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mission\Recovery &amp; Collection\1. Jan-2026\"/>
    </mc:Choice>
  </mc:AlternateContent>
  <xr:revisionPtr revIDLastSave="0" documentId="13_ncr:1_{5F6C0750-C6EE-4CE6-8F27-B3A446001944}" xr6:coauthVersionLast="36" xr6:coauthVersionMax="36" xr10:uidLastSave="{00000000-0000-0000-0000-000000000000}"/>
  <bookViews>
    <workbookView xWindow="0" yWindow="0" windowWidth="23040" windowHeight="9060" tabRatio="678" xr2:uid="{6052A90E-83B6-413B-9BA5-FDCBCE691FFD}"/>
  </bookViews>
  <sheets>
    <sheet name="Finance Summary" sheetId="5" r:id="rId1"/>
    <sheet name="Removal Summary" sheetId="50" r:id="rId2"/>
    <sheet name="Removal" sheetId="45" r:id="rId3"/>
    <sheet name="Collection Summary" sheetId="52" r:id="rId4"/>
    <sheet name="Collection" sheetId="51" r:id="rId5"/>
    <sheet name="Double Recorded-Rejected" sheetId="48" r:id="rId6"/>
  </sheets>
  <externalReferences>
    <externalReference r:id="rId7"/>
    <externalReference r:id="rId8"/>
  </externalReferences>
  <definedNames>
    <definedName name="_xlnm._FilterDatabase" localSheetId="4" hidden="1">Collection!$A$1:$T$2788</definedName>
    <definedName name="_xlnm._FilterDatabase" localSheetId="0" hidden="1">'Finance Summary'!$G$2:$H$27</definedName>
    <definedName name="_xlnm._FilterDatabase" localSheetId="2" hidden="1">Removal!$A$1:$W$1304</definedName>
  </definedNames>
  <calcPr calcId="179021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5" l="1"/>
  <c r="E16" i="5"/>
  <c r="E26" i="5"/>
  <c r="E21" i="5"/>
  <c r="E14" i="5"/>
  <c r="E10" i="5"/>
  <c r="E6" i="5"/>
  <c r="E25" i="5"/>
  <c r="E17" i="5"/>
  <c r="E27" i="5"/>
  <c r="E23" i="5"/>
  <c r="E18" i="5"/>
  <c r="E9" i="5"/>
  <c r="E7" i="5"/>
  <c r="E22" i="5"/>
  <c r="E15" i="5"/>
  <c r="E12" i="5"/>
  <c r="E11" i="5"/>
  <c r="E8" i="5"/>
  <c r="E5" i="5"/>
  <c r="E4" i="5"/>
  <c r="E24" i="5"/>
  <c r="E13" i="5"/>
  <c r="G13" i="5" s="1"/>
  <c r="I13" i="5" s="1"/>
  <c r="N13" i="5" l="1"/>
  <c r="M13" i="5"/>
  <c r="G5" i="5"/>
  <c r="I5" i="5" s="1"/>
  <c r="K2791" i="51"/>
  <c r="N5" i="5" l="1"/>
  <c r="M5" i="5"/>
  <c r="N2219" i="51"/>
  <c r="N4" i="51"/>
  <c r="N644" i="51" l="1"/>
  <c r="N1215" i="51"/>
  <c r="N2617" i="51"/>
  <c r="N2423" i="51"/>
  <c r="N1876" i="51"/>
  <c r="N1875" i="51"/>
  <c r="N1150" i="51"/>
  <c r="N836" i="51"/>
  <c r="N1683" i="51"/>
  <c r="N1682" i="51"/>
  <c r="N1681" i="51"/>
  <c r="N631" i="51"/>
  <c r="N630" i="51"/>
  <c r="N857" i="51"/>
  <c r="N2013" i="51"/>
  <c r="N2012" i="51"/>
  <c r="N2011" i="51"/>
  <c r="N1870" i="51"/>
  <c r="N1680" i="51"/>
  <c r="N1149" i="51"/>
  <c r="N2326" i="51"/>
  <c r="N1466" i="51"/>
  <c r="N1465" i="51"/>
  <c r="N1351" i="51"/>
  <c r="N1238" i="51"/>
  <c r="N1237" i="51"/>
  <c r="N2424" i="51"/>
  <c r="N2120" i="51"/>
  <c r="N2016" i="51"/>
  <c r="N1877" i="51"/>
  <c r="N1467" i="51"/>
  <c r="N1353" i="51"/>
  <c r="N1352" i="51"/>
  <c r="N1230" i="51"/>
  <c r="N1229" i="51"/>
  <c r="N148" i="51"/>
  <c r="N2010" i="51"/>
  <c r="N1679" i="51"/>
  <c r="N1678" i="51"/>
  <c r="N1677" i="51"/>
  <c r="N1148" i="51"/>
  <c r="N1147" i="51"/>
  <c r="N1146" i="51"/>
  <c r="N1024" i="51"/>
  <c r="N1477" i="51"/>
  <c r="N1476" i="51"/>
  <c r="N1475" i="51"/>
  <c r="N1474" i="51"/>
  <c r="N1033" i="51"/>
  <c r="N862" i="51"/>
  <c r="N861" i="51"/>
  <c r="N860" i="51"/>
  <c r="N859" i="51"/>
  <c r="N858" i="51"/>
  <c r="N743" i="51"/>
  <c r="N2015" i="51"/>
  <c r="N2014" i="51"/>
  <c r="N1349" i="51"/>
  <c r="N1348" i="51"/>
  <c r="N1347" i="51"/>
  <c r="N1346" i="51"/>
  <c r="N1345" i="51"/>
  <c r="N1344" i="51"/>
  <c r="N513" i="51"/>
  <c r="N512" i="51"/>
  <c r="N364" i="51"/>
  <c r="N2616" i="51"/>
  <c r="N2615" i="51"/>
  <c r="N2614" i="51"/>
  <c r="N2613" i="51"/>
  <c r="N742" i="51"/>
  <c r="N741" i="51"/>
  <c r="N740" i="51"/>
  <c r="N739" i="51"/>
  <c r="N2781" i="51"/>
  <c r="N2425" i="51"/>
  <c r="N1249" i="51"/>
  <c r="N1248" i="51"/>
  <c r="N1026" i="51"/>
  <c r="N843" i="51"/>
  <c r="N842" i="51"/>
  <c r="N841" i="51"/>
  <c r="N840" i="51"/>
  <c r="N2313" i="51"/>
  <c r="N2210" i="51"/>
  <c r="N2209" i="51"/>
  <c r="N2118" i="51"/>
  <c r="N2117" i="51"/>
  <c r="N1674" i="51"/>
  <c r="N1673" i="51"/>
  <c r="N1672" i="51"/>
  <c r="N1458" i="51"/>
  <c r="N1457" i="51"/>
  <c r="N1456" i="51"/>
  <c r="N2319" i="51" l="1"/>
  <c r="N2318" i="51"/>
  <c r="N2317" i="51"/>
  <c r="N2222" i="51"/>
  <c r="N2221" i="51"/>
  <c r="N2220" i="51"/>
  <c r="N1463" i="51"/>
  <c r="N1025" i="51"/>
  <c r="N1696" i="51"/>
  <c r="N1695" i="51"/>
  <c r="N1694" i="51"/>
  <c r="N1693" i="51"/>
  <c r="N1692" i="51"/>
  <c r="N1691" i="51"/>
  <c r="N1690" i="51"/>
  <c r="N850" i="51"/>
  <c r="N849" i="51"/>
  <c r="N848" i="51"/>
  <c r="N734" i="51"/>
  <c r="N733" i="51"/>
  <c r="N634" i="51"/>
  <c r="N633" i="51"/>
  <c r="N632" i="51"/>
  <c r="N2784" i="51"/>
  <c r="N2783" i="51"/>
  <c r="N2782" i="51"/>
  <c r="N1030" i="51"/>
  <c r="N1029" i="51"/>
  <c r="N853" i="51"/>
  <c r="N852" i="51"/>
  <c r="N851" i="51"/>
  <c r="N635" i="51"/>
  <c r="N516" i="51"/>
  <c r="N365" i="51"/>
  <c r="N2017" i="51"/>
  <c r="N1687" i="51"/>
  <c r="N1686" i="51"/>
  <c r="N1469" i="51"/>
  <c r="N839" i="51"/>
  <c r="N838" i="51"/>
  <c r="N837" i="51"/>
  <c r="N636" i="51"/>
  <c r="N2430" i="51"/>
  <c r="N2429" i="51"/>
  <c r="N2428" i="51"/>
  <c r="N2427" i="51"/>
  <c r="N2426" i="51"/>
  <c r="N2223" i="51"/>
  <c r="N2019" i="51"/>
  <c r="N2018" i="51"/>
  <c r="N1879" i="51"/>
  <c r="N1878" i="51"/>
  <c r="N1689" i="51"/>
  <c r="N1688" i="51"/>
  <c r="N1470" i="51"/>
  <c r="N1365" i="51"/>
  <c r="N1364" i="51"/>
  <c r="N1363" i="51"/>
  <c r="N1362" i="51"/>
  <c r="N1361" i="51"/>
  <c r="N1246" i="51"/>
  <c r="N1245" i="51"/>
  <c r="N1244" i="51"/>
  <c r="N1243" i="51"/>
  <c r="N1242" i="51"/>
  <c r="N1241" i="51"/>
  <c r="N1240" i="51"/>
  <c r="N1239" i="51"/>
  <c r="N1028" i="51"/>
  <c r="N1027" i="51"/>
  <c r="N847" i="51"/>
  <c r="N846" i="51"/>
  <c r="N845" i="51"/>
  <c r="N844" i="51"/>
  <c r="N732" i="51"/>
  <c r="N515" i="51"/>
  <c r="N514" i="51"/>
  <c r="N2316" i="51"/>
  <c r="N2218" i="51"/>
  <c r="N2217" i="51"/>
  <c r="N2216" i="51"/>
  <c r="N2215" i="51"/>
  <c r="N2214" i="51"/>
  <c r="N2213" i="51"/>
  <c r="N2212" i="51"/>
  <c r="N1871" i="51"/>
  <c r="N1863" i="51"/>
  <c r="N1862" i="51"/>
  <c r="N1861" i="51"/>
  <c r="N1860" i="51"/>
  <c r="N1859" i="51"/>
  <c r="N1350" i="51"/>
  <c r="N2612" i="51"/>
  <c r="N2325" i="51"/>
  <c r="N2324" i="51"/>
  <c r="N2323" i="51"/>
  <c r="N2322" i="51"/>
  <c r="N2321" i="51"/>
  <c r="N2320" i="51"/>
  <c r="N1874" i="51"/>
  <c r="N1873" i="51"/>
  <c r="N1872" i="51"/>
  <c r="N1464" i="51"/>
  <c r="N1880" i="51"/>
  <c r="N1685" i="51"/>
  <c r="N1684" i="51"/>
  <c r="N1468" i="51"/>
  <c r="N1360" i="51"/>
  <c r="N1359" i="51"/>
  <c r="N1358" i="51"/>
  <c r="N1357" i="51"/>
  <c r="N1356" i="51"/>
  <c r="N1355" i="51"/>
  <c r="N1354" i="51"/>
  <c r="N1236" i="51"/>
  <c r="N1235" i="51"/>
  <c r="N1234" i="51"/>
  <c r="N1233" i="51"/>
  <c r="N1232" i="51"/>
  <c r="N1231" i="51"/>
  <c r="N508" i="51"/>
  <c r="N507" i="51"/>
  <c r="N506" i="51"/>
  <c r="N505" i="51"/>
  <c r="N504" i="51"/>
  <c r="N503" i="51"/>
  <c r="N502" i="51"/>
  <c r="N2421" i="51"/>
  <c r="N2420" i="51"/>
  <c r="N2419" i="51"/>
  <c r="N2418" i="51"/>
  <c r="N2417" i="51"/>
  <c r="N2416" i="51"/>
  <c r="N729" i="51"/>
  <c r="N728" i="51"/>
  <c r="N727" i="51"/>
  <c r="N726" i="51"/>
  <c r="N725" i="51"/>
  <c r="N724" i="51"/>
  <c r="N2415" i="51"/>
  <c r="N2208" i="51"/>
  <c r="N2207" i="51"/>
  <c r="N2206" i="51"/>
  <c r="N2205" i="51"/>
  <c r="N2204" i="51"/>
  <c r="N2203" i="51"/>
  <c r="N2202" i="51"/>
  <c r="N2201" i="51"/>
  <c r="N2200" i="51"/>
  <c r="N2199" i="51"/>
  <c r="N2116" i="51"/>
  <c r="N1865" i="51"/>
  <c r="N1864" i="51"/>
  <c r="N1856" i="51"/>
  <c r="N1855" i="51"/>
  <c r="N1854" i="51"/>
  <c r="N1671" i="51"/>
  <c r="N1670" i="51"/>
  <c r="N1574" i="51"/>
  <c r="N1167" i="51"/>
  <c r="N1166" i="51"/>
  <c r="N1165" i="51"/>
  <c r="N1164" i="51"/>
  <c r="N1163" i="51"/>
  <c r="N1015" i="51"/>
  <c r="N1014" i="51"/>
  <c r="N1013" i="51"/>
  <c r="N1012" i="51"/>
  <c r="N833" i="51"/>
  <c r="N832" i="51"/>
  <c r="N723" i="51"/>
  <c r="N625" i="51"/>
  <c r="N624" i="51"/>
  <c r="N623" i="51"/>
  <c r="N622" i="51"/>
  <c r="N501" i="51"/>
  <c r="N500" i="51"/>
  <c r="N2431" i="51"/>
  <c r="N2330" i="51"/>
  <c r="N2329" i="51"/>
  <c r="N2328" i="51"/>
  <c r="N2225" i="51"/>
  <c r="N2224" i="51"/>
  <c r="N2123" i="51"/>
  <c r="N2122" i="51"/>
  <c r="N2121" i="51"/>
  <c r="N2021" i="51"/>
  <c r="N2020" i="51"/>
  <c r="N1881" i="51"/>
  <c r="N1703" i="51"/>
  <c r="N1702" i="51"/>
  <c r="N1701" i="51"/>
  <c r="N1700" i="51"/>
  <c r="N1699" i="51"/>
  <c r="N1579" i="51"/>
  <c r="N1473" i="51"/>
  <c r="N1472" i="51"/>
  <c r="N1471" i="51"/>
  <c r="N1369" i="51"/>
  <c r="N1031" i="51"/>
  <c r="N738" i="51"/>
  <c r="N2788" i="51"/>
  <c r="N2787" i="51"/>
  <c r="N2786" i="51"/>
  <c r="N2785" i="51"/>
  <c r="N2327" i="51"/>
  <c r="N1882" i="51"/>
  <c r="N1698" i="51"/>
  <c r="N1697" i="51"/>
  <c r="N1578" i="51"/>
  <c r="N1577" i="51"/>
  <c r="N1368" i="51"/>
  <c r="N1367" i="51"/>
  <c r="N1366" i="51"/>
  <c r="N1252" i="51"/>
  <c r="N1251" i="51"/>
  <c r="N1250" i="51"/>
  <c r="N856" i="51"/>
  <c r="N855" i="51"/>
  <c r="N854" i="51"/>
  <c r="N737" i="51"/>
  <c r="N736" i="51"/>
  <c r="N735" i="51"/>
  <c r="N368" i="51"/>
  <c r="N367" i="51"/>
  <c r="N366" i="51"/>
  <c r="N2315" i="51"/>
  <c r="N2009" i="51"/>
  <c r="N2008" i="51"/>
  <c r="N2007" i="51"/>
  <c r="N2006" i="51"/>
  <c r="N2005" i="51"/>
  <c r="N1676" i="51"/>
  <c r="N1675" i="51"/>
  <c r="N1145" i="51"/>
  <c r="N1144" i="51"/>
  <c r="N1023" i="51"/>
  <c r="N731" i="51"/>
  <c r="N629" i="51"/>
  <c r="N511" i="51"/>
  <c r="N2775" i="51"/>
  <c r="N2774" i="51"/>
  <c r="N2773" i="51"/>
  <c r="N2772" i="51"/>
  <c r="N2771" i="51"/>
  <c r="N2770" i="51"/>
  <c r="N2769" i="51"/>
  <c r="N2768" i="51"/>
  <c r="N2767" i="51"/>
  <c r="N2766" i="51"/>
  <c r="N2765" i="51"/>
  <c r="N2764" i="51"/>
  <c r="N2763" i="51"/>
  <c r="N2762" i="51"/>
  <c r="N2761" i="51"/>
  <c r="N2760" i="51"/>
  <c r="N2759" i="51"/>
  <c r="N2758" i="51"/>
  <c r="N2757" i="51"/>
  <c r="N2611" i="51"/>
  <c r="N2610" i="51"/>
  <c r="N2609" i="51"/>
  <c r="N2608" i="51"/>
  <c r="N2607" i="51"/>
  <c r="N2606" i="51"/>
  <c r="N2605" i="51"/>
  <c r="N2604" i="51"/>
  <c r="N2603" i="51"/>
  <c r="N2602" i="51"/>
  <c r="N2601" i="51"/>
  <c r="N2600" i="51"/>
  <c r="N2599" i="51"/>
  <c r="N2598" i="51"/>
  <c r="N2597" i="51"/>
  <c r="N2596" i="51"/>
  <c r="N2595" i="51"/>
  <c r="N2594" i="51"/>
  <c r="N2593" i="51"/>
  <c r="N2592" i="51"/>
  <c r="N2422" i="51"/>
  <c r="N2314" i="51"/>
  <c r="N2211" i="51"/>
  <c r="N2119" i="51"/>
  <c r="N2004" i="51"/>
  <c r="N2003" i="51"/>
  <c r="N1869" i="51"/>
  <c r="N1868" i="51"/>
  <c r="N1867" i="51"/>
  <c r="N1866" i="51"/>
  <c r="N1858" i="51"/>
  <c r="N1857" i="51"/>
  <c r="N1821" i="51"/>
  <c r="N1820" i="51"/>
  <c r="N1576" i="51"/>
  <c r="N1575" i="51"/>
  <c r="N1462" i="51"/>
  <c r="N1461" i="51"/>
  <c r="N1460" i="51"/>
  <c r="N1459" i="51"/>
  <c r="N1343" i="51"/>
  <c r="N1174" i="51"/>
  <c r="N1143" i="51"/>
  <c r="N1142" i="51"/>
  <c r="N1141" i="51"/>
  <c r="N1022" i="51"/>
  <c r="N1021" i="51"/>
  <c r="N1020" i="51"/>
  <c r="N1019" i="51"/>
  <c r="N1018" i="51"/>
  <c r="N1017" i="51"/>
  <c r="N1016" i="51"/>
  <c r="N835" i="51"/>
  <c r="N834" i="51"/>
  <c r="N730" i="51"/>
  <c r="N628" i="51"/>
  <c r="N627" i="51"/>
  <c r="N626" i="51"/>
  <c r="N510" i="51"/>
  <c r="N509" i="51"/>
  <c r="N363" i="51"/>
  <c r="N362" i="51"/>
  <c r="N361" i="51"/>
  <c r="N360" i="51"/>
  <c r="N359" i="51"/>
  <c r="N358" i="51"/>
  <c r="N357" i="51"/>
  <c r="N356" i="51"/>
  <c r="N355" i="51"/>
  <c r="N354" i="51"/>
  <c r="N353" i="51"/>
  <c r="N352" i="51"/>
  <c r="N351" i="51"/>
  <c r="N147" i="51"/>
  <c r="N146" i="51"/>
  <c r="N145" i="51"/>
  <c r="S2756" i="51"/>
  <c r="Q2756" i="51"/>
  <c r="P2756" i="51"/>
  <c r="O2756" i="51"/>
  <c r="N2756" i="51"/>
  <c r="M2756" i="51"/>
  <c r="L2756" i="51"/>
  <c r="T2756" i="51" s="1"/>
  <c r="S2755" i="51"/>
  <c r="Q2755" i="51"/>
  <c r="P2755" i="51"/>
  <c r="O2755" i="51"/>
  <c r="N2755" i="51"/>
  <c r="M2755" i="51"/>
  <c r="L2755" i="51"/>
  <c r="T2755" i="51" s="1"/>
  <c r="S2754" i="51"/>
  <c r="Q2754" i="51"/>
  <c r="P2754" i="51"/>
  <c r="O2754" i="51"/>
  <c r="N2754" i="51"/>
  <c r="M2754" i="51"/>
  <c r="L2754" i="51"/>
  <c r="T2754" i="51" s="1"/>
  <c r="S2753" i="51"/>
  <c r="Q2753" i="51"/>
  <c r="P2753" i="51"/>
  <c r="O2753" i="51"/>
  <c r="N2753" i="51"/>
  <c r="M2753" i="51"/>
  <c r="L2753" i="51"/>
  <c r="T2753" i="51" s="1"/>
  <c r="S2752" i="51"/>
  <c r="Q2752" i="51"/>
  <c r="P2752" i="51"/>
  <c r="O2752" i="51"/>
  <c r="N2752" i="51"/>
  <c r="M2752" i="51"/>
  <c r="L2752" i="51"/>
  <c r="T2752" i="51" s="1"/>
  <c r="S2751" i="51"/>
  <c r="Q2751" i="51"/>
  <c r="P2751" i="51"/>
  <c r="O2751" i="51"/>
  <c r="N2751" i="51"/>
  <c r="M2751" i="51"/>
  <c r="L2751" i="51"/>
  <c r="T2751" i="51" s="1"/>
  <c r="S2750" i="51"/>
  <c r="Q2750" i="51"/>
  <c r="P2750" i="51"/>
  <c r="O2750" i="51"/>
  <c r="N2750" i="51"/>
  <c r="M2750" i="51"/>
  <c r="L2750" i="51"/>
  <c r="T2750" i="51" s="1"/>
  <c r="S2749" i="51"/>
  <c r="Q2749" i="51"/>
  <c r="P2749" i="51"/>
  <c r="O2749" i="51"/>
  <c r="N2749" i="51"/>
  <c r="M2749" i="51"/>
  <c r="L2749" i="51"/>
  <c r="T2749" i="51" s="1"/>
  <c r="S2748" i="51"/>
  <c r="Q2748" i="51"/>
  <c r="P2748" i="51"/>
  <c r="O2748" i="51"/>
  <c r="N2748" i="51"/>
  <c r="M2748" i="51"/>
  <c r="L2748" i="51"/>
  <c r="T2748" i="51" s="1"/>
  <c r="S2747" i="51"/>
  <c r="Q2747" i="51"/>
  <c r="P2747" i="51"/>
  <c r="O2747" i="51"/>
  <c r="N2747" i="51"/>
  <c r="M2747" i="51"/>
  <c r="L2747" i="51"/>
  <c r="T2747" i="51" s="1"/>
  <c r="S2746" i="51"/>
  <c r="Q2746" i="51"/>
  <c r="P2746" i="51"/>
  <c r="O2746" i="51"/>
  <c r="N2746" i="51"/>
  <c r="M2746" i="51"/>
  <c r="L2746" i="51"/>
  <c r="T2746" i="51" s="1"/>
  <c r="S2745" i="51"/>
  <c r="Q2745" i="51"/>
  <c r="P2745" i="51"/>
  <c r="O2745" i="51"/>
  <c r="N2745" i="51"/>
  <c r="M2745" i="51"/>
  <c r="L2745" i="51"/>
  <c r="T2745" i="51" s="1"/>
  <c r="S2744" i="51"/>
  <c r="Q2744" i="51"/>
  <c r="P2744" i="51"/>
  <c r="O2744" i="51"/>
  <c r="N2744" i="51"/>
  <c r="M2744" i="51"/>
  <c r="L2744" i="51"/>
  <c r="T2744" i="51" s="1"/>
  <c r="S2743" i="51"/>
  <c r="Q2743" i="51"/>
  <c r="P2743" i="51"/>
  <c r="O2743" i="51"/>
  <c r="N2743" i="51"/>
  <c r="M2743" i="51"/>
  <c r="L2743" i="51"/>
  <c r="T2743" i="51" s="1"/>
  <c r="S2742" i="51"/>
  <c r="Q2742" i="51"/>
  <c r="P2742" i="51"/>
  <c r="O2742" i="51"/>
  <c r="N2742" i="51"/>
  <c r="M2742" i="51"/>
  <c r="L2742" i="51"/>
  <c r="T2742" i="51" s="1"/>
  <c r="S2741" i="51"/>
  <c r="Q2741" i="51"/>
  <c r="P2741" i="51"/>
  <c r="O2741" i="51"/>
  <c r="N2741" i="51"/>
  <c r="M2741" i="51"/>
  <c r="L2741" i="51"/>
  <c r="T2741" i="51" s="1"/>
  <c r="S2740" i="51"/>
  <c r="Q2740" i="51"/>
  <c r="P2740" i="51"/>
  <c r="O2740" i="51"/>
  <c r="N2740" i="51"/>
  <c r="M2740" i="51"/>
  <c r="L2740" i="51"/>
  <c r="T2740" i="51" s="1"/>
  <c r="S2739" i="51"/>
  <c r="Q2739" i="51"/>
  <c r="P2739" i="51"/>
  <c r="O2739" i="51"/>
  <c r="N2739" i="51"/>
  <c r="M2739" i="51"/>
  <c r="L2739" i="51"/>
  <c r="T2739" i="51" s="1"/>
  <c r="S2738" i="51"/>
  <c r="Q2738" i="51"/>
  <c r="P2738" i="51"/>
  <c r="O2738" i="51"/>
  <c r="N2738" i="51"/>
  <c r="M2738" i="51"/>
  <c r="L2738" i="51"/>
  <c r="T2738" i="51" s="1"/>
  <c r="S2737" i="51"/>
  <c r="Q2737" i="51"/>
  <c r="P2737" i="51"/>
  <c r="O2737" i="51"/>
  <c r="N2737" i="51"/>
  <c r="M2737" i="51"/>
  <c r="L2737" i="51"/>
  <c r="T2737" i="51" s="1"/>
  <c r="S2736" i="51"/>
  <c r="Q2736" i="51"/>
  <c r="P2736" i="51"/>
  <c r="O2736" i="51"/>
  <c r="N2736" i="51"/>
  <c r="M2736" i="51"/>
  <c r="L2736" i="51"/>
  <c r="T2736" i="51" s="1"/>
  <c r="S2735" i="51"/>
  <c r="Q2735" i="51"/>
  <c r="P2735" i="51"/>
  <c r="O2735" i="51"/>
  <c r="N2735" i="51"/>
  <c r="M2735" i="51"/>
  <c r="L2735" i="51"/>
  <c r="T2735" i="51" s="1"/>
  <c r="S2734" i="51"/>
  <c r="Q2734" i="51"/>
  <c r="P2734" i="51"/>
  <c r="O2734" i="51"/>
  <c r="N2734" i="51"/>
  <c r="M2734" i="51"/>
  <c r="L2734" i="51"/>
  <c r="T2734" i="51" s="1"/>
  <c r="S2733" i="51"/>
  <c r="Q2733" i="51"/>
  <c r="P2733" i="51"/>
  <c r="O2733" i="51"/>
  <c r="N2733" i="51"/>
  <c r="M2733" i="51"/>
  <c r="L2733" i="51"/>
  <c r="T2733" i="51" s="1"/>
  <c r="S2732" i="51"/>
  <c r="Q2732" i="51"/>
  <c r="P2732" i="51"/>
  <c r="O2732" i="51"/>
  <c r="N2732" i="51"/>
  <c r="M2732" i="51"/>
  <c r="L2732" i="51"/>
  <c r="T2732" i="51" s="1"/>
  <c r="S2731" i="51"/>
  <c r="Q2731" i="51"/>
  <c r="P2731" i="51"/>
  <c r="O2731" i="51"/>
  <c r="N2731" i="51"/>
  <c r="M2731" i="51"/>
  <c r="L2731" i="51"/>
  <c r="T2731" i="51" s="1"/>
  <c r="S2730" i="51"/>
  <c r="Q2730" i="51"/>
  <c r="P2730" i="51"/>
  <c r="O2730" i="51"/>
  <c r="N2730" i="51"/>
  <c r="M2730" i="51"/>
  <c r="L2730" i="51"/>
  <c r="T2730" i="51" s="1"/>
  <c r="S2729" i="51"/>
  <c r="Q2729" i="51"/>
  <c r="P2729" i="51"/>
  <c r="O2729" i="51"/>
  <c r="N2729" i="51"/>
  <c r="M2729" i="51"/>
  <c r="L2729" i="51"/>
  <c r="T2729" i="51" s="1"/>
  <c r="S2728" i="51"/>
  <c r="Q2728" i="51"/>
  <c r="P2728" i="51"/>
  <c r="O2728" i="51"/>
  <c r="N2728" i="51"/>
  <c r="M2728" i="51"/>
  <c r="L2728" i="51"/>
  <c r="T2728" i="51" s="1"/>
  <c r="S2727" i="51"/>
  <c r="Q2727" i="51"/>
  <c r="P2727" i="51"/>
  <c r="O2727" i="51"/>
  <c r="N2727" i="51"/>
  <c r="M2727" i="51"/>
  <c r="L2727" i="51"/>
  <c r="T2727" i="51" s="1"/>
  <c r="S2726" i="51"/>
  <c r="Q2726" i="51"/>
  <c r="P2726" i="51"/>
  <c r="O2726" i="51"/>
  <c r="N2726" i="51"/>
  <c r="M2726" i="51"/>
  <c r="L2726" i="51"/>
  <c r="T2726" i="51" s="1"/>
  <c r="S2725" i="51"/>
  <c r="Q2725" i="51"/>
  <c r="P2725" i="51"/>
  <c r="O2725" i="51"/>
  <c r="N2725" i="51"/>
  <c r="M2725" i="51"/>
  <c r="L2725" i="51"/>
  <c r="T2725" i="51" s="1"/>
  <c r="S2724" i="51"/>
  <c r="Q2724" i="51"/>
  <c r="P2724" i="51"/>
  <c r="O2724" i="51"/>
  <c r="N2724" i="51"/>
  <c r="M2724" i="51"/>
  <c r="L2724" i="51"/>
  <c r="T2724" i="51" s="1"/>
  <c r="S2723" i="51"/>
  <c r="Q2723" i="51"/>
  <c r="P2723" i="51"/>
  <c r="O2723" i="51"/>
  <c r="N2723" i="51"/>
  <c r="M2723" i="51"/>
  <c r="L2723" i="51"/>
  <c r="T2723" i="51" s="1"/>
  <c r="S2722" i="51"/>
  <c r="Q2722" i="51"/>
  <c r="P2722" i="51"/>
  <c r="O2722" i="51"/>
  <c r="N2722" i="51"/>
  <c r="M2722" i="51"/>
  <c r="L2722" i="51"/>
  <c r="T2722" i="51" s="1"/>
  <c r="S2721" i="51"/>
  <c r="Q2721" i="51"/>
  <c r="P2721" i="51"/>
  <c r="O2721" i="51"/>
  <c r="N2721" i="51"/>
  <c r="M2721" i="51"/>
  <c r="L2721" i="51"/>
  <c r="T2721" i="51" s="1"/>
  <c r="S2720" i="51"/>
  <c r="Q2720" i="51"/>
  <c r="P2720" i="51"/>
  <c r="O2720" i="51"/>
  <c r="N2720" i="51"/>
  <c r="M2720" i="51"/>
  <c r="L2720" i="51"/>
  <c r="T2720" i="51" s="1"/>
  <c r="S2719" i="51"/>
  <c r="Q2719" i="51"/>
  <c r="P2719" i="51"/>
  <c r="O2719" i="51"/>
  <c r="N2719" i="51"/>
  <c r="M2719" i="51"/>
  <c r="L2719" i="51"/>
  <c r="T2719" i="51" s="1"/>
  <c r="S2718" i="51"/>
  <c r="Q2718" i="51"/>
  <c r="P2718" i="51"/>
  <c r="O2718" i="51"/>
  <c r="N2718" i="51"/>
  <c r="M2718" i="51"/>
  <c r="L2718" i="51"/>
  <c r="T2718" i="51" s="1"/>
  <c r="S2717" i="51"/>
  <c r="Q2717" i="51"/>
  <c r="P2717" i="51"/>
  <c r="O2717" i="51"/>
  <c r="N2717" i="51"/>
  <c r="M2717" i="51"/>
  <c r="L2717" i="51"/>
  <c r="T2717" i="51" s="1"/>
  <c r="S2716" i="51"/>
  <c r="Q2716" i="51"/>
  <c r="P2716" i="51"/>
  <c r="O2716" i="51"/>
  <c r="N2716" i="51"/>
  <c r="M2716" i="51"/>
  <c r="L2716" i="51"/>
  <c r="T2716" i="51" s="1"/>
  <c r="S2715" i="51"/>
  <c r="Q2715" i="51"/>
  <c r="P2715" i="51"/>
  <c r="O2715" i="51"/>
  <c r="N2715" i="51"/>
  <c r="M2715" i="51"/>
  <c r="L2715" i="51"/>
  <c r="T2715" i="51" s="1"/>
  <c r="S2714" i="51"/>
  <c r="Q2714" i="51"/>
  <c r="P2714" i="51"/>
  <c r="O2714" i="51"/>
  <c r="N2714" i="51"/>
  <c r="M2714" i="51"/>
  <c r="L2714" i="51"/>
  <c r="T2714" i="51" s="1"/>
  <c r="S2713" i="51"/>
  <c r="Q2713" i="51"/>
  <c r="P2713" i="51"/>
  <c r="O2713" i="51"/>
  <c r="N2713" i="51"/>
  <c r="M2713" i="51"/>
  <c r="L2713" i="51"/>
  <c r="T2713" i="51" s="1"/>
  <c r="S2712" i="51"/>
  <c r="Q2712" i="51"/>
  <c r="P2712" i="51"/>
  <c r="O2712" i="51"/>
  <c r="N2712" i="51"/>
  <c r="M2712" i="51"/>
  <c r="L2712" i="51"/>
  <c r="T2712" i="51" s="1"/>
  <c r="S2711" i="51"/>
  <c r="Q2711" i="51"/>
  <c r="P2711" i="51"/>
  <c r="O2711" i="51"/>
  <c r="N2711" i="51"/>
  <c r="M2711" i="51"/>
  <c r="L2711" i="51"/>
  <c r="T2711" i="51" s="1"/>
  <c r="S2710" i="51"/>
  <c r="Q2710" i="51"/>
  <c r="P2710" i="51"/>
  <c r="O2710" i="51"/>
  <c r="N2710" i="51"/>
  <c r="M2710" i="51"/>
  <c r="L2710" i="51"/>
  <c r="T2710" i="51" s="1"/>
  <c r="S2709" i="51"/>
  <c r="Q2709" i="51"/>
  <c r="P2709" i="51"/>
  <c r="O2709" i="51"/>
  <c r="N2709" i="51"/>
  <c r="M2709" i="51"/>
  <c r="L2709" i="51"/>
  <c r="T2709" i="51" s="1"/>
  <c r="S2708" i="51"/>
  <c r="Q2708" i="51"/>
  <c r="P2708" i="51"/>
  <c r="O2708" i="51"/>
  <c r="N2708" i="51"/>
  <c r="M2708" i="51"/>
  <c r="L2708" i="51"/>
  <c r="T2708" i="51" s="1"/>
  <c r="S2707" i="51"/>
  <c r="Q2707" i="51"/>
  <c r="P2707" i="51"/>
  <c r="O2707" i="51"/>
  <c r="N2707" i="51"/>
  <c r="M2707" i="51"/>
  <c r="L2707" i="51"/>
  <c r="T2707" i="51" s="1"/>
  <c r="S2706" i="51"/>
  <c r="Q2706" i="51"/>
  <c r="P2706" i="51"/>
  <c r="O2706" i="51"/>
  <c r="N2706" i="51"/>
  <c r="M2706" i="51"/>
  <c r="L2706" i="51"/>
  <c r="T2706" i="51" s="1"/>
  <c r="S2705" i="51"/>
  <c r="Q2705" i="51"/>
  <c r="P2705" i="51"/>
  <c r="O2705" i="51"/>
  <c r="N2705" i="51"/>
  <c r="M2705" i="51"/>
  <c r="L2705" i="51"/>
  <c r="T2705" i="51" s="1"/>
  <c r="S2704" i="51"/>
  <c r="Q2704" i="51"/>
  <c r="P2704" i="51"/>
  <c r="O2704" i="51"/>
  <c r="N2704" i="51"/>
  <c r="M2704" i="51"/>
  <c r="L2704" i="51"/>
  <c r="T2704" i="51" s="1"/>
  <c r="S2703" i="51"/>
  <c r="Q2703" i="51"/>
  <c r="P2703" i="51"/>
  <c r="O2703" i="51"/>
  <c r="N2703" i="51"/>
  <c r="M2703" i="51"/>
  <c r="L2703" i="51"/>
  <c r="T2703" i="51" s="1"/>
  <c r="S2702" i="51"/>
  <c r="Q2702" i="51"/>
  <c r="P2702" i="51"/>
  <c r="O2702" i="51"/>
  <c r="N2702" i="51"/>
  <c r="M2702" i="51"/>
  <c r="L2702" i="51"/>
  <c r="T2702" i="51" s="1"/>
  <c r="S2701" i="51"/>
  <c r="Q2701" i="51"/>
  <c r="P2701" i="51"/>
  <c r="O2701" i="51"/>
  <c r="N2701" i="51"/>
  <c r="M2701" i="51"/>
  <c r="L2701" i="51"/>
  <c r="T2701" i="51" s="1"/>
  <c r="S2700" i="51"/>
  <c r="Q2700" i="51"/>
  <c r="P2700" i="51"/>
  <c r="O2700" i="51"/>
  <c r="N2700" i="51"/>
  <c r="M2700" i="51"/>
  <c r="L2700" i="51"/>
  <c r="T2700" i="51" s="1"/>
  <c r="S2699" i="51"/>
  <c r="Q2699" i="51"/>
  <c r="P2699" i="51"/>
  <c r="O2699" i="51"/>
  <c r="N2699" i="51"/>
  <c r="M2699" i="51"/>
  <c r="L2699" i="51"/>
  <c r="T2699" i="51" s="1"/>
  <c r="S2698" i="51"/>
  <c r="Q2698" i="51"/>
  <c r="P2698" i="51"/>
  <c r="O2698" i="51"/>
  <c r="N2698" i="51"/>
  <c r="M2698" i="51"/>
  <c r="L2698" i="51"/>
  <c r="T2698" i="51" s="1"/>
  <c r="S2697" i="51"/>
  <c r="Q2697" i="51"/>
  <c r="P2697" i="51"/>
  <c r="O2697" i="51"/>
  <c r="N2697" i="51"/>
  <c r="M2697" i="51"/>
  <c r="L2697" i="51"/>
  <c r="T2697" i="51" s="1"/>
  <c r="S2696" i="51"/>
  <c r="Q2696" i="51"/>
  <c r="P2696" i="51"/>
  <c r="O2696" i="51"/>
  <c r="N2696" i="51"/>
  <c r="M2696" i="51"/>
  <c r="L2696" i="51"/>
  <c r="T2696" i="51" s="1"/>
  <c r="S2695" i="51"/>
  <c r="Q2695" i="51"/>
  <c r="P2695" i="51"/>
  <c r="O2695" i="51"/>
  <c r="N2695" i="51"/>
  <c r="M2695" i="51"/>
  <c r="L2695" i="51"/>
  <c r="T2695" i="51" s="1"/>
  <c r="S2694" i="51"/>
  <c r="Q2694" i="51"/>
  <c r="P2694" i="51"/>
  <c r="O2694" i="51"/>
  <c r="N2694" i="51"/>
  <c r="M2694" i="51"/>
  <c r="L2694" i="51"/>
  <c r="T2694" i="51" s="1"/>
  <c r="S2693" i="51"/>
  <c r="Q2693" i="51"/>
  <c r="P2693" i="51"/>
  <c r="O2693" i="51"/>
  <c r="N2693" i="51"/>
  <c r="M2693" i="51"/>
  <c r="L2693" i="51"/>
  <c r="T2693" i="51" s="1"/>
  <c r="S2692" i="51"/>
  <c r="Q2692" i="51"/>
  <c r="P2692" i="51"/>
  <c r="O2692" i="51"/>
  <c r="N2692" i="51"/>
  <c r="M2692" i="51"/>
  <c r="L2692" i="51"/>
  <c r="T2692" i="51" s="1"/>
  <c r="S2691" i="51"/>
  <c r="Q2691" i="51"/>
  <c r="P2691" i="51"/>
  <c r="O2691" i="51"/>
  <c r="N2691" i="51"/>
  <c r="M2691" i="51"/>
  <c r="L2691" i="51"/>
  <c r="T2691" i="51" s="1"/>
  <c r="S2690" i="51"/>
  <c r="Q2690" i="51"/>
  <c r="P2690" i="51"/>
  <c r="O2690" i="51"/>
  <c r="N2690" i="51"/>
  <c r="M2690" i="51"/>
  <c r="L2690" i="51"/>
  <c r="T2690" i="51" s="1"/>
  <c r="S2689" i="51"/>
  <c r="Q2689" i="51"/>
  <c r="P2689" i="51"/>
  <c r="O2689" i="51"/>
  <c r="N2689" i="51"/>
  <c r="M2689" i="51"/>
  <c r="L2689" i="51"/>
  <c r="T2689" i="51" s="1"/>
  <c r="S2688" i="51"/>
  <c r="Q2688" i="51"/>
  <c r="P2688" i="51"/>
  <c r="O2688" i="51"/>
  <c r="N2688" i="51"/>
  <c r="M2688" i="51"/>
  <c r="L2688" i="51"/>
  <c r="T2688" i="51" s="1"/>
  <c r="S2687" i="51"/>
  <c r="Q2687" i="51"/>
  <c r="P2687" i="51"/>
  <c r="O2687" i="51"/>
  <c r="N2687" i="51"/>
  <c r="M2687" i="51"/>
  <c r="L2687" i="51"/>
  <c r="T2687" i="51" s="1"/>
  <c r="S2686" i="51"/>
  <c r="Q2686" i="51"/>
  <c r="P2686" i="51"/>
  <c r="O2686" i="51"/>
  <c r="N2686" i="51"/>
  <c r="M2686" i="51"/>
  <c r="L2686" i="51"/>
  <c r="T2686" i="51" s="1"/>
  <c r="S2685" i="51"/>
  <c r="Q2685" i="51"/>
  <c r="P2685" i="51"/>
  <c r="O2685" i="51"/>
  <c r="N2685" i="51"/>
  <c r="M2685" i="51"/>
  <c r="L2685" i="51"/>
  <c r="T2685" i="51" s="1"/>
  <c r="S2684" i="51"/>
  <c r="Q2684" i="51"/>
  <c r="P2684" i="51"/>
  <c r="O2684" i="51"/>
  <c r="N2684" i="51"/>
  <c r="M2684" i="51"/>
  <c r="L2684" i="51"/>
  <c r="T2684" i="51" s="1"/>
  <c r="S2683" i="51"/>
  <c r="Q2683" i="51"/>
  <c r="P2683" i="51"/>
  <c r="O2683" i="51"/>
  <c r="N2683" i="51"/>
  <c r="M2683" i="51"/>
  <c r="L2683" i="51"/>
  <c r="T2683" i="51" s="1"/>
  <c r="S2682" i="51"/>
  <c r="Q2682" i="51"/>
  <c r="P2682" i="51"/>
  <c r="O2682" i="51"/>
  <c r="N2682" i="51"/>
  <c r="M2682" i="51"/>
  <c r="L2682" i="51"/>
  <c r="T2682" i="51" s="1"/>
  <c r="S2681" i="51"/>
  <c r="Q2681" i="51"/>
  <c r="P2681" i="51"/>
  <c r="O2681" i="51"/>
  <c r="N2681" i="51"/>
  <c r="M2681" i="51"/>
  <c r="L2681" i="51"/>
  <c r="T2681" i="51" s="1"/>
  <c r="S2680" i="51"/>
  <c r="Q2680" i="51"/>
  <c r="P2680" i="51"/>
  <c r="O2680" i="51"/>
  <c r="N2680" i="51"/>
  <c r="M2680" i="51"/>
  <c r="L2680" i="51"/>
  <c r="T2680" i="51" s="1"/>
  <c r="S2679" i="51"/>
  <c r="Q2679" i="51"/>
  <c r="P2679" i="51"/>
  <c r="O2679" i="51"/>
  <c r="N2679" i="51"/>
  <c r="M2679" i="51"/>
  <c r="L2679" i="51"/>
  <c r="T2679" i="51" s="1"/>
  <c r="S2678" i="51"/>
  <c r="Q2678" i="51"/>
  <c r="P2678" i="51"/>
  <c r="O2678" i="51"/>
  <c r="N2678" i="51"/>
  <c r="M2678" i="51"/>
  <c r="L2678" i="51"/>
  <c r="T2678" i="51" s="1"/>
  <c r="S2677" i="51"/>
  <c r="Q2677" i="51"/>
  <c r="P2677" i="51"/>
  <c r="O2677" i="51"/>
  <c r="N2677" i="51"/>
  <c r="M2677" i="51"/>
  <c r="L2677" i="51"/>
  <c r="T2677" i="51" s="1"/>
  <c r="S2676" i="51"/>
  <c r="Q2676" i="51"/>
  <c r="P2676" i="51"/>
  <c r="O2676" i="51"/>
  <c r="N2676" i="51"/>
  <c r="M2676" i="51"/>
  <c r="L2676" i="51"/>
  <c r="T2676" i="51" s="1"/>
  <c r="S2675" i="51"/>
  <c r="Q2675" i="51"/>
  <c r="P2675" i="51"/>
  <c r="O2675" i="51"/>
  <c r="N2675" i="51"/>
  <c r="M2675" i="51"/>
  <c r="L2675" i="51"/>
  <c r="T2675" i="51" s="1"/>
  <c r="S2674" i="51"/>
  <c r="Q2674" i="51"/>
  <c r="P2674" i="51"/>
  <c r="O2674" i="51"/>
  <c r="N2674" i="51"/>
  <c r="M2674" i="51"/>
  <c r="L2674" i="51"/>
  <c r="T2674" i="51" s="1"/>
  <c r="S2673" i="51"/>
  <c r="Q2673" i="51"/>
  <c r="P2673" i="51"/>
  <c r="O2673" i="51"/>
  <c r="N2673" i="51"/>
  <c r="M2673" i="51"/>
  <c r="L2673" i="51"/>
  <c r="T2673" i="51" s="1"/>
  <c r="S2672" i="51"/>
  <c r="Q2672" i="51"/>
  <c r="P2672" i="51"/>
  <c r="O2672" i="51"/>
  <c r="N2672" i="51"/>
  <c r="M2672" i="51"/>
  <c r="L2672" i="51"/>
  <c r="T2672" i="51" s="1"/>
  <c r="S2671" i="51"/>
  <c r="Q2671" i="51"/>
  <c r="P2671" i="51"/>
  <c r="O2671" i="51"/>
  <c r="N2671" i="51"/>
  <c r="M2671" i="51"/>
  <c r="L2671" i="51"/>
  <c r="T2671" i="51" s="1"/>
  <c r="S2670" i="51"/>
  <c r="Q2670" i="51"/>
  <c r="P2670" i="51"/>
  <c r="O2670" i="51"/>
  <c r="N2670" i="51"/>
  <c r="M2670" i="51"/>
  <c r="L2670" i="51"/>
  <c r="T2670" i="51" s="1"/>
  <c r="S2669" i="51"/>
  <c r="Q2669" i="51"/>
  <c r="P2669" i="51"/>
  <c r="O2669" i="51"/>
  <c r="N2669" i="51"/>
  <c r="M2669" i="51"/>
  <c r="L2669" i="51"/>
  <c r="T2669" i="51" s="1"/>
  <c r="S2668" i="51"/>
  <c r="Q2668" i="51"/>
  <c r="P2668" i="51"/>
  <c r="O2668" i="51"/>
  <c r="N2668" i="51"/>
  <c r="M2668" i="51"/>
  <c r="L2668" i="51"/>
  <c r="T2668" i="51" s="1"/>
  <c r="S2667" i="51"/>
  <c r="Q2667" i="51"/>
  <c r="P2667" i="51"/>
  <c r="O2667" i="51"/>
  <c r="N2667" i="51"/>
  <c r="M2667" i="51"/>
  <c r="L2667" i="51"/>
  <c r="T2667" i="51" s="1"/>
  <c r="S2666" i="51"/>
  <c r="Q2666" i="51"/>
  <c r="P2666" i="51"/>
  <c r="O2666" i="51"/>
  <c r="N2666" i="51"/>
  <c r="M2666" i="51"/>
  <c r="L2666" i="51"/>
  <c r="T2666" i="51" s="1"/>
  <c r="S2665" i="51"/>
  <c r="Q2665" i="51"/>
  <c r="P2665" i="51"/>
  <c r="O2665" i="51"/>
  <c r="N2665" i="51"/>
  <c r="M2665" i="51"/>
  <c r="L2665" i="51"/>
  <c r="T2665" i="51" s="1"/>
  <c r="S2664" i="51"/>
  <c r="Q2664" i="51"/>
  <c r="P2664" i="51"/>
  <c r="O2664" i="51"/>
  <c r="N2664" i="51"/>
  <c r="M2664" i="51"/>
  <c r="L2664" i="51"/>
  <c r="T2664" i="51" s="1"/>
  <c r="S2663" i="51"/>
  <c r="Q2663" i="51"/>
  <c r="P2663" i="51"/>
  <c r="O2663" i="51"/>
  <c r="N2663" i="51"/>
  <c r="M2663" i="51"/>
  <c r="L2663" i="51"/>
  <c r="T2663" i="51" s="1"/>
  <c r="S2662" i="51"/>
  <c r="Q2662" i="51"/>
  <c r="P2662" i="51"/>
  <c r="O2662" i="51"/>
  <c r="N2662" i="51"/>
  <c r="M2662" i="51"/>
  <c r="L2662" i="51"/>
  <c r="T2662" i="51" s="1"/>
  <c r="S2661" i="51"/>
  <c r="Q2661" i="51"/>
  <c r="P2661" i="51"/>
  <c r="O2661" i="51"/>
  <c r="N2661" i="51"/>
  <c r="M2661" i="51"/>
  <c r="L2661" i="51"/>
  <c r="T2661" i="51" s="1"/>
  <c r="S2660" i="51"/>
  <c r="Q2660" i="51"/>
  <c r="P2660" i="51"/>
  <c r="O2660" i="51"/>
  <c r="N2660" i="51"/>
  <c r="M2660" i="51"/>
  <c r="L2660" i="51"/>
  <c r="T2660" i="51" s="1"/>
  <c r="S2659" i="51"/>
  <c r="Q2659" i="51"/>
  <c r="P2659" i="51"/>
  <c r="O2659" i="51"/>
  <c r="N2659" i="51"/>
  <c r="M2659" i="51"/>
  <c r="L2659" i="51"/>
  <c r="T2659" i="51" s="1"/>
  <c r="S2658" i="51"/>
  <c r="Q2658" i="51"/>
  <c r="P2658" i="51"/>
  <c r="O2658" i="51"/>
  <c r="N2658" i="51"/>
  <c r="M2658" i="51"/>
  <c r="L2658" i="51"/>
  <c r="T2658" i="51" s="1"/>
  <c r="S2657" i="51"/>
  <c r="Q2657" i="51"/>
  <c r="P2657" i="51"/>
  <c r="O2657" i="51"/>
  <c r="N2657" i="51"/>
  <c r="M2657" i="51"/>
  <c r="L2657" i="51"/>
  <c r="T2657" i="51" s="1"/>
  <c r="S2656" i="51"/>
  <c r="Q2656" i="51"/>
  <c r="P2656" i="51"/>
  <c r="O2656" i="51"/>
  <c r="N2656" i="51"/>
  <c r="M2656" i="51"/>
  <c r="L2656" i="51"/>
  <c r="T2656" i="51" s="1"/>
  <c r="S2655" i="51"/>
  <c r="Q2655" i="51"/>
  <c r="P2655" i="51"/>
  <c r="O2655" i="51"/>
  <c r="N2655" i="51"/>
  <c r="M2655" i="51"/>
  <c r="L2655" i="51"/>
  <c r="T2655" i="51" s="1"/>
  <c r="S2654" i="51"/>
  <c r="Q2654" i="51"/>
  <c r="P2654" i="51"/>
  <c r="O2654" i="51"/>
  <c r="N2654" i="51"/>
  <c r="M2654" i="51"/>
  <c r="L2654" i="51"/>
  <c r="T2654" i="51" s="1"/>
  <c r="S2653" i="51"/>
  <c r="Q2653" i="51"/>
  <c r="P2653" i="51"/>
  <c r="O2653" i="51"/>
  <c r="N2653" i="51"/>
  <c r="M2653" i="51"/>
  <c r="L2653" i="51"/>
  <c r="T2653" i="51" s="1"/>
  <c r="S2652" i="51"/>
  <c r="Q2652" i="51"/>
  <c r="P2652" i="51"/>
  <c r="O2652" i="51"/>
  <c r="N2652" i="51"/>
  <c r="M2652" i="51"/>
  <c r="L2652" i="51"/>
  <c r="T2652" i="51" s="1"/>
  <c r="S2651" i="51"/>
  <c r="Q2651" i="51"/>
  <c r="P2651" i="51"/>
  <c r="O2651" i="51"/>
  <c r="N2651" i="51"/>
  <c r="M2651" i="51"/>
  <c r="L2651" i="51"/>
  <c r="T2651" i="51" s="1"/>
  <c r="S2650" i="51"/>
  <c r="Q2650" i="51"/>
  <c r="P2650" i="51"/>
  <c r="O2650" i="51"/>
  <c r="N2650" i="51"/>
  <c r="M2650" i="51"/>
  <c r="L2650" i="51"/>
  <c r="T2650" i="51" s="1"/>
  <c r="S2649" i="51"/>
  <c r="Q2649" i="51"/>
  <c r="P2649" i="51"/>
  <c r="O2649" i="51"/>
  <c r="N2649" i="51"/>
  <c r="M2649" i="51"/>
  <c r="L2649" i="51"/>
  <c r="T2649" i="51" s="1"/>
  <c r="S2648" i="51"/>
  <c r="Q2648" i="51"/>
  <c r="P2648" i="51"/>
  <c r="O2648" i="51"/>
  <c r="N2648" i="51"/>
  <c r="M2648" i="51"/>
  <c r="L2648" i="51"/>
  <c r="T2648" i="51" s="1"/>
  <c r="S2647" i="51"/>
  <c r="Q2647" i="51"/>
  <c r="P2647" i="51"/>
  <c r="O2647" i="51"/>
  <c r="N2647" i="51"/>
  <c r="M2647" i="51"/>
  <c r="L2647" i="51"/>
  <c r="T2647" i="51" s="1"/>
  <c r="S2646" i="51"/>
  <c r="Q2646" i="51"/>
  <c r="P2646" i="51"/>
  <c r="O2646" i="51"/>
  <c r="N2646" i="51"/>
  <c r="M2646" i="51"/>
  <c r="L2646" i="51"/>
  <c r="T2646" i="51" s="1"/>
  <c r="S2645" i="51"/>
  <c r="Q2645" i="51"/>
  <c r="P2645" i="51"/>
  <c r="O2645" i="51"/>
  <c r="N2645" i="51"/>
  <c r="M2645" i="51"/>
  <c r="L2645" i="51"/>
  <c r="T2645" i="51" s="1"/>
  <c r="S2644" i="51"/>
  <c r="Q2644" i="51"/>
  <c r="P2644" i="51"/>
  <c r="O2644" i="51"/>
  <c r="N2644" i="51"/>
  <c r="M2644" i="51"/>
  <c r="L2644" i="51"/>
  <c r="T2644" i="51" s="1"/>
  <c r="S2643" i="51"/>
  <c r="Q2643" i="51"/>
  <c r="P2643" i="51"/>
  <c r="O2643" i="51"/>
  <c r="N2643" i="51"/>
  <c r="M2643" i="51"/>
  <c r="L2643" i="51"/>
  <c r="T2643" i="51" s="1"/>
  <c r="S2642" i="51"/>
  <c r="Q2642" i="51"/>
  <c r="P2642" i="51"/>
  <c r="O2642" i="51"/>
  <c r="N2642" i="51"/>
  <c r="M2642" i="51"/>
  <c r="L2642" i="51"/>
  <c r="T2642" i="51" s="1"/>
  <c r="S2641" i="51"/>
  <c r="Q2641" i="51"/>
  <c r="P2641" i="51"/>
  <c r="O2641" i="51"/>
  <c r="N2641" i="51"/>
  <c r="M2641" i="51"/>
  <c r="L2641" i="51"/>
  <c r="T2641" i="51" s="1"/>
  <c r="S2640" i="51"/>
  <c r="Q2640" i="51"/>
  <c r="P2640" i="51"/>
  <c r="O2640" i="51"/>
  <c r="N2640" i="51"/>
  <c r="M2640" i="51"/>
  <c r="L2640" i="51"/>
  <c r="T2640" i="51" s="1"/>
  <c r="S2639" i="51"/>
  <c r="Q2639" i="51"/>
  <c r="P2639" i="51"/>
  <c r="O2639" i="51"/>
  <c r="N2639" i="51"/>
  <c r="M2639" i="51"/>
  <c r="L2639" i="51"/>
  <c r="T2639" i="51" s="1"/>
  <c r="S2638" i="51"/>
  <c r="Q2638" i="51"/>
  <c r="P2638" i="51"/>
  <c r="O2638" i="51"/>
  <c r="N2638" i="51"/>
  <c r="M2638" i="51"/>
  <c r="L2638" i="51"/>
  <c r="T2638" i="51" s="1"/>
  <c r="S2637" i="51"/>
  <c r="Q2637" i="51"/>
  <c r="P2637" i="51"/>
  <c r="O2637" i="51"/>
  <c r="N2637" i="51"/>
  <c r="M2637" i="51"/>
  <c r="L2637" i="51"/>
  <c r="T2637" i="51" s="1"/>
  <c r="S2636" i="51"/>
  <c r="Q2636" i="51"/>
  <c r="P2636" i="51"/>
  <c r="O2636" i="51"/>
  <c r="N2636" i="51"/>
  <c r="M2636" i="51"/>
  <c r="L2636" i="51"/>
  <c r="T2636" i="51" s="1"/>
  <c r="S2635" i="51"/>
  <c r="Q2635" i="51"/>
  <c r="P2635" i="51"/>
  <c r="O2635" i="51"/>
  <c r="N2635" i="51"/>
  <c r="M2635" i="51"/>
  <c r="L2635" i="51"/>
  <c r="T2635" i="51" s="1"/>
  <c r="S2634" i="51"/>
  <c r="Q2634" i="51"/>
  <c r="P2634" i="51"/>
  <c r="O2634" i="51"/>
  <c r="N2634" i="51"/>
  <c r="M2634" i="51"/>
  <c r="L2634" i="51"/>
  <c r="T2634" i="51" s="1"/>
  <c r="S2633" i="51"/>
  <c r="Q2633" i="51"/>
  <c r="P2633" i="51"/>
  <c r="O2633" i="51"/>
  <c r="N2633" i="51"/>
  <c r="M2633" i="51"/>
  <c r="L2633" i="51"/>
  <c r="T2633" i="51" s="1"/>
  <c r="S2632" i="51"/>
  <c r="Q2632" i="51"/>
  <c r="P2632" i="51"/>
  <c r="O2632" i="51"/>
  <c r="N2632" i="51"/>
  <c r="M2632" i="51"/>
  <c r="L2632" i="51"/>
  <c r="T2632" i="51" s="1"/>
  <c r="S2631" i="51"/>
  <c r="Q2631" i="51"/>
  <c r="P2631" i="51"/>
  <c r="O2631" i="51"/>
  <c r="N2631" i="51"/>
  <c r="M2631" i="51"/>
  <c r="L2631" i="51"/>
  <c r="T2631" i="51" s="1"/>
  <c r="S2630" i="51"/>
  <c r="Q2630" i="51"/>
  <c r="P2630" i="51"/>
  <c r="O2630" i="51"/>
  <c r="N2630" i="51"/>
  <c r="M2630" i="51"/>
  <c r="L2630" i="51"/>
  <c r="T2630" i="51" s="1"/>
  <c r="S2629" i="51"/>
  <c r="Q2629" i="51"/>
  <c r="P2629" i="51"/>
  <c r="O2629" i="51"/>
  <c r="N2629" i="51"/>
  <c r="M2629" i="51"/>
  <c r="L2629" i="51"/>
  <c r="T2629" i="51" s="1"/>
  <c r="S2628" i="51"/>
  <c r="Q2628" i="51"/>
  <c r="P2628" i="51"/>
  <c r="O2628" i="51"/>
  <c r="N2628" i="51"/>
  <c r="M2628" i="51"/>
  <c r="L2628" i="51"/>
  <c r="T2628" i="51" s="1"/>
  <c r="S2627" i="51"/>
  <c r="Q2627" i="51"/>
  <c r="P2627" i="51"/>
  <c r="O2627" i="51"/>
  <c r="N2627" i="51"/>
  <c r="M2627" i="51"/>
  <c r="L2627" i="51"/>
  <c r="T2627" i="51" s="1"/>
  <c r="S2626" i="51"/>
  <c r="Q2626" i="51"/>
  <c r="P2626" i="51"/>
  <c r="O2626" i="51"/>
  <c r="N2626" i="51"/>
  <c r="M2626" i="51"/>
  <c r="L2626" i="51"/>
  <c r="T2626" i="51" s="1"/>
  <c r="S2625" i="51"/>
  <c r="Q2625" i="51"/>
  <c r="P2625" i="51"/>
  <c r="O2625" i="51"/>
  <c r="N2625" i="51"/>
  <c r="M2625" i="51"/>
  <c r="L2625" i="51"/>
  <c r="T2625" i="51" s="1"/>
  <c r="S2624" i="51"/>
  <c r="Q2624" i="51"/>
  <c r="P2624" i="51"/>
  <c r="O2624" i="51"/>
  <c r="N2624" i="51"/>
  <c r="M2624" i="51"/>
  <c r="L2624" i="51"/>
  <c r="T2624" i="51" s="1"/>
  <c r="S2623" i="51"/>
  <c r="Q2623" i="51"/>
  <c r="P2623" i="51"/>
  <c r="O2623" i="51"/>
  <c r="N2623" i="51"/>
  <c r="M2623" i="51"/>
  <c r="L2623" i="51"/>
  <c r="T2623" i="51" s="1"/>
  <c r="S2622" i="51"/>
  <c r="Q2622" i="51"/>
  <c r="P2622" i="51"/>
  <c r="O2622" i="51"/>
  <c r="N2622" i="51"/>
  <c r="M2622" i="51"/>
  <c r="L2622" i="51"/>
  <c r="T2622" i="51" s="1"/>
  <c r="S2621" i="51"/>
  <c r="Q2621" i="51"/>
  <c r="P2621" i="51"/>
  <c r="O2621" i="51"/>
  <c r="N2621" i="51"/>
  <c r="M2621" i="51"/>
  <c r="L2621" i="51"/>
  <c r="T2621" i="51" s="1"/>
  <c r="S2620" i="51"/>
  <c r="Q2620" i="51"/>
  <c r="P2620" i="51"/>
  <c r="O2620" i="51"/>
  <c r="N2620" i="51"/>
  <c r="M2620" i="51"/>
  <c r="L2620" i="51"/>
  <c r="T2620" i="51" s="1"/>
  <c r="S2619" i="51"/>
  <c r="Q2619" i="51"/>
  <c r="P2619" i="51"/>
  <c r="O2619" i="51"/>
  <c r="N2619" i="51"/>
  <c r="M2619" i="51"/>
  <c r="L2619" i="51"/>
  <c r="T2619" i="51" s="1"/>
  <c r="S2618" i="51"/>
  <c r="Q2618" i="51"/>
  <c r="P2618" i="51"/>
  <c r="O2618" i="51"/>
  <c r="N2618" i="51"/>
  <c r="M2618" i="51"/>
  <c r="L2618" i="51"/>
  <c r="T2618" i="51" s="1"/>
  <c r="S2591" i="51"/>
  <c r="Q2591" i="51"/>
  <c r="P2591" i="51"/>
  <c r="O2591" i="51"/>
  <c r="N2591" i="51"/>
  <c r="M2591" i="51"/>
  <c r="L2591" i="51"/>
  <c r="T2591" i="51" s="1"/>
  <c r="S2590" i="51"/>
  <c r="Q2590" i="51"/>
  <c r="P2590" i="51"/>
  <c r="O2590" i="51"/>
  <c r="N2590" i="51"/>
  <c r="M2590" i="51"/>
  <c r="L2590" i="51"/>
  <c r="T2590" i="51" s="1"/>
  <c r="S2589" i="51"/>
  <c r="Q2589" i="51"/>
  <c r="P2589" i="51"/>
  <c r="O2589" i="51"/>
  <c r="N2589" i="51"/>
  <c r="M2589" i="51"/>
  <c r="L2589" i="51"/>
  <c r="T2589" i="51" s="1"/>
  <c r="S2588" i="51"/>
  <c r="Q2588" i="51"/>
  <c r="P2588" i="51"/>
  <c r="O2588" i="51"/>
  <c r="N2588" i="51"/>
  <c r="M2588" i="51"/>
  <c r="L2588" i="51"/>
  <c r="T2588" i="51" s="1"/>
  <c r="S2587" i="51"/>
  <c r="Q2587" i="51"/>
  <c r="P2587" i="51"/>
  <c r="O2587" i="51"/>
  <c r="N2587" i="51"/>
  <c r="M2587" i="51"/>
  <c r="L2587" i="51"/>
  <c r="T2587" i="51" s="1"/>
  <c r="S2586" i="51"/>
  <c r="Q2586" i="51"/>
  <c r="P2586" i="51"/>
  <c r="O2586" i="51"/>
  <c r="N2586" i="51"/>
  <c r="M2586" i="51"/>
  <c r="L2586" i="51"/>
  <c r="T2586" i="51" s="1"/>
  <c r="S2585" i="51"/>
  <c r="Q2585" i="51"/>
  <c r="P2585" i="51"/>
  <c r="O2585" i="51"/>
  <c r="N2585" i="51"/>
  <c r="M2585" i="51"/>
  <c r="L2585" i="51"/>
  <c r="T2585" i="51" s="1"/>
  <c r="S2584" i="51"/>
  <c r="Q2584" i="51"/>
  <c r="P2584" i="51"/>
  <c r="O2584" i="51"/>
  <c r="N2584" i="51"/>
  <c r="M2584" i="51"/>
  <c r="L2584" i="51"/>
  <c r="T2584" i="51" s="1"/>
  <c r="S2583" i="51"/>
  <c r="Q2583" i="51"/>
  <c r="P2583" i="51"/>
  <c r="O2583" i="51"/>
  <c r="N2583" i="51"/>
  <c r="M2583" i="51"/>
  <c r="L2583" i="51"/>
  <c r="T2583" i="51" s="1"/>
  <c r="S2582" i="51"/>
  <c r="Q2582" i="51"/>
  <c r="P2582" i="51"/>
  <c r="O2582" i="51"/>
  <c r="N2582" i="51"/>
  <c r="M2582" i="51"/>
  <c r="L2582" i="51"/>
  <c r="T2582" i="51" s="1"/>
  <c r="S2581" i="51"/>
  <c r="Q2581" i="51"/>
  <c r="P2581" i="51"/>
  <c r="O2581" i="51"/>
  <c r="N2581" i="51"/>
  <c r="M2581" i="51"/>
  <c r="L2581" i="51"/>
  <c r="T2581" i="51" s="1"/>
  <c r="S2580" i="51"/>
  <c r="Q2580" i="51"/>
  <c r="P2580" i="51"/>
  <c r="O2580" i="51"/>
  <c r="N2580" i="51"/>
  <c r="M2580" i="51"/>
  <c r="L2580" i="51"/>
  <c r="T2580" i="51" s="1"/>
  <c r="S2579" i="51"/>
  <c r="Q2579" i="51"/>
  <c r="P2579" i="51"/>
  <c r="O2579" i="51"/>
  <c r="N2579" i="51"/>
  <c r="M2579" i="51"/>
  <c r="L2579" i="51"/>
  <c r="T2579" i="51" s="1"/>
  <c r="S2578" i="51"/>
  <c r="Q2578" i="51"/>
  <c r="P2578" i="51"/>
  <c r="O2578" i="51"/>
  <c r="N2578" i="51"/>
  <c r="M2578" i="51"/>
  <c r="L2578" i="51"/>
  <c r="T2578" i="51" s="1"/>
  <c r="S2577" i="51"/>
  <c r="Q2577" i="51"/>
  <c r="P2577" i="51"/>
  <c r="O2577" i="51"/>
  <c r="N2577" i="51"/>
  <c r="M2577" i="51"/>
  <c r="L2577" i="51"/>
  <c r="T2577" i="51" s="1"/>
  <c r="S2576" i="51"/>
  <c r="Q2576" i="51"/>
  <c r="P2576" i="51"/>
  <c r="O2576" i="51"/>
  <c r="N2576" i="51"/>
  <c r="M2576" i="51"/>
  <c r="L2576" i="51"/>
  <c r="T2576" i="51" s="1"/>
  <c r="S2575" i="51"/>
  <c r="Q2575" i="51"/>
  <c r="P2575" i="51"/>
  <c r="O2575" i="51"/>
  <c r="N2575" i="51"/>
  <c r="M2575" i="51"/>
  <c r="L2575" i="51"/>
  <c r="T2575" i="51" s="1"/>
  <c r="S2574" i="51"/>
  <c r="Q2574" i="51"/>
  <c r="P2574" i="51"/>
  <c r="O2574" i="51"/>
  <c r="N2574" i="51"/>
  <c r="M2574" i="51"/>
  <c r="L2574" i="51"/>
  <c r="T2574" i="51" s="1"/>
  <c r="S2573" i="51"/>
  <c r="Q2573" i="51"/>
  <c r="P2573" i="51"/>
  <c r="O2573" i="51"/>
  <c r="N2573" i="51"/>
  <c r="M2573" i="51"/>
  <c r="L2573" i="51"/>
  <c r="T2573" i="51" s="1"/>
  <c r="S2572" i="51"/>
  <c r="Q2572" i="51"/>
  <c r="P2572" i="51"/>
  <c r="O2572" i="51"/>
  <c r="N2572" i="51"/>
  <c r="M2572" i="51"/>
  <c r="L2572" i="51"/>
  <c r="T2572" i="51" s="1"/>
  <c r="S2571" i="51"/>
  <c r="Q2571" i="51"/>
  <c r="P2571" i="51"/>
  <c r="O2571" i="51"/>
  <c r="N2571" i="51"/>
  <c r="M2571" i="51"/>
  <c r="L2571" i="51"/>
  <c r="T2571" i="51" s="1"/>
  <c r="S2570" i="51"/>
  <c r="Q2570" i="51"/>
  <c r="P2570" i="51"/>
  <c r="O2570" i="51"/>
  <c r="N2570" i="51"/>
  <c r="M2570" i="51"/>
  <c r="L2570" i="51"/>
  <c r="T2570" i="51" s="1"/>
  <c r="S2569" i="51"/>
  <c r="Q2569" i="51"/>
  <c r="P2569" i="51"/>
  <c r="O2569" i="51"/>
  <c r="N2569" i="51"/>
  <c r="M2569" i="51"/>
  <c r="L2569" i="51"/>
  <c r="T2569" i="51" s="1"/>
  <c r="S2568" i="51"/>
  <c r="Q2568" i="51"/>
  <c r="P2568" i="51"/>
  <c r="O2568" i="51"/>
  <c r="N2568" i="51"/>
  <c r="M2568" i="51"/>
  <c r="L2568" i="51"/>
  <c r="T2568" i="51" s="1"/>
  <c r="S2567" i="51"/>
  <c r="Q2567" i="51"/>
  <c r="P2567" i="51"/>
  <c r="O2567" i="51"/>
  <c r="N2567" i="51"/>
  <c r="M2567" i="51"/>
  <c r="L2567" i="51"/>
  <c r="T2567" i="51" s="1"/>
  <c r="S2566" i="51"/>
  <c r="Q2566" i="51"/>
  <c r="P2566" i="51"/>
  <c r="O2566" i="51"/>
  <c r="N2566" i="51"/>
  <c r="M2566" i="51"/>
  <c r="L2566" i="51"/>
  <c r="T2566" i="51" s="1"/>
  <c r="S2565" i="51"/>
  <c r="Q2565" i="51"/>
  <c r="P2565" i="51"/>
  <c r="O2565" i="51"/>
  <c r="N2565" i="51"/>
  <c r="M2565" i="51"/>
  <c r="L2565" i="51"/>
  <c r="T2565" i="51" s="1"/>
  <c r="S2564" i="51"/>
  <c r="Q2564" i="51"/>
  <c r="P2564" i="51"/>
  <c r="O2564" i="51"/>
  <c r="N2564" i="51"/>
  <c r="M2564" i="51"/>
  <c r="L2564" i="51"/>
  <c r="T2564" i="51" s="1"/>
  <c r="S2563" i="51"/>
  <c r="Q2563" i="51"/>
  <c r="P2563" i="51"/>
  <c r="O2563" i="51"/>
  <c r="N2563" i="51"/>
  <c r="M2563" i="51"/>
  <c r="L2563" i="51"/>
  <c r="T2563" i="51" s="1"/>
  <c r="S2562" i="51"/>
  <c r="Q2562" i="51"/>
  <c r="P2562" i="51"/>
  <c r="O2562" i="51"/>
  <c r="N2562" i="51"/>
  <c r="M2562" i="51"/>
  <c r="L2562" i="51"/>
  <c r="T2562" i="51" s="1"/>
  <c r="S2561" i="51"/>
  <c r="Q2561" i="51"/>
  <c r="P2561" i="51"/>
  <c r="O2561" i="51"/>
  <c r="N2561" i="51"/>
  <c r="M2561" i="51"/>
  <c r="L2561" i="51"/>
  <c r="T2561" i="51" s="1"/>
  <c r="S2560" i="51"/>
  <c r="Q2560" i="51"/>
  <c r="P2560" i="51"/>
  <c r="O2560" i="51"/>
  <c r="N2560" i="51"/>
  <c r="M2560" i="51"/>
  <c r="L2560" i="51"/>
  <c r="T2560" i="51" s="1"/>
  <c r="S2559" i="51"/>
  <c r="Q2559" i="51"/>
  <c r="P2559" i="51"/>
  <c r="O2559" i="51"/>
  <c r="N2559" i="51"/>
  <c r="M2559" i="51"/>
  <c r="L2559" i="51"/>
  <c r="T2559" i="51" s="1"/>
  <c r="S2558" i="51"/>
  <c r="Q2558" i="51"/>
  <c r="P2558" i="51"/>
  <c r="O2558" i="51"/>
  <c r="N2558" i="51"/>
  <c r="M2558" i="51"/>
  <c r="L2558" i="51"/>
  <c r="T2558" i="51" s="1"/>
  <c r="S2557" i="51"/>
  <c r="Q2557" i="51"/>
  <c r="P2557" i="51"/>
  <c r="O2557" i="51"/>
  <c r="N2557" i="51"/>
  <c r="M2557" i="51"/>
  <c r="L2557" i="51"/>
  <c r="T2557" i="51" s="1"/>
  <c r="S2556" i="51"/>
  <c r="Q2556" i="51"/>
  <c r="P2556" i="51"/>
  <c r="O2556" i="51"/>
  <c r="N2556" i="51"/>
  <c r="M2556" i="51"/>
  <c r="L2556" i="51"/>
  <c r="T2556" i="51" s="1"/>
  <c r="S2555" i="51"/>
  <c r="Q2555" i="51"/>
  <c r="P2555" i="51"/>
  <c r="O2555" i="51"/>
  <c r="N2555" i="51"/>
  <c r="M2555" i="51"/>
  <c r="L2555" i="51"/>
  <c r="T2555" i="51" s="1"/>
  <c r="S2554" i="51"/>
  <c r="R2554" i="51"/>
  <c r="Q2554" i="51"/>
  <c r="P2554" i="51"/>
  <c r="O2554" i="51"/>
  <c r="N2554" i="51"/>
  <c r="M2554" i="51"/>
  <c r="L2554" i="51"/>
  <c r="S2553" i="51"/>
  <c r="Q2553" i="51"/>
  <c r="P2553" i="51"/>
  <c r="O2553" i="51"/>
  <c r="N2553" i="51"/>
  <c r="M2553" i="51"/>
  <c r="L2553" i="51"/>
  <c r="T2553" i="51" s="1"/>
  <c r="S2552" i="51"/>
  <c r="Q2552" i="51"/>
  <c r="P2552" i="51"/>
  <c r="O2552" i="51"/>
  <c r="N2552" i="51"/>
  <c r="M2552" i="51"/>
  <c r="L2552" i="51"/>
  <c r="T2552" i="51" s="1"/>
  <c r="S2551" i="51"/>
  <c r="Q2551" i="51"/>
  <c r="P2551" i="51"/>
  <c r="O2551" i="51"/>
  <c r="N2551" i="51"/>
  <c r="M2551" i="51"/>
  <c r="L2551" i="51"/>
  <c r="T2551" i="51" s="1"/>
  <c r="S2550" i="51"/>
  <c r="Q2550" i="51"/>
  <c r="P2550" i="51"/>
  <c r="O2550" i="51"/>
  <c r="N2550" i="51"/>
  <c r="M2550" i="51"/>
  <c r="L2550" i="51"/>
  <c r="T2550" i="51" s="1"/>
  <c r="S2549" i="51"/>
  <c r="Q2549" i="51"/>
  <c r="P2549" i="51"/>
  <c r="O2549" i="51"/>
  <c r="N2549" i="51"/>
  <c r="M2549" i="51"/>
  <c r="L2549" i="51"/>
  <c r="T2549" i="51" s="1"/>
  <c r="S2548" i="51"/>
  <c r="Q2548" i="51"/>
  <c r="P2548" i="51"/>
  <c r="O2548" i="51"/>
  <c r="N2548" i="51"/>
  <c r="M2548" i="51"/>
  <c r="L2548" i="51"/>
  <c r="T2548" i="51" s="1"/>
  <c r="S2547" i="51"/>
  <c r="Q2547" i="51"/>
  <c r="P2547" i="51"/>
  <c r="O2547" i="51"/>
  <c r="N2547" i="51"/>
  <c r="M2547" i="51"/>
  <c r="L2547" i="51"/>
  <c r="T2547" i="51" s="1"/>
  <c r="S2546" i="51"/>
  <c r="Q2546" i="51"/>
  <c r="P2546" i="51"/>
  <c r="O2546" i="51"/>
  <c r="N2546" i="51"/>
  <c r="M2546" i="51"/>
  <c r="L2546" i="51"/>
  <c r="T2546" i="51" s="1"/>
  <c r="S2545" i="51"/>
  <c r="Q2545" i="51"/>
  <c r="P2545" i="51"/>
  <c r="O2545" i="51"/>
  <c r="N2545" i="51"/>
  <c r="M2545" i="51"/>
  <c r="L2545" i="51"/>
  <c r="T2545" i="51" s="1"/>
  <c r="S2544" i="51"/>
  <c r="Q2544" i="51"/>
  <c r="P2544" i="51"/>
  <c r="O2544" i="51"/>
  <c r="N2544" i="51"/>
  <c r="M2544" i="51"/>
  <c r="L2544" i="51"/>
  <c r="T2544" i="51" s="1"/>
  <c r="S2543" i="51"/>
  <c r="Q2543" i="51"/>
  <c r="P2543" i="51"/>
  <c r="O2543" i="51"/>
  <c r="N2543" i="51"/>
  <c r="M2543" i="51"/>
  <c r="L2543" i="51"/>
  <c r="T2543" i="51" s="1"/>
  <c r="S2542" i="51"/>
  <c r="Q2542" i="51"/>
  <c r="P2542" i="51"/>
  <c r="O2542" i="51"/>
  <c r="N2542" i="51"/>
  <c r="M2542" i="51"/>
  <c r="L2542" i="51"/>
  <c r="T2542" i="51" s="1"/>
  <c r="S2541" i="51"/>
  <c r="Q2541" i="51"/>
  <c r="P2541" i="51"/>
  <c r="O2541" i="51"/>
  <c r="N2541" i="51"/>
  <c r="M2541" i="51"/>
  <c r="L2541" i="51"/>
  <c r="T2541" i="51" s="1"/>
  <c r="S2540" i="51"/>
  <c r="Q2540" i="51"/>
  <c r="P2540" i="51"/>
  <c r="O2540" i="51"/>
  <c r="N2540" i="51"/>
  <c r="M2540" i="51"/>
  <c r="L2540" i="51"/>
  <c r="T2540" i="51" s="1"/>
  <c r="S2539" i="51"/>
  <c r="Q2539" i="51"/>
  <c r="P2539" i="51"/>
  <c r="O2539" i="51"/>
  <c r="N2539" i="51"/>
  <c r="M2539" i="51"/>
  <c r="L2539" i="51"/>
  <c r="T2539" i="51" s="1"/>
  <c r="S2538" i="51"/>
  <c r="Q2538" i="51"/>
  <c r="P2538" i="51"/>
  <c r="O2538" i="51"/>
  <c r="N2538" i="51"/>
  <c r="M2538" i="51"/>
  <c r="L2538" i="51"/>
  <c r="T2538" i="51" s="1"/>
  <c r="S2537" i="51"/>
  <c r="Q2537" i="51"/>
  <c r="P2537" i="51"/>
  <c r="O2537" i="51"/>
  <c r="N2537" i="51"/>
  <c r="M2537" i="51"/>
  <c r="L2537" i="51"/>
  <c r="T2537" i="51" s="1"/>
  <c r="S2536" i="51"/>
  <c r="Q2536" i="51"/>
  <c r="P2536" i="51"/>
  <c r="O2536" i="51"/>
  <c r="N2536" i="51"/>
  <c r="M2536" i="51"/>
  <c r="L2536" i="51"/>
  <c r="T2536" i="51" s="1"/>
  <c r="S2535" i="51"/>
  <c r="Q2535" i="51"/>
  <c r="P2535" i="51"/>
  <c r="O2535" i="51"/>
  <c r="N2535" i="51"/>
  <c r="M2535" i="51"/>
  <c r="L2535" i="51"/>
  <c r="T2535" i="51" s="1"/>
  <c r="S2534" i="51"/>
  <c r="Q2534" i="51"/>
  <c r="P2534" i="51"/>
  <c r="O2534" i="51"/>
  <c r="N2534" i="51"/>
  <c r="M2534" i="51"/>
  <c r="L2534" i="51"/>
  <c r="T2534" i="51" s="1"/>
  <c r="S2533" i="51"/>
  <c r="Q2533" i="51"/>
  <c r="P2533" i="51"/>
  <c r="O2533" i="51"/>
  <c r="N2533" i="51"/>
  <c r="M2533" i="51"/>
  <c r="L2533" i="51"/>
  <c r="T2533" i="51" s="1"/>
  <c r="S2532" i="51"/>
  <c r="Q2532" i="51"/>
  <c r="P2532" i="51"/>
  <c r="O2532" i="51"/>
  <c r="N2532" i="51"/>
  <c r="M2532" i="51"/>
  <c r="L2532" i="51"/>
  <c r="T2532" i="51" s="1"/>
  <c r="S2531" i="51"/>
  <c r="Q2531" i="51"/>
  <c r="P2531" i="51"/>
  <c r="O2531" i="51"/>
  <c r="N2531" i="51"/>
  <c r="M2531" i="51"/>
  <c r="L2531" i="51"/>
  <c r="T2531" i="51" s="1"/>
  <c r="S2530" i="51"/>
  <c r="Q2530" i="51"/>
  <c r="P2530" i="51"/>
  <c r="O2530" i="51"/>
  <c r="N2530" i="51"/>
  <c r="M2530" i="51"/>
  <c r="L2530" i="51"/>
  <c r="T2530" i="51" s="1"/>
  <c r="S2529" i="51"/>
  <c r="Q2529" i="51"/>
  <c r="P2529" i="51"/>
  <c r="O2529" i="51"/>
  <c r="N2529" i="51"/>
  <c r="M2529" i="51"/>
  <c r="L2529" i="51"/>
  <c r="T2529" i="51" s="1"/>
  <c r="S2528" i="51"/>
  <c r="Q2528" i="51"/>
  <c r="P2528" i="51"/>
  <c r="O2528" i="51"/>
  <c r="N2528" i="51"/>
  <c r="M2528" i="51"/>
  <c r="L2528" i="51"/>
  <c r="T2528" i="51" s="1"/>
  <c r="S2527" i="51"/>
  <c r="Q2527" i="51"/>
  <c r="P2527" i="51"/>
  <c r="O2527" i="51"/>
  <c r="N2527" i="51"/>
  <c r="M2527" i="51"/>
  <c r="L2527" i="51"/>
  <c r="T2527" i="51" s="1"/>
  <c r="S2526" i="51"/>
  <c r="Q2526" i="51"/>
  <c r="P2526" i="51"/>
  <c r="O2526" i="51"/>
  <c r="N2526" i="51"/>
  <c r="M2526" i="51"/>
  <c r="L2526" i="51"/>
  <c r="T2526" i="51" s="1"/>
  <c r="S2525" i="51"/>
  <c r="Q2525" i="51"/>
  <c r="P2525" i="51"/>
  <c r="O2525" i="51"/>
  <c r="N2525" i="51"/>
  <c r="M2525" i="51"/>
  <c r="L2525" i="51"/>
  <c r="T2525" i="51" s="1"/>
  <c r="S2524" i="51"/>
  <c r="Q2524" i="51"/>
  <c r="P2524" i="51"/>
  <c r="O2524" i="51"/>
  <c r="N2524" i="51"/>
  <c r="M2524" i="51"/>
  <c r="L2524" i="51"/>
  <c r="T2524" i="51" s="1"/>
  <c r="S2523" i="51"/>
  <c r="Q2523" i="51"/>
  <c r="P2523" i="51"/>
  <c r="O2523" i="51"/>
  <c r="N2523" i="51"/>
  <c r="M2523" i="51"/>
  <c r="L2523" i="51"/>
  <c r="T2523" i="51" s="1"/>
  <c r="S2522" i="51"/>
  <c r="Q2522" i="51"/>
  <c r="P2522" i="51"/>
  <c r="O2522" i="51"/>
  <c r="N2522" i="51"/>
  <c r="M2522" i="51"/>
  <c r="L2522" i="51"/>
  <c r="T2522" i="51" s="1"/>
  <c r="S2521" i="51"/>
  <c r="Q2521" i="51"/>
  <c r="P2521" i="51"/>
  <c r="O2521" i="51"/>
  <c r="N2521" i="51"/>
  <c r="M2521" i="51"/>
  <c r="L2521" i="51"/>
  <c r="T2521" i="51" s="1"/>
  <c r="S2520" i="51"/>
  <c r="Q2520" i="51"/>
  <c r="P2520" i="51"/>
  <c r="O2520" i="51"/>
  <c r="N2520" i="51"/>
  <c r="M2520" i="51"/>
  <c r="L2520" i="51"/>
  <c r="T2520" i="51" s="1"/>
  <c r="S2519" i="51"/>
  <c r="Q2519" i="51"/>
  <c r="P2519" i="51"/>
  <c r="O2519" i="51"/>
  <c r="N2519" i="51"/>
  <c r="M2519" i="51"/>
  <c r="L2519" i="51"/>
  <c r="T2519" i="51" s="1"/>
  <c r="S2518" i="51"/>
  <c r="Q2518" i="51"/>
  <c r="P2518" i="51"/>
  <c r="O2518" i="51"/>
  <c r="N2518" i="51"/>
  <c r="M2518" i="51"/>
  <c r="L2518" i="51"/>
  <c r="T2518" i="51" s="1"/>
  <c r="S2517" i="51"/>
  <c r="Q2517" i="51"/>
  <c r="P2517" i="51"/>
  <c r="O2517" i="51"/>
  <c r="N2517" i="51"/>
  <c r="M2517" i="51"/>
  <c r="L2517" i="51"/>
  <c r="T2517" i="51" s="1"/>
  <c r="S2516" i="51"/>
  <c r="R2516" i="51"/>
  <c r="Q2516" i="51"/>
  <c r="P2516" i="51"/>
  <c r="O2516" i="51"/>
  <c r="N2516" i="51"/>
  <c r="M2516" i="51"/>
  <c r="L2516" i="51"/>
  <c r="S2515" i="51"/>
  <c r="Q2515" i="51"/>
  <c r="P2515" i="51"/>
  <c r="O2515" i="51"/>
  <c r="N2515" i="51"/>
  <c r="M2515" i="51"/>
  <c r="L2515" i="51"/>
  <c r="T2515" i="51" s="1"/>
  <c r="S2514" i="51"/>
  <c r="Q2514" i="51"/>
  <c r="P2514" i="51"/>
  <c r="O2514" i="51"/>
  <c r="N2514" i="51"/>
  <c r="M2514" i="51"/>
  <c r="L2514" i="51"/>
  <c r="T2514" i="51" s="1"/>
  <c r="S2513" i="51"/>
  <c r="Q2513" i="51"/>
  <c r="P2513" i="51"/>
  <c r="O2513" i="51"/>
  <c r="N2513" i="51"/>
  <c r="M2513" i="51"/>
  <c r="L2513" i="51"/>
  <c r="T2513" i="51" s="1"/>
  <c r="S2512" i="51"/>
  <c r="Q2512" i="51"/>
  <c r="P2512" i="51"/>
  <c r="O2512" i="51"/>
  <c r="N2512" i="51"/>
  <c r="M2512" i="51"/>
  <c r="L2512" i="51"/>
  <c r="T2512" i="51" s="1"/>
  <c r="S2511" i="51"/>
  <c r="Q2511" i="51"/>
  <c r="P2511" i="51"/>
  <c r="O2511" i="51"/>
  <c r="N2511" i="51"/>
  <c r="M2511" i="51"/>
  <c r="L2511" i="51"/>
  <c r="T2511" i="51" s="1"/>
  <c r="S2510" i="51"/>
  <c r="Q2510" i="51"/>
  <c r="P2510" i="51"/>
  <c r="O2510" i="51"/>
  <c r="N2510" i="51"/>
  <c r="M2510" i="51"/>
  <c r="L2510" i="51"/>
  <c r="T2510" i="51" s="1"/>
  <c r="S2509" i="51"/>
  <c r="Q2509" i="51"/>
  <c r="P2509" i="51"/>
  <c r="O2509" i="51"/>
  <c r="N2509" i="51"/>
  <c r="M2509" i="51"/>
  <c r="L2509" i="51"/>
  <c r="T2509" i="51" s="1"/>
  <c r="S2508" i="51"/>
  <c r="Q2508" i="51"/>
  <c r="P2508" i="51"/>
  <c r="O2508" i="51"/>
  <c r="N2508" i="51"/>
  <c r="M2508" i="51"/>
  <c r="L2508" i="51"/>
  <c r="T2508" i="51" s="1"/>
  <c r="S2507" i="51"/>
  <c r="Q2507" i="51"/>
  <c r="P2507" i="51"/>
  <c r="O2507" i="51"/>
  <c r="N2507" i="51"/>
  <c r="M2507" i="51"/>
  <c r="L2507" i="51"/>
  <c r="T2507" i="51" s="1"/>
  <c r="S2506" i="51"/>
  <c r="Q2506" i="51"/>
  <c r="P2506" i="51"/>
  <c r="O2506" i="51"/>
  <c r="N2506" i="51"/>
  <c r="M2506" i="51"/>
  <c r="L2506" i="51"/>
  <c r="T2506" i="51" s="1"/>
  <c r="S2505" i="51"/>
  <c r="Q2505" i="51"/>
  <c r="P2505" i="51"/>
  <c r="O2505" i="51"/>
  <c r="N2505" i="51"/>
  <c r="M2505" i="51"/>
  <c r="L2505" i="51"/>
  <c r="T2505" i="51" s="1"/>
  <c r="S2504" i="51"/>
  <c r="Q2504" i="51"/>
  <c r="P2504" i="51"/>
  <c r="O2504" i="51"/>
  <c r="N2504" i="51"/>
  <c r="M2504" i="51"/>
  <c r="L2504" i="51"/>
  <c r="T2504" i="51" s="1"/>
  <c r="S2503" i="51"/>
  <c r="Q2503" i="51"/>
  <c r="P2503" i="51"/>
  <c r="O2503" i="51"/>
  <c r="N2503" i="51"/>
  <c r="M2503" i="51"/>
  <c r="L2503" i="51"/>
  <c r="T2503" i="51" s="1"/>
  <c r="S2502" i="51"/>
  <c r="Q2502" i="51"/>
  <c r="P2502" i="51"/>
  <c r="O2502" i="51"/>
  <c r="N2502" i="51"/>
  <c r="M2502" i="51"/>
  <c r="L2502" i="51"/>
  <c r="T2502" i="51" s="1"/>
  <c r="S2501" i="51"/>
  <c r="Q2501" i="51"/>
  <c r="P2501" i="51"/>
  <c r="O2501" i="51"/>
  <c r="N2501" i="51"/>
  <c r="M2501" i="51"/>
  <c r="L2501" i="51"/>
  <c r="T2501" i="51" s="1"/>
  <c r="S2500" i="51"/>
  <c r="Q2500" i="51"/>
  <c r="P2500" i="51"/>
  <c r="O2500" i="51"/>
  <c r="N2500" i="51"/>
  <c r="M2500" i="51"/>
  <c r="L2500" i="51"/>
  <c r="T2500" i="51" s="1"/>
  <c r="S2499" i="51"/>
  <c r="Q2499" i="51"/>
  <c r="P2499" i="51"/>
  <c r="O2499" i="51"/>
  <c r="N2499" i="51"/>
  <c r="M2499" i="51"/>
  <c r="L2499" i="51"/>
  <c r="T2499" i="51" s="1"/>
  <c r="S2498" i="51"/>
  <c r="Q2498" i="51"/>
  <c r="P2498" i="51"/>
  <c r="O2498" i="51"/>
  <c r="N2498" i="51"/>
  <c r="M2498" i="51"/>
  <c r="L2498" i="51"/>
  <c r="T2498" i="51" s="1"/>
  <c r="S2497" i="51"/>
  <c r="Q2497" i="51"/>
  <c r="P2497" i="51"/>
  <c r="O2497" i="51"/>
  <c r="N2497" i="51"/>
  <c r="M2497" i="51"/>
  <c r="L2497" i="51"/>
  <c r="T2497" i="51" s="1"/>
  <c r="S2496" i="51"/>
  <c r="Q2496" i="51"/>
  <c r="P2496" i="51"/>
  <c r="O2496" i="51"/>
  <c r="N2496" i="51"/>
  <c r="M2496" i="51"/>
  <c r="L2496" i="51"/>
  <c r="T2496" i="51" s="1"/>
  <c r="S2495" i="51"/>
  <c r="Q2495" i="51"/>
  <c r="P2495" i="51"/>
  <c r="O2495" i="51"/>
  <c r="N2495" i="51"/>
  <c r="M2495" i="51"/>
  <c r="L2495" i="51"/>
  <c r="T2495" i="51" s="1"/>
  <c r="S2494" i="51"/>
  <c r="Q2494" i="51"/>
  <c r="P2494" i="51"/>
  <c r="O2494" i="51"/>
  <c r="N2494" i="51"/>
  <c r="M2494" i="51"/>
  <c r="L2494" i="51"/>
  <c r="T2494" i="51" s="1"/>
  <c r="S2493" i="51"/>
  <c r="Q2493" i="51"/>
  <c r="P2493" i="51"/>
  <c r="O2493" i="51"/>
  <c r="N2493" i="51"/>
  <c r="M2493" i="51"/>
  <c r="L2493" i="51"/>
  <c r="T2493" i="51" s="1"/>
  <c r="S2492" i="51"/>
  <c r="Q2492" i="51"/>
  <c r="P2492" i="51"/>
  <c r="O2492" i="51"/>
  <c r="N2492" i="51"/>
  <c r="M2492" i="51"/>
  <c r="L2492" i="51"/>
  <c r="T2492" i="51" s="1"/>
  <c r="S2491" i="51"/>
  <c r="Q2491" i="51"/>
  <c r="P2491" i="51"/>
  <c r="O2491" i="51"/>
  <c r="N2491" i="51"/>
  <c r="M2491" i="51"/>
  <c r="L2491" i="51"/>
  <c r="T2491" i="51" s="1"/>
  <c r="S2490" i="51"/>
  <c r="Q2490" i="51"/>
  <c r="P2490" i="51"/>
  <c r="O2490" i="51"/>
  <c r="N2490" i="51"/>
  <c r="M2490" i="51"/>
  <c r="L2490" i="51"/>
  <c r="T2490" i="51" s="1"/>
  <c r="S2489" i="51"/>
  <c r="Q2489" i="51"/>
  <c r="P2489" i="51"/>
  <c r="O2489" i="51"/>
  <c r="N2489" i="51"/>
  <c r="M2489" i="51"/>
  <c r="L2489" i="51"/>
  <c r="T2489" i="51" s="1"/>
  <c r="S2488" i="51"/>
  <c r="Q2488" i="51"/>
  <c r="P2488" i="51"/>
  <c r="O2488" i="51"/>
  <c r="N2488" i="51"/>
  <c r="M2488" i="51"/>
  <c r="L2488" i="51"/>
  <c r="T2488" i="51" s="1"/>
  <c r="S2487" i="51"/>
  <c r="Q2487" i="51"/>
  <c r="P2487" i="51"/>
  <c r="O2487" i="51"/>
  <c r="N2487" i="51"/>
  <c r="M2487" i="51"/>
  <c r="L2487" i="51"/>
  <c r="T2487" i="51" s="1"/>
  <c r="S2486" i="51"/>
  <c r="Q2486" i="51"/>
  <c r="P2486" i="51"/>
  <c r="O2486" i="51"/>
  <c r="N2486" i="51"/>
  <c r="M2486" i="51"/>
  <c r="L2486" i="51"/>
  <c r="T2486" i="51" s="1"/>
  <c r="S2485" i="51"/>
  <c r="Q2485" i="51"/>
  <c r="P2485" i="51"/>
  <c r="O2485" i="51"/>
  <c r="N2485" i="51"/>
  <c r="M2485" i="51"/>
  <c r="L2485" i="51"/>
  <c r="T2485" i="51" s="1"/>
  <c r="S2484" i="51"/>
  <c r="Q2484" i="51"/>
  <c r="P2484" i="51"/>
  <c r="O2484" i="51"/>
  <c r="N2484" i="51"/>
  <c r="M2484" i="51"/>
  <c r="L2484" i="51"/>
  <c r="T2484" i="51" s="1"/>
  <c r="S2483" i="51"/>
  <c r="Q2483" i="51"/>
  <c r="P2483" i="51"/>
  <c r="O2483" i="51"/>
  <c r="N2483" i="51"/>
  <c r="M2483" i="51"/>
  <c r="L2483" i="51"/>
  <c r="T2483" i="51" s="1"/>
  <c r="S2482" i="51"/>
  <c r="Q2482" i="51"/>
  <c r="P2482" i="51"/>
  <c r="O2482" i="51"/>
  <c r="N2482" i="51"/>
  <c r="M2482" i="51"/>
  <c r="L2482" i="51"/>
  <c r="T2482" i="51" s="1"/>
  <c r="S2481" i="51"/>
  <c r="Q2481" i="51"/>
  <c r="P2481" i="51"/>
  <c r="O2481" i="51"/>
  <c r="N2481" i="51"/>
  <c r="M2481" i="51"/>
  <c r="L2481" i="51"/>
  <c r="T2481" i="51" s="1"/>
  <c r="S2480" i="51"/>
  <c r="Q2480" i="51"/>
  <c r="P2480" i="51"/>
  <c r="O2480" i="51"/>
  <c r="N2480" i="51"/>
  <c r="M2480" i="51"/>
  <c r="L2480" i="51"/>
  <c r="T2480" i="51" s="1"/>
  <c r="S2479" i="51"/>
  <c r="Q2479" i="51"/>
  <c r="P2479" i="51"/>
  <c r="O2479" i="51"/>
  <c r="N2479" i="51"/>
  <c r="M2479" i="51"/>
  <c r="L2479" i="51"/>
  <c r="T2479" i="51" s="1"/>
  <c r="S2478" i="51"/>
  <c r="Q2478" i="51"/>
  <c r="P2478" i="51"/>
  <c r="O2478" i="51"/>
  <c r="N2478" i="51"/>
  <c r="M2478" i="51"/>
  <c r="L2478" i="51"/>
  <c r="T2478" i="51" s="1"/>
  <c r="S2477" i="51"/>
  <c r="Q2477" i="51"/>
  <c r="P2477" i="51"/>
  <c r="O2477" i="51"/>
  <c r="N2477" i="51"/>
  <c r="M2477" i="51"/>
  <c r="L2477" i="51"/>
  <c r="T2477" i="51" s="1"/>
  <c r="S2476" i="51"/>
  <c r="Q2476" i="51"/>
  <c r="P2476" i="51"/>
  <c r="O2476" i="51"/>
  <c r="N2476" i="51"/>
  <c r="M2476" i="51"/>
  <c r="L2476" i="51"/>
  <c r="T2476" i="51" s="1"/>
  <c r="S2475" i="51"/>
  <c r="Q2475" i="51"/>
  <c r="P2475" i="51"/>
  <c r="O2475" i="51"/>
  <c r="N2475" i="51"/>
  <c r="M2475" i="51"/>
  <c r="L2475" i="51"/>
  <c r="T2475" i="51" s="1"/>
  <c r="S2474" i="51"/>
  <c r="Q2474" i="51"/>
  <c r="P2474" i="51"/>
  <c r="O2474" i="51"/>
  <c r="N2474" i="51"/>
  <c r="M2474" i="51"/>
  <c r="L2474" i="51"/>
  <c r="T2474" i="51" s="1"/>
  <c r="S2473" i="51"/>
  <c r="Q2473" i="51"/>
  <c r="P2473" i="51"/>
  <c r="O2473" i="51"/>
  <c r="N2473" i="51"/>
  <c r="M2473" i="51"/>
  <c r="L2473" i="51"/>
  <c r="T2473" i="51" s="1"/>
  <c r="S2472" i="51"/>
  <c r="Q2472" i="51"/>
  <c r="P2472" i="51"/>
  <c r="O2472" i="51"/>
  <c r="N2472" i="51"/>
  <c r="M2472" i="51"/>
  <c r="L2472" i="51"/>
  <c r="T2472" i="51" s="1"/>
  <c r="S2471" i="51"/>
  <c r="Q2471" i="51"/>
  <c r="P2471" i="51"/>
  <c r="O2471" i="51"/>
  <c r="N2471" i="51"/>
  <c r="M2471" i="51"/>
  <c r="L2471" i="51"/>
  <c r="T2471" i="51" s="1"/>
  <c r="S2470" i="51"/>
  <c r="Q2470" i="51"/>
  <c r="P2470" i="51"/>
  <c r="O2470" i="51"/>
  <c r="N2470" i="51"/>
  <c r="M2470" i="51"/>
  <c r="L2470" i="51"/>
  <c r="T2470" i="51" s="1"/>
  <c r="S2469" i="51"/>
  <c r="Q2469" i="51"/>
  <c r="P2469" i="51"/>
  <c r="O2469" i="51"/>
  <c r="N2469" i="51"/>
  <c r="M2469" i="51"/>
  <c r="L2469" i="51"/>
  <c r="T2469" i="51" s="1"/>
  <c r="S2468" i="51"/>
  <c r="Q2468" i="51"/>
  <c r="P2468" i="51"/>
  <c r="O2468" i="51"/>
  <c r="N2468" i="51"/>
  <c r="M2468" i="51"/>
  <c r="L2468" i="51"/>
  <c r="T2468" i="51" s="1"/>
  <c r="S2467" i="51"/>
  <c r="Q2467" i="51"/>
  <c r="P2467" i="51"/>
  <c r="O2467" i="51"/>
  <c r="N2467" i="51"/>
  <c r="M2467" i="51"/>
  <c r="L2467" i="51"/>
  <c r="T2467" i="51" s="1"/>
  <c r="S2466" i="51"/>
  <c r="Q2466" i="51"/>
  <c r="P2466" i="51"/>
  <c r="O2466" i="51"/>
  <c r="N2466" i="51"/>
  <c r="M2466" i="51"/>
  <c r="L2466" i="51"/>
  <c r="T2466" i="51" s="1"/>
  <c r="S2465" i="51"/>
  <c r="Q2465" i="51"/>
  <c r="P2465" i="51"/>
  <c r="O2465" i="51"/>
  <c r="N2465" i="51"/>
  <c r="M2465" i="51"/>
  <c r="L2465" i="51"/>
  <c r="T2465" i="51" s="1"/>
  <c r="S2464" i="51"/>
  <c r="Q2464" i="51"/>
  <c r="P2464" i="51"/>
  <c r="O2464" i="51"/>
  <c r="N2464" i="51"/>
  <c r="M2464" i="51"/>
  <c r="L2464" i="51"/>
  <c r="T2464" i="51" s="1"/>
  <c r="S2463" i="51"/>
  <c r="Q2463" i="51"/>
  <c r="P2463" i="51"/>
  <c r="O2463" i="51"/>
  <c r="N2463" i="51"/>
  <c r="M2463" i="51"/>
  <c r="L2463" i="51"/>
  <c r="T2463" i="51" s="1"/>
  <c r="S2462" i="51"/>
  <c r="R2462" i="51"/>
  <c r="Q2462" i="51"/>
  <c r="P2462" i="51"/>
  <c r="O2462" i="51"/>
  <c r="N2462" i="51"/>
  <c r="M2462" i="51"/>
  <c r="L2462" i="51"/>
  <c r="S2461" i="51"/>
  <c r="Q2461" i="51"/>
  <c r="P2461" i="51"/>
  <c r="O2461" i="51"/>
  <c r="N2461" i="51"/>
  <c r="M2461" i="51"/>
  <c r="L2461" i="51"/>
  <c r="T2461" i="51" s="1"/>
  <c r="S2460" i="51"/>
  <c r="Q2460" i="51"/>
  <c r="P2460" i="51"/>
  <c r="O2460" i="51"/>
  <c r="N2460" i="51"/>
  <c r="M2460" i="51"/>
  <c r="L2460" i="51"/>
  <c r="T2460" i="51" s="1"/>
  <c r="S2459" i="51"/>
  <c r="Q2459" i="51"/>
  <c r="P2459" i="51"/>
  <c r="O2459" i="51"/>
  <c r="N2459" i="51"/>
  <c r="M2459" i="51"/>
  <c r="L2459" i="51"/>
  <c r="T2459" i="51" s="1"/>
  <c r="S2458" i="51"/>
  <c r="Q2458" i="51"/>
  <c r="P2458" i="51"/>
  <c r="O2458" i="51"/>
  <c r="N2458" i="51"/>
  <c r="M2458" i="51"/>
  <c r="L2458" i="51"/>
  <c r="T2458" i="51" s="1"/>
  <c r="S2457" i="51"/>
  <c r="Q2457" i="51"/>
  <c r="P2457" i="51"/>
  <c r="O2457" i="51"/>
  <c r="N2457" i="51"/>
  <c r="M2457" i="51"/>
  <c r="L2457" i="51"/>
  <c r="T2457" i="51" s="1"/>
  <c r="S2456" i="51"/>
  <c r="Q2456" i="51"/>
  <c r="P2456" i="51"/>
  <c r="O2456" i="51"/>
  <c r="N2456" i="51"/>
  <c r="M2456" i="51"/>
  <c r="L2456" i="51"/>
  <c r="T2456" i="51" s="1"/>
  <c r="S2455" i="51"/>
  <c r="Q2455" i="51"/>
  <c r="P2455" i="51"/>
  <c r="O2455" i="51"/>
  <c r="N2455" i="51"/>
  <c r="M2455" i="51"/>
  <c r="L2455" i="51"/>
  <c r="T2455" i="51" s="1"/>
  <c r="S2454" i="51"/>
  <c r="Q2454" i="51"/>
  <c r="P2454" i="51"/>
  <c r="O2454" i="51"/>
  <c r="N2454" i="51"/>
  <c r="M2454" i="51"/>
  <c r="L2454" i="51"/>
  <c r="T2454" i="51" s="1"/>
  <c r="S2453" i="51"/>
  <c r="Q2453" i="51"/>
  <c r="P2453" i="51"/>
  <c r="O2453" i="51"/>
  <c r="N2453" i="51"/>
  <c r="M2453" i="51"/>
  <c r="L2453" i="51"/>
  <c r="T2453" i="51" s="1"/>
  <c r="S2452" i="51"/>
  <c r="Q2452" i="51"/>
  <c r="P2452" i="51"/>
  <c r="O2452" i="51"/>
  <c r="N2452" i="51"/>
  <c r="M2452" i="51"/>
  <c r="L2452" i="51"/>
  <c r="T2452" i="51" s="1"/>
  <c r="S2451" i="51"/>
  <c r="Q2451" i="51"/>
  <c r="P2451" i="51"/>
  <c r="O2451" i="51"/>
  <c r="N2451" i="51"/>
  <c r="M2451" i="51"/>
  <c r="L2451" i="51"/>
  <c r="T2451" i="51" s="1"/>
  <c r="S2450" i="51"/>
  <c r="Q2450" i="51"/>
  <c r="P2450" i="51"/>
  <c r="O2450" i="51"/>
  <c r="N2450" i="51"/>
  <c r="M2450" i="51"/>
  <c r="L2450" i="51"/>
  <c r="T2450" i="51" s="1"/>
  <c r="S2449" i="51"/>
  <c r="Q2449" i="51"/>
  <c r="P2449" i="51"/>
  <c r="O2449" i="51"/>
  <c r="N2449" i="51"/>
  <c r="M2449" i="51"/>
  <c r="L2449" i="51"/>
  <c r="T2449" i="51" s="1"/>
  <c r="S2448" i="51"/>
  <c r="Q2448" i="51"/>
  <c r="P2448" i="51"/>
  <c r="O2448" i="51"/>
  <c r="N2448" i="51"/>
  <c r="M2448" i="51"/>
  <c r="L2448" i="51"/>
  <c r="T2448" i="51" s="1"/>
  <c r="S2447" i="51"/>
  <c r="Q2447" i="51"/>
  <c r="P2447" i="51"/>
  <c r="O2447" i="51"/>
  <c r="N2447" i="51"/>
  <c r="M2447" i="51"/>
  <c r="L2447" i="51"/>
  <c r="T2447" i="51" s="1"/>
  <c r="S2446" i="51"/>
  <c r="Q2446" i="51"/>
  <c r="P2446" i="51"/>
  <c r="O2446" i="51"/>
  <c r="N2446" i="51"/>
  <c r="M2446" i="51"/>
  <c r="L2446" i="51"/>
  <c r="T2446" i="51" s="1"/>
  <c r="S2445" i="51"/>
  <c r="Q2445" i="51"/>
  <c r="P2445" i="51"/>
  <c r="O2445" i="51"/>
  <c r="N2445" i="51"/>
  <c r="M2445" i="51"/>
  <c r="L2445" i="51"/>
  <c r="T2445" i="51" s="1"/>
  <c r="S2444" i="51"/>
  <c r="Q2444" i="51"/>
  <c r="P2444" i="51"/>
  <c r="O2444" i="51"/>
  <c r="N2444" i="51"/>
  <c r="M2444" i="51"/>
  <c r="L2444" i="51"/>
  <c r="T2444" i="51" s="1"/>
  <c r="S2443" i="51"/>
  <c r="Q2443" i="51"/>
  <c r="P2443" i="51"/>
  <c r="O2443" i="51"/>
  <c r="N2443" i="51"/>
  <c r="M2443" i="51"/>
  <c r="L2443" i="51"/>
  <c r="T2443" i="51" s="1"/>
  <c r="S2442" i="51"/>
  <c r="Q2442" i="51"/>
  <c r="P2442" i="51"/>
  <c r="O2442" i="51"/>
  <c r="N2442" i="51"/>
  <c r="M2442" i="51"/>
  <c r="L2442" i="51"/>
  <c r="T2442" i="51" s="1"/>
  <c r="S2441" i="51"/>
  <c r="Q2441" i="51"/>
  <c r="P2441" i="51"/>
  <c r="O2441" i="51"/>
  <c r="N2441" i="51"/>
  <c r="M2441" i="51"/>
  <c r="L2441" i="51"/>
  <c r="T2441" i="51" s="1"/>
  <c r="S2440" i="51"/>
  <c r="Q2440" i="51"/>
  <c r="P2440" i="51"/>
  <c r="O2440" i="51"/>
  <c r="N2440" i="51"/>
  <c r="M2440" i="51"/>
  <c r="L2440" i="51"/>
  <c r="T2440" i="51" s="1"/>
  <c r="S2439" i="51"/>
  <c r="Q2439" i="51"/>
  <c r="P2439" i="51"/>
  <c r="O2439" i="51"/>
  <c r="N2439" i="51"/>
  <c r="M2439" i="51"/>
  <c r="L2439" i="51"/>
  <c r="T2439" i="51" s="1"/>
  <c r="S2438" i="51"/>
  <c r="Q2438" i="51"/>
  <c r="P2438" i="51"/>
  <c r="O2438" i="51"/>
  <c r="N2438" i="51"/>
  <c r="M2438" i="51"/>
  <c r="L2438" i="51"/>
  <c r="T2438" i="51" s="1"/>
  <c r="S2437" i="51"/>
  <c r="Q2437" i="51"/>
  <c r="P2437" i="51"/>
  <c r="O2437" i="51"/>
  <c r="N2437" i="51"/>
  <c r="M2437" i="51"/>
  <c r="L2437" i="51"/>
  <c r="T2437" i="51" s="1"/>
  <c r="S2436" i="51"/>
  <c r="Q2436" i="51"/>
  <c r="P2436" i="51"/>
  <c r="O2436" i="51"/>
  <c r="N2436" i="51"/>
  <c r="M2436" i="51"/>
  <c r="L2436" i="51"/>
  <c r="T2436" i="51" s="1"/>
  <c r="S2435" i="51"/>
  <c r="Q2435" i="51"/>
  <c r="P2435" i="51"/>
  <c r="O2435" i="51"/>
  <c r="N2435" i="51"/>
  <c r="M2435" i="51"/>
  <c r="L2435" i="51"/>
  <c r="T2435" i="51" s="1"/>
  <c r="S2434" i="51"/>
  <c r="Q2434" i="51"/>
  <c r="P2434" i="51"/>
  <c r="O2434" i="51"/>
  <c r="N2434" i="51"/>
  <c r="M2434" i="51"/>
  <c r="L2434" i="51"/>
  <c r="T2434" i="51" s="1"/>
  <c r="S2433" i="51"/>
  <c r="Q2433" i="51"/>
  <c r="P2433" i="51"/>
  <c r="O2433" i="51"/>
  <c r="N2433" i="51"/>
  <c r="M2433" i="51"/>
  <c r="L2433" i="51"/>
  <c r="T2433" i="51" s="1"/>
  <c r="S2432" i="51"/>
  <c r="Q2432" i="51"/>
  <c r="P2432" i="51"/>
  <c r="O2432" i="51"/>
  <c r="N2432" i="51"/>
  <c r="M2432" i="51"/>
  <c r="L2432" i="51"/>
  <c r="T2432" i="51" s="1"/>
  <c r="S2414" i="51"/>
  <c r="Q2414" i="51"/>
  <c r="P2414" i="51"/>
  <c r="O2414" i="51"/>
  <c r="N2414" i="51"/>
  <c r="M2414" i="51"/>
  <c r="L2414" i="51"/>
  <c r="T2414" i="51" s="1"/>
  <c r="S2413" i="51"/>
  <c r="Q2413" i="51"/>
  <c r="P2413" i="51"/>
  <c r="O2413" i="51"/>
  <c r="N2413" i="51"/>
  <c r="M2413" i="51"/>
  <c r="L2413" i="51"/>
  <c r="T2413" i="51" s="1"/>
  <c r="S2412" i="51"/>
  <c r="Q2412" i="51"/>
  <c r="P2412" i="51"/>
  <c r="O2412" i="51"/>
  <c r="N2412" i="51"/>
  <c r="M2412" i="51"/>
  <c r="L2412" i="51"/>
  <c r="T2412" i="51" s="1"/>
  <c r="S2411" i="51"/>
  <c r="Q2411" i="51"/>
  <c r="P2411" i="51"/>
  <c r="O2411" i="51"/>
  <c r="N2411" i="51"/>
  <c r="M2411" i="51"/>
  <c r="L2411" i="51"/>
  <c r="T2411" i="51" s="1"/>
  <c r="S2410" i="51"/>
  <c r="Q2410" i="51"/>
  <c r="P2410" i="51"/>
  <c r="O2410" i="51"/>
  <c r="N2410" i="51"/>
  <c r="M2410" i="51"/>
  <c r="L2410" i="51"/>
  <c r="T2410" i="51" s="1"/>
  <c r="S2409" i="51"/>
  <c r="Q2409" i="51"/>
  <c r="P2409" i="51"/>
  <c r="O2409" i="51"/>
  <c r="N2409" i="51"/>
  <c r="M2409" i="51"/>
  <c r="L2409" i="51"/>
  <c r="T2409" i="51" s="1"/>
  <c r="S2408" i="51"/>
  <c r="Q2408" i="51"/>
  <c r="P2408" i="51"/>
  <c r="O2408" i="51"/>
  <c r="N2408" i="51"/>
  <c r="M2408" i="51"/>
  <c r="L2408" i="51"/>
  <c r="T2408" i="51" s="1"/>
  <c r="S2407" i="51"/>
  <c r="Q2407" i="51"/>
  <c r="P2407" i="51"/>
  <c r="O2407" i="51"/>
  <c r="N2407" i="51"/>
  <c r="M2407" i="51"/>
  <c r="L2407" i="51"/>
  <c r="T2407" i="51" s="1"/>
  <c r="S2406" i="51"/>
  <c r="Q2406" i="51"/>
  <c r="P2406" i="51"/>
  <c r="O2406" i="51"/>
  <c r="N2406" i="51"/>
  <c r="M2406" i="51"/>
  <c r="L2406" i="51"/>
  <c r="T2406" i="51" s="1"/>
  <c r="S2405" i="51"/>
  <c r="Q2405" i="51"/>
  <c r="P2405" i="51"/>
  <c r="O2405" i="51"/>
  <c r="N2405" i="51"/>
  <c r="M2405" i="51"/>
  <c r="L2405" i="51"/>
  <c r="T2405" i="51" s="1"/>
  <c r="S2404" i="51"/>
  <c r="Q2404" i="51"/>
  <c r="P2404" i="51"/>
  <c r="O2404" i="51"/>
  <c r="N2404" i="51"/>
  <c r="M2404" i="51"/>
  <c r="L2404" i="51"/>
  <c r="T2404" i="51" s="1"/>
  <c r="S2403" i="51"/>
  <c r="Q2403" i="51"/>
  <c r="P2403" i="51"/>
  <c r="O2403" i="51"/>
  <c r="N2403" i="51"/>
  <c r="M2403" i="51"/>
  <c r="L2403" i="51"/>
  <c r="T2403" i="51" s="1"/>
  <c r="S2402" i="51"/>
  <c r="Q2402" i="51"/>
  <c r="P2402" i="51"/>
  <c r="O2402" i="51"/>
  <c r="N2402" i="51"/>
  <c r="M2402" i="51"/>
  <c r="L2402" i="51"/>
  <c r="T2402" i="51" s="1"/>
  <c r="S2401" i="51"/>
  <c r="Q2401" i="51"/>
  <c r="P2401" i="51"/>
  <c r="O2401" i="51"/>
  <c r="N2401" i="51"/>
  <c r="M2401" i="51"/>
  <c r="L2401" i="51"/>
  <c r="T2401" i="51" s="1"/>
  <c r="S2400" i="51"/>
  <c r="Q2400" i="51"/>
  <c r="P2400" i="51"/>
  <c r="O2400" i="51"/>
  <c r="N2400" i="51"/>
  <c r="M2400" i="51"/>
  <c r="L2400" i="51"/>
  <c r="T2400" i="51" s="1"/>
  <c r="S2399" i="51"/>
  <c r="Q2399" i="51"/>
  <c r="P2399" i="51"/>
  <c r="O2399" i="51"/>
  <c r="N2399" i="51"/>
  <c r="M2399" i="51"/>
  <c r="L2399" i="51"/>
  <c r="T2399" i="51" s="1"/>
  <c r="S2398" i="51"/>
  <c r="Q2398" i="51"/>
  <c r="P2398" i="51"/>
  <c r="O2398" i="51"/>
  <c r="N2398" i="51"/>
  <c r="M2398" i="51"/>
  <c r="L2398" i="51"/>
  <c r="T2398" i="51" s="1"/>
  <c r="S2397" i="51"/>
  <c r="Q2397" i="51"/>
  <c r="P2397" i="51"/>
  <c r="O2397" i="51"/>
  <c r="N2397" i="51"/>
  <c r="M2397" i="51"/>
  <c r="L2397" i="51"/>
  <c r="T2397" i="51" s="1"/>
  <c r="S2396" i="51"/>
  <c r="Q2396" i="51"/>
  <c r="P2396" i="51"/>
  <c r="O2396" i="51"/>
  <c r="N2396" i="51"/>
  <c r="M2396" i="51"/>
  <c r="L2396" i="51"/>
  <c r="T2396" i="51" s="1"/>
  <c r="S2395" i="51"/>
  <c r="Q2395" i="51"/>
  <c r="P2395" i="51"/>
  <c r="O2395" i="51"/>
  <c r="N2395" i="51"/>
  <c r="M2395" i="51"/>
  <c r="L2395" i="51"/>
  <c r="T2395" i="51" s="1"/>
  <c r="S2394" i="51"/>
  <c r="Q2394" i="51"/>
  <c r="P2394" i="51"/>
  <c r="O2394" i="51"/>
  <c r="N2394" i="51"/>
  <c r="M2394" i="51"/>
  <c r="L2394" i="51"/>
  <c r="T2394" i="51" s="1"/>
  <c r="S2393" i="51"/>
  <c r="Q2393" i="51"/>
  <c r="P2393" i="51"/>
  <c r="O2393" i="51"/>
  <c r="N2393" i="51"/>
  <c r="M2393" i="51"/>
  <c r="L2393" i="51"/>
  <c r="T2393" i="51" s="1"/>
  <c r="S2392" i="51"/>
  <c r="Q2392" i="51"/>
  <c r="P2392" i="51"/>
  <c r="O2392" i="51"/>
  <c r="N2392" i="51"/>
  <c r="M2392" i="51"/>
  <c r="L2392" i="51"/>
  <c r="T2392" i="51" s="1"/>
  <c r="S2391" i="51"/>
  <c r="Q2391" i="51"/>
  <c r="P2391" i="51"/>
  <c r="O2391" i="51"/>
  <c r="N2391" i="51"/>
  <c r="M2391" i="51"/>
  <c r="L2391" i="51"/>
  <c r="T2391" i="51" s="1"/>
  <c r="S2390" i="51"/>
  <c r="Q2390" i="51"/>
  <c r="P2390" i="51"/>
  <c r="O2390" i="51"/>
  <c r="N2390" i="51"/>
  <c r="M2390" i="51"/>
  <c r="L2390" i="51"/>
  <c r="T2390" i="51" s="1"/>
  <c r="S2389" i="51"/>
  <c r="Q2389" i="51"/>
  <c r="P2389" i="51"/>
  <c r="O2389" i="51"/>
  <c r="N2389" i="51"/>
  <c r="M2389" i="51"/>
  <c r="L2389" i="51"/>
  <c r="T2389" i="51" s="1"/>
  <c r="S2388" i="51"/>
  <c r="Q2388" i="51"/>
  <c r="P2388" i="51"/>
  <c r="O2388" i="51"/>
  <c r="N2388" i="51"/>
  <c r="M2388" i="51"/>
  <c r="L2388" i="51"/>
  <c r="T2388" i="51" s="1"/>
  <c r="S2387" i="51"/>
  <c r="Q2387" i="51"/>
  <c r="P2387" i="51"/>
  <c r="O2387" i="51"/>
  <c r="N2387" i="51"/>
  <c r="M2387" i="51"/>
  <c r="L2387" i="51"/>
  <c r="T2387" i="51" s="1"/>
  <c r="S2386" i="51"/>
  <c r="Q2386" i="51"/>
  <c r="P2386" i="51"/>
  <c r="O2386" i="51"/>
  <c r="N2386" i="51"/>
  <c r="M2386" i="51"/>
  <c r="L2386" i="51"/>
  <c r="T2386" i="51" s="1"/>
  <c r="S2385" i="51"/>
  <c r="Q2385" i="51"/>
  <c r="P2385" i="51"/>
  <c r="O2385" i="51"/>
  <c r="N2385" i="51"/>
  <c r="M2385" i="51"/>
  <c r="L2385" i="51"/>
  <c r="T2385" i="51" s="1"/>
  <c r="S2384" i="51"/>
  <c r="Q2384" i="51"/>
  <c r="P2384" i="51"/>
  <c r="O2384" i="51"/>
  <c r="N2384" i="51"/>
  <c r="M2384" i="51"/>
  <c r="L2384" i="51"/>
  <c r="T2384" i="51" s="1"/>
  <c r="S2383" i="51"/>
  <c r="Q2383" i="51"/>
  <c r="P2383" i="51"/>
  <c r="O2383" i="51"/>
  <c r="N2383" i="51"/>
  <c r="M2383" i="51"/>
  <c r="L2383" i="51"/>
  <c r="T2383" i="51" s="1"/>
  <c r="S2382" i="51"/>
  <c r="Q2382" i="51"/>
  <c r="P2382" i="51"/>
  <c r="O2382" i="51"/>
  <c r="N2382" i="51"/>
  <c r="M2382" i="51"/>
  <c r="L2382" i="51"/>
  <c r="T2382" i="51" s="1"/>
  <c r="S2381" i="51"/>
  <c r="Q2381" i="51"/>
  <c r="P2381" i="51"/>
  <c r="O2381" i="51"/>
  <c r="N2381" i="51"/>
  <c r="M2381" i="51"/>
  <c r="L2381" i="51"/>
  <c r="T2381" i="51" s="1"/>
  <c r="S2380" i="51"/>
  <c r="Q2380" i="51"/>
  <c r="P2380" i="51"/>
  <c r="O2380" i="51"/>
  <c r="N2380" i="51"/>
  <c r="M2380" i="51"/>
  <c r="L2380" i="51"/>
  <c r="T2380" i="51" s="1"/>
  <c r="S2379" i="51"/>
  <c r="Q2379" i="51"/>
  <c r="P2379" i="51"/>
  <c r="O2379" i="51"/>
  <c r="N2379" i="51"/>
  <c r="M2379" i="51"/>
  <c r="L2379" i="51"/>
  <c r="T2379" i="51" s="1"/>
  <c r="S2378" i="51"/>
  <c r="Q2378" i="51"/>
  <c r="P2378" i="51"/>
  <c r="O2378" i="51"/>
  <c r="N2378" i="51"/>
  <c r="M2378" i="51"/>
  <c r="L2378" i="51"/>
  <c r="T2378" i="51" s="1"/>
  <c r="S2377" i="51"/>
  <c r="Q2377" i="51"/>
  <c r="P2377" i="51"/>
  <c r="O2377" i="51"/>
  <c r="N2377" i="51"/>
  <c r="M2377" i="51"/>
  <c r="L2377" i="51"/>
  <c r="T2377" i="51" s="1"/>
  <c r="S2376" i="51"/>
  <c r="Q2376" i="51"/>
  <c r="P2376" i="51"/>
  <c r="O2376" i="51"/>
  <c r="N2376" i="51"/>
  <c r="M2376" i="51"/>
  <c r="L2376" i="51"/>
  <c r="T2376" i="51" s="1"/>
  <c r="S2375" i="51"/>
  <c r="Q2375" i="51"/>
  <c r="P2375" i="51"/>
  <c r="O2375" i="51"/>
  <c r="N2375" i="51"/>
  <c r="M2375" i="51"/>
  <c r="L2375" i="51"/>
  <c r="T2375" i="51" s="1"/>
  <c r="S2374" i="51"/>
  <c r="Q2374" i="51"/>
  <c r="P2374" i="51"/>
  <c r="O2374" i="51"/>
  <c r="N2374" i="51"/>
  <c r="M2374" i="51"/>
  <c r="L2374" i="51"/>
  <c r="T2374" i="51" s="1"/>
  <c r="S2373" i="51"/>
  <c r="Q2373" i="51"/>
  <c r="P2373" i="51"/>
  <c r="O2373" i="51"/>
  <c r="N2373" i="51"/>
  <c r="M2373" i="51"/>
  <c r="L2373" i="51"/>
  <c r="T2373" i="51" s="1"/>
  <c r="S2372" i="51"/>
  <c r="Q2372" i="51"/>
  <c r="P2372" i="51"/>
  <c r="O2372" i="51"/>
  <c r="N2372" i="51"/>
  <c r="M2372" i="51"/>
  <c r="L2372" i="51"/>
  <c r="T2372" i="51" s="1"/>
  <c r="S2371" i="51"/>
  <c r="Q2371" i="51"/>
  <c r="P2371" i="51"/>
  <c r="O2371" i="51"/>
  <c r="N2371" i="51"/>
  <c r="M2371" i="51"/>
  <c r="L2371" i="51"/>
  <c r="T2371" i="51" s="1"/>
  <c r="S2370" i="51"/>
  <c r="Q2370" i="51"/>
  <c r="P2370" i="51"/>
  <c r="O2370" i="51"/>
  <c r="N2370" i="51"/>
  <c r="M2370" i="51"/>
  <c r="L2370" i="51"/>
  <c r="T2370" i="51" s="1"/>
  <c r="S2369" i="51"/>
  <c r="Q2369" i="51"/>
  <c r="P2369" i="51"/>
  <c r="O2369" i="51"/>
  <c r="N2369" i="51"/>
  <c r="M2369" i="51"/>
  <c r="L2369" i="51"/>
  <c r="T2369" i="51" s="1"/>
  <c r="S2368" i="51"/>
  <c r="Q2368" i="51"/>
  <c r="P2368" i="51"/>
  <c r="O2368" i="51"/>
  <c r="N2368" i="51"/>
  <c r="M2368" i="51"/>
  <c r="L2368" i="51"/>
  <c r="T2368" i="51" s="1"/>
  <c r="S2367" i="51"/>
  <c r="Q2367" i="51"/>
  <c r="P2367" i="51"/>
  <c r="O2367" i="51"/>
  <c r="N2367" i="51"/>
  <c r="M2367" i="51"/>
  <c r="L2367" i="51"/>
  <c r="T2367" i="51" s="1"/>
  <c r="S2366" i="51"/>
  <c r="Q2366" i="51"/>
  <c r="P2366" i="51"/>
  <c r="O2366" i="51"/>
  <c r="N2366" i="51"/>
  <c r="M2366" i="51"/>
  <c r="L2366" i="51"/>
  <c r="T2366" i="51" s="1"/>
  <c r="S2365" i="51"/>
  <c r="Q2365" i="51"/>
  <c r="P2365" i="51"/>
  <c r="O2365" i="51"/>
  <c r="N2365" i="51"/>
  <c r="M2365" i="51"/>
  <c r="L2365" i="51"/>
  <c r="T2365" i="51" s="1"/>
  <c r="S2364" i="51"/>
  <c r="Q2364" i="51"/>
  <c r="P2364" i="51"/>
  <c r="O2364" i="51"/>
  <c r="N2364" i="51"/>
  <c r="M2364" i="51"/>
  <c r="L2364" i="51"/>
  <c r="T2364" i="51" s="1"/>
  <c r="S2363" i="51"/>
  <c r="Q2363" i="51"/>
  <c r="P2363" i="51"/>
  <c r="O2363" i="51"/>
  <c r="N2363" i="51"/>
  <c r="M2363" i="51"/>
  <c r="L2363" i="51"/>
  <c r="T2363" i="51" s="1"/>
  <c r="S2362" i="51"/>
  <c r="Q2362" i="51"/>
  <c r="P2362" i="51"/>
  <c r="O2362" i="51"/>
  <c r="N2362" i="51"/>
  <c r="M2362" i="51"/>
  <c r="L2362" i="51"/>
  <c r="T2362" i="51" s="1"/>
  <c r="S2361" i="51"/>
  <c r="Q2361" i="51"/>
  <c r="P2361" i="51"/>
  <c r="O2361" i="51"/>
  <c r="N2361" i="51"/>
  <c r="M2361" i="51"/>
  <c r="L2361" i="51"/>
  <c r="T2361" i="51" s="1"/>
  <c r="S2360" i="51"/>
  <c r="Q2360" i="51"/>
  <c r="P2360" i="51"/>
  <c r="O2360" i="51"/>
  <c r="N2360" i="51"/>
  <c r="M2360" i="51"/>
  <c r="L2360" i="51"/>
  <c r="T2360" i="51" s="1"/>
  <c r="S2359" i="51"/>
  <c r="Q2359" i="51"/>
  <c r="P2359" i="51"/>
  <c r="O2359" i="51"/>
  <c r="N2359" i="51"/>
  <c r="M2359" i="51"/>
  <c r="L2359" i="51"/>
  <c r="T2359" i="51" s="1"/>
  <c r="S2358" i="51"/>
  <c r="Q2358" i="51"/>
  <c r="P2358" i="51"/>
  <c r="O2358" i="51"/>
  <c r="N2358" i="51"/>
  <c r="M2358" i="51"/>
  <c r="L2358" i="51"/>
  <c r="T2358" i="51" s="1"/>
  <c r="S2357" i="51"/>
  <c r="Q2357" i="51"/>
  <c r="P2357" i="51"/>
  <c r="O2357" i="51"/>
  <c r="N2357" i="51"/>
  <c r="M2357" i="51"/>
  <c r="L2357" i="51"/>
  <c r="T2357" i="51" s="1"/>
  <c r="S2356" i="51"/>
  <c r="Q2356" i="51"/>
  <c r="P2356" i="51"/>
  <c r="O2356" i="51"/>
  <c r="N2356" i="51"/>
  <c r="M2356" i="51"/>
  <c r="L2356" i="51"/>
  <c r="T2356" i="51" s="1"/>
  <c r="S2355" i="51"/>
  <c r="Q2355" i="51"/>
  <c r="P2355" i="51"/>
  <c r="O2355" i="51"/>
  <c r="N2355" i="51"/>
  <c r="M2355" i="51"/>
  <c r="L2355" i="51"/>
  <c r="T2355" i="51" s="1"/>
  <c r="S2354" i="51"/>
  <c r="Q2354" i="51"/>
  <c r="P2354" i="51"/>
  <c r="O2354" i="51"/>
  <c r="N2354" i="51"/>
  <c r="M2354" i="51"/>
  <c r="L2354" i="51"/>
  <c r="T2354" i="51" s="1"/>
  <c r="S2353" i="51"/>
  <c r="Q2353" i="51"/>
  <c r="P2353" i="51"/>
  <c r="O2353" i="51"/>
  <c r="N2353" i="51"/>
  <c r="M2353" i="51"/>
  <c r="L2353" i="51"/>
  <c r="T2353" i="51" s="1"/>
  <c r="S2352" i="51"/>
  <c r="Q2352" i="51"/>
  <c r="P2352" i="51"/>
  <c r="O2352" i="51"/>
  <c r="N2352" i="51"/>
  <c r="M2352" i="51"/>
  <c r="L2352" i="51"/>
  <c r="T2352" i="51" s="1"/>
  <c r="S2351" i="51"/>
  <c r="Q2351" i="51"/>
  <c r="P2351" i="51"/>
  <c r="O2351" i="51"/>
  <c r="N2351" i="51"/>
  <c r="M2351" i="51"/>
  <c r="L2351" i="51"/>
  <c r="T2351" i="51" s="1"/>
  <c r="S2350" i="51"/>
  <c r="Q2350" i="51"/>
  <c r="P2350" i="51"/>
  <c r="O2350" i="51"/>
  <c r="N2350" i="51"/>
  <c r="M2350" i="51"/>
  <c r="L2350" i="51"/>
  <c r="T2350" i="51" s="1"/>
  <c r="S2349" i="51"/>
  <c r="Q2349" i="51"/>
  <c r="P2349" i="51"/>
  <c r="O2349" i="51"/>
  <c r="N2349" i="51"/>
  <c r="M2349" i="51"/>
  <c r="L2349" i="51"/>
  <c r="T2349" i="51" s="1"/>
  <c r="S2348" i="51"/>
  <c r="Q2348" i="51"/>
  <c r="P2348" i="51"/>
  <c r="O2348" i="51"/>
  <c r="N2348" i="51"/>
  <c r="M2348" i="51"/>
  <c r="L2348" i="51"/>
  <c r="T2348" i="51" s="1"/>
  <c r="S2347" i="51"/>
  <c r="Q2347" i="51"/>
  <c r="P2347" i="51"/>
  <c r="O2347" i="51"/>
  <c r="N2347" i="51"/>
  <c r="M2347" i="51"/>
  <c r="L2347" i="51"/>
  <c r="T2347" i="51" s="1"/>
  <c r="S2346" i="51"/>
  <c r="Q2346" i="51"/>
  <c r="P2346" i="51"/>
  <c r="O2346" i="51"/>
  <c r="N2346" i="51"/>
  <c r="M2346" i="51"/>
  <c r="L2346" i="51"/>
  <c r="T2346" i="51" s="1"/>
  <c r="S2345" i="51"/>
  <c r="Q2345" i="51"/>
  <c r="P2345" i="51"/>
  <c r="O2345" i="51"/>
  <c r="N2345" i="51"/>
  <c r="M2345" i="51"/>
  <c r="L2345" i="51"/>
  <c r="T2345" i="51" s="1"/>
  <c r="S2344" i="51"/>
  <c r="Q2344" i="51"/>
  <c r="P2344" i="51"/>
  <c r="O2344" i="51"/>
  <c r="N2344" i="51"/>
  <c r="M2344" i="51"/>
  <c r="L2344" i="51"/>
  <c r="T2344" i="51" s="1"/>
  <c r="S2343" i="51"/>
  <c r="Q2343" i="51"/>
  <c r="P2343" i="51"/>
  <c r="O2343" i="51"/>
  <c r="N2343" i="51"/>
  <c r="M2343" i="51"/>
  <c r="L2343" i="51"/>
  <c r="T2343" i="51" s="1"/>
  <c r="S2342" i="51"/>
  <c r="Q2342" i="51"/>
  <c r="P2342" i="51"/>
  <c r="O2342" i="51"/>
  <c r="N2342" i="51"/>
  <c r="M2342" i="51"/>
  <c r="L2342" i="51"/>
  <c r="T2342" i="51" s="1"/>
  <c r="S2341" i="51"/>
  <c r="Q2341" i="51"/>
  <c r="P2341" i="51"/>
  <c r="O2341" i="51"/>
  <c r="N2341" i="51"/>
  <c r="M2341" i="51"/>
  <c r="L2341" i="51"/>
  <c r="T2341" i="51" s="1"/>
  <c r="S2340" i="51"/>
  <c r="Q2340" i="51"/>
  <c r="P2340" i="51"/>
  <c r="O2340" i="51"/>
  <c r="N2340" i="51"/>
  <c r="M2340" i="51"/>
  <c r="L2340" i="51"/>
  <c r="T2340" i="51" s="1"/>
  <c r="S2339" i="51"/>
  <c r="Q2339" i="51"/>
  <c r="P2339" i="51"/>
  <c r="O2339" i="51"/>
  <c r="N2339" i="51"/>
  <c r="M2339" i="51"/>
  <c r="L2339" i="51"/>
  <c r="T2339" i="51" s="1"/>
  <c r="S2338" i="51"/>
  <c r="Q2338" i="51"/>
  <c r="P2338" i="51"/>
  <c r="O2338" i="51"/>
  <c r="N2338" i="51"/>
  <c r="M2338" i="51"/>
  <c r="L2338" i="51"/>
  <c r="T2338" i="51" s="1"/>
  <c r="S2337" i="51"/>
  <c r="Q2337" i="51"/>
  <c r="P2337" i="51"/>
  <c r="O2337" i="51"/>
  <c r="N2337" i="51"/>
  <c r="M2337" i="51"/>
  <c r="L2337" i="51"/>
  <c r="T2337" i="51" s="1"/>
  <c r="S2336" i="51"/>
  <c r="Q2336" i="51"/>
  <c r="P2336" i="51"/>
  <c r="O2336" i="51"/>
  <c r="N2336" i="51"/>
  <c r="M2336" i="51"/>
  <c r="L2336" i="51"/>
  <c r="T2336" i="51" s="1"/>
  <c r="S2335" i="51"/>
  <c r="Q2335" i="51"/>
  <c r="P2335" i="51"/>
  <c r="O2335" i="51"/>
  <c r="N2335" i="51"/>
  <c r="M2335" i="51"/>
  <c r="L2335" i="51"/>
  <c r="T2335" i="51" s="1"/>
  <c r="S2334" i="51"/>
  <c r="Q2334" i="51"/>
  <c r="P2334" i="51"/>
  <c r="O2334" i="51"/>
  <c r="N2334" i="51"/>
  <c r="M2334" i="51"/>
  <c r="L2334" i="51"/>
  <c r="T2334" i="51" s="1"/>
  <c r="S2333" i="51"/>
  <c r="Q2333" i="51"/>
  <c r="P2333" i="51"/>
  <c r="O2333" i="51"/>
  <c r="N2333" i="51"/>
  <c r="M2333" i="51"/>
  <c r="L2333" i="51"/>
  <c r="T2333" i="51" s="1"/>
  <c r="S2332" i="51"/>
  <c r="Q2332" i="51"/>
  <c r="P2332" i="51"/>
  <c r="O2332" i="51"/>
  <c r="N2332" i="51"/>
  <c r="M2332" i="51"/>
  <c r="L2332" i="51"/>
  <c r="T2332" i="51" s="1"/>
  <c r="S2331" i="51"/>
  <c r="Q2331" i="51"/>
  <c r="P2331" i="51"/>
  <c r="O2331" i="51"/>
  <c r="N2331" i="51"/>
  <c r="M2331" i="51"/>
  <c r="L2331" i="51"/>
  <c r="T2331" i="51" s="1"/>
  <c r="S2312" i="51"/>
  <c r="Q2312" i="51"/>
  <c r="P2312" i="51"/>
  <c r="O2312" i="51"/>
  <c r="N2312" i="51"/>
  <c r="M2312" i="51"/>
  <c r="L2312" i="51"/>
  <c r="T2312" i="51" s="1"/>
  <c r="S2311" i="51"/>
  <c r="Q2311" i="51"/>
  <c r="P2311" i="51"/>
  <c r="O2311" i="51"/>
  <c r="N2311" i="51"/>
  <c r="M2311" i="51"/>
  <c r="L2311" i="51"/>
  <c r="T2311" i="51" s="1"/>
  <c r="S2310" i="51"/>
  <c r="Q2310" i="51"/>
  <c r="P2310" i="51"/>
  <c r="O2310" i="51"/>
  <c r="N2310" i="51"/>
  <c r="M2310" i="51"/>
  <c r="L2310" i="51"/>
  <c r="T2310" i="51" s="1"/>
  <c r="S2309" i="51"/>
  <c r="Q2309" i="51"/>
  <c r="P2309" i="51"/>
  <c r="O2309" i="51"/>
  <c r="N2309" i="51"/>
  <c r="M2309" i="51"/>
  <c r="L2309" i="51"/>
  <c r="T2309" i="51" s="1"/>
  <c r="S2308" i="51"/>
  <c r="Q2308" i="51"/>
  <c r="P2308" i="51"/>
  <c r="O2308" i="51"/>
  <c r="N2308" i="51"/>
  <c r="M2308" i="51"/>
  <c r="L2308" i="51"/>
  <c r="T2308" i="51" s="1"/>
  <c r="S2307" i="51"/>
  <c r="Q2307" i="51"/>
  <c r="P2307" i="51"/>
  <c r="O2307" i="51"/>
  <c r="N2307" i="51"/>
  <c r="M2307" i="51"/>
  <c r="L2307" i="51"/>
  <c r="T2307" i="51" s="1"/>
  <c r="S2306" i="51"/>
  <c r="Q2306" i="51"/>
  <c r="P2306" i="51"/>
  <c r="O2306" i="51"/>
  <c r="N2306" i="51"/>
  <c r="M2306" i="51"/>
  <c r="L2306" i="51"/>
  <c r="T2306" i="51" s="1"/>
  <c r="S2305" i="51"/>
  <c r="Q2305" i="51"/>
  <c r="P2305" i="51"/>
  <c r="O2305" i="51"/>
  <c r="N2305" i="51"/>
  <c r="M2305" i="51"/>
  <c r="L2305" i="51"/>
  <c r="T2305" i="51" s="1"/>
  <c r="S2304" i="51"/>
  <c r="Q2304" i="51"/>
  <c r="P2304" i="51"/>
  <c r="O2304" i="51"/>
  <c r="N2304" i="51"/>
  <c r="M2304" i="51"/>
  <c r="L2304" i="51"/>
  <c r="T2304" i="51" s="1"/>
  <c r="S2303" i="51"/>
  <c r="Q2303" i="51"/>
  <c r="P2303" i="51"/>
  <c r="O2303" i="51"/>
  <c r="N2303" i="51"/>
  <c r="M2303" i="51"/>
  <c r="L2303" i="51"/>
  <c r="T2303" i="51" s="1"/>
  <c r="S2302" i="51"/>
  <c r="Q2302" i="51"/>
  <c r="P2302" i="51"/>
  <c r="O2302" i="51"/>
  <c r="N2302" i="51"/>
  <c r="M2302" i="51"/>
  <c r="L2302" i="51"/>
  <c r="T2302" i="51" s="1"/>
  <c r="S2301" i="51"/>
  <c r="Q2301" i="51"/>
  <c r="P2301" i="51"/>
  <c r="O2301" i="51"/>
  <c r="N2301" i="51"/>
  <c r="M2301" i="51"/>
  <c r="L2301" i="51"/>
  <c r="T2301" i="51" s="1"/>
  <c r="S2300" i="51"/>
  <c r="Q2300" i="51"/>
  <c r="P2300" i="51"/>
  <c r="O2300" i="51"/>
  <c r="N2300" i="51"/>
  <c r="M2300" i="51"/>
  <c r="L2300" i="51"/>
  <c r="T2300" i="51" s="1"/>
  <c r="S2299" i="51"/>
  <c r="Q2299" i="51"/>
  <c r="P2299" i="51"/>
  <c r="O2299" i="51"/>
  <c r="N2299" i="51"/>
  <c r="M2299" i="51"/>
  <c r="L2299" i="51"/>
  <c r="T2299" i="51" s="1"/>
  <c r="S2298" i="51"/>
  <c r="Q2298" i="51"/>
  <c r="P2298" i="51"/>
  <c r="O2298" i="51"/>
  <c r="N2298" i="51"/>
  <c r="M2298" i="51"/>
  <c r="L2298" i="51"/>
  <c r="T2298" i="51" s="1"/>
  <c r="S2297" i="51"/>
  <c r="Q2297" i="51"/>
  <c r="P2297" i="51"/>
  <c r="O2297" i="51"/>
  <c r="N2297" i="51"/>
  <c r="M2297" i="51"/>
  <c r="L2297" i="51"/>
  <c r="T2297" i="51" s="1"/>
  <c r="S2296" i="51"/>
  <c r="Q2296" i="51"/>
  <c r="P2296" i="51"/>
  <c r="O2296" i="51"/>
  <c r="N2296" i="51"/>
  <c r="M2296" i="51"/>
  <c r="L2296" i="51"/>
  <c r="T2296" i="51" s="1"/>
  <c r="S2295" i="51"/>
  <c r="Q2295" i="51"/>
  <c r="P2295" i="51"/>
  <c r="O2295" i="51"/>
  <c r="N2295" i="51"/>
  <c r="M2295" i="51"/>
  <c r="L2295" i="51"/>
  <c r="T2295" i="51" s="1"/>
  <c r="S2294" i="51"/>
  <c r="Q2294" i="51"/>
  <c r="P2294" i="51"/>
  <c r="O2294" i="51"/>
  <c r="N2294" i="51"/>
  <c r="M2294" i="51"/>
  <c r="L2294" i="51"/>
  <c r="T2294" i="51" s="1"/>
  <c r="S2293" i="51"/>
  <c r="Q2293" i="51"/>
  <c r="P2293" i="51"/>
  <c r="O2293" i="51"/>
  <c r="N2293" i="51"/>
  <c r="M2293" i="51"/>
  <c r="L2293" i="51"/>
  <c r="T2293" i="51" s="1"/>
  <c r="S2292" i="51"/>
  <c r="Q2292" i="51"/>
  <c r="P2292" i="51"/>
  <c r="O2292" i="51"/>
  <c r="N2292" i="51"/>
  <c r="M2292" i="51"/>
  <c r="L2292" i="51"/>
  <c r="T2292" i="51" s="1"/>
  <c r="S2291" i="51"/>
  <c r="Q2291" i="51"/>
  <c r="P2291" i="51"/>
  <c r="O2291" i="51"/>
  <c r="N2291" i="51"/>
  <c r="M2291" i="51"/>
  <c r="L2291" i="51"/>
  <c r="T2291" i="51" s="1"/>
  <c r="S2290" i="51"/>
  <c r="Q2290" i="51"/>
  <c r="P2290" i="51"/>
  <c r="O2290" i="51"/>
  <c r="N2290" i="51"/>
  <c r="M2290" i="51"/>
  <c r="L2290" i="51"/>
  <c r="T2290" i="51" s="1"/>
  <c r="S2289" i="51"/>
  <c r="Q2289" i="51"/>
  <c r="P2289" i="51"/>
  <c r="O2289" i="51"/>
  <c r="N2289" i="51"/>
  <c r="M2289" i="51"/>
  <c r="L2289" i="51"/>
  <c r="T2289" i="51" s="1"/>
  <c r="S2288" i="51"/>
  <c r="Q2288" i="51"/>
  <c r="P2288" i="51"/>
  <c r="O2288" i="51"/>
  <c r="N2288" i="51"/>
  <c r="M2288" i="51"/>
  <c r="L2288" i="51"/>
  <c r="T2288" i="51" s="1"/>
  <c r="S2287" i="51"/>
  <c r="Q2287" i="51"/>
  <c r="P2287" i="51"/>
  <c r="O2287" i="51"/>
  <c r="N2287" i="51"/>
  <c r="M2287" i="51"/>
  <c r="L2287" i="51"/>
  <c r="T2287" i="51" s="1"/>
  <c r="S2286" i="51"/>
  <c r="Q2286" i="51"/>
  <c r="P2286" i="51"/>
  <c r="O2286" i="51"/>
  <c r="N2286" i="51"/>
  <c r="M2286" i="51"/>
  <c r="L2286" i="51"/>
  <c r="T2286" i="51" s="1"/>
  <c r="S2285" i="51"/>
  <c r="Q2285" i="51"/>
  <c r="P2285" i="51"/>
  <c r="O2285" i="51"/>
  <c r="N2285" i="51"/>
  <c r="M2285" i="51"/>
  <c r="L2285" i="51"/>
  <c r="T2285" i="51" s="1"/>
  <c r="S2284" i="51"/>
  <c r="Q2284" i="51"/>
  <c r="P2284" i="51"/>
  <c r="O2284" i="51"/>
  <c r="N2284" i="51"/>
  <c r="M2284" i="51"/>
  <c r="L2284" i="51"/>
  <c r="T2284" i="51" s="1"/>
  <c r="S2283" i="51"/>
  <c r="Q2283" i="51"/>
  <c r="P2283" i="51"/>
  <c r="O2283" i="51"/>
  <c r="N2283" i="51"/>
  <c r="M2283" i="51"/>
  <c r="L2283" i="51"/>
  <c r="T2283" i="51" s="1"/>
  <c r="S2282" i="51"/>
  <c r="Q2282" i="51"/>
  <c r="P2282" i="51"/>
  <c r="O2282" i="51"/>
  <c r="N2282" i="51"/>
  <c r="M2282" i="51"/>
  <c r="L2282" i="51"/>
  <c r="T2282" i="51" s="1"/>
  <c r="S2281" i="51"/>
  <c r="Q2281" i="51"/>
  <c r="P2281" i="51"/>
  <c r="O2281" i="51"/>
  <c r="N2281" i="51"/>
  <c r="M2281" i="51"/>
  <c r="L2281" i="51"/>
  <c r="T2281" i="51" s="1"/>
  <c r="S2280" i="51"/>
  <c r="Q2280" i="51"/>
  <c r="P2280" i="51"/>
  <c r="O2280" i="51"/>
  <c r="N2280" i="51"/>
  <c r="M2280" i="51"/>
  <c r="L2280" i="51"/>
  <c r="T2280" i="51" s="1"/>
  <c r="S2279" i="51"/>
  <c r="Q2279" i="51"/>
  <c r="P2279" i="51"/>
  <c r="O2279" i="51"/>
  <c r="N2279" i="51"/>
  <c r="M2279" i="51"/>
  <c r="T2279" i="51"/>
  <c r="S2278" i="51"/>
  <c r="Q2278" i="51"/>
  <c r="P2278" i="51"/>
  <c r="O2278" i="51"/>
  <c r="N2278" i="51"/>
  <c r="M2278" i="51"/>
  <c r="L2278" i="51"/>
  <c r="T2278" i="51" s="1"/>
  <c r="S2277" i="51"/>
  <c r="Q2277" i="51"/>
  <c r="P2277" i="51"/>
  <c r="O2277" i="51"/>
  <c r="N2277" i="51"/>
  <c r="M2277" i="51"/>
  <c r="L2277" i="51"/>
  <c r="T2277" i="51" s="1"/>
  <c r="S2276" i="51"/>
  <c r="Q2276" i="51"/>
  <c r="P2276" i="51"/>
  <c r="O2276" i="51"/>
  <c r="N2276" i="51"/>
  <c r="M2276" i="51"/>
  <c r="L2276" i="51"/>
  <c r="T2276" i="51" s="1"/>
  <c r="S2275" i="51"/>
  <c r="Q2275" i="51"/>
  <c r="P2275" i="51"/>
  <c r="O2275" i="51"/>
  <c r="N2275" i="51"/>
  <c r="M2275" i="51"/>
  <c r="L2275" i="51"/>
  <c r="T2275" i="51" s="1"/>
  <c r="S2274" i="51"/>
  <c r="Q2274" i="51"/>
  <c r="P2274" i="51"/>
  <c r="O2274" i="51"/>
  <c r="N2274" i="51"/>
  <c r="M2274" i="51"/>
  <c r="L2274" i="51"/>
  <c r="T2274" i="51" s="1"/>
  <c r="S2273" i="51"/>
  <c r="Q2273" i="51"/>
  <c r="P2273" i="51"/>
  <c r="O2273" i="51"/>
  <c r="N2273" i="51"/>
  <c r="M2273" i="51"/>
  <c r="L2273" i="51"/>
  <c r="T2273" i="51" s="1"/>
  <c r="S2272" i="51"/>
  <c r="Q2272" i="51"/>
  <c r="P2272" i="51"/>
  <c r="O2272" i="51"/>
  <c r="N2272" i="51"/>
  <c r="M2272" i="51"/>
  <c r="L2272" i="51"/>
  <c r="T2272" i="51" s="1"/>
  <c r="S2271" i="51"/>
  <c r="Q2271" i="51"/>
  <c r="P2271" i="51"/>
  <c r="O2271" i="51"/>
  <c r="N2271" i="51"/>
  <c r="M2271" i="51"/>
  <c r="L2271" i="51"/>
  <c r="T2271" i="51" s="1"/>
  <c r="S2270" i="51"/>
  <c r="Q2270" i="51"/>
  <c r="P2270" i="51"/>
  <c r="O2270" i="51"/>
  <c r="N2270" i="51"/>
  <c r="M2270" i="51"/>
  <c r="L2270" i="51"/>
  <c r="T2270" i="51" s="1"/>
  <c r="S2269" i="51"/>
  <c r="Q2269" i="51"/>
  <c r="P2269" i="51"/>
  <c r="O2269" i="51"/>
  <c r="N2269" i="51"/>
  <c r="M2269" i="51"/>
  <c r="L2269" i="51"/>
  <c r="T2269" i="51" s="1"/>
  <c r="S2268" i="51"/>
  <c r="Q2268" i="51"/>
  <c r="P2268" i="51"/>
  <c r="O2268" i="51"/>
  <c r="N2268" i="51"/>
  <c r="M2268" i="51"/>
  <c r="L2268" i="51"/>
  <c r="T2268" i="51" s="1"/>
  <c r="S2267" i="51"/>
  <c r="Q2267" i="51"/>
  <c r="P2267" i="51"/>
  <c r="O2267" i="51"/>
  <c r="N2267" i="51"/>
  <c r="M2267" i="51"/>
  <c r="L2267" i="51"/>
  <c r="T2267" i="51" s="1"/>
  <c r="S2266" i="51"/>
  <c r="Q2266" i="51"/>
  <c r="P2266" i="51"/>
  <c r="O2266" i="51"/>
  <c r="N2266" i="51"/>
  <c r="M2266" i="51"/>
  <c r="L2266" i="51"/>
  <c r="T2266" i="51" s="1"/>
  <c r="S2265" i="51"/>
  <c r="Q2265" i="51"/>
  <c r="P2265" i="51"/>
  <c r="O2265" i="51"/>
  <c r="N2265" i="51"/>
  <c r="M2265" i="51"/>
  <c r="L2265" i="51"/>
  <c r="T2265" i="51" s="1"/>
  <c r="S2264" i="51"/>
  <c r="Q2264" i="51"/>
  <c r="P2264" i="51"/>
  <c r="O2264" i="51"/>
  <c r="N2264" i="51"/>
  <c r="M2264" i="51"/>
  <c r="L2264" i="51"/>
  <c r="T2264" i="51" s="1"/>
  <c r="S2263" i="51"/>
  <c r="Q2263" i="51"/>
  <c r="P2263" i="51"/>
  <c r="O2263" i="51"/>
  <c r="N2263" i="51"/>
  <c r="M2263" i="51"/>
  <c r="L2263" i="51"/>
  <c r="T2263" i="51" s="1"/>
  <c r="S2262" i="51"/>
  <c r="Q2262" i="51"/>
  <c r="P2262" i="51"/>
  <c r="O2262" i="51"/>
  <c r="N2262" i="51"/>
  <c r="M2262" i="51"/>
  <c r="L2262" i="51"/>
  <c r="T2262" i="51" s="1"/>
  <c r="S2261" i="51"/>
  <c r="Q2261" i="51"/>
  <c r="P2261" i="51"/>
  <c r="O2261" i="51"/>
  <c r="N2261" i="51"/>
  <c r="M2261" i="51"/>
  <c r="L2261" i="51"/>
  <c r="T2261" i="51" s="1"/>
  <c r="S2260" i="51"/>
  <c r="Q2260" i="51"/>
  <c r="P2260" i="51"/>
  <c r="O2260" i="51"/>
  <c r="N2260" i="51"/>
  <c r="M2260" i="51"/>
  <c r="L2260" i="51"/>
  <c r="T2260" i="51" s="1"/>
  <c r="S2259" i="51"/>
  <c r="Q2259" i="51"/>
  <c r="P2259" i="51"/>
  <c r="O2259" i="51"/>
  <c r="N2259" i="51"/>
  <c r="M2259" i="51"/>
  <c r="L2259" i="51"/>
  <c r="T2259" i="51" s="1"/>
  <c r="S2258" i="51"/>
  <c r="R2258" i="51"/>
  <c r="Q2258" i="51"/>
  <c r="P2258" i="51"/>
  <c r="O2258" i="51"/>
  <c r="N2258" i="51"/>
  <c r="M2258" i="51"/>
  <c r="L2258" i="51"/>
  <c r="S2257" i="51"/>
  <c r="Q2257" i="51"/>
  <c r="P2257" i="51"/>
  <c r="O2257" i="51"/>
  <c r="N2257" i="51"/>
  <c r="M2257" i="51"/>
  <c r="T2257" i="51"/>
  <c r="S2256" i="51"/>
  <c r="Q2256" i="51"/>
  <c r="P2256" i="51"/>
  <c r="O2256" i="51"/>
  <c r="N2256" i="51"/>
  <c r="M2256" i="51"/>
  <c r="L2256" i="51"/>
  <c r="T2256" i="51" s="1"/>
  <c r="S2255" i="51"/>
  <c r="Q2255" i="51"/>
  <c r="P2255" i="51"/>
  <c r="O2255" i="51"/>
  <c r="N2255" i="51"/>
  <c r="M2255" i="51"/>
  <c r="L2255" i="51"/>
  <c r="T2255" i="51" s="1"/>
  <c r="S2254" i="51"/>
  <c r="Q2254" i="51"/>
  <c r="P2254" i="51"/>
  <c r="O2254" i="51"/>
  <c r="N2254" i="51"/>
  <c r="M2254" i="51"/>
  <c r="L2254" i="51"/>
  <c r="T2254" i="51" s="1"/>
  <c r="S2253" i="51"/>
  <c r="Q2253" i="51"/>
  <c r="P2253" i="51"/>
  <c r="O2253" i="51"/>
  <c r="N2253" i="51"/>
  <c r="M2253" i="51"/>
  <c r="L2253" i="51"/>
  <c r="T2253" i="51" s="1"/>
  <c r="S2252" i="51"/>
  <c r="Q2252" i="51"/>
  <c r="P2252" i="51"/>
  <c r="O2252" i="51"/>
  <c r="N2252" i="51"/>
  <c r="M2252" i="51"/>
  <c r="L2252" i="51"/>
  <c r="T2252" i="51" s="1"/>
  <c r="S2251" i="51"/>
  <c r="Q2251" i="51"/>
  <c r="P2251" i="51"/>
  <c r="O2251" i="51"/>
  <c r="N2251" i="51"/>
  <c r="M2251" i="51"/>
  <c r="L2251" i="51"/>
  <c r="T2251" i="51" s="1"/>
  <c r="S2250" i="51"/>
  <c r="Q2250" i="51"/>
  <c r="P2250" i="51"/>
  <c r="O2250" i="51"/>
  <c r="N2250" i="51"/>
  <c r="M2250" i="51"/>
  <c r="L2250" i="51"/>
  <c r="T2250" i="51" s="1"/>
  <c r="S2249" i="51"/>
  <c r="Q2249" i="51"/>
  <c r="P2249" i="51"/>
  <c r="O2249" i="51"/>
  <c r="N2249" i="51"/>
  <c r="M2249" i="51"/>
  <c r="L2249" i="51"/>
  <c r="T2249" i="51" s="1"/>
  <c r="S2248" i="51"/>
  <c r="Q2248" i="51"/>
  <c r="P2248" i="51"/>
  <c r="O2248" i="51"/>
  <c r="N2248" i="51"/>
  <c r="M2248" i="51"/>
  <c r="L2248" i="51"/>
  <c r="T2248" i="51" s="1"/>
  <c r="S2247" i="51"/>
  <c r="Q2247" i="51"/>
  <c r="P2247" i="51"/>
  <c r="O2247" i="51"/>
  <c r="N2247" i="51"/>
  <c r="L2247" i="51"/>
  <c r="T2247" i="51" s="1"/>
  <c r="S2246" i="51"/>
  <c r="Q2246" i="51"/>
  <c r="P2246" i="51"/>
  <c r="O2246" i="51"/>
  <c r="N2246" i="51"/>
  <c r="M2246" i="51"/>
  <c r="L2246" i="51"/>
  <c r="T2246" i="51" s="1"/>
  <c r="S2245" i="51"/>
  <c r="Q2245" i="51"/>
  <c r="P2245" i="51"/>
  <c r="O2245" i="51"/>
  <c r="N2245" i="51"/>
  <c r="M2245" i="51"/>
  <c r="L2245" i="51"/>
  <c r="T2245" i="51" s="1"/>
  <c r="S2244" i="51"/>
  <c r="Q2244" i="51"/>
  <c r="P2244" i="51"/>
  <c r="O2244" i="51"/>
  <c r="N2244" i="51"/>
  <c r="M2244" i="51"/>
  <c r="L2244" i="51"/>
  <c r="T2244" i="51" s="1"/>
  <c r="S2243" i="51"/>
  <c r="Q2243" i="51"/>
  <c r="P2243" i="51"/>
  <c r="O2243" i="51"/>
  <c r="N2243" i="51"/>
  <c r="M2243" i="51"/>
  <c r="L2243" i="51"/>
  <c r="T2243" i="51" s="1"/>
  <c r="S2242" i="51"/>
  <c r="Q2242" i="51"/>
  <c r="P2242" i="51"/>
  <c r="O2242" i="51"/>
  <c r="N2242" i="51"/>
  <c r="M2242" i="51"/>
  <c r="L2242" i="51"/>
  <c r="T2242" i="51" s="1"/>
  <c r="S2241" i="51"/>
  <c r="Q2241" i="51"/>
  <c r="P2241" i="51"/>
  <c r="O2241" i="51"/>
  <c r="N2241" i="51"/>
  <c r="M2241" i="51"/>
  <c r="L2241" i="51"/>
  <c r="T2241" i="51" s="1"/>
  <c r="S2240" i="51"/>
  <c r="Q2240" i="51"/>
  <c r="P2240" i="51"/>
  <c r="O2240" i="51"/>
  <c r="N2240" i="51"/>
  <c r="M2240" i="51"/>
  <c r="L2240" i="51"/>
  <c r="T2240" i="51" s="1"/>
  <c r="S2239" i="51"/>
  <c r="Q2239" i="51"/>
  <c r="P2239" i="51"/>
  <c r="O2239" i="51"/>
  <c r="N2239" i="51"/>
  <c r="M2239" i="51"/>
  <c r="L2239" i="51"/>
  <c r="T2239" i="51" s="1"/>
  <c r="S2238" i="51"/>
  <c r="Q2238" i="51"/>
  <c r="P2238" i="51"/>
  <c r="O2238" i="51"/>
  <c r="N2238" i="51"/>
  <c r="M2238" i="51"/>
  <c r="L2238" i="51"/>
  <c r="T2238" i="51" s="1"/>
  <c r="S2237" i="51"/>
  <c r="Q2237" i="51"/>
  <c r="P2237" i="51"/>
  <c r="O2237" i="51"/>
  <c r="N2237" i="51"/>
  <c r="M2237" i="51"/>
  <c r="L2237" i="51"/>
  <c r="T2237" i="51" s="1"/>
  <c r="S2236" i="51"/>
  <c r="Q2236" i="51"/>
  <c r="P2236" i="51"/>
  <c r="O2236" i="51"/>
  <c r="N2236" i="51"/>
  <c r="M2236" i="51"/>
  <c r="L2236" i="51"/>
  <c r="T2236" i="51" s="1"/>
  <c r="S2235" i="51"/>
  <c r="Q2235" i="51"/>
  <c r="P2235" i="51"/>
  <c r="O2235" i="51"/>
  <c r="N2235" i="51"/>
  <c r="M2235" i="51"/>
  <c r="L2235" i="51"/>
  <c r="T2235" i="51" s="1"/>
  <c r="S2234" i="51"/>
  <c r="Q2234" i="51"/>
  <c r="P2234" i="51"/>
  <c r="O2234" i="51"/>
  <c r="N2234" i="51"/>
  <c r="M2234" i="51"/>
  <c r="L2234" i="51"/>
  <c r="T2234" i="51" s="1"/>
  <c r="S2233" i="51"/>
  <c r="Q2233" i="51"/>
  <c r="P2233" i="51"/>
  <c r="O2233" i="51"/>
  <c r="N2233" i="51"/>
  <c r="M2233" i="51"/>
  <c r="L2233" i="51"/>
  <c r="T2233" i="51" s="1"/>
  <c r="S2232" i="51"/>
  <c r="Q2232" i="51"/>
  <c r="P2232" i="51"/>
  <c r="O2232" i="51"/>
  <c r="N2232" i="51"/>
  <c r="M2232" i="51"/>
  <c r="L2232" i="51"/>
  <c r="T2232" i="51" s="1"/>
  <c r="S2231" i="51"/>
  <c r="Q2231" i="51"/>
  <c r="P2231" i="51"/>
  <c r="O2231" i="51"/>
  <c r="N2231" i="51"/>
  <c r="M2231" i="51"/>
  <c r="L2231" i="51"/>
  <c r="T2231" i="51" s="1"/>
  <c r="S2230" i="51"/>
  <c r="Q2230" i="51"/>
  <c r="P2230" i="51"/>
  <c r="O2230" i="51"/>
  <c r="N2230" i="51"/>
  <c r="M2230" i="51"/>
  <c r="L2230" i="51"/>
  <c r="T2230" i="51" s="1"/>
  <c r="S2229" i="51"/>
  <c r="Q2229" i="51"/>
  <c r="P2229" i="51"/>
  <c r="O2229" i="51"/>
  <c r="N2229" i="51"/>
  <c r="M2229" i="51"/>
  <c r="L2229" i="51"/>
  <c r="T2229" i="51" s="1"/>
  <c r="S2228" i="51"/>
  <c r="Q2228" i="51"/>
  <c r="P2228" i="51"/>
  <c r="O2228" i="51"/>
  <c r="N2228" i="51"/>
  <c r="L2228" i="51"/>
  <c r="T2228" i="51" s="1"/>
  <c r="S2227" i="51"/>
  <c r="R2227" i="51"/>
  <c r="Q2227" i="51"/>
  <c r="P2227" i="51"/>
  <c r="O2227" i="51"/>
  <c r="N2227" i="51"/>
  <c r="M2227" i="51"/>
  <c r="L2227" i="51"/>
  <c r="S2226" i="51"/>
  <c r="Q2226" i="51"/>
  <c r="P2226" i="51"/>
  <c r="O2226" i="51"/>
  <c r="N2226" i="51"/>
  <c r="M2226" i="51"/>
  <c r="L2226" i="51"/>
  <c r="T2226" i="51" s="1"/>
  <c r="S2198" i="51"/>
  <c r="Q2198" i="51"/>
  <c r="P2198" i="51"/>
  <c r="O2198" i="51"/>
  <c r="N2198" i="51"/>
  <c r="M2198" i="51"/>
  <c r="L2198" i="51"/>
  <c r="T2198" i="51" s="1"/>
  <c r="S2197" i="51"/>
  <c r="Q2197" i="51"/>
  <c r="P2197" i="51"/>
  <c r="O2197" i="51"/>
  <c r="N2197" i="51"/>
  <c r="M2197" i="51"/>
  <c r="L2197" i="51"/>
  <c r="T2197" i="51" s="1"/>
  <c r="S2196" i="51"/>
  <c r="Q2196" i="51"/>
  <c r="P2196" i="51"/>
  <c r="O2196" i="51"/>
  <c r="N2196" i="51"/>
  <c r="M2196" i="51"/>
  <c r="L2196" i="51"/>
  <c r="T2196" i="51" s="1"/>
  <c r="S2195" i="51"/>
  <c r="Q2195" i="51"/>
  <c r="P2195" i="51"/>
  <c r="O2195" i="51"/>
  <c r="N2195" i="51"/>
  <c r="M2195" i="51"/>
  <c r="L2195" i="51"/>
  <c r="T2195" i="51" s="1"/>
  <c r="S2194" i="51"/>
  <c r="Q2194" i="51"/>
  <c r="P2194" i="51"/>
  <c r="O2194" i="51"/>
  <c r="N2194" i="51"/>
  <c r="M2194" i="51"/>
  <c r="L2194" i="51"/>
  <c r="T2194" i="51" s="1"/>
  <c r="S2193" i="51"/>
  <c r="Q2193" i="51"/>
  <c r="P2193" i="51"/>
  <c r="O2193" i="51"/>
  <c r="N2193" i="51"/>
  <c r="M2193" i="51"/>
  <c r="L2193" i="51"/>
  <c r="T2193" i="51" s="1"/>
  <c r="S2192" i="51"/>
  <c r="Q2192" i="51"/>
  <c r="P2192" i="51"/>
  <c r="O2192" i="51"/>
  <c r="N2192" i="51"/>
  <c r="M2192" i="51"/>
  <c r="L2192" i="51"/>
  <c r="T2192" i="51" s="1"/>
  <c r="S2191" i="51"/>
  <c r="Q2191" i="51"/>
  <c r="P2191" i="51"/>
  <c r="O2191" i="51"/>
  <c r="N2191" i="51"/>
  <c r="M2191" i="51"/>
  <c r="L2191" i="51"/>
  <c r="T2191" i="51" s="1"/>
  <c r="S2190" i="51"/>
  <c r="Q2190" i="51"/>
  <c r="P2190" i="51"/>
  <c r="O2190" i="51"/>
  <c r="N2190" i="51"/>
  <c r="M2190" i="51"/>
  <c r="L2190" i="51"/>
  <c r="T2190" i="51" s="1"/>
  <c r="S2189" i="51"/>
  <c r="Q2189" i="51"/>
  <c r="P2189" i="51"/>
  <c r="O2189" i="51"/>
  <c r="N2189" i="51"/>
  <c r="M2189" i="51"/>
  <c r="L2189" i="51"/>
  <c r="T2189" i="51" s="1"/>
  <c r="S2188" i="51"/>
  <c r="Q2188" i="51"/>
  <c r="P2188" i="51"/>
  <c r="O2188" i="51"/>
  <c r="N2188" i="51"/>
  <c r="M2188" i="51"/>
  <c r="L2188" i="51"/>
  <c r="T2188" i="51" s="1"/>
  <c r="S2187" i="51"/>
  <c r="Q2187" i="51"/>
  <c r="P2187" i="51"/>
  <c r="O2187" i="51"/>
  <c r="N2187" i="51"/>
  <c r="M2187" i="51"/>
  <c r="L2187" i="51"/>
  <c r="T2187" i="51" s="1"/>
  <c r="S2186" i="51"/>
  <c r="Q2186" i="51"/>
  <c r="P2186" i="51"/>
  <c r="O2186" i="51"/>
  <c r="N2186" i="51"/>
  <c r="M2186" i="51"/>
  <c r="L2186" i="51"/>
  <c r="T2186" i="51" s="1"/>
  <c r="S2185" i="51"/>
  <c r="Q2185" i="51"/>
  <c r="P2185" i="51"/>
  <c r="O2185" i="51"/>
  <c r="N2185" i="51"/>
  <c r="M2185" i="51"/>
  <c r="L2185" i="51"/>
  <c r="T2185" i="51" s="1"/>
  <c r="S2184" i="51"/>
  <c r="Q2184" i="51"/>
  <c r="P2184" i="51"/>
  <c r="O2184" i="51"/>
  <c r="N2184" i="51"/>
  <c r="M2184" i="51"/>
  <c r="L2184" i="51"/>
  <c r="T2184" i="51" s="1"/>
  <c r="S2183" i="51"/>
  <c r="Q2183" i="51"/>
  <c r="P2183" i="51"/>
  <c r="O2183" i="51"/>
  <c r="N2183" i="51"/>
  <c r="M2183" i="51"/>
  <c r="L2183" i="51"/>
  <c r="T2183" i="51" s="1"/>
  <c r="S2182" i="51"/>
  <c r="Q2182" i="51"/>
  <c r="P2182" i="51"/>
  <c r="O2182" i="51"/>
  <c r="N2182" i="51"/>
  <c r="M2182" i="51"/>
  <c r="L2182" i="51"/>
  <c r="T2182" i="51" s="1"/>
  <c r="S2181" i="51"/>
  <c r="Q2181" i="51"/>
  <c r="P2181" i="51"/>
  <c r="O2181" i="51"/>
  <c r="N2181" i="51"/>
  <c r="M2181" i="51"/>
  <c r="L2181" i="51"/>
  <c r="T2181" i="51" s="1"/>
  <c r="S2180" i="51"/>
  <c r="Q2180" i="51"/>
  <c r="P2180" i="51"/>
  <c r="O2180" i="51"/>
  <c r="N2180" i="51"/>
  <c r="M2180" i="51"/>
  <c r="L2180" i="51"/>
  <c r="T2180" i="51" s="1"/>
  <c r="S2179" i="51"/>
  <c r="Q2179" i="51"/>
  <c r="P2179" i="51"/>
  <c r="O2179" i="51"/>
  <c r="N2179" i="51"/>
  <c r="M2179" i="51"/>
  <c r="L2179" i="51"/>
  <c r="T2179" i="51" s="1"/>
  <c r="S2178" i="51"/>
  <c r="Q2178" i="51"/>
  <c r="P2178" i="51"/>
  <c r="O2178" i="51"/>
  <c r="N2178" i="51"/>
  <c r="M2178" i="51"/>
  <c r="L2178" i="51"/>
  <c r="T2178" i="51" s="1"/>
  <c r="S2177" i="51"/>
  <c r="Q2177" i="51"/>
  <c r="P2177" i="51"/>
  <c r="O2177" i="51"/>
  <c r="N2177" i="51"/>
  <c r="M2177" i="51"/>
  <c r="L2177" i="51"/>
  <c r="T2177" i="51" s="1"/>
  <c r="S2176" i="51"/>
  <c r="Q2176" i="51"/>
  <c r="P2176" i="51"/>
  <c r="O2176" i="51"/>
  <c r="N2176" i="51"/>
  <c r="M2176" i="51"/>
  <c r="L2176" i="51"/>
  <c r="T2176" i="51" s="1"/>
  <c r="S2175" i="51"/>
  <c r="Q2175" i="51"/>
  <c r="P2175" i="51"/>
  <c r="O2175" i="51"/>
  <c r="N2175" i="51"/>
  <c r="M2175" i="51"/>
  <c r="L2175" i="51"/>
  <c r="T2175" i="51" s="1"/>
  <c r="S2174" i="51"/>
  <c r="Q2174" i="51"/>
  <c r="P2174" i="51"/>
  <c r="O2174" i="51"/>
  <c r="N2174" i="51"/>
  <c r="M2174" i="51"/>
  <c r="L2174" i="51"/>
  <c r="T2174" i="51" s="1"/>
  <c r="S2173" i="51"/>
  <c r="Q2173" i="51"/>
  <c r="P2173" i="51"/>
  <c r="O2173" i="51"/>
  <c r="N2173" i="51"/>
  <c r="M2173" i="51"/>
  <c r="L2173" i="51"/>
  <c r="T2173" i="51" s="1"/>
  <c r="S2172" i="51"/>
  <c r="Q2172" i="51"/>
  <c r="P2172" i="51"/>
  <c r="O2172" i="51"/>
  <c r="N2172" i="51"/>
  <c r="M2172" i="51"/>
  <c r="L2172" i="51"/>
  <c r="T2172" i="51" s="1"/>
  <c r="S2171" i="51"/>
  <c r="Q2171" i="51"/>
  <c r="P2171" i="51"/>
  <c r="O2171" i="51"/>
  <c r="N2171" i="51"/>
  <c r="M2171" i="51"/>
  <c r="L2171" i="51"/>
  <c r="T2171" i="51" s="1"/>
  <c r="S2170" i="51"/>
  <c r="Q2170" i="51"/>
  <c r="P2170" i="51"/>
  <c r="O2170" i="51"/>
  <c r="N2170" i="51"/>
  <c r="M2170" i="51"/>
  <c r="L2170" i="51"/>
  <c r="T2170" i="51" s="1"/>
  <c r="S2169" i="51"/>
  <c r="Q2169" i="51"/>
  <c r="P2169" i="51"/>
  <c r="O2169" i="51"/>
  <c r="N2169" i="51"/>
  <c r="M2169" i="51"/>
  <c r="L2169" i="51"/>
  <c r="T2169" i="51" s="1"/>
  <c r="S2168" i="51"/>
  <c r="Q2168" i="51"/>
  <c r="P2168" i="51"/>
  <c r="O2168" i="51"/>
  <c r="N2168" i="51"/>
  <c r="M2168" i="51"/>
  <c r="L2168" i="51"/>
  <c r="T2168" i="51" s="1"/>
  <c r="S2167" i="51"/>
  <c r="Q2167" i="51"/>
  <c r="P2167" i="51"/>
  <c r="O2167" i="51"/>
  <c r="N2167" i="51"/>
  <c r="M2167" i="51"/>
  <c r="L2167" i="51"/>
  <c r="T2167" i="51" s="1"/>
  <c r="S2166" i="51"/>
  <c r="Q2166" i="51"/>
  <c r="P2166" i="51"/>
  <c r="O2166" i="51"/>
  <c r="N2166" i="51"/>
  <c r="M2166" i="51"/>
  <c r="L2166" i="51"/>
  <c r="T2166" i="51" s="1"/>
  <c r="S2165" i="51"/>
  <c r="Q2165" i="51"/>
  <c r="P2165" i="51"/>
  <c r="O2165" i="51"/>
  <c r="N2165" i="51"/>
  <c r="M2165" i="51"/>
  <c r="L2165" i="51"/>
  <c r="T2165" i="51" s="1"/>
  <c r="S2164" i="51"/>
  <c r="Q2164" i="51"/>
  <c r="P2164" i="51"/>
  <c r="O2164" i="51"/>
  <c r="N2164" i="51"/>
  <c r="M2164" i="51"/>
  <c r="L2164" i="51"/>
  <c r="T2164" i="51" s="1"/>
  <c r="S2163" i="51"/>
  <c r="Q2163" i="51"/>
  <c r="P2163" i="51"/>
  <c r="O2163" i="51"/>
  <c r="N2163" i="51"/>
  <c r="M2163" i="51"/>
  <c r="L2163" i="51"/>
  <c r="T2163" i="51" s="1"/>
  <c r="S2162" i="51"/>
  <c r="Q2162" i="51"/>
  <c r="P2162" i="51"/>
  <c r="O2162" i="51"/>
  <c r="N2162" i="51"/>
  <c r="M2162" i="51"/>
  <c r="L2162" i="51"/>
  <c r="T2162" i="51" s="1"/>
  <c r="S2161" i="51"/>
  <c r="Q2161" i="51"/>
  <c r="P2161" i="51"/>
  <c r="O2161" i="51"/>
  <c r="N2161" i="51"/>
  <c r="M2161" i="51"/>
  <c r="L2161" i="51"/>
  <c r="T2161" i="51" s="1"/>
  <c r="S2160" i="51"/>
  <c r="Q2160" i="51"/>
  <c r="P2160" i="51"/>
  <c r="O2160" i="51"/>
  <c r="N2160" i="51"/>
  <c r="M2160" i="51"/>
  <c r="L2160" i="51"/>
  <c r="T2160" i="51" s="1"/>
  <c r="S2159" i="51"/>
  <c r="Q2159" i="51"/>
  <c r="P2159" i="51"/>
  <c r="O2159" i="51"/>
  <c r="N2159" i="51"/>
  <c r="M2159" i="51"/>
  <c r="L2159" i="51"/>
  <c r="T2159" i="51" s="1"/>
  <c r="S2158" i="51"/>
  <c r="Q2158" i="51"/>
  <c r="P2158" i="51"/>
  <c r="O2158" i="51"/>
  <c r="N2158" i="51"/>
  <c r="M2158" i="51"/>
  <c r="L2158" i="51"/>
  <c r="T2158" i="51" s="1"/>
  <c r="S2157" i="51"/>
  <c r="Q2157" i="51"/>
  <c r="P2157" i="51"/>
  <c r="O2157" i="51"/>
  <c r="N2157" i="51"/>
  <c r="M2157" i="51"/>
  <c r="L2157" i="51"/>
  <c r="T2157" i="51" s="1"/>
  <c r="S2156" i="51"/>
  <c r="Q2156" i="51"/>
  <c r="P2156" i="51"/>
  <c r="O2156" i="51"/>
  <c r="N2156" i="51"/>
  <c r="M2156" i="51"/>
  <c r="L2156" i="51"/>
  <c r="T2156" i="51" s="1"/>
  <c r="S2155" i="51"/>
  <c r="Q2155" i="51"/>
  <c r="P2155" i="51"/>
  <c r="O2155" i="51"/>
  <c r="N2155" i="51"/>
  <c r="M2155" i="51"/>
  <c r="L2155" i="51"/>
  <c r="T2155" i="51" s="1"/>
  <c r="S2154" i="51"/>
  <c r="Q2154" i="51"/>
  <c r="P2154" i="51"/>
  <c r="O2154" i="51"/>
  <c r="N2154" i="51"/>
  <c r="M2154" i="51"/>
  <c r="L2154" i="51"/>
  <c r="T2154" i="51" s="1"/>
  <c r="S2153" i="51"/>
  <c r="Q2153" i="51"/>
  <c r="P2153" i="51"/>
  <c r="O2153" i="51"/>
  <c r="N2153" i="51"/>
  <c r="M2153" i="51"/>
  <c r="L2153" i="51"/>
  <c r="T2153" i="51" s="1"/>
  <c r="S2152" i="51"/>
  <c r="Q2152" i="51"/>
  <c r="P2152" i="51"/>
  <c r="O2152" i="51"/>
  <c r="N2152" i="51"/>
  <c r="M2152" i="51"/>
  <c r="L2152" i="51"/>
  <c r="T2152" i="51" s="1"/>
  <c r="S2151" i="51"/>
  <c r="Q2151" i="51"/>
  <c r="P2151" i="51"/>
  <c r="O2151" i="51"/>
  <c r="N2151" i="51"/>
  <c r="M2151" i="51"/>
  <c r="L2151" i="51"/>
  <c r="T2151" i="51" s="1"/>
  <c r="S2150" i="51"/>
  <c r="Q2150" i="51"/>
  <c r="P2150" i="51"/>
  <c r="O2150" i="51"/>
  <c r="N2150" i="51"/>
  <c r="M2150" i="51"/>
  <c r="L2150" i="51"/>
  <c r="T2150" i="51" s="1"/>
  <c r="S2149" i="51"/>
  <c r="Q2149" i="51"/>
  <c r="P2149" i="51"/>
  <c r="O2149" i="51"/>
  <c r="N2149" i="51"/>
  <c r="M2149" i="51"/>
  <c r="L2149" i="51"/>
  <c r="T2149" i="51" s="1"/>
  <c r="S2148" i="51"/>
  <c r="Q2148" i="51"/>
  <c r="P2148" i="51"/>
  <c r="O2148" i="51"/>
  <c r="N2148" i="51"/>
  <c r="M2148" i="51"/>
  <c r="L2148" i="51"/>
  <c r="T2148" i="51" s="1"/>
  <c r="S2147" i="51"/>
  <c r="Q2147" i="51"/>
  <c r="P2147" i="51"/>
  <c r="O2147" i="51"/>
  <c r="N2147" i="51"/>
  <c r="M2147" i="51"/>
  <c r="L2147" i="51"/>
  <c r="T2147" i="51" s="1"/>
  <c r="S2146" i="51"/>
  <c r="Q2146" i="51"/>
  <c r="P2146" i="51"/>
  <c r="O2146" i="51"/>
  <c r="N2146" i="51"/>
  <c r="M2146" i="51"/>
  <c r="L2146" i="51"/>
  <c r="T2146" i="51" s="1"/>
  <c r="S2145" i="51"/>
  <c r="Q2145" i="51"/>
  <c r="P2145" i="51"/>
  <c r="O2145" i="51"/>
  <c r="N2145" i="51"/>
  <c r="M2145" i="51"/>
  <c r="L2145" i="51"/>
  <c r="T2145" i="51" s="1"/>
  <c r="S2144" i="51"/>
  <c r="Q2144" i="51"/>
  <c r="P2144" i="51"/>
  <c r="O2144" i="51"/>
  <c r="N2144" i="51"/>
  <c r="M2144" i="51"/>
  <c r="L2144" i="51"/>
  <c r="T2144" i="51" s="1"/>
  <c r="S2143" i="51"/>
  <c r="Q2143" i="51"/>
  <c r="P2143" i="51"/>
  <c r="O2143" i="51"/>
  <c r="N2143" i="51"/>
  <c r="M2143" i="51"/>
  <c r="L2143" i="51"/>
  <c r="T2143" i="51" s="1"/>
  <c r="S2142" i="51"/>
  <c r="Q2142" i="51"/>
  <c r="P2142" i="51"/>
  <c r="O2142" i="51"/>
  <c r="N2142" i="51"/>
  <c r="M2142" i="51"/>
  <c r="L2142" i="51"/>
  <c r="T2142" i="51" s="1"/>
  <c r="S2141" i="51"/>
  <c r="Q2141" i="51"/>
  <c r="P2141" i="51"/>
  <c r="O2141" i="51"/>
  <c r="N2141" i="51"/>
  <c r="M2141" i="51"/>
  <c r="L2141" i="51"/>
  <c r="T2141" i="51" s="1"/>
  <c r="S2140" i="51"/>
  <c r="Q2140" i="51"/>
  <c r="P2140" i="51"/>
  <c r="O2140" i="51"/>
  <c r="N2140" i="51"/>
  <c r="M2140" i="51"/>
  <c r="L2140" i="51"/>
  <c r="T2140" i="51" s="1"/>
  <c r="S2139" i="51"/>
  <c r="Q2139" i="51"/>
  <c r="P2139" i="51"/>
  <c r="O2139" i="51"/>
  <c r="N2139" i="51"/>
  <c r="M2139" i="51"/>
  <c r="L2139" i="51"/>
  <c r="T2139" i="51" s="1"/>
  <c r="S2138" i="51"/>
  <c r="Q2138" i="51"/>
  <c r="P2138" i="51"/>
  <c r="O2138" i="51"/>
  <c r="N2138" i="51"/>
  <c r="M2138" i="51"/>
  <c r="L2138" i="51"/>
  <c r="T2138" i="51" s="1"/>
  <c r="S2137" i="51"/>
  <c r="Q2137" i="51"/>
  <c r="P2137" i="51"/>
  <c r="O2137" i="51"/>
  <c r="N2137" i="51"/>
  <c r="M2137" i="51"/>
  <c r="L2137" i="51"/>
  <c r="T2137" i="51" s="1"/>
  <c r="S2136" i="51"/>
  <c r="Q2136" i="51"/>
  <c r="P2136" i="51"/>
  <c r="O2136" i="51"/>
  <c r="N2136" i="51"/>
  <c r="M2136" i="51"/>
  <c r="L2136" i="51"/>
  <c r="T2136" i="51" s="1"/>
  <c r="S2135" i="51"/>
  <c r="Q2135" i="51"/>
  <c r="P2135" i="51"/>
  <c r="O2135" i="51"/>
  <c r="N2135" i="51"/>
  <c r="M2135" i="51"/>
  <c r="L2135" i="51"/>
  <c r="T2135" i="51" s="1"/>
  <c r="S2134" i="51"/>
  <c r="Q2134" i="51"/>
  <c r="P2134" i="51"/>
  <c r="O2134" i="51"/>
  <c r="N2134" i="51"/>
  <c r="M2134" i="51"/>
  <c r="L2134" i="51"/>
  <c r="T2134" i="51" s="1"/>
  <c r="S2133" i="51"/>
  <c r="Q2133" i="51"/>
  <c r="P2133" i="51"/>
  <c r="O2133" i="51"/>
  <c r="N2133" i="51"/>
  <c r="M2133" i="51"/>
  <c r="L2133" i="51"/>
  <c r="T2133" i="51" s="1"/>
  <c r="S2132" i="51"/>
  <c r="Q2132" i="51"/>
  <c r="P2132" i="51"/>
  <c r="O2132" i="51"/>
  <c r="N2132" i="51"/>
  <c r="M2132" i="51"/>
  <c r="L2132" i="51"/>
  <c r="T2132" i="51" s="1"/>
  <c r="S2131" i="51"/>
  <c r="Q2131" i="51"/>
  <c r="P2131" i="51"/>
  <c r="O2131" i="51"/>
  <c r="N2131" i="51"/>
  <c r="M2131" i="51"/>
  <c r="L2131" i="51"/>
  <c r="T2131" i="51" s="1"/>
  <c r="S2130" i="51"/>
  <c r="Q2130" i="51"/>
  <c r="P2130" i="51"/>
  <c r="O2130" i="51"/>
  <c r="N2130" i="51"/>
  <c r="M2130" i="51"/>
  <c r="L2130" i="51"/>
  <c r="T2130" i="51" s="1"/>
  <c r="S2129" i="51"/>
  <c r="Q2129" i="51"/>
  <c r="P2129" i="51"/>
  <c r="O2129" i="51"/>
  <c r="N2129" i="51"/>
  <c r="M2129" i="51"/>
  <c r="L2129" i="51"/>
  <c r="T2129" i="51" s="1"/>
  <c r="S2128" i="51"/>
  <c r="Q2128" i="51"/>
  <c r="P2128" i="51"/>
  <c r="O2128" i="51"/>
  <c r="N2128" i="51"/>
  <c r="M2128" i="51"/>
  <c r="L2128" i="51"/>
  <c r="T2128" i="51" s="1"/>
  <c r="S2127" i="51"/>
  <c r="Q2127" i="51"/>
  <c r="P2127" i="51"/>
  <c r="O2127" i="51"/>
  <c r="N2127" i="51"/>
  <c r="M2127" i="51"/>
  <c r="L2127" i="51"/>
  <c r="T2127" i="51" s="1"/>
  <c r="S2126" i="51"/>
  <c r="Q2126" i="51"/>
  <c r="P2126" i="51"/>
  <c r="O2126" i="51"/>
  <c r="N2126" i="51"/>
  <c r="M2126" i="51"/>
  <c r="L2126" i="51"/>
  <c r="T2126" i="51" s="1"/>
  <c r="S2125" i="51"/>
  <c r="Q2125" i="51"/>
  <c r="P2125" i="51"/>
  <c r="O2125" i="51"/>
  <c r="N2125" i="51"/>
  <c r="M2125" i="51"/>
  <c r="L2125" i="51"/>
  <c r="T2125" i="51" s="1"/>
  <c r="S2124" i="51"/>
  <c r="Q2124" i="51"/>
  <c r="P2124" i="51"/>
  <c r="O2124" i="51"/>
  <c r="N2124" i="51"/>
  <c r="M2124" i="51"/>
  <c r="L2124" i="51"/>
  <c r="T2124" i="51" s="1"/>
  <c r="S2115" i="51"/>
  <c r="Q2115" i="51"/>
  <c r="P2115" i="51"/>
  <c r="O2115" i="51"/>
  <c r="N2115" i="51"/>
  <c r="M2115" i="51"/>
  <c r="L2115" i="51"/>
  <c r="T2115" i="51" s="1"/>
  <c r="S2114" i="51"/>
  <c r="Q2114" i="51"/>
  <c r="P2114" i="51"/>
  <c r="O2114" i="51"/>
  <c r="N2114" i="51"/>
  <c r="M2114" i="51"/>
  <c r="L2114" i="51"/>
  <c r="T2114" i="51" s="1"/>
  <c r="S2113" i="51"/>
  <c r="Q2113" i="51"/>
  <c r="P2113" i="51"/>
  <c r="O2113" i="51"/>
  <c r="N2113" i="51"/>
  <c r="M2113" i="51"/>
  <c r="L2113" i="51"/>
  <c r="T2113" i="51" s="1"/>
  <c r="S2112" i="51"/>
  <c r="Q2112" i="51"/>
  <c r="P2112" i="51"/>
  <c r="O2112" i="51"/>
  <c r="N2112" i="51"/>
  <c r="M2112" i="51"/>
  <c r="L2112" i="51"/>
  <c r="T2112" i="51" s="1"/>
  <c r="S2111" i="51"/>
  <c r="Q2111" i="51"/>
  <c r="P2111" i="51"/>
  <c r="O2111" i="51"/>
  <c r="N2111" i="51"/>
  <c r="M2111" i="51"/>
  <c r="L2111" i="51"/>
  <c r="T2111" i="51" s="1"/>
  <c r="S2110" i="51"/>
  <c r="Q2110" i="51"/>
  <c r="P2110" i="51"/>
  <c r="O2110" i="51"/>
  <c r="N2110" i="51"/>
  <c r="M2110" i="51"/>
  <c r="L2110" i="51"/>
  <c r="T2110" i="51" s="1"/>
  <c r="S2109" i="51"/>
  <c r="Q2109" i="51"/>
  <c r="P2109" i="51"/>
  <c r="O2109" i="51"/>
  <c r="N2109" i="51"/>
  <c r="M2109" i="51"/>
  <c r="L2109" i="51"/>
  <c r="T2109" i="51" s="1"/>
  <c r="S2108" i="51"/>
  <c r="Q2108" i="51"/>
  <c r="P2108" i="51"/>
  <c r="O2108" i="51"/>
  <c r="N2108" i="51"/>
  <c r="M2108" i="51"/>
  <c r="L2108" i="51"/>
  <c r="T2108" i="51" s="1"/>
  <c r="S2107" i="51"/>
  <c r="Q2107" i="51"/>
  <c r="P2107" i="51"/>
  <c r="O2107" i="51"/>
  <c r="N2107" i="51"/>
  <c r="M2107" i="51"/>
  <c r="L2107" i="51"/>
  <c r="T2107" i="51" s="1"/>
  <c r="S2106" i="51"/>
  <c r="Q2106" i="51"/>
  <c r="P2106" i="51"/>
  <c r="O2106" i="51"/>
  <c r="N2106" i="51"/>
  <c r="M2106" i="51"/>
  <c r="L2106" i="51"/>
  <c r="T2106" i="51" s="1"/>
  <c r="S2105" i="51"/>
  <c r="Q2105" i="51"/>
  <c r="P2105" i="51"/>
  <c r="O2105" i="51"/>
  <c r="N2105" i="51"/>
  <c r="M2105" i="51"/>
  <c r="L2105" i="51"/>
  <c r="T2105" i="51" s="1"/>
  <c r="S2104" i="51"/>
  <c r="Q2104" i="51"/>
  <c r="P2104" i="51"/>
  <c r="O2104" i="51"/>
  <c r="N2104" i="51"/>
  <c r="M2104" i="51"/>
  <c r="L2104" i="51"/>
  <c r="T2104" i="51" s="1"/>
  <c r="S2103" i="51"/>
  <c r="Q2103" i="51"/>
  <c r="P2103" i="51"/>
  <c r="O2103" i="51"/>
  <c r="N2103" i="51"/>
  <c r="M2103" i="51"/>
  <c r="L2103" i="51"/>
  <c r="T2103" i="51" s="1"/>
  <c r="S2102" i="51"/>
  <c r="Q2102" i="51"/>
  <c r="P2102" i="51"/>
  <c r="O2102" i="51"/>
  <c r="N2102" i="51"/>
  <c r="M2102" i="51"/>
  <c r="L2102" i="51"/>
  <c r="T2102" i="51" s="1"/>
  <c r="S2101" i="51"/>
  <c r="Q2101" i="51"/>
  <c r="P2101" i="51"/>
  <c r="O2101" i="51"/>
  <c r="N2101" i="51"/>
  <c r="M2101" i="51"/>
  <c r="L2101" i="51"/>
  <c r="T2101" i="51" s="1"/>
  <c r="S2100" i="51"/>
  <c r="Q2100" i="51"/>
  <c r="P2100" i="51"/>
  <c r="O2100" i="51"/>
  <c r="N2100" i="51"/>
  <c r="M2100" i="51"/>
  <c r="L2100" i="51"/>
  <c r="T2100" i="51" s="1"/>
  <c r="S2099" i="51"/>
  <c r="Q2099" i="51"/>
  <c r="P2099" i="51"/>
  <c r="O2099" i="51"/>
  <c r="N2099" i="51"/>
  <c r="M2099" i="51"/>
  <c r="L2099" i="51"/>
  <c r="T2099" i="51" s="1"/>
  <c r="S2098" i="51"/>
  <c r="Q2098" i="51"/>
  <c r="P2098" i="51"/>
  <c r="O2098" i="51"/>
  <c r="N2098" i="51"/>
  <c r="M2098" i="51"/>
  <c r="L2098" i="51"/>
  <c r="T2098" i="51" s="1"/>
  <c r="S2097" i="51"/>
  <c r="Q2097" i="51"/>
  <c r="P2097" i="51"/>
  <c r="O2097" i="51"/>
  <c r="N2097" i="51"/>
  <c r="M2097" i="51"/>
  <c r="L2097" i="51"/>
  <c r="T2097" i="51" s="1"/>
  <c r="S2096" i="51"/>
  <c r="Q2096" i="51"/>
  <c r="P2096" i="51"/>
  <c r="O2096" i="51"/>
  <c r="N2096" i="51"/>
  <c r="M2096" i="51"/>
  <c r="L2096" i="51"/>
  <c r="T2096" i="51" s="1"/>
  <c r="S2095" i="51"/>
  <c r="Q2095" i="51"/>
  <c r="P2095" i="51"/>
  <c r="O2095" i="51"/>
  <c r="N2095" i="51"/>
  <c r="M2095" i="51"/>
  <c r="L2095" i="51"/>
  <c r="T2095" i="51" s="1"/>
  <c r="S2094" i="51"/>
  <c r="Q2094" i="51"/>
  <c r="P2094" i="51"/>
  <c r="O2094" i="51"/>
  <c r="N2094" i="51"/>
  <c r="M2094" i="51"/>
  <c r="L2094" i="51"/>
  <c r="T2094" i="51" s="1"/>
  <c r="S2093" i="51"/>
  <c r="Q2093" i="51"/>
  <c r="P2093" i="51"/>
  <c r="O2093" i="51"/>
  <c r="N2093" i="51"/>
  <c r="M2093" i="51"/>
  <c r="L2093" i="51"/>
  <c r="T2093" i="51" s="1"/>
  <c r="S2092" i="51"/>
  <c r="Q2092" i="51"/>
  <c r="P2092" i="51"/>
  <c r="O2092" i="51"/>
  <c r="N2092" i="51"/>
  <c r="M2092" i="51"/>
  <c r="L2092" i="51"/>
  <c r="T2092" i="51" s="1"/>
  <c r="S2091" i="51"/>
  <c r="Q2091" i="51"/>
  <c r="P2091" i="51"/>
  <c r="O2091" i="51"/>
  <c r="N2091" i="51"/>
  <c r="M2091" i="51"/>
  <c r="L2091" i="51"/>
  <c r="T2091" i="51" s="1"/>
  <c r="S2090" i="51"/>
  <c r="Q2090" i="51"/>
  <c r="P2090" i="51"/>
  <c r="O2090" i="51"/>
  <c r="N2090" i="51"/>
  <c r="M2090" i="51"/>
  <c r="L2090" i="51"/>
  <c r="T2090" i="51" s="1"/>
  <c r="S2089" i="51"/>
  <c r="Q2089" i="51"/>
  <c r="P2089" i="51"/>
  <c r="O2089" i="51"/>
  <c r="N2089" i="51"/>
  <c r="M2089" i="51"/>
  <c r="L2089" i="51"/>
  <c r="T2089" i="51" s="1"/>
  <c r="S2088" i="51"/>
  <c r="Q2088" i="51"/>
  <c r="P2088" i="51"/>
  <c r="O2088" i="51"/>
  <c r="N2088" i="51"/>
  <c r="M2088" i="51"/>
  <c r="L2088" i="51"/>
  <c r="T2088" i="51" s="1"/>
  <c r="S2087" i="51"/>
  <c r="Q2087" i="51"/>
  <c r="P2087" i="51"/>
  <c r="O2087" i="51"/>
  <c r="N2087" i="51"/>
  <c r="M2087" i="51"/>
  <c r="L2087" i="51"/>
  <c r="T2087" i="51" s="1"/>
  <c r="S2086" i="51"/>
  <c r="Q2086" i="51"/>
  <c r="P2086" i="51"/>
  <c r="O2086" i="51"/>
  <c r="N2086" i="51"/>
  <c r="M2086" i="51"/>
  <c r="T2086" i="51"/>
  <c r="S2085" i="51"/>
  <c r="Q2085" i="51"/>
  <c r="P2085" i="51"/>
  <c r="O2085" i="51"/>
  <c r="N2085" i="51"/>
  <c r="M2085" i="51"/>
  <c r="L2085" i="51"/>
  <c r="T2085" i="51" s="1"/>
  <c r="S2084" i="51"/>
  <c r="Q2084" i="51"/>
  <c r="P2084" i="51"/>
  <c r="O2084" i="51"/>
  <c r="N2084" i="51"/>
  <c r="M2084" i="51"/>
  <c r="L2084" i="51"/>
  <c r="T2084" i="51" s="1"/>
  <c r="S2083" i="51"/>
  <c r="Q2083" i="51"/>
  <c r="P2083" i="51"/>
  <c r="O2083" i="51"/>
  <c r="N2083" i="51"/>
  <c r="M2083" i="51"/>
  <c r="L2083" i="51"/>
  <c r="T2083" i="51" s="1"/>
  <c r="S2082" i="51"/>
  <c r="Q2082" i="51"/>
  <c r="P2082" i="51"/>
  <c r="O2082" i="51"/>
  <c r="N2082" i="51"/>
  <c r="M2082" i="51"/>
  <c r="L2082" i="51"/>
  <c r="T2082" i="51" s="1"/>
  <c r="S2081" i="51"/>
  <c r="Q2081" i="51"/>
  <c r="P2081" i="51"/>
  <c r="O2081" i="51"/>
  <c r="N2081" i="51"/>
  <c r="M2081" i="51"/>
  <c r="L2081" i="51"/>
  <c r="T2081" i="51" s="1"/>
  <c r="S2080" i="51"/>
  <c r="Q2080" i="51"/>
  <c r="P2080" i="51"/>
  <c r="O2080" i="51"/>
  <c r="N2080" i="51"/>
  <c r="M2080" i="51"/>
  <c r="L2080" i="51"/>
  <c r="T2080" i="51" s="1"/>
  <c r="S2079" i="51"/>
  <c r="Q2079" i="51"/>
  <c r="P2079" i="51"/>
  <c r="O2079" i="51"/>
  <c r="N2079" i="51"/>
  <c r="M2079" i="51"/>
  <c r="L2079" i="51"/>
  <c r="T2079" i="51" s="1"/>
  <c r="S2078" i="51"/>
  <c r="Q2078" i="51"/>
  <c r="P2078" i="51"/>
  <c r="O2078" i="51"/>
  <c r="N2078" i="51"/>
  <c r="M2078" i="51"/>
  <c r="L2078" i="51"/>
  <c r="T2078" i="51" s="1"/>
  <c r="S2077" i="51"/>
  <c r="Q2077" i="51"/>
  <c r="P2077" i="51"/>
  <c r="O2077" i="51"/>
  <c r="N2077" i="51"/>
  <c r="M2077" i="51"/>
  <c r="L2077" i="51"/>
  <c r="T2077" i="51" s="1"/>
  <c r="S2076" i="51"/>
  <c r="Q2076" i="51"/>
  <c r="P2076" i="51"/>
  <c r="O2076" i="51"/>
  <c r="N2076" i="51"/>
  <c r="M2076" i="51"/>
  <c r="L2076" i="51"/>
  <c r="T2076" i="51" s="1"/>
  <c r="S2075" i="51"/>
  <c r="Q2075" i="51"/>
  <c r="P2075" i="51"/>
  <c r="O2075" i="51"/>
  <c r="N2075" i="51"/>
  <c r="M2075" i="51"/>
  <c r="L2075" i="51"/>
  <c r="T2075" i="51" s="1"/>
  <c r="S2074" i="51"/>
  <c r="Q2074" i="51"/>
  <c r="P2074" i="51"/>
  <c r="O2074" i="51"/>
  <c r="N2074" i="51"/>
  <c r="M2074" i="51"/>
  <c r="L2074" i="51"/>
  <c r="T2074" i="51" s="1"/>
  <c r="S2073" i="51"/>
  <c r="Q2073" i="51"/>
  <c r="P2073" i="51"/>
  <c r="O2073" i="51"/>
  <c r="N2073" i="51"/>
  <c r="M2073" i="51"/>
  <c r="L2073" i="51"/>
  <c r="T2073" i="51" s="1"/>
  <c r="S2072" i="51"/>
  <c r="Q2072" i="51"/>
  <c r="P2072" i="51"/>
  <c r="O2072" i="51"/>
  <c r="N2072" i="51"/>
  <c r="M2072" i="51"/>
  <c r="T2072" i="51"/>
  <c r="S2071" i="51"/>
  <c r="Q2071" i="51"/>
  <c r="P2071" i="51"/>
  <c r="O2071" i="51"/>
  <c r="N2071" i="51"/>
  <c r="M2071" i="51"/>
  <c r="L2071" i="51"/>
  <c r="T2071" i="51" s="1"/>
  <c r="S2070" i="51"/>
  <c r="Q2070" i="51"/>
  <c r="P2070" i="51"/>
  <c r="O2070" i="51"/>
  <c r="N2070" i="51"/>
  <c r="M2070" i="51"/>
  <c r="L2070" i="51"/>
  <c r="T2070" i="51" s="1"/>
  <c r="S2069" i="51"/>
  <c r="Q2069" i="51"/>
  <c r="P2069" i="51"/>
  <c r="O2069" i="51"/>
  <c r="N2069" i="51"/>
  <c r="M2069" i="51"/>
  <c r="L2069" i="51"/>
  <c r="T2069" i="51" s="1"/>
  <c r="S2068" i="51"/>
  <c r="Q2068" i="51"/>
  <c r="P2068" i="51"/>
  <c r="O2068" i="51"/>
  <c r="N2068" i="51"/>
  <c r="M2068" i="51"/>
  <c r="L2068" i="51"/>
  <c r="T2068" i="51" s="1"/>
  <c r="S2067" i="51"/>
  <c r="Q2067" i="51"/>
  <c r="P2067" i="51"/>
  <c r="O2067" i="51"/>
  <c r="N2067" i="51"/>
  <c r="M2067" i="51"/>
  <c r="L2067" i="51"/>
  <c r="T2067" i="51" s="1"/>
  <c r="S2066" i="51"/>
  <c r="Q2066" i="51"/>
  <c r="P2066" i="51"/>
  <c r="O2066" i="51"/>
  <c r="N2066" i="51"/>
  <c r="M2066" i="51"/>
  <c r="L2066" i="51"/>
  <c r="T2066" i="51" s="1"/>
  <c r="S2065" i="51"/>
  <c r="Q2065" i="51"/>
  <c r="P2065" i="51"/>
  <c r="O2065" i="51"/>
  <c r="N2065" i="51"/>
  <c r="M2065" i="51"/>
  <c r="L2065" i="51"/>
  <c r="T2065" i="51" s="1"/>
  <c r="S2064" i="51"/>
  <c r="Q2064" i="51"/>
  <c r="P2064" i="51"/>
  <c r="O2064" i="51"/>
  <c r="N2064" i="51"/>
  <c r="M2064" i="51"/>
  <c r="L2064" i="51"/>
  <c r="T2064" i="51" s="1"/>
  <c r="S2063" i="51"/>
  <c r="Q2063" i="51"/>
  <c r="P2063" i="51"/>
  <c r="O2063" i="51"/>
  <c r="N2063" i="51"/>
  <c r="M2063" i="51"/>
  <c r="L2063" i="51"/>
  <c r="T2063" i="51" s="1"/>
  <c r="S2062" i="51"/>
  <c r="Q2062" i="51"/>
  <c r="P2062" i="51"/>
  <c r="O2062" i="51"/>
  <c r="N2062" i="51"/>
  <c r="M2062" i="51"/>
  <c r="L2062" i="51"/>
  <c r="T2062" i="51" s="1"/>
  <c r="S2061" i="51"/>
  <c r="Q2061" i="51"/>
  <c r="P2061" i="51"/>
  <c r="O2061" i="51"/>
  <c r="N2061" i="51"/>
  <c r="M2061" i="51"/>
  <c r="L2061" i="51"/>
  <c r="T2061" i="51" s="1"/>
  <c r="S2060" i="51"/>
  <c r="Q2060" i="51"/>
  <c r="P2060" i="51"/>
  <c r="O2060" i="51"/>
  <c r="N2060" i="51"/>
  <c r="M2060" i="51"/>
  <c r="L2060" i="51"/>
  <c r="T2060" i="51" s="1"/>
  <c r="S2059" i="51"/>
  <c r="Q2059" i="51"/>
  <c r="P2059" i="51"/>
  <c r="O2059" i="51"/>
  <c r="N2059" i="51"/>
  <c r="M2059" i="51"/>
  <c r="L2059" i="51"/>
  <c r="T2059" i="51" s="1"/>
  <c r="S2058" i="51"/>
  <c r="Q2058" i="51"/>
  <c r="P2058" i="51"/>
  <c r="O2058" i="51"/>
  <c r="N2058" i="51"/>
  <c r="M2058" i="51"/>
  <c r="L2058" i="51"/>
  <c r="T2058" i="51" s="1"/>
  <c r="S2057" i="51"/>
  <c r="Q2057" i="51"/>
  <c r="P2057" i="51"/>
  <c r="O2057" i="51"/>
  <c r="N2057" i="51"/>
  <c r="M2057" i="51"/>
  <c r="L2057" i="51"/>
  <c r="T2057" i="51" s="1"/>
  <c r="S2056" i="51"/>
  <c r="Q2056" i="51"/>
  <c r="P2056" i="51"/>
  <c r="O2056" i="51"/>
  <c r="N2056" i="51"/>
  <c r="M2056" i="51"/>
  <c r="L2056" i="51"/>
  <c r="T2056" i="51" s="1"/>
  <c r="S2055" i="51"/>
  <c r="Q2055" i="51"/>
  <c r="P2055" i="51"/>
  <c r="O2055" i="51"/>
  <c r="N2055" i="51"/>
  <c r="M2055" i="51"/>
  <c r="L2055" i="51"/>
  <c r="T2055" i="51" s="1"/>
  <c r="S2054" i="51"/>
  <c r="Q2054" i="51"/>
  <c r="P2054" i="51"/>
  <c r="O2054" i="51"/>
  <c r="N2054" i="51"/>
  <c r="M2054" i="51"/>
  <c r="L2054" i="51"/>
  <c r="T2054" i="51" s="1"/>
  <c r="S2053" i="51"/>
  <c r="Q2053" i="51"/>
  <c r="P2053" i="51"/>
  <c r="O2053" i="51"/>
  <c r="N2053" i="51"/>
  <c r="M2053" i="51"/>
  <c r="L2053" i="51"/>
  <c r="T2053" i="51" s="1"/>
  <c r="S2052" i="51"/>
  <c r="Q2052" i="51"/>
  <c r="P2052" i="51"/>
  <c r="O2052" i="51"/>
  <c r="N2052" i="51"/>
  <c r="M2052" i="51"/>
  <c r="L2052" i="51"/>
  <c r="T2052" i="51" s="1"/>
  <c r="S2051" i="51"/>
  <c r="Q2051" i="51"/>
  <c r="P2051" i="51"/>
  <c r="O2051" i="51"/>
  <c r="N2051" i="51"/>
  <c r="M2051" i="51"/>
  <c r="L2051" i="51"/>
  <c r="T2051" i="51" s="1"/>
  <c r="S2050" i="51"/>
  <c r="Q2050" i="51"/>
  <c r="P2050" i="51"/>
  <c r="O2050" i="51"/>
  <c r="N2050" i="51"/>
  <c r="M2050" i="51"/>
  <c r="L2050" i="51"/>
  <c r="T2050" i="51" s="1"/>
  <c r="S2049" i="51"/>
  <c r="Q2049" i="51"/>
  <c r="P2049" i="51"/>
  <c r="O2049" i="51"/>
  <c r="N2049" i="51"/>
  <c r="M2049" i="51"/>
  <c r="L2049" i="51"/>
  <c r="T2049" i="51" s="1"/>
  <c r="S2048" i="51"/>
  <c r="Q2048" i="51"/>
  <c r="P2048" i="51"/>
  <c r="O2048" i="51"/>
  <c r="N2048" i="51"/>
  <c r="M2048" i="51"/>
  <c r="L2048" i="51"/>
  <c r="T2048" i="51" s="1"/>
  <c r="S2047" i="51"/>
  <c r="Q2047" i="51"/>
  <c r="P2047" i="51"/>
  <c r="O2047" i="51"/>
  <c r="N2047" i="51"/>
  <c r="M2047" i="51"/>
  <c r="L2047" i="51"/>
  <c r="T2047" i="51" s="1"/>
  <c r="S2046" i="51"/>
  <c r="Q2046" i="51"/>
  <c r="P2046" i="51"/>
  <c r="O2046" i="51"/>
  <c r="N2046" i="51"/>
  <c r="M2046" i="51"/>
  <c r="L2046" i="51"/>
  <c r="T2046" i="51" s="1"/>
  <c r="S2045" i="51"/>
  <c r="Q2045" i="51"/>
  <c r="P2045" i="51"/>
  <c r="O2045" i="51"/>
  <c r="N2045" i="51"/>
  <c r="M2045" i="51"/>
  <c r="L2045" i="51"/>
  <c r="T2045" i="51" s="1"/>
  <c r="S2044" i="51"/>
  <c r="Q2044" i="51"/>
  <c r="P2044" i="51"/>
  <c r="O2044" i="51"/>
  <c r="N2044" i="51"/>
  <c r="M2044" i="51"/>
  <c r="L2044" i="51"/>
  <c r="T2044" i="51" s="1"/>
  <c r="S2043" i="51"/>
  <c r="Q2043" i="51"/>
  <c r="P2043" i="51"/>
  <c r="O2043" i="51"/>
  <c r="N2043" i="51"/>
  <c r="M2043" i="51"/>
  <c r="L2043" i="51"/>
  <c r="T2043" i="51" s="1"/>
  <c r="S2042" i="51"/>
  <c r="Q2042" i="51"/>
  <c r="P2042" i="51"/>
  <c r="O2042" i="51"/>
  <c r="N2042" i="51"/>
  <c r="M2042" i="51"/>
  <c r="L2042" i="51"/>
  <c r="T2042" i="51" s="1"/>
  <c r="S2041" i="51"/>
  <c r="Q2041" i="51"/>
  <c r="P2041" i="51"/>
  <c r="O2041" i="51"/>
  <c r="N2041" i="51"/>
  <c r="M2041" i="51"/>
  <c r="L2041" i="51"/>
  <c r="T2041" i="51" s="1"/>
  <c r="S2040" i="51"/>
  <c r="Q2040" i="51"/>
  <c r="P2040" i="51"/>
  <c r="O2040" i="51"/>
  <c r="N2040" i="51"/>
  <c r="M2040" i="51"/>
  <c r="L2040" i="51"/>
  <c r="T2040" i="51" s="1"/>
  <c r="S2039" i="51"/>
  <c r="Q2039" i="51"/>
  <c r="P2039" i="51"/>
  <c r="O2039" i="51"/>
  <c r="N2039" i="51"/>
  <c r="M2039" i="51"/>
  <c r="L2039" i="51"/>
  <c r="T2039" i="51" s="1"/>
  <c r="S2038" i="51"/>
  <c r="Q2038" i="51"/>
  <c r="P2038" i="51"/>
  <c r="O2038" i="51"/>
  <c r="N2038" i="51"/>
  <c r="M2038" i="51"/>
  <c r="L2038" i="51"/>
  <c r="T2038" i="51" s="1"/>
  <c r="S2037" i="51"/>
  <c r="Q2037" i="51"/>
  <c r="P2037" i="51"/>
  <c r="O2037" i="51"/>
  <c r="N2037" i="51"/>
  <c r="M2037" i="51"/>
  <c r="L2037" i="51"/>
  <c r="T2037" i="51" s="1"/>
  <c r="S2036" i="51"/>
  <c r="Q2036" i="51"/>
  <c r="P2036" i="51"/>
  <c r="O2036" i="51"/>
  <c r="N2036" i="51"/>
  <c r="M2036" i="51"/>
  <c r="L2036" i="51"/>
  <c r="T2036" i="51" s="1"/>
  <c r="S2035" i="51"/>
  <c r="Q2035" i="51"/>
  <c r="P2035" i="51"/>
  <c r="O2035" i="51"/>
  <c r="N2035" i="51"/>
  <c r="M2035" i="51"/>
  <c r="L2035" i="51"/>
  <c r="T2035" i="51" s="1"/>
  <c r="S2034" i="51"/>
  <c r="Q2034" i="51"/>
  <c r="P2034" i="51"/>
  <c r="O2034" i="51"/>
  <c r="N2034" i="51"/>
  <c r="M2034" i="51"/>
  <c r="L2034" i="51"/>
  <c r="T2034" i="51" s="1"/>
  <c r="S2033" i="51"/>
  <c r="Q2033" i="51"/>
  <c r="P2033" i="51"/>
  <c r="O2033" i="51"/>
  <c r="N2033" i="51"/>
  <c r="M2033" i="51"/>
  <c r="L2033" i="51"/>
  <c r="T2033" i="51" s="1"/>
  <c r="S2032" i="51"/>
  <c r="Q2032" i="51"/>
  <c r="P2032" i="51"/>
  <c r="O2032" i="51"/>
  <c r="N2032" i="51"/>
  <c r="M2032" i="51"/>
  <c r="L2032" i="51"/>
  <c r="T2032" i="51" s="1"/>
  <c r="S2031" i="51"/>
  <c r="Q2031" i="51"/>
  <c r="P2031" i="51"/>
  <c r="O2031" i="51"/>
  <c r="N2031" i="51"/>
  <c r="M2031" i="51"/>
  <c r="L2031" i="51"/>
  <c r="T2031" i="51" s="1"/>
  <c r="S2030" i="51"/>
  <c r="Q2030" i="51"/>
  <c r="P2030" i="51"/>
  <c r="O2030" i="51"/>
  <c r="N2030" i="51"/>
  <c r="M2030" i="51"/>
  <c r="L2030" i="51"/>
  <c r="T2030" i="51" s="1"/>
  <c r="S2029" i="51"/>
  <c r="Q2029" i="51"/>
  <c r="P2029" i="51"/>
  <c r="O2029" i="51"/>
  <c r="N2029" i="51"/>
  <c r="M2029" i="51"/>
  <c r="L2029" i="51"/>
  <c r="T2029" i="51" s="1"/>
  <c r="S2028" i="51"/>
  <c r="Q2028" i="51"/>
  <c r="P2028" i="51"/>
  <c r="O2028" i="51"/>
  <c r="N2028" i="51"/>
  <c r="M2028" i="51"/>
  <c r="L2028" i="51"/>
  <c r="T2028" i="51" s="1"/>
  <c r="S2027" i="51"/>
  <c r="Q2027" i="51"/>
  <c r="P2027" i="51"/>
  <c r="O2027" i="51"/>
  <c r="N2027" i="51"/>
  <c r="M2027" i="51"/>
  <c r="L2027" i="51"/>
  <c r="T2027" i="51" s="1"/>
  <c r="S2026" i="51"/>
  <c r="Q2026" i="51"/>
  <c r="P2026" i="51"/>
  <c r="O2026" i="51"/>
  <c r="N2026" i="51"/>
  <c r="M2026" i="51"/>
  <c r="L2026" i="51"/>
  <c r="T2026" i="51" s="1"/>
  <c r="S2025" i="51"/>
  <c r="Q2025" i="51"/>
  <c r="P2025" i="51"/>
  <c r="O2025" i="51"/>
  <c r="N2025" i="51"/>
  <c r="M2025" i="51"/>
  <c r="L2025" i="51"/>
  <c r="T2025" i="51" s="1"/>
  <c r="S2024" i="51"/>
  <c r="Q2024" i="51"/>
  <c r="P2024" i="51"/>
  <c r="O2024" i="51"/>
  <c r="N2024" i="51"/>
  <c r="M2024" i="51"/>
  <c r="L2024" i="51"/>
  <c r="T2024" i="51" s="1"/>
  <c r="S2023" i="51"/>
  <c r="Q2023" i="51"/>
  <c r="P2023" i="51"/>
  <c r="O2023" i="51"/>
  <c r="N2023" i="51"/>
  <c r="M2023" i="51"/>
  <c r="L2023" i="51"/>
  <c r="T2023" i="51" s="1"/>
  <c r="S2022" i="51"/>
  <c r="Q2022" i="51"/>
  <c r="P2022" i="51"/>
  <c r="O2022" i="51"/>
  <c r="N2022" i="51"/>
  <c r="M2022" i="51"/>
  <c r="L2022" i="51"/>
  <c r="T2022" i="51" s="1"/>
  <c r="S2002" i="51"/>
  <c r="Q2002" i="51"/>
  <c r="P2002" i="51"/>
  <c r="O2002" i="51"/>
  <c r="N2002" i="51"/>
  <c r="M2002" i="51"/>
  <c r="L2002" i="51"/>
  <c r="T2002" i="51" s="1"/>
  <c r="S2001" i="51"/>
  <c r="Q2001" i="51"/>
  <c r="P2001" i="51"/>
  <c r="O2001" i="51"/>
  <c r="N2001" i="51"/>
  <c r="M2001" i="51"/>
  <c r="L2001" i="51"/>
  <c r="T2001" i="51" s="1"/>
  <c r="S2000" i="51"/>
  <c r="Q2000" i="51"/>
  <c r="P2000" i="51"/>
  <c r="O2000" i="51"/>
  <c r="N2000" i="51"/>
  <c r="M2000" i="51"/>
  <c r="L2000" i="51"/>
  <c r="T2000" i="51" s="1"/>
  <c r="S1999" i="51"/>
  <c r="Q1999" i="51"/>
  <c r="P1999" i="51"/>
  <c r="O1999" i="51"/>
  <c r="N1999" i="51"/>
  <c r="M1999" i="51"/>
  <c r="L1999" i="51"/>
  <c r="T1999" i="51" s="1"/>
  <c r="S1998" i="51"/>
  <c r="Q1998" i="51"/>
  <c r="P1998" i="51"/>
  <c r="O1998" i="51"/>
  <c r="N1998" i="51"/>
  <c r="M1998" i="51"/>
  <c r="T1998" i="51"/>
  <c r="S1997" i="51"/>
  <c r="Q1997" i="51"/>
  <c r="P1997" i="51"/>
  <c r="O1997" i="51"/>
  <c r="N1997" i="51"/>
  <c r="M1997" i="51"/>
  <c r="L1997" i="51"/>
  <c r="T1997" i="51" s="1"/>
  <c r="S1996" i="51"/>
  <c r="Q1996" i="51"/>
  <c r="P1996" i="51"/>
  <c r="O1996" i="51"/>
  <c r="N1996" i="51"/>
  <c r="M1996" i="51"/>
  <c r="L1996" i="51"/>
  <c r="T1996" i="51" s="1"/>
  <c r="S1995" i="51"/>
  <c r="Q1995" i="51"/>
  <c r="P1995" i="51"/>
  <c r="O1995" i="51"/>
  <c r="N1995" i="51"/>
  <c r="M1995" i="51"/>
  <c r="L1995" i="51"/>
  <c r="T1995" i="51" s="1"/>
  <c r="S1994" i="51"/>
  <c r="Q1994" i="51"/>
  <c r="P1994" i="51"/>
  <c r="O1994" i="51"/>
  <c r="N1994" i="51"/>
  <c r="M1994" i="51"/>
  <c r="L1994" i="51"/>
  <c r="T1994" i="51" s="1"/>
  <c r="S1993" i="51"/>
  <c r="Q1993" i="51"/>
  <c r="P1993" i="51"/>
  <c r="O1993" i="51"/>
  <c r="N1993" i="51"/>
  <c r="M1993" i="51"/>
  <c r="L1993" i="51"/>
  <c r="T1993" i="51" s="1"/>
  <c r="S1992" i="51"/>
  <c r="Q1992" i="51"/>
  <c r="P1992" i="51"/>
  <c r="O1992" i="51"/>
  <c r="N1992" i="51"/>
  <c r="M1992" i="51"/>
  <c r="L1992" i="51"/>
  <c r="T1992" i="51" s="1"/>
  <c r="S1991" i="51"/>
  <c r="Q1991" i="51"/>
  <c r="P1991" i="51"/>
  <c r="O1991" i="51"/>
  <c r="N1991" i="51"/>
  <c r="M1991" i="51"/>
  <c r="L1991" i="51"/>
  <c r="T1991" i="51" s="1"/>
  <c r="S1990" i="51"/>
  <c r="Q1990" i="51"/>
  <c r="P1990" i="51"/>
  <c r="O1990" i="51"/>
  <c r="N1990" i="51"/>
  <c r="M1990" i="51"/>
  <c r="L1990" i="51"/>
  <c r="T1990" i="51" s="1"/>
  <c r="S1989" i="51"/>
  <c r="Q1989" i="51"/>
  <c r="P1989" i="51"/>
  <c r="O1989" i="51"/>
  <c r="N1989" i="51"/>
  <c r="M1989" i="51"/>
  <c r="L1989" i="51"/>
  <c r="T1989" i="51" s="1"/>
  <c r="S1988" i="51"/>
  <c r="Q1988" i="51"/>
  <c r="P1988" i="51"/>
  <c r="O1988" i="51"/>
  <c r="N1988" i="51"/>
  <c r="M1988" i="51"/>
  <c r="L1988" i="51"/>
  <c r="T1988" i="51" s="1"/>
  <c r="S1987" i="51"/>
  <c r="Q1987" i="51"/>
  <c r="P1987" i="51"/>
  <c r="O1987" i="51"/>
  <c r="N1987" i="51"/>
  <c r="M1987" i="51"/>
  <c r="L1987" i="51"/>
  <c r="T1987" i="51" s="1"/>
  <c r="S1986" i="51"/>
  <c r="Q1986" i="51"/>
  <c r="P1986" i="51"/>
  <c r="O1986" i="51"/>
  <c r="N1986" i="51"/>
  <c r="M1986" i="51"/>
  <c r="L1986" i="51"/>
  <c r="T1986" i="51" s="1"/>
  <c r="S1985" i="51"/>
  <c r="Q1985" i="51"/>
  <c r="P1985" i="51"/>
  <c r="O1985" i="51"/>
  <c r="N1985" i="51"/>
  <c r="M1985" i="51"/>
  <c r="L1985" i="51"/>
  <c r="T1985" i="51" s="1"/>
  <c r="S1984" i="51"/>
  <c r="Q1984" i="51"/>
  <c r="P1984" i="51"/>
  <c r="O1984" i="51"/>
  <c r="N1984" i="51"/>
  <c r="M1984" i="51"/>
  <c r="L1984" i="51"/>
  <c r="T1984" i="51" s="1"/>
  <c r="S1983" i="51"/>
  <c r="Q1983" i="51"/>
  <c r="P1983" i="51"/>
  <c r="O1983" i="51"/>
  <c r="N1983" i="51"/>
  <c r="M1983" i="51"/>
  <c r="L1983" i="51"/>
  <c r="T1983" i="51" s="1"/>
  <c r="S1982" i="51"/>
  <c r="Q1982" i="51"/>
  <c r="P1982" i="51"/>
  <c r="O1982" i="51"/>
  <c r="N1982" i="51"/>
  <c r="M1982" i="51"/>
  <c r="L1982" i="51"/>
  <c r="T1982" i="51" s="1"/>
  <c r="S1981" i="51"/>
  <c r="Q1981" i="51"/>
  <c r="P1981" i="51"/>
  <c r="O1981" i="51"/>
  <c r="N1981" i="51"/>
  <c r="M1981" i="51"/>
  <c r="L1981" i="51"/>
  <c r="T1981" i="51" s="1"/>
  <c r="S1980" i="51"/>
  <c r="Q1980" i="51"/>
  <c r="P1980" i="51"/>
  <c r="O1980" i="51"/>
  <c r="N1980" i="51"/>
  <c r="M1980" i="51"/>
  <c r="L1980" i="51"/>
  <c r="T1980" i="51" s="1"/>
  <c r="S1979" i="51"/>
  <c r="Q1979" i="51"/>
  <c r="P1979" i="51"/>
  <c r="O1979" i="51"/>
  <c r="N1979" i="51"/>
  <c r="M1979" i="51"/>
  <c r="L1979" i="51"/>
  <c r="T1979" i="51" s="1"/>
  <c r="S1978" i="51"/>
  <c r="Q1978" i="51"/>
  <c r="P1978" i="51"/>
  <c r="O1978" i="51"/>
  <c r="N1978" i="51"/>
  <c r="M1978" i="51"/>
  <c r="L1978" i="51"/>
  <c r="T1978" i="51" s="1"/>
  <c r="S1977" i="51"/>
  <c r="Q1977" i="51"/>
  <c r="P1977" i="51"/>
  <c r="O1977" i="51"/>
  <c r="N1977" i="51"/>
  <c r="M1977" i="51"/>
  <c r="L1977" i="51"/>
  <c r="T1977" i="51" s="1"/>
  <c r="S1976" i="51"/>
  <c r="Q1976" i="51"/>
  <c r="P1976" i="51"/>
  <c r="O1976" i="51"/>
  <c r="N1976" i="51"/>
  <c r="M1976" i="51"/>
  <c r="L1976" i="51"/>
  <c r="T1976" i="51" s="1"/>
  <c r="S1975" i="51"/>
  <c r="Q1975" i="51"/>
  <c r="P1975" i="51"/>
  <c r="O1975" i="51"/>
  <c r="N1975" i="51"/>
  <c r="M1975" i="51"/>
  <c r="L1975" i="51"/>
  <c r="T1975" i="51" s="1"/>
  <c r="S1974" i="51"/>
  <c r="Q1974" i="51"/>
  <c r="P1974" i="51"/>
  <c r="O1974" i="51"/>
  <c r="N1974" i="51"/>
  <c r="M1974" i="51"/>
  <c r="L1974" i="51"/>
  <c r="T1974" i="51" s="1"/>
  <c r="S1973" i="51"/>
  <c r="Q1973" i="51"/>
  <c r="P1973" i="51"/>
  <c r="O1973" i="51"/>
  <c r="N1973" i="51"/>
  <c r="M1973" i="51"/>
  <c r="L1973" i="51"/>
  <c r="T1973" i="51" s="1"/>
  <c r="S1972" i="51"/>
  <c r="Q1972" i="51"/>
  <c r="P1972" i="51"/>
  <c r="O1972" i="51"/>
  <c r="N1972" i="51"/>
  <c r="M1972" i="51"/>
  <c r="L1972" i="51"/>
  <c r="T1972" i="51" s="1"/>
  <c r="S1971" i="51"/>
  <c r="Q1971" i="51"/>
  <c r="P1971" i="51"/>
  <c r="O1971" i="51"/>
  <c r="N1971" i="51"/>
  <c r="M1971" i="51"/>
  <c r="L1971" i="51"/>
  <c r="T1971" i="51" s="1"/>
  <c r="S1970" i="51"/>
  <c r="Q1970" i="51"/>
  <c r="P1970" i="51"/>
  <c r="O1970" i="51"/>
  <c r="N1970" i="51"/>
  <c r="M1970" i="51"/>
  <c r="L1970" i="51"/>
  <c r="T1970" i="51" s="1"/>
  <c r="S1969" i="51"/>
  <c r="Q1969" i="51"/>
  <c r="P1969" i="51"/>
  <c r="O1969" i="51"/>
  <c r="N1969" i="51"/>
  <c r="M1969" i="51"/>
  <c r="L1969" i="51"/>
  <c r="T1969" i="51" s="1"/>
  <c r="S1968" i="51"/>
  <c r="Q1968" i="51"/>
  <c r="P1968" i="51"/>
  <c r="O1968" i="51"/>
  <c r="N1968" i="51"/>
  <c r="M1968" i="51"/>
  <c r="L1968" i="51"/>
  <c r="T1968" i="51" s="1"/>
  <c r="S1967" i="51"/>
  <c r="Q1967" i="51"/>
  <c r="P1967" i="51"/>
  <c r="O1967" i="51"/>
  <c r="N1967" i="51"/>
  <c r="M1967" i="51"/>
  <c r="L1967" i="51"/>
  <c r="T1967" i="51" s="1"/>
  <c r="S1966" i="51"/>
  <c r="Q1966" i="51"/>
  <c r="P1966" i="51"/>
  <c r="O1966" i="51"/>
  <c r="N1966" i="51"/>
  <c r="M1966" i="51"/>
  <c r="L1966" i="51"/>
  <c r="T1966" i="51" s="1"/>
  <c r="S1965" i="51"/>
  <c r="Q1965" i="51"/>
  <c r="P1965" i="51"/>
  <c r="O1965" i="51"/>
  <c r="N1965" i="51"/>
  <c r="M1965" i="51"/>
  <c r="L1965" i="51"/>
  <c r="T1965" i="51" s="1"/>
  <c r="S1964" i="51"/>
  <c r="Q1964" i="51"/>
  <c r="P1964" i="51"/>
  <c r="O1964" i="51"/>
  <c r="N1964" i="51"/>
  <c r="M1964" i="51"/>
  <c r="L1964" i="51"/>
  <c r="T1964" i="51" s="1"/>
  <c r="S1963" i="51"/>
  <c r="Q1963" i="51"/>
  <c r="P1963" i="51"/>
  <c r="O1963" i="51"/>
  <c r="N1963" i="51"/>
  <c r="M1963" i="51"/>
  <c r="L1963" i="51"/>
  <c r="T1963" i="51" s="1"/>
  <c r="S1962" i="51"/>
  <c r="Q1962" i="51"/>
  <c r="P1962" i="51"/>
  <c r="O1962" i="51"/>
  <c r="N1962" i="51"/>
  <c r="M1962" i="51"/>
  <c r="L1962" i="51"/>
  <c r="T1962" i="51" s="1"/>
  <c r="S1961" i="51"/>
  <c r="Q1961" i="51"/>
  <c r="P1961" i="51"/>
  <c r="O1961" i="51"/>
  <c r="N1961" i="51"/>
  <c r="M1961" i="51"/>
  <c r="L1961" i="51"/>
  <c r="T1961" i="51" s="1"/>
  <c r="S1960" i="51"/>
  <c r="Q1960" i="51"/>
  <c r="P1960" i="51"/>
  <c r="O1960" i="51"/>
  <c r="N1960" i="51"/>
  <c r="M1960" i="51"/>
  <c r="L1960" i="51"/>
  <c r="T1960" i="51" s="1"/>
  <c r="S1959" i="51"/>
  <c r="Q1959" i="51"/>
  <c r="P1959" i="51"/>
  <c r="O1959" i="51"/>
  <c r="N1959" i="51"/>
  <c r="M1959" i="51"/>
  <c r="L1959" i="51"/>
  <c r="T1959" i="51" s="1"/>
  <c r="S1958" i="51"/>
  <c r="Q1958" i="51"/>
  <c r="P1958" i="51"/>
  <c r="O1958" i="51"/>
  <c r="N1958" i="51"/>
  <c r="M1958" i="51"/>
  <c r="L1958" i="51"/>
  <c r="T1958" i="51" s="1"/>
  <c r="S1957" i="51"/>
  <c r="Q1957" i="51"/>
  <c r="P1957" i="51"/>
  <c r="O1957" i="51"/>
  <c r="N1957" i="51"/>
  <c r="M1957" i="51"/>
  <c r="L1957" i="51"/>
  <c r="T1957" i="51" s="1"/>
  <c r="S1956" i="51"/>
  <c r="Q1956" i="51"/>
  <c r="P1956" i="51"/>
  <c r="O1956" i="51"/>
  <c r="N1956" i="51"/>
  <c r="M1956" i="51"/>
  <c r="L1956" i="51"/>
  <c r="T1956" i="51" s="1"/>
  <c r="S1955" i="51"/>
  <c r="Q1955" i="51"/>
  <c r="P1955" i="51"/>
  <c r="O1955" i="51"/>
  <c r="N1955" i="51"/>
  <c r="M1955" i="51"/>
  <c r="L1955" i="51"/>
  <c r="T1955" i="51" s="1"/>
  <c r="S1954" i="51"/>
  <c r="Q1954" i="51"/>
  <c r="P1954" i="51"/>
  <c r="O1954" i="51"/>
  <c r="N1954" i="51"/>
  <c r="M1954" i="51"/>
  <c r="L1954" i="51"/>
  <c r="T1954" i="51" s="1"/>
  <c r="S1953" i="51"/>
  <c r="Q1953" i="51"/>
  <c r="P1953" i="51"/>
  <c r="O1953" i="51"/>
  <c r="N1953" i="51"/>
  <c r="M1953" i="51"/>
  <c r="L1953" i="51"/>
  <c r="T1953" i="51" s="1"/>
  <c r="S1952" i="51"/>
  <c r="Q1952" i="51"/>
  <c r="P1952" i="51"/>
  <c r="O1952" i="51"/>
  <c r="N1952" i="51"/>
  <c r="M1952" i="51"/>
  <c r="L1952" i="51"/>
  <c r="T1952" i="51" s="1"/>
  <c r="S1951" i="51"/>
  <c r="Q1951" i="51"/>
  <c r="P1951" i="51"/>
  <c r="O1951" i="51"/>
  <c r="N1951" i="51"/>
  <c r="M1951" i="51"/>
  <c r="L1951" i="51"/>
  <c r="T1951" i="51" s="1"/>
  <c r="S1950" i="51"/>
  <c r="Q1950" i="51"/>
  <c r="P1950" i="51"/>
  <c r="O1950" i="51"/>
  <c r="N1950" i="51"/>
  <c r="M1950" i="51"/>
  <c r="L1950" i="51"/>
  <c r="T1950" i="51" s="1"/>
  <c r="S1949" i="51"/>
  <c r="Q1949" i="51"/>
  <c r="P1949" i="51"/>
  <c r="O1949" i="51"/>
  <c r="N1949" i="51"/>
  <c r="M1949" i="51"/>
  <c r="L1949" i="51"/>
  <c r="T1949" i="51" s="1"/>
  <c r="S1948" i="51"/>
  <c r="Q1948" i="51"/>
  <c r="P1948" i="51"/>
  <c r="O1948" i="51"/>
  <c r="N1948" i="51"/>
  <c r="M1948" i="51"/>
  <c r="L1948" i="51"/>
  <c r="T1948" i="51" s="1"/>
  <c r="S1947" i="51"/>
  <c r="Q1947" i="51"/>
  <c r="P1947" i="51"/>
  <c r="O1947" i="51"/>
  <c r="N1947" i="51"/>
  <c r="M1947" i="51"/>
  <c r="L1947" i="51"/>
  <c r="T1947" i="51" s="1"/>
  <c r="S1946" i="51"/>
  <c r="Q1946" i="51"/>
  <c r="P1946" i="51"/>
  <c r="O1946" i="51"/>
  <c r="N1946" i="51"/>
  <c r="M1946" i="51"/>
  <c r="L1946" i="51"/>
  <c r="T1946" i="51" s="1"/>
  <c r="S1945" i="51"/>
  <c r="Q1945" i="51"/>
  <c r="P1945" i="51"/>
  <c r="O1945" i="51"/>
  <c r="N1945" i="51"/>
  <c r="M1945" i="51"/>
  <c r="L1945" i="51"/>
  <c r="T1945" i="51" s="1"/>
  <c r="S1944" i="51"/>
  <c r="Q1944" i="51"/>
  <c r="P1944" i="51"/>
  <c r="O1944" i="51"/>
  <c r="N1944" i="51"/>
  <c r="M1944" i="51"/>
  <c r="L1944" i="51"/>
  <c r="T1944" i="51" s="1"/>
  <c r="S1943" i="51"/>
  <c r="Q1943" i="51"/>
  <c r="P1943" i="51"/>
  <c r="O1943" i="51"/>
  <c r="N1943" i="51"/>
  <c r="M1943" i="51"/>
  <c r="L1943" i="51"/>
  <c r="T1943" i="51" s="1"/>
  <c r="S1942" i="51"/>
  <c r="Q1942" i="51"/>
  <c r="P1942" i="51"/>
  <c r="O1942" i="51"/>
  <c r="N1942" i="51"/>
  <c r="M1942" i="51"/>
  <c r="L1942" i="51"/>
  <c r="T1942" i="51" s="1"/>
  <c r="S1941" i="51"/>
  <c r="Q1941" i="51"/>
  <c r="P1941" i="51"/>
  <c r="O1941" i="51"/>
  <c r="N1941" i="51"/>
  <c r="M1941" i="51"/>
  <c r="L1941" i="51"/>
  <c r="T1941" i="51" s="1"/>
  <c r="S1940" i="51"/>
  <c r="Q1940" i="51"/>
  <c r="P1940" i="51"/>
  <c r="O1940" i="51"/>
  <c r="N1940" i="51"/>
  <c r="M1940" i="51"/>
  <c r="L1940" i="51"/>
  <c r="T1940" i="51" s="1"/>
  <c r="S1939" i="51"/>
  <c r="Q1939" i="51"/>
  <c r="P1939" i="51"/>
  <c r="O1939" i="51"/>
  <c r="N1939" i="51"/>
  <c r="M1939" i="51"/>
  <c r="L1939" i="51"/>
  <c r="T1939" i="51" s="1"/>
  <c r="S1938" i="51"/>
  <c r="Q1938" i="51"/>
  <c r="P1938" i="51"/>
  <c r="O1938" i="51"/>
  <c r="N1938" i="51"/>
  <c r="M1938" i="51"/>
  <c r="L1938" i="51"/>
  <c r="T1938" i="51" s="1"/>
  <c r="S1937" i="51"/>
  <c r="Q1937" i="51"/>
  <c r="P1937" i="51"/>
  <c r="O1937" i="51"/>
  <c r="N1937" i="51"/>
  <c r="M1937" i="51"/>
  <c r="L1937" i="51"/>
  <c r="T1937" i="51" s="1"/>
  <c r="S1936" i="51"/>
  <c r="Q1936" i="51"/>
  <c r="P1936" i="51"/>
  <c r="O1936" i="51"/>
  <c r="N1936" i="51"/>
  <c r="M1936" i="51"/>
  <c r="L1936" i="51"/>
  <c r="T1936" i="51" s="1"/>
  <c r="S1935" i="51"/>
  <c r="Q1935" i="51"/>
  <c r="P1935" i="51"/>
  <c r="O1935" i="51"/>
  <c r="N1935" i="51"/>
  <c r="M1935" i="51"/>
  <c r="L1935" i="51"/>
  <c r="T1935" i="51" s="1"/>
  <c r="S1934" i="51"/>
  <c r="Q1934" i="51"/>
  <c r="P1934" i="51"/>
  <c r="O1934" i="51"/>
  <c r="N1934" i="51"/>
  <c r="M1934" i="51"/>
  <c r="L1934" i="51"/>
  <c r="T1934" i="51" s="1"/>
  <c r="S1933" i="51"/>
  <c r="Q1933" i="51"/>
  <c r="P1933" i="51"/>
  <c r="O1933" i="51"/>
  <c r="N1933" i="51"/>
  <c r="M1933" i="51"/>
  <c r="L1933" i="51"/>
  <c r="T1933" i="51" s="1"/>
  <c r="S1932" i="51"/>
  <c r="Q1932" i="51"/>
  <c r="P1932" i="51"/>
  <c r="O1932" i="51"/>
  <c r="N1932" i="51"/>
  <c r="M1932" i="51"/>
  <c r="L1932" i="51"/>
  <c r="T1932" i="51" s="1"/>
  <c r="S1931" i="51"/>
  <c r="Q1931" i="51"/>
  <c r="P1931" i="51"/>
  <c r="O1931" i="51"/>
  <c r="N1931" i="51"/>
  <c r="M1931" i="51"/>
  <c r="L1931" i="51"/>
  <c r="T1931" i="51" s="1"/>
  <c r="S1930" i="51"/>
  <c r="Q1930" i="51"/>
  <c r="P1930" i="51"/>
  <c r="O1930" i="51"/>
  <c r="N1930" i="51"/>
  <c r="M1930" i="51"/>
  <c r="L1930" i="51"/>
  <c r="T1930" i="51" s="1"/>
  <c r="S1929" i="51"/>
  <c r="Q1929" i="51"/>
  <c r="P1929" i="51"/>
  <c r="O1929" i="51"/>
  <c r="N1929" i="51"/>
  <c r="M1929" i="51"/>
  <c r="L1929" i="51"/>
  <c r="T1929" i="51" s="1"/>
  <c r="S1928" i="51"/>
  <c r="Q1928" i="51"/>
  <c r="P1928" i="51"/>
  <c r="O1928" i="51"/>
  <c r="N1928" i="51"/>
  <c r="M1928" i="51"/>
  <c r="L1928" i="51"/>
  <c r="T1928" i="51" s="1"/>
  <c r="S1927" i="51"/>
  <c r="Q1927" i="51"/>
  <c r="P1927" i="51"/>
  <c r="O1927" i="51"/>
  <c r="N1927" i="51"/>
  <c r="M1927" i="51"/>
  <c r="L1927" i="51"/>
  <c r="T1927" i="51" s="1"/>
  <c r="S1926" i="51"/>
  <c r="Q1926" i="51"/>
  <c r="P1926" i="51"/>
  <c r="O1926" i="51"/>
  <c r="N1926" i="51"/>
  <c r="M1926" i="51"/>
  <c r="L1926" i="51"/>
  <c r="T1926" i="51" s="1"/>
  <c r="S1925" i="51"/>
  <c r="Q1925" i="51"/>
  <c r="P1925" i="51"/>
  <c r="O1925" i="51"/>
  <c r="N1925" i="51"/>
  <c r="M1925" i="51"/>
  <c r="L1925" i="51"/>
  <c r="T1925" i="51" s="1"/>
  <c r="S1924" i="51"/>
  <c r="Q1924" i="51"/>
  <c r="P1924" i="51"/>
  <c r="O1924" i="51"/>
  <c r="N1924" i="51"/>
  <c r="M1924" i="51"/>
  <c r="L1924" i="51"/>
  <c r="T1924" i="51" s="1"/>
  <c r="S1923" i="51"/>
  <c r="Q1923" i="51"/>
  <c r="P1923" i="51"/>
  <c r="O1923" i="51"/>
  <c r="N1923" i="51"/>
  <c r="M1923" i="51"/>
  <c r="L1923" i="51"/>
  <c r="T1923" i="51" s="1"/>
  <c r="S1922" i="51"/>
  <c r="Q1922" i="51"/>
  <c r="P1922" i="51"/>
  <c r="O1922" i="51"/>
  <c r="N1922" i="51"/>
  <c r="M1922" i="51"/>
  <c r="L1922" i="51"/>
  <c r="T1922" i="51" s="1"/>
  <c r="S1921" i="51"/>
  <c r="Q1921" i="51"/>
  <c r="P1921" i="51"/>
  <c r="O1921" i="51"/>
  <c r="N1921" i="51"/>
  <c r="M1921" i="51"/>
  <c r="L1921" i="51"/>
  <c r="T1921" i="51" s="1"/>
  <c r="S1920" i="51"/>
  <c r="Q1920" i="51"/>
  <c r="P1920" i="51"/>
  <c r="O1920" i="51"/>
  <c r="N1920" i="51"/>
  <c r="M1920" i="51"/>
  <c r="L1920" i="51"/>
  <c r="T1920" i="51" s="1"/>
  <c r="S1919" i="51"/>
  <c r="Q1919" i="51"/>
  <c r="P1919" i="51"/>
  <c r="O1919" i="51"/>
  <c r="N1919" i="51"/>
  <c r="M1919" i="51"/>
  <c r="L1919" i="51"/>
  <c r="T1919" i="51" s="1"/>
  <c r="S1918" i="51"/>
  <c r="Q1918" i="51"/>
  <c r="P1918" i="51"/>
  <c r="O1918" i="51"/>
  <c r="N1918" i="51"/>
  <c r="M1918" i="51"/>
  <c r="L1918" i="51"/>
  <c r="T1918" i="51" s="1"/>
  <c r="S1917" i="51"/>
  <c r="Q1917" i="51"/>
  <c r="P1917" i="51"/>
  <c r="O1917" i="51"/>
  <c r="N1917" i="51"/>
  <c r="M1917" i="51"/>
  <c r="L1917" i="51"/>
  <c r="T1917" i="51" s="1"/>
  <c r="S1916" i="51"/>
  <c r="Q1916" i="51"/>
  <c r="P1916" i="51"/>
  <c r="O1916" i="51"/>
  <c r="N1916" i="51"/>
  <c r="M1916" i="51"/>
  <c r="L1916" i="51"/>
  <c r="T1916" i="51" s="1"/>
  <c r="S1915" i="51"/>
  <c r="Q1915" i="51"/>
  <c r="P1915" i="51"/>
  <c r="O1915" i="51"/>
  <c r="N1915" i="51"/>
  <c r="M1915" i="51"/>
  <c r="L1915" i="51"/>
  <c r="T1915" i="51" s="1"/>
  <c r="S1914" i="51"/>
  <c r="Q1914" i="51"/>
  <c r="P1914" i="51"/>
  <c r="O1914" i="51"/>
  <c r="N1914" i="51"/>
  <c r="M1914" i="51"/>
  <c r="L1914" i="51"/>
  <c r="T1914" i="51" s="1"/>
  <c r="S1913" i="51"/>
  <c r="Q1913" i="51"/>
  <c r="P1913" i="51"/>
  <c r="O1913" i="51"/>
  <c r="N1913" i="51"/>
  <c r="M1913" i="51"/>
  <c r="L1913" i="51"/>
  <c r="T1913" i="51" s="1"/>
  <c r="S1912" i="51"/>
  <c r="Q1912" i="51"/>
  <c r="P1912" i="51"/>
  <c r="O1912" i="51"/>
  <c r="N1912" i="51"/>
  <c r="M1912" i="51"/>
  <c r="L1912" i="51"/>
  <c r="T1912" i="51" s="1"/>
  <c r="S1911" i="51"/>
  <c r="Q1911" i="51"/>
  <c r="P1911" i="51"/>
  <c r="O1911" i="51"/>
  <c r="N1911" i="51"/>
  <c r="M1911" i="51"/>
  <c r="L1911" i="51"/>
  <c r="T1911" i="51" s="1"/>
  <c r="S1910" i="51"/>
  <c r="Q1910" i="51"/>
  <c r="P1910" i="51"/>
  <c r="O1910" i="51"/>
  <c r="N1910" i="51"/>
  <c r="M1910" i="51"/>
  <c r="L1910" i="51"/>
  <c r="T1910" i="51" s="1"/>
  <c r="S1909" i="51"/>
  <c r="Q1909" i="51"/>
  <c r="P1909" i="51"/>
  <c r="O1909" i="51"/>
  <c r="N1909" i="51"/>
  <c r="M1909" i="51"/>
  <c r="L1909" i="51"/>
  <c r="T1909" i="51" s="1"/>
  <c r="S1908" i="51"/>
  <c r="Q1908" i="51"/>
  <c r="P1908" i="51"/>
  <c r="O1908" i="51"/>
  <c r="N1908" i="51"/>
  <c r="M1908" i="51"/>
  <c r="L1908" i="51"/>
  <c r="T1908" i="51" s="1"/>
  <c r="S1907" i="51"/>
  <c r="Q1907" i="51"/>
  <c r="P1907" i="51"/>
  <c r="O1907" i="51"/>
  <c r="N1907" i="51"/>
  <c r="M1907" i="51"/>
  <c r="L1907" i="51"/>
  <c r="T1907" i="51" s="1"/>
  <c r="S1906" i="51"/>
  <c r="Q1906" i="51"/>
  <c r="P1906" i="51"/>
  <c r="O1906" i="51"/>
  <c r="N1906" i="51"/>
  <c r="M1906" i="51"/>
  <c r="L1906" i="51"/>
  <c r="T1906" i="51" s="1"/>
  <c r="S1905" i="51"/>
  <c r="Q1905" i="51"/>
  <c r="P1905" i="51"/>
  <c r="O1905" i="51"/>
  <c r="N1905" i="51"/>
  <c r="M1905" i="51"/>
  <c r="L1905" i="51"/>
  <c r="T1905" i="51" s="1"/>
  <c r="S1904" i="51"/>
  <c r="Q1904" i="51"/>
  <c r="P1904" i="51"/>
  <c r="O1904" i="51"/>
  <c r="N1904" i="51"/>
  <c r="M1904" i="51"/>
  <c r="L1904" i="51"/>
  <c r="T1904" i="51" s="1"/>
  <c r="S1903" i="51"/>
  <c r="Q1903" i="51"/>
  <c r="P1903" i="51"/>
  <c r="O1903" i="51"/>
  <c r="N1903" i="51"/>
  <c r="M1903" i="51"/>
  <c r="L1903" i="51"/>
  <c r="T1903" i="51" s="1"/>
  <c r="S1902" i="51"/>
  <c r="Q1902" i="51"/>
  <c r="P1902" i="51"/>
  <c r="O1902" i="51"/>
  <c r="N1902" i="51"/>
  <c r="M1902" i="51"/>
  <c r="L1902" i="51"/>
  <c r="T1902" i="51" s="1"/>
  <c r="S1901" i="51"/>
  <c r="Q1901" i="51"/>
  <c r="P1901" i="51"/>
  <c r="O1901" i="51"/>
  <c r="N1901" i="51"/>
  <c r="M1901" i="51"/>
  <c r="L1901" i="51"/>
  <c r="T1901" i="51" s="1"/>
  <c r="S1900" i="51"/>
  <c r="Q1900" i="51"/>
  <c r="P1900" i="51"/>
  <c r="O1900" i="51"/>
  <c r="N1900" i="51"/>
  <c r="M1900" i="51"/>
  <c r="L1900" i="51"/>
  <c r="T1900" i="51" s="1"/>
  <c r="S1899" i="51"/>
  <c r="Q1899" i="51"/>
  <c r="P1899" i="51"/>
  <c r="O1899" i="51"/>
  <c r="N1899" i="51"/>
  <c r="M1899" i="51"/>
  <c r="L1899" i="51"/>
  <c r="T1899" i="51" s="1"/>
  <c r="S1898" i="51"/>
  <c r="Q1898" i="51"/>
  <c r="P1898" i="51"/>
  <c r="O1898" i="51"/>
  <c r="N1898" i="51"/>
  <c r="M1898" i="51"/>
  <c r="L1898" i="51"/>
  <c r="T1898" i="51" s="1"/>
  <c r="S1897" i="51"/>
  <c r="Q1897" i="51"/>
  <c r="P1897" i="51"/>
  <c r="O1897" i="51"/>
  <c r="N1897" i="51"/>
  <c r="M1897" i="51"/>
  <c r="L1897" i="51"/>
  <c r="T1897" i="51" s="1"/>
  <c r="S1896" i="51"/>
  <c r="Q1896" i="51"/>
  <c r="P1896" i="51"/>
  <c r="O1896" i="51"/>
  <c r="N1896" i="51"/>
  <c r="M1896" i="51"/>
  <c r="L1896" i="51"/>
  <c r="T1896" i="51" s="1"/>
  <c r="S1895" i="51"/>
  <c r="Q1895" i="51"/>
  <c r="P1895" i="51"/>
  <c r="O1895" i="51"/>
  <c r="N1895" i="51"/>
  <c r="M1895" i="51"/>
  <c r="L1895" i="51"/>
  <c r="T1895" i="51" s="1"/>
  <c r="S1894" i="51"/>
  <c r="Q1894" i="51"/>
  <c r="P1894" i="51"/>
  <c r="O1894" i="51"/>
  <c r="N1894" i="51"/>
  <c r="M1894" i="51"/>
  <c r="L1894" i="51"/>
  <c r="T1894" i="51" s="1"/>
  <c r="S1893" i="51"/>
  <c r="Q1893" i="51"/>
  <c r="P1893" i="51"/>
  <c r="O1893" i="51"/>
  <c r="N1893" i="51"/>
  <c r="M1893" i="51"/>
  <c r="L1893" i="51"/>
  <c r="T1893" i="51" s="1"/>
  <c r="S1892" i="51"/>
  <c r="Q1892" i="51"/>
  <c r="P1892" i="51"/>
  <c r="O1892" i="51"/>
  <c r="N1892" i="51"/>
  <c r="M1892" i="51"/>
  <c r="L1892" i="51"/>
  <c r="T1892" i="51" s="1"/>
  <c r="S1891" i="51"/>
  <c r="Q1891" i="51"/>
  <c r="P1891" i="51"/>
  <c r="O1891" i="51"/>
  <c r="N1891" i="51"/>
  <c r="M1891" i="51"/>
  <c r="L1891" i="51"/>
  <c r="T1891" i="51" s="1"/>
  <c r="S1890" i="51"/>
  <c r="Q1890" i="51"/>
  <c r="P1890" i="51"/>
  <c r="O1890" i="51"/>
  <c r="N1890" i="51"/>
  <c r="M1890" i="51"/>
  <c r="L1890" i="51"/>
  <c r="T1890" i="51" s="1"/>
  <c r="S1889" i="51"/>
  <c r="Q1889" i="51"/>
  <c r="P1889" i="51"/>
  <c r="O1889" i="51"/>
  <c r="N1889" i="51"/>
  <c r="M1889" i="51"/>
  <c r="L1889" i="51"/>
  <c r="T1889" i="51" s="1"/>
  <c r="S1888" i="51"/>
  <c r="Q1888" i="51"/>
  <c r="P1888" i="51"/>
  <c r="O1888" i="51"/>
  <c r="N1888" i="51"/>
  <c r="M1888" i="51"/>
  <c r="L1888" i="51"/>
  <c r="T1888" i="51" s="1"/>
  <c r="S1887" i="51"/>
  <c r="Q1887" i="51"/>
  <c r="P1887" i="51"/>
  <c r="O1887" i="51"/>
  <c r="N1887" i="51"/>
  <c r="M1887" i="51"/>
  <c r="L1887" i="51"/>
  <c r="T1887" i="51" s="1"/>
  <c r="S1886" i="51"/>
  <c r="Q1886" i="51"/>
  <c r="P1886" i="51"/>
  <c r="O1886" i="51"/>
  <c r="N1886" i="51"/>
  <c r="M1886" i="51"/>
  <c r="L1886" i="51"/>
  <c r="T1886" i="51" s="1"/>
  <c r="S1885" i="51"/>
  <c r="Q1885" i="51"/>
  <c r="P1885" i="51"/>
  <c r="O1885" i="51"/>
  <c r="N1885" i="51"/>
  <c r="M1885" i="51"/>
  <c r="L1885" i="51"/>
  <c r="T1885" i="51" s="1"/>
  <c r="S1884" i="51"/>
  <c r="Q1884" i="51"/>
  <c r="P1884" i="51"/>
  <c r="O1884" i="51"/>
  <c r="N1884" i="51"/>
  <c r="M1884" i="51"/>
  <c r="L1884" i="51"/>
  <c r="T1884" i="51" s="1"/>
  <c r="S1883" i="51"/>
  <c r="Q1883" i="51"/>
  <c r="P1883" i="51"/>
  <c r="O1883" i="51"/>
  <c r="N1883" i="51"/>
  <c r="M1883" i="51"/>
  <c r="L1883" i="51"/>
  <c r="T1883" i="51" s="1"/>
  <c r="S1853" i="51"/>
  <c r="Q1853" i="51"/>
  <c r="P1853" i="51"/>
  <c r="O1853" i="51"/>
  <c r="N1853" i="51"/>
  <c r="M1853" i="51"/>
  <c r="L1853" i="51"/>
  <c r="T1853" i="51" s="1"/>
  <c r="S1852" i="51"/>
  <c r="Q1852" i="51"/>
  <c r="P1852" i="51"/>
  <c r="O1852" i="51"/>
  <c r="N1852" i="51"/>
  <c r="M1852" i="51"/>
  <c r="L1852" i="51"/>
  <c r="T1852" i="51" s="1"/>
  <c r="S1851" i="51"/>
  <c r="Q1851" i="51"/>
  <c r="P1851" i="51"/>
  <c r="O1851" i="51"/>
  <c r="N1851" i="51"/>
  <c r="M1851" i="51"/>
  <c r="L1851" i="51"/>
  <c r="T1851" i="51" s="1"/>
  <c r="S1850" i="51"/>
  <c r="Q1850" i="51"/>
  <c r="P1850" i="51"/>
  <c r="O1850" i="51"/>
  <c r="N1850" i="51"/>
  <c r="M1850" i="51"/>
  <c r="L1850" i="51"/>
  <c r="T1850" i="51" s="1"/>
  <c r="S1849" i="51"/>
  <c r="Q1849" i="51"/>
  <c r="P1849" i="51"/>
  <c r="O1849" i="51"/>
  <c r="N1849" i="51"/>
  <c r="M1849" i="51"/>
  <c r="L1849" i="51"/>
  <c r="T1849" i="51" s="1"/>
  <c r="S1848" i="51"/>
  <c r="Q1848" i="51"/>
  <c r="P1848" i="51"/>
  <c r="O1848" i="51"/>
  <c r="N1848" i="51"/>
  <c r="M1848" i="51"/>
  <c r="L1848" i="51"/>
  <c r="T1848" i="51" s="1"/>
  <c r="S1847" i="51"/>
  <c r="Q1847" i="51"/>
  <c r="P1847" i="51"/>
  <c r="O1847" i="51"/>
  <c r="N1847" i="51"/>
  <c r="M1847" i="51"/>
  <c r="L1847" i="51"/>
  <c r="T1847" i="51" s="1"/>
  <c r="S1846" i="51"/>
  <c r="Q1846" i="51"/>
  <c r="P1846" i="51"/>
  <c r="O1846" i="51"/>
  <c r="N1846" i="51"/>
  <c r="M1846" i="51"/>
  <c r="L1846" i="51"/>
  <c r="T1846" i="51" s="1"/>
  <c r="S1845" i="51"/>
  <c r="Q1845" i="51"/>
  <c r="P1845" i="51"/>
  <c r="O1845" i="51"/>
  <c r="N1845" i="51"/>
  <c r="M1845" i="51"/>
  <c r="L1845" i="51"/>
  <c r="T1845" i="51" s="1"/>
  <c r="S1844" i="51"/>
  <c r="Q1844" i="51"/>
  <c r="P1844" i="51"/>
  <c r="O1844" i="51"/>
  <c r="N1844" i="51"/>
  <c r="M1844" i="51"/>
  <c r="L1844" i="51"/>
  <c r="T1844" i="51" s="1"/>
  <c r="S1843" i="51"/>
  <c r="Q1843" i="51"/>
  <c r="P1843" i="51"/>
  <c r="O1843" i="51"/>
  <c r="N1843" i="51"/>
  <c r="M1843" i="51"/>
  <c r="L1843" i="51"/>
  <c r="T1843" i="51" s="1"/>
  <c r="S1842" i="51"/>
  <c r="Q1842" i="51"/>
  <c r="P1842" i="51"/>
  <c r="O1842" i="51"/>
  <c r="N1842" i="51"/>
  <c r="M1842" i="51"/>
  <c r="L1842" i="51"/>
  <c r="T1842" i="51" s="1"/>
  <c r="S1841" i="51"/>
  <c r="Q1841" i="51"/>
  <c r="P1841" i="51"/>
  <c r="O1841" i="51"/>
  <c r="N1841" i="51"/>
  <c r="M1841" i="51"/>
  <c r="L1841" i="51"/>
  <c r="T1841" i="51" s="1"/>
  <c r="S1840" i="51"/>
  <c r="Q1840" i="51"/>
  <c r="P1840" i="51"/>
  <c r="O1840" i="51"/>
  <c r="N1840" i="51"/>
  <c r="M1840" i="51"/>
  <c r="L1840" i="51"/>
  <c r="T1840" i="51" s="1"/>
  <c r="S1839" i="51"/>
  <c r="Q1839" i="51"/>
  <c r="P1839" i="51"/>
  <c r="O1839" i="51"/>
  <c r="N1839" i="51"/>
  <c r="M1839" i="51"/>
  <c r="L1839" i="51"/>
  <c r="T1839" i="51" s="1"/>
  <c r="S1838" i="51"/>
  <c r="Q1838" i="51"/>
  <c r="P1838" i="51"/>
  <c r="O1838" i="51"/>
  <c r="N1838" i="51"/>
  <c r="M1838" i="51"/>
  <c r="L1838" i="51"/>
  <c r="T1838" i="51" s="1"/>
  <c r="S1837" i="51"/>
  <c r="Q1837" i="51"/>
  <c r="P1837" i="51"/>
  <c r="O1837" i="51"/>
  <c r="N1837" i="51"/>
  <c r="M1837" i="51"/>
  <c r="L1837" i="51"/>
  <c r="T1837" i="51" s="1"/>
  <c r="S1836" i="51"/>
  <c r="Q1836" i="51"/>
  <c r="P1836" i="51"/>
  <c r="O1836" i="51"/>
  <c r="N1836" i="51"/>
  <c r="M1836" i="51"/>
  <c r="L1836" i="51"/>
  <c r="T1836" i="51" s="1"/>
  <c r="S1835" i="51"/>
  <c r="Q1835" i="51"/>
  <c r="P1835" i="51"/>
  <c r="O1835" i="51"/>
  <c r="N1835" i="51"/>
  <c r="M1835" i="51"/>
  <c r="L1835" i="51"/>
  <c r="T1835" i="51" s="1"/>
  <c r="S1834" i="51"/>
  <c r="Q1834" i="51"/>
  <c r="P1834" i="51"/>
  <c r="O1834" i="51"/>
  <c r="N1834" i="51"/>
  <c r="M1834" i="51"/>
  <c r="L1834" i="51"/>
  <c r="T1834" i="51" s="1"/>
  <c r="S1833" i="51"/>
  <c r="Q1833" i="51"/>
  <c r="P1833" i="51"/>
  <c r="O1833" i="51"/>
  <c r="N1833" i="51"/>
  <c r="M1833" i="51"/>
  <c r="L1833" i="51"/>
  <c r="T1833" i="51" s="1"/>
  <c r="S1832" i="51"/>
  <c r="Q1832" i="51"/>
  <c r="P1832" i="51"/>
  <c r="O1832" i="51"/>
  <c r="N1832" i="51"/>
  <c r="M1832" i="51"/>
  <c r="L1832" i="51"/>
  <c r="T1832" i="51" s="1"/>
  <c r="S1831" i="51"/>
  <c r="Q1831" i="51"/>
  <c r="P1831" i="51"/>
  <c r="O1831" i="51"/>
  <c r="N1831" i="51"/>
  <c r="M1831" i="51"/>
  <c r="L1831" i="51"/>
  <c r="T1831" i="51" s="1"/>
  <c r="S1830" i="51"/>
  <c r="Q1830" i="51"/>
  <c r="P1830" i="51"/>
  <c r="O1830" i="51"/>
  <c r="N1830" i="51"/>
  <c r="M1830" i="51"/>
  <c r="L1830" i="51"/>
  <c r="T1830" i="51" s="1"/>
  <c r="S1829" i="51"/>
  <c r="Q1829" i="51"/>
  <c r="P1829" i="51"/>
  <c r="O1829" i="51"/>
  <c r="N1829" i="51"/>
  <c r="M1829" i="51"/>
  <c r="L1829" i="51"/>
  <c r="T1829" i="51" s="1"/>
  <c r="S1828" i="51"/>
  <c r="Q1828" i="51"/>
  <c r="P1828" i="51"/>
  <c r="O1828" i="51"/>
  <c r="N1828" i="51"/>
  <c r="M1828" i="51"/>
  <c r="L1828" i="51"/>
  <c r="T1828" i="51" s="1"/>
  <c r="S1827" i="51"/>
  <c r="R1827" i="51"/>
  <c r="Q1827" i="51"/>
  <c r="P1827" i="51"/>
  <c r="O1827" i="51"/>
  <c r="N1827" i="51"/>
  <c r="M1827" i="51"/>
  <c r="L1827" i="51"/>
  <c r="S1826" i="51"/>
  <c r="Q1826" i="51"/>
  <c r="P1826" i="51"/>
  <c r="O1826" i="51"/>
  <c r="N1826" i="51"/>
  <c r="M1826" i="51"/>
  <c r="L1826" i="51"/>
  <c r="T1826" i="51" s="1"/>
  <c r="S1825" i="51"/>
  <c r="Q1825" i="51"/>
  <c r="P1825" i="51"/>
  <c r="O1825" i="51"/>
  <c r="N1825" i="51"/>
  <c r="M1825" i="51"/>
  <c r="L1825" i="51"/>
  <c r="T1825" i="51" s="1"/>
  <c r="S1824" i="51"/>
  <c r="Q1824" i="51"/>
  <c r="P1824" i="51"/>
  <c r="O1824" i="51"/>
  <c r="N1824" i="51"/>
  <c r="M1824" i="51"/>
  <c r="L1824" i="51"/>
  <c r="T1824" i="51" s="1"/>
  <c r="S1823" i="51"/>
  <c r="Q1823" i="51"/>
  <c r="P1823" i="51"/>
  <c r="O1823" i="51"/>
  <c r="N1823" i="51"/>
  <c r="M1823" i="51"/>
  <c r="L1823" i="51"/>
  <c r="T1823" i="51" s="1"/>
  <c r="S1822" i="51"/>
  <c r="Q1822" i="51"/>
  <c r="P1822" i="51"/>
  <c r="O1822" i="51"/>
  <c r="N1822" i="51"/>
  <c r="M1822" i="51"/>
  <c r="L1822" i="51"/>
  <c r="T1822" i="51" s="1"/>
  <c r="S1819" i="51"/>
  <c r="Q1819" i="51"/>
  <c r="P1819" i="51"/>
  <c r="O1819" i="51"/>
  <c r="N1819" i="51"/>
  <c r="M1819" i="51"/>
  <c r="L1819" i="51"/>
  <c r="T1819" i="51" s="1"/>
  <c r="S1818" i="51"/>
  <c r="Q1818" i="51"/>
  <c r="P1818" i="51"/>
  <c r="O1818" i="51"/>
  <c r="N1818" i="51"/>
  <c r="M1818" i="51"/>
  <c r="L1818" i="51"/>
  <c r="T1818" i="51" s="1"/>
  <c r="S1817" i="51"/>
  <c r="Q1817" i="51"/>
  <c r="P1817" i="51"/>
  <c r="O1817" i="51"/>
  <c r="N1817" i="51"/>
  <c r="M1817" i="51"/>
  <c r="L1817" i="51"/>
  <c r="T1817" i="51" s="1"/>
  <c r="S1816" i="51"/>
  <c r="Q1816" i="51"/>
  <c r="P1816" i="51"/>
  <c r="O1816" i="51"/>
  <c r="N1816" i="51"/>
  <c r="M1816" i="51"/>
  <c r="L1816" i="51"/>
  <c r="T1816" i="51" s="1"/>
  <c r="S1815" i="51"/>
  <c r="Q1815" i="51"/>
  <c r="P1815" i="51"/>
  <c r="O1815" i="51"/>
  <c r="N1815" i="51"/>
  <c r="M1815" i="51"/>
  <c r="L1815" i="51"/>
  <c r="T1815" i="51" s="1"/>
  <c r="S1814" i="51"/>
  <c r="Q1814" i="51"/>
  <c r="P1814" i="51"/>
  <c r="O1814" i="51"/>
  <c r="N1814" i="51"/>
  <c r="M1814" i="51"/>
  <c r="L1814" i="51"/>
  <c r="T1814" i="51" s="1"/>
  <c r="S1813" i="51"/>
  <c r="Q1813" i="51"/>
  <c r="P1813" i="51"/>
  <c r="O1813" i="51"/>
  <c r="N1813" i="51"/>
  <c r="M1813" i="51"/>
  <c r="L1813" i="51"/>
  <c r="T1813" i="51" s="1"/>
  <c r="S1812" i="51"/>
  <c r="Q1812" i="51"/>
  <c r="P1812" i="51"/>
  <c r="O1812" i="51"/>
  <c r="N1812" i="51"/>
  <c r="M1812" i="51"/>
  <c r="L1812" i="51"/>
  <c r="T1812" i="51" s="1"/>
  <c r="S1811" i="51"/>
  <c r="Q1811" i="51"/>
  <c r="P1811" i="51"/>
  <c r="O1811" i="51"/>
  <c r="N1811" i="51"/>
  <c r="M1811" i="51"/>
  <c r="L1811" i="51"/>
  <c r="T1811" i="51" s="1"/>
  <c r="S1810" i="51"/>
  <c r="Q1810" i="51"/>
  <c r="P1810" i="51"/>
  <c r="O1810" i="51"/>
  <c r="N1810" i="51"/>
  <c r="M1810" i="51"/>
  <c r="L1810" i="51"/>
  <c r="T1810" i="51" s="1"/>
  <c r="S1809" i="51"/>
  <c r="Q1809" i="51"/>
  <c r="P1809" i="51"/>
  <c r="O1809" i="51"/>
  <c r="N1809" i="51"/>
  <c r="M1809" i="51"/>
  <c r="L1809" i="51"/>
  <c r="T1809" i="51" s="1"/>
  <c r="S1808" i="51"/>
  <c r="Q1808" i="51"/>
  <c r="P1808" i="51"/>
  <c r="O1808" i="51"/>
  <c r="N1808" i="51"/>
  <c r="M1808" i="51"/>
  <c r="L1808" i="51"/>
  <c r="T1808" i="51" s="1"/>
  <c r="S1807" i="51"/>
  <c r="Q1807" i="51"/>
  <c r="P1807" i="51"/>
  <c r="O1807" i="51"/>
  <c r="N1807" i="51"/>
  <c r="M1807" i="51"/>
  <c r="L1807" i="51"/>
  <c r="T1807" i="51" s="1"/>
  <c r="S1806" i="51"/>
  <c r="Q1806" i="51"/>
  <c r="P1806" i="51"/>
  <c r="O1806" i="51"/>
  <c r="N1806" i="51"/>
  <c r="M1806" i="51"/>
  <c r="L1806" i="51"/>
  <c r="T1806" i="51" s="1"/>
  <c r="S1805" i="51"/>
  <c r="Q1805" i="51"/>
  <c r="P1805" i="51"/>
  <c r="O1805" i="51"/>
  <c r="N1805" i="51"/>
  <c r="M1805" i="51"/>
  <c r="L1805" i="51"/>
  <c r="T1805" i="51" s="1"/>
  <c r="S1804" i="51"/>
  <c r="Q1804" i="51"/>
  <c r="P1804" i="51"/>
  <c r="O1804" i="51"/>
  <c r="N1804" i="51"/>
  <c r="M1804" i="51"/>
  <c r="L1804" i="51"/>
  <c r="T1804" i="51" s="1"/>
  <c r="S1803" i="51"/>
  <c r="Q1803" i="51"/>
  <c r="P1803" i="51"/>
  <c r="O1803" i="51"/>
  <c r="N1803" i="51"/>
  <c r="M1803" i="51"/>
  <c r="L1803" i="51"/>
  <c r="T1803" i="51" s="1"/>
  <c r="S1802" i="51"/>
  <c r="Q1802" i="51"/>
  <c r="P1802" i="51"/>
  <c r="O1802" i="51"/>
  <c r="N1802" i="51"/>
  <c r="M1802" i="51"/>
  <c r="L1802" i="51"/>
  <c r="T1802" i="51" s="1"/>
  <c r="S1801" i="51"/>
  <c r="Q1801" i="51"/>
  <c r="P1801" i="51"/>
  <c r="O1801" i="51"/>
  <c r="N1801" i="51"/>
  <c r="M1801" i="51"/>
  <c r="L1801" i="51"/>
  <c r="T1801" i="51" s="1"/>
  <c r="S1800" i="51"/>
  <c r="Q1800" i="51"/>
  <c r="P1800" i="51"/>
  <c r="O1800" i="51"/>
  <c r="N1800" i="51"/>
  <c r="M1800" i="51"/>
  <c r="L1800" i="51"/>
  <c r="T1800" i="51" s="1"/>
  <c r="S1799" i="51"/>
  <c r="Q1799" i="51"/>
  <c r="P1799" i="51"/>
  <c r="O1799" i="51"/>
  <c r="N1799" i="51"/>
  <c r="M1799" i="51"/>
  <c r="L1799" i="51"/>
  <c r="T1799" i="51" s="1"/>
  <c r="S1798" i="51"/>
  <c r="Q1798" i="51"/>
  <c r="P1798" i="51"/>
  <c r="O1798" i="51"/>
  <c r="N1798" i="51"/>
  <c r="M1798" i="51"/>
  <c r="L1798" i="51"/>
  <c r="T1798" i="51" s="1"/>
  <c r="S1797" i="51"/>
  <c r="Q1797" i="51"/>
  <c r="P1797" i="51"/>
  <c r="O1797" i="51"/>
  <c r="N1797" i="51"/>
  <c r="M1797" i="51"/>
  <c r="L1797" i="51"/>
  <c r="T1797" i="51" s="1"/>
  <c r="S1796" i="51"/>
  <c r="Q1796" i="51"/>
  <c r="P1796" i="51"/>
  <c r="O1796" i="51"/>
  <c r="N1796" i="51"/>
  <c r="M1796" i="51"/>
  <c r="L1796" i="51"/>
  <c r="T1796" i="51" s="1"/>
  <c r="S1795" i="51"/>
  <c r="Q1795" i="51"/>
  <c r="P1795" i="51"/>
  <c r="O1795" i="51"/>
  <c r="N1795" i="51"/>
  <c r="M1795" i="51"/>
  <c r="L1795" i="51"/>
  <c r="T1795" i="51" s="1"/>
  <c r="S1794" i="51"/>
  <c r="Q1794" i="51"/>
  <c r="P1794" i="51"/>
  <c r="O1794" i="51"/>
  <c r="N1794" i="51"/>
  <c r="M1794" i="51"/>
  <c r="L1794" i="51"/>
  <c r="T1794" i="51" s="1"/>
  <c r="S1793" i="51"/>
  <c r="Q1793" i="51"/>
  <c r="P1793" i="51"/>
  <c r="O1793" i="51"/>
  <c r="N1793" i="51"/>
  <c r="M1793" i="51"/>
  <c r="L1793" i="51"/>
  <c r="T1793" i="51" s="1"/>
  <c r="S1792" i="51"/>
  <c r="Q1792" i="51"/>
  <c r="P1792" i="51"/>
  <c r="O1792" i="51"/>
  <c r="N1792" i="51"/>
  <c r="M1792" i="51"/>
  <c r="L1792" i="51"/>
  <c r="T1792" i="51" s="1"/>
  <c r="S1791" i="51"/>
  <c r="Q1791" i="51"/>
  <c r="P1791" i="51"/>
  <c r="O1791" i="51"/>
  <c r="N1791" i="51"/>
  <c r="M1791" i="51"/>
  <c r="L1791" i="51"/>
  <c r="T1791" i="51" s="1"/>
  <c r="S1790" i="51"/>
  <c r="Q1790" i="51"/>
  <c r="P1790" i="51"/>
  <c r="O1790" i="51"/>
  <c r="N1790" i="51"/>
  <c r="M1790" i="51"/>
  <c r="L1790" i="51"/>
  <c r="T1790" i="51" s="1"/>
  <c r="S1789" i="51"/>
  <c r="Q1789" i="51"/>
  <c r="P1789" i="51"/>
  <c r="O1789" i="51"/>
  <c r="N1789" i="51"/>
  <c r="M1789" i="51"/>
  <c r="L1789" i="51"/>
  <c r="T1789" i="51" s="1"/>
  <c r="S1788" i="51"/>
  <c r="Q1788" i="51"/>
  <c r="P1788" i="51"/>
  <c r="O1788" i="51"/>
  <c r="N1788" i="51"/>
  <c r="M1788" i="51"/>
  <c r="L1788" i="51"/>
  <c r="T1788" i="51" s="1"/>
  <c r="S1787" i="51"/>
  <c r="Q1787" i="51"/>
  <c r="P1787" i="51"/>
  <c r="O1787" i="51"/>
  <c r="N1787" i="51"/>
  <c r="M1787" i="51"/>
  <c r="L1787" i="51"/>
  <c r="T1787" i="51" s="1"/>
  <c r="S1786" i="51"/>
  <c r="Q1786" i="51"/>
  <c r="P1786" i="51"/>
  <c r="O1786" i="51"/>
  <c r="N1786" i="51"/>
  <c r="M1786" i="51"/>
  <c r="L1786" i="51"/>
  <c r="T1786" i="51" s="1"/>
  <c r="S1785" i="51"/>
  <c r="R1785" i="51"/>
  <c r="Q1785" i="51"/>
  <c r="P1785" i="51"/>
  <c r="O1785" i="51"/>
  <c r="N1785" i="51"/>
  <c r="M1785" i="51"/>
  <c r="L1785" i="51"/>
  <c r="T1785" i="51" s="1"/>
  <c r="S1784" i="51"/>
  <c r="Q1784" i="51"/>
  <c r="P1784" i="51"/>
  <c r="O1784" i="51"/>
  <c r="N1784" i="51"/>
  <c r="M1784" i="51"/>
  <c r="L1784" i="51"/>
  <c r="T1784" i="51" s="1"/>
  <c r="S1783" i="51"/>
  <c r="Q1783" i="51"/>
  <c r="P1783" i="51"/>
  <c r="O1783" i="51"/>
  <c r="N1783" i="51"/>
  <c r="M1783" i="51"/>
  <c r="L1783" i="51"/>
  <c r="T1783" i="51" s="1"/>
  <c r="S1782" i="51"/>
  <c r="Q1782" i="51"/>
  <c r="P1782" i="51"/>
  <c r="O1782" i="51"/>
  <c r="N1782" i="51"/>
  <c r="M1782" i="51"/>
  <c r="L1782" i="51"/>
  <c r="T1782" i="51" s="1"/>
  <c r="S1781" i="51"/>
  <c r="Q1781" i="51"/>
  <c r="P1781" i="51"/>
  <c r="O1781" i="51"/>
  <c r="N1781" i="51"/>
  <c r="M1781" i="51"/>
  <c r="L1781" i="51"/>
  <c r="T1781" i="51" s="1"/>
  <c r="S1780" i="51"/>
  <c r="Q1780" i="51"/>
  <c r="P1780" i="51"/>
  <c r="O1780" i="51"/>
  <c r="N1780" i="51"/>
  <c r="M1780" i="51"/>
  <c r="L1780" i="51"/>
  <c r="T1780" i="51" s="1"/>
  <c r="S1779" i="51"/>
  <c r="Q1779" i="51"/>
  <c r="P1779" i="51"/>
  <c r="O1779" i="51"/>
  <c r="N1779" i="51"/>
  <c r="M1779" i="51"/>
  <c r="L1779" i="51"/>
  <c r="T1779" i="51" s="1"/>
  <c r="S1778" i="51"/>
  <c r="R1778" i="51"/>
  <c r="Q1778" i="51"/>
  <c r="P1778" i="51"/>
  <c r="O1778" i="51"/>
  <c r="N1778" i="51"/>
  <c r="M1778" i="51"/>
  <c r="L1778" i="51"/>
  <c r="T1778" i="51" s="1"/>
  <c r="S1777" i="51"/>
  <c r="Q1777" i="51"/>
  <c r="P1777" i="51"/>
  <c r="O1777" i="51"/>
  <c r="N1777" i="51"/>
  <c r="M1777" i="51"/>
  <c r="L1777" i="51"/>
  <c r="T1777" i="51" s="1"/>
  <c r="S1776" i="51"/>
  <c r="Q1776" i="51"/>
  <c r="P1776" i="51"/>
  <c r="O1776" i="51"/>
  <c r="N1776" i="51"/>
  <c r="M1776" i="51"/>
  <c r="L1776" i="51"/>
  <c r="T1776" i="51" s="1"/>
  <c r="S1775" i="51"/>
  <c r="R1775" i="51"/>
  <c r="Q1775" i="51"/>
  <c r="P1775" i="51"/>
  <c r="O1775" i="51"/>
  <c r="N1775" i="51"/>
  <c r="M1775" i="51"/>
  <c r="L1775" i="51"/>
  <c r="T1775" i="51" s="1"/>
  <c r="S1774" i="51"/>
  <c r="Q1774" i="51"/>
  <c r="P1774" i="51"/>
  <c r="O1774" i="51"/>
  <c r="N1774" i="51"/>
  <c r="M1774" i="51"/>
  <c r="L1774" i="51"/>
  <c r="T1774" i="51" s="1"/>
  <c r="S1773" i="51"/>
  <c r="Q1773" i="51"/>
  <c r="P1773" i="51"/>
  <c r="O1773" i="51"/>
  <c r="N1773" i="51"/>
  <c r="M1773" i="51"/>
  <c r="L1773" i="51"/>
  <c r="T1773" i="51" s="1"/>
  <c r="S1772" i="51"/>
  <c r="Q1772" i="51"/>
  <c r="P1772" i="51"/>
  <c r="O1772" i="51"/>
  <c r="N1772" i="51"/>
  <c r="M1772" i="51"/>
  <c r="L1772" i="51"/>
  <c r="T1772" i="51" s="1"/>
  <c r="S1771" i="51"/>
  <c r="Q1771" i="51"/>
  <c r="P1771" i="51"/>
  <c r="O1771" i="51"/>
  <c r="N1771" i="51"/>
  <c r="M1771" i="51"/>
  <c r="L1771" i="51"/>
  <c r="T1771" i="51" s="1"/>
  <c r="S1770" i="51"/>
  <c r="Q1770" i="51"/>
  <c r="P1770" i="51"/>
  <c r="O1770" i="51"/>
  <c r="N1770" i="51"/>
  <c r="M1770" i="51"/>
  <c r="L1770" i="51"/>
  <c r="T1770" i="51" s="1"/>
  <c r="S1769" i="51"/>
  <c r="Q1769" i="51"/>
  <c r="P1769" i="51"/>
  <c r="O1769" i="51"/>
  <c r="N1769" i="51"/>
  <c r="M1769" i="51"/>
  <c r="L1769" i="51"/>
  <c r="T1769" i="51" s="1"/>
  <c r="S1768" i="51"/>
  <c r="Q1768" i="51"/>
  <c r="P1768" i="51"/>
  <c r="O1768" i="51"/>
  <c r="N1768" i="51"/>
  <c r="M1768" i="51"/>
  <c r="L1768" i="51"/>
  <c r="T1768" i="51" s="1"/>
  <c r="S1767" i="51"/>
  <c r="Q1767" i="51"/>
  <c r="P1767" i="51"/>
  <c r="O1767" i="51"/>
  <c r="N1767" i="51"/>
  <c r="M1767" i="51"/>
  <c r="L1767" i="51"/>
  <c r="T1767" i="51" s="1"/>
  <c r="S1766" i="51"/>
  <c r="Q1766" i="51"/>
  <c r="P1766" i="51"/>
  <c r="O1766" i="51"/>
  <c r="N1766" i="51"/>
  <c r="M1766" i="51"/>
  <c r="L1766" i="51"/>
  <c r="T1766" i="51" s="1"/>
  <c r="S1765" i="51"/>
  <c r="Q1765" i="51"/>
  <c r="P1765" i="51"/>
  <c r="O1765" i="51"/>
  <c r="N1765" i="51"/>
  <c r="M1765" i="51"/>
  <c r="L1765" i="51"/>
  <c r="T1765" i="51" s="1"/>
  <c r="S1764" i="51"/>
  <c r="Q1764" i="51"/>
  <c r="P1764" i="51"/>
  <c r="O1764" i="51"/>
  <c r="N1764" i="51"/>
  <c r="M1764" i="51"/>
  <c r="L1764" i="51"/>
  <c r="T1764" i="51" s="1"/>
  <c r="S1763" i="51"/>
  <c r="Q1763" i="51"/>
  <c r="P1763" i="51"/>
  <c r="O1763" i="51"/>
  <c r="N1763" i="51"/>
  <c r="M1763" i="51"/>
  <c r="L1763" i="51"/>
  <c r="T1763" i="51" s="1"/>
  <c r="S1762" i="51"/>
  <c r="Q1762" i="51"/>
  <c r="P1762" i="51"/>
  <c r="O1762" i="51"/>
  <c r="N1762" i="51"/>
  <c r="M1762" i="51"/>
  <c r="L1762" i="51"/>
  <c r="T1762" i="51" s="1"/>
  <c r="S1761" i="51"/>
  <c r="Q1761" i="51"/>
  <c r="P1761" i="51"/>
  <c r="O1761" i="51"/>
  <c r="N1761" i="51"/>
  <c r="M1761" i="51"/>
  <c r="L1761" i="51"/>
  <c r="T1761" i="51" s="1"/>
  <c r="S1760" i="51"/>
  <c r="Q1760" i="51"/>
  <c r="P1760" i="51"/>
  <c r="O1760" i="51"/>
  <c r="N1760" i="51"/>
  <c r="M1760" i="51"/>
  <c r="L1760" i="51"/>
  <c r="T1760" i="51" s="1"/>
  <c r="S1759" i="51"/>
  <c r="Q1759" i="51"/>
  <c r="P1759" i="51"/>
  <c r="O1759" i="51"/>
  <c r="N1759" i="51"/>
  <c r="M1759" i="51"/>
  <c r="L1759" i="51"/>
  <c r="T1759" i="51" s="1"/>
  <c r="S1758" i="51"/>
  <c r="Q1758" i="51"/>
  <c r="P1758" i="51"/>
  <c r="O1758" i="51"/>
  <c r="N1758" i="51"/>
  <c r="M1758" i="51"/>
  <c r="L1758" i="51"/>
  <c r="T1758" i="51" s="1"/>
  <c r="S1757" i="51"/>
  <c r="Q1757" i="51"/>
  <c r="P1757" i="51"/>
  <c r="O1757" i="51"/>
  <c r="N1757" i="51"/>
  <c r="M1757" i="51"/>
  <c r="L1757" i="51"/>
  <c r="T1757" i="51" s="1"/>
  <c r="S1756" i="51"/>
  <c r="Q1756" i="51"/>
  <c r="P1756" i="51"/>
  <c r="O1756" i="51"/>
  <c r="N1756" i="51"/>
  <c r="M1756" i="51"/>
  <c r="L1756" i="51"/>
  <c r="T1756" i="51" s="1"/>
  <c r="S1755" i="51"/>
  <c r="Q1755" i="51"/>
  <c r="P1755" i="51"/>
  <c r="O1755" i="51"/>
  <c r="N1755" i="51"/>
  <c r="M1755" i="51"/>
  <c r="L1755" i="51"/>
  <c r="T1755" i="51" s="1"/>
  <c r="S1754" i="51"/>
  <c r="Q1754" i="51"/>
  <c r="P1754" i="51"/>
  <c r="O1754" i="51"/>
  <c r="N1754" i="51"/>
  <c r="M1754" i="51"/>
  <c r="L1754" i="51"/>
  <c r="T1754" i="51" s="1"/>
  <c r="S1753" i="51"/>
  <c r="Q1753" i="51"/>
  <c r="P1753" i="51"/>
  <c r="O1753" i="51"/>
  <c r="N1753" i="51"/>
  <c r="M1753" i="51"/>
  <c r="L1753" i="51"/>
  <c r="T1753" i="51" s="1"/>
  <c r="S1752" i="51"/>
  <c r="Q1752" i="51"/>
  <c r="P1752" i="51"/>
  <c r="O1752" i="51"/>
  <c r="N1752" i="51"/>
  <c r="M1752" i="51"/>
  <c r="L1752" i="51"/>
  <c r="T1752" i="51" s="1"/>
  <c r="S1751" i="51"/>
  <c r="Q1751" i="51"/>
  <c r="P1751" i="51"/>
  <c r="O1751" i="51"/>
  <c r="N1751" i="51"/>
  <c r="M1751" i="51"/>
  <c r="L1751" i="51"/>
  <c r="T1751" i="51" s="1"/>
  <c r="S1750" i="51"/>
  <c r="Q1750" i="51"/>
  <c r="P1750" i="51"/>
  <c r="O1750" i="51"/>
  <c r="N1750" i="51"/>
  <c r="M1750" i="51"/>
  <c r="L1750" i="51"/>
  <c r="T1750" i="51" s="1"/>
  <c r="S1749" i="51"/>
  <c r="Q1749" i="51"/>
  <c r="P1749" i="51"/>
  <c r="O1749" i="51"/>
  <c r="N1749" i="51"/>
  <c r="M1749" i="51"/>
  <c r="L1749" i="51"/>
  <c r="T1749" i="51" s="1"/>
  <c r="S1748" i="51"/>
  <c r="Q1748" i="51"/>
  <c r="P1748" i="51"/>
  <c r="O1748" i="51"/>
  <c r="N1748" i="51"/>
  <c r="M1748" i="51"/>
  <c r="L1748" i="51"/>
  <c r="T1748" i="51" s="1"/>
  <c r="S1747" i="51"/>
  <c r="Q1747" i="51"/>
  <c r="P1747" i="51"/>
  <c r="O1747" i="51"/>
  <c r="N1747" i="51"/>
  <c r="M1747" i="51"/>
  <c r="L1747" i="51"/>
  <c r="T1747" i="51" s="1"/>
  <c r="S1746" i="51"/>
  <c r="Q1746" i="51"/>
  <c r="P1746" i="51"/>
  <c r="O1746" i="51"/>
  <c r="N1746" i="51"/>
  <c r="M1746" i="51"/>
  <c r="L1746" i="51"/>
  <c r="T1746" i="51" s="1"/>
  <c r="S1745" i="51"/>
  <c r="Q1745" i="51"/>
  <c r="P1745" i="51"/>
  <c r="O1745" i="51"/>
  <c r="N1745" i="51"/>
  <c r="M1745" i="51"/>
  <c r="L1745" i="51"/>
  <c r="T1745" i="51" s="1"/>
  <c r="S1744" i="51"/>
  <c r="Q1744" i="51"/>
  <c r="P1744" i="51"/>
  <c r="O1744" i="51"/>
  <c r="N1744" i="51"/>
  <c r="M1744" i="51"/>
  <c r="L1744" i="51"/>
  <c r="T1744" i="51" s="1"/>
  <c r="S1743" i="51"/>
  <c r="Q1743" i="51"/>
  <c r="P1743" i="51"/>
  <c r="O1743" i="51"/>
  <c r="N1743" i="51"/>
  <c r="M1743" i="51"/>
  <c r="L1743" i="51"/>
  <c r="T1743" i="51" s="1"/>
  <c r="S1742" i="51"/>
  <c r="Q1742" i="51"/>
  <c r="P1742" i="51"/>
  <c r="O1742" i="51"/>
  <c r="N1742" i="51"/>
  <c r="M1742" i="51"/>
  <c r="L1742" i="51"/>
  <c r="T1742" i="51" s="1"/>
  <c r="S1741" i="51"/>
  <c r="Q1741" i="51"/>
  <c r="P1741" i="51"/>
  <c r="O1741" i="51"/>
  <c r="N1741" i="51"/>
  <c r="M1741" i="51"/>
  <c r="L1741" i="51"/>
  <c r="T1741" i="51" s="1"/>
  <c r="S1740" i="51"/>
  <c r="Q1740" i="51"/>
  <c r="P1740" i="51"/>
  <c r="O1740" i="51"/>
  <c r="N1740" i="51"/>
  <c r="M1740" i="51"/>
  <c r="L1740" i="51"/>
  <c r="T1740" i="51" s="1"/>
  <c r="S1739" i="51"/>
  <c r="Q1739" i="51"/>
  <c r="P1739" i="51"/>
  <c r="O1739" i="51"/>
  <c r="N1739" i="51"/>
  <c r="M1739" i="51"/>
  <c r="L1739" i="51"/>
  <c r="T1739" i="51" s="1"/>
  <c r="S1738" i="51"/>
  <c r="Q1738" i="51"/>
  <c r="P1738" i="51"/>
  <c r="O1738" i="51"/>
  <c r="N1738" i="51"/>
  <c r="M1738" i="51"/>
  <c r="L1738" i="51"/>
  <c r="T1738" i="51" s="1"/>
  <c r="S1737" i="51"/>
  <c r="Q1737" i="51"/>
  <c r="P1737" i="51"/>
  <c r="O1737" i="51"/>
  <c r="N1737" i="51"/>
  <c r="M1737" i="51"/>
  <c r="L1737" i="51"/>
  <c r="T1737" i="51" s="1"/>
  <c r="S1736" i="51"/>
  <c r="Q1736" i="51"/>
  <c r="P1736" i="51"/>
  <c r="O1736" i="51"/>
  <c r="N1736" i="51"/>
  <c r="M1736" i="51"/>
  <c r="L1736" i="51"/>
  <c r="T1736" i="51" s="1"/>
  <c r="S1735" i="51"/>
  <c r="Q1735" i="51"/>
  <c r="P1735" i="51"/>
  <c r="O1735" i="51"/>
  <c r="N1735" i="51"/>
  <c r="M1735" i="51"/>
  <c r="L1735" i="51"/>
  <c r="T1735" i="51" s="1"/>
  <c r="S1734" i="51"/>
  <c r="Q1734" i="51"/>
  <c r="P1734" i="51"/>
  <c r="O1734" i="51"/>
  <c r="N1734" i="51"/>
  <c r="M1734" i="51"/>
  <c r="L1734" i="51"/>
  <c r="T1734" i="51" s="1"/>
  <c r="S1733" i="51"/>
  <c r="Q1733" i="51"/>
  <c r="P1733" i="51"/>
  <c r="O1733" i="51"/>
  <c r="N1733" i="51"/>
  <c r="M1733" i="51"/>
  <c r="L1733" i="51"/>
  <c r="T1733" i="51" s="1"/>
  <c r="S1732" i="51"/>
  <c r="Q1732" i="51"/>
  <c r="P1732" i="51"/>
  <c r="O1732" i="51"/>
  <c r="N1732" i="51"/>
  <c r="M1732" i="51"/>
  <c r="L1732" i="51"/>
  <c r="T1732" i="51" s="1"/>
  <c r="S1731" i="51"/>
  <c r="Q1731" i="51"/>
  <c r="P1731" i="51"/>
  <c r="O1731" i="51"/>
  <c r="N1731" i="51"/>
  <c r="M1731" i="51"/>
  <c r="L1731" i="51"/>
  <c r="T1731" i="51" s="1"/>
  <c r="S1730" i="51"/>
  <c r="Q1730" i="51"/>
  <c r="P1730" i="51"/>
  <c r="O1730" i="51"/>
  <c r="N1730" i="51"/>
  <c r="M1730" i="51"/>
  <c r="L1730" i="51"/>
  <c r="T1730" i="51" s="1"/>
  <c r="S1729" i="51"/>
  <c r="Q1729" i="51"/>
  <c r="P1729" i="51"/>
  <c r="O1729" i="51"/>
  <c r="N1729" i="51"/>
  <c r="M1729" i="51"/>
  <c r="L1729" i="51"/>
  <c r="T1729" i="51" s="1"/>
  <c r="S1728" i="51"/>
  <c r="Q1728" i="51"/>
  <c r="P1728" i="51"/>
  <c r="O1728" i="51"/>
  <c r="N1728" i="51"/>
  <c r="M1728" i="51"/>
  <c r="L1728" i="51"/>
  <c r="T1728" i="51" s="1"/>
  <c r="S1727" i="51"/>
  <c r="Q1727" i="51"/>
  <c r="P1727" i="51"/>
  <c r="O1727" i="51"/>
  <c r="N1727" i="51"/>
  <c r="M1727" i="51"/>
  <c r="L1727" i="51"/>
  <c r="T1727" i="51" s="1"/>
  <c r="S1726" i="51"/>
  <c r="Q1726" i="51"/>
  <c r="P1726" i="51"/>
  <c r="O1726" i="51"/>
  <c r="N1726" i="51"/>
  <c r="M1726" i="51"/>
  <c r="L1726" i="51"/>
  <c r="T1726" i="51" s="1"/>
  <c r="S1725" i="51"/>
  <c r="Q1725" i="51"/>
  <c r="P1725" i="51"/>
  <c r="O1725" i="51"/>
  <c r="N1725" i="51"/>
  <c r="M1725" i="51"/>
  <c r="L1725" i="51"/>
  <c r="T1725" i="51" s="1"/>
  <c r="S1724" i="51"/>
  <c r="Q1724" i="51"/>
  <c r="P1724" i="51"/>
  <c r="O1724" i="51"/>
  <c r="N1724" i="51"/>
  <c r="M1724" i="51"/>
  <c r="L1724" i="51"/>
  <c r="T1724" i="51" s="1"/>
  <c r="S1723" i="51"/>
  <c r="Q1723" i="51"/>
  <c r="P1723" i="51"/>
  <c r="O1723" i="51"/>
  <c r="N1723" i="51"/>
  <c r="M1723" i="51"/>
  <c r="L1723" i="51"/>
  <c r="T1723" i="51" s="1"/>
  <c r="S1722" i="51"/>
  <c r="Q1722" i="51"/>
  <c r="P1722" i="51"/>
  <c r="O1722" i="51"/>
  <c r="N1722" i="51"/>
  <c r="M1722" i="51"/>
  <c r="L1722" i="51"/>
  <c r="T1722" i="51" s="1"/>
  <c r="S1721" i="51"/>
  <c r="Q1721" i="51"/>
  <c r="P1721" i="51"/>
  <c r="O1721" i="51"/>
  <c r="N1721" i="51"/>
  <c r="M1721" i="51"/>
  <c r="L1721" i="51"/>
  <c r="T1721" i="51" s="1"/>
  <c r="S1720" i="51"/>
  <c r="Q1720" i="51"/>
  <c r="P1720" i="51"/>
  <c r="O1720" i="51"/>
  <c r="N1720" i="51"/>
  <c r="M1720" i="51"/>
  <c r="L1720" i="51"/>
  <c r="T1720" i="51" s="1"/>
  <c r="S1719" i="51"/>
  <c r="Q1719" i="51"/>
  <c r="P1719" i="51"/>
  <c r="O1719" i="51"/>
  <c r="N1719" i="51"/>
  <c r="M1719" i="51"/>
  <c r="L1719" i="51"/>
  <c r="T1719" i="51" s="1"/>
  <c r="S1718" i="51"/>
  <c r="Q1718" i="51"/>
  <c r="P1718" i="51"/>
  <c r="O1718" i="51"/>
  <c r="N1718" i="51"/>
  <c r="M1718" i="51"/>
  <c r="L1718" i="51"/>
  <c r="T1718" i="51" s="1"/>
  <c r="S1717" i="51"/>
  <c r="Q1717" i="51"/>
  <c r="P1717" i="51"/>
  <c r="O1717" i="51"/>
  <c r="N1717" i="51"/>
  <c r="M1717" i="51"/>
  <c r="L1717" i="51"/>
  <c r="T1717" i="51" s="1"/>
  <c r="S1716" i="51"/>
  <c r="Q1716" i="51"/>
  <c r="P1716" i="51"/>
  <c r="O1716" i="51"/>
  <c r="N1716" i="51"/>
  <c r="M1716" i="51"/>
  <c r="L1716" i="51"/>
  <c r="T1716" i="51" s="1"/>
  <c r="S1715" i="51"/>
  <c r="Q1715" i="51"/>
  <c r="P1715" i="51"/>
  <c r="O1715" i="51"/>
  <c r="N1715" i="51"/>
  <c r="M1715" i="51"/>
  <c r="L1715" i="51"/>
  <c r="T1715" i="51" s="1"/>
  <c r="S1714" i="51"/>
  <c r="Q1714" i="51"/>
  <c r="P1714" i="51"/>
  <c r="O1714" i="51"/>
  <c r="N1714" i="51"/>
  <c r="M1714" i="51"/>
  <c r="L1714" i="51"/>
  <c r="T1714" i="51" s="1"/>
  <c r="S1713" i="51"/>
  <c r="Q1713" i="51"/>
  <c r="P1713" i="51"/>
  <c r="O1713" i="51"/>
  <c r="N1713" i="51"/>
  <c r="M1713" i="51"/>
  <c r="L1713" i="51"/>
  <c r="T1713" i="51" s="1"/>
  <c r="S1712" i="51"/>
  <c r="Q1712" i="51"/>
  <c r="P1712" i="51"/>
  <c r="O1712" i="51"/>
  <c r="N1712" i="51"/>
  <c r="M1712" i="51"/>
  <c r="L1712" i="51"/>
  <c r="T1712" i="51" s="1"/>
  <c r="S1711" i="51"/>
  <c r="Q1711" i="51"/>
  <c r="P1711" i="51"/>
  <c r="O1711" i="51"/>
  <c r="N1711" i="51"/>
  <c r="M1711" i="51"/>
  <c r="L1711" i="51"/>
  <c r="T1711" i="51" s="1"/>
  <c r="S1710" i="51"/>
  <c r="Q1710" i="51"/>
  <c r="P1710" i="51"/>
  <c r="O1710" i="51"/>
  <c r="N1710" i="51"/>
  <c r="M1710" i="51"/>
  <c r="L1710" i="51"/>
  <c r="T1710" i="51" s="1"/>
  <c r="S1709" i="51"/>
  <c r="Q1709" i="51"/>
  <c r="P1709" i="51"/>
  <c r="O1709" i="51"/>
  <c r="N1709" i="51"/>
  <c r="M1709" i="51"/>
  <c r="L1709" i="51"/>
  <c r="T1709" i="51" s="1"/>
  <c r="S1708" i="51"/>
  <c r="Q1708" i="51"/>
  <c r="P1708" i="51"/>
  <c r="O1708" i="51"/>
  <c r="N1708" i="51"/>
  <c r="M1708" i="51"/>
  <c r="L1708" i="51"/>
  <c r="T1708" i="51" s="1"/>
  <c r="S1707" i="51"/>
  <c r="Q1707" i="51"/>
  <c r="P1707" i="51"/>
  <c r="O1707" i="51"/>
  <c r="N1707" i="51"/>
  <c r="M1707" i="51"/>
  <c r="L1707" i="51"/>
  <c r="T1707" i="51" s="1"/>
  <c r="S1706" i="51"/>
  <c r="Q1706" i="51"/>
  <c r="P1706" i="51"/>
  <c r="O1706" i="51"/>
  <c r="N1706" i="51"/>
  <c r="M1706" i="51"/>
  <c r="L1706" i="51"/>
  <c r="T1706" i="51" s="1"/>
  <c r="S1705" i="51"/>
  <c r="R1705" i="51"/>
  <c r="Q1705" i="51"/>
  <c r="P1705" i="51"/>
  <c r="O1705" i="51"/>
  <c r="N1705" i="51"/>
  <c r="M1705" i="51"/>
  <c r="L1705" i="51"/>
  <c r="T1705" i="51" s="1"/>
  <c r="S1704" i="51"/>
  <c r="Q1704" i="51"/>
  <c r="P1704" i="51"/>
  <c r="O1704" i="51"/>
  <c r="N1704" i="51"/>
  <c r="M1704" i="51"/>
  <c r="L1704" i="51"/>
  <c r="T1704" i="51" s="1"/>
  <c r="S1669" i="51"/>
  <c r="Q1669" i="51"/>
  <c r="P1669" i="51"/>
  <c r="O1669" i="51"/>
  <c r="N1669" i="51"/>
  <c r="M1669" i="51"/>
  <c r="L1669" i="51"/>
  <c r="T1669" i="51" s="1"/>
  <c r="S1668" i="51"/>
  <c r="Q1668" i="51"/>
  <c r="P1668" i="51"/>
  <c r="O1668" i="51"/>
  <c r="N1668" i="51"/>
  <c r="M1668" i="51"/>
  <c r="L1668" i="51"/>
  <c r="T1668" i="51" s="1"/>
  <c r="S1667" i="51"/>
  <c r="Q1667" i="51"/>
  <c r="P1667" i="51"/>
  <c r="O1667" i="51"/>
  <c r="N1667" i="51"/>
  <c r="M1667" i="51"/>
  <c r="L1667" i="51"/>
  <c r="T1667" i="51" s="1"/>
  <c r="S1666" i="51"/>
  <c r="Q1666" i="51"/>
  <c r="P1666" i="51"/>
  <c r="O1666" i="51"/>
  <c r="N1666" i="51"/>
  <c r="M1666" i="51"/>
  <c r="L1666" i="51"/>
  <c r="T1666" i="51" s="1"/>
  <c r="S1665" i="51"/>
  <c r="Q1665" i="51"/>
  <c r="P1665" i="51"/>
  <c r="O1665" i="51"/>
  <c r="N1665" i="51"/>
  <c r="M1665" i="51"/>
  <c r="L1665" i="51"/>
  <c r="T1665" i="51" s="1"/>
  <c r="S1664" i="51"/>
  <c r="Q1664" i="51"/>
  <c r="P1664" i="51"/>
  <c r="O1664" i="51"/>
  <c r="N1664" i="51"/>
  <c r="M1664" i="51"/>
  <c r="L1664" i="51"/>
  <c r="T1664" i="51" s="1"/>
  <c r="S1663" i="51"/>
  <c r="Q1663" i="51"/>
  <c r="P1663" i="51"/>
  <c r="O1663" i="51"/>
  <c r="N1663" i="51"/>
  <c r="M1663" i="51"/>
  <c r="L1663" i="51"/>
  <c r="T1663" i="51" s="1"/>
  <c r="S1662" i="51"/>
  <c r="Q1662" i="51"/>
  <c r="P1662" i="51"/>
  <c r="O1662" i="51"/>
  <c r="N1662" i="51"/>
  <c r="M1662" i="51"/>
  <c r="L1662" i="51"/>
  <c r="T1662" i="51" s="1"/>
  <c r="S1661" i="51"/>
  <c r="Q1661" i="51"/>
  <c r="P1661" i="51"/>
  <c r="O1661" i="51"/>
  <c r="N1661" i="51"/>
  <c r="M1661" i="51"/>
  <c r="L1661" i="51"/>
  <c r="T1661" i="51" s="1"/>
  <c r="S1660" i="51"/>
  <c r="Q1660" i="51"/>
  <c r="P1660" i="51"/>
  <c r="O1660" i="51"/>
  <c r="N1660" i="51"/>
  <c r="M1660" i="51"/>
  <c r="L1660" i="51"/>
  <c r="T1660" i="51" s="1"/>
  <c r="S1659" i="51"/>
  <c r="Q1659" i="51"/>
  <c r="P1659" i="51"/>
  <c r="O1659" i="51"/>
  <c r="N1659" i="51"/>
  <c r="M1659" i="51"/>
  <c r="L1659" i="51"/>
  <c r="T1659" i="51" s="1"/>
  <c r="S1658" i="51"/>
  <c r="Q1658" i="51"/>
  <c r="P1658" i="51"/>
  <c r="O1658" i="51"/>
  <c r="N1658" i="51"/>
  <c r="M1658" i="51"/>
  <c r="L1658" i="51"/>
  <c r="T1658" i="51" s="1"/>
  <c r="S1657" i="51"/>
  <c r="Q1657" i="51"/>
  <c r="P1657" i="51"/>
  <c r="O1657" i="51"/>
  <c r="N1657" i="51"/>
  <c r="M1657" i="51"/>
  <c r="L1657" i="51"/>
  <c r="T1657" i="51" s="1"/>
  <c r="S1656" i="51"/>
  <c r="Q1656" i="51"/>
  <c r="P1656" i="51"/>
  <c r="O1656" i="51"/>
  <c r="N1656" i="51"/>
  <c r="M1656" i="51"/>
  <c r="L1656" i="51"/>
  <c r="T1656" i="51" s="1"/>
  <c r="S1655" i="51"/>
  <c r="Q1655" i="51"/>
  <c r="P1655" i="51"/>
  <c r="O1655" i="51"/>
  <c r="N1655" i="51"/>
  <c r="M1655" i="51"/>
  <c r="L1655" i="51"/>
  <c r="T1655" i="51" s="1"/>
  <c r="S1654" i="51"/>
  <c r="Q1654" i="51"/>
  <c r="P1654" i="51"/>
  <c r="O1654" i="51"/>
  <c r="N1654" i="51"/>
  <c r="M1654" i="51"/>
  <c r="L1654" i="51"/>
  <c r="T1654" i="51" s="1"/>
  <c r="S1653" i="51"/>
  <c r="Q1653" i="51"/>
  <c r="P1653" i="51"/>
  <c r="O1653" i="51"/>
  <c r="N1653" i="51"/>
  <c r="M1653" i="51"/>
  <c r="L1653" i="51"/>
  <c r="T1653" i="51" s="1"/>
  <c r="S1652" i="51"/>
  <c r="Q1652" i="51"/>
  <c r="P1652" i="51"/>
  <c r="O1652" i="51"/>
  <c r="N1652" i="51"/>
  <c r="M1652" i="51"/>
  <c r="L1652" i="51"/>
  <c r="T1652" i="51" s="1"/>
  <c r="S1651" i="51"/>
  <c r="Q1651" i="51"/>
  <c r="P1651" i="51"/>
  <c r="O1651" i="51"/>
  <c r="N1651" i="51"/>
  <c r="M1651" i="51"/>
  <c r="L1651" i="51"/>
  <c r="T1651" i="51" s="1"/>
  <c r="S1650" i="51"/>
  <c r="Q1650" i="51"/>
  <c r="P1650" i="51"/>
  <c r="O1650" i="51"/>
  <c r="N1650" i="51"/>
  <c r="M1650" i="51"/>
  <c r="L1650" i="51"/>
  <c r="T1650" i="51" s="1"/>
  <c r="S1649" i="51"/>
  <c r="Q1649" i="51"/>
  <c r="P1649" i="51"/>
  <c r="O1649" i="51"/>
  <c r="N1649" i="51"/>
  <c r="M1649" i="51"/>
  <c r="L1649" i="51"/>
  <c r="T1649" i="51" s="1"/>
  <c r="S1648" i="51"/>
  <c r="Q1648" i="51"/>
  <c r="P1648" i="51"/>
  <c r="O1648" i="51"/>
  <c r="N1648" i="51"/>
  <c r="M1648" i="51"/>
  <c r="L1648" i="51"/>
  <c r="T1648" i="51" s="1"/>
  <c r="S1647" i="51"/>
  <c r="Q1647" i="51"/>
  <c r="P1647" i="51"/>
  <c r="O1647" i="51"/>
  <c r="N1647" i="51"/>
  <c r="M1647" i="51"/>
  <c r="L1647" i="51"/>
  <c r="T1647" i="51" s="1"/>
  <c r="S1646" i="51"/>
  <c r="Q1646" i="51"/>
  <c r="P1646" i="51"/>
  <c r="O1646" i="51"/>
  <c r="N1646" i="51"/>
  <c r="M1646" i="51"/>
  <c r="L1646" i="51"/>
  <c r="T1646" i="51" s="1"/>
  <c r="S1645" i="51"/>
  <c r="Q1645" i="51"/>
  <c r="P1645" i="51"/>
  <c r="O1645" i="51"/>
  <c r="N1645" i="51"/>
  <c r="M1645" i="51"/>
  <c r="L1645" i="51"/>
  <c r="T1645" i="51" s="1"/>
  <c r="S1644" i="51"/>
  <c r="Q1644" i="51"/>
  <c r="P1644" i="51"/>
  <c r="O1644" i="51"/>
  <c r="N1644" i="51"/>
  <c r="M1644" i="51"/>
  <c r="L1644" i="51"/>
  <c r="T1644" i="51" s="1"/>
  <c r="S1643" i="51"/>
  <c r="Q1643" i="51"/>
  <c r="P1643" i="51"/>
  <c r="O1643" i="51"/>
  <c r="N1643" i="51"/>
  <c r="M1643" i="51"/>
  <c r="L1643" i="51"/>
  <c r="T1643" i="51" s="1"/>
  <c r="S1642" i="51"/>
  <c r="Q1642" i="51"/>
  <c r="P1642" i="51"/>
  <c r="O1642" i="51"/>
  <c r="N1642" i="51"/>
  <c r="M1642" i="51"/>
  <c r="L1642" i="51"/>
  <c r="T1642" i="51" s="1"/>
  <c r="S1641" i="51"/>
  <c r="Q1641" i="51"/>
  <c r="P1641" i="51"/>
  <c r="O1641" i="51"/>
  <c r="N1641" i="51"/>
  <c r="M1641" i="51"/>
  <c r="L1641" i="51"/>
  <c r="T1641" i="51" s="1"/>
  <c r="S1640" i="51"/>
  <c r="Q1640" i="51"/>
  <c r="P1640" i="51"/>
  <c r="O1640" i="51"/>
  <c r="N1640" i="51"/>
  <c r="M1640" i="51"/>
  <c r="L1640" i="51"/>
  <c r="T1640" i="51" s="1"/>
  <c r="S1639" i="51"/>
  <c r="Q1639" i="51"/>
  <c r="P1639" i="51"/>
  <c r="O1639" i="51"/>
  <c r="N1639" i="51"/>
  <c r="M1639" i="51"/>
  <c r="L1639" i="51"/>
  <c r="T1639" i="51" s="1"/>
  <c r="S1638" i="51"/>
  <c r="Q1638" i="51"/>
  <c r="P1638" i="51"/>
  <c r="O1638" i="51"/>
  <c r="N1638" i="51"/>
  <c r="M1638" i="51"/>
  <c r="L1638" i="51"/>
  <c r="T1638" i="51" s="1"/>
  <c r="S1637" i="51"/>
  <c r="Q1637" i="51"/>
  <c r="P1637" i="51"/>
  <c r="O1637" i="51"/>
  <c r="N1637" i="51"/>
  <c r="M1637" i="51"/>
  <c r="L1637" i="51"/>
  <c r="T1637" i="51" s="1"/>
  <c r="S1636" i="51"/>
  <c r="Q1636" i="51"/>
  <c r="P1636" i="51"/>
  <c r="O1636" i="51"/>
  <c r="N1636" i="51"/>
  <c r="M1636" i="51"/>
  <c r="L1636" i="51"/>
  <c r="T1636" i="51" s="1"/>
  <c r="S1635" i="51"/>
  <c r="Q1635" i="51"/>
  <c r="P1635" i="51"/>
  <c r="O1635" i="51"/>
  <c r="N1635" i="51"/>
  <c r="M1635" i="51"/>
  <c r="L1635" i="51"/>
  <c r="T1635" i="51" s="1"/>
  <c r="S1634" i="51"/>
  <c r="Q1634" i="51"/>
  <c r="P1634" i="51"/>
  <c r="O1634" i="51"/>
  <c r="N1634" i="51"/>
  <c r="M1634" i="51"/>
  <c r="L1634" i="51"/>
  <c r="T1634" i="51" s="1"/>
  <c r="S1633" i="51"/>
  <c r="Q1633" i="51"/>
  <c r="P1633" i="51"/>
  <c r="O1633" i="51"/>
  <c r="N1633" i="51"/>
  <c r="M1633" i="51"/>
  <c r="L1633" i="51"/>
  <c r="T1633" i="51" s="1"/>
  <c r="S1632" i="51"/>
  <c r="Q1632" i="51"/>
  <c r="P1632" i="51"/>
  <c r="O1632" i="51"/>
  <c r="N1632" i="51"/>
  <c r="M1632" i="51"/>
  <c r="L1632" i="51"/>
  <c r="T1632" i="51" s="1"/>
  <c r="S1631" i="51"/>
  <c r="Q1631" i="51"/>
  <c r="P1631" i="51"/>
  <c r="O1631" i="51"/>
  <c r="N1631" i="51"/>
  <c r="M1631" i="51"/>
  <c r="L1631" i="51"/>
  <c r="T1631" i="51" s="1"/>
  <c r="S1630" i="51"/>
  <c r="Q1630" i="51"/>
  <c r="P1630" i="51"/>
  <c r="O1630" i="51"/>
  <c r="N1630" i="51"/>
  <c r="M1630" i="51"/>
  <c r="L1630" i="51"/>
  <c r="T1630" i="51" s="1"/>
  <c r="S1629" i="51"/>
  <c r="Q1629" i="51"/>
  <c r="P1629" i="51"/>
  <c r="O1629" i="51"/>
  <c r="N1629" i="51"/>
  <c r="M1629" i="51"/>
  <c r="L1629" i="51"/>
  <c r="T1629" i="51" s="1"/>
  <c r="S1628" i="51"/>
  <c r="Q1628" i="51"/>
  <c r="P1628" i="51"/>
  <c r="O1628" i="51"/>
  <c r="N1628" i="51"/>
  <c r="M1628" i="51"/>
  <c r="L1628" i="51"/>
  <c r="T1628" i="51" s="1"/>
  <c r="S1627" i="51"/>
  <c r="Q1627" i="51"/>
  <c r="P1627" i="51"/>
  <c r="O1627" i="51"/>
  <c r="N1627" i="51"/>
  <c r="M1627" i="51"/>
  <c r="L1627" i="51"/>
  <c r="T1627" i="51" s="1"/>
  <c r="S1626" i="51"/>
  <c r="Q1626" i="51"/>
  <c r="P1626" i="51"/>
  <c r="O1626" i="51"/>
  <c r="N1626" i="51"/>
  <c r="M1626" i="51"/>
  <c r="L1626" i="51"/>
  <c r="T1626" i="51" s="1"/>
  <c r="S1625" i="51"/>
  <c r="Q1625" i="51"/>
  <c r="P1625" i="51"/>
  <c r="O1625" i="51"/>
  <c r="N1625" i="51"/>
  <c r="M1625" i="51"/>
  <c r="L1625" i="51"/>
  <c r="T1625" i="51" s="1"/>
  <c r="S1624" i="51"/>
  <c r="Q1624" i="51"/>
  <c r="P1624" i="51"/>
  <c r="O1624" i="51"/>
  <c r="N1624" i="51"/>
  <c r="M1624" i="51"/>
  <c r="L1624" i="51"/>
  <c r="T1624" i="51" s="1"/>
  <c r="S1623" i="51"/>
  <c r="Q1623" i="51"/>
  <c r="P1623" i="51"/>
  <c r="O1623" i="51"/>
  <c r="N1623" i="51"/>
  <c r="M1623" i="51"/>
  <c r="L1623" i="51"/>
  <c r="T1623" i="51" s="1"/>
  <c r="S1622" i="51"/>
  <c r="Q1622" i="51"/>
  <c r="P1622" i="51"/>
  <c r="O1622" i="51"/>
  <c r="N1622" i="51"/>
  <c r="M1622" i="51"/>
  <c r="L1622" i="51"/>
  <c r="T1622" i="51" s="1"/>
  <c r="S1621" i="51"/>
  <c r="Q1621" i="51"/>
  <c r="P1621" i="51"/>
  <c r="O1621" i="51"/>
  <c r="N1621" i="51"/>
  <c r="M1621" i="51"/>
  <c r="L1621" i="51"/>
  <c r="T1621" i="51" s="1"/>
  <c r="S1620" i="51"/>
  <c r="Q1620" i="51"/>
  <c r="P1620" i="51"/>
  <c r="O1620" i="51"/>
  <c r="N1620" i="51"/>
  <c r="M1620" i="51"/>
  <c r="L1620" i="51"/>
  <c r="T1620" i="51" s="1"/>
  <c r="S1619" i="51"/>
  <c r="Q1619" i="51"/>
  <c r="P1619" i="51"/>
  <c r="O1619" i="51"/>
  <c r="N1619" i="51"/>
  <c r="M1619" i="51"/>
  <c r="L1619" i="51"/>
  <c r="T1619" i="51" s="1"/>
  <c r="S1618" i="51"/>
  <c r="Q1618" i="51"/>
  <c r="P1618" i="51"/>
  <c r="O1618" i="51"/>
  <c r="N1618" i="51"/>
  <c r="M1618" i="51"/>
  <c r="L1618" i="51"/>
  <c r="T1618" i="51" s="1"/>
  <c r="S1617" i="51"/>
  <c r="Q1617" i="51"/>
  <c r="P1617" i="51"/>
  <c r="O1617" i="51"/>
  <c r="N1617" i="51"/>
  <c r="M1617" i="51"/>
  <c r="L1617" i="51"/>
  <c r="T1617" i="51" s="1"/>
  <c r="S1616" i="51"/>
  <c r="Q1616" i="51"/>
  <c r="P1616" i="51"/>
  <c r="O1616" i="51"/>
  <c r="N1616" i="51"/>
  <c r="M1616" i="51"/>
  <c r="L1616" i="51"/>
  <c r="T1616" i="51" s="1"/>
  <c r="S1615" i="51"/>
  <c r="Q1615" i="51"/>
  <c r="P1615" i="51"/>
  <c r="O1615" i="51"/>
  <c r="N1615" i="51"/>
  <c r="M1615" i="51"/>
  <c r="L1615" i="51"/>
  <c r="T1615" i="51" s="1"/>
  <c r="S1614" i="51"/>
  <c r="Q1614" i="51"/>
  <c r="P1614" i="51"/>
  <c r="O1614" i="51"/>
  <c r="N1614" i="51"/>
  <c r="M1614" i="51"/>
  <c r="L1614" i="51"/>
  <c r="T1614" i="51" s="1"/>
  <c r="S1613" i="51"/>
  <c r="Q1613" i="51"/>
  <c r="P1613" i="51"/>
  <c r="O1613" i="51"/>
  <c r="N1613" i="51"/>
  <c r="M1613" i="51"/>
  <c r="L1613" i="51"/>
  <c r="T1613" i="51" s="1"/>
  <c r="S1612" i="51"/>
  <c r="Q1612" i="51"/>
  <c r="P1612" i="51"/>
  <c r="O1612" i="51"/>
  <c r="N1612" i="51"/>
  <c r="M1612" i="51"/>
  <c r="L1612" i="51"/>
  <c r="T1612" i="51" s="1"/>
  <c r="S1611" i="51"/>
  <c r="Q1611" i="51"/>
  <c r="P1611" i="51"/>
  <c r="O1611" i="51"/>
  <c r="N1611" i="51"/>
  <c r="M1611" i="51"/>
  <c r="L1611" i="51"/>
  <c r="T1611" i="51" s="1"/>
  <c r="S1610" i="51"/>
  <c r="Q1610" i="51"/>
  <c r="P1610" i="51"/>
  <c r="O1610" i="51"/>
  <c r="N1610" i="51"/>
  <c r="M1610" i="51"/>
  <c r="L1610" i="51"/>
  <c r="T1610" i="51" s="1"/>
  <c r="S1609" i="51"/>
  <c r="Q1609" i="51"/>
  <c r="P1609" i="51"/>
  <c r="O1609" i="51"/>
  <c r="N1609" i="51"/>
  <c r="M1609" i="51"/>
  <c r="L1609" i="51"/>
  <c r="T1609" i="51" s="1"/>
  <c r="S1608" i="51"/>
  <c r="Q1608" i="51"/>
  <c r="P1608" i="51"/>
  <c r="O1608" i="51"/>
  <c r="N1608" i="51"/>
  <c r="M1608" i="51"/>
  <c r="L1608" i="51"/>
  <c r="T1608" i="51" s="1"/>
  <c r="S1607" i="51"/>
  <c r="Q1607" i="51"/>
  <c r="P1607" i="51"/>
  <c r="O1607" i="51"/>
  <c r="N1607" i="51"/>
  <c r="M1607" i="51"/>
  <c r="L1607" i="51"/>
  <c r="T1607" i="51" s="1"/>
  <c r="S1606" i="51"/>
  <c r="Q1606" i="51"/>
  <c r="P1606" i="51"/>
  <c r="O1606" i="51"/>
  <c r="N1606" i="51"/>
  <c r="M1606" i="51"/>
  <c r="L1606" i="51"/>
  <c r="T1606" i="51" s="1"/>
  <c r="S1605" i="51"/>
  <c r="Q1605" i="51"/>
  <c r="P1605" i="51"/>
  <c r="O1605" i="51"/>
  <c r="N1605" i="51"/>
  <c r="M1605" i="51"/>
  <c r="L1605" i="51"/>
  <c r="T1605" i="51" s="1"/>
  <c r="S1604" i="51"/>
  <c r="Q1604" i="51"/>
  <c r="P1604" i="51"/>
  <c r="O1604" i="51"/>
  <c r="N1604" i="51"/>
  <c r="M1604" i="51"/>
  <c r="L1604" i="51"/>
  <c r="T1604" i="51" s="1"/>
  <c r="S1603" i="51"/>
  <c r="Q1603" i="51"/>
  <c r="P1603" i="51"/>
  <c r="O1603" i="51"/>
  <c r="N1603" i="51"/>
  <c r="M1603" i="51"/>
  <c r="L1603" i="51"/>
  <c r="T1603" i="51" s="1"/>
  <c r="S1602" i="51"/>
  <c r="Q1602" i="51"/>
  <c r="P1602" i="51"/>
  <c r="O1602" i="51"/>
  <c r="N1602" i="51"/>
  <c r="M1602" i="51"/>
  <c r="L1602" i="51"/>
  <c r="T1602" i="51" s="1"/>
  <c r="S1601" i="51"/>
  <c r="Q1601" i="51"/>
  <c r="P1601" i="51"/>
  <c r="O1601" i="51"/>
  <c r="N1601" i="51"/>
  <c r="M1601" i="51"/>
  <c r="L1601" i="51"/>
  <c r="T1601" i="51" s="1"/>
  <c r="S1600" i="51"/>
  <c r="Q1600" i="51"/>
  <c r="P1600" i="51"/>
  <c r="O1600" i="51"/>
  <c r="N1600" i="51"/>
  <c r="M1600" i="51"/>
  <c r="L1600" i="51"/>
  <c r="T1600" i="51" s="1"/>
  <c r="S1599" i="51"/>
  <c r="Q1599" i="51"/>
  <c r="P1599" i="51"/>
  <c r="O1599" i="51"/>
  <c r="N1599" i="51"/>
  <c r="M1599" i="51"/>
  <c r="L1599" i="51"/>
  <c r="T1599" i="51" s="1"/>
  <c r="S1598" i="51"/>
  <c r="Q1598" i="51"/>
  <c r="P1598" i="51"/>
  <c r="O1598" i="51"/>
  <c r="N1598" i="51"/>
  <c r="M1598" i="51"/>
  <c r="L1598" i="51"/>
  <c r="T1598" i="51" s="1"/>
  <c r="S1597" i="51"/>
  <c r="Q1597" i="51"/>
  <c r="P1597" i="51"/>
  <c r="O1597" i="51"/>
  <c r="N1597" i="51"/>
  <c r="M1597" i="51"/>
  <c r="L1597" i="51"/>
  <c r="T1597" i="51" s="1"/>
  <c r="S1596" i="51"/>
  <c r="Q1596" i="51"/>
  <c r="P1596" i="51"/>
  <c r="O1596" i="51"/>
  <c r="N1596" i="51"/>
  <c r="M1596" i="51"/>
  <c r="L1596" i="51"/>
  <c r="T1596" i="51" s="1"/>
  <c r="S1595" i="51"/>
  <c r="Q1595" i="51"/>
  <c r="P1595" i="51"/>
  <c r="O1595" i="51"/>
  <c r="N1595" i="51"/>
  <c r="M1595" i="51"/>
  <c r="L1595" i="51"/>
  <c r="T1595" i="51" s="1"/>
  <c r="S1594" i="51"/>
  <c r="Q1594" i="51"/>
  <c r="P1594" i="51"/>
  <c r="O1594" i="51"/>
  <c r="N1594" i="51"/>
  <c r="M1594" i="51"/>
  <c r="L1594" i="51"/>
  <c r="T1594" i="51" s="1"/>
  <c r="S1593" i="51"/>
  <c r="Q1593" i="51"/>
  <c r="P1593" i="51"/>
  <c r="O1593" i="51"/>
  <c r="N1593" i="51"/>
  <c r="M1593" i="51"/>
  <c r="L1593" i="51"/>
  <c r="T1593" i="51" s="1"/>
  <c r="S1592" i="51"/>
  <c r="Q1592" i="51"/>
  <c r="P1592" i="51"/>
  <c r="O1592" i="51"/>
  <c r="N1592" i="51"/>
  <c r="M1592" i="51"/>
  <c r="L1592" i="51"/>
  <c r="T1592" i="51" s="1"/>
  <c r="S1591" i="51"/>
  <c r="Q1591" i="51"/>
  <c r="P1591" i="51"/>
  <c r="O1591" i="51"/>
  <c r="N1591" i="51"/>
  <c r="M1591" i="51"/>
  <c r="L1591" i="51"/>
  <c r="T1591" i="51" s="1"/>
  <c r="S1590" i="51"/>
  <c r="Q1590" i="51"/>
  <c r="P1590" i="51"/>
  <c r="O1590" i="51"/>
  <c r="N1590" i="51"/>
  <c r="M1590" i="51"/>
  <c r="L1590" i="51"/>
  <c r="T1590" i="51" s="1"/>
  <c r="S1589" i="51"/>
  <c r="Q1589" i="51"/>
  <c r="P1589" i="51"/>
  <c r="O1589" i="51"/>
  <c r="N1589" i="51"/>
  <c r="M1589" i="51"/>
  <c r="L1589" i="51"/>
  <c r="T1589" i="51" s="1"/>
  <c r="S1588" i="51"/>
  <c r="Q1588" i="51"/>
  <c r="P1588" i="51"/>
  <c r="O1588" i="51"/>
  <c r="N1588" i="51"/>
  <c r="M1588" i="51"/>
  <c r="L1588" i="51"/>
  <c r="T1588" i="51" s="1"/>
  <c r="S1587" i="51"/>
  <c r="Q1587" i="51"/>
  <c r="P1587" i="51"/>
  <c r="O1587" i="51"/>
  <c r="N1587" i="51"/>
  <c r="M1587" i="51"/>
  <c r="L1587" i="51"/>
  <c r="T1587" i="51" s="1"/>
  <c r="S1586" i="51"/>
  <c r="Q1586" i="51"/>
  <c r="P1586" i="51"/>
  <c r="O1586" i="51"/>
  <c r="N1586" i="51"/>
  <c r="M1586" i="51"/>
  <c r="L1586" i="51"/>
  <c r="T1586" i="51" s="1"/>
  <c r="S1585" i="51"/>
  <c r="Q1585" i="51"/>
  <c r="P1585" i="51"/>
  <c r="O1585" i="51"/>
  <c r="N1585" i="51"/>
  <c r="M1585" i="51"/>
  <c r="L1585" i="51"/>
  <c r="T1585" i="51" s="1"/>
  <c r="S1584" i="51"/>
  <c r="Q1584" i="51"/>
  <c r="P1584" i="51"/>
  <c r="O1584" i="51"/>
  <c r="N1584" i="51"/>
  <c r="M1584" i="51"/>
  <c r="L1584" i="51"/>
  <c r="T1584" i="51" s="1"/>
  <c r="S1583" i="51"/>
  <c r="Q1583" i="51"/>
  <c r="P1583" i="51"/>
  <c r="O1583" i="51"/>
  <c r="N1583" i="51"/>
  <c r="M1583" i="51"/>
  <c r="L1583" i="51"/>
  <c r="T1583" i="51" s="1"/>
  <c r="S1582" i="51"/>
  <c r="Q1582" i="51"/>
  <c r="P1582" i="51"/>
  <c r="O1582" i="51"/>
  <c r="N1582" i="51"/>
  <c r="M1582" i="51"/>
  <c r="L1582" i="51"/>
  <c r="T1582" i="51" s="1"/>
  <c r="S1581" i="51"/>
  <c r="Q1581" i="51"/>
  <c r="P1581" i="51"/>
  <c r="O1581" i="51"/>
  <c r="N1581" i="51"/>
  <c r="M1581" i="51"/>
  <c r="L1581" i="51"/>
  <c r="T1581" i="51" s="1"/>
  <c r="S1580" i="51"/>
  <c r="Q1580" i="51"/>
  <c r="P1580" i="51"/>
  <c r="O1580" i="51"/>
  <c r="N1580" i="51"/>
  <c r="M1580" i="51"/>
  <c r="L1580" i="51"/>
  <c r="T1580" i="51" s="1"/>
  <c r="S1573" i="51"/>
  <c r="Q1573" i="51"/>
  <c r="P1573" i="51"/>
  <c r="O1573" i="51"/>
  <c r="N1573" i="51"/>
  <c r="M1573" i="51"/>
  <c r="L1573" i="51"/>
  <c r="T1573" i="51" s="1"/>
  <c r="S1572" i="51"/>
  <c r="Q1572" i="51"/>
  <c r="P1572" i="51"/>
  <c r="O1572" i="51"/>
  <c r="N1572" i="51"/>
  <c r="M1572" i="51"/>
  <c r="L1572" i="51"/>
  <c r="T1572" i="51" s="1"/>
  <c r="S1571" i="51"/>
  <c r="Q1571" i="51"/>
  <c r="P1571" i="51"/>
  <c r="O1571" i="51"/>
  <c r="N1571" i="51"/>
  <c r="M1571" i="51"/>
  <c r="L1571" i="51"/>
  <c r="T1571" i="51" s="1"/>
  <c r="S1570" i="51"/>
  <c r="Q1570" i="51"/>
  <c r="P1570" i="51"/>
  <c r="O1570" i="51"/>
  <c r="N1570" i="51"/>
  <c r="M1570" i="51"/>
  <c r="L1570" i="51"/>
  <c r="T1570" i="51" s="1"/>
  <c r="S1569" i="51"/>
  <c r="Q1569" i="51"/>
  <c r="P1569" i="51"/>
  <c r="O1569" i="51"/>
  <c r="N1569" i="51"/>
  <c r="M1569" i="51"/>
  <c r="L1569" i="51"/>
  <c r="T1569" i="51" s="1"/>
  <c r="S1568" i="51"/>
  <c r="Q1568" i="51"/>
  <c r="P1568" i="51"/>
  <c r="O1568" i="51"/>
  <c r="N1568" i="51"/>
  <c r="M1568" i="51"/>
  <c r="L1568" i="51"/>
  <c r="T1568" i="51" s="1"/>
  <c r="S1567" i="51"/>
  <c r="Q1567" i="51"/>
  <c r="P1567" i="51"/>
  <c r="O1567" i="51"/>
  <c r="N1567" i="51"/>
  <c r="M1567" i="51"/>
  <c r="L1567" i="51"/>
  <c r="T1567" i="51" s="1"/>
  <c r="S1566" i="51"/>
  <c r="Q1566" i="51"/>
  <c r="P1566" i="51"/>
  <c r="O1566" i="51"/>
  <c r="N1566" i="51"/>
  <c r="M1566" i="51"/>
  <c r="L1566" i="51"/>
  <c r="T1566" i="51" s="1"/>
  <c r="S1565" i="51"/>
  <c r="Q1565" i="51"/>
  <c r="P1565" i="51"/>
  <c r="O1565" i="51"/>
  <c r="N1565" i="51"/>
  <c r="M1565" i="51"/>
  <c r="L1565" i="51"/>
  <c r="T1565" i="51" s="1"/>
  <c r="S1564" i="51"/>
  <c r="Q1564" i="51"/>
  <c r="P1564" i="51"/>
  <c r="O1564" i="51"/>
  <c r="N1564" i="51"/>
  <c r="M1564" i="51"/>
  <c r="L1564" i="51"/>
  <c r="T1564" i="51" s="1"/>
  <c r="S1563" i="51"/>
  <c r="Q1563" i="51"/>
  <c r="P1563" i="51"/>
  <c r="O1563" i="51"/>
  <c r="N1563" i="51"/>
  <c r="M1563" i="51"/>
  <c r="L1563" i="51"/>
  <c r="T1563" i="51" s="1"/>
  <c r="S1562" i="51"/>
  <c r="Q1562" i="51"/>
  <c r="P1562" i="51"/>
  <c r="O1562" i="51"/>
  <c r="N1562" i="51"/>
  <c r="M1562" i="51"/>
  <c r="L1562" i="51"/>
  <c r="T1562" i="51" s="1"/>
  <c r="S1561" i="51"/>
  <c r="Q1561" i="51"/>
  <c r="P1561" i="51"/>
  <c r="O1561" i="51"/>
  <c r="N1561" i="51"/>
  <c r="M1561" i="51"/>
  <c r="L1561" i="51"/>
  <c r="T1561" i="51" s="1"/>
  <c r="S1560" i="51"/>
  <c r="Q1560" i="51"/>
  <c r="P1560" i="51"/>
  <c r="O1560" i="51"/>
  <c r="N1560" i="51"/>
  <c r="M1560" i="51"/>
  <c r="L1560" i="51"/>
  <c r="T1560" i="51" s="1"/>
  <c r="S1559" i="51"/>
  <c r="Q1559" i="51"/>
  <c r="P1559" i="51"/>
  <c r="O1559" i="51"/>
  <c r="N1559" i="51"/>
  <c r="M1559" i="51"/>
  <c r="L1559" i="51"/>
  <c r="T1559" i="51" s="1"/>
  <c r="S1558" i="51"/>
  <c r="Q1558" i="51"/>
  <c r="P1558" i="51"/>
  <c r="O1558" i="51"/>
  <c r="N1558" i="51"/>
  <c r="M1558" i="51"/>
  <c r="L1558" i="51"/>
  <c r="T1558" i="51" s="1"/>
  <c r="S1557" i="51"/>
  <c r="Q1557" i="51"/>
  <c r="P1557" i="51"/>
  <c r="O1557" i="51"/>
  <c r="N1557" i="51"/>
  <c r="M1557" i="51"/>
  <c r="L1557" i="51"/>
  <c r="T1557" i="51" s="1"/>
  <c r="S1556" i="51"/>
  <c r="Q1556" i="51"/>
  <c r="P1556" i="51"/>
  <c r="O1556" i="51"/>
  <c r="N1556" i="51"/>
  <c r="M1556" i="51"/>
  <c r="L1556" i="51"/>
  <c r="T1556" i="51" s="1"/>
  <c r="S1555" i="51"/>
  <c r="Q1555" i="51"/>
  <c r="P1555" i="51"/>
  <c r="O1555" i="51"/>
  <c r="N1555" i="51"/>
  <c r="M1555" i="51"/>
  <c r="L1555" i="51"/>
  <c r="T1555" i="51" s="1"/>
  <c r="S1554" i="51"/>
  <c r="Q1554" i="51"/>
  <c r="P1554" i="51"/>
  <c r="O1554" i="51"/>
  <c r="N1554" i="51"/>
  <c r="M1554" i="51"/>
  <c r="L1554" i="51"/>
  <c r="T1554" i="51" s="1"/>
  <c r="S1553" i="51"/>
  <c r="Q1553" i="51"/>
  <c r="P1553" i="51"/>
  <c r="O1553" i="51"/>
  <c r="N1553" i="51"/>
  <c r="M1553" i="51"/>
  <c r="L1553" i="51"/>
  <c r="T1553" i="51" s="1"/>
  <c r="S1552" i="51"/>
  <c r="Q1552" i="51"/>
  <c r="P1552" i="51"/>
  <c r="O1552" i="51"/>
  <c r="N1552" i="51"/>
  <c r="M1552" i="51"/>
  <c r="L1552" i="51"/>
  <c r="T1552" i="51" s="1"/>
  <c r="S1551" i="51"/>
  <c r="Q1551" i="51"/>
  <c r="P1551" i="51"/>
  <c r="O1551" i="51"/>
  <c r="N1551" i="51"/>
  <c r="M1551" i="51"/>
  <c r="L1551" i="51"/>
  <c r="T1551" i="51" s="1"/>
  <c r="S1550" i="51"/>
  <c r="Q1550" i="51"/>
  <c r="P1550" i="51"/>
  <c r="O1550" i="51"/>
  <c r="N1550" i="51"/>
  <c r="M1550" i="51"/>
  <c r="L1550" i="51"/>
  <c r="T1550" i="51" s="1"/>
  <c r="S1549" i="51"/>
  <c r="Q1549" i="51"/>
  <c r="P1549" i="51"/>
  <c r="O1549" i="51"/>
  <c r="N1549" i="51"/>
  <c r="M1549" i="51"/>
  <c r="L1549" i="51"/>
  <c r="T1549" i="51" s="1"/>
  <c r="S1548" i="51"/>
  <c r="Q1548" i="51"/>
  <c r="P1548" i="51"/>
  <c r="O1548" i="51"/>
  <c r="N1548" i="51"/>
  <c r="M1548" i="51"/>
  <c r="L1548" i="51"/>
  <c r="T1548" i="51" s="1"/>
  <c r="S1547" i="51"/>
  <c r="Q1547" i="51"/>
  <c r="P1547" i="51"/>
  <c r="O1547" i="51"/>
  <c r="N1547" i="51"/>
  <c r="M1547" i="51"/>
  <c r="L1547" i="51"/>
  <c r="T1547" i="51" s="1"/>
  <c r="S1546" i="51"/>
  <c r="Q1546" i="51"/>
  <c r="P1546" i="51"/>
  <c r="O1546" i="51"/>
  <c r="N1546" i="51"/>
  <c r="M1546" i="51"/>
  <c r="L1546" i="51"/>
  <c r="T1546" i="51" s="1"/>
  <c r="S1545" i="51"/>
  <c r="Q1545" i="51"/>
  <c r="P1545" i="51"/>
  <c r="O1545" i="51"/>
  <c r="N1545" i="51"/>
  <c r="M1545" i="51"/>
  <c r="L1545" i="51"/>
  <c r="T1545" i="51" s="1"/>
  <c r="S1544" i="51"/>
  <c r="Q1544" i="51"/>
  <c r="P1544" i="51"/>
  <c r="O1544" i="51"/>
  <c r="N1544" i="51"/>
  <c r="M1544" i="51"/>
  <c r="L1544" i="51"/>
  <c r="T1544" i="51" s="1"/>
  <c r="S1543" i="51"/>
  <c r="Q1543" i="51"/>
  <c r="P1543" i="51"/>
  <c r="O1543" i="51"/>
  <c r="N1543" i="51"/>
  <c r="M1543" i="51"/>
  <c r="L1543" i="51"/>
  <c r="T1543" i="51" s="1"/>
  <c r="S1542" i="51"/>
  <c r="Q1542" i="51"/>
  <c r="P1542" i="51"/>
  <c r="O1542" i="51"/>
  <c r="N1542" i="51"/>
  <c r="M1542" i="51"/>
  <c r="L1542" i="51"/>
  <c r="T1542" i="51" s="1"/>
  <c r="S1541" i="51"/>
  <c r="Q1541" i="51"/>
  <c r="P1541" i="51"/>
  <c r="O1541" i="51"/>
  <c r="N1541" i="51"/>
  <c r="M1541" i="51"/>
  <c r="L1541" i="51"/>
  <c r="T1541" i="51" s="1"/>
  <c r="S1540" i="51"/>
  <c r="Q1540" i="51"/>
  <c r="P1540" i="51"/>
  <c r="O1540" i="51"/>
  <c r="N1540" i="51"/>
  <c r="M1540" i="51"/>
  <c r="L1540" i="51"/>
  <c r="T1540" i="51" s="1"/>
  <c r="S1539" i="51"/>
  <c r="Q1539" i="51"/>
  <c r="P1539" i="51"/>
  <c r="O1539" i="51"/>
  <c r="N1539" i="51"/>
  <c r="M1539" i="51"/>
  <c r="L1539" i="51"/>
  <c r="T1539" i="51" s="1"/>
  <c r="S1538" i="51"/>
  <c r="Q1538" i="51"/>
  <c r="P1538" i="51"/>
  <c r="O1538" i="51"/>
  <c r="N1538" i="51"/>
  <c r="M1538" i="51"/>
  <c r="L1538" i="51"/>
  <c r="T1538" i="51" s="1"/>
  <c r="S1537" i="51"/>
  <c r="Q1537" i="51"/>
  <c r="P1537" i="51"/>
  <c r="O1537" i="51"/>
  <c r="N1537" i="51"/>
  <c r="M1537" i="51"/>
  <c r="L1537" i="51"/>
  <c r="T1537" i="51" s="1"/>
  <c r="S1536" i="51"/>
  <c r="Q1536" i="51"/>
  <c r="P1536" i="51"/>
  <c r="O1536" i="51"/>
  <c r="N1536" i="51"/>
  <c r="M1536" i="51"/>
  <c r="L1536" i="51"/>
  <c r="T1536" i="51" s="1"/>
  <c r="S1535" i="51"/>
  <c r="Q1535" i="51"/>
  <c r="P1535" i="51"/>
  <c r="O1535" i="51"/>
  <c r="N1535" i="51"/>
  <c r="M1535" i="51"/>
  <c r="L1535" i="51"/>
  <c r="T1535" i="51" s="1"/>
  <c r="S1534" i="51"/>
  <c r="Q1534" i="51"/>
  <c r="P1534" i="51"/>
  <c r="O1534" i="51"/>
  <c r="N1534" i="51"/>
  <c r="M1534" i="51"/>
  <c r="L1534" i="51"/>
  <c r="T1534" i="51" s="1"/>
  <c r="S1533" i="51"/>
  <c r="Q1533" i="51"/>
  <c r="P1533" i="51"/>
  <c r="O1533" i="51"/>
  <c r="N1533" i="51"/>
  <c r="M1533" i="51"/>
  <c r="L1533" i="51"/>
  <c r="T1533" i="51" s="1"/>
  <c r="S1532" i="51"/>
  <c r="Q1532" i="51"/>
  <c r="P1532" i="51"/>
  <c r="O1532" i="51"/>
  <c r="N1532" i="51"/>
  <c r="M1532" i="51"/>
  <c r="L1532" i="51"/>
  <c r="T1532" i="51" s="1"/>
  <c r="S1531" i="51"/>
  <c r="Q1531" i="51"/>
  <c r="P1531" i="51"/>
  <c r="O1531" i="51"/>
  <c r="N1531" i="51"/>
  <c r="M1531" i="51"/>
  <c r="L1531" i="51"/>
  <c r="T1531" i="51" s="1"/>
  <c r="S1530" i="51"/>
  <c r="Q1530" i="51"/>
  <c r="P1530" i="51"/>
  <c r="O1530" i="51"/>
  <c r="N1530" i="51"/>
  <c r="M1530" i="51"/>
  <c r="L1530" i="51"/>
  <c r="T1530" i="51" s="1"/>
  <c r="S1529" i="51"/>
  <c r="Q1529" i="51"/>
  <c r="P1529" i="51"/>
  <c r="O1529" i="51"/>
  <c r="N1529" i="51"/>
  <c r="M1529" i="51"/>
  <c r="L1529" i="51"/>
  <c r="T1529" i="51" s="1"/>
  <c r="S1528" i="51"/>
  <c r="Q1528" i="51"/>
  <c r="P1528" i="51"/>
  <c r="O1528" i="51"/>
  <c r="N1528" i="51"/>
  <c r="M1528" i="51"/>
  <c r="L1528" i="51"/>
  <c r="T1528" i="51" s="1"/>
  <c r="S1527" i="51"/>
  <c r="Q1527" i="51"/>
  <c r="P1527" i="51"/>
  <c r="O1527" i="51"/>
  <c r="N1527" i="51"/>
  <c r="M1527" i="51"/>
  <c r="L1527" i="51"/>
  <c r="T1527" i="51" s="1"/>
  <c r="S1526" i="51"/>
  <c r="Q1526" i="51"/>
  <c r="P1526" i="51"/>
  <c r="O1526" i="51"/>
  <c r="N1526" i="51"/>
  <c r="M1526" i="51"/>
  <c r="L1526" i="51"/>
  <c r="T1526" i="51" s="1"/>
  <c r="S1525" i="51"/>
  <c r="Q1525" i="51"/>
  <c r="P1525" i="51"/>
  <c r="O1525" i="51"/>
  <c r="N1525" i="51"/>
  <c r="M1525" i="51"/>
  <c r="L1525" i="51"/>
  <c r="T1525" i="51" s="1"/>
  <c r="S1524" i="51"/>
  <c r="Q1524" i="51"/>
  <c r="P1524" i="51"/>
  <c r="O1524" i="51"/>
  <c r="N1524" i="51"/>
  <c r="M1524" i="51"/>
  <c r="L1524" i="51"/>
  <c r="T1524" i="51" s="1"/>
  <c r="S1523" i="51"/>
  <c r="Q1523" i="51"/>
  <c r="P1523" i="51"/>
  <c r="O1523" i="51"/>
  <c r="N1523" i="51"/>
  <c r="M1523" i="51"/>
  <c r="L1523" i="51"/>
  <c r="T1523" i="51" s="1"/>
  <c r="S1522" i="51"/>
  <c r="Q1522" i="51"/>
  <c r="P1522" i="51"/>
  <c r="O1522" i="51"/>
  <c r="N1522" i="51"/>
  <c r="M1522" i="51"/>
  <c r="L1522" i="51"/>
  <c r="T1522" i="51" s="1"/>
  <c r="S1521" i="51"/>
  <c r="Q1521" i="51"/>
  <c r="P1521" i="51"/>
  <c r="O1521" i="51"/>
  <c r="N1521" i="51"/>
  <c r="M1521" i="51"/>
  <c r="L1521" i="51"/>
  <c r="T1521" i="51" s="1"/>
  <c r="S1520" i="51"/>
  <c r="Q1520" i="51"/>
  <c r="P1520" i="51"/>
  <c r="O1520" i="51"/>
  <c r="N1520" i="51"/>
  <c r="M1520" i="51"/>
  <c r="L1520" i="51"/>
  <c r="T1520" i="51" s="1"/>
  <c r="S1519" i="51"/>
  <c r="Q1519" i="51"/>
  <c r="P1519" i="51"/>
  <c r="O1519" i="51"/>
  <c r="N1519" i="51"/>
  <c r="M1519" i="51"/>
  <c r="L1519" i="51"/>
  <c r="T1519" i="51" s="1"/>
  <c r="S1518" i="51"/>
  <c r="Q1518" i="51"/>
  <c r="P1518" i="51"/>
  <c r="O1518" i="51"/>
  <c r="N1518" i="51"/>
  <c r="M1518" i="51"/>
  <c r="L1518" i="51"/>
  <c r="T1518" i="51" s="1"/>
  <c r="S1517" i="51"/>
  <c r="Q1517" i="51"/>
  <c r="P1517" i="51"/>
  <c r="O1517" i="51"/>
  <c r="N1517" i="51"/>
  <c r="M1517" i="51"/>
  <c r="L1517" i="51"/>
  <c r="T1517" i="51" s="1"/>
  <c r="S1516" i="51"/>
  <c r="Q1516" i="51"/>
  <c r="P1516" i="51"/>
  <c r="O1516" i="51"/>
  <c r="N1516" i="51"/>
  <c r="M1516" i="51"/>
  <c r="L1516" i="51"/>
  <c r="T1516" i="51" s="1"/>
  <c r="S1515" i="51"/>
  <c r="Q1515" i="51"/>
  <c r="P1515" i="51"/>
  <c r="O1515" i="51"/>
  <c r="N1515" i="51"/>
  <c r="M1515" i="51"/>
  <c r="L1515" i="51"/>
  <c r="T1515" i="51" s="1"/>
  <c r="S1514" i="51"/>
  <c r="Q1514" i="51"/>
  <c r="P1514" i="51"/>
  <c r="O1514" i="51"/>
  <c r="N1514" i="51"/>
  <c r="M1514" i="51"/>
  <c r="L1514" i="51"/>
  <c r="T1514" i="51" s="1"/>
  <c r="S1513" i="51"/>
  <c r="Q1513" i="51"/>
  <c r="P1513" i="51"/>
  <c r="O1513" i="51"/>
  <c r="N1513" i="51"/>
  <c r="M1513" i="51"/>
  <c r="L1513" i="51"/>
  <c r="T1513" i="51" s="1"/>
  <c r="S1512" i="51"/>
  <c r="Q1512" i="51"/>
  <c r="P1512" i="51"/>
  <c r="O1512" i="51"/>
  <c r="N1512" i="51"/>
  <c r="M1512" i="51"/>
  <c r="L1512" i="51"/>
  <c r="T1512" i="51" s="1"/>
  <c r="S1511" i="51"/>
  <c r="Q1511" i="51"/>
  <c r="P1511" i="51"/>
  <c r="O1511" i="51"/>
  <c r="N1511" i="51"/>
  <c r="M1511" i="51"/>
  <c r="L1511" i="51"/>
  <c r="T1511" i="51" s="1"/>
  <c r="S1510" i="51"/>
  <c r="Q1510" i="51"/>
  <c r="P1510" i="51"/>
  <c r="O1510" i="51"/>
  <c r="N1510" i="51"/>
  <c r="M1510" i="51"/>
  <c r="L1510" i="51"/>
  <c r="T1510" i="51" s="1"/>
  <c r="S1509" i="51"/>
  <c r="Q1509" i="51"/>
  <c r="P1509" i="51"/>
  <c r="O1509" i="51"/>
  <c r="N1509" i="51"/>
  <c r="M1509" i="51"/>
  <c r="L1509" i="51"/>
  <c r="T1509" i="51" s="1"/>
  <c r="S1508" i="51"/>
  <c r="Q1508" i="51"/>
  <c r="P1508" i="51"/>
  <c r="O1508" i="51"/>
  <c r="N1508" i="51"/>
  <c r="M1508" i="51"/>
  <c r="L1508" i="51"/>
  <c r="T1508" i="51" s="1"/>
  <c r="S1507" i="51"/>
  <c r="Q1507" i="51"/>
  <c r="P1507" i="51"/>
  <c r="O1507" i="51"/>
  <c r="N1507" i="51"/>
  <c r="M1507" i="51"/>
  <c r="L1507" i="51"/>
  <c r="T1507" i="51" s="1"/>
  <c r="S1506" i="51"/>
  <c r="Q1506" i="51"/>
  <c r="P1506" i="51"/>
  <c r="O1506" i="51"/>
  <c r="N1506" i="51"/>
  <c r="M1506" i="51"/>
  <c r="L1506" i="51"/>
  <c r="T1506" i="51" s="1"/>
  <c r="S1505" i="51"/>
  <c r="Q1505" i="51"/>
  <c r="P1505" i="51"/>
  <c r="O1505" i="51"/>
  <c r="N1505" i="51"/>
  <c r="M1505" i="51"/>
  <c r="L1505" i="51"/>
  <c r="T1505" i="51" s="1"/>
  <c r="S1504" i="51"/>
  <c r="Q1504" i="51"/>
  <c r="P1504" i="51"/>
  <c r="O1504" i="51"/>
  <c r="N1504" i="51"/>
  <c r="M1504" i="51"/>
  <c r="L1504" i="51"/>
  <c r="T1504" i="51" s="1"/>
  <c r="S1503" i="51"/>
  <c r="Q1503" i="51"/>
  <c r="P1503" i="51"/>
  <c r="O1503" i="51"/>
  <c r="N1503" i="51"/>
  <c r="M1503" i="51"/>
  <c r="L1503" i="51"/>
  <c r="T1503" i="51" s="1"/>
  <c r="S1502" i="51"/>
  <c r="Q1502" i="51"/>
  <c r="P1502" i="51"/>
  <c r="O1502" i="51"/>
  <c r="N1502" i="51"/>
  <c r="M1502" i="51"/>
  <c r="L1502" i="51"/>
  <c r="T1502" i="51" s="1"/>
  <c r="S1501" i="51"/>
  <c r="Q1501" i="51"/>
  <c r="P1501" i="51"/>
  <c r="O1501" i="51"/>
  <c r="N1501" i="51"/>
  <c r="M1501" i="51"/>
  <c r="L1501" i="51"/>
  <c r="T1501" i="51" s="1"/>
  <c r="S1500" i="51"/>
  <c r="Q1500" i="51"/>
  <c r="P1500" i="51"/>
  <c r="O1500" i="51"/>
  <c r="N1500" i="51"/>
  <c r="M1500" i="51"/>
  <c r="L1500" i="51"/>
  <c r="T1500" i="51" s="1"/>
  <c r="S1499" i="51"/>
  <c r="Q1499" i="51"/>
  <c r="P1499" i="51"/>
  <c r="O1499" i="51"/>
  <c r="N1499" i="51"/>
  <c r="M1499" i="51"/>
  <c r="L1499" i="51"/>
  <c r="T1499" i="51" s="1"/>
  <c r="S1498" i="51"/>
  <c r="Q1498" i="51"/>
  <c r="P1498" i="51"/>
  <c r="O1498" i="51"/>
  <c r="N1498" i="51"/>
  <c r="M1498" i="51"/>
  <c r="L1498" i="51"/>
  <c r="T1498" i="51" s="1"/>
  <c r="S1497" i="51"/>
  <c r="Q1497" i="51"/>
  <c r="P1497" i="51"/>
  <c r="O1497" i="51"/>
  <c r="N1497" i="51"/>
  <c r="M1497" i="51"/>
  <c r="L1497" i="51"/>
  <c r="T1497" i="51" s="1"/>
  <c r="S1496" i="51"/>
  <c r="Q1496" i="51"/>
  <c r="P1496" i="51"/>
  <c r="O1496" i="51"/>
  <c r="N1496" i="51"/>
  <c r="M1496" i="51"/>
  <c r="L1496" i="51"/>
  <c r="T1496" i="51" s="1"/>
  <c r="S1495" i="51"/>
  <c r="Q1495" i="51"/>
  <c r="P1495" i="51"/>
  <c r="O1495" i="51"/>
  <c r="N1495" i="51"/>
  <c r="M1495" i="51"/>
  <c r="L1495" i="51"/>
  <c r="T1495" i="51" s="1"/>
  <c r="S1494" i="51"/>
  <c r="Q1494" i="51"/>
  <c r="P1494" i="51"/>
  <c r="O1494" i="51"/>
  <c r="N1494" i="51"/>
  <c r="M1494" i="51"/>
  <c r="L1494" i="51"/>
  <c r="T1494" i="51" s="1"/>
  <c r="S1493" i="51"/>
  <c r="Q1493" i="51"/>
  <c r="P1493" i="51"/>
  <c r="O1493" i="51"/>
  <c r="N1493" i="51"/>
  <c r="M1493" i="51"/>
  <c r="L1493" i="51"/>
  <c r="T1493" i="51" s="1"/>
  <c r="S1492" i="51"/>
  <c r="Q1492" i="51"/>
  <c r="P1492" i="51"/>
  <c r="O1492" i="51"/>
  <c r="N1492" i="51"/>
  <c r="M1492" i="51"/>
  <c r="L1492" i="51"/>
  <c r="T1492" i="51" s="1"/>
  <c r="S1491" i="51"/>
  <c r="Q1491" i="51"/>
  <c r="P1491" i="51"/>
  <c r="O1491" i="51"/>
  <c r="N1491" i="51"/>
  <c r="M1491" i="51"/>
  <c r="L1491" i="51"/>
  <c r="T1491" i="51" s="1"/>
  <c r="S1490" i="51"/>
  <c r="Q1490" i="51"/>
  <c r="P1490" i="51"/>
  <c r="O1490" i="51"/>
  <c r="N1490" i="51"/>
  <c r="M1490" i="51"/>
  <c r="L1490" i="51"/>
  <c r="T1490" i="51" s="1"/>
  <c r="S1489" i="51"/>
  <c r="Q1489" i="51"/>
  <c r="P1489" i="51"/>
  <c r="O1489" i="51"/>
  <c r="N1489" i="51"/>
  <c r="M1489" i="51"/>
  <c r="L1489" i="51"/>
  <c r="T1489" i="51" s="1"/>
  <c r="S1488" i="51"/>
  <c r="Q1488" i="51"/>
  <c r="P1488" i="51"/>
  <c r="O1488" i="51"/>
  <c r="N1488" i="51"/>
  <c r="L1488" i="51"/>
  <c r="T1488" i="51" s="1"/>
  <c r="S1487" i="51"/>
  <c r="Q1487" i="51"/>
  <c r="P1487" i="51"/>
  <c r="O1487" i="51"/>
  <c r="N1487" i="51"/>
  <c r="M1487" i="51"/>
  <c r="L1487" i="51"/>
  <c r="T1487" i="51" s="1"/>
  <c r="S1486" i="51"/>
  <c r="Q1486" i="51"/>
  <c r="P1486" i="51"/>
  <c r="O1486" i="51"/>
  <c r="N1486" i="51"/>
  <c r="M1486" i="51"/>
  <c r="L1486" i="51"/>
  <c r="T1486" i="51" s="1"/>
  <c r="S1485" i="51"/>
  <c r="Q1485" i="51"/>
  <c r="P1485" i="51"/>
  <c r="O1485" i="51"/>
  <c r="N1485" i="51"/>
  <c r="M1485" i="51"/>
  <c r="L1485" i="51"/>
  <c r="T1485" i="51" s="1"/>
  <c r="S1484" i="51"/>
  <c r="Q1484" i="51"/>
  <c r="P1484" i="51"/>
  <c r="O1484" i="51"/>
  <c r="N1484" i="51"/>
  <c r="M1484" i="51"/>
  <c r="L1484" i="51"/>
  <c r="T1484" i="51" s="1"/>
  <c r="S1483" i="51"/>
  <c r="Q1483" i="51"/>
  <c r="P1483" i="51"/>
  <c r="O1483" i="51"/>
  <c r="N1483" i="51"/>
  <c r="M1483" i="51"/>
  <c r="L1483" i="51"/>
  <c r="T1483" i="51" s="1"/>
  <c r="S1482" i="51"/>
  <c r="Q1482" i="51"/>
  <c r="P1482" i="51"/>
  <c r="O1482" i="51"/>
  <c r="N1482" i="51"/>
  <c r="M1482" i="51"/>
  <c r="L1482" i="51"/>
  <c r="T1482" i="51" s="1"/>
  <c r="S1481" i="51"/>
  <c r="Q1481" i="51"/>
  <c r="P1481" i="51"/>
  <c r="O1481" i="51"/>
  <c r="N1481" i="51"/>
  <c r="M1481" i="51"/>
  <c r="L1481" i="51"/>
  <c r="T1481" i="51" s="1"/>
  <c r="S1480" i="51"/>
  <c r="Q1480" i="51"/>
  <c r="P1480" i="51"/>
  <c r="O1480" i="51"/>
  <c r="N1480" i="51"/>
  <c r="M1480" i="51"/>
  <c r="L1480" i="51"/>
  <c r="T1480" i="51" s="1"/>
  <c r="S1479" i="51"/>
  <c r="Q1479" i="51"/>
  <c r="P1479" i="51"/>
  <c r="O1479" i="51"/>
  <c r="N1479" i="51"/>
  <c r="M1479" i="51"/>
  <c r="L1479" i="51"/>
  <c r="T1479" i="51" s="1"/>
  <c r="S1478" i="51"/>
  <c r="Q1478" i="51"/>
  <c r="P1478" i="51"/>
  <c r="O1478" i="51"/>
  <c r="N1478" i="51"/>
  <c r="M1478" i="51"/>
  <c r="L1478" i="51"/>
  <c r="T1478" i="51" s="1"/>
  <c r="S1455" i="51"/>
  <c r="Q1455" i="51"/>
  <c r="P1455" i="51"/>
  <c r="O1455" i="51"/>
  <c r="N1455" i="51"/>
  <c r="M1455" i="51"/>
  <c r="L1455" i="51"/>
  <c r="T1455" i="51" s="1"/>
  <c r="S1454" i="51"/>
  <c r="Q1454" i="51"/>
  <c r="P1454" i="51"/>
  <c r="O1454" i="51"/>
  <c r="N1454" i="51"/>
  <c r="M1454" i="51"/>
  <c r="L1454" i="51"/>
  <c r="T1454" i="51" s="1"/>
  <c r="S1453" i="51"/>
  <c r="Q1453" i="51"/>
  <c r="P1453" i="51"/>
  <c r="O1453" i="51"/>
  <c r="N1453" i="51"/>
  <c r="M1453" i="51"/>
  <c r="L1453" i="51"/>
  <c r="T1453" i="51" s="1"/>
  <c r="S1452" i="51"/>
  <c r="Q1452" i="51"/>
  <c r="P1452" i="51"/>
  <c r="O1452" i="51"/>
  <c r="N1452" i="51"/>
  <c r="M1452" i="51"/>
  <c r="L1452" i="51"/>
  <c r="T1452" i="51" s="1"/>
  <c r="S1451" i="51"/>
  <c r="Q1451" i="51"/>
  <c r="P1451" i="51"/>
  <c r="O1451" i="51"/>
  <c r="N1451" i="51"/>
  <c r="M1451" i="51"/>
  <c r="L1451" i="51"/>
  <c r="T1451" i="51" s="1"/>
  <c r="S1450" i="51"/>
  <c r="Q1450" i="51"/>
  <c r="P1450" i="51"/>
  <c r="O1450" i="51"/>
  <c r="N1450" i="51"/>
  <c r="M1450" i="51"/>
  <c r="L1450" i="51"/>
  <c r="T1450" i="51" s="1"/>
  <c r="S1449" i="51"/>
  <c r="Q1449" i="51"/>
  <c r="P1449" i="51"/>
  <c r="O1449" i="51"/>
  <c r="N1449" i="51"/>
  <c r="M1449" i="51"/>
  <c r="L1449" i="51"/>
  <c r="T1449" i="51" s="1"/>
  <c r="S1448" i="51"/>
  <c r="Q1448" i="51"/>
  <c r="P1448" i="51"/>
  <c r="O1448" i="51"/>
  <c r="N1448" i="51"/>
  <c r="M1448" i="51"/>
  <c r="L1448" i="51"/>
  <c r="T1448" i="51" s="1"/>
  <c r="S1447" i="51"/>
  <c r="Q1447" i="51"/>
  <c r="P1447" i="51"/>
  <c r="O1447" i="51"/>
  <c r="N1447" i="51"/>
  <c r="M1447" i="51"/>
  <c r="L1447" i="51"/>
  <c r="T1447" i="51" s="1"/>
  <c r="S1446" i="51"/>
  <c r="Q1446" i="51"/>
  <c r="P1446" i="51"/>
  <c r="O1446" i="51"/>
  <c r="N1446" i="51"/>
  <c r="M1446" i="51"/>
  <c r="L1446" i="51"/>
  <c r="T1446" i="51" s="1"/>
  <c r="S1445" i="51"/>
  <c r="Q1445" i="51"/>
  <c r="P1445" i="51"/>
  <c r="O1445" i="51"/>
  <c r="N1445" i="51"/>
  <c r="M1445" i="51"/>
  <c r="L1445" i="51"/>
  <c r="T1445" i="51" s="1"/>
  <c r="S1444" i="51"/>
  <c r="Q1444" i="51"/>
  <c r="P1444" i="51"/>
  <c r="O1444" i="51"/>
  <c r="N1444" i="51"/>
  <c r="M1444" i="51"/>
  <c r="L1444" i="51"/>
  <c r="T1444" i="51" s="1"/>
  <c r="S1443" i="51"/>
  <c r="Q1443" i="51"/>
  <c r="P1443" i="51"/>
  <c r="O1443" i="51"/>
  <c r="N1443" i="51"/>
  <c r="M1443" i="51"/>
  <c r="L1443" i="51"/>
  <c r="T1443" i="51" s="1"/>
  <c r="S1442" i="51"/>
  <c r="Q1442" i="51"/>
  <c r="P1442" i="51"/>
  <c r="O1442" i="51"/>
  <c r="N1442" i="51"/>
  <c r="M1442" i="51"/>
  <c r="L1442" i="51"/>
  <c r="T1442" i="51" s="1"/>
  <c r="S1441" i="51"/>
  <c r="Q1441" i="51"/>
  <c r="P1441" i="51"/>
  <c r="O1441" i="51"/>
  <c r="N1441" i="51"/>
  <c r="M1441" i="51"/>
  <c r="L1441" i="51"/>
  <c r="T1441" i="51" s="1"/>
  <c r="S1440" i="51"/>
  <c r="Q1440" i="51"/>
  <c r="P1440" i="51"/>
  <c r="O1440" i="51"/>
  <c r="N1440" i="51"/>
  <c r="M1440" i="51"/>
  <c r="L1440" i="51"/>
  <c r="T1440" i="51" s="1"/>
  <c r="S1439" i="51"/>
  <c r="Q1439" i="51"/>
  <c r="P1439" i="51"/>
  <c r="O1439" i="51"/>
  <c r="N1439" i="51"/>
  <c r="M1439" i="51"/>
  <c r="L1439" i="51"/>
  <c r="T1439" i="51" s="1"/>
  <c r="S1438" i="51"/>
  <c r="Q1438" i="51"/>
  <c r="P1438" i="51"/>
  <c r="O1438" i="51"/>
  <c r="N1438" i="51"/>
  <c r="M1438" i="51"/>
  <c r="L1438" i="51"/>
  <c r="T1438" i="51" s="1"/>
  <c r="S1437" i="51"/>
  <c r="Q1437" i="51"/>
  <c r="P1437" i="51"/>
  <c r="O1437" i="51"/>
  <c r="N1437" i="51"/>
  <c r="M1437" i="51"/>
  <c r="L1437" i="51"/>
  <c r="T1437" i="51" s="1"/>
  <c r="S1436" i="51"/>
  <c r="Q1436" i="51"/>
  <c r="P1436" i="51"/>
  <c r="O1436" i="51"/>
  <c r="N1436" i="51"/>
  <c r="M1436" i="51"/>
  <c r="L1436" i="51"/>
  <c r="T1436" i="51" s="1"/>
  <c r="S1435" i="51"/>
  <c r="Q1435" i="51"/>
  <c r="P1435" i="51"/>
  <c r="O1435" i="51"/>
  <c r="N1435" i="51"/>
  <c r="M1435" i="51"/>
  <c r="L1435" i="51"/>
  <c r="T1435" i="51" s="1"/>
  <c r="S1434" i="51"/>
  <c r="Q1434" i="51"/>
  <c r="P1434" i="51"/>
  <c r="O1434" i="51"/>
  <c r="N1434" i="51"/>
  <c r="M1434" i="51"/>
  <c r="L1434" i="51"/>
  <c r="T1434" i="51" s="1"/>
  <c r="S1433" i="51"/>
  <c r="Q1433" i="51"/>
  <c r="P1433" i="51"/>
  <c r="O1433" i="51"/>
  <c r="N1433" i="51"/>
  <c r="M1433" i="51"/>
  <c r="L1433" i="51"/>
  <c r="T1433" i="51" s="1"/>
  <c r="S1432" i="51"/>
  <c r="Q1432" i="51"/>
  <c r="P1432" i="51"/>
  <c r="O1432" i="51"/>
  <c r="N1432" i="51"/>
  <c r="M1432" i="51"/>
  <c r="L1432" i="51"/>
  <c r="T1432" i="51" s="1"/>
  <c r="S1431" i="51"/>
  <c r="Q1431" i="51"/>
  <c r="P1431" i="51"/>
  <c r="O1431" i="51"/>
  <c r="N1431" i="51"/>
  <c r="M1431" i="51"/>
  <c r="L1431" i="51"/>
  <c r="T1431" i="51" s="1"/>
  <c r="S1430" i="51"/>
  <c r="Q1430" i="51"/>
  <c r="P1430" i="51"/>
  <c r="O1430" i="51"/>
  <c r="N1430" i="51"/>
  <c r="M1430" i="51"/>
  <c r="L1430" i="51"/>
  <c r="T1430" i="51" s="1"/>
  <c r="S1429" i="51"/>
  <c r="Q1429" i="51"/>
  <c r="P1429" i="51"/>
  <c r="O1429" i="51"/>
  <c r="N1429" i="51"/>
  <c r="M1429" i="51"/>
  <c r="L1429" i="51"/>
  <c r="T1429" i="51" s="1"/>
  <c r="S1428" i="51"/>
  <c r="Q1428" i="51"/>
  <c r="P1428" i="51"/>
  <c r="O1428" i="51"/>
  <c r="N1428" i="51"/>
  <c r="M1428" i="51"/>
  <c r="L1428" i="51"/>
  <c r="T1428" i="51" s="1"/>
  <c r="S1427" i="51"/>
  <c r="Q1427" i="51"/>
  <c r="P1427" i="51"/>
  <c r="O1427" i="51"/>
  <c r="N1427" i="51"/>
  <c r="M1427" i="51"/>
  <c r="L1427" i="51"/>
  <c r="T1427" i="51" s="1"/>
  <c r="S1426" i="51"/>
  <c r="Q1426" i="51"/>
  <c r="P1426" i="51"/>
  <c r="O1426" i="51"/>
  <c r="N1426" i="51"/>
  <c r="M1426" i="51"/>
  <c r="L1426" i="51"/>
  <c r="T1426" i="51" s="1"/>
  <c r="S1425" i="51"/>
  <c r="Q1425" i="51"/>
  <c r="P1425" i="51"/>
  <c r="O1425" i="51"/>
  <c r="N1425" i="51"/>
  <c r="M1425" i="51"/>
  <c r="L1425" i="51"/>
  <c r="T1425" i="51" s="1"/>
  <c r="S1424" i="51"/>
  <c r="Q1424" i="51"/>
  <c r="P1424" i="51"/>
  <c r="O1424" i="51"/>
  <c r="N1424" i="51"/>
  <c r="M1424" i="51"/>
  <c r="L1424" i="51"/>
  <c r="T1424" i="51" s="1"/>
  <c r="S1423" i="51"/>
  <c r="Q1423" i="51"/>
  <c r="P1423" i="51"/>
  <c r="O1423" i="51"/>
  <c r="N1423" i="51"/>
  <c r="M1423" i="51"/>
  <c r="L1423" i="51"/>
  <c r="T1423" i="51" s="1"/>
  <c r="S1422" i="51"/>
  <c r="Q1422" i="51"/>
  <c r="P1422" i="51"/>
  <c r="O1422" i="51"/>
  <c r="N1422" i="51"/>
  <c r="M1422" i="51"/>
  <c r="L1422" i="51"/>
  <c r="T1422" i="51" s="1"/>
  <c r="S1421" i="51"/>
  <c r="Q1421" i="51"/>
  <c r="P1421" i="51"/>
  <c r="O1421" i="51"/>
  <c r="N1421" i="51"/>
  <c r="M1421" i="51"/>
  <c r="L1421" i="51"/>
  <c r="T1421" i="51" s="1"/>
  <c r="S1420" i="51"/>
  <c r="Q1420" i="51"/>
  <c r="P1420" i="51"/>
  <c r="O1420" i="51"/>
  <c r="N1420" i="51"/>
  <c r="M1420" i="51"/>
  <c r="L1420" i="51"/>
  <c r="T1420" i="51" s="1"/>
  <c r="S1419" i="51"/>
  <c r="Q1419" i="51"/>
  <c r="P1419" i="51"/>
  <c r="O1419" i="51"/>
  <c r="N1419" i="51"/>
  <c r="M1419" i="51"/>
  <c r="T1419" i="51"/>
  <c r="S1418" i="51"/>
  <c r="Q1418" i="51"/>
  <c r="P1418" i="51"/>
  <c r="O1418" i="51"/>
  <c r="N1418" i="51"/>
  <c r="M1418" i="51"/>
  <c r="L1418" i="51"/>
  <c r="T1418" i="51" s="1"/>
  <c r="S1417" i="51"/>
  <c r="Q1417" i="51"/>
  <c r="P1417" i="51"/>
  <c r="O1417" i="51"/>
  <c r="N1417" i="51"/>
  <c r="M1417" i="51"/>
  <c r="L1417" i="51"/>
  <c r="T1417" i="51" s="1"/>
  <c r="S1416" i="51"/>
  <c r="Q1416" i="51"/>
  <c r="P1416" i="51"/>
  <c r="O1416" i="51"/>
  <c r="N1416" i="51"/>
  <c r="M1416" i="51"/>
  <c r="L1416" i="51"/>
  <c r="T1416" i="51" s="1"/>
  <c r="S1415" i="51"/>
  <c r="Q1415" i="51"/>
  <c r="P1415" i="51"/>
  <c r="O1415" i="51"/>
  <c r="N1415" i="51"/>
  <c r="M1415" i="51"/>
  <c r="L1415" i="51"/>
  <c r="T1415" i="51" s="1"/>
  <c r="S1414" i="51"/>
  <c r="Q1414" i="51"/>
  <c r="P1414" i="51"/>
  <c r="O1414" i="51"/>
  <c r="N1414" i="51"/>
  <c r="M1414" i="51"/>
  <c r="L1414" i="51"/>
  <c r="T1414" i="51" s="1"/>
  <c r="S1413" i="51"/>
  <c r="Q1413" i="51"/>
  <c r="P1413" i="51"/>
  <c r="O1413" i="51"/>
  <c r="N1413" i="51"/>
  <c r="M1413" i="51"/>
  <c r="L1413" i="51"/>
  <c r="T1413" i="51" s="1"/>
  <c r="S1412" i="51"/>
  <c r="Q1412" i="51"/>
  <c r="P1412" i="51"/>
  <c r="O1412" i="51"/>
  <c r="N1412" i="51"/>
  <c r="M1412" i="51"/>
  <c r="L1412" i="51"/>
  <c r="T1412" i="51" s="1"/>
  <c r="S1411" i="51"/>
  <c r="Q1411" i="51"/>
  <c r="P1411" i="51"/>
  <c r="O1411" i="51"/>
  <c r="N1411" i="51"/>
  <c r="M1411" i="51"/>
  <c r="L1411" i="51"/>
  <c r="T1411" i="51" s="1"/>
  <c r="S1410" i="51"/>
  <c r="Q1410" i="51"/>
  <c r="P1410" i="51"/>
  <c r="O1410" i="51"/>
  <c r="N1410" i="51"/>
  <c r="M1410" i="51"/>
  <c r="L1410" i="51"/>
  <c r="T1410" i="51" s="1"/>
  <c r="S1409" i="51"/>
  <c r="Q1409" i="51"/>
  <c r="P1409" i="51"/>
  <c r="O1409" i="51"/>
  <c r="N1409" i="51"/>
  <c r="M1409" i="51"/>
  <c r="L1409" i="51"/>
  <c r="T1409" i="51" s="1"/>
  <c r="S1408" i="51"/>
  <c r="Q1408" i="51"/>
  <c r="P1408" i="51"/>
  <c r="O1408" i="51"/>
  <c r="N1408" i="51"/>
  <c r="M1408" i="51"/>
  <c r="L1408" i="51"/>
  <c r="T1408" i="51" s="1"/>
  <c r="S1407" i="51"/>
  <c r="Q1407" i="51"/>
  <c r="P1407" i="51"/>
  <c r="O1407" i="51"/>
  <c r="N1407" i="51"/>
  <c r="M1407" i="51"/>
  <c r="L1407" i="51"/>
  <c r="T1407" i="51" s="1"/>
  <c r="S1406" i="51"/>
  <c r="Q1406" i="51"/>
  <c r="P1406" i="51"/>
  <c r="O1406" i="51"/>
  <c r="N1406" i="51"/>
  <c r="M1406" i="51"/>
  <c r="L1406" i="51"/>
  <c r="T1406" i="51" s="1"/>
  <c r="S1405" i="51"/>
  <c r="Q1405" i="51"/>
  <c r="P1405" i="51"/>
  <c r="O1405" i="51"/>
  <c r="N1405" i="51"/>
  <c r="M1405" i="51"/>
  <c r="L1405" i="51"/>
  <c r="T1405" i="51" s="1"/>
  <c r="S1404" i="51"/>
  <c r="Q1404" i="51"/>
  <c r="P1404" i="51"/>
  <c r="O1404" i="51"/>
  <c r="N1404" i="51"/>
  <c r="M1404" i="51"/>
  <c r="L1404" i="51"/>
  <c r="T1404" i="51" s="1"/>
  <c r="S1403" i="51"/>
  <c r="Q1403" i="51"/>
  <c r="P1403" i="51"/>
  <c r="O1403" i="51"/>
  <c r="N1403" i="51"/>
  <c r="M1403" i="51"/>
  <c r="L1403" i="51"/>
  <c r="T1403" i="51" s="1"/>
  <c r="S1402" i="51"/>
  <c r="Q1402" i="51"/>
  <c r="P1402" i="51"/>
  <c r="O1402" i="51"/>
  <c r="N1402" i="51"/>
  <c r="M1402" i="51"/>
  <c r="L1402" i="51"/>
  <c r="T1402" i="51" s="1"/>
  <c r="S1401" i="51"/>
  <c r="Q1401" i="51"/>
  <c r="P1401" i="51"/>
  <c r="O1401" i="51"/>
  <c r="N1401" i="51"/>
  <c r="M1401" i="51"/>
  <c r="L1401" i="51"/>
  <c r="T1401" i="51" s="1"/>
  <c r="S1400" i="51"/>
  <c r="Q1400" i="51"/>
  <c r="P1400" i="51"/>
  <c r="O1400" i="51"/>
  <c r="N1400" i="51"/>
  <c r="M1400" i="51"/>
  <c r="L1400" i="51"/>
  <c r="T1400" i="51" s="1"/>
  <c r="S1399" i="51"/>
  <c r="Q1399" i="51"/>
  <c r="P1399" i="51"/>
  <c r="O1399" i="51"/>
  <c r="N1399" i="51"/>
  <c r="M1399" i="51"/>
  <c r="L1399" i="51"/>
  <c r="T1399" i="51" s="1"/>
  <c r="S1398" i="51"/>
  <c r="Q1398" i="51"/>
  <c r="P1398" i="51"/>
  <c r="O1398" i="51"/>
  <c r="N1398" i="51"/>
  <c r="M1398" i="51"/>
  <c r="L1398" i="51"/>
  <c r="T1398" i="51" s="1"/>
  <c r="S1397" i="51"/>
  <c r="Q1397" i="51"/>
  <c r="P1397" i="51"/>
  <c r="O1397" i="51"/>
  <c r="N1397" i="51"/>
  <c r="M1397" i="51"/>
  <c r="L1397" i="51"/>
  <c r="T1397" i="51" s="1"/>
  <c r="S1396" i="51"/>
  <c r="Q1396" i="51"/>
  <c r="P1396" i="51"/>
  <c r="O1396" i="51"/>
  <c r="N1396" i="51"/>
  <c r="M1396" i="51"/>
  <c r="L1396" i="51"/>
  <c r="T1396" i="51" s="1"/>
  <c r="S1395" i="51"/>
  <c r="Q1395" i="51"/>
  <c r="P1395" i="51"/>
  <c r="O1395" i="51"/>
  <c r="N1395" i="51"/>
  <c r="M1395" i="51"/>
  <c r="L1395" i="51"/>
  <c r="T1395" i="51" s="1"/>
  <c r="S1394" i="51"/>
  <c r="Q1394" i="51"/>
  <c r="P1394" i="51"/>
  <c r="O1394" i="51"/>
  <c r="N1394" i="51"/>
  <c r="M1394" i="51"/>
  <c r="L1394" i="51"/>
  <c r="T1394" i="51" s="1"/>
  <c r="S1393" i="51"/>
  <c r="Q1393" i="51"/>
  <c r="P1393" i="51"/>
  <c r="O1393" i="51"/>
  <c r="N1393" i="51"/>
  <c r="M1393" i="51"/>
  <c r="L1393" i="51"/>
  <c r="T1393" i="51" s="1"/>
  <c r="S1392" i="51"/>
  <c r="Q1392" i="51"/>
  <c r="P1392" i="51"/>
  <c r="O1392" i="51"/>
  <c r="N1392" i="51"/>
  <c r="M1392" i="51"/>
  <c r="L1392" i="51"/>
  <c r="T1392" i="51" s="1"/>
  <c r="S1391" i="51"/>
  <c r="Q1391" i="51"/>
  <c r="P1391" i="51"/>
  <c r="O1391" i="51"/>
  <c r="N1391" i="51"/>
  <c r="M1391" i="51"/>
  <c r="L1391" i="51"/>
  <c r="T1391" i="51" s="1"/>
  <c r="S1390" i="51"/>
  <c r="Q1390" i="51"/>
  <c r="P1390" i="51"/>
  <c r="O1390" i="51"/>
  <c r="N1390" i="51"/>
  <c r="M1390" i="51"/>
  <c r="L1390" i="51"/>
  <c r="T1390" i="51" s="1"/>
  <c r="S1389" i="51"/>
  <c r="Q1389" i="51"/>
  <c r="P1389" i="51"/>
  <c r="O1389" i="51"/>
  <c r="N1389" i="51"/>
  <c r="M1389" i="51"/>
  <c r="L1389" i="51"/>
  <c r="T1389" i="51" s="1"/>
  <c r="S1388" i="51"/>
  <c r="Q1388" i="51"/>
  <c r="P1388" i="51"/>
  <c r="O1388" i="51"/>
  <c r="N1388" i="51"/>
  <c r="M1388" i="51"/>
  <c r="L1388" i="51"/>
  <c r="T1388" i="51" s="1"/>
  <c r="S1387" i="51"/>
  <c r="Q1387" i="51"/>
  <c r="P1387" i="51"/>
  <c r="O1387" i="51"/>
  <c r="N1387" i="51"/>
  <c r="M1387" i="51"/>
  <c r="L1387" i="51"/>
  <c r="T1387" i="51" s="1"/>
  <c r="S1386" i="51"/>
  <c r="Q1386" i="51"/>
  <c r="P1386" i="51"/>
  <c r="O1386" i="51"/>
  <c r="N1386" i="51"/>
  <c r="M1386" i="51"/>
  <c r="L1386" i="51"/>
  <c r="T1386" i="51" s="1"/>
  <c r="S1385" i="51"/>
  <c r="Q1385" i="51"/>
  <c r="P1385" i="51"/>
  <c r="O1385" i="51"/>
  <c r="N1385" i="51"/>
  <c r="M1385" i="51"/>
  <c r="L1385" i="51"/>
  <c r="T1385" i="51" s="1"/>
  <c r="S1384" i="51"/>
  <c r="Q1384" i="51"/>
  <c r="P1384" i="51"/>
  <c r="O1384" i="51"/>
  <c r="N1384" i="51"/>
  <c r="M1384" i="51"/>
  <c r="L1384" i="51"/>
  <c r="T1384" i="51" s="1"/>
  <c r="S1383" i="51"/>
  <c r="Q1383" i="51"/>
  <c r="P1383" i="51"/>
  <c r="O1383" i="51"/>
  <c r="N1383" i="51"/>
  <c r="M1383" i="51"/>
  <c r="L1383" i="51"/>
  <c r="T1383" i="51" s="1"/>
  <c r="S1382" i="51"/>
  <c r="Q1382" i="51"/>
  <c r="P1382" i="51"/>
  <c r="O1382" i="51"/>
  <c r="N1382" i="51"/>
  <c r="M1382" i="51"/>
  <c r="L1382" i="51"/>
  <c r="T1382" i="51" s="1"/>
  <c r="S1381" i="51"/>
  <c r="Q1381" i="51"/>
  <c r="P1381" i="51"/>
  <c r="O1381" i="51"/>
  <c r="N1381" i="51"/>
  <c r="M1381" i="51"/>
  <c r="L1381" i="51"/>
  <c r="T1381" i="51" s="1"/>
  <c r="S1380" i="51"/>
  <c r="Q1380" i="51"/>
  <c r="P1380" i="51"/>
  <c r="O1380" i="51"/>
  <c r="N1380" i="51"/>
  <c r="M1380" i="51"/>
  <c r="L1380" i="51"/>
  <c r="T1380" i="51" s="1"/>
  <c r="S1379" i="51"/>
  <c r="Q1379" i="51"/>
  <c r="P1379" i="51"/>
  <c r="O1379" i="51"/>
  <c r="N1379" i="51"/>
  <c r="M1379" i="51"/>
  <c r="L1379" i="51"/>
  <c r="T1379" i="51" s="1"/>
  <c r="S1378" i="51"/>
  <c r="Q1378" i="51"/>
  <c r="P1378" i="51"/>
  <c r="O1378" i="51"/>
  <c r="N1378" i="51"/>
  <c r="M1378" i="51"/>
  <c r="L1378" i="51"/>
  <c r="T1378" i="51" s="1"/>
  <c r="S1377" i="51"/>
  <c r="Q1377" i="51"/>
  <c r="P1377" i="51"/>
  <c r="O1377" i="51"/>
  <c r="N1377" i="51"/>
  <c r="M1377" i="51"/>
  <c r="L1377" i="51"/>
  <c r="T1377" i="51" s="1"/>
  <c r="S1376" i="51"/>
  <c r="Q1376" i="51"/>
  <c r="P1376" i="51"/>
  <c r="O1376" i="51"/>
  <c r="N1376" i="51"/>
  <c r="M1376" i="51"/>
  <c r="L1376" i="51"/>
  <c r="T1376" i="51" s="1"/>
  <c r="S1375" i="51"/>
  <c r="Q1375" i="51"/>
  <c r="P1375" i="51"/>
  <c r="O1375" i="51"/>
  <c r="N1375" i="51"/>
  <c r="M1375" i="51"/>
  <c r="L1375" i="51"/>
  <c r="T1375" i="51" s="1"/>
  <c r="S1374" i="51"/>
  <c r="Q1374" i="51"/>
  <c r="P1374" i="51"/>
  <c r="O1374" i="51"/>
  <c r="N1374" i="51"/>
  <c r="M1374" i="51"/>
  <c r="L1374" i="51"/>
  <c r="T1374" i="51" s="1"/>
  <c r="S1373" i="51"/>
  <c r="Q1373" i="51"/>
  <c r="P1373" i="51"/>
  <c r="O1373" i="51"/>
  <c r="N1373" i="51"/>
  <c r="M1373" i="51"/>
  <c r="L1373" i="51"/>
  <c r="T1373" i="51" s="1"/>
  <c r="S1372" i="51"/>
  <c r="Q1372" i="51"/>
  <c r="P1372" i="51"/>
  <c r="O1372" i="51"/>
  <c r="N1372" i="51"/>
  <c r="M1372" i="51"/>
  <c r="L1372" i="51"/>
  <c r="T1372" i="51" s="1"/>
  <c r="S1371" i="51"/>
  <c r="Q1371" i="51"/>
  <c r="P1371" i="51"/>
  <c r="O1371" i="51"/>
  <c r="N1371" i="51"/>
  <c r="M1371" i="51"/>
  <c r="L1371" i="51"/>
  <c r="T1371" i="51" s="1"/>
  <c r="S1370" i="51"/>
  <c r="Q1370" i="51"/>
  <c r="P1370" i="51"/>
  <c r="O1370" i="51"/>
  <c r="N1370" i="51"/>
  <c r="M1370" i="51"/>
  <c r="L1370" i="51"/>
  <c r="T1370" i="51" s="1"/>
  <c r="S1342" i="51"/>
  <c r="Q1342" i="51"/>
  <c r="P1342" i="51"/>
  <c r="O1342" i="51"/>
  <c r="N1342" i="51"/>
  <c r="M1342" i="51"/>
  <c r="L1342" i="51"/>
  <c r="T1342" i="51" s="1"/>
  <c r="S1341" i="51"/>
  <c r="Q1341" i="51"/>
  <c r="P1341" i="51"/>
  <c r="O1341" i="51"/>
  <c r="N1341" i="51"/>
  <c r="M1341" i="51"/>
  <c r="L1341" i="51"/>
  <c r="T1341" i="51" s="1"/>
  <c r="S1340" i="51"/>
  <c r="Q1340" i="51"/>
  <c r="P1340" i="51"/>
  <c r="O1340" i="51"/>
  <c r="N1340" i="51"/>
  <c r="M1340" i="51"/>
  <c r="L1340" i="51"/>
  <c r="T1340" i="51" s="1"/>
  <c r="S1339" i="51"/>
  <c r="Q1339" i="51"/>
  <c r="P1339" i="51"/>
  <c r="O1339" i="51"/>
  <c r="N1339" i="51"/>
  <c r="M1339" i="51"/>
  <c r="L1339" i="51"/>
  <c r="T1339" i="51" s="1"/>
  <c r="S1338" i="51"/>
  <c r="Q1338" i="51"/>
  <c r="P1338" i="51"/>
  <c r="O1338" i="51"/>
  <c r="N1338" i="51"/>
  <c r="M1338" i="51"/>
  <c r="L1338" i="51"/>
  <c r="T1338" i="51" s="1"/>
  <c r="S1337" i="51"/>
  <c r="Q1337" i="51"/>
  <c r="P1337" i="51"/>
  <c r="O1337" i="51"/>
  <c r="N1337" i="51"/>
  <c r="M1337" i="51"/>
  <c r="L1337" i="51"/>
  <c r="T1337" i="51" s="1"/>
  <c r="S1336" i="51"/>
  <c r="Q1336" i="51"/>
  <c r="P1336" i="51"/>
  <c r="O1336" i="51"/>
  <c r="N1336" i="51"/>
  <c r="M1336" i="51"/>
  <c r="L1336" i="51"/>
  <c r="T1336" i="51" s="1"/>
  <c r="S1335" i="51"/>
  <c r="Q1335" i="51"/>
  <c r="P1335" i="51"/>
  <c r="O1335" i="51"/>
  <c r="N1335" i="51"/>
  <c r="M1335" i="51"/>
  <c r="L1335" i="51"/>
  <c r="T1335" i="51" s="1"/>
  <c r="S1334" i="51"/>
  <c r="Q1334" i="51"/>
  <c r="P1334" i="51"/>
  <c r="O1334" i="51"/>
  <c r="N1334" i="51"/>
  <c r="M1334" i="51"/>
  <c r="L1334" i="51"/>
  <c r="T1334" i="51" s="1"/>
  <c r="S1333" i="51"/>
  <c r="Q1333" i="51"/>
  <c r="P1333" i="51"/>
  <c r="O1333" i="51"/>
  <c r="N1333" i="51"/>
  <c r="M1333" i="51"/>
  <c r="L1333" i="51"/>
  <c r="T1333" i="51" s="1"/>
  <c r="S1332" i="51"/>
  <c r="Q1332" i="51"/>
  <c r="P1332" i="51"/>
  <c r="O1332" i="51"/>
  <c r="N1332" i="51"/>
  <c r="M1332" i="51"/>
  <c r="L1332" i="51"/>
  <c r="T1332" i="51" s="1"/>
  <c r="S1331" i="51"/>
  <c r="Q1331" i="51"/>
  <c r="P1331" i="51"/>
  <c r="O1331" i="51"/>
  <c r="N1331" i="51"/>
  <c r="M1331" i="51"/>
  <c r="L1331" i="51"/>
  <c r="T1331" i="51" s="1"/>
  <c r="S1330" i="51"/>
  <c r="Q1330" i="51"/>
  <c r="P1330" i="51"/>
  <c r="O1330" i="51"/>
  <c r="N1330" i="51"/>
  <c r="M1330" i="51"/>
  <c r="L1330" i="51"/>
  <c r="T1330" i="51" s="1"/>
  <c r="S1329" i="51"/>
  <c r="Q1329" i="51"/>
  <c r="P1329" i="51"/>
  <c r="O1329" i="51"/>
  <c r="N1329" i="51"/>
  <c r="M1329" i="51"/>
  <c r="L1329" i="51"/>
  <c r="T1329" i="51" s="1"/>
  <c r="S1328" i="51"/>
  <c r="Q1328" i="51"/>
  <c r="P1328" i="51"/>
  <c r="O1328" i="51"/>
  <c r="N1328" i="51"/>
  <c r="M1328" i="51"/>
  <c r="L1328" i="51"/>
  <c r="T1328" i="51" s="1"/>
  <c r="S1327" i="51"/>
  <c r="Q1327" i="51"/>
  <c r="P1327" i="51"/>
  <c r="O1327" i="51"/>
  <c r="N1327" i="51"/>
  <c r="M1327" i="51"/>
  <c r="L1327" i="51"/>
  <c r="T1327" i="51" s="1"/>
  <c r="S1326" i="51"/>
  <c r="Q1326" i="51"/>
  <c r="P1326" i="51"/>
  <c r="O1326" i="51"/>
  <c r="N1326" i="51"/>
  <c r="M1326" i="51"/>
  <c r="L1326" i="51"/>
  <c r="T1326" i="51" s="1"/>
  <c r="S1325" i="51"/>
  <c r="Q1325" i="51"/>
  <c r="P1325" i="51"/>
  <c r="O1325" i="51"/>
  <c r="N1325" i="51"/>
  <c r="M1325" i="51"/>
  <c r="L1325" i="51"/>
  <c r="T1325" i="51" s="1"/>
  <c r="S1324" i="51"/>
  <c r="Q1324" i="51"/>
  <c r="P1324" i="51"/>
  <c r="O1324" i="51"/>
  <c r="N1324" i="51"/>
  <c r="M1324" i="51"/>
  <c r="L1324" i="51"/>
  <c r="T1324" i="51" s="1"/>
  <c r="S1323" i="51"/>
  <c r="Q1323" i="51"/>
  <c r="P1323" i="51"/>
  <c r="O1323" i="51"/>
  <c r="N1323" i="51"/>
  <c r="M1323" i="51"/>
  <c r="L1323" i="51"/>
  <c r="T1323" i="51" s="1"/>
  <c r="S1322" i="51"/>
  <c r="Q1322" i="51"/>
  <c r="P1322" i="51"/>
  <c r="O1322" i="51"/>
  <c r="N1322" i="51"/>
  <c r="M1322" i="51"/>
  <c r="L1322" i="51"/>
  <c r="T1322" i="51" s="1"/>
  <c r="S1321" i="51"/>
  <c r="Q1321" i="51"/>
  <c r="P1321" i="51"/>
  <c r="O1321" i="51"/>
  <c r="N1321" i="51"/>
  <c r="M1321" i="51"/>
  <c r="L1321" i="51"/>
  <c r="T1321" i="51" s="1"/>
  <c r="S1320" i="51"/>
  <c r="Q1320" i="51"/>
  <c r="P1320" i="51"/>
  <c r="O1320" i="51"/>
  <c r="N1320" i="51"/>
  <c r="M1320" i="51"/>
  <c r="L1320" i="51"/>
  <c r="T1320" i="51" s="1"/>
  <c r="S1319" i="51"/>
  <c r="Q1319" i="51"/>
  <c r="P1319" i="51"/>
  <c r="O1319" i="51"/>
  <c r="N1319" i="51"/>
  <c r="M1319" i="51"/>
  <c r="L1319" i="51"/>
  <c r="T1319" i="51" s="1"/>
  <c r="S1318" i="51"/>
  <c r="Q1318" i="51"/>
  <c r="P1318" i="51"/>
  <c r="O1318" i="51"/>
  <c r="N1318" i="51"/>
  <c r="M1318" i="51"/>
  <c r="L1318" i="51"/>
  <c r="T1318" i="51" s="1"/>
  <c r="S1317" i="51"/>
  <c r="Q1317" i="51"/>
  <c r="P1317" i="51"/>
  <c r="O1317" i="51"/>
  <c r="N1317" i="51"/>
  <c r="M1317" i="51"/>
  <c r="L1317" i="51"/>
  <c r="T1317" i="51" s="1"/>
  <c r="S1316" i="51"/>
  <c r="Q1316" i="51"/>
  <c r="P1316" i="51"/>
  <c r="O1316" i="51"/>
  <c r="N1316" i="51"/>
  <c r="M1316" i="51"/>
  <c r="L1316" i="51"/>
  <c r="T1316" i="51" s="1"/>
  <c r="S1315" i="51"/>
  <c r="Q1315" i="51"/>
  <c r="P1315" i="51"/>
  <c r="O1315" i="51"/>
  <c r="N1315" i="51"/>
  <c r="M1315" i="51"/>
  <c r="L1315" i="51"/>
  <c r="T1315" i="51" s="1"/>
  <c r="S1314" i="51"/>
  <c r="Q1314" i="51"/>
  <c r="P1314" i="51"/>
  <c r="O1314" i="51"/>
  <c r="N1314" i="51"/>
  <c r="M1314" i="51"/>
  <c r="L1314" i="51"/>
  <c r="T1314" i="51" s="1"/>
  <c r="S1313" i="51"/>
  <c r="Q1313" i="51"/>
  <c r="P1313" i="51"/>
  <c r="O1313" i="51"/>
  <c r="N1313" i="51"/>
  <c r="M1313" i="51"/>
  <c r="L1313" i="51"/>
  <c r="T1313" i="51" s="1"/>
  <c r="S1312" i="51"/>
  <c r="Q1312" i="51"/>
  <c r="P1312" i="51"/>
  <c r="O1312" i="51"/>
  <c r="N1312" i="51"/>
  <c r="M1312" i="51"/>
  <c r="L1312" i="51"/>
  <c r="T1312" i="51" s="1"/>
  <c r="S1311" i="51"/>
  <c r="Q1311" i="51"/>
  <c r="P1311" i="51"/>
  <c r="O1311" i="51"/>
  <c r="N1311" i="51"/>
  <c r="M1311" i="51"/>
  <c r="L1311" i="51"/>
  <c r="T1311" i="51" s="1"/>
  <c r="S1310" i="51"/>
  <c r="Q1310" i="51"/>
  <c r="P1310" i="51"/>
  <c r="O1310" i="51"/>
  <c r="N1310" i="51"/>
  <c r="M1310" i="51"/>
  <c r="L1310" i="51"/>
  <c r="T1310" i="51" s="1"/>
  <c r="S1309" i="51"/>
  <c r="Q1309" i="51"/>
  <c r="P1309" i="51"/>
  <c r="O1309" i="51"/>
  <c r="N1309" i="51"/>
  <c r="M1309" i="51"/>
  <c r="L1309" i="51"/>
  <c r="T1309" i="51" s="1"/>
  <c r="S1308" i="51"/>
  <c r="Q1308" i="51"/>
  <c r="P1308" i="51"/>
  <c r="O1308" i="51"/>
  <c r="N1308" i="51"/>
  <c r="M1308" i="51"/>
  <c r="L1308" i="51"/>
  <c r="T1308" i="51" s="1"/>
  <c r="S1307" i="51"/>
  <c r="Q1307" i="51"/>
  <c r="P1307" i="51"/>
  <c r="O1307" i="51"/>
  <c r="N1307" i="51"/>
  <c r="M1307" i="51"/>
  <c r="L1307" i="51"/>
  <c r="T1307" i="51" s="1"/>
  <c r="S1306" i="51"/>
  <c r="Q1306" i="51"/>
  <c r="P1306" i="51"/>
  <c r="O1306" i="51"/>
  <c r="N1306" i="51"/>
  <c r="M1306" i="51"/>
  <c r="L1306" i="51"/>
  <c r="T1306" i="51" s="1"/>
  <c r="S1305" i="51"/>
  <c r="Q1305" i="51"/>
  <c r="P1305" i="51"/>
  <c r="O1305" i="51"/>
  <c r="N1305" i="51"/>
  <c r="M1305" i="51"/>
  <c r="L1305" i="51"/>
  <c r="T1305" i="51" s="1"/>
  <c r="S1304" i="51"/>
  <c r="Q1304" i="51"/>
  <c r="P1304" i="51"/>
  <c r="O1304" i="51"/>
  <c r="N1304" i="51"/>
  <c r="M1304" i="51"/>
  <c r="L1304" i="51"/>
  <c r="T1304" i="51" s="1"/>
  <c r="S1303" i="51"/>
  <c r="Q1303" i="51"/>
  <c r="P1303" i="51"/>
  <c r="O1303" i="51"/>
  <c r="N1303" i="51"/>
  <c r="M1303" i="51"/>
  <c r="L1303" i="51"/>
  <c r="T1303" i="51" s="1"/>
  <c r="S1302" i="51"/>
  <c r="Q1302" i="51"/>
  <c r="P1302" i="51"/>
  <c r="O1302" i="51"/>
  <c r="N1302" i="51"/>
  <c r="M1302" i="51"/>
  <c r="L1302" i="51"/>
  <c r="T1302" i="51" s="1"/>
  <c r="S1301" i="51"/>
  <c r="Q1301" i="51"/>
  <c r="P1301" i="51"/>
  <c r="O1301" i="51"/>
  <c r="N1301" i="51"/>
  <c r="M1301" i="51"/>
  <c r="L1301" i="51"/>
  <c r="T1301" i="51" s="1"/>
  <c r="S1300" i="51"/>
  <c r="Q1300" i="51"/>
  <c r="P1300" i="51"/>
  <c r="O1300" i="51"/>
  <c r="N1300" i="51"/>
  <c r="M1300" i="51"/>
  <c r="L1300" i="51"/>
  <c r="T1300" i="51" s="1"/>
  <c r="S1299" i="51"/>
  <c r="Q1299" i="51"/>
  <c r="P1299" i="51"/>
  <c r="O1299" i="51"/>
  <c r="N1299" i="51"/>
  <c r="M1299" i="51"/>
  <c r="L1299" i="51"/>
  <c r="T1299" i="51" s="1"/>
  <c r="S1298" i="51"/>
  <c r="Q1298" i="51"/>
  <c r="P1298" i="51"/>
  <c r="O1298" i="51"/>
  <c r="N1298" i="51"/>
  <c r="M1298" i="51"/>
  <c r="L1298" i="51"/>
  <c r="T1298" i="51" s="1"/>
  <c r="S1297" i="51"/>
  <c r="Q1297" i="51"/>
  <c r="P1297" i="51"/>
  <c r="O1297" i="51"/>
  <c r="N1297" i="51"/>
  <c r="M1297" i="51"/>
  <c r="L1297" i="51"/>
  <c r="T1297" i="51" s="1"/>
  <c r="S1296" i="51"/>
  <c r="Q1296" i="51"/>
  <c r="P1296" i="51"/>
  <c r="O1296" i="51"/>
  <c r="N1296" i="51"/>
  <c r="M1296" i="51"/>
  <c r="L1296" i="51"/>
  <c r="T1296" i="51" s="1"/>
  <c r="S1295" i="51"/>
  <c r="Q1295" i="51"/>
  <c r="P1295" i="51"/>
  <c r="O1295" i="51"/>
  <c r="N1295" i="51"/>
  <c r="M1295" i="51"/>
  <c r="L1295" i="51"/>
  <c r="T1295" i="51" s="1"/>
  <c r="S1294" i="51"/>
  <c r="Q1294" i="51"/>
  <c r="P1294" i="51"/>
  <c r="O1294" i="51"/>
  <c r="N1294" i="51"/>
  <c r="M1294" i="51"/>
  <c r="L1294" i="51"/>
  <c r="T1294" i="51" s="1"/>
  <c r="S1293" i="51"/>
  <c r="Q1293" i="51"/>
  <c r="P1293" i="51"/>
  <c r="O1293" i="51"/>
  <c r="N1293" i="51"/>
  <c r="M1293" i="51"/>
  <c r="L1293" i="51"/>
  <c r="T1293" i="51" s="1"/>
  <c r="S1292" i="51"/>
  <c r="Q1292" i="51"/>
  <c r="P1292" i="51"/>
  <c r="O1292" i="51"/>
  <c r="N1292" i="51"/>
  <c r="M1292" i="51"/>
  <c r="L1292" i="51"/>
  <c r="T1292" i="51" s="1"/>
  <c r="S1291" i="51"/>
  <c r="Q1291" i="51"/>
  <c r="P1291" i="51"/>
  <c r="O1291" i="51"/>
  <c r="N1291" i="51"/>
  <c r="M1291" i="51"/>
  <c r="L1291" i="51"/>
  <c r="T1291" i="51" s="1"/>
  <c r="S1290" i="51"/>
  <c r="Q1290" i="51"/>
  <c r="P1290" i="51"/>
  <c r="O1290" i="51"/>
  <c r="N1290" i="51"/>
  <c r="M1290" i="51"/>
  <c r="L1290" i="51"/>
  <c r="T1290" i="51" s="1"/>
  <c r="S1289" i="51"/>
  <c r="Q1289" i="51"/>
  <c r="P1289" i="51"/>
  <c r="O1289" i="51"/>
  <c r="N1289" i="51"/>
  <c r="M1289" i="51"/>
  <c r="L1289" i="51"/>
  <c r="T1289" i="51" s="1"/>
  <c r="S1288" i="51"/>
  <c r="Q1288" i="51"/>
  <c r="P1288" i="51"/>
  <c r="O1288" i="51"/>
  <c r="N1288" i="51"/>
  <c r="M1288" i="51"/>
  <c r="L1288" i="51"/>
  <c r="T1288" i="51" s="1"/>
  <c r="S1287" i="51"/>
  <c r="Q1287" i="51"/>
  <c r="P1287" i="51"/>
  <c r="O1287" i="51"/>
  <c r="N1287" i="51"/>
  <c r="M1287" i="51"/>
  <c r="L1287" i="51"/>
  <c r="T1287" i="51" s="1"/>
  <c r="S1286" i="51"/>
  <c r="Q1286" i="51"/>
  <c r="P1286" i="51"/>
  <c r="O1286" i="51"/>
  <c r="N1286" i="51"/>
  <c r="M1286" i="51"/>
  <c r="T1286" i="51"/>
  <c r="S1285" i="51"/>
  <c r="Q1285" i="51"/>
  <c r="P1285" i="51"/>
  <c r="O1285" i="51"/>
  <c r="N1285" i="51"/>
  <c r="M1285" i="51"/>
  <c r="L1285" i="51"/>
  <c r="T1285" i="51" s="1"/>
  <c r="S1284" i="51"/>
  <c r="Q1284" i="51"/>
  <c r="P1284" i="51"/>
  <c r="O1284" i="51"/>
  <c r="N1284" i="51"/>
  <c r="M1284" i="51"/>
  <c r="L1284" i="51"/>
  <c r="T1284" i="51" s="1"/>
  <c r="S1283" i="51"/>
  <c r="Q1283" i="51"/>
  <c r="P1283" i="51"/>
  <c r="O1283" i="51"/>
  <c r="N1283" i="51"/>
  <c r="M1283" i="51"/>
  <c r="L1283" i="51"/>
  <c r="T1283" i="51" s="1"/>
  <c r="S1282" i="51"/>
  <c r="Q1282" i="51"/>
  <c r="P1282" i="51"/>
  <c r="O1282" i="51"/>
  <c r="N1282" i="51"/>
  <c r="M1282" i="51"/>
  <c r="L1282" i="51"/>
  <c r="T1282" i="51" s="1"/>
  <c r="S1281" i="51"/>
  <c r="Q1281" i="51"/>
  <c r="P1281" i="51"/>
  <c r="O1281" i="51"/>
  <c r="N1281" i="51"/>
  <c r="M1281" i="51"/>
  <c r="L1281" i="51"/>
  <c r="T1281" i="51" s="1"/>
  <c r="S1280" i="51"/>
  <c r="Q1280" i="51"/>
  <c r="P1280" i="51"/>
  <c r="O1280" i="51"/>
  <c r="N1280" i="51"/>
  <c r="M1280" i="51"/>
  <c r="L1280" i="51"/>
  <c r="T1280" i="51" s="1"/>
  <c r="S1279" i="51"/>
  <c r="Q1279" i="51"/>
  <c r="P1279" i="51"/>
  <c r="O1279" i="51"/>
  <c r="N1279" i="51"/>
  <c r="M1279" i="51"/>
  <c r="L1279" i="51"/>
  <c r="T1279" i="51" s="1"/>
  <c r="S1278" i="51"/>
  <c r="Q1278" i="51"/>
  <c r="P1278" i="51"/>
  <c r="O1278" i="51"/>
  <c r="N1278" i="51"/>
  <c r="M1278" i="51"/>
  <c r="L1278" i="51"/>
  <c r="T1278" i="51" s="1"/>
  <c r="S1277" i="51"/>
  <c r="Q1277" i="51"/>
  <c r="P1277" i="51"/>
  <c r="O1277" i="51"/>
  <c r="N1277" i="51"/>
  <c r="M1277" i="51"/>
  <c r="L1277" i="51"/>
  <c r="T1277" i="51" s="1"/>
  <c r="S1276" i="51"/>
  <c r="Q1276" i="51"/>
  <c r="P1276" i="51"/>
  <c r="O1276" i="51"/>
  <c r="N1276" i="51"/>
  <c r="M1276" i="51"/>
  <c r="L1276" i="51"/>
  <c r="T1276" i="51" s="1"/>
  <c r="S1275" i="51"/>
  <c r="Q1275" i="51"/>
  <c r="P1275" i="51"/>
  <c r="O1275" i="51"/>
  <c r="N1275" i="51"/>
  <c r="M1275" i="51"/>
  <c r="L1275" i="51"/>
  <c r="T1275" i="51" s="1"/>
  <c r="S1274" i="51"/>
  <c r="Q1274" i="51"/>
  <c r="P1274" i="51"/>
  <c r="O1274" i="51"/>
  <c r="N1274" i="51"/>
  <c r="M1274" i="51"/>
  <c r="L1274" i="51"/>
  <c r="T1274" i="51" s="1"/>
  <c r="S1273" i="51"/>
  <c r="Q1273" i="51"/>
  <c r="P1273" i="51"/>
  <c r="O1273" i="51"/>
  <c r="N1273" i="51"/>
  <c r="M1273" i="51"/>
  <c r="L1273" i="51"/>
  <c r="T1273" i="51" s="1"/>
  <c r="S1272" i="51"/>
  <c r="Q1272" i="51"/>
  <c r="P1272" i="51"/>
  <c r="O1272" i="51"/>
  <c r="N1272" i="51"/>
  <c r="M1272" i="51"/>
  <c r="L1272" i="51"/>
  <c r="T1272" i="51" s="1"/>
  <c r="S1271" i="51"/>
  <c r="Q1271" i="51"/>
  <c r="P1271" i="51"/>
  <c r="O1271" i="51"/>
  <c r="N1271" i="51"/>
  <c r="M1271" i="51"/>
  <c r="L1271" i="51"/>
  <c r="T1271" i="51" s="1"/>
  <c r="S1270" i="51"/>
  <c r="Q1270" i="51"/>
  <c r="P1270" i="51"/>
  <c r="O1270" i="51"/>
  <c r="N1270" i="51"/>
  <c r="M1270" i="51"/>
  <c r="L1270" i="51"/>
  <c r="T1270" i="51" s="1"/>
  <c r="S1269" i="51"/>
  <c r="Q1269" i="51"/>
  <c r="P1269" i="51"/>
  <c r="O1269" i="51"/>
  <c r="N1269" i="51"/>
  <c r="M1269" i="51"/>
  <c r="L1269" i="51"/>
  <c r="T1269" i="51" s="1"/>
  <c r="S1268" i="51"/>
  <c r="Q1268" i="51"/>
  <c r="P1268" i="51"/>
  <c r="O1268" i="51"/>
  <c r="N1268" i="51"/>
  <c r="M1268" i="51"/>
  <c r="L1268" i="51"/>
  <c r="T1268" i="51" s="1"/>
  <c r="S1267" i="51"/>
  <c r="Q1267" i="51"/>
  <c r="P1267" i="51"/>
  <c r="O1267" i="51"/>
  <c r="N1267" i="51"/>
  <c r="M1267" i="51"/>
  <c r="L1267" i="51"/>
  <c r="T1267" i="51" s="1"/>
  <c r="S1266" i="51"/>
  <c r="Q1266" i="51"/>
  <c r="P1266" i="51"/>
  <c r="O1266" i="51"/>
  <c r="N1266" i="51"/>
  <c r="M1266" i="51"/>
  <c r="L1266" i="51"/>
  <c r="T1266" i="51" s="1"/>
  <c r="S1265" i="51"/>
  <c r="Q1265" i="51"/>
  <c r="P1265" i="51"/>
  <c r="O1265" i="51"/>
  <c r="N1265" i="51"/>
  <c r="M1265" i="51"/>
  <c r="L1265" i="51"/>
  <c r="T1265" i="51" s="1"/>
  <c r="S1264" i="51"/>
  <c r="Q1264" i="51"/>
  <c r="P1264" i="51"/>
  <c r="O1264" i="51"/>
  <c r="N1264" i="51"/>
  <c r="M1264" i="51"/>
  <c r="L1264" i="51"/>
  <c r="T1264" i="51" s="1"/>
  <c r="S1263" i="51"/>
  <c r="Q1263" i="51"/>
  <c r="P1263" i="51"/>
  <c r="O1263" i="51"/>
  <c r="N1263" i="51"/>
  <c r="M1263" i="51"/>
  <c r="L1263" i="51"/>
  <c r="T1263" i="51" s="1"/>
  <c r="S1262" i="51"/>
  <c r="Q1262" i="51"/>
  <c r="P1262" i="51"/>
  <c r="O1262" i="51"/>
  <c r="N1262" i="51"/>
  <c r="M1262" i="51"/>
  <c r="L1262" i="51"/>
  <c r="T1262" i="51" s="1"/>
  <c r="S1261" i="51"/>
  <c r="Q1261" i="51"/>
  <c r="P1261" i="51"/>
  <c r="O1261" i="51"/>
  <c r="N1261" i="51"/>
  <c r="M1261" i="51"/>
  <c r="L1261" i="51"/>
  <c r="T1261" i="51" s="1"/>
  <c r="S1260" i="51"/>
  <c r="Q1260" i="51"/>
  <c r="P1260" i="51"/>
  <c r="O1260" i="51"/>
  <c r="N1260" i="51"/>
  <c r="M1260" i="51"/>
  <c r="L1260" i="51"/>
  <c r="T1260" i="51" s="1"/>
  <c r="S1259" i="51"/>
  <c r="Q1259" i="51"/>
  <c r="P1259" i="51"/>
  <c r="O1259" i="51"/>
  <c r="N1259" i="51"/>
  <c r="M1259" i="51"/>
  <c r="L1259" i="51"/>
  <c r="T1259" i="51" s="1"/>
  <c r="S1258" i="51"/>
  <c r="Q1258" i="51"/>
  <c r="P1258" i="51"/>
  <c r="O1258" i="51"/>
  <c r="N1258" i="51"/>
  <c r="M1258" i="51"/>
  <c r="L1258" i="51"/>
  <c r="T1258" i="51" s="1"/>
  <c r="S1257" i="51"/>
  <c r="Q1257" i="51"/>
  <c r="P1257" i="51"/>
  <c r="O1257" i="51"/>
  <c r="N1257" i="51"/>
  <c r="M1257" i="51"/>
  <c r="L1257" i="51"/>
  <c r="T1257" i="51" s="1"/>
  <c r="S1256" i="51"/>
  <c r="Q1256" i="51"/>
  <c r="P1256" i="51"/>
  <c r="O1256" i="51"/>
  <c r="N1256" i="51"/>
  <c r="M1256" i="51"/>
  <c r="L1256" i="51"/>
  <c r="T1256" i="51" s="1"/>
  <c r="S1255" i="51"/>
  <c r="Q1255" i="51"/>
  <c r="P1255" i="51"/>
  <c r="O1255" i="51"/>
  <c r="N1255" i="51"/>
  <c r="M1255" i="51"/>
  <c r="L1255" i="51"/>
  <c r="T1255" i="51" s="1"/>
  <c r="S1254" i="51"/>
  <c r="Q1254" i="51"/>
  <c r="P1254" i="51"/>
  <c r="O1254" i="51"/>
  <c r="N1254" i="51"/>
  <c r="M1254" i="51"/>
  <c r="L1254" i="51"/>
  <c r="T1254" i="51" s="1"/>
  <c r="S1253" i="51"/>
  <c r="Q1253" i="51"/>
  <c r="P1253" i="51"/>
  <c r="O1253" i="51"/>
  <c r="N1253" i="51"/>
  <c r="M1253" i="51"/>
  <c r="L1253" i="51"/>
  <c r="T1253" i="51" s="1"/>
  <c r="S1247" i="51"/>
  <c r="Q1247" i="51"/>
  <c r="P1247" i="51"/>
  <c r="O1247" i="51"/>
  <c r="N1247" i="51"/>
  <c r="M1247" i="51"/>
  <c r="L1247" i="51"/>
  <c r="T1247" i="51" s="1"/>
  <c r="S1228" i="51"/>
  <c r="Q1228" i="51"/>
  <c r="P1228" i="51"/>
  <c r="O1228" i="51"/>
  <c r="N1228" i="51"/>
  <c r="M1228" i="51"/>
  <c r="L1228" i="51"/>
  <c r="T1228" i="51" s="1"/>
  <c r="S1227" i="51"/>
  <c r="Q1227" i="51"/>
  <c r="P1227" i="51"/>
  <c r="O1227" i="51"/>
  <c r="N1227" i="51"/>
  <c r="M1227" i="51"/>
  <c r="L1227" i="51"/>
  <c r="T1227" i="51" s="1"/>
  <c r="S1226" i="51"/>
  <c r="Q1226" i="51"/>
  <c r="P1226" i="51"/>
  <c r="O1226" i="51"/>
  <c r="N1226" i="51"/>
  <c r="M1226" i="51"/>
  <c r="L1226" i="51"/>
  <c r="T1226" i="51" s="1"/>
  <c r="S1225" i="51"/>
  <c r="R1225" i="51"/>
  <c r="Q1225" i="51"/>
  <c r="P1225" i="51"/>
  <c r="O1225" i="51"/>
  <c r="N1225" i="51"/>
  <c r="M1225" i="51"/>
  <c r="L1225" i="51"/>
  <c r="S1224" i="51"/>
  <c r="Q1224" i="51"/>
  <c r="P1224" i="51"/>
  <c r="O1224" i="51"/>
  <c r="N1224" i="51"/>
  <c r="M1224" i="51"/>
  <c r="L1224" i="51"/>
  <c r="T1224" i="51" s="1"/>
  <c r="S1223" i="51"/>
  <c r="Q1223" i="51"/>
  <c r="P1223" i="51"/>
  <c r="O1223" i="51"/>
  <c r="N1223" i="51"/>
  <c r="M1223" i="51"/>
  <c r="L1223" i="51"/>
  <c r="T1223" i="51" s="1"/>
  <c r="S1222" i="51"/>
  <c r="Q1222" i="51"/>
  <c r="P1222" i="51"/>
  <c r="O1222" i="51"/>
  <c r="N1222" i="51"/>
  <c r="M1222" i="51"/>
  <c r="L1222" i="51"/>
  <c r="T1222" i="51" s="1"/>
  <c r="S1221" i="51"/>
  <c r="Q1221" i="51"/>
  <c r="P1221" i="51"/>
  <c r="O1221" i="51"/>
  <c r="N1221" i="51"/>
  <c r="M1221" i="51"/>
  <c r="L1221" i="51"/>
  <c r="T1221" i="51" s="1"/>
  <c r="S1220" i="51"/>
  <c r="Q1220" i="51"/>
  <c r="P1220" i="51"/>
  <c r="O1220" i="51"/>
  <c r="N1220" i="51"/>
  <c r="M1220" i="51"/>
  <c r="L1220" i="51"/>
  <c r="T1220" i="51" s="1"/>
  <c r="S1219" i="51"/>
  <c r="Q1219" i="51"/>
  <c r="P1219" i="51"/>
  <c r="O1219" i="51"/>
  <c r="N1219" i="51"/>
  <c r="M1219" i="51"/>
  <c r="L1219" i="51"/>
  <c r="T1219" i="51" s="1"/>
  <c r="S1218" i="51"/>
  <c r="Q1218" i="51"/>
  <c r="P1218" i="51"/>
  <c r="O1218" i="51"/>
  <c r="N1218" i="51"/>
  <c r="M1218" i="51"/>
  <c r="L1218" i="51"/>
  <c r="T1218" i="51" s="1"/>
  <c r="S1217" i="51"/>
  <c r="Q1217" i="51"/>
  <c r="P1217" i="51"/>
  <c r="O1217" i="51"/>
  <c r="N1217" i="51"/>
  <c r="M1217" i="51"/>
  <c r="L1217" i="51"/>
  <c r="T1217" i="51" s="1"/>
  <c r="S1216" i="51"/>
  <c r="Q1216" i="51"/>
  <c r="P1216" i="51"/>
  <c r="O1216" i="51"/>
  <c r="N1216" i="51"/>
  <c r="M1216" i="51"/>
  <c r="L1216" i="51"/>
  <c r="T1216" i="51" s="1"/>
  <c r="S1214" i="51"/>
  <c r="Q1214" i="51"/>
  <c r="P1214" i="51"/>
  <c r="O1214" i="51"/>
  <c r="N1214" i="51"/>
  <c r="M1214" i="51"/>
  <c r="L1214" i="51"/>
  <c r="T1214" i="51" s="1"/>
  <c r="S1213" i="51"/>
  <c r="Q1213" i="51"/>
  <c r="P1213" i="51"/>
  <c r="O1213" i="51"/>
  <c r="N1213" i="51"/>
  <c r="M1213" i="51"/>
  <c r="L1213" i="51"/>
  <c r="T1213" i="51" s="1"/>
  <c r="S1212" i="51"/>
  <c r="Q1212" i="51"/>
  <c r="P1212" i="51"/>
  <c r="O1212" i="51"/>
  <c r="N1212" i="51"/>
  <c r="M1212" i="51"/>
  <c r="L1212" i="51"/>
  <c r="T1212" i="51" s="1"/>
  <c r="S1211" i="51"/>
  <c r="Q1211" i="51"/>
  <c r="P1211" i="51"/>
  <c r="O1211" i="51"/>
  <c r="N1211" i="51"/>
  <c r="M1211" i="51"/>
  <c r="L1211" i="51"/>
  <c r="T1211" i="51" s="1"/>
  <c r="S1210" i="51"/>
  <c r="Q1210" i="51"/>
  <c r="P1210" i="51"/>
  <c r="O1210" i="51"/>
  <c r="N1210" i="51"/>
  <c r="M1210" i="51"/>
  <c r="L1210" i="51"/>
  <c r="T1210" i="51" s="1"/>
  <c r="S1209" i="51"/>
  <c r="Q1209" i="51"/>
  <c r="P1209" i="51"/>
  <c r="O1209" i="51"/>
  <c r="N1209" i="51"/>
  <c r="M1209" i="51"/>
  <c r="L1209" i="51"/>
  <c r="T1209" i="51" s="1"/>
  <c r="S1208" i="51"/>
  <c r="Q1208" i="51"/>
  <c r="P1208" i="51"/>
  <c r="O1208" i="51"/>
  <c r="N1208" i="51"/>
  <c r="M1208" i="51"/>
  <c r="L1208" i="51"/>
  <c r="T1208" i="51" s="1"/>
  <c r="S1207" i="51"/>
  <c r="Q1207" i="51"/>
  <c r="P1207" i="51"/>
  <c r="O1207" i="51"/>
  <c r="N1207" i="51"/>
  <c r="M1207" i="51"/>
  <c r="L1207" i="51"/>
  <c r="T1207" i="51" s="1"/>
  <c r="S1206" i="51"/>
  <c r="Q1206" i="51"/>
  <c r="P1206" i="51"/>
  <c r="O1206" i="51"/>
  <c r="N1206" i="51"/>
  <c r="M1206" i="51"/>
  <c r="L1206" i="51"/>
  <c r="T1206" i="51" s="1"/>
  <c r="S1205" i="51"/>
  <c r="Q1205" i="51"/>
  <c r="P1205" i="51"/>
  <c r="O1205" i="51"/>
  <c r="N1205" i="51"/>
  <c r="M1205" i="51"/>
  <c r="L1205" i="51"/>
  <c r="T1205" i="51" s="1"/>
  <c r="S1204" i="51"/>
  <c r="Q1204" i="51"/>
  <c r="P1204" i="51"/>
  <c r="O1204" i="51"/>
  <c r="N1204" i="51"/>
  <c r="M1204" i="51"/>
  <c r="L1204" i="51"/>
  <c r="T1204" i="51" s="1"/>
  <c r="S1203" i="51"/>
  <c r="Q1203" i="51"/>
  <c r="P1203" i="51"/>
  <c r="O1203" i="51"/>
  <c r="N1203" i="51"/>
  <c r="M1203" i="51"/>
  <c r="L1203" i="51"/>
  <c r="T1203" i="51" s="1"/>
  <c r="S1202" i="51"/>
  <c r="Q1202" i="51"/>
  <c r="P1202" i="51"/>
  <c r="O1202" i="51"/>
  <c r="N1202" i="51"/>
  <c r="M1202" i="51"/>
  <c r="L1202" i="51"/>
  <c r="T1202" i="51" s="1"/>
  <c r="S1201" i="51"/>
  <c r="Q1201" i="51"/>
  <c r="P1201" i="51"/>
  <c r="O1201" i="51"/>
  <c r="N1201" i="51"/>
  <c r="M1201" i="51"/>
  <c r="L1201" i="51"/>
  <c r="T1201" i="51" s="1"/>
  <c r="S1200" i="51"/>
  <c r="Q1200" i="51"/>
  <c r="P1200" i="51"/>
  <c r="O1200" i="51"/>
  <c r="N1200" i="51"/>
  <c r="M1200" i="51"/>
  <c r="L1200" i="51"/>
  <c r="T1200" i="51" s="1"/>
  <c r="S1199" i="51"/>
  <c r="Q1199" i="51"/>
  <c r="P1199" i="51"/>
  <c r="O1199" i="51"/>
  <c r="N1199" i="51"/>
  <c r="M1199" i="51"/>
  <c r="L1199" i="51"/>
  <c r="T1199" i="51" s="1"/>
  <c r="S1198" i="51"/>
  <c r="Q1198" i="51"/>
  <c r="P1198" i="51"/>
  <c r="O1198" i="51"/>
  <c r="N1198" i="51"/>
  <c r="M1198" i="51"/>
  <c r="L1198" i="51"/>
  <c r="T1198" i="51" s="1"/>
  <c r="S1197" i="51"/>
  <c r="Q1197" i="51"/>
  <c r="P1197" i="51"/>
  <c r="O1197" i="51"/>
  <c r="N1197" i="51"/>
  <c r="M1197" i="51"/>
  <c r="L1197" i="51"/>
  <c r="T1197" i="51" s="1"/>
  <c r="S1196" i="51"/>
  <c r="Q1196" i="51"/>
  <c r="P1196" i="51"/>
  <c r="O1196" i="51"/>
  <c r="N1196" i="51"/>
  <c r="M1196" i="51"/>
  <c r="L1196" i="51"/>
  <c r="T1196" i="51" s="1"/>
  <c r="S1195" i="51"/>
  <c r="Q1195" i="51"/>
  <c r="P1195" i="51"/>
  <c r="O1195" i="51"/>
  <c r="N1195" i="51"/>
  <c r="M1195" i="51"/>
  <c r="L1195" i="51"/>
  <c r="T1195" i="51" s="1"/>
  <c r="S1194" i="51"/>
  <c r="Q1194" i="51"/>
  <c r="P1194" i="51"/>
  <c r="O1194" i="51"/>
  <c r="N1194" i="51"/>
  <c r="M1194" i="51"/>
  <c r="L1194" i="51"/>
  <c r="T1194" i="51" s="1"/>
  <c r="S1193" i="51"/>
  <c r="Q1193" i="51"/>
  <c r="P1193" i="51"/>
  <c r="O1193" i="51"/>
  <c r="N1193" i="51"/>
  <c r="M1193" i="51"/>
  <c r="L1193" i="51"/>
  <c r="T1193" i="51" s="1"/>
  <c r="S1192" i="51"/>
  <c r="Q1192" i="51"/>
  <c r="P1192" i="51"/>
  <c r="O1192" i="51"/>
  <c r="N1192" i="51"/>
  <c r="M1192" i="51"/>
  <c r="L1192" i="51"/>
  <c r="T1192" i="51" s="1"/>
  <c r="S1191" i="51"/>
  <c r="Q1191" i="51"/>
  <c r="P1191" i="51"/>
  <c r="O1191" i="51"/>
  <c r="N1191" i="51"/>
  <c r="M1191" i="51"/>
  <c r="L1191" i="51"/>
  <c r="T1191" i="51" s="1"/>
  <c r="S1190" i="51"/>
  <c r="Q1190" i="51"/>
  <c r="P1190" i="51"/>
  <c r="O1190" i="51"/>
  <c r="N1190" i="51"/>
  <c r="M1190" i="51"/>
  <c r="L1190" i="51"/>
  <c r="T1190" i="51" s="1"/>
  <c r="S1189" i="51"/>
  <c r="Q1189" i="51"/>
  <c r="P1189" i="51"/>
  <c r="O1189" i="51"/>
  <c r="N1189" i="51"/>
  <c r="M1189" i="51"/>
  <c r="L1189" i="51"/>
  <c r="T1189" i="51" s="1"/>
  <c r="S1188" i="51"/>
  <c r="Q1188" i="51"/>
  <c r="P1188" i="51"/>
  <c r="O1188" i="51"/>
  <c r="N1188" i="51"/>
  <c r="M1188" i="51"/>
  <c r="L1188" i="51"/>
  <c r="T1188" i="51" s="1"/>
  <c r="S1187" i="51"/>
  <c r="Q1187" i="51"/>
  <c r="P1187" i="51"/>
  <c r="O1187" i="51"/>
  <c r="N1187" i="51"/>
  <c r="M1187" i="51"/>
  <c r="L1187" i="51"/>
  <c r="T1187" i="51" s="1"/>
  <c r="S1186" i="51"/>
  <c r="Q1186" i="51"/>
  <c r="P1186" i="51"/>
  <c r="O1186" i="51"/>
  <c r="N1186" i="51"/>
  <c r="M1186" i="51"/>
  <c r="L1186" i="51"/>
  <c r="T1186" i="51" s="1"/>
  <c r="S1185" i="51"/>
  <c r="Q1185" i="51"/>
  <c r="P1185" i="51"/>
  <c r="O1185" i="51"/>
  <c r="N1185" i="51"/>
  <c r="M1185" i="51"/>
  <c r="L1185" i="51"/>
  <c r="T1185" i="51" s="1"/>
  <c r="S1184" i="51"/>
  <c r="Q1184" i="51"/>
  <c r="P1184" i="51"/>
  <c r="O1184" i="51"/>
  <c r="N1184" i="51"/>
  <c r="M1184" i="51"/>
  <c r="L1184" i="51"/>
  <c r="T1184" i="51" s="1"/>
  <c r="S1183" i="51"/>
  <c r="Q1183" i="51"/>
  <c r="P1183" i="51"/>
  <c r="O1183" i="51"/>
  <c r="N1183" i="51"/>
  <c r="M1183" i="51"/>
  <c r="L1183" i="51"/>
  <c r="T1183" i="51" s="1"/>
  <c r="S1182" i="51"/>
  <c r="Q1182" i="51"/>
  <c r="P1182" i="51"/>
  <c r="O1182" i="51"/>
  <c r="N1182" i="51"/>
  <c r="M1182" i="51"/>
  <c r="L1182" i="51"/>
  <c r="T1182" i="51" s="1"/>
  <c r="S1181" i="51"/>
  <c r="Q1181" i="51"/>
  <c r="P1181" i="51"/>
  <c r="O1181" i="51"/>
  <c r="N1181" i="51"/>
  <c r="M1181" i="51"/>
  <c r="L1181" i="51"/>
  <c r="T1181" i="51" s="1"/>
  <c r="S1180" i="51"/>
  <c r="Q1180" i="51"/>
  <c r="P1180" i="51"/>
  <c r="O1180" i="51"/>
  <c r="N1180" i="51"/>
  <c r="M1180" i="51"/>
  <c r="L1180" i="51"/>
  <c r="T1180" i="51" s="1"/>
  <c r="S1179" i="51"/>
  <c r="Q1179" i="51"/>
  <c r="P1179" i="51"/>
  <c r="O1179" i="51"/>
  <c r="N1179" i="51"/>
  <c r="M1179" i="51"/>
  <c r="L1179" i="51"/>
  <c r="T1179" i="51" s="1"/>
  <c r="S1178" i="51"/>
  <c r="Q1178" i="51"/>
  <c r="P1178" i="51"/>
  <c r="O1178" i="51"/>
  <c r="N1178" i="51"/>
  <c r="M1178" i="51"/>
  <c r="L1178" i="51"/>
  <c r="T1178" i="51" s="1"/>
  <c r="S1177" i="51"/>
  <c r="Q1177" i="51"/>
  <c r="P1177" i="51"/>
  <c r="O1177" i="51"/>
  <c r="N1177" i="51"/>
  <c r="M1177" i="51"/>
  <c r="L1177" i="51"/>
  <c r="T1177" i="51" s="1"/>
  <c r="S1176" i="51"/>
  <c r="Q1176" i="51"/>
  <c r="P1176" i="51"/>
  <c r="O1176" i="51"/>
  <c r="N1176" i="51"/>
  <c r="M1176" i="51"/>
  <c r="L1176" i="51"/>
  <c r="T1176" i="51" s="1"/>
  <c r="S1175" i="51"/>
  <c r="Q1175" i="51"/>
  <c r="P1175" i="51"/>
  <c r="O1175" i="51"/>
  <c r="N1175" i="51"/>
  <c r="M1175" i="51"/>
  <c r="L1175" i="51"/>
  <c r="T1175" i="51" s="1"/>
  <c r="S1173" i="51"/>
  <c r="Q1173" i="51"/>
  <c r="P1173" i="51"/>
  <c r="O1173" i="51"/>
  <c r="N1173" i="51"/>
  <c r="M1173" i="51"/>
  <c r="L1173" i="51"/>
  <c r="T1173" i="51" s="1"/>
  <c r="S1172" i="51"/>
  <c r="Q1172" i="51"/>
  <c r="P1172" i="51"/>
  <c r="O1172" i="51"/>
  <c r="N1172" i="51"/>
  <c r="M1172" i="51"/>
  <c r="L1172" i="51"/>
  <c r="T1172" i="51" s="1"/>
  <c r="S1171" i="51"/>
  <c r="Q1171" i="51"/>
  <c r="P1171" i="51"/>
  <c r="O1171" i="51"/>
  <c r="N1171" i="51"/>
  <c r="M1171" i="51"/>
  <c r="L1171" i="51"/>
  <c r="T1171" i="51" s="1"/>
  <c r="S1170" i="51"/>
  <c r="Q1170" i="51"/>
  <c r="P1170" i="51"/>
  <c r="O1170" i="51"/>
  <c r="N1170" i="51"/>
  <c r="M1170" i="51"/>
  <c r="L1170" i="51"/>
  <c r="T1170" i="51" s="1"/>
  <c r="S1169" i="51"/>
  <c r="Q1169" i="51"/>
  <c r="P1169" i="51"/>
  <c r="O1169" i="51"/>
  <c r="N1169" i="51"/>
  <c r="M1169" i="51"/>
  <c r="L1169" i="51"/>
  <c r="T1169" i="51" s="1"/>
  <c r="S1168" i="51"/>
  <c r="Q1168" i="51"/>
  <c r="P1168" i="51"/>
  <c r="O1168" i="51"/>
  <c r="N1168" i="51"/>
  <c r="M1168" i="51"/>
  <c r="L1168" i="51"/>
  <c r="T1168" i="51" s="1"/>
  <c r="S1162" i="51"/>
  <c r="R1162" i="51"/>
  <c r="Q1162" i="51"/>
  <c r="P1162" i="51"/>
  <c r="O1162" i="51"/>
  <c r="N1162" i="51"/>
  <c r="M1162" i="51"/>
  <c r="L1162" i="51"/>
  <c r="T1162" i="51" s="1"/>
  <c r="S1161" i="51"/>
  <c r="Q1161" i="51"/>
  <c r="P1161" i="51"/>
  <c r="O1161" i="51"/>
  <c r="N1161" i="51"/>
  <c r="M1161" i="51"/>
  <c r="L1161" i="51"/>
  <c r="T1161" i="51" s="1"/>
  <c r="S1160" i="51"/>
  <c r="R1160" i="51"/>
  <c r="Q1160" i="51"/>
  <c r="P1160" i="51"/>
  <c r="O1160" i="51"/>
  <c r="N1160" i="51"/>
  <c r="M1160" i="51"/>
  <c r="L1160" i="51"/>
  <c r="S1159" i="51"/>
  <c r="Q1159" i="51"/>
  <c r="P1159" i="51"/>
  <c r="O1159" i="51"/>
  <c r="N1159" i="51"/>
  <c r="M1159" i="51"/>
  <c r="L1159" i="51"/>
  <c r="T1159" i="51" s="1"/>
  <c r="S1158" i="51"/>
  <c r="Q1158" i="51"/>
  <c r="P1158" i="51"/>
  <c r="O1158" i="51"/>
  <c r="N1158" i="51"/>
  <c r="M1158" i="51"/>
  <c r="L1158" i="51"/>
  <c r="T1158" i="51" s="1"/>
  <c r="S1157" i="51"/>
  <c r="Q1157" i="51"/>
  <c r="P1157" i="51"/>
  <c r="O1157" i="51"/>
  <c r="N1157" i="51"/>
  <c r="M1157" i="51"/>
  <c r="L1157" i="51"/>
  <c r="T1157" i="51" s="1"/>
  <c r="S1156" i="51"/>
  <c r="Q1156" i="51"/>
  <c r="P1156" i="51"/>
  <c r="O1156" i="51"/>
  <c r="N1156" i="51"/>
  <c r="M1156" i="51"/>
  <c r="L1156" i="51"/>
  <c r="T1156" i="51" s="1"/>
  <c r="S1155" i="51"/>
  <c r="Q1155" i="51"/>
  <c r="P1155" i="51"/>
  <c r="O1155" i="51"/>
  <c r="N1155" i="51"/>
  <c r="M1155" i="51"/>
  <c r="L1155" i="51"/>
  <c r="T1155" i="51" s="1"/>
  <c r="S1154" i="51"/>
  <c r="Q1154" i="51"/>
  <c r="P1154" i="51"/>
  <c r="O1154" i="51"/>
  <c r="N1154" i="51"/>
  <c r="M1154" i="51"/>
  <c r="L1154" i="51"/>
  <c r="T1154" i="51" s="1"/>
  <c r="S1153" i="51"/>
  <c r="Q1153" i="51"/>
  <c r="P1153" i="51"/>
  <c r="O1153" i="51"/>
  <c r="N1153" i="51"/>
  <c r="M1153" i="51"/>
  <c r="L1153" i="51"/>
  <c r="T1153" i="51" s="1"/>
  <c r="S1152" i="51"/>
  <c r="Q1152" i="51"/>
  <c r="P1152" i="51"/>
  <c r="O1152" i="51"/>
  <c r="N1152" i="51"/>
  <c r="M1152" i="51"/>
  <c r="L1152" i="51"/>
  <c r="T1152" i="51" s="1"/>
  <c r="S1151" i="51"/>
  <c r="Q1151" i="51"/>
  <c r="P1151" i="51"/>
  <c r="O1151" i="51"/>
  <c r="N1151" i="51"/>
  <c r="M1151" i="51"/>
  <c r="L1151" i="51"/>
  <c r="T1151" i="51" s="1"/>
  <c r="S1140" i="51"/>
  <c r="Q1140" i="51"/>
  <c r="P1140" i="51"/>
  <c r="O1140" i="51"/>
  <c r="N1140" i="51"/>
  <c r="M1140" i="51"/>
  <c r="L1140" i="51"/>
  <c r="T1140" i="51" s="1"/>
  <c r="S1139" i="51"/>
  <c r="Q1139" i="51"/>
  <c r="P1139" i="51"/>
  <c r="O1139" i="51"/>
  <c r="N1139" i="51"/>
  <c r="M1139" i="51"/>
  <c r="L1139" i="51"/>
  <c r="T1139" i="51" s="1"/>
  <c r="S1138" i="51"/>
  <c r="Q1138" i="51"/>
  <c r="P1138" i="51"/>
  <c r="O1138" i="51"/>
  <c r="N1138" i="51"/>
  <c r="M1138" i="51"/>
  <c r="L1138" i="51"/>
  <c r="T1138" i="51" s="1"/>
  <c r="S1137" i="51"/>
  <c r="Q1137" i="51"/>
  <c r="P1137" i="51"/>
  <c r="O1137" i="51"/>
  <c r="N1137" i="51"/>
  <c r="M1137" i="51"/>
  <c r="L1137" i="51"/>
  <c r="T1137" i="51" s="1"/>
  <c r="S1136" i="51"/>
  <c r="Q1136" i="51"/>
  <c r="P1136" i="51"/>
  <c r="O1136" i="51"/>
  <c r="N1136" i="51"/>
  <c r="M1136" i="51"/>
  <c r="L1136" i="51"/>
  <c r="T1136" i="51" s="1"/>
  <c r="S1135" i="51"/>
  <c r="Q1135" i="51"/>
  <c r="P1135" i="51"/>
  <c r="O1135" i="51"/>
  <c r="N1135" i="51"/>
  <c r="M1135" i="51"/>
  <c r="L1135" i="51"/>
  <c r="T1135" i="51" s="1"/>
  <c r="S1134" i="51"/>
  <c r="Q1134" i="51"/>
  <c r="P1134" i="51"/>
  <c r="O1134" i="51"/>
  <c r="N1134" i="51"/>
  <c r="M1134" i="51"/>
  <c r="L1134" i="51"/>
  <c r="T1134" i="51" s="1"/>
  <c r="S1133" i="51"/>
  <c r="Q1133" i="51"/>
  <c r="P1133" i="51"/>
  <c r="O1133" i="51"/>
  <c r="N1133" i="51"/>
  <c r="M1133" i="51"/>
  <c r="L1133" i="51"/>
  <c r="T1133" i="51" s="1"/>
  <c r="S1132" i="51"/>
  <c r="Q1132" i="51"/>
  <c r="P1132" i="51"/>
  <c r="O1132" i="51"/>
  <c r="N1132" i="51"/>
  <c r="M1132" i="51"/>
  <c r="L1132" i="51"/>
  <c r="T1132" i="51" s="1"/>
  <c r="S1131" i="51"/>
  <c r="Q1131" i="51"/>
  <c r="P1131" i="51"/>
  <c r="O1131" i="51"/>
  <c r="N1131" i="51"/>
  <c r="M1131" i="51"/>
  <c r="L1131" i="51"/>
  <c r="T1131" i="51" s="1"/>
  <c r="S1130" i="51"/>
  <c r="Q1130" i="51"/>
  <c r="P1130" i="51"/>
  <c r="O1130" i="51"/>
  <c r="N1130" i="51"/>
  <c r="M1130" i="51"/>
  <c r="L1130" i="51"/>
  <c r="T1130" i="51" s="1"/>
  <c r="S1129" i="51"/>
  <c r="Q1129" i="51"/>
  <c r="P1129" i="51"/>
  <c r="O1129" i="51"/>
  <c r="N1129" i="51"/>
  <c r="M1129" i="51"/>
  <c r="L1129" i="51"/>
  <c r="T1129" i="51" s="1"/>
  <c r="S1128" i="51"/>
  <c r="Q1128" i="51"/>
  <c r="P1128" i="51"/>
  <c r="O1128" i="51"/>
  <c r="N1128" i="51"/>
  <c r="M1128" i="51"/>
  <c r="L1128" i="51"/>
  <c r="T1128" i="51" s="1"/>
  <c r="S1127" i="51"/>
  <c r="Q1127" i="51"/>
  <c r="P1127" i="51"/>
  <c r="O1127" i="51"/>
  <c r="N1127" i="51"/>
  <c r="M1127" i="51"/>
  <c r="L1127" i="51"/>
  <c r="T1127" i="51" s="1"/>
  <c r="S1126" i="51"/>
  <c r="Q1126" i="51"/>
  <c r="P1126" i="51"/>
  <c r="O1126" i="51"/>
  <c r="N1126" i="51"/>
  <c r="M1126" i="51"/>
  <c r="L1126" i="51"/>
  <c r="T1126" i="51" s="1"/>
  <c r="S1125" i="51"/>
  <c r="Q1125" i="51"/>
  <c r="P1125" i="51"/>
  <c r="O1125" i="51"/>
  <c r="N1125" i="51"/>
  <c r="M1125" i="51"/>
  <c r="L1125" i="51"/>
  <c r="T1125" i="51" s="1"/>
  <c r="S1124" i="51"/>
  <c r="Q1124" i="51"/>
  <c r="P1124" i="51"/>
  <c r="O1124" i="51"/>
  <c r="N1124" i="51"/>
  <c r="M1124" i="51"/>
  <c r="L1124" i="51"/>
  <c r="T1124" i="51" s="1"/>
  <c r="S1123" i="51"/>
  <c r="Q1123" i="51"/>
  <c r="P1123" i="51"/>
  <c r="O1123" i="51"/>
  <c r="N1123" i="51"/>
  <c r="M1123" i="51"/>
  <c r="L1123" i="51"/>
  <c r="T1123" i="51" s="1"/>
  <c r="S1122" i="51"/>
  <c r="Q1122" i="51"/>
  <c r="P1122" i="51"/>
  <c r="O1122" i="51"/>
  <c r="N1122" i="51"/>
  <c r="M1122" i="51"/>
  <c r="L1122" i="51"/>
  <c r="T1122" i="51" s="1"/>
  <c r="S1121" i="51"/>
  <c r="Q1121" i="51"/>
  <c r="P1121" i="51"/>
  <c r="O1121" i="51"/>
  <c r="N1121" i="51"/>
  <c r="M1121" i="51"/>
  <c r="L1121" i="51"/>
  <c r="T1121" i="51" s="1"/>
  <c r="S1120" i="51"/>
  <c r="Q1120" i="51"/>
  <c r="P1120" i="51"/>
  <c r="O1120" i="51"/>
  <c r="N1120" i="51"/>
  <c r="M1120" i="51"/>
  <c r="L1120" i="51"/>
  <c r="T1120" i="51" s="1"/>
  <c r="S1119" i="51"/>
  <c r="Q1119" i="51"/>
  <c r="P1119" i="51"/>
  <c r="O1119" i="51"/>
  <c r="N1119" i="51"/>
  <c r="M1119" i="51"/>
  <c r="L1119" i="51"/>
  <c r="T1119" i="51" s="1"/>
  <c r="S1118" i="51"/>
  <c r="Q1118" i="51"/>
  <c r="P1118" i="51"/>
  <c r="O1118" i="51"/>
  <c r="N1118" i="51"/>
  <c r="M1118" i="51"/>
  <c r="L1118" i="51"/>
  <c r="T1118" i="51" s="1"/>
  <c r="S1117" i="51"/>
  <c r="Q1117" i="51"/>
  <c r="P1117" i="51"/>
  <c r="O1117" i="51"/>
  <c r="N1117" i="51"/>
  <c r="M1117" i="51"/>
  <c r="L1117" i="51"/>
  <c r="T1117" i="51" s="1"/>
  <c r="S1116" i="51"/>
  <c r="Q1116" i="51"/>
  <c r="P1116" i="51"/>
  <c r="O1116" i="51"/>
  <c r="N1116" i="51"/>
  <c r="M1116" i="51"/>
  <c r="L1116" i="51"/>
  <c r="T1116" i="51" s="1"/>
  <c r="S1115" i="51"/>
  <c r="Q1115" i="51"/>
  <c r="P1115" i="51"/>
  <c r="O1115" i="51"/>
  <c r="N1115" i="51"/>
  <c r="M1115" i="51"/>
  <c r="L1115" i="51"/>
  <c r="T1115" i="51" s="1"/>
  <c r="S1114" i="51"/>
  <c r="Q1114" i="51"/>
  <c r="P1114" i="51"/>
  <c r="O1114" i="51"/>
  <c r="N1114" i="51"/>
  <c r="M1114" i="51"/>
  <c r="L1114" i="51"/>
  <c r="T1114" i="51" s="1"/>
  <c r="S1113" i="51"/>
  <c r="Q1113" i="51"/>
  <c r="P1113" i="51"/>
  <c r="O1113" i="51"/>
  <c r="N1113" i="51"/>
  <c r="M1113" i="51"/>
  <c r="L1113" i="51"/>
  <c r="T1113" i="51" s="1"/>
  <c r="S1112" i="51"/>
  <c r="Q1112" i="51"/>
  <c r="P1112" i="51"/>
  <c r="O1112" i="51"/>
  <c r="N1112" i="51"/>
  <c r="M1112" i="51"/>
  <c r="L1112" i="51"/>
  <c r="T1112" i="51" s="1"/>
  <c r="S1111" i="51"/>
  <c r="Q1111" i="51"/>
  <c r="P1111" i="51"/>
  <c r="O1111" i="51"/>
  <c r="N1111" i="51"/>
  <c r="M1111" i="51"/>
  <c r="L1111" i="51"/>
  <c r="T1111" i="51" s="1"/>
  <c r="S1110" i="51"/>
  <c r="Q1110" i="51"/>
  <c r="P1110" i="51"/>
  <c r="O1110" i="51"/>
  <c r="N1110" i="51"/>
  <c r="M1110" i="51"/>
  <c r="L1110" i="51"/>
  <c r="T1110" i="51" s="1"/>
  <c r="S1109" i="51"/>
  <c r="Q1109" i="51"/>
  <c r="P1109" i="51"/>
  <c r="O1109" i="51"/>
  <c r="N1109" i="51"/>
  <c r="M1109" i="51"/>
  <c r="L1109" i="51"/>
  <c r="T1109" i="51" s="1"/>
  <c r="S1108" i="51"/>
  <c r="Q1108" i="51"/>
  <c r="P1108" i="51"/>
  <c r="O1108" i="51"/>
  <c r="N1108" i="51"/>
  <c r="M1108" i="51"/>
  <c r="L1108" i="51"/>
  <c r="T1108" i="51" s="1"/>
  <c r="S1107" i="51"/>
  <c r="Q1107" i="51"/>
  <c r="P1107" i="51"/>
  <c r="O1107" i="51"/>
  <c r="N1107" i="51"/>
  <c r="M1107" i="51"/>
  <c r="L1107" i="51"/>
  <c r="T1107" i="51" s="1"/>
  <c r="S1106" i="51"/>
  <c r="Q1106" i="51"/>
  <c r="P1106" i="51"/>
  <c r="O1106" i="51"/>
  <c r="N1106" i="51"/>
  <c r="M1106" i="51"/>
  <c r="L1106" i="51"/>
  <c r="T1106" i="51" s="1"/>
  <c r="S1105" i="51"/>
  <c r="Q1105" i="51"/>
  <c r="P1105" i="51"/>
  <c r="O1105" i="51"/>
  <c r="N1105" i="51"/>
  <c r="M1105" i="51"/>
  <c r="L1105" i="51"/>
  <c r="T1105" i="51" s="1"/>
  <c r="S1104" i="51"/>
  <c r="Q1104" i="51"/>
  <c r="P1104" i="51"/>
  <c r="O1104" i="51"/>
  <c r="N1104" i="51"/>
  <c r="M1104" i="51"/>
  <c r="L1104" i="51"/>
  <c r="T1104" i="51" s="1"/>
  <c r="S1103" i="51"/>
  <c r="Q1103" i="51"/>
  <c r="P1103" i="51"/>
  <c r="O1103" i="51"/>
  <c r="N1103" i="51"/>
  <c r="M1103" i="51"/>
  <c r="L1103" i="51"/>
  <c r="T1103" i="51" s="1"/>
  <c r="S1102" i="51"/>
  <c r="Q1102" i="51"/>
  <c r="P1102" i="51"/>
  <c r="O1102" i="51"/>
  <c r="N1102" i="51"/>
  <c r="M1102" i="51"/>
  <c r="L1102" i="51"/>
  <c r="T1102" i="51" s="1"/>
  <c r="S1101" i="51"/>
  <c r="Q1101" i="51"/>
  <c r="P1101" i="51"/>
  <c r="O1101" i="51"/>
  <c r="N1101" i="51"/>
  <c r="M1101" i="51"/>
  <c r="L1101" i="51"/>
  <c r="T1101" i="51" s="1"/>
  <c r="S1100" i="51"/>
  <c r="Q1100" i="51"/>
  <c r="P1100" i="51"/>
  <c r="O1100" i="51"/>
  <c r="N1100" i="51"/>
  <c r="M1100" i="51"/>
  <c r="L1100" i="51"/>
  <c r="T1100" i="51" s="1"/>
  <c r="S1099" i="51"/>
  <c r="Q1099" i="51"/>
  <c r="P1099" i="51"/>
  <c r="O1099" i="51"/>
  <c r="N1099" i="51"/>
  <c r="M1099" i="51"/>
  <c r="L1099" i="51"/>
  <c r="T1099" i="51" s="1"/>
  <c r="S1098" i="51"/>
  <c r="Q1098" i="51"/>
  <c r="P1098" i="51"/>
  <c r="O1098" i="51"/>
  <c r="N1098" i="51"/>
  <c r="M1098" i="51"/>
  <c r="L1098" i="51"/>
  <c r="T1098" i="51" s="1"/>
  <c r="S1097" i="51"/>
  <c r="Q1097" i="51"/>
  <c r="P1097" i="51"/>
  <c r="O1097" i="51"/>
  <c r="N1097" i="51"/>
  <c r="M1097" i="51"/>
  <c r="L1097" i="51"/>
  <c r="T1097" i="51" s="1"/>
  <c r="S1096" i="51"/>
  <c r="Q1096" i="51"/>
  <c r="P1096" i="51"/>
  <c r="O1096" i="51"/>
  <c r="N1096" i="51"/>
  <c r="M1096" i="51"/>
  <c r="L1096" i="51"/>
  <c r="T1096" i="51" s="1"/>
  <c r="S1095" i="51"/>
  <c r="Q1095" i="51"/>
  <c r="P1095" i="51"/>
  <c r="O1095" i="51"/>
  <c r="N1095" i="51"/>
  <c r="M1095" i="51"/>
  <c r="L1095" i="51"/>
  <c r="T1095" i="51" s="1"/>
  <c r="S1094" i="51"/>
  <c r="Q1094" i="51"/>
  <c r="P1094" i="51"/>
  <c r="O1094" i="51"/>
  <c r="N1094" i="51"/>
  <c r="M1094" i="51"/>
  <c r="L1094" i="51"/>
  <c r="T1094" i="51" s="1"/>
  <c r="S1093" i="51"/>
  <c r="Q1093" i="51"/>
  <c r="P1093" i="51"/>
  <c r="O1093" i="51"/>
  <c r="N1093" i="51"/>
  <c r="M1093" i="51"/>
  <c r="L1093" i="51"/>
  <c r="T1093" i="51" s="1"/>
  <c r="S1092" i="51"/>
  <c r="Q1092" i="51"/>
  <c r="P1092" i="51"/>
  <c r="O1092" i="51"/>
  <c r="N1092" i="51"/>
  <c r="M1092" i="51"/>
  <c r="L1092" i="51"/>
  <c r="T1092" i="51" s="1"/>
  <c r="S1091" i="51"/>
  <c r="Q1091" i="51"/>
  <c r="P1091" i="51"/>
  <c r="O1091" i="51"/>
  <c r="N1091" i="51"/>
  <c r="M1091" i="51"/>
  <c r="L1091" i="51"/>
  <c r="T1091" i="51" s="1"/>
  <c r="S1090" i="51"/>
  <c r="Q1090" i="51"/>
  <c r="P1090" i="51"/>
  <c r="O1090" i="51"/>
  <c r="N1090" i="51"/>
  <c r="M1090" i="51"/>
  <c r="L1090" i="51"/>
  <c r="T1090" i="51" s="1"/>
  <c r="S1089" i="51"/>
  <c r="Q1089" i="51"/>
  <c r="P1089" i="51"/>
  <c r="O1089" i="51"/>
  <c r="N1089" i="51"/>
  <c r="M1089" i="51"/>
  <c r="L1089" i="51"/>
  <c r="T1089" i="51" s="1"/>
  <c r="S1088" i="51"/>
  <c r="Q1088" i="51"/>
  <c r="P1088" i="51"/>
  <c r="O1088" i="51"/>
  <c r="N1088" i="51"/>
  <c r="M1088" i="51"/>
  <c r="L1088" i="51"/>
  <c r="T1088" i="51" s="1"/>
  <c r="S1087" i="51"/>
  <c r="Q1087" i="51"/>
  <c r="P1087" i="51"/>
  <c r="O1087" i="51"/>
  <c r="N1087" i="51"/>
  <c r="M1087" i="51"/>
  <c r="L1087" i="51"/>
  <c r="T1087" i="51" s="1"/>
  <c r="S1086" i="51"/>
  <c r="Q1086" i="51"/>
  <c r="P1086" i="51"/>
  <c r="O1086" i="51"/>
  <c r="N1086" i="51"/>
  <c r="M1086" i="51"/>
  <c r="L1086" i="51"/>
  <c r="T1086" i="51" s="1"/>
  <c r="S1085" i="51"/>
  <c r="Q1085" i="51"/>
  <c r="P1085" i="51"/>
  <c r="O1085" i="51"/>
  <c r="N1085" i="51"/>
  <c r="M1085" i="51"/>
  <c r="L1085" i="51"/>
  <c r="T1085" i="51" s="1"/>
  <c r="S1084" i="51"/>
  <c r="Q1084" i="51"/>
  <c r="P1084" i="51"/>
  <c r="O1084" i="51"/>
  <c r="N1084" i="51"/>
  <c r="M1084" i="51"/>
  <c r="L1084" i="51"/>
  <c r="T1084" i="51" s="1"/>
  <c r="S1083" i="51"/>
  <c r="Q1083" i="51"/>
  <c r="P1083" i="51"/>
  <c r="O1083" i="51"/>
  <c r="N1083" i="51"/>
  <c r="M1083" i="51"/>
  <c r="L1083" i="51"/>
  <c r="T1083" i="51" s="1"/>
  <c r="S1082" i="51"/>
  <c r="Q1082" i="51"/>
  <c r="P1082" i="51"/>
  <c r="O1082" i="51"/>
  <c r="N1082" i="51"/>
  <c r="M1082" i="51"/>
  <c r="L1082" i="51"/>
  <c r="T1082" i="51" s="1"/>
  <c r="S1081" i="51"/>
  <c r="Q1081" i="51"/>
  <c r="P1081" i="51"/>
  <c r="O1081" i="51"/>
  <c r="N1081" i="51"/>
  <c r="M1081" i="51"/>
  <c r="L1081" i="51"/>
  <c r="T1081" i="51" s="1"/>
  <c r="S1080" i="51"/>
  <c r="Q1080" i="51"/>
  <c r="P1080" i="51"/>
  <c r="O1080" i="51"/>
  <c r="N1080" i="51"/>
  <c r="M1080" i="51"/>
  <c r="L1080" i="51"/>
  <c r="T1080" i="51" s="1"/>
  <c r="S1079" i="51"/>
  <c r="Q1079" i="51"/>
  <c r="P1079" i="51"/>
  <c r="O1079" i="51"/>
  <c r="N1079" i="51"/>
  <c r="M1079" i="51"/>
  <c r="L1079" i="51"/>
  <c r="T1079" i="51" s="1"/>
  <c r="S1078" i="51"/>
  <c r="Q1078" i="51"/>
  <c r="P1078" i="51"/>
  <c r="O1078" i="51"/>
  <c r="N1078" i="51"/>
  <c r="M1078" i="51"/>
  <c r="L1078" i="51"/>
  <c r="T1078" i="51" s="1"/>
  <c r="S1077" i="51"/>
  <c r="Q1077" i="51"/>
  <c r="P1077" i="51"/>
  <c r="O1077" i="51"/>
  <c r="N1077" i="51"/>
  <c r="M1077" i="51"/>
  <c r="L1077" i="51"/>
  <c r="T1077" i="51" s="1"/>
  <c r="S1076" i="51"/>
  <c r="Q1076" i="51"/>
  <c r="P1076" i="51"/>
  <c r="O1076" i="51"/>
  <c r="N1076" i="51"/>
  <c r="M1076" i="51"/>
  <c r="L1076" i="51"/>
  <c r="T1076" i="51" s="1"/>
  <c r="S1075" i="51"/>
  <c r="Q1075" i="51"/>
  <c r="P1075" i="51"/>
  <c r="O1075" i="51"/>
  <c r="N1075" i="51"/>
  <c r="M1075" i="51"/>
  <c r="L1075" i="51"/>
  <c r="T1075" i="51" s="1"/>
  <c r="S1074" i="51"/>
  <c r="Q1074" i="51"/>
  <c r="P1074" i="51"/>
  <c r="O1074" i="51"/>
  <c r="N1074" i="51"/>
  <c r="M1074" i="51"/>
  <c r="L1074" i="51"/>
  <c r="T1074" i="51" s="1"/>
  <c r="S1073" i="51"/>
  <c r="Q1073" i="51"/>
  <c r="P1073" i="51"/>
  <c r="O1073" i="51"/>
  <c r="N1073" i="51"/>
  <c r="M1073" i="51"/>
  <c r="L1073" i="51"/>
  <c r="T1073" i="51" s="1"/>
  <c r="S1072" i="51"/>
  <c r="Q1072" i="51"/>
  <c r="P1072" i="51"/>
  <c r="O1072" i="51"/>
  <c r="N1072" i="51"/>
  <c r="M1072" i="51"/>
  <c r="L1072" i="51"/>
  <c r="T1072" i="51" s="1"/>
  <c r="S1071" i="51"/>
  <c r="Q1071" i="51"/>
  <c r="P1071" i="51"/>
  <c r="O1071" i="51"/>
  <c r="N1071" i="51"/>
  <c r="M1071" i="51"/>
  <c r="L1071" i="51"/>
  <c r="T1071" i="51" s="1"/>
  <c r="S1070" i="51"/>
  <c r="Q1070" i="51"/>
  <c r="P1070" i="51"/>
  <c r="O1070" i="51"/>
  <c r="N1070" i="51"/>
  <c r="M1070" i="51"/>
  <c r="L1070" i="51"/>
  <c r="T1070" i="51" s="1"/>
  <c r="S1069" i="51"/>
  <c r="Q1069" i="51"/>
  <c r="P1069" i="51"/>
  <c r="O1069" i="51"/>
  <c r="N1069" i="51"/>
  <c r="M1069" i="51"/>
  <c r="L1069" i="51"/>
  <c r="T1069" i="51" s="1"/>
  <c r="S1068" i="51"/>
  <c r="Q1068" i="51"/>
  <c r="P1068" i="51"/>
  <c r="O1068" i="51"/>
  <c r="N1068" i="51"/>
  <c r="M1068" i="51"/>
  <c r="L1068" i="51"/>
  <c r="T1068" i="51" s="1"/>
  <c r="S1067" i="51"/>
  <c r="Q1067" i="51"/>
  <c r="P1067" i="51"/>
  <c r="O1067" i="51"/>
  <c r="N1067" i="51"/>
  <c r="M1067" i="51"/>
  <c r="L1067" i="51"/>
  <c r="T1067" i="51" s="1"/>
  <c r="S1066" i="51"/>
  <c r="Q1066" i="51"/>
  <c r="P1066" i="51"/>
  <c r="O1066" i="51"/>
  <c r="N1066" i="51"/>
  <c r="M1066" i="51"/>
  <c r="L1066" i="51"/>
  <c r="T1066" i="51" s="1"/>
  <c r="S1065" i="51"/>
  <c r="Q1065" i="51"/>
  <c r="P1065" i="51"/>
  <c r="O1065" i="51"/>
  <c r="N1065" i="51"/>
  <c r="M1065" i="51"/>
  <c r="L1065" i="51"/>
  <c r="T1065" i="51" s="1"/>
  <c r="S1064" i="51"/>
  <c r="Q1064" i="51"/>
  <c r="P1064" i="51"/>
  <c r="O1064" i="51"/>
  <c r="N1064" i="51"/>
  <c r="M1064" i="51"/>
  <c r="L1064" i="51"/>
  <c r="T1064" i="51" s="1"/>
  <c r="S1063" i="51"/>
  <c r="Q1063" i="51"/>
  <c r="P1063" i="51"/>
  <c r="O1063" i="51"/>
  <c r="N1063" i="51"/>
  <c r="M1063" i="51"/>
  <c r="L1063" i="51"/>
  <c r="T1063" i="51" s="1"/>
  <c r="S1062" i="51"/>
  <c r="Q1062" i="51"/>
  <c r="P1062" i="51"/>
  <c r="O1062" i="51"/>
  <c r="N1062" i="51"/>
  <c r="M1062" i="51"/>
  <c r="L1062" i="51"/>
  <c r="T1062" i="51" s="1"/>
  <c r="S1061" i="51"/>
  <c r="Q1061" i="51"/>
  <c r="P1061" i="51"/>
  <c r="O1061" i="51"/>
  <c r="N1061" i="51"/>
  <c r="M1061" i="51"/>
  <c r="L1061" i="51"/>
  <c r="T1061" i="51" s="1"/>
  <c r="S1060" i="51"/>
  <c r="Q1060" i="51"/>
  <c r="P1060" i="51"/>
  <c r="O1060" i="51"/>
  <c r="N1060" i="51"/>
  <c r="M1060" i="51"/>
  <c r="L1060" i="51"/>
  <c r="T1060" i="51" s="1"/>
  <c r="S1059" i="51"/>
  <c r="Q1059" i="51"/>
  <c r="P1059" i="51"/>
  <c r="O1059" i="51"/>
  <c r="N1059" i="51"/>
  <c r="M1059" i="51"/>
  <c r="L1059" i="51"/>
  <c r="T1059" i="51" s="1"/>
  <c r="S1058" i="51"/>
  <c r="Q1058" i="51"/>
  <c r="P1058" i="51"/>
  <c r="O1058" i="51"/>
  <c r="N1058" i="51"/>
  <c r="M1058" i="51"/>
  <c r="L1058" i="51"/>
  <c r="T1058" i="51" s="1"/>
  <c r="S1057" i="51"/>
  <c r="Q1057" i="51"/>
  <c r="P1057" i="51"/>
  <c r="O1057" i="51"/>
  <c r="N1057" i="51"/>
  <c r="M1057" i="51"/>
  <c r="L1057" i="51"/>
  <c r="T1057" i="51" s="1"/>
  <c r="S1056" i="51"/>
  <c r="Q1056" i="51"/>
  <c r="P1056" i="51"/>
  <c r="O1056" i="51"/>
  <c r="N1056" i="51"/>
  <c r="M1056" i="51"/>
  <c r="L1056" i="51"/>
  <c r="T1056" i="51" s="1"/>
  <c r="S1055" i="51"/>
  <c r="Q1055" i="51"/>
  <c r="P1055" i="51"/>
  <c r="O1055" i="51"/>
  <c r="N1055" i="51"/>
  <c r="M1055" i="51"/>
  <c r="L1055" i="51"/>
  <c r="T1055" i="51" s="1"/>
  <c r="S1054" i="51"/>
  <c r="Q1054" i="51"/>
  <c r="P1054" i="51"/>
  <c r="O1054" i="51"/>
  <c r="N1054" i="51"/>
  <c r="M1054" i="51"/>
  <c r="L1054" i="51"/>
  <c r="T1054" i="51" s="1"/>
  <c r="S1053" i="51"/>
  <c r="Q1053" i="51"/>
  <c r="P1053" i="51"/>
  <c r="O1053" i="51"/>
  <c r="N1053" i="51"/>
  <c r="M1053" i="51"/>
  <c r="L1053" i="51"/>
  <c r="T1053" i="51" s="1"/>
  <c r="S1052" i="51"/>
  <c r="Q1052" i="51"/>
  <c r="P1052" i="51"/>
  <c r="O1052" i="51"/>
  <c r="N1052" i="51"/>
  <c r="M1052" i="51"/>
  <c r="L1052" i="51"/>
  <c r="T1052" i="51" s="1"/>
  <c r="S1051" i="51"/>
  <c r="Q1051" i="51"/>
  <c r="P1051" i="51"/>
  <c r="O1051" i="51"/>
  <c r="N1051" i="51"/>
  <c r="M1051" i="51"/>
  <c r="L1051" i="51"/>
  <c r="T1051" i="51" s="1"/>
  <c r="S1050" i="51"/>
  <c r="Q1050" i="51"/>
  <c r="P1050" i="51"/>
  <c r="O1050" i="51"/>
  <c r="N1050" i="51"/>
  <c r="M1050" i="51"/>
  <c r="L1050" i="51"/>
  <c r="T1050" i="51" s="1"/>
  <c r="S1049" i="51"/>
  <c r="Q1049" i="51"/>
  <c r="P1049" i="51"/>
  <c r="O1049" i="51"/>
  <c r="N1049" i="51"/>
  <c r="M1049" i="51"/>
  <c r="L1049" i="51"/>
  <c r="T1049" i="51" s="1"/>
  <c r="S1048" i="51"/>
  <c r="Q1048" i="51"/>
  <c r="P1048" i="51"/>
  <c r="O1048" i="51"/>
  <c r="N1048" i="51"/>
  <c r="M1048" i="51"/>
  <c r="L1048" i="51"/>
  <c r="T1048" i="51" s="1"/>
  <c r="S1047" i="51"/>
  <c r="Q1047" i="51"/>
  <c r="P1047" i="51"/>
  <c r="O1047" i="51"/>
  <c r="N1047" i="51"/>
  <c r="M1047" i="51"/>
  <c r="L1047" i="51"/>
  <c r="T1047" i="51" s="1"/>
  <c r="S1046" i="51"/>
  <c r="Q1046" i="51"/>
  <c r="P1046" i="51"/>
  <c r="O1046" i="51"/>
  <c r="N1046" i="51"/>
  <c r="M1046" i="51"/>
  <c r="L1046" i="51"/>
  <c r="T1046" i="51" s="1"/>
  <c r="S1045" i="51"/>
  <c r="Q1045" i="51"/>
  <c r="P1045" i="51"/>
  <c r="O1045" i="51"/>
  <c r="N1045" i="51"/>
  <c r="M1045" i="51"/>
  <c r="L1045" i="51"/>
  <c r="T1045" i="51" s="1"/>
  <c r="S1044" i="51"/>
  <c r="Q1044" i="51"/>
  <c r="P1044" i="51"/>
  <c r="O1044" i="51"/>
  <c r="N1044" i="51"/>
  <c r="M1044" i="51"/>
  <c r="L1044" i="51"/>
  <c r="T1044" i="51" s="1"/>
  <c r="S1043" i="51"/>
  <c r="Q1043" i="51"/>
  <c r="P1043" i="51"/>
  <c r="O1043" i="51"/>
  <c r="N1043" i="51"/>
  <c r="M1043" i="51"/>
  <c r="L1043" i="51"/>
  <c r="T1043" i="51" s="1"/>
  <c r="S1042" i="51"/>
  <c r="Q1042" i="51"/>
  <c r="P1042" i="51"/>
  <c r="O1042" i="51"/>
  <c r="N1042" i="51"/>
  <c r="M1042" i="51"/>
  <c r="L1042" i="51"/>
  <c r="T1042" i="51" s="1"/>
  <c r="S1041" i="51"/>
  <c r="Q1041" i="51"/>
  <c r="P1041" i="51"/>
  <c r="O1041" i="51"/>
  <c r="N1041" i="51"/>
  <c r="M1041" i="51"/>
  <c r="L1041" i="51"/>
  <c r="T1041" i="51" s="1"/>
  <c r="S1040" i="51"/>
  <c r="Q1040" i="51"/>
  <c r="P1040" i="51"/>
  <c r="O1040" i="51"/>
  <c r="N1040" i="51"/>
  <c r="M1040" i="51"/>
  <c r="L1040" i="51"/>
  <c r="T1040" i="51" s="1"/>
  <c r="S1039" i="51"/>
  <c r="Q1039" i="51"/>
  <c r="P1039" i="51"/>
  <c r="O1039" i="51"/>
  <c r="N1039" i="51"/>
  <c r="M1039" i="51"/>
  <c r="L1039" i="51"/>
  <c r="T1039" i="51" s="1"/>
  <c r="S1038" i="51"/>
  <c r="Q1038" i="51"/>
  <c r="P1038" i="51"/>
  <c r="O1038" i="51"/>
  <c r="N1038" i="51"/>
  <c r="M1038" i="51"/>
  <c r="L1038" i="51"/>
  <c r="T1038" i="51" s="1"/>
  <c r="S1037" i="51"/>
  <c r="Q1037" i="51"/>
  <c r="P1037" i="51"/>
  <c r="O1037" i="51"/>
  <c r="N1037" i="51"/>
  <c r="M1037" i="51"/>
  <c r="L1037" i="51"/>
  <c r="T1037" i="51" s="1"/>
  <c r="S1036" i="51"/>
  <c r="Q1036" i="51"/>
  <c r="P1036" i="51"/>
  <c r="O1036" i="51"/>
  <c r="N1036" i="51"/>
  <c r="M1036" i="51"/>
  <c r="L1036" i="51"/>
  <c r="T1036" i="51" s="1"/>
  <c r="S1035" i="51"/>
  <c r="Q1035" i="51"/>
  <c r="P1035" i="51"/>
  <c r="O1035" i="51"/>
  <c r="N1035" i="51"/>
  <c r="M1035" i="51"/>
  <c r="L1035" i="51"/>
  <c r="T1035" i="51" s="1"/>
  <c r="S1034" i="51"/>
  <c r="Q1034" i="51"/>
  <c r="P1034" i="51"/>
  <c r="O1034" i="51"/>
  <c r="N1034" i="51"/>
  <c r="M1034" i="51"/>
  <c r="L1034" i="51"/>
  <c r="T1034" i="51" s="1"/>
  <c r="S1032" i="51"/>
  <c r="Q1032" i="51"/>
  <c r="P1032" i="51"/>
  <c r="O1032" i="51"/>
  <c r="N1032" i="51"/>
  <c r="M1032" i="51"/>
  <c r="L1032" i="51"/>
  <c r="T1032" i="51" s="1"/>
  <c r="S1011" i="51"/>
  <c r="Q1011" i="51"/>
  <c r="P1011" i="51"/>
  <c r="O1011" i="51"/>
  <c r="N1011" i="51"/>
  <c r="M1011" i="51"/>
  <c r="L1011" i="51"/>
  <c r="T1011" i="51" s="1"/>
  <c r="S1010" i="51"/>
  <c r="Q1010" i="51"/>
  <c r="P1010" i="51"/>
  <c r="O1010" i="51"/>
  <c r="N1010" i="51"/>
  <c r="M1010" i="51"/>
  <c r="L1010" i="51"/>
  <c r="T1010" i="51" s="1"/>
  <c r="S1009" i="51"/>
  <c r="Q1009" i="51"/>
  <c r="P1009" i="51"/>
  <c r="O1009" i="51"/>
  <c r="N1009" i="51"/>
  <c r="M1009" i="51"/>
  <c r="L1009" i="51"/>
  <c r="T1009" i="51" s="1"/>
  <c r="S1008" i="51"/>
  <c r="Q1008" i="51"/>
  <c r="P1008" i="51"/>
  <c r="O1008" i="51"/>
  <c r="N1008" i="51"/>
  <c r="M1008" i="51"/>
  <c r="L1008" i="51"/>
  <c r="T1008" i="51" s="1"/>
  <c r="S1007" i="51"/>
  <c r="Q1007" i="51"/>
  <c r="P1007" i="51"/>
  <c r="O1007" i="51"/>
  <c r="N1007" i="51"/>
  <c r="M1007" i="51"/>
  <c r="L1007" i="51"/>
  <c r="T1007" i="51" s="1"/>
  <c r="S1006" i="51"/>
  <c r="Q1006" i="51"/>
  <c r="P1006" i="51"/>
  <c r="O1006" i="51"/>
  <c r="N1006" i="51"/>
  <c r="M1006" i="51"/>
  <c r="L1006" i="51"/>
  <c r="T1006" i="51" s="1"/>
  <c r="S1005" i="51"/>
  <c r="Q1005" i="51"/>
  <c r="P1005" i="51"/>
  <c r="O1005" i="51"/>
  <c r="N1005" i="51"/>
  <c r="M1005" i="51"/>
  <c r="L1005" i="51"/>
  <c r="T1005" i="51" s="1"/>
  <c r="S1004" i="51"/>
  <c r="Q1004" i="51"/>
  <c r="P1004" i="51"/>
  <c r="O1004" i="51"/>
  <c r="N1004" i="51"/>
  <c r="M1004" i="51"/>
  <c r="L1004" i="51"/>
  <c r="T1004" i="51" s="1"/>
  <c r="S1003" i="51"/>
  <c r="Q1003" i="51"/>
  <c r="P1003" i="51"/>
  <c r="O1003" i="51"/>
  <c r="N1003" i="51"/>
  <c r="M1003" i="51"/>
  <c r="L1003" i="51"/>
  <c r="T1003" i="51" s="1"/>
  <c r="S1002" i="51"/>
  <c r="Q1002" i="51"/>
  <c r="P1002" i="51"/>
  <c r="O1002" i="51"/>
  <c r="N1002" i="51"/>
  <c r="M1002" i="51"/>
  <c r="L1002" i="51"/>
  <c r="T1002" i="51" s="1"/>
  <c r="S1001" i="51"/>
  <c r="Q1001" i="51"/>
  <c r="P1001" i="51"/>
  <c r="O1001" i="51"/>
  <c r="N1001" i="51"/>
  <c r="M1001" i="51"/>
  <c r="L1001" i="51"/>
  <c r="T1001" i="51" s="1"/>
  <c r="S1000" i="51"/>
  <c r="Q1000" i="51"/>
  <c r="P1000" i="51"/>
  <c r="O1000" i="51"/>
  <c r="N1000" i="51"/>
  <c r="M1000" i="51"/>
  <c r="L1000" i="51"/>
  <c r="T1000" i="51" s="1"/>
  <c r="S999" i="51"/>
  <c r="Q999" i="51"/>
  <c r="P999" i="51"/>
  <c r="O999" i="51"/>
  <c r="N999" i="51"/>
  <c r="M999" i="51"/>
  <c r="L999" i="51"/>
  <c r="T999" i="51" s="1"/>
  <c r="S998" i="51"/>
  <c r="Q998" i="51"/>
  <c r="P998" i="51"/>
  <c r="O998" i="51"/>
  <c r="N998" i="51"/>
  <c r="M998" i="51"/>
  <c r="L998" i="51"/>
  <c r="T998" i="51" s="1"/>
  <c r="S997" i="51"/>
  <c r="Q997" i="51"/>
  <c r="P997" i="51"/>
  <c r="O997" i="51"/>
  <c r="N997" i="51"/>
  <c r="M997" i="51"/>
  <c r="L997" i="51"/>
  <c r="T997" i="51" s="1"/>
  <c r="S996" i="51"/>
  <c r="Q996" i="51"/>
  <c r="P996" i="51"/>
  <c r="O996" i="51"/>
  <c r="N996" i="51"/>
  <c r="M996" i="51"/>
  <c r="L996" i="51"/>
  <c r="T996" i="51" s="1"/>
  <c r="S995" i="51"/>
  <c r="Q995" i="51"/>
  <c r="P995" i="51"/>
  <c r="O995" i="51"/>
  <c r="N995" i="51"/>
  <c r="M995" i="51"/>
  <c r="L995" i="51"/>
  <c r="T995" i="51" s="1"/>
  <c r="S994" i="51"/>
  <c r="Q994" i="51"/>
  <c r="P994" i="51"/>
  <c r="O994" i="51"/>
  <c r="N994" i="51"/>
  <c r="M994" i="51"/>
  <c r="L994" i="51"/>
  <c r="T994" i="51" s="1"/>
  <c r="S993" i="51"/>
  <c r="Q993" i="51"/>
  <c r="P993" i="51"/>
  <c r="O993" i="51"/>
  <c r="N993" i="51"/>
  <c r="M993" i="51"/>
  <c r="L993" i="51"/>
  <c r="T993" i="51" s="1"/>
  <c r="S992" i="51"/>
  <c r="Q992" i="51"/>
  <c r="P992" i="51"/>
  <c r="O992" i="51"/>
  <c r="N992" i="51"/>
  <c r="M992" i="51"/>
  <c r="L992" i="51"/>
  <c r="T992" i="51" s="1"/>
  <c r="S991" i="51"/>
  <c r="Q991" i="51"/>
  <c r="P991" i="51"/>
  <c r="O991" i="51"/>
  <c r="N991" i="51"/>
  <c r="M991" i="51"/>
  <c r="L991" i="51"/>
  <c r="T991" i="51" s="1"/>
  <c r="S990" i="51"/>
  <c r="Q990" i="51"/>
  <c r="P990" i="51"/>
  <c r="O990" i="51"/>
  <c r="N990" i="51"/>
  <c r="M990" i="51"/>
  <c r="L990" i="51"/>
  <c r="T990" i="51" s="1"/>
  <c r="S989" i="51"/>
  <c r="Q989" i="51"/>
  <c r="P989" i="51"/>
  <c r="O989" i="51"/>
  <c r="N989" i="51"/>
  <c r="M989" i="51"/>
  <c r="L989" i="51"/>
  <c r="T989" i="51" s="1"/>
  <c r="S988" i="51"/>
  <c r="Q988" i="51"/>
  <c r="P988" i="51"/>
  <c r="O988" i="51"/>
  <c r="N988" i="51"/>
  <c r="M988" i="51"/>
  <c r="L988" i="51"/>
  <c r="T988" i="51" s="1"/>
  <c r="S987" i="51"/>
  <c r="Q987" i="51"/>
  <c r="P987" i="51"/>
  <c r="O987" i="51"/>
  <c r="N987" i="51"/>
  <c r="M987" i="51"/>
  <c r="L987" i="51"/>
  <c r="T987" i="51" s="1"/>
  <c r="S986" i="51"/>
  <c r="Q986" i="51"/>
  <c r="P986" i="51"/>
  <c r="O986" i="51"/>
  <c r="N986" i="51"/>
  <c r="M986" i="51"/>
  <c r="L986" i="51"/>
  <c r="T986" i="51" s="1"/>
  <c r="S985" i="51"/>
  <c r="Q985" i="51"/>
  <c r="P985" i="51"/>
  <c r="O985" i="51"/>
  <c r="N985" i="51"/>
  <c r="M985" i="51"/>
  <c r="L985" i="51"/>
  <c r="T985" i="51" s="1"/>
  <c r="S984" i="51"/>
  <c r="Q984" i="51"/>
  <c r="P984" i="51"/>
  <c r="O984" i="51"/>
  <c r="N984" i="51"/>
  <c r="M984" i="51"/>
  <c r="L984" i="51"/>
  <c r="T984" i="51" s="1"/>
  <c r="S983" i="51"/>
  <c r="Q983" i="51"/>
  <c r="P983" i="51"/>
  <c r="O983" i="51"/>
  <c r="N983" i="51"/>
  <c r="M983" i="51"/>
  <c r="L983" i="51"/>
  <c r="T983" i="51" s="1"/>
  <c r="S982" i="51"/>
  <c r="Q982" i="51"/>
  <c r="P982" i="51"/>
  <c r="O982" i="51"/>
  <c r="N982" i="51"/>
  <c r="M982" i="51"/>
  <c r="L982" i="51"/>
  <c r="T982" i="51" s="1"/>
  <c r="S981" i="51"/>
  <c r="Q981" i="51"/>
  <c r="P981" i="51"/>
  <c r="O981" i="51"/>
  <c r="N981" i="51"/>
  <c r="M981" i="51"/>
  <c r="L981" i="51"/>
  <c r="T981" i="51" s="1"/>
  <c r="S980" i="51"/>
  <c r="Q980" i="51"/>
  <c r="P980" i="51"/>
  <c r="O980" i="51"/>
  <c r="N980" i="51"/>
  <c r="M980" i="51"/>
  <c r="L980" i="51"/>
  <c r="T980" i="51" s="1"/>
  <c r="S979" i="51"/>
  <c r="Q979" i="51"/>
  <c r="P979" i="51"/>
  <c r="O979" i="51"/>
  <c r="N979" i="51"/>
  <c r="M979" i="51"/>
  <c r="L979" i="51"/>
  <c r="T979" i="51" s="1"/>
  <c r="S978" i="51"/>
  <c r="Q978" i="51"/>
  <c r="P978" i="51"/>
  <c r="O978" i="51"/>
  <c r="N978" i="51"/>
  <c r="M978" i="51"/>
  <c r="L978" i="51"/>
  <c r="T978" i="51" s="1"/>
  <c r="S977" i="51"/>
  <c r="Q977" i="51"/>
  <c r="P977" i="51"/>
  <c r="O977" i="51"/>
  <c r="N977" i="51"/>
  <c r="M977" i="51"/>
  <c r="L977" i="51"/>
  <c r="T977" i="51" s="1"/>
  <c r="S976" i="51"/>
  <c r="Q976" i="51"/>
  <c r="P976" i="51"/>
  <c r="O976" i="51"/>
  <c r="N976" i="51"/>
  <c r="M976" i="51"/>
  <c r="L976" i="51"/>
  <c r="T976" i="51" s="1"/>
  <c r="S975" i="51"/>
  <c r="Q975" i="51"/>
  <c r="P975" i="51"/>
  <c r="O975" i="51"/>
  <c r="N975" i="51"/>
  <c r="M975" i="51"/>
  <c r="L975" i="51"/>
  <c r="T975" i="51" s="1"/>
  <c r="S974" i="51"/>
  <c r="Q974" i="51"/>
  <c r="P974" i="51"/>
  <c r="O974" i="51"/>
  <c r="N974" i="51"/>
  <c r="M974" i="51"/>
  <c r="L974" i="51"/>
  <c r="T974" i="51" s="1"/>
  <c r="S973" i="51"/>
  <c r="Q973" i="51"/>
  <c r="P973" i="51"/>
  <c r="O973" i="51"/>
  <c r="N973" i="51"/>
  <c r="M973" i="51"/>
  <c r="L973" i="51"/>
  <c r="T973" i="51" s="1"/>
  <c r="S972" i="51"/>
  <c r="Q972" i="51"/>
  <c r="P972" i="51"/>
  <c r="O972" i="51"/>
  <c r="N972" i="51"/>
  <c r="M972" i="51"/>
  <c r="L972" i="51"/>
  <c r="T972" i="51" s="1"/>
  <c r="S971" i="51"/>
  <c r="Q971" i="51"/>
  <c r="P971" i="51"/>
  <c r="O971" i="51"/>
  <c r="N971" i="51"/>
  <c r="M971" i="51"/>
  <c r="L971" i="51"/>
  <c r="T971" i="51" s="1"/>
  <c r="S970" i="51"/>
  <c r="Q970" i="51"/>
  <c r="P970" i="51"/>
  <c r="O970" i="51"/>
  <c r="N970" i="51"/>
  <c r="M970" i="51"/>
  <c r="L970" i="51"/>
  <c r="T970" i="51" s="1"/>
  <c r="S969" i="51"/>
  <c r="Q969" i="51"/>
  <c r="P969" i="51"/>
  <c r="O969" i="51"/>
  <c r="N969" i="51"/>
  <c r="M969" i="51"/>
  <c r="L969" i="51"/>
  <c r="T969" i="51" s="1"/>
  <c r="S968" i="51"/>
  <c r="Q968" i="51"/>
  <c r="P968" i="51"/>
  <c r="O968" i="51"/>
  <c r="N968" i="51"/>
  <c r="M968" i="51"/>
  <c r="L968" i="51"/>
  <c r="T968" i="51" s="1"/>
  <c r="S967" i="51"/>
  <c r="Q967" i="51"/>
  <c r="P967" i="51"/>
  <c r="O967" i="51"/>
  <c r="N967" i="51"/>
  <c r="M967" i="51"/>
  <c r="L967" i="51"/>
  <c r="T967" i="51" s="1"/>
  <c r="S966" i="51"/>
  <c r="Q966" i="51"/>
  <c r="P966" i="51"/>
  <c r="O966" i="51"/>
  <c r="N966" i="51"/>
  <c r="M966" i="51"/>
  <c r="L966" i="51"/>
  <c r="T966" i="51" s="1"/>
  <c r="S965" i="51"/>
  <c r="Q965" i="51"/>
  <c r="P965" i="51"/>
  <c r="O965" i="51"/>
  <c r="N965" i="51"/>
  <c r="M965" i="51"/>
  <c r="L965" i="51"/>
  <c r="T965" i="51" s="1"/>
  <c r="S964" i="51"/>
  <c r="Q964" i="51"/>
  <c r="P964" i="51"/>
  <c r="O964" i="51"/>
  <c r="N964" i="51"/>
  <c r="M964" i="51"/>
  <c r="L964" i="51"/>
  <c r="T964" i="51" s="1"/>
  <c r="S963" i="51"/>
  <c r="Q963" i="51"/>
  <c r="P963" i="51"/>
  <c r="O963" i="51"/>
  <c r="N963" i="51"/>
  <c r="M963" i="51"/>
  <c r="L963" i="51"/>
  <c r="T963" i="51" s="1"/>
  <c r="S962" i="51"/>
  <c r="Q962" i="51"/>
  <c r="P962" i="51"/>
  <c r="O962" i="51"/>
  <c r="N962" i="51"/>
  <c r="M962" i="51"/>
  <c r="L962" i="51"/>
  <c r="T962" i="51" s="1"/>
  <c r="S961" i="51"/>
  <c r="Q961" i="51"/>
  <c r="P961" i="51"/>
  <c r="O961" i="51"/>
  <c r="N961" i="51"/>
  <c r="M961" i="51"/>
  <c r="L961" i="51"/>
  <c r="T961" i="51" s="1"/>
  <c r="S960" i="51"/>
  <c r="Q960" i="51"/>
  <c r="P960" i="51"/>
  <c r="O960" i="51"/>
  <c r="N960" i="51"/>
  <c r="M960" i="51"/>
  <c r="L960" i="51"/>
  <c r="T960" i="51" s="1"/>
  <c r="S959" i="51"/>
  <c r="Q959" i="51"/>
  <c r="P959" i="51"/>
  <c r="O959" i="51"/>
  <c r="N959" i="51"/>
  <c r="M959" i="51"/>
  <c r="L959" i="51"/>
  <c r="T959" i="51" s="1"/>
  <c r="S958" i="51"/>
  <c r="Q958" i="51"/>
  <c r="P958" i="51"/>
  <c r="O958" i="51"/>
  <c r="N958" i="51"/>
  <c r="M958" i="51"/>
  <c r="L958" i="51"/>
  <c r="T958" i="51" s="1"/>
  <c r="S957" i="51"/>
  <c r="Q957" i="51"/>
  <c r="P957" i="51"/>
  <c r="O957" i="51"/>
  <c r="N957" i="51"/>
  <c r="M957" i="51"/>
  <c r="L957" i="51"/>
  <c r="T957" i="51" s="1"/>
  <c r="S956" i="51"/>
  <c r="Q956" i="51"/>
  <c r="P956" i="51"/>
  <c r="O956" i="51"/>
  <c r="N956" i="51"/>
  <c r="M956" i="51"/>
  <c r="L956" i="51"/>
  <c r="T956" i="51" s="1"/>
  <c r="S955" i="51"/>
  <c r="Q955" i="51"/>
  <c r="P955" i="51"/>
  <c r="O955" i="51"/>
  <c r="N955" i="51"/>
  <c r="M955" i="51"/>
  <c r="L955" i="51"/>
  <c r="T955" i="51" s="1"/>
  <c r="S954" i="51"/>
  <c r="Q954" i="51"/>
  <c r="P954" i="51"/>
  <c r="O954" i="51"/>
  <c r="N954" i="51"/>
  <c r="M954" i="51"/>
  <c r="L954" i="51"/>
  <c r="T954" i="51" s="1"/>
  <c r="S953" i="51"/>
  <c r="Q953" i="51"/>
  <c r="P953" i="51"/>
  <c r="O953" i="51"/>
  <c r="N953" i="51"/>
  <c r="M953" i="51"/>
  <c r="L953" i="51"/>
  <c r="T953" i="51" s="1"/>
  <c r="S952" i="51"/>
  <c r="Q952" i="51"/>
  <c r="P952" i="51"/>
  <c r="O952" i="51"/>
  <c r="N952" i="51"/>
  <c r="M952" i="51"/>
  <c r="L952" i="51"/>
  <c r="T952" i="51" s="1"/>
  <c r="S951" i="51"/>
  <c r="Q951" i="51"/>
  <c r="P951" i="51"/>
  <c r="O951" i="51"/>
  <c r="N951" i="51"/>
  <c r="M951" i="51"/>
  <c r="L951" i="51"/>
  <c r="T951" i="51" s="1"/>
  <c r="S950" i="51"/>
  <c r="Q950" i="51"/>
  <c r="P950" i="51"/>
  <c r="O950" i="51"/>
  <c r="N950" i="51"/>
  <c r="M950" i="51"/>
  <c r="L950" i="51"/>
  <c r="T950" i="51" s="1"/>
  <c r="S949" i="51"/>
  <c r="Q949" i="51"/>
  <c r="P949" i="51"/>
  <c r="O949" i="51"/>
  <c r="N949" i="51"/>
  <c r="M949" i="51"/>
  <c r="L949" i="51"/>
  <c r="T949" i="51" s="1"/>
  <c r="S948" i="51"/>
  <c r="Q948" i="51"/>
  <c r="P948" i="51"/>
  <c r="O948" i="51"/>
  <c r="N948" i="51"/>
  <c r="M948" i="51"/>
  <c r="L948" i="51"/>
  <c r="T948" i="51" s="1"/>
  <c r="S947" i="51"/>
  <c r="Q947" i="51"/>
  <c r="P947" i="51"/>
  <c r="O947" i="51"/>
  <c r="N947" i="51"/>
  <c r="M947" i="51"/>
  <c r="L947" i="51"/>
  <c r="T947" i="51" s="1"/>
  <c r="S946" i="51"/>
  <c r="Q946" i="51"/>
  <c r="P946" i="51"/>
  <c r="O946" i="51"/>
  <c r="N946" i="51"/>
  <c r="M946" i="51"/>
  <c r="L946" i="51"/>
  <c r="T946" i="51" s="1"/>
  <c r="S945" i="51"/>
  <c r="Q945" i="51"/>
  <c r="P945" i="51"/>
  <c r="O945" i="51"/>
  <c r="N945" i="51"/>
  <c r="M945" i="51"/>
  <c r="L945" i="51"/>
  <c r="T945" i="51" s="1"/>
  <c r="S944" i="51"/>
  <c r="Q944" i="51"/>
  <c r="P944" i="51"/>
  <c r="O944" i="51"/>
  <c r="N944" i="51"/>
  <c r="M944" i="51"/>
  <c r="L944" i="51"/>
  <c r="T944" i="51" s="1"/>
  <c r="S943" i="51"/>
  <c r="Q943" i="51"/>
  <c r="P943" i="51"/>
  <c r="O943" i="51"/>
  <c r="N943" i="51"/>
  <c r="M943" i="51"/>
  <c r="L943" i="51"/>
  <c r="T943" i="51" s="1"/>
  <c r="S942" i="51"/>
  <c r="Q942" i="51"/>
  <c r="P942" i="51"/>
  <c r="O942" i="51"/>
  <c r="N942" i="51"/>
  <c r="M942" i="51"/>
  <c r="L942" i="51"/>
  <c r="T942" i="51" s="1"/>
  <c r="S941" i="51"/>
  <c r="Q941" i="51"/>
  <c r="P941" i="51"/>
  <c r="O941" i="51"/>
  <c r="N941" i="51"/>
  <c r="M941" i="51"/>
  <c r="L941" i="51"/>
  <c r="T941" i="51" s="1"/>
  <c r="S940" i="51"/>
  <c r="Q940" i="51"/>
  <c r="P940" i="51"/>
  <c r="O940" i="51"/>
  <c r="N940" i="51"/>
  <c r="M940" i="51"/>
  <c r="L940" i="51"/>
  <c r="T940" i="51" s="1"/>
  <c r="S939" i="51"/>
  <c r="Q939" i="51"/>
  <c r="P939" i="51"/>
  <c r="O939" i="51"/>
  <c r="N939" i="51"/>
  <c r="M939" i="51"/>
  <c r="L939" i="51"/>
  <c r="T939" i="51" s="1"/>
  <c r="S938" i="51"/>
  <c r="Q938" i="51"/>
  <c r="P938" i="51"/>
  <c r="O938" i="51"/>
  <c r="N938" i="51"/>
  <c r="M938" i="51"/>
  <c r="L938" i="51"/>
  <c r="T938" i="51" s="1"/>
  <c r="S937" i="51"/>
  <c r="Q937" i="51"/>
  <c r="P937" i="51"/>
  <c r="O937" i="51"/>
  <c r="N937" i="51"/>
  <c r="M937" i="51"/>
  <c r="L937" i="51"/>
  <c r="T937" i="51" s="1"/>
  <c r="S936" i="51"/>
  <c r="Q936" i="51"/>
  <c r="P936" i="51"/>
  <c r="O936" i="51"/>
  <c r="N936" i="51"/>
  <c r="M936" i="51"/>
  <c r="L936" i="51"/>
  <c r="T936" i="51" s="1"/>
  <c r="S935" i="51"/>
  <c r="Q935" i="51"/>
  <c r="P935" i="51"/>
  <c r="O935" i="51"/>
  <c r="N935" i="51"/>
  <c r="M935" i="51"/>
  <c r="L935" i="51"/>
  <c r="T935" i="51" s="1"/>
  <c r="S934" i="51"/>
  <c r="Q934" i="51"/>
  <c r="P934" i="51"/>
  <c r="O934" i="51"/>
  <c r="N934" i="51"/>
  <c r="M934" i="51"/>
  <c r="L934" i="51"/>
  <c r="T934" i="51" s="1"/>
  <c r="S933" i="51"/>
  <c r="Q933" i="51"/>
  <c r="P933" i="51"/>
  <c r="O933" i="51"/>
  <c r="N933" i="51"/>
  <c r="M933" i="51"/>
  <c r="L933" i="51"/>
  <c r="T933" i="51" s="1"/>
  <c r="S932" i="51"/>
  <c r="Q932" i="51"/>
  <c r="P932" i="51"/>
  <c r="O932" i="51"/>
  <c r="N932" i="51"/>
  <c r="M932" i="51"/>
  <c r="L932" i="51"/>
  <c r="T932" i="51" s="1"/>
  <c r="S931" i="51"/>
  <c r="Q931" i="51"/>
  <c r="P931" i="51"/>
  <c r="O931" i="51"/>
  <c r="N931" i="51"/>
  <c r="M931" i="51"/>
  <c r="L931" i="51"/>
  <c r="T931" i="51" s="1"/>
  <c r="S930" i="51"/>
  <c r="Q930" i="51"/>
  <c r="P930" i="51"/>
  <c r="O930" i="51"/>
  <c r="N930" i="51"/>
  <c r="M930" i="51"/>
  <c r="L930" i="51"/>
  <c r="T930" i="51" s="1"/>
  <c r="S929" i="51"/>
  <c r="Q929" i="51"/>
  <c r="P929" i="51"/>
  <c r="O929" i="51"/>
  <c r="N929" i="51"/>
  <c r="M929" i="51"/>
  <c r="L929" i="51"/>
  <c r="T929" i="51" s="1"/>
  <c r="S928" i="51"/>
  <c r="Q928" i="51"/>
  <c r="P928" i="51"/>
  <c r="O928" i="51"/>
  <c r="N928" i="51"/>
  <c r="M928" i="51"/>
  <c r="L928" i="51"/>
  <c r="T928" i="51" s="1"/>
  <c r="S927" i="51"/>
  <c r="Q927" i="51"/>
  <c r="P927" i="51"/>
  <c r="O927" i="51"/>
  <c r="N927" i="51"/>
  <c r="M927" i="51"/>
  <c r="L927" i="51"/>
  <c r="T927" i="51" s="1"/>
  <c r="S926" i="51"/>
  <c r="Q926" i="51"/>
  <c r="P926" i="51"/>
  <c r="O926" i="51"/>
  <c r="N926" i="51"/>
  <c r="M926" i="51"/>
  <c r="L926" i="51"/>
  <c r="T926" i="51" s="1"/>
  <c r="S925" i="51"/>
  <c r="Q925" i="51"/>
  <c r="P925" i="51"/>
  <c r="O925" i="51"/>
  <c r="N925" i="51"/>
  <c r="M925" i="51"/>
  <c r="L925" i="51"/>
  <c r="T925" i="51" s="1"/>
  <c r="S924" i="51"/>
  <c r="Q924" i="51"/>
  <c r="P924" i="51"/>
  <c r="O924" i="51"/>
  <c r="N924" i="51"/>
  <c r="M924" i="51"/>
  <c r="L924" i="51"/>
  <c r="T924" i="51" s="1"/>
  <c r="S923" i="51"/>
  <c r="Q923" i="51"/>
  <c r="P923" i="51"/>
  <c r="O923" i="51"/>
  <c r="N923" i="51"/>
  <c r="M923" i="51"/>
  <c r="L923" i="51"/>
  <c r="T923" i="51" s="1"/>
  <c r="S922" i="51"/>
  <c r="Q922" i="51"/>
  <c r="P922" i="51"/>
  <c r="O922" i="51"/>
  <c r="N922" i="51"/>
  <c r="M922" i="51"/>
  <c r="L922" i="51"/>
  <c r="T922" i="51" s="1"/>
  <c r="S921" i="51"/>
  <c r="Q921" i="51"/>
  <c r="P921" i="51"/>
  <c r="O921" i="51"/>
  <c r="N921" i="51"/>
  <c r="M921" i="51"/>
  <c r="L921" i="51"/>
  <c r="T921" i="51" s="1"/>
  <c r="S920" i="51"/>
  <c r="Q920" i="51"/>
  <c r="P920" i="51"/>
  <c r="O920" i="51"/>
  <c r="N920" i="51"/>
  <c r="M920" i="51"/>
  <c r="L920" i="51"/>
  <c r="T920" i="51" s="1"/>
  <c r="S919" i="51"/>
  <c r="Q919" i="51"/>
  <c r="P919" i="51"/>
  <c r="O919" i="51"/>
  <c r="N919" i="51"/>
  <c r="M919" i="51"/>
  <c r="L919" i="51"/>
  <c r="T919" i="51" s="1"/>
  <c r="S918" i="51"/>
  <c r="Q918" i="51"/>
  <c r="P918" i="51"/>
  <c r="O918" i="51"/>
  <c r="N918" i="51"/>
  <c r="M918" i="51"/>
  <c r="L918" i="51"/>
  <c r="T918" i="51" s="1"/>
  <c r="S917" i="51"/>
  <c r="Q917" i="51"/>
  <c r="P917" i="51"/>
  <c r="O917" i="51"/>
  <c r="N917" i="51"/>
  <c r="M917" i="51"/>
  <c r="L917" i="51"/>
  <c r="T917" i="51" s="1"/>
  <c r="S916" i="51"/>
  <c r="Q916" i="51"/>
  <c r="P916" i="51"/>
  <c r="O916" i="51"/>
  <c r="N916" i="51"/>
  <c r="M916" i="51"/>
  <c r="L916" i="51"/>
  <c r="T916" i="51" s="1"/>
  <c r="S915" i="51"/>
  <c r="Q915" i="51"/>
  <c r="P915" i="51"/>
  <c r="O915" i="51"/>
  <c r="N915" i="51"/>
  <c r="M915" i="51"/>
  <c r="L915" i="51"/>
  <c r="T915" i="51" s="1"/>
  <c r="S914" i="51"/>
  <c r="Q914" i="51"/>
  <c r="P914" i="51"/>
  <c r="O914" i="51"/>
  <c r="N914" i="51"/>
  <c r="M914" i="51"/>
  <c r="L914" i="51"/>
  <c r="T914" i="51" s="1"/>
  <c r="S913" i="51"/>
  <c r="Q913" i="51"/>
  <c r="P913" i="51"/>
  <c r="O913" i="51"/>
  <c r="N913" i="51"/>
  <c r="M913" i="51"/>
  <c r="L913" i="51"/>
  <c r="T913" i="51" s="1"/>
  <c r="S912" i="51"/>
  <c r="Q912" i="51"/>
  <c r="P912" i="51"/>
  <c r="O912" i="51"/>
  <c r="N912" i="51"/>
  <c r="M912" i="51"/>
  <c r="L912" i="51"/>
  <c r="T912" i="51" s="1"/>
  <c r="S911" i="51"/>
  <c r="Q911" i="51"/>
  <c r="P911" i="51"/>
  <c r="O911" i="51"/>
  <c r="N911" i="51"/>
  <c r="M911" i="51"/>
  <c r="L911" i="51"/>
  <c r="T911" i="51" s="1"/>
  <c r="S910" i="51"/>
  <c r="Q910" i="51"/>
  <c r="P910" i="51"/>
  <c r="O910" i="51"/>
  <c r="N910" i="51"/>
  <c r="M910" i="51"/>
  <c r="L910" i="51"/>
  <c r="T910" i="51" s="1"/>
  <c r="S909" i="51"/>
  <c r="Q909" i="51"/>
  <c r="P909" i="51"/>
  <c r="O909" i="51"/>
  <c r="N909" i="51"/>
  <c r="M909" i="51"/>
  <c r="L909" i="51"/>
  <c r="T909" i="51" s="1"/>
  <c r="S908" i="51"/>
  <c r="Q908" i="51"/>
  <c r="P908" i="51"/>
  <c r="O908" i="51"/>
  <c r="N908" i="51"/>
  <c r="M908" i="51"/>
  <c r="L908" i="51"/>
  <c r="T908" i="51" s="1"/>
  <c r="S907" i="51"/>
  <c r="Q907" i="51"/>
  <c r="P907" i="51"/>
  <c r="O907" i="51"/>
  <c r="N907" i="51"/>
  <c r="M907" i="51"/>
  <c r="L907" i="51"/>
  <c r="T907" i="51" s="1"/>
  <c r="S906" i="51"/>
  <c r="Q906" i="51"/>
  <c r="P906" i="51"/>
  <c r="O906" i="51"/>
  <c r="N906" i="51"/>
  <c r="M906" i="51"/>
  <c r="L906" i="51"/>
  <c r="T906" i="51" s="1"/>
  <c r="S905" i="51"/>
  <c r="Q905" i="51"/>
  <c r="P905" i="51"/>
  <c r="O905" i="51"/>
  <c r="N905" i="51"/>
  <c r="M905" i="51"/>
  <c r="L905" i="51"/>
  <c r="T905" i="51" s="1"/>
  <c r="S904" i="51"/>
  <c r="Q904" i="51"/>
  <c r="P904" i="51"/>
  <c r="O904" i="51"/>
  <c r="N904" i="51"/>
  <c r="M904" i="51"/>
  <c r="L904" i="51"/>
  <c r="T904" i="51" s="1"/>
  <c r="S903" i="51"/>
  <c r="Q903" i="51"/>
  <c r="P903" i="51"/>
  <c r="O903" i="51"/>
  <c r="N903" i="51"/>
  <c r="M903" i="51"/>
  <c r="L903" i="51"/>
  <c r="T903" i="51" s="1"/>
  <c r="S902" i="51"/>
  <c r="Q902" i="51"/>
  <c r="P902" i="51"/>
  <c r="O902" i="51"/>
  <c r="N902" i="51"/>
  <c r="M902" i="51"/>
  <c r="L902" i="51"/>
  <c r="T902" i="51" s="1"/>
  <c r="S901" i="51"/>
  <c r="Q901" i="51"/>
  <c r="P901" i="51"/>
  <c r="O901" i="51"/>
  <c r="N901" i="51"/>
  <c r="M901" i="51"/>
  <c r="L901" i="51"/>
  <c r="T901" i="51" s="1"/>
  <c r="S900" i="51"/>
  <c r="Q900" i="51"/>
  <c r="P900" i="51"/>
  <c r="O900" i="51"/>
  <c r="N900" i="51"/>
  <c r="M900" i="51"/>
  <c r="L900" i="51"/>
  <c r="T900" i="51" s="1"/>
  <c r="S899" i="51"/>
  <c r="Q899" i="51"/>
  <c r="P899" i="51"/>
  <c r="O899" i="51"/>
  <c r="N899" i="51"/>
  <c r="M899" i="51"/>
  <c r="L899" i="51"/>
  <c r="T899" i="51" s="1"/>
  <c r="S898" i="51"/>
  <c r="Q898" i="51"/>
  <c r="P898" i="51"/>
  <c r="O898" i="51"/>
  <c r="N898" i="51"/>
  <c r="M898" i="51"/>
  <c r="L898" i="51"/>
  <c r="T898" i="51" s="1"/>
  <c r="S897" i="51"/>
  <c r="Q897" i="51"/>
  <c r="P897" i="51"/>
  <c r="O897" i="51"/>
  <c r="N897" i="51"/>
  <c r="M897" i="51"/>
  <c r="L897" i="51"/>
  <c r="T897" i="51" s="1"/>
  <c r="S896" i="51"/>
  <c r="Q896" i="51"/>
  <c r="P896" i="51"/>
  <c r="O896" i="51"/>
  <c r="N896" i="51"/>
  <c r="M896" i="51"/>
  <c r="L896" i="51"/>
  <c r="T896" i="51" s="1"/>
  <c r="S895" i="51"/>
  <c r="Q895" i="51"/>
  <c r="P895" i="51"/>
  <c r="O895" i="51"/>
  <c r="N895" i="51"/>
  <c r="M895" i="51"/>
  <c r="L895" i="51"/>
  <c r="T895" i="51" s="1"/>
  <c r="S894" i="51"/>
  <c r="Q894" i="51"/>
  <c r="P894" i="51"/>
  <c r="O894" i="51"/>
  <c r="N894" i="51"/>
  <c r="M894" i="51"/>
  <c r="L894" i="51"/>
  <c r="T894" i="51" s="1"/>
  <c r="S893" i="51"/>
  <c r="Q893" i="51"/>
  <c r="P893" i="51"/>
  <c r="O893" i="51"/>
  <c r="N893" i="51"/>
  <c r="M893" i="51"/>
  <c r="L893" i="51"/>
  <c r="T893" i="51" s="1"/>
  <c r="S892" i="51"/>
  <c r="Q892" i="51"/>
  <c r="P892" i="51"/>
  <c r="O892" i="51"/>
  <c r="N892" i="51"/>
  <c r="M892" i="51"/>
  <c r="L892" i="51"/>
  <c r="T892" i="51" s="1"/>
  <c r="S891" i="51"/>
  <c r="Q891" i="51"/>
  <c r="P891" i="51"/>
  <c r="O891" i="51"/>
  <c r="N891" i="51"/>
  <c r="M891" i="51"/>
  <c r="L891" i="51"/>
  <c r="T891" i="51" s="1"/>
  <c r="S890" i="51"/>
  <c r="Q890" i="51"/>
  <c r="P890" i="51"/>
  <c r="O890" i="51"/>
  <c r="N890" i="51"/>
  <c r="M890" i="51"/>
  <c r="L890" i="51"/>
  <c r="T890" i="51" s="1"/>
  <c r="S889" i="51"/>
  <c r="Q889" i="51"/>
  <c r="P889" i="51"/>
  <c r="O889" i="51"/>
  <c r="N889" i="51"/>
  <c r="M889" i="51"/>
  <c r="L889" i="51"/>
  <c r="T889" i="51" s="1"/>
  <c r="S888" i="51"/>
  <c r="Q888" i="51"/>
  <c r="P888" i="51"/>
  <c r="O888" i="51"/>
  <c r="N888" i="51"/>
  <c r="M888" i="51"/>
  <c r="L888" i="51"/>
  <c r="T888" i="51" s="1"/>
  <c r="S887" i="51"/>
  <c r="Q887" i="51"/>
  <c r="P887" i="51"/>
  <c r="O887" i="51"/>
  <c r="N887" i="51"/>
  <c r="M887" i="51"/>
  <c r="L887" i="51"/>
  <c r="T887" i="51" s="1"/>
  <c r="S886" i="51"/>
  <c r="Q886" i="51"/>
  <c r="P886" i="51"/>
  <c r="O886" i="51"/>
  <c r="N886" i="51"/>
  <c r="M886" i="51"/>
  <c r="L886" i="51"/>
  <c r="T886" i="51" s="1"/>
  <c r="S885" i="51"/>
  <c r="Q885" i="51"/>
  <c r="P885" i="51"/>
  <c r="O885" i="51"/>
  <c r="N885" i="51"/>
  <c r="M885" i="51"/>
  <c r="L885" i="51"/>
  <c r="T885" i="51" s="1"/>
  <c r="S884" i="51"/>
  <c r="Q884" i="51"/>
  <c r="P884" i="51"/>
  <c r="O884" i="51"/>
  <c r="N884" i="51"/>
  <c r="M884" i="51"/>
  <c r="L884" i="51"/>
  <c r="T884" i="51" s="1"/>
  <c r="S883" i="51"/>
  <c r="Q883" i="51"/>
  <c r="P883" i="51"/>
  <c r="O883" i="51"/>
  <c r="N883" i="51"/>
  <c r="M883" i="51"/>
  <c r="L883" i="51"/>
  <c r="T883" i="51" s="1"/>
  <c r="S882" i="51"/>
  <c r="Q882" i="51"/>
  <c r="P882" i="51"/>
  <c r="O882" i="51"/>
  <c r="N882" i="51"/>
  <c r="M882" i="51"/>
  <c r="L882" i="51"/>
  <c r="T882" i="51" s="1"/>
  <c r="S881" i="51"/>
  <c r="Q881" i="51"/>
  <c r="P881" i="51"/>
  <c r="O881" i="51"/>
  <c r="N881" i="51"/>
  <c r="M881" i="51"/>
  <c r="L881" i="51"/>
  <c r="T881" i="51" s="1"/>
  <c r="S880" i="51"/>
  <c r="Q880" i="51"/>
  <c r="P880" i="51"/>
  <c r="O880" i="51"/>
  <c r="N880" i="51"/>
  <c r="M880" i="51"/>
  <c r="L880" i="51"/>
  <c r="T880" i="51" s="1"/>
  <c r="S879" i="51"/>
  <c r="Q879" i="51"/>
  <c r="P879" i="51"/>
  <c r="O879" i="51"/>
  <c r="N879" i="51"/>
  <c r="M879" i="51"/>
  <c r="L879" i="51"/>
  <c r="T879" i="51" s="1"/>
  <c r="S878" i="51"/>
  <c r="Q878" i="51"/>
  <c r="P878" i="51"/>
  <c r="O878" i="51"/>
  <c r="N878" i="51"/>
  <c r="M878" i="51"/>
  <c r="L878" i="51"/>
  <c r="T878" i="51" s="1"/>
  <c r="S877" i="51"/>
  <c r="Q877" i="51"/>
  <c r="P877" i="51"/>
  <c r="O877" i="51"/>
  <c r="N877" i="51"/>
  <c r="M877" i="51"/>
  <c r="L877" i="51"/>
  <c r="T877" i="51" s="1"/>
  <c r="S876" i="51"/>
  <c r="Q876" i="51"/>
  <c r="P876" i="51"/>
  <c r="O876" i="51"/>
  <c r="N876" i="51"/>
  <c r="M876" i="51"/>
  <c r="L876" i="51"/>
  <c r="T876" i="51" s="1"/>
  <c r="S875" i="51"/>
  <c r="Q875" i="51"/>
  <c r="P875" i="51"/>
  <c r="O875" i="51"/>
  <c r="N875" i="51"/>
  <c r="M875" i="51"/>
  <c r="L875" i="51"/>
  <c r="T875" i="51" s="1"/>
  <c r="S874" i="51"/>
  <c r="Q874" i="51"/>
  <c r="P874" i="51"/>
  <c r="O874" i="51"/>
  <c r="N874" i="51"/>
  <c r="M874" i="51"/>
  <c r="L874" i="51"/>
  <c r="T874" i="51" s="1"/>
  <c r="S873" i="51"/>
  <c r="Q873" i="51"/>
  <c r="P873" i="51"/>
  <c r="O873" i="51"/>
  <c r="N873" i="51"/>
  <c r="M873" i="51"/>
  <c r="L873" i="51"/>
  <c r="T873" i="51" s="1"/>
  <c r="S872" i="51"/>
  <c r="Q872" i="51"/>
  <c r="P872" i="51"/>
  <c r="O872" i="51"/>
  <c r="N872" i="51"/>
  <c r="M872" i="51"/>
  <c r="L872" i="51"/>
  <c r="T872" i="51" s="1"/>
  <c r="S871" i="51"/>
  <c r="Q871" i="51"/>
  <c r="P871" i="51"/>
  <c r="O871" i="51"/>
  <c r="N871" i="51"/>
  <c r="M871" i="51"/>
  <c r="L871" i="51"/>
  <c r="T871" i="51" s="1"/>
  <c r="S870" i="51"/>
  <c r="Q870" i="51"/>
  <c r="P870" i="51"/>
  <c r="O870" i="51"/>
  <c r="N870" i="51"/>
  <c r="M870" i="51"/>
  <c r="L870" i="51"/>
  <c r="T870" i="51" s="1"/>
  <c r="S869" i="51"/>
  <c r="Q869" i="51"/>
  <c r="P869" i="51"/>
  <c r="O869" i="51"/>
  <c r="N869" i="51"/>
  <c r="M869" i="51"/>
  <c r="L869" i="51"/>
  <c r="T869" i="51" s="1"/>
  <c r="S868" i="51"/>
  <c r="Q868" i="51"/>
  <c r="P868" i="51"/>
  <c r="O868" i="51"/>
  <c r="N868" i="51"/>
  <c r="M868" i="51"/>
  <c r="L868" i="51"/>
  <c r="T868" i="51" s="1"/>
  <c r="S867" i="51"/>
  <c r="Q867" i="51"/>
  <c r="P867" i="51"/>
  <c r="O867" i="51"/>
  <c r="N867" i="51"/>
  <c r="M867" i="51"/>
  <c r="L867" i="51"/>
  <c r="T867" i="51" s="1"/>
  <c r="S866" i="51"/>
  <c r="Q866" i="51"/>
  <c r="P866" i="51"/>
  <c r="O866" i="51"/>
  <c r="N866" i="51"/>
  <c r="M866" i="51"/>
  <c r="L866" i="51"/>
  <c r="T866" i="51" s="1"/>
  <c r="S865" i="51"/>
  <c r="Q865" i="51"/>
  <c r="P865" i="51"/>
  <c r="O865" i="51"/>
  <c r="N865" i="51"/>
  <c r="M865" i="51"/>
  <c r="L865" i="51"/>
  <c r="T865" i="51" s="1"/>
  <c r="S864" i="51"/>
  <c r="Q864" i="51"/>
  <c r="P864" i="51"/>
  <c r="O864" i="51"/>
  <c r="N864" i="51"/>
  <c r="M864" i="51"/>
  <c r="L864" i="51"/>
  <c r="T864" i="51" s="1"/>
  <c r="S863" i="51"/>
  <c r="Q863" i="51"/>
  <c r="P863" i="51"/>
  <c r="O863" i="51"/>
  <c r="N863" i="51"/>
  <c r="M863" i="51"/>
  <c r="L863" i="51"/>
  <c r="T863" i="51" s="1"/>
  <c r="S831" i="51"/>
  <c r="Q831" i="51"/>
  <c r="P831" i="51"/>
  <c r="O831" i="51"/>
  <c r="N831" i="51"/>
  <c r="M831" i="51"/>
  <c r="L831" i="51"/>
  <c r="T831" i="51" s="1"/>
  <c r="S830" i="51"/>
  <c r="Q830" i="51"/>
  <c r="P830" i="51"/>
  <c r="O830" i="51"/>
  <c r="N830" i="51"/>
  <c r="M830" i="51"/>
  <c r="L830" i="51"/>
  <c r="T830" i="51" s="1"/>
  <c r="S829" i="51"/>
  <c r="Q829" i="51"/>
  <c r="P829" i="51"/>
  <c r="O829" i="51"/>
  <c r="N829" i="51"/>
  <c r="M829" i="51"/>
  <c r="L829" i="51"/>
  <c r="T829" i="51" s="1"/>
  <c r="S828" i="51"/>
  <c r="Q828" i="51"/>
  <c r="P828" i="51"/>
  <c r="O828" i="51"/>
  <c r="N828" i="51"/>
  <c r="M828" i="51"/>
  <c r="L828" i="51"/>
  <c r="T828" i="51" s="1"/>
  <c r="S827" i="51"/>
  <c r="Q827" i="51"/>
  <c r="P827" i="51"/>
  <c r="O827" i="51"/>
  <c r="N827" i="51"/>
  <c r="M827" i="51"/>
  <c r="L827" i="51"/>
  <c r="T827" i="51" s="1"/>
  <c r="S826" i="51"/>
  <c r="Q826" i="51"/>
  <c r="P826" i="51"/>
  <c r="O826" i="51"/>
  <c r="N826" i="51"/>
  <c r="M826" i="51"/>
  <c r="L826" i="51"/>
  <c r="T826" i="51" s="1"/>
  <c r="S825" i="51"/>
  <c r="Q825" i="51"/>
  <c r="P825" i="51"/>
  <c r="O825" i="51"/>
  <c r="N825" i="51"/>
  <c r="M825" i="51"/>
  <c r="L825" i="51"/>
  <c r="T825" i="51" s="1"/>
  <c r="S824" i="51"/>
  <c r="Q824" i="51"/>
  <c r="P824" i="51"/>
  <c r="O824" i="51"/>
  <c r="N824" i="51"/>
  <c r="M824" i="51"/>
  <c r="L824" i="51"/>
  <c r="T824" i="51" s="1"/>
  <c r="S823" i="51"/>
  <c r="Q823" i="51"/>
  <c r="P823" i="51"/>
  <c r="O823" i="51"/>
  <c r="N823" i="51"/>
  <c r="M823" i="51"/>
  <c r="L823" i="51"/>
  <c r="T823" i="51" s="1"/>
  <c r="S822" i="51"/>
  <c r="Q822" i="51"/>
  <c r="P822" i="51"/>
  <c r="O822" i="51"/>
  <c r="N822" i="51"/>
  <c r="M822" i="51"/>
  <c r="L822" i="51"/>
  <c r="T822" i="51" s="1"/>
  <c r="S821" i="51"/>
  <c r="Q821" i="51"/>
  <c r="P821" i="51"/>
  <c r="O821" i="51"/>
  <c r="N821" i="51"/>
  <c r="M821" i="51"/>
  <c r="L821" i="51"/>
  <c r="T821" i="51" s="1"/>
  <c r="S820" i="51"/>
  <c r="Q820" i="51"/>
  <c r="P820" i="51"/>
  <c r="O820" i="51"/>
  <c r="N820" i="51"/>
  <c r="M820" i="51"/>
  <c r="L820" i="51"/>
  <c r="T820" i="51" s="1"/>
  <c r="S819" i="51"/>
  <c r="Q819" i="51"/>
  <c r="P819" i="51"/>
  <c r="O819" i="51"/>
  <c r="N819" i="51"/>
  <c r="M819" i="51"/>
  <c r="L819" i="51"/>
  <c r="T819" i="51" s="1"/>
  <c r="S818" i="51"/>
  <c r="Q818" i="51"/>
  <c r="P818" i="51"/>
  <c r="O818" i="51"/>
  <c r="N818" i="51"/>
  <c r="M818" i="51"/>
  <c r="L818" i="51"/>
  <c r="T818" i="51" s="1"/>
  <c r="S817" i="51"/>
  <c r="Q817" i="51"/>
  <c r="P817" i="51"/>
  <c r="O817" i="51"/>
  <c r="N817" i="51"/>
  <c r="M817" i="51"/>
  <c r="L817" i="51"/>
  <c r="T817" i="51" s="1"/>
  <c r="S816" i="51"/>
  <c r="Q816" i="51"/>
  <c r="P816" i="51"/>
  <c r="O816" i="51"/>
  <c r="N816" i="51"/>
  <c r="M816" i="51"/>
  <c r="L816" i="51"/>
  <c r="T816" i="51" s="1"/>
  <c r="S815" i="51"/>
  <c r="Q815" i="51"/>
  <c r="P815" i="51"/>
  <c r="O815" i="51"/>
  <c r="N815" i="51"/>
  <c r="M815" i="51"/>
  <c r="L815" i="51"/>
  <c r="T815" i="51" s="1"/>
  <c r="S814" i="51"/>
  <c r="Q814" i="51"/>
  <c r="P814" i="51"/>
  <c r="O814" i="51"/>
  <c r="N814" i="51"/>
  <c r="M814" i="51"/>
  <c r="L814" i="51"/>
  <c r="T814" i="51" s="1"/>
  <c r="S813" i="51"/>
  <c r="Q813" i="51"/>
  <c r="P813" i="51"/>
  <c r="O813" i="51"/>
  <c r="N813" i="51"/>
  <c r="M813" i="51"/>
  <c r="L813" i="51"/>
  <c r="T813" i="51" s="1"/>
  <c r="S812" i="51"/>
  <c r="Q812" i="51"/>
  <c r="P812" i="51"/>
  <c r="O812" i="51"/>
  <c r="N812" i="51"/>
  <c r="M812" i="51"/>
  <c r="L812" i="51"/>
  <c r="T812" i="51" s="1"/>
  <c r="S811" i="51"/>
  <c r="Q811" i="51"/>
  <c r="P811" i="51"/>
  <c r="O811" i="51"/>
  <c r="N811" i="51"/>
  <c r="M811" i="51"/>
  <c r="L811" i="51"/>
  <c r="T811" i="51" s="1"/>
  <c r="S810" i="51"/>
  <c r="Q810" i="51"/>
  <c r="P810" i="51"/>
  <c r="O810" i="51"/>
  <c r="N810" i="51"/>
  <c r="M810" i="51"/>
  <c r="L810" i="51"/>
  <c r="T810" i="51" s="1"/>
  <c r="S809" i="51"/>
  <c r="Q809" i="51"/>
  <c r="P809" i="51"/>
  <c r="O809" i="51"/>
  <c r="N809" i="51"/>
  <c r="M809" i="51"/>
  <c r="L809" i="51"/>
  <c r="T809" i="51" s="1"/>
  <c r="S808" i="51"/>
  <c r="Q808" i="51"/>
  <c r="P808" i="51"/>
  <c r="O808" i="51"/>
  <c r="N808" i="51"/>
  <c r="M808" i="51"/>
  <c r="L808" i="51"/>
  <c r="T808" i="51" s="1"/>
  <c r="S807" i="51"/>
  <c r="Q807" i="51"/>
  <c r="P807" i="51"/>
  <c r="O807" i="51"/>
  <c r="N807" i="51"/>
  <c r="M807" i="51"/>
  <c r="L807" i="51"/>
  <c r="T807" i="51" s="1"/>
  <c r="S806" i="51"/>
  <c r="Q806" i="51"/>
  <c r="P806" i="51"/>
  <c r="O806" i="51"/>
  <c r="N806" i="51"/>
  <c r="M806" i="51"/>
  <c r="L806" i="51"/>
  <c r="T806" i="51" s="1"/>
  <c r="S805" i="51"/>
  <c r="Q805" i="51"/>
  <c r="P805" i="51"/>
  <c r="O805" i="51"/>
  <c r="N805" i="51"/>
  <c r="M805" i="51"/>
  <c r="L805" i="51"/>
  <c r="T805" i="51" s="1"/>
  <c r="S804" i="51"/>
  <c r="Q804" i="51"/>
  <c r="P804" i="51"/>
  <c r="O804" i="51"/>
  <c r="N804" i="51"/>
  <c r="M804" i="51"/>
  <c r="L804" i="51"/>
  <c r="T804" i="51" s="1"/>
  <c r="S803" i="51"/>
  <c r="Q803" i="51"/>
  <c r="P803" i="51"/>
  <c r="O803" i="51"/>
  <c r="N803" i="51"/>
  <c r="M803" i="51"/>
  <c r="L803" i="51"/>
  <c r="T803" i="51" s="1"/>
  <c r="S802" i="51"/>
  <c r="Q802" i="51"/>
  <c r="P802" i="51"/>
  <c r="O802" i="51"/>
  <c r="N802" i="51"/>
  <c r="M802" i="51"/>
  <c r="L802" i="51"/>
  <c r="T802" i="51" s="1"/>
  <c r="S801" i="51"/>
  <c r="Q801" i="51"/>
  <c r="P801" i="51"/>
  <c r="O801" i="51"/>
  <c r="N801" i="51"/>
  <c r="M801" i="51"/>
  <c r="L801" i="51"/>
  <c r="T801" i="51" s="1"/>
  <c r="S800" i="51"/>
  <c r="Q800" i="51"/>
  <c r="P800" i="51"/>
  <c r="O800" i="51"/>
  <c r="N800" i="51"/>
  <c r="M800" i="51"/>
  <c r="L800" i="51"/>
  <c r="T800" i="51" s="1"/>
  <c r="S799" i="51"/>
  <c r="Q799" i="51"/>
  <c r="P799" i="51"/>
  <c r="O799" i="51"/>
  <c r="N799" i="51"/>
  <c r="M799" i="51"/>
  <c r="L799" i="51"/>
  <c r="T799" i="51" s="1"/>
  <c r="S798" i="51"/>
  <c r="Q798" i="51"/>
  <c r="P798" i="51"/>
  <c r="O798" i="51"/>
  <c r="N798" i="51"/>
  <c r="M798" i="51"/>
  <c r="L798" i="51"/>
  <c r="T798" i="51" s="1"/>
  <c r="S797" i="51"/>
  <c r="Q797" i="51"/>
  <c r="P797" i="51"/>
  <c r="O797" i="51"/>
  <c r="N797" i="51"/>
  <c r="M797" i="51"/>
  <c r="L797" i="51"/>
  <c r="T797" i="51" s="1"/>
  <c r="S796" i="51"/>
  <c r="Q796" i="51"/>
  <c r="P796" i="51"/>
  <c r="O796" i="51"/>
  <c r="N796" i="51"/>
  <c r="M796" i="51"/>
  <c r="L796" i="51"/>
  <c r="T796" i="51" s="1"/>
  <c r="S795" i="51"/>
  <c r="Q795" i="51"/>
  <c r="P795" i="51"/>
  <c r="O795" i="51"/>
  <c r="N795" i="51"/>
  <c r="M795" i="51"/>
  <c r="L795" i="51"/>
  <c r="T795" i="51" s="1"/>
  <c r="S794" i="51"/>
  <c r="Q794" i="51"/>
  <c r="P794" i="51"/>
  <c r="O794" i="51"/>
  <c r="N794" i="51"/>
  <c r="M794" i="51"/>
  <c r="L794" i="51"/>
  <c r="T794" i="51" s="1"/>
  <c r="S793" i="51"/>
  <c r="Q793" i="51"/>
  <c r="P793" i="51"/>
  <c r="O793" i="51"/>
  <c r="N793" i="51"/>
  <c r="M793" i="51"/>
  <c r="L793" i="51"/>
  <c r="T793" i="51" s="1"/>
  <c r="S792" i="51"/>
  <c r="Q792" i="51"/>
  <c r="P792" i="51"/>
  <c r="O792" i="51"/>
  <c r="N792" i="51"/>
  <c r="M792" i="51"/>
  <c r="L792" i="51"/>
  <c r="T792" i="51" s="1"/>
  <c r="S791" i="51"/>
  <c r="Q791" i="51"/>
  <c r="P791" i="51"/>
  <c r="O791" i="51"/>
  <c r="N791" i="51"/>
  <c r="M791" i="51"/>
  <c r="L791" i="51"/>
  <c r="T791" i="51" s="1"/>
  <c r="S790" i="51"/>
  <c r="Q790" i="51"/>
  <c r="P790" i="51"/>
  <c r="O790" i="51"/>
  <c r="N790" i="51"/>
  <c r="M790" i="51"/>
  <c r="L790" i="51"/>
  <c r="T790" i="51" s="1"/>
  <c r="S789" i="51"/>
  <c r="Q789" i="51"/>
  <c r="P789" i="51"/>
  <c r="O789" i="51"/>
  <c r="N789" i="51"/>
  <c r="M789" i="51"/>
  <c r="L789" i="51"/>
  <c r="T789" i="51" s="1"/>
  <c r="S788" i="51"/>
  <c r="Q788" i="51"/>
  <c r="P788" i="51"/>
  <c r="O788" i="51"/>
  <c r="N788" i="51"/>
  <c r="M788" i="51"/>
  <c r="L788" i="51"/>
  <c r="T788" i="51" s="1"/>
  <c r="S787" i="51"/>
  <c r="Q787" i="51"/>
  <c r="P787" i="51"/>
  <c r="O787" i="51"/>
  <c r="N787" i="51"/>
  <c r="M787" i="51"/>
  <c r="L787" i="51"/>
  <c r="T787" i="51" s="1"/>
  <c r="S786" i="51"/>
  <c r="Q786" i="51"/>
  <c r="P786" i="51"/>
  <c r="O786" i="51"/>
  <c r="N786" i="51"/>
  <c r="M786" i="51"/>
  <c r="L786" i="51"/>
  <c r="T786" i="51" s="1"/>
  <c r="S785" i="51"/>
  <c r="Q785" i="51"/>
  <c r="P785" i="51"/>
  <c r="O785" i="51"/>
  <c r="N785" i="51"/>
  <c r="M785" i="51"/>
  <c r="L785" i="51"/>
  <c r="T785" i="51" s="1"/>
  <c r="S784" i="51"/>
  <c r="Q784" i="51"/>
  <c r="P784" i="51"/>
  <c r="O784" i="51"/>
  <c r="N784" i="51"/>
  <c r="M784" i="51"/>
  <c r="L784" i="51"/>
  <c r="T784" i="51" s="1"/>
  <c r="S783" i="51"/>
  <c r="Q783" i="51"/>
  <c r="P783" i="51"/>
  <c r="O783" i="51"/>
  <c r="N783" i="51"/>
  <c r="M783" i="51"/>
  <c r="L783" i="51"/>
  <c r="T783" i="51" s="1"/>
  <c r="S782" i="51"/>
  <c r="Q782" i="51"/>
  <c r="P782" i="51"/>
  <c r="O782" i="51"/>
  <c r="N782" i="51"/>
  <c r="M782" i="51"/>
  <c r="L782" i="51"/>
  <c r="T782" i="51" s="1"/>
  <c r="S781" i="51"/>
  <c r="Q781" i="51"/>
  <c r="P781" i="51"/>
  <c r="O781" i="51"/>
  <c r="N781" i="51"/>
  <c r="M781" i="51"/>
  <c r="L781" i="51"/>
  <c r="T781" i="51" s="1"/>
  <c r="S780" i="51"/>
  <c r="Q780" i="51"/>
  <c r="P780" i="51"/>
  <c r="O780" i="51"/>
  <c r="N780" i="51"/>
  <c r="M780" i="51"/>
  <c r="L780" i="51"/>
  <c r="T780" i="51" s="1"/>
  <c r="S779" i="51"/>
  <c r="Q779" i="51"/>
  <c r="P779" i="51"/>
  <c r="O779" i="51"/>
  <c r="N779" i="51"/>
  <c r="M779" i="51"/>
  <c r="L779" i="51"/>
  <c r="T779" i="51" s="1"/>
  <c r="S778" i="51"/>
  <c r="Q778" i="51"/>
  <c r="P778" i="51"/>
  <c r="O778" i="51"/>
  <c r="N778" i="51"/>
  <c r="M778" i="51"/>
  <c r="L778" i="51"/>
  <c r="T778" i="51" s="1"/>
  <c r="S777" i="51"/>
  <c r="Q777" i="51"/>
  <c r="P777" i="51"/>
  <c r="O777" i="51"/>
  <c r="N777" i="51"/>
  <c r="M777" i="51"/>
  <c r="L777" i="51"/>
  <c r="T777" i="51" s="1"/>
  <c r="S776" i="51"/>
  <c r="Q776" i="51"/>
  <c r="P776" i="51"/>
  <c r="O776" i="51"/>
  <c r="N776" i="51"/>
  <c r="M776" i="51"/>
  <c r="L776" i="51"/>
  <c r="T776" i="51" s="1"/>
  <c r="S775" i="51"/>
  <c r="Q775" i="51"/>
  <c r="P775" i="51"/>
  <c r="O775" i="51"/>
  <c r="N775" i="51"/>
  <c r="M775" i="51"/>
  <c r="L775" i="51"/>
  <c r="T775" i="51" s="1"/>
  <c r="S774" i="51"/>
  <c r="Q774" i="51"/>
  <c r="P774" i="51"/>
  <c r="O774" i="51"/>
  <c r="N774" i="51"/>
  <c r="M774" i="51"/>
  <c r="L774" i="51"/>
  <c r="T774" i="51" s="1"/>
  <c r="S773" i="51"/>
  <c r="Q773" i="51"/>
  <c r="P773" i="51"/>
  <c r="O773" i="51"/>
  <c r="N773" i="51"/>
  <c r="M773" i="51"/>
  <c r="L773" i="51"/>
  <c r="T773" i="51" s="1"/>
  <c r="S772" i="51"/>
  <c r="Q772" i="51"/>
  <c r="P772" i="51"/>
  <c r="O772" i="51"/>
  <c r="N772" i="51"/>
  <c r="M772" i="51"/>
  <c r="L772" i="51"/>
  <c r="T772" i="51" s="1"/>
  <c r="S771" i="51"/>
  <c r="Q771" i="51"/>
  <c r="P771" i="51"/>
  <c r="O771" i="51"/>
  <c r="N771" i="51"/>
  <c r="M771" i="51"/>
  <c r="L771" i="51"/>
  <c r="T771" i="51" s="1"/>
  <c r="S770" i="51"/>
  <c r="Q770" i="51"/>
  <c r="P770" i="51"/>
  <c r="O770" i="51"/>
  <c r="N770" i="51"/>
  <c r="M770" i="51"/>
  <c r="L770" i="51"/>
  <c r="T770" i="51" s="1"/>
  <c r="S769" i="51"/>
  <c r="Q769" i="51"/>
  <c r="P769" i="51"/>
  <c r="O769" i="51"/>
  <c r="N769" i="51"/>
  <c r="M769" i="51"/>
  <c r="L769" i="51"/>
  <c r="T769" i="51" s="1"/>
  <c r="S768" i="51"/>
  <c r="Q768" i="51"/>
  <c r="P768" i="51"/>
  <c r="O768" i="51"/>
  <c r="N768" i="51"/>
  <c r="M768" i="51"/>
  <c r="L768" i="51"/>
  <c r="T768" i="51" s="1"/>
  <c r="S767" i="51"/>
  <c r="Q767" i="51"/>
  <c r="P767" i="51"/>
  <c r="O767" i="51"/>
  <c r="N767" i="51"/>
  <c r="M767" i="51"/>
  <c r="L767" i="51"/>
  <c r="T767" i="51" s="1"/>
  <c r="S766" i="51"/>
  <c r="Q766" i="51"/>
  <c r="P766" i="51"/>
  <c r="O766" i="51"/>
  <c r="N766" i="51"/>
  <c r="M766" i="51"/>
  <c r="L766" i="51"/>
  <c r="T766" i="51" s="1"/>
  <c r="S765" i="51"/>
  <c r="Q765" i="51"/>
  <c r="P765" i="51"/>
  <c r="O765" i="51"/>
  <c r="N765" i="51"/>
  <c r="M765" i="51"/>
  <c r="L765" i="51"/>
  <c r="T765" i="51" s="1"/>
  <c r="S764" i="51"/>
  <c r="Q764" i="51"/>
  <c r="P764" i="51"/>
  <c r="O764" i="51"/>
  <c r="N764" i="51"/>
  <c r="M764" i="51"/>
  <c r="L764" i="51"/>
  <c r="T764" i="51" s="1"/>
  <c r="S763" i="51"/>
  <c r="Q763" i="51"/>
  <c r="P763" i="51"/>
  <c r="O763" i="51"/>
  <c r="N763" i="51"/>
  <c r="M763" i="51"/>
  <c r="L763" i="51"/>
  <c r="T763" i="51" s="1"/>
  <c r="S762" i="51"/>
  <c r="Q762" i="51"/>
  <c r="P762" i="51"/>
  <c r="O762" i="51"/>
  <c r="N762" i="51"/>
  <c r="M762" i="51"/>
  <c r="L762" i="51"/>
  <c r="T762" i="51" s="1"/>
  <c r="S761" i="51"/>
  <c r="Q761" i="51"/>
  <c r="P761" i="51"/>
  <c r="O761" i="51"/>
  <c r="N761" i="51"/>
  <c r="M761" i="51"/>
  <c r="L761" i="51"/>
  <c r="T761" i="51" s="1"/>
  <c r="S760" i="51"/>
  <c r="Q760" i="51"/>
  <c r="P760" i="51"/>
  <c r="O760" i="51"/>
  <c r="N760" i="51"/>
  <c r="M760" i="51"/>
  <c r="L760" i="51"/>
  <c r="T760" i="51" s="1"/>
  <c r="S759" i="51"/>
  <c r="Q759" i="51"/>
  <c r="P759" i="51"/>
  <c r="O759" i="51"/>
  <c r="N759" i="51"/>
  <c r="M759" i="51"/>
  <c r="L759" i="51"/>
  <c r="T759" i="51" s="1"/>
  <c r="S758" i="51"/>
  <c r="Q758" i="51"/>
  <c r="P758" i="51"/>
  <c r="O758" i="51"/>
  <c r="N758" i="51"/>
  <c r="M758" i="51"/>
  <c r="L758" i="51"/>
  <c r="T758" i="51" s="1"/>
  <c r="S757" i="51"/>
  <c r="Q757" i="51"/>
  <c r="P757" i="51"/>
  <c r="O757" i="51"/>
  <c r="N757" i="51"/>
  <c r="M757" i="51"/>
  <c r="L757" i="51"/>
  <c r="T757" i="51" s="1"/>
  <c r="S756" i="51"/>
  <c r="Q756" i="51"/>
  <c r="P756" i="51"/>
  <c r="O756" i="51"/>
  <c r="N756" i="51"/>
  <c r="M756" i="51"/>
  <c r="L756" i="51"/>
  <c r="T756" i="51" s="1"/>
  <c r="S755" i="51"/>
  <c r="Q755" i="51"/>
  <c r="P755" i="51"/>
  <c r="O755" i="51"/>
  <c r="N755" i="51"/>
  <c r="M755" i="51"/>
  <c r="L755" i="51"/>
  <c r="T755" i="51" s="1"/>
  <c r="S754" i="51"/>
  <c r="Q754" i="51"/>
  <c r="P754" i="51"/>
  <c r="O754" i="51"/>
  <c r="N754" i="51"/>
  <c r="M754" i="51"/>
  <c r="L754" i="51"/>
  <c r="T754" i="51" s="1"/>
  <c r="S753" i="51"/>
  <c r="Q753" i="51"/>
  <c r="P753" i="51"/>
  <c r="O753" i="51"/>
  <c r="N753" i="51"/>
  <c r="M753" i="51"/>
  <c r="L753" i="51"/>
  <c r="T753" i="51" s="1"/>
  <c r="S752" i="51"/>
  <c r="Q752" i="51"/>
  <c r="P752" i="51"/>
  <c r="O752" i="51"/>
  <c r="N752" i="51"/>
  <c r="M752" i="51"/>
  <c r="L752" i="51"/>
  <c r="T752" i="51" s="1"/>
  <c r="S751" i="51"/>
  <c r="Q751" i="51"/>
  <c r="P751" i="51"/>
  <c r="O751" i="51"/>
  <c r="N751" i="51"/>
  <c r="M751" i="51"/>
  <c r="L751" i="51"/>
  <c r="T751" i="51" s="1"/>
  <c r="S750" i="51"/>
  <c r="Q750" i="51"/>
  <c r="P750" i="51"/>
  <c r="O750" i="51"/>
  <c r="N750" i="51"/>
  <c r="M750" i="51"/>
  <c r="L750" i="51"/>
  <c r="T750" i="51" s="1"/>
  <c r="S749" i="51"/>
  <c r="Q749" i="51"/>
  <c r="P749" i="51"/>
  <c r="O749" i="51"/>
  <c r="N749" i="51"/>
  <c r="M749" i="51"/>
  <c r="L749" i="51"/>
  <c r="T749" i="51" s="1"/>
  <c r="S748" i="51"/>
  <c r="Q748" i="51"/>
  <c r="P748" i="51"/>
  <c r="O748" i="51"/>
  <c r="N748" i="51"/>
  <c r="M748" i="51"/>
  <c r="L748" i="51"/>
  <c r="T748" i="51" s="1"/>
  <c r="S747" i="51"/>
  <c r="Q747" i="51"/>
  <c r="P747" i="51"/>
  <c r="O747" i="51"/>
  <c r="N747" i="51"/>
  <c r="M747" i="51"/>
  <c r="L747" i="51"/>
  <c r="T747" i="51" s="1"/>
  <c r="S746" i="51"/>
  <c r="Q746" i="51"/>
  <c r="P746" i="51"/>
  <c r="O746" i="51"/>
  <c r="N746" i="51"/>
  <c r="M746" i="51"/>
  <c r="L746" i="51"/>
  <c r="T746" i="51" s="1"/>
  <c r="S745" i="51"/>
  <c r="Q745" i="51"/>
  <c r="P745" i="51"/>
  <c r="O745" i="51"/>
  <c r="N745" i="51"/>
  <c r="M745" i="51"/>
  <c r="L745" i="51"/>
  <c r="T745" i="51" s="1"/>
  <c r="S744" i="51"/>
  <c r="Q744" i="51"/>
  <c r="P744" i="51"/>
  <c r="O744" i="51"/>
  <c r="N744" i="51"/>
  <c r="M744" i="51"/>
  <c r="T744" i="51"/>
  <c r="S722" i="51"/>
  <c r="Q722" i="51"/>
  <c r="P722" i="51"/>
  <c r="O722" i="51"/>
  <c r="N722" i="51"/>
  <c r="M722" i="51"/>
  <c r="L722" i="51"/>
  <c r="T722" i="51" s="1"/>
  <c r="S721" i="51"/>
  <c r="Q721" i="51"/>
  <c r="P721" i="51"/>
  <c r="O721" i="51"/>
  <c r="N721" i="51"/>
  <c r="M721" i="51"/>
  <c r="L721" i="51"/>
  <c r="T721" i="51" s="1"/>
  <c r="S720" i="51"/>
  <c r="Q720" i="51"/>
  <c r="P720" i="51"/>
  <c r="O720" i="51"/>
  <c r="N720" i="51"/>
  <c r="M720" i="51"/>
  <c r="L720" i="51"/>
  <c r="T720" i="51" s="1"/>
  <c r="S719" i="51"/>
  <c r="Q719" i="51"/>
  <c r="P719" i="51"/>
  <c r="O719" i="51"/>
  <c r="N719" i="51"/>
  <c r="M719" i="51"/>
  <c r="L719" i="51"/>
  <c r="T719" i="51" s="1"/>
  <c r="S718" i="51"/>
  <c r="Q718" i="51"/>
  <c r="P718" i="51"/>
  <c r="O718" i="51"/>
  <c r="N718" i="51"/>
  <c r="M718" i="51"/>
  <c r="L718" i="51"/>
  <c r="T718" i="51" s="1"/>
  <c r="S717" i="51"/>
  <c r="Q717" i="51"/>
  <c r="P717" i="51"/>
  <c r="O717" i="51"/>
  <c r="N717" i="51"/>
  <c r="M717" i="51"/>
  <c r="L717" i="51"/>
  <c r="T717" i="51" s="1"/>
  <c r="S716" i="51"/>
  <c r="Q716" i="51"/>
  <c r="P716" i="51"/>
  <c r="O716" i="51"/>
  <c r="N716" i="51"/>
  <c r="M716" i="51"/>
  <c r="L716" i="51"/>
  <c r="T716" i="51" s="1"/>
  <c r="S715" i="51"/>
  <c r="Q715" i="51"/>
  <c r="P715" i="51"/>
  <c r="O715" i="51"/>
  <c r="N715" i="51"/>
  <c r="M715" i="51"/>
  <c r="L715" i="51"/>
  <c r="T715" i="51" s="1"/>
  <c r="S714" i="51"/>
  <c r="Q714" i="51"/>
  <c r="P714" i="51"/>
  <c r="O714" i="51"/>
  <c r="N714" i="51"/>
  <c r="M714" i="51"/>
  <c r="L714" i="51"/>
  <c r="T714" i="51" s="1"/>
  <c r="S713" i="51"/>
  <c r="Q713" i="51"/>
  <c r="P713" i="51"/>
  <c r="O713" i="51"/>
  <c r="N713" i="51"/>
  <c r="M713" i="51"/>
  <c r="L713" i="51"/>
  <c r="T713" i="51" s="1"/>
  <c r="S712" i="51"/>
  <c r="Q712" i="51"/>
  <c r="P712" i="51"/>
  <c r="O712" i="51"/>
  <c r="N712" i="51"/>
  <c r="M712" i="51"/>
  <c r="L712" i="51"/>
  <c r="T712" i="51" s="1"/>
  <c r="S711" i="51"/>
  <c r="Q711" i="51"/>
  <c r="P711" i="51"/>
  <c r="O711" i="51"/>
  <c r="N711" i="51"/>
  <c r="M711" i="51"/>
  <c r="L711" i="51"/>
  <c r="T711" i="51" s="1"/>
  <c r="S710" i="51"/>
  <c r="Q710" i="51"/>
  <c r="P710" i="51"/>
  <c r="O710" i="51"/>
  <c r="N710" i="51"/>
  <c r="M710" i="51"/>
  <c r="L710" i="51"/>
  <c r="T710" i="51" s="1"/>
  <c r="S709" i="51"/>
  <c r="Q709" i="51"/>
  <c r="P709" i="51"/>
  <c r="O709" i="51"/>
  <c r="N709" i="51"/>
  <c r="M709" i="51"/>
  <c r="L709" i="51"/>
  <c r="T709" i="51" s="1"/>
  <c r="S708" i="51"/>
  <c r="Q708" i="51"/>
  <c r="P708" i="51"/>
  <c r="O708" i="51"/>
  <c r="N708" i="51"/>
  <c r="M708" i="51"/>
  <c r="L708" i="51"/>
  <c r="T708" i="51" s="1"/>
  <c r="S707" i="51"/>
  <c r="Q707" i="51"/>
  <c r="P707" i="51"/>
  <c r="O707" i="51"/>
  <c r="N707" i="51"/>
  <c r="M707" i="51"/>
  <c r="L707" i="51"/>
  <c r="T707" i="51" s="1"/>
  <c r="S706" i="51"/>
  <c r="Q706" i="51"/>
  <c r="P706" i="51"/>
  <c r="O706" i="51"/>
  <c r="N706" i="51"/>
  <c r="M706" i="51"/>
  <c r="L706" i="51"/>
  <c r="T706" i="51" s="1"/>
  <c r="S705" i="51"/>
  <c r="Q705" i="51"/>
  <c r="P705" i="51"/>
  <c r="O705" i="51"/>
  <c r="N705" i="51"/>
  <c r="M705" i="51"/>
  <c r="L705" i="51"/>
  <c r="T705" i="51" s="1"/>
  <c r="S704" i="51"/>
  <c r="Q704" i="51"/>
  <c r="P704" i="51"/>
  <c r="O704" i="51"/>
  <c r="N704" i="51"/>
  <c r="M704" i="51"/>
  <c r="L704" i="51"/>
  <c r="T704" i="51" s="1"/>
  <c r="S703" i="51"/>
  <c r="Q703" i="51"/>
  <c r="P703" i="51"/>
  <c r="O703" i="51"/>
  <c r="N703" i="51"/>
  <c r="M703" i="51"/>
  <c r="L703" i="51"/>
  <c r="T703" i="51" s="1"/>
  <c r="S702" i="51"/>
  <c r="Q702" i="51"/>
  <c r="P702" i="51"/>
  <c r="O702" i="51"/>
  <c r="N702" i="51"/>
  <c r="M702" i="51"/>
  <c r="L702" i="51"/>
  <c r="T702" i="51" s="1"/>
  <c r="S701" i="51"/>
  <c r="Q701" i="51"/>
  <c r="P701" i="51"/>
  <c r="O701" i="51"/>
  <c r="N701" i="51"/>
  <c r="M701" i="51"/>
  <c r="L701" i="51"/>
  <c r="T701" i="51" s="1"/>
  <c r="S700" i="51"/>
  <c r="Q700" i="51"/>
  <c r="P700" i="51"/>
  <c r="O700" i="51"/>
  <c r="N700" i="51"/>
  <c r="M700" i="51"/>
  <c r="L700" i="51"/>
  <c r="T700" i="51" s="1"/>
  <c r="S699" i="51"/>
  <c r="Q699" i="51"/>
  <c r="P699" i="51"/>
  <c r="O699" i="51"/>
  <c r="N699" i="51"/>
  <c r="M699" i="51"/>
  <c r="L699" i="51"/>
  <c r="T699" i="51" s="1"/>
  <c r="S698" i="51"/>
  <c r="Q698" i="51"/>
  <c r="P698" i="51"/>
  <c r="O698" i="51"/>
  <c r="N698" i="51"/>
  <c r="M698" i="51"/>
  <c r="L698" i="51"/>
  <c r="T698" i="51" s="1"/>
  <c r="S697" i="51"/>
  <c r="Q697" i="51"/>
  <c r="P697" i="51"/>
  <c r="O697" i="51"/>
  <c r="N697" i="51"/>
  <c r="M697" i="51"/>
  <c r="L697" i="51"/>
  <c r="T697" i="51" s="1"/>
  <c r="S696" i="51"/>
  <c r="Q696" i="51"/>
  <c r="P696" i="51"/>
  <c r="O696" i="51"/>
  <c r="N696" i="51"/>
  <c r="M696" i="51"/>
  <c r="L696" i="51"/>
  <c r="T696" i="51" s="1"/>
  <c r="S695" i="51"/>
  <c r="Q695" i="51"/>
  <c r="P695" i="51"/>
  <c r="O695" i="51"/>
  <c r="N695" i="51"/>
  <c r="M695" i="51"/>
  <c r="L695" i="51"/>
  <c r="T695" i="51" s="1"/>
  <c r="S694" i="51"/>
  <c r="Q694" i="51"/>
  <c r="P694" i="51"/>
  <c r="O694" i="51"/>
  <c r="N694" i="51"/>
  <c r="M694" i="51"/>
  <c r="L694" i="51"/>
  <c r="T694" i="51" s="1"/>
  <c r="S693" i="51"/>
  <c r="Q693" i="51"/>
  <c r="P693" i="51"/>
  <c r="O693" i="51"/>
  <c r="N693" i="51"/>
  <c r="M693" i="51"/>
  <c r="L693" i="51"/>
  <c r="T693" i="51" s="1"/>
  <c r="S692" i="51"/>
  <c r="Q692" i="51"/>
  <c r="P692" i="51"/>
  <c r="O692" i="51"/>
  <c r="N692" i="51"/>
  <c r="M692" i="51"/>
  <c r="L692" i="51"/>
  <c r="T692" i="51" s="1"/>
  <c r="S691" i="51"/>
  <c r="Q691" i="51"/>
  <c r="P691" i="51"/>
  <c r="O691" i="51"/>
  <c r="N691" i="51"/>
  <c r="M691" i="51"/>
  <c r="L691" i="51"/>
  <c r="T691" i="51" s="1"/>
  <c r="S690" i="51"/>
  <c r="Q690" i="51"/>
  <c r="P690" i="51"/>
  <c r="O690" i="51"/>
  <c r="N690" i="51"/>
  <c r="M690" i="51"/>
  <c r="L690" i="51"/>
  <c r="T690" i="51" s="1"/>
  <c r="S689" i="51"/>
  <c r="Q689" i="51"/>
  <c r="P689" i="51"/>
  <c r="O689" i="51"/>
  <c r="N689" i="51"/>
  <c r="M689" i="51"/>
  <c r="L689" i="51"/>
  <c r="T689" i="51" s="1"/>
  <c r="S688" i="51"/>
  <c r="Q688" i="51"/>
  <c r="P688" i="51"/>
  <c r="O688" i="51"/>
  <c r="N688" i="51"/>
  <c r="M688" i="51"/>
  <c r="L688" i="51"/>
  <c r="T688" i="51" s="1"/>
  <c r="S687" i="51"/>
  <c r="Q687" i="51"/>
  <c r="P687" i="51"/>
  <c r="O687" i="51"/>
  <c r="N687" i="51"/>
  <c r="M687" i="51"/>
  <c r="L687" i="51"/>
  <c r="T687" i="51" s="1"/>
  <c r="S686" i="51"/>
  <c r="Q686" i="51"/>
  <c r="P686" i="51"/>
  <c r="O686" i="51"/>
  <c r="N686" i="51"/>
  <c r="M686" i="51"/>
  <c r="L686" i="51"/>
  <c r="T686" i="51" s="1"/>
  <c r="S685" i="51"/>
  <c r="Q685" i="51"/>
  <c r="P685" i="51"/>
  <c r="O685" i="51"/>
  <c r="N685" i="51"/>
  <c r="M685" i="51"/>
  <c r="L685" i="51"/>
  <c r="T685" i="51" s="1"/>
  <c r="S684" i="51"/>
  <c r="Q684" i="51"/>
  <c r="P684" i="51"/>
  <c r="O684" i="51"/>
  <c r="N684" i="51"/>
  <c r="M684" i="51"/>
  <c r="L684" i="51"/>
  <c r="T684" i="51" s="1"/>
  <c r="S683" i="51"/>
  <c r="Q683" i="51"/>
  <c r="P683" i="51"/>
  <c r="O683" i="51"/>
  <c r="N683" i="51"/>
  <c r="M683" i="51"/>
  <c r="L683" i="51"/>
  <c r="T683" i="51" s="1"/>
  <c r="S682" i="51"/>
  <c r="Q682" i="51"/>
  <c r="P682" i="51"/>
  <c r="O682" i="51"/>
  <c r="N682" i="51"/>
  <c r="M682" i="51"/>
  <c r="L682" i="51"/>
  <c r="T682" i="51" s="1"/>
  <c r="S681" i="51"/>
  <c r="Q681" i="51"/>
  <c r="P681" i="51"/>
  <c r="O681" i="51"/>
  <c r="N681" i="51"/>
  <c r="M681" i="51"/>
  <c r="L681" i="51"/>
  <c r="T681" i="51" s="1"/>
  <c r="S680" i="51"/>
  <c r="Q680" i="51"/>
  <c r="P680" i="51"/>
  <c r="O680" i="51"/>
  <c r="N680" i="51"/>
  <c r="M680" i="51"/>
  <c r="L680" i="51"/>
  <c r="T680" i="51" s="1"/>
  <c r="S679" i="51"/>
  <c r="Q679" i="51"/>
  <c r="P679" i="51"/>
  <c r="O679" i="51"/>
  <c r="N679" i="51"/>
  <c r="M679" i="51"/>
  <c r="L679" i="51"/>
  <c r="T679" i="51" s="1"/>
  <c r="S678" i="51"/>
  <c r="Q678" i="51"/>
  <c r="P678" i="51"/>
  <c r="O678" i="51"/>
  <c r="N678" i="51"/>
  <c r="M678" i="51"/>
  <c r="L678" i="51"/>
  <c r="T678" i="51" s="1"/>
  <c r="S677" i="51"/>
  <c r="Q677" i="51"/>
  <c r="P677" i="51"/>
  <c r="O677" i="51"/>
  <c r="N677" i="51"/>
  <c r="M677" i="51"/>
  <c r="L677" i="51"/>
  <c r="T677" i="51" s="1"/>
  <c r="S676" i="51"/>
  <c r="Q676" i="51"/>
  <c r="P676" i="51"/>
  <c r="O676" i="51"/>
  <c r="N676" i="51"/>
  <c r="M676" i="51"/>
  <c r="L676" i="51"/>
  <c r="T676" i="51" s="1"/>
  <c r="S675" i="51"/>
  <c r="Q675" i="51"/>
  <c r="P675" i="51"/>
  <c r="O675" i="51"/>
  <c r="N675" i="51"/>
  <c r="M675" i="51"/>
  <c r="L675" i="51"/>
  <c r="T675" i="51" s="1"/>
  <c r="S674" i="51"/>
  <c r="Q674" i="51"/>
  <c r="P674" i="51"/>
  <c r="O674" i="51"/>
  <c r="N674" i="51"/>
  <c r="M674" i="51"/>
  <c r="L674" i="51"/>
  <c r="T674" i="51" s="1"/>
  <c r="S673" i="51"/>
  <c r="Q673" i="51"/>
  <c r="P673" i="51"/>
  <c r="O673" i="51"/>
  <c r="N673" i="51"/>
  <c r="M673" i="51"/>
  <c r="L673" i="51"/>
  <c r="T673" i="51" s="1"/>
  <c r="S672" i="51"/>
  <c r="Q672" i="51"/>
  <c r="P672" i="51"/>
  <c r="O672" i="51"/>
  <c r="N672" i="51"/>
  <c r="M672" i="51"/>
  <c r="L672" i="51"/>
  <c r="T672" i="51" s="1"/>
  <c r="S671" i="51"/>
  <c r="Q671" i="51"/>
  <c r="P671" i="51"/>
  <c r="O671" i="51"/>
  <c r="N671" i="51"/>
  <c r="M671" i="51"/>
  <c r="L671" i="51"/>
  <c r="T671" i="51" s="1"/>
  <c r="S670" i="51"/>
  <c r="Q670" i="51"/>
  <c r="P670" i="51"/>
  <c r="O670" i="51"/>
  <c r="N670" i="51"/>
  <c r="M670" i="51"/>
  <c r="L670" i="51"/>
  <c r="T670" i="51" s="1"/>
  <c r="S669" i="51"/>
  <c r="Q669" i="51"/>
  <c r="P669" i="51"/>
  <c r="O669" i="51"/>
  <c r="N669" i="51"/>
  <c r="M669" i="51"/>
  <c r="L669" i="51"/>
  <c r="T669" i="51" s="1"/>
  <c r="S668" i="51"/>
  <c r="Q668" i="51"/>
  <c r="P668" i="51"/>
  <c r="O668" i="51"/>
  <c r="N668" i="51"/>
  <c r="M668" i="51"/>
  <c r="L668" i="51"/>
  <c r="T668" i="51" s="1"/>
  <c r="S667" i="51"/>
  <c r="Q667" i="51"/>
  <c r="P667" i="51"/>
  <c r="O667" i="51"/>
  <c r="N667" i="51"/>
  <c r="M667" i="51"/>
  <c r="L667" i="51"/>
  <c r="T667" i="51" s="1"/>
  <c r="S666" i="51"/>
  <c r="Q666" i="51"/>
  <c r="P666" i="51"/>
  <c r="O666" i="51"/>
  <c r="N666" i="51"/>
  <c r="M666" i="51"/>
  <c r="L666" i="51"/>
  <c r="T666" i="51" s="1"/>
  <c r="S665" i="51"/>
  <c r="Q665" i="51"/>
  <c r="P665" i="51"/>
  <c r="O665" i="51"/>
  <c r="N665" i="51"/>
  <c r="M665" i="51"/>
  <c r="L665" i="51"/>
  <c r="T665" i="51" s="1"/>
  <c r="S664" i="51"/>
  <c r="Q664" i="51"/>
  <c r="P664" i="51"/>
  <c r="O664" i="51"/>
  <c r="N664" i="51"/>
  <c r="M664" i="51"/>
  <c r="T664" i="51"/>
  <c r="S663" i="51"/>
  <c r="Q663" i="51"/>
  <c r="P663" i="51"/>
  <c r="O663" i="51"/>
  <c r="N663" i="51"/>
  <c r="M663" i="51"/>
  <c r="L663" i="51"/>
  <c r="T663" i="51" s="1"/>
  <c r="S662" i="51"/>
  <c r="Q662" i="51"/>
  <c r="P662" i="51"/>
  <c r="O662" i="51"/>
  <c r="N662" i="51"/>
  <c r="M662" i="51"/>
  <c r="L662" i="51"/>
  <c r="T662" i="51" s="1"/>
  <c r="S661" i="51"/>
  <c r="Q661" i="51"/>
  <c r="P661" i="51"/>
  <c r="O661" i="51"/>
  <c r="N661" i="51"/>
  <c r="M661" i="51"/>
  <c r="L661" i="51"/>
  <c r="T661" i="51" s="1"/>
  <c r="S660" i="51"/>
  <c r="Q660" i="51"/>
  <c r="P660" i="51"/>
  <c r="O660" i="51"/>
  <c r="N660" i="51"/>
  <c r="M660" i="51"/>
  <c r="L660" i="51"/>
  <c r="T660" i="51" s="1"/>
  <c r="S659" i="51"/>
  <c r="Q659" i="51"/>
  <c r="P659" i="51"/>
  <c r="O659" i="51"/>
  <c r="N659" i="51"/>
  <c r="M659" i="51"/>
  <c r="L659" i="51"/>
  <c r="T659" i="51" s="1"/>
  <c r="S658" i="51"/>
  <c r="Q658" i="51"/>
  <c r="P658" i="51"/>
  <c r="O658" i="51"/>
  <c r="N658" i="51"/>
  <c r="M658" i="51"/>
  <c r="L658" i="51"/>
  <c r="T658" i="51" s="1"/>
  <c r="S657" i="51"/>
  <c r="Q657" i="51"/>
  <c r="P657" i="51"/>
  <c r="O657" i="51"/>
  <c r="N657" i="51"/>
  <c r="M657" i="51"/>
  <c r="L657" i="51"/>
  <c r="T657" i="51" s="1"/>
  <c r="S656" i="51"/>
  <c r="Q656" i="51"/>
  <c r="P656" i="51"/>
  <c r="O656" i="51"/>
  <c r="N656" i="51"/>
  <c r="M656" i="51"/>
  <c r="L656" i="51"/>
  <c r="T656" i="51" s="1"/>
  <c r="S655" i="51"/>
  <c r="Q655" i="51"/>
  <c r="P655" i="51"/>
  <c r="O655" i="51"/>
  <c r="N655" i="51"/>
  <c r="M655" i="51"/>
  <c r="L655" i="51"/>
  <c r="T655" i="51" s="1"/>
  <c r="S654" i="51"/>
  <c r="Q654" i="51"/>
  <c r="P654" i="51"/>
  <c r="O654" i="51"/>
  <c r="N654" i="51"/>
  <c r="M654" i="51"/>
  <c r="L654" i="51"/>
  <c r="T654" i="51" s="1"/>
  <c r="S653" i="51"/>
  <c r="Q653" i="51"/>
  <c r="P653" i="51"/>
  <c r="O653" i="51"/>
  <c r="N653" i="51"/>
  <c r="M653" i="51"/>
  <c r="L653" i="51"/>
  <c r="T653" i="51" s="1"/>
  <c r="S652" i="51"/>
  <c r="Q652" i="51"/>
  <c r="P652" i="51"/>
  <c r="O652" i="51"/>
  <c r="N652" i="51"/>
  <c r="M652" i="51"/>
  <c r="L652" i="51"/>
  <c r="T652" i="51" s="1"/>
  <c r="S651" i="51"/>
  <c r="Q651" i="51"/>
  <c r="P651" i="51"/>
  <c r="O651" i="51"/>
  <c r="N651" i="51"/>
  <c r="M651" i="51"/>
  <c r="L651" i="51"/>
  <c r="T651" i="51" s="1"/>
  <c r="S650" i="51"/>
  <c r="Q650" i="51"/>
  <c r="P650" i="51"/>
  <c r="O650" i="51"/>
  <c r="N650" i="51"/>
  <c r="M650" i="51"/>
  <c r="L650" i="51"/>
  <c r="T650" i="51" s="1"/>
  <c r="S649" i="51"/>
  <c r="Q649" i="51"/>
  <c r="P649" i="51"/>
  <c r="O649" i="51"/>
  <c r="N649" i="51"/>
  <c r="M649" i="51"/>
  <c r="L649" i="51"/>
  <c r="T649" i="51" s="1"/>
  <c r="S648" i="51"/>
  <c r="Q648" i="51"/>
  <c r="P648" i="51"/>
  <c r="O648" i="51"/>
  <c r="N648" i="51"/>
  <c r="M648" i="51"/>
  <c r="L648" i="51"/>
  <c r="T648" i="51" s="1"/>
  <c r="S647" i="51"/>
  <c r="Q647" i="51"/>
  <c r="P647" i="51"/>
  <c r="O647" i="51"/>
  <c r="N647" i="51"/>
  <c r="M647" i="51"/>
  <c r="L647" i="51"/>
  <c r="T647" i="51" s="1"/>
  <c r="S646" i="51"/>
  <c r="Q646" i="51"/>
  <c r="P646" i="51"/>
  <c r="O646" i="51"/>
  <c r="N646" i="51"/>
  <c r="M646" i="51"/>
  <c r="L646" i="51"/>
  <c r="T646" i="51" s="1"/>
  <c r="S645" i="51"/>
  <c r="Q645" i="51"/>
  <c r="P645" i="51"/>
  <c r="O645" i="51"/>
  <c r="N645" i="51"/>
  <c r="M645" i="51"/>
  <c r="L645" i="51"/>
  <c r="T645" i="51" s="1"/>
  <c r="S643" i="51"/>
  <c r="Q643" i="51"/>
  <c r="P643" i="51"/>
  <c r="O643" i="51"/>
  <c r="N643" i="51"/>
  <c r="M643" i="51"/>
  <c r="L643" i="51"/>
  <c r="T643" i="51" s="1"/>
  <c r="S642" i="51"/>
  <c r="Q642" i="51"/>
  <c r="P642" i="51"/>
  <c r="O642" i="51"/>
  <c r="N642" i="51"/>
  <c r="M642" i="51"/>
  <c r="L642" i="51"/>
  <c r="T642" i="51" s="1"/>
  <c r="S641" i="51"/>
  <c r="Q641" i="51"/>
  <c r="P641" i="51"/>
  <c r="O641" i="51"/>
  <c r="N641" i="51"/>
  <c r="M641" i="51"/>
  <c r="L641" i="51"/>
  <c r="T641" i="51" s="1"/>
  <c r="S640" i="51"/>
  <c r="Q640" i="51"/>
  <c r="P640" i="51"/>
  <c r="O640" i="51"/>
  <c r="N640" i="51"/>
  <c r="M640" i="51"/>
  <c r="L640" i="51"/>
  <c r="T640" i="51" s="1"/>
  <c r="S639" i="51"/>
  <c r="Q639" i="51"/>
  <c r="P639" i="51"/>
  <c r="O639" i="51"/>
  <c r="N639" i="51"/>
  <c r="M639" i="51"/>
  <c r="L639" i="51"/>
  <c r="T639" i="51" s="1"/>
  <c r="S638" i="51"/>
  <c r="Q638" i="51"/>
  <c r="P638" i="51"/>
  <c r="O638" i="51"/>
  <c r="N638" i="51"/>
  <c r="M638" i="51"/>
  <c r="L638" i="51"/>
  <c r="T638" i="51" s="1"/>
  <c r="S637" i="51"/>
  <c r="Q637" i="51"/>
  <c r="P637" i="51"/>
  <c r="O637" i="51"/>
  <c r="N637" i="51"/>
  <c r="M637" i="51"/>
  <c r="L637" i="51"/>
  <c r="T637" i="51" s="1"/>
  <c r="S621" i="51"/>
  <c r="Q621" i="51"/>
  <c r="P621" i="51"/>
  <c r="O621" i="51"/>
  <c r="N621" i="51"/>
  <c r="M621" i="51"/>
  <c r="L621" i="51"/>
  <c r="T621" i="51" s="1"/>
  <c r="S620" i="51"/>
  <c r="Q620" i="51"/>
  <c r="P620" i="51"/>
  <c r="O620" i="51"/>
  <c r="N620" i="51"/>
  <c r="M620" i="51"/>
  <c r="L620" i="51"/>
  <c r="T620" i="51" s="1"/>
  <c r="S619" i="51"/>
  <c r="Q619" i="51"/>
  <c r="P619" i="51"/>
  <c r="O619" i="51"/>
  <c r="N619" i="51"/>
  <c r="M619" i="51"/>
  <c r="L619" i="51"/>
  <c r="T619" i="51" s="1"/>
  <c r="S618" i="51"/>
  <c r="Q618" i="51"/>
  <c r="P618" i="51"/>
  <c r="O618" i="51"/>
  <c r="N618" i="51"/>
  <c r="M618" i="51"/>
  <c r="L618" i="51"/>
  <c r="T618" i="51" s="1"/>
  <c r="S617" i="51"/>
  <c r="Q617" i="51"/>
  <c r="P617" i="51"/>
  <c r="O617" i="51"/>
  <c r="N617" i="51"/>
  <c r="M617" i="51"/>
  <c r="L617" i="51"/>
  <c r="T617" i="51" s="1"/>
  <c r="S616" i="51"/>
  <c r="Q616" i="51"/>
  <c r="P616" i="51"/>
  <c r="O616" i="51"/>
  <c r="N616" i="51"/>
  <c r="M616" i="51"/>
  <c r="L616" i="51"/>
  <c r="T616" i="51" s="1"/>
  <c r="S615" i="51"/>
  <c r="Q615" i="51"/>
  <c r="P615" i="51"/>
  <c r="O615" i="51"/>
  <c r="N615" i="51"/>
  <c r="M615" i="51"/>
  <c r="L615" i="51"/>
  <c r="T615" i="51" s="1"/>
  <c r="S614" i="51"/>
  <c r="Q614" i="51"/>
  <c r="P614" i="51"/>
  <c r="O614" i="51"/>
  <c r="N614" i="51"/>
  <c r="M614" i="51"/>
  <c r="L614" i="51"/>
  <c r="T614" i="51" s="1"/>
  <c r="S613" i="51"/>
  <c r="Q613" i="51"/>
  <c r="P613" i="51"/>
  <c r="O613" i="51"/>
  <c r="N613" i="51"/>
  <c r="M613" i="51"/>
  <c r="L613" i="51"/>
  <c r="T613" i="51" s="1"/>
  <c r="S612" i="51"/>
  <c r="Q612" i="51"/>
  <c r="P612" i="51"/>
  <c r="O612" i="51"/>
  <c r="N612" i="51"/>
  <c r="M612" i="51"/>
  <c r="L612" i="51"/>
  <c r="T612" i="51" s="1"/>
  <c r="S611" i="51"/>
  <c r="Q611" i="51"/>
  <c r="P611" i="51"/>
  <c r="O611" i="51"/>
  <c r="N611" i="51"/>
  <c r="M611" i="51"/>
  <c r="L611" i="51"/>
  <c r="T611" i="51" s="1"/>
  <c r="S610" i="51"/>
  <c r="Q610" i="51"/>
  <c r="P610" i="51"/>
  <c r="O610" i="51"/>
  <c r="N610" i="51"/>
  <c r="M610" i="51"/>
  <c r="L610" i="51"/>
  <c r="T610" i="51" s="1"/>
  <c r="S609" i="51"/>
  <c r="Q609" i="51"/>
  <c r="P609" i="51"/>
  <c r="O609" i="51"/>
  <c r="N609" i="51"/>
  <c r="M609" i="51"/>
  <c r="L609" i="51"/>
  <c r="T609" i="51" s="1"/>
  <c r="S608" i="51"/>
  <c r="Q608" i="51"/>
  <c r="P608" i="51"/>
  <c r="O608" i="51"/>
  <c r="N608" i="51"/>
  <c r="M608" i="51"/>
  <c r="L608" i="51"/>
  <c r="T608" i="51" s="1"/>
  <c r="S607" i="51"/>
  <c r="Q607" i="51"/>
  <c r="P607" i="51"/>
  <c r="O607" i="51"/>
  <c r="N607" i="51"/>
  <c r="M607" i="51"/>
  <c r="L607" i="51"/>
  <c r="T607" i="51" s="1"/>
  <c r="S606" i="51"/>
  <c r="Q606" i="51"/>
  <c r="P606" i="51"/>
  <c r="O606" i="51"/>
  <c r="N606" i="51"/>
  <c r="M606" i="51"/>
  <c r="L606" i="51"/>
  <c r="T606" i="51" s="1"/>
  <c r="S605" i="51"/>
  <c r="Q605" i="51"/>
  <c r="P605" i="51"/>
  <c r="O605" i="51"/>
  <c r="N605" i="51"/>
  <c r="M605" i="51"/>
  <c r="L605" i="51"/>
  <c r="T605" i="51" s="1"/>
  <c r="S604" i="51"/>
  <c r="Q604" i="51"/>
  <c r="P604" i="51"/>
  <c r="O604" i="51"/>
  <c r="N604" i="51"/>
  <c r="M604" i="51"/>
  <c r="L604" i="51"/>
  <c r="T604" i="51" s="1"/>
  <c r="S603" i="51"/>
  <c r="Q603" i="51"/>
  <c r="P603" i="51"/>
  <c r="O603" i="51"/>
  <c r="N603" i="51"/>
  <c r="M603" i="51"/>
  <c r="L603" i="51"/>
  <c r="T603" i="51" s="1"/>
  <c r="S602" i="51"/>
  <c r="Q602" i="51"/>
  <c r="P602" i="51"/>
  <c r="O602" i="51"/>
  <c r="N602" i="51"/>
  <c r="M602" i="51"/>
  <c r="L602" i="51"/>
  <c r="T602" i="51" s="1"/>
  <c r="S601" i="51"/>
  <c r="Q601" i="51"/>
  <c r="P601" i="51"/>
  <c r="O601" i="51"/>
  <c r="N601" i="51"/>
  <c r="M601" i="51"/>
  <c r="L601" i="51"/>
  <c r="T601" i="51" s="1"/>
  <c r="S600" i="51"/>
  <c r="Q600" i="51"/>
  <c r="P600" i="51"/>
  <c r="O600" i="51"/>
  <c r="N600" i="51"/>
  <c r="M600" i="51"/>
  <c r="L600" i="51"/>
  <c r="T600" i="51" s="1"/>
  <c r="S599" i="51"/>
  <c r="Q599" i="51"/>
  <c r="P599" i="51"/>
  <c r="O599" i="51"/>
  <c r="N599" i="51"/>
  <c r="M599" i="51"/>
  <c r="L599" i="51"/>
  <c r="T599" i="51" s="1"/>
  <c r="S598" i="51"/>
  <c r="Q598" i="51"/>
  <c r="P598" i="51"/>
  <c r="O598" i="51"/>
  <c r="N598" i="51"/>
  <c r="M598" i="51"/>
  <c r="L598" i="51"/>
  <c r="T598" i="51" s="1"/>
  <c r="S597" i="51"/>
  <c r="Q597" i="51"/>
  <c r="P597" i="51"/>
  <c r="O597" i="51"/>
  <c r="N597" i="51"/>
  <c r="M597" i="51"/>
  <c r="L597" i="51"/>
  <c r="T597" i="51" s="1"/>
  <c r="S596" i="51"/>
  <c r="Q596" i="51"/>
  <c r="P596" i="51"/>
  <c r="O596" i="51"/>
  <c r="N596" i="51"/>
  <c r="M596" i="51"/>
  <c r="L596" i="51"/>
  <c r="T596" i="51" s="1"/>
  <c r="S595" i="51"/>
  <c r="Q595" i="51"/>
  <c r="P595" i="51"/>
  <c r="O595" i="51"/>
  <c r="N595" i="51"/>
  <c r="M595" i="51"/>
  <c r="L595" i="51"/>
  <c r="T595" i="51" s="1"/>
  <c r="S594" i="51"/>
  <c r="Q594" i="51"/>
  <c r="P594" i="51"/>
  <c r="O594" i="51"/>
  <c r="N594" i="51"/>
  <c r="M594" i="51"/>
  <c r="L594" i="51"/>
  <c r="T594" i="51" s="1"/>
  <c r="S593" i="51"/>
  <c r="Q593" i="51"/>
  <c r="P593" i="51"/>
  <c r="O593" i="51"/>
  <c r="N593" i="51"/>
  <c r="M593" i="51"/>
  <c r="L593" i="51"/>
  <c r="T593" i="51" s="1"/>
  <c r="S592" i="51"/>
  <c r="Q592" i="51"/>
  <c r="P592" i="51"/>
  <c r="O592" i="51"/>
  <c r="N592" i="51"/>
  <c r="M592" i="51"/>
  <c r="L592" i="51"/>
  <c r="T592" i="51" s="1"/>
  <c r="S591" i="51"/>
  <c r="Q591" i="51"/>
  <c r="P591" i="51"/>
  <c r="O591" i="51"/>
  <c r="N591" i="51"/>
  <c r="M591" i="51"/>
  <c r="L591" i="51"/>
  <c r="T591" i="51" s="1"/>
  <c r="S590" i="51"/>
  <c r="Q590" i="51"/>
  <c r="P590" i="51"/>
  <c r="O590" i="51"/>
  <c r="N590" i="51"/>
  <c r="M590" i="51"/>
  <c r="L590" i="51"/>
  <c r="T590" i="51" s="1"/>
  <c r="S589" i="51"/>
  <c r="Q589" i="51"/>
  <c r="P589" i="51"/>
  <c r="O589" i="51"/>
  <c r="N589" i="51"/>
  <c r="M589" i="51"/>
  <c r="T589" i="51"/>
  <c r="S588" i="51"/>
  <c r="Q588" i="51"/>
  <c r="P588" i="51"/>
  <c r="O588" i="51"/>
  <c r="N588" i="51"/>
  <c r="M588" i="51"/>
  <c r="L588" i="51"/>
  <c r="T588" i="51" s="1"/>
  <c r="S587" i="51"/>
  <c r="Q587" i="51"/>
  <c r="P587" i="51"/>
  <c r="O587" i="51"/>
  <c r="N587" i="51"/>
  <c r="M587" i="51"/>
  <c r="L587" i="51"/>
  <c r="T587" i="51" s="1"/>
  <c r="S586" i="51"/>
  <c r="Q586" i="51"/>
  <c r="P586" i="51"/>
  <c r="O586" i="51"/>
  <c r="N586" i="51"/>
  <c r="M586" i="51"/>
  <c r="L586" i="51"/>
  <c r="T586" i="51" s="1"/>
  <c r="S585" i="51"/>
  <c r="Q585" i="51"/>
  <c r="P585" i="51"/>
  <c r="O585" i="51"/>
  <c r="N585" i="51"/>
  <c r="M585" i="51"/>
  <c r="L585" i="51"/>
  <c r="T585" i="51" s="1"/>
  <c r="S584" i="51"/>
  <c r="Q584" i="51"/>
  <c r="P584" i="51"/>
  <c r="O584" i="51"/>
  <c r="N584" i="51"/>
  <c r="M584" i="51"/>
  <c r="L584" i="51"/>
  <c r="T584" i="51" s="1"/>
  <c r="S583" i="51"/>
  <c r="Q583" i="51"/>
  <c r="P583" i="51"/>
  <c r="O583" i="51"/>
  <c r="N583" i="51"/>
  <c r="M583" i="51"/>
  <c r="L583" i="51"/>
  <c r="T583" i="51" s="1"/>
  <c r="S582" i="51"/>
  <c r="Q582" i="51"/>
  <c r="P582" i="51"/>
  <c r="O582" i="51"/>
  <c r="N582" i="51"/>
  <c r="M582" i="51"/>
  <c r="L582" i="51"/>
  <c r="T582" i="51" s="1"/>
  <c r="S581" i="51"/>
  <c r="Q581" i="51"/>
  <c r="P581" i="51"/>
  <c r="O581" i="51"/>
  <c r="N581" i="51"/>
  <c r="M581" i="51"/>
  <c r="L581" i="51"/>
  <c r="T581" i="51" s="1"/>
  <c r="S580" i="51"/>
  <c r="Q580" i="51"/>
  <c r="P580" i="51"/>
  <c r="O580" i="51"/>
  <c r="N580" i="51"/>
  <c r="M580" i="51"/>
  <c r="L580" i="51"/>
  <c r="T580" i="51" s="1"/>
  <c r="S579" i="51"/>
  <c r="Q579" i="51"/>
  <c r="P579" i="51"/>
  <c r="O579" i="51"/>
  <c r="N579" i="51"/>
  <c r="M579" i="51"/>
  <c r="L579" i="51"/>
  <c r="T579" i="51" s="1"/>
  <c r="S578" i="51"/>
  <c r="Q578" i="51"/>
  <c r="P578" i="51"/>
  <c r="O578" i="51"/>
  <c r="N578" i="51"/>
  <c r="M578" i="51"/>
  <c r="L578" i="51"/>
  <c r="T578" i="51" s="1"/>
  <c r="S577" i="51"/>
  <c r="Q577" i="51"/>
  <c r="P577" i="51"/>
  <c r="O577" i="51"/>
  <c r="N577" i="51"/>
  <c r="M577" i="51"/>
  <c r="L577" i="51"/>
  <c r="T577" i="51" s="1"/>
  <c r="S576" i="51"/>
  <c r="Q576" i="51"/>
  <c r="P576" i="51"/>
  <c r="O576" i="51"/>
  <c r="N576" i="51"/>
  <c r="M576" i="51"/>
  <c r="L576" i="51"/>
  <c r="T576" i="51" s="1"/>
  <c r="S575" i="51"/>
  <c r="Q575" i="51"/>
  <c r="P575" i="51"/>
  <c r="O575" i="51"/>
  <c r="N575" i="51"/>
  <c r="M575" i="51"/>
  <c r="L575" i="51"/>
  <c r="T575" i="51" s="1"/>
  <c r="S574" i="51"/>
  <c r="Q574" i="51"/>
  <c r="P574" i="51"/>
  <c r="O574" i="51"/>
  <c r="N574" i="51"/>
  <c r="M574" i="51"/>
  <c r="L574" i="51"/>
  <c r="T574" i="51" s="1"/>
  <c r="S573" i="51"/>
  <c r="Q573" i="51"/>
  <c r="P573" i="51"/>
  <c r="O573" i="51"/>
  <c r="N573" i="51"/>
  <c r="M573" i="51"/>
  <c r="L573" i="51"/>
  <c r="T573" i="51" s="1"/>
  <c r="S572" i="51"/>
  <c r="Q572" i="51"/>
  <c r="P572" i="51"/>
  <c r="O572" i="51"/>
  <c r="N572" i="51"/>
  <c r="M572" i="51"/>
  <c r="L572" i="51"/>
  <c r="T572" i="51" s="1"/>
  <c r="S571" i="51"/>
  <c r="Q571" i="51"/>
  <c r="P571" i="51"/>
  <c r="O571" i="51"/>
  <c r="N571" i="51"/>
  <c r="M571" i="51"/>
  <c r="L571" i="51"/>
  <c r="T571" i="51" s="1"/>
  <c r="S570" i="51"/>
  <c r="Q570" i="51"/>
  <c r="P570" i="51"/>
  <c r="O570" i="51"/>
  <c r="N570" i="51"/>
  <c r="M570" i="51"/>
  <c r="L570" i="51"/>
  <c r="T570" i="51" s="1"/>
  <c r="S569" i="51"/>
  <c r="Q569" i="51"/>
  <c r="P569" i="51"/>
  <c r="O569" i="51"/>
  <c r="N569" i="51"/>
  <c r="M569" i="51"/>
  <c r="L569" i="51"/>
  <c r="T569" i="51" s="1"/>
  <c r="S568" i="51"/>
  <c r="Q568" i="51"/>
  <c r="P568" i="51"/>
  <c r="O568" i="51"/>
  <c r="N568" i="51"/>
  <c r="M568" i="51"/>
  <c r="L568" i="51"/>
  <c r="T568" i="51" s="1"/>
  <c r="S567" i="51"/>
  <c r="Q567" i="51"/>
  <c r="P567" i="51"/>
  <c r="O567" i="51"/>
  <c r="N567" i="51"/>
  <c r="M567" i="51"/>
  <c r="L567" i="51"/>
  <c r="T567" i="51" s="1"/>
  <c r="S566" i="51"/>
  <c r="Q566" i="51"/>
  <c r="P566" i="51"/>
  <c r="O566" i="51"/>
  <c r="N566" i="51"/>
  <c r="M566" i="51"/>
  <c r="L566" i="51"/>
  <c r="T566" i="51" s="1"/>
  <c r="S565" i="51"/>
  <c r="Q565" i="51"/>
  <c r="P565" i="51"/>
  <c r="O565" i="51"/>
  <c r="N565" i="51"/>
  <c r="M565" i="51"/>
  <c r="L565" i="51"/>
  <c r="T565" i="51" s="1"/>
  <c r="S564" i="51"/>
  <c r="Q564" i="51"/>
  <c r="P564" i="51"/>
  <c r="O564" i="51"/>
  <c r="N564" i="51"/>
  <c r="M564" i="51"/>
  <c r="L564" i="51"/>
  <c r="T564" i="51" s="1"/>
  <c r="S563" i="51"/>
  <c r="Q563" i="51"/>
  <c r="P563" i="51"/>
  <c r="O563" i="51"/>
  <c r="N563" i="51"/>
  <c r="M563" i="51"/>
  <c r="L563" i="51"/>
  <c r="T563" i="51" s="1"/>
  <c r="S562" i="51"/>
  <c r="Q562" i="51"/>
  <c r="P562" i="51"/>
  <c r="O562" i="51"/>
  <c r="N562" i="51"/>
  <c r="M562" i="51"/>
  <c r="L562" i="51"/>
  <c r="T562" i="51" s="1"/>
  <c r="S561" i="51"/>
  <c r="Q561" i="51"/>
  <c r="P561" i="51"/>
  <c r="O561" i="51"/>
  <c r="N561" i="51"/>
  <c r="M561" i="51"/>
  <c r="L561" i="51"/>
  <c r="T561" i="51" s="1"/>
  <c r="S560" i="51"/>
  <c r="Q560" i="51"/>
  <c r="P560" i="51"/>
  <c r="O560" i="51"/>
  <c r="N560" i="51"/>
  <c r="M560" i="51"/>
  <c r="L560" i="51"/>
  <c r="T560" i="51" s="1"/>
  <c r="S559" i="51"/>
  <c r="Q559" i="51"/>
  <c r="P559" i="51"/>
  <c r="O559" i="51"/>
  <c r="N559" i="51"/>
  <c r="M559" i="51"/>
  <c r="L559" i="51"/>
  <c r="T559" i="51" s="1"/>
  <c r="S558" i="51"/>
  <c r="Q558" i="51"/>
  <c r="P558" i="51"/>
  <c r="O558" i="51"/>
  <c r="N558" i="51"/>
  <c r="M558" i="51"/>
  <c r="L558" i="51"/>
  <c r="T558" i="51" s="1"/>
  <c r="S557" i="51"/>
  <c r="Q557" i="51"/>
  <c r="P557" i="51"/>
  <c r="O557" i="51"/>
  <c r="N557" i="51"/>
  <c r="M557" i="51"/>
  <c r="L557" i="51"/>
  <c r="T557" i="51" s="1"/>
  <c r="S556" i="51"/>
  <c r="Q556" i="51"/>
  <c r="P556" i="51"/>
  <c r="O556" i="51"/>
  <c r="N556" i="51"/>
  <c r="M556" i="51"/>
  <c r="L556" i="51"/>
  <c r="T556" i="51" s="1"/>
  <c r="S555" i="51"/>
  <c r="Q555" i="51"/>
  <c r="P555" i="51"/>
  <c r="O555" i="51"/>
  <c r="N555" i="51"/>
  <c r="M555" i="51"/>
  <c r="L555" i="51"/>
  <c r="T555" i="51" s="1"/>
  <c r="S554" i="51"/>
  <c r="Q554" i="51"/>
  <c r="P554" i="51"/>
  <c r="O554" i="51"/>
  <c r="N554" i="51"/>
  <c r="M554" i="51"/>
  <c r="L554" i="51"/>
  <c r="T554" i="51" s="1"/>
  <c r="S553" i="51"/>
  <c r="Q553" i="51"/>
  <c r="P553" i="51"/>
  <c r="O553" i="51"/>
  <c r="N553" i="51"/>
  <c r="M553" i="51"/>
  <c r="L553" i="51"/>
  <c r="T553" i="51" s="1"/>
  <c r="S552" i="51"/>
  <c r="Q552" i="51"/>
  <c r="P552" i="51"/>
  <c r="O552" i="51"/>
  <c r="N552" i="51"/>
  <c r="M552" i="51"/>
  <c r="L552" i="51"/>
  <c r="T552" i="51" s="1"/>
  <c r="S551" i="51"/>
  <c r="Q551" i="51"/>
  <c r="P551" i="51"/>
  <c r="O551" i="51"/>
  <c r="N551" i="51"/>
  <c r="M551" i="51"/>
  <c r="L551" i="51"/>
  <c r="T551" i="51" s="1"/>
  <c r="S550" i="51"/>
  <c r="Q550" i="51"/>
  <c r="P550" i="51"/>
  <c r="O550" i="51"/>
  <c r="N550" i="51"/>
  <c r="M550" i="51"/>
  <c r="L550" i="51"/>
  <c r="T550" i="51" s="1"/>
  <c r="S549" i="51"/>
  <c r="Q549" i="51"/>
  <c r="P549" i="51"/>
  <c r="O549" i="51"/>
  <c r="N549" i="51"/>
  <c r="M549" i="51"/>
  <c r="L549" i="51"/>
  <c r="T549" i="51" s="1"/>
  <c r="S548" i="51"/>
  <c r="Q548" i="51"/>
  <c r="P548" i="51"/>
  <c r="O548" i="51"/>
  <c r="N548" i="51"/>
  <c r="M548" i="51"/>
  <c r="L548" i="51"/>
  <c r="T548" i="51" s="1"/>
  <c r="S547" i="51"/>
  <c r="Q547" i="51"/>
  <c r="P547" i="51"/>
  <c r="O547" i="51"/>
  <c r="N547" i="51"/>
  <c r="M547" i="51"/>
  <c r="L547" i="51"/>
  <c r="T547" i="51" s="1"/>
  <c r="S546" i="51"/>
  <c r="Q546" i="51"/>
  <c r="P546" i="51"/>
  <c r="O546" i="51"/>
  <c r="N546" i="51"/>
  <c r="M546" i="51"/>
  <c r="L546" i="51"/>
  <c r="T546" i="51" s="1"/>
  <c r="S545" i="51"/>
  <c r="Q545" i="51"/>
  <c r="P545" i="51"/>
  <c r="O545" i="51"/>
  <c r="N545" i="51"/>
  <c r="M545" i="51"/>
  <c r="L545" i="51"/>
  <c r="T545" i="51" s="1"/>
  <c r="S544" i="51"/>
  <c r="Q544" i="51"/>
  <c r="P544" i="51"/>
  <c r="O544" i="51"/>
  <c r="N544" i="51"/>
  <c r="M544" i="51"/>
  <c r="L544" i="51"/>
  <c r="T544" i="51" s="1"/>
  <c r="S543" i="51"/>
  <c r="Q543" i="51"/>
  <c r="P543" i="51"/>
  <c r="O543" i="51"/>
  <c r="N543" i="51"/>
  <c r="M543" i="51"/>
  <c r="L543" i="51"/>
  <c r="T543" i="51" s="1"/>
  <c r="S542" i="51"/>
  <c r="Q542" i="51"/>
  <c r="P542" i="51"/>
  <c r="O542" i="51"/>
  <c r="N542" i="51"/>
  <c r="M542" i="51"/>
  <c r="L542" i="51"/>
  <c r="T542" i="51" s="1"/>
  <c r="S541" i="51"/>
  <c r="Q541" i="51"/>
  <c r="P541" i="51"/>
  <c r="O541" i="51"/>
  <c r="N541" i="51"/>
  <c r="M541" i="51"/>
  <c r="L541" i="51"/>
  <c r="T541" i="51" s="1"/>
  <c r="S540" i="51"/>
  <c r="Q540" i="51"/>
  <c r="P540" i="51"/>
  <c r="O540" i="51"/>
  <c r="N540" i="51"/>
  <c r="M540" i="51"/>
  <c r="L540" i="51"/>
  <c r="T540" i="51" s="1"/>
  <c r="S539" i="51"/>
  <c r="Q539" i="51"/>
  <c r="P539" i="51"/>
  <c r="O539" i="51"/>
  <c r="N539" i="51"/>
  <c r="M539" i="51"/>
  <c r="L539" i="51"/>
  <c r="T539" i="51" s="1"/>
  <c r="S538" i="51"/>
  <c r="Q538" i="51"/>
  <c r="P538" i="51"/>
  <c r="O538" i="51"/>
  <c r="N538" i="51"/>
  <c r="M538" i="51"/>
  <c r="L538" i="51"/>
  <c r="T538" i="51" s="1"/>
  <c r="S537" i="51"/>
  <c r="Q537" i="51"/>
  <c r="P537" i="51"/>
  <c r="O537" i="51"/>
  <c r="N537" i="51"/>
  <c r="M537" i="51"/>
  <c r="L537" i="51"/>
  <c r="T537" i="51" s="1"/>
  <c r="S536" i="51"/>
  <c r="Q536" i="51"/>
  <c r="P536" i="51"/>
  <c r="O536" i="51"/>
  <c r="N536" i="51"/>
  <c r="M536" i="51"/>
  <c r="L536" i="51"/>
  <c r="T536" i="51" s="1"/>
  <c r="S535" i="51"/>
  <c r="Q535" i="51"/>
  <c r="P535" i="51"/>
  <c r="O535" i="51"/>
  <c r="N535" i="51"/>
  <c r="M535" i="51"/>
  <c r="L535" i="51"/>
  <c r="T535" i="51" s="1"/>
  <c r="S534" i="51"/>
  <c r="Q534" i="51"/>
  <c r="P534" i="51"/>
  <c r="O534" i="51"/>
  <c r="N534" i="51"/>
  <c r="M534" i="51"/>
  <c r="L534" i="51"/>
  <c r="T534" i="51" s="1"/>
  <c r="S533" i="51"/>
  <c r="Q533" i="51"/>
  <c r="P533" i="51"/>
  <c r="O533" i="51"/>
  <c r="N533" i="51"/>
  <c r="M533" i="51"/>
  <c r="L533" i="51"/>
  <c r="T533" i="51" s="1"/>
  <c r="S532" i="51"/>
  <c r="Q532" i="51"/>
  <c r="P532" i="51"/>
  <c r="O532" i="51"/>
  <c r="N532" i="51"/>
  <c r="M532" i="51"/>
  <c r="L532" i="51"/>
  <c r="T532" i="51" s="1"/>
  <c r="S531" i="51"/>
  <c r="Q531" i="51"/>
  <c r="P531" i="51"/>
  <c r="O531" i="51"/>
  <c r="N531" i="51"/>
  <c r="M531" i="51"/>
  <c r="L531" i="51"/>
  <c r="T531" i="51" s="1"/>
  <c r="S530" i="51"/>
  <c r="Q530" i="51"/>
  <c r="P530" i="51"/>
  <c r="O530" i="51"/>
  <c r="N530" i="51"/>
  <c r="M530" i="51"/>
  <c r="L530" i="51"/>
  <c r="T530" i="51" s="1"/>
  <c r="S529" i="51"/>
  <c r="Q529" i="51"/>
  <c r="P529" i="51"/>
  <c r="O529" i="51"/>
  <c r="N529" i="51"/>
  <c r="M529" i="51"/>
  <c r="L529" i="51"/>
  <c r="T529" i="51" s="1"/>
  <c r="S528" i="51"/>
  <c r="Q528" i="51"/>
  <c r="P528" i="51"/>
  <c r="O528" i="51"/>
  <c r="N528" i="51"/>
  <c r="M528" i="51"/>
  <c r="L528" i="51"/>
  <c r="T528" i="51" s="1"/>
  <c r="S527" i="51"/>
  <c r="Q527" i="51"/>
  <c r="P527" i="51"/>
  <c r="O527" i="51"/>
  <c r="N527" i="51"/>
  <c r="M527" i="51"/>
  <c r="L527" i="51"/>
  <c r="T527" i="51" s="1"/>
  <c r="S526" i="51"/>
  <c r="Q526" i="51"/>
  <c r="P526" i="51"/>
  <c r="O526" i="51"/>
  <c r="N526" i="51"/>
  <c r="M526" i="51"/>
  <c r="L526" i="51"/>
  <c r="T526" i="51" s="1"/>
  <c r="S525" i="51"/>
  <c r="Q525" i="51"/>
  <c r="P525" i="51"/>
  <c r="O525" i="51"/>
  <c r="N525" i="51"/>
  <c r="M525" i="51"/>
  <c r="L525" i="51"/>
  <c r="T525" i="51" s="1"/>
  <c r="S524" i="51"/>
  <c r="Q524" i="51"/>
  <c r="P524" i="51"/>
  <c r="O524" i="51"/>
  <c r="N524" i="51"/>
  <c r="M524" i="51"/>
  <c r="L524" i="51"/>
  <c r="T524" i="51" s="1"/>
  <c r="S523" i="51"/>
  <c r="Q523" i="51"/>
  <c r="P523" i="51"/>
  <c r="O523" i="51"/>
  <c r="N523" i="51"/>
  <c r="M523" i="51"/>
  <c r="L523" i="51"/>
  <c r="T523" i="51" s="1"/>
  <c r="S522" i="51"/>
  <c r="Q522" i="51"/>
  <c r="P522" i="51"/>
  <c r="O522" i="51"/>
  <c r="N522" i="51"/>
  <c r="M522" i="51"/>
  <c r="T522" i="51"/>
  <c r="S521" i="51"/>
  <c r="Q521" i="51"/>
  <c r="P521" i="51"/>
  <c r="O521" i="51"/>
  <c r="N521" i="51"/>
  <c r="M521" i="51"/>
  <c r="L521" i="51"/>
  <c r="T521" i="51" s="1"/>
  <c r="S520" i="51"/>
  <c r="Q520" i="51"/>
  <c r="P520" i="51"/>
  <c r="O520" i="51"/>
  <c r="N520" i="51"/>
  <c r="M520" i="51"/>
  <c r="L520" i="51"/>
  <c r="T520" i="51" s="1"/>
  <c r="S519" i="51"/>
  <c r="Q519" i="51"/>
  <c r="P519" i="51"/>
  <c r="O519" i="51"/>
  <c r="N519" i="51"/>
  <c r="M519" i="51"/>
  <c r="L519" i="51"/>
  <c r="T519" i="51" s="1"/>
  <c r="S518" i="51"/>
  <c r="Q518" i="51"/>
  <c r="P518" i="51"/>
  <c r="O518" i="51"/>
  <c r="N518" i="51"/>
  <c r="M518" i="51"/>
  <c r="L518" i="51"/>
  <c r="T518" i="51" s="1"/>
  <c r="S517" i="51"/>
  <c r="Q517" i="51"/>
  <c r="P517" i="51"/>
  <c r="O517" i="51"/>
  <c r="N517" i="51"/>
  <c r="M517" i="51"/>
  <c r="L517" i="51"/>
  <c r="T517" i="51" s="1"/>
  <c r="S499" i="51"/>
  <c r="Q499" i="51"/>
  <c r="P499" i="51"/>
  <c r="O499" i="51"/>
  <c r="N499" i="51"/>
  <c r="M499" i="51"/>
  <c r="L499" i="51"/>
  <c r="T499" i="51" s="1"/>
  <c r="S498" i="51"/>
  <c r="Q498" i="51"/>
  <c r="P498" i="51"/>
  <c r="O498" i="51"/>
  <c r="N498" i="51"/>
  <c r="M498" i="51"/>
  <c r="L498" i="51"/>
  <c r="T498" i="51" s="1"/>
  <c r="S497" i="51"/>
  <c r="Q497" i="51"/>
  <c r="P497" i="51"/>
  <c r="O497" i="51"/>
  <c r="N497" i="51"/>
  <c r="M497" i="51"/>
  <c r="L497" i="51"/>
  <c r="T497" i="51" s="1"/>
  <c r="S496" i="51"/>
  <c r="Q496" i="51"/>
  <c r="P496" i="51"/>
  <c r="O496" i="51"/>
  <c r="N496" i="51"/>
  <c r="M496" i="51"/>
  <c r="L496" i="51"/>
  <c r="T496" i="51" s="1"/>
  <c r="S495" i="51"/>
  <c r="Q495" i="51"/>
  <c r="P495" i="51"/>
  <c r="O495" i="51"/>
  <c r="N495" i="51"/>
  <c r="M495" i="51"/>
  <c r="L495" i="51"/>
  <c r="T495" i="51" s="1"/>
  <c r="S494" i="51"/>
  <c r="Q494" i="51"/>
  <c r="P494" i="51"/>
  <c r="O494" i="51"/>
  <c r="N494" i="51"/>
  <c r="M494" i="51"/>
  <c r="L494" i="51"/>
  <c r="T494" i="51" s="1"/>
  <c r="S493" i="51"/>
  <c r="Q493" i="51"/>
  <c r="P493" i="51"/>
  <c r="O493" i="51"/>
  <c r="N493" i="51"/>
  <c r="M493" i="51"/>
  <c r="L493" i="51"/>
  <c r="T493" i="51" s="1"/>
  <c r="S492" i="51"/>
  <c r="Q492" i="51"/>
  <c r="P492" i="51"/>
  <c r="O492" i="51"/>
  <c r="N492" i="51"/>
  <c r="M492" i="51"/>
  <c r="L492" i="51"/>
  <c r="T492" i="51" s="1"/>
  <c r="S491" i="51"/>
  <c r="Q491" i="51"/>
  <c r="P491" i="51"/>
  <c r="O491" i="51"/>
  <c r="N491" i="51"/>
  <c r="M491" i="51"/>
  <c r="L491" i="51"/>
  <c r="T491" i="51" s="1"/>
  <c r="S490" i="51"/>
  <c r="Q490" i="51"/>
  <c r="P490" i="51"/>
  <c r="O490" i="51"/>
  <c r="N490" i="51"/>
  <c r="M490" i="51"/>
  <c r="L490" i="51"/>
  <c r="T490" i="51" s="1"/>
  <c r="S489" i="51"/>
  <c r="Q489" i="51"/>
  <c r="P489" i="51"/>
  <c r="O489" i="51"/>
  <c r="N489" i="51"/>
  <c r="M489" i="51"/>
  <c r="L489" i="51"/>
  <c r="T489" i="51" s="1"/>
  <c r="S488" i="51"/>
  <c r="Q488" i="51"/>
  <c r="P488" i="51"/>
  <c r="O488" i="51"/>
  <c r="N488" i="51"/>
  <c r="M488" i="51"/>
  <c r="L488" i="51"/>
  <c r="T488" i="51" s="1"/>
  <c r="S487" i="51"/>
  <c r="Q487" i="51"/>
  <c r="P487" i="51"/>
  <c r="O487" i="51"/>
  <c r="N487" i="51"/>
  <c r="M487" i="51"/>
  <c r="L487" i="51"/>
  <c r="T487" i="51" s="1"/>
  <c r="S486" i="51"/>
  <c r="Q486" i="51"/>
  <c r="P486" i="51"/>
  <c r="O486" i="51"/>
  <c r="N486" i="51"/>
  <c r="M486" i="51"/>
  <c r="L486" i="51"/>
  <c r="T486" i="51" s="1"/>
  <c r="S485" i="51"/>
  <c r="Q485" i="51"/>
  <c r="P485" i="51"/>
  <c r="O485" i="51"/>
  <c r="N485" i="51"/>
  <c r="M485" i="51"/>
  <c r="L485" i="51"/>
  <c r="T485" i="51" s="1"/>
  <c r="S484" i="51"/>
  <c r="Q484" i="51"/>
  <c r="P484" i="51"/>
  <c r="O484" i="51"/>
  <c r="N484" i="51"/>
  <c r="M484" i="51"/>
  <c r="L484" i="51"/>
  <c r="T484" i="51" s="1"/>
  <c r="S483" i="51"/>
  <c r="Q483" i="51"/>
  <c r="P483" i="51"/>
  <c r="O483" i="51"/>
  <c r="N483" i="51"/>
  <c r="M483" i="51"/>
  <c r="L483" i="51"/>
  <c r="T483" i="51" s="1"/>
  <c r="S482" i="51"/>
  <c r="Q482" i="51"/>
  <c r="P482" i="51"/>
  <c r="O482" i="51"/>
  <c r="N482" i="51"/>
  <c r="M482" i="51"/>
  <c r="L482" i="51"/>
  <c r="T482" i="51" s="1"/>
  <c r="S481" i="51"/>
  <c r="Q481" i="51"/>
  <c r="P481" i="51"/>
  <c r="O481" i="51"/>
  <c r="N481" i="51"/>
  <c r="M481" i="51"/>
  <c r="L481" i="51"/>
  <c r="T481" i="51" s="1"/>
  <c r="S480" i="51"/>
  <c r="Q480" i="51"/>
  <c r="P480" i="51"/>
  <c r="O480" i="51"/>
  <c r="N480" i="51"/>
  <c r="M480" i="51"/>
  <c r="L480" i="51"/>
  <c r="T480" i="51" s="1"/>
  <c r="S479" i="51"/>
  <c r="Q479" i="51"/>
  <c r="P479" i="51"/>
  <c r="O479" i="51"/>
  <c r="N479" i="51"/>
  <c r="M479" i="51"/>
  <c r="L479" i="51"/>
  <c r="T479" i="51" s="1"/>
  <c r="S478" i="51"/>
  <c r="Q478" i="51"/>
  <c r="P478" i="51"/>
  <c r="O478" i="51"/>
  <c r="N478" i="51"/>
  <c r="M478" i="51"/>
  <c r="L478" i="51"/>
  <c r="T478" i="51" s="1"/>
  <c r="S477" i="51"/>
  <c r="Q477" i="51"/>
  <c r="P477" i="51"/>
  <c r="O477" i="51"/>
  <c r="N477" i="51"/>
  <c r="M477" i="51"/>
  <c r="L477" i="51"/>
  <c r="T477" i="51" s="1"/>
  <c r="S476" i="51"/>
  <c r="Q476" i="51"/>
  <c r="P476" i="51"/>
  <c r="O476" i="51"/>
  <c r="N476" i="51"/>
  <c r="M476" i="51"/>
  <c r="L476" i="51"/>
  <c r="T476" i="51" s="1"/>
  <c r="S475" i="51"/>
  <c r="Q475" i="51"/>
  <c r="P475" i="51"/>
  <c r="O475" i="51"/>
  <c r="N475" i="51"/>
  <c r="M475" i="51"/>
  <c r="L475" i="51"/>
  <c r="T475" i="51" s="1"/>
  <c r="S474" i="51"/>
  <c r="Q474" i="51"/>
  <c r="P474" i="51"/>
  <c r="O474" i="51"/>
  <c r="N474" i="51"/>
  <c r="M474" i="51"/>
  <c r="L474" i="51"/>
  <c r="T474" i="51" s="1"/>
  <c r="S473" i="51"/>
  <c r="Q473" i="51"/>
  <c r="P473" i="51"/>
  <c r="O473" i="51"/>
  <c r="N473" i="51"/>
  <c r="M473" i="51"/>
  <c r="L473" i="51"/>
  <c r="T473" i="51" s="1"/>
  <c r="S472" i="51"/>
  <c r="Q472" i="51"/>
  <c r="P472" i="51"/>
  <c r="O472" i="51"/>
  <c r="N472" i="51"/>
  <c r="M472" i="51"/>
  <c r="L472" i="51"/>
  <c r="T472" i="51" s="1"/>
  <c r="S471" i="51"/>
  <c r="Q471" i="51"/>
  <c r="P471" i="51"/>
  <c r="O471" i="51"/>
  <c r="N471" i="51"/>
  <c r="M471" i="51"/>
  <c r="L471" i="51"/>
  <c r="T471" i="51" s="1"/>
  <c r="S470" i="51"/>
  <c r="Q470" i="51"/>
  <c r="P470" i="51"/>
  <c r="O470" i="51"/>
  <c r="N470" i="51"/>
  <c r="M470" i="51"/>
  <c r="L470" i="51"/>
  <c r="T470" i="51" s="1"/>
  <c r="S469" i="51"/>
  <c r="Q469" i="51"/>
  <c r="P469" i="51"/>
  <c r="O469" i="51"/>
  <c r="N469" i="51"/>
  <c r="M469" i="51"/>
  <c r="L469" i="51"/>
  <c r="T469" i="51" s="1"/>
  <c r="S468" i="51"/>
  <c r="Q468" i="51"/>
  <c r="P468" i="51"/>
  <c r="O468" i="51"/>
  <c r="N468" i="51"/>
  <c r="M468" i="51"/>
  <c r="L468" i="51"/>
  <c r="T468" i="51" s="1"/>
  <c r="S467" i="51"/>
  <c r="Q467" i="51"/>
  <c r="P467" i="51"/>
  <c r="O467" i="51"/>
  <c r="N467" i="51"/>
  <c r="M467" i="51"/>
  <c r="L467" i="51"/>
  <c r="T467" i="51" s="1"/>
  <c r="S466" i="51"/>
  <c r="Q466" i="51"/>
  <c r="P466" i="51"/>
  <c r="O466" i="51"/>
  <c r="N466" i="51"/>
  <c r="M466" i="51"/>
  <c r="L466" i="51"/>
  <c r="T466" i="51" s="1"/>
  <c r="S465" i="51"/>
  <c r="Q465" i="51"/>
  <c r="P465" i="51"/>
  <c r="O465" i="51"/>
  <c r="N465" i="51"/>
  <c r="M465" i="51"/>
  <c r="L465" i="51"/>
  <c r="T465" i="51" s="1"/>
  <c r="S464" i="51"/>
  <c r="Q464" i="51"/>
  <c r="P464" i="51"/>
  <c r="O464" i="51"/>
  <c r="N464" i="51"/>
  <c r="M464" i="51"/>
  <c r="L464" i="51"/>
  <c r="T464" i="51" s="1"/>
  <c r="S463" i="51"/>
  <c r="Q463" i="51"/>
  <c r="P463" i="51"/>
  <c r="O463" i="51"/>
  <c r="N463" i="51"/>
  <c r="M463" i="51"/>
  <c r="L463" i="51"/>
  <c r="T463" i="51" s="1"/>
  <c r="S462" i="51"/>
  <c r="Q462" i="51"/>
  <c r="P462" i="51"/>
  <c r="O462" i="51"/>
  <c r="N462" i="51"/>
  <c r="M462" i="51"/>
  <c r="L462" i="51"/>
  <c r="T462" i="51" s="1"/>
  <c r="S461" i="51"/>
  <c r="Q461" i="51"/>
  <c r="P461" i="51"/>
  <c r="O461" i="51"/>
  <c r="N461" i="51"/>
  <c r="M461" i="51"/>
  <c r="L461" i="51"/>
  <c r="T461" i="51" s="1"/>
  <c r="S460" i="51"/>
  <c r="Q460" i="51"/>
  <c r="P460" i="51"/>
  <c r="O460" i="51"/>
  <c r="N460" i="51"/>
  <c r="M460" i="51"/>
  <c r="L460" i="51"/>
  <c r="T460" i="51" s="1"/>
  <c r="S459" i="51"/>
  <c r="Q459" i="51"/>
  <c r="P459" i="51"/>
  <c r="O459" i="51"/>
  <c r="N459" i="51"/>
  <c r="M459" i="51"/>
  <c r="L459" i="51"/>
  <c r="T459" i="51" s="1"/>
  <c r="S458" i="51"/>
  <c r="Q458" i="51"/>
  <c r="P458" i="51"/>
  <c r="O458" i="51"/>
  <c r="N458" i="51"/>
  <c r="M458" i="51"/>
  <c r="L458" i="51"/>
  <c r="T458" i="51" s="1"/>
  <c r="S457" i="51"/>
  <c r="Q457" i="51"/>
  <c r="P457" i="51"/>
  <c r="O457" i="51"/>
  <c r="N457" i="51"/>
  <c r="M457" i="51"/>
  <c r="L457" i="51"/>
  <c r="T457" i="51" s="1"/>
  <c r="S456" i="51"/>
  <c r="Q456" i="51"/>
  <c r="P456" i="51"/>
  <c r="O456" i="51"/>
  <c r="N456" i="51"/>
  <c r="M456" i="51"/>
  <c r="L456" i="51"/>
  <c r="T456" i="51" s="1"/>
  <c r="S455" i="51"/>
  <c r="Q455" i="51"/>
  <c r="P455" i="51"/>
  <c r="O455" i="51"/>
  <c r="N455" i="51"/>
  <c r="M455" i="51"/>
  <c r="L455" i="51"/>
  <c r="T455" i="51" s="1"/>
  <c r="S454" i="51"/>
  <c r="Q454" i="51"/>
  <c r="P454" i="51"/>
  <c r="O454" i="51"/>
  <c r="N454" i="51"/>
  <c r="M454" i="51"/>
  <c r="L454" i="51"/>
  <c r="T454" i="51" s="1"/>
  <c r="S453" i="51"/>
  <c r="Q453" i="51"/>
  <c r="P453" i="51"/>
  <c r="O453" i="51"/>
  <c r="N453" i="51"/>
  <c r="M453" i="51"/>
  <c r="L453" i="51"/>
  <c r="T453" i="51" s="1"/>
  <c r="S452" i="51"/>
  <c r="Q452" i="51"/>
  <c r="P452" i="51"/>
  <c r="O452" i="51"/>
  <c r="N452" i="51"/>
  <c r="M452" i="51"/>
  <c r="L452" i="51"/>
  <c r="T452" i="51" s="1"/>
  <c r="S451" i="51"/>
  <c r="Q451" i="51"/>
  <c r="P451" i="51"/>
  <c r="O451" i="51"/>
  <c r="N451" i="51"/>
  <c r="M451" i="51"/>
  <c r="L451" i="51"/>
  <c r="T451" i="51" s="1"/>
  <c r="S450" i="51"/>
  <c r="Q450" i="51"/>
  <c r="P450" i="51"/>
  <c r="O450" i="51"/>
  <c r="N450" i="51"/>
  <c r="M450" i="51"/>
  <c r="L450" i="51"/>
  <c r="T450" i="51" s="1"/>
  <c r="S449" i="51"/>
  <c r="Q449" i="51"/>
  <c r="P449" i="51"/>
  <c r="O449" i="51"/>
  <c r="N449" i="51"/>
  <c r="M449" i="51"/>
  <c r="L449" i="51"/>
  <c r="T449" i="51" s="1"/>
  <c r="S448" i="51"/>
  <c r="Q448" i="51"/>
  <c r="P448" i="51"/>
  <c r="O448" i="51"/>
  <c r="N448" i="51"/>
  <c r="M448" i="51"/>
  <c r="L448" i="51"/>
  <c r="T448" i="51" s="1"/>
  <c r="S447" i="51"/>
  <c r="Q447" i="51"/>
  <c r="P447" i="51"/>
  <c r="O447" i="51"/>
  <c r="N447" i="51"/>
  <c r="M447" i="51"/>
  <c r="L447" i="51"/>
  <c r="T447" i="51" s="1"/>
  <c r="S446" i="51"/>
  <c r="Q446" i="51"/>
  <c r="P446" i="51"/>
  <c r="O446" i="51"/>
  <c r="N446" i="51"/>
  <c r="M446" i="51"/>
  <c r="L446" i="51"/>
  <c r="T446" i="51" s="1"/>
  <c r="S445" i="51"/>
  <c r="Q445" i="51"/>
  <c r="P445" i="51"/>
  <c r="O445" i="51"/>
  <c r="N445" i="51"/>
  <c r="M445" i="51"/>
  <c r="L445" i="51"/>
  <c r="T445" i="51" s="1"/>
  <c r="S444" i="51"/>
  <c r="Q444" i="51"/>
  <c r="P444" i="51"/>
  <c r="O444" i="51"/>
  <c r="N444" i="51"/>
  <c r="M444" i="51"/>
  <c r="L444" i="51"/>
  <c r="T444" i="51" s="1"/>
  <c r="S443" i="51"/>
  <c r="Q443" i="51"/>
  <c r="P443" i="51"/>
  <c r="O443" i="51"/>
  <c r="N443" i="51"/>
  <c r="M443" i="51"/>
  <c r="L443" i="51"/>
  <c r="T443" i="51" s="1"/>
  <c r="S442" i="51"/>
  <c r="Q442" i="51"/>
  <c r="P442" i="51"/>
  <c r="O442" i="51"/>
  <c r="N442" i="51"/>
  <c r="M442" i="51"/>
  <c r="L442" i="51"/>
  <c r="T442" i="51" s="1"/>
  <c r="S441" i="51"/>
  <c r="Q441" i="51"/>
  <c r="P441" i="51"/>
  <c r="O441" i="51"/>
  <c r="N441" i="51"/>
  <c r="M441" i="51"/>
  <c r="L441" i="51"/>
  <c r="T441" i="51" s="1"/>
  <c r="S440" i="51"/>
  <c r="Q440" i="51"/>
  <c r="P440" i="51"/>
  <c r="O440" i="51"/>
  <c r="N440" i="51"/>
  <c r="M440" i="51"/>
  <c r="L440" i="51"/>
  <c r="T440" i="51" s="1"/>
  <c r="S439" i="51"/>
  <c r="Q439" i="51"/>
  <c r="P439" i="51"/>
  <c r="O439" i="51"/>
  <c r="N439" i="51"/>
  <c r="M439" i="51"/>
  <c r="L439" i="51"/>
  <c r="T439" i="51" s="1"/>
  <c r="S438" i="51"/>
  <c r="Q438" i="51"/>
  <c r="P438" i="51"/>
  <c r="O438" i="51"/>
  <c r="N438" i="51"/>
  <c r="M438" i="51"/>
  <c r="L438" i="51"/>
  <c r="T438" i="51" s="1"/>
  <c r="S437" i="51"/>
  <c r="Q437" i="51"/>
  <c r="P437" i="51"/>
  <c r="O437" i="51"/>
  <c r="N437" i="51"/>
  <c r="M437" i="51"/>
  <c r="L437" i="51"/>
  <c r="T437" i="51" s="1"/>
  <c r="S436" i="51"/>
  <c r="Q436" i="51"/>
  <c r="P436" i="51"/>
  <c r="O436" i="51"/>
  <c r="N436" i="51"/>
  <c r="M436" i="51"/>
  <c r="L436" i="51"/>
  <c r="T436" i="51" s="1"/>
  <c r="S435" i="51"/>
  <c r="Q435" i="51"/>
  <c r="P435" i="51"/>
  <c r="O435" i="51"/>
  <c r="N435" i="51"/>
  <c r="M435" i="51"/>
  <c r="L435" i="51"/>
  <c r="T435" i="51" s="1"/>
  <c r="S434" i="51"/>
  <c r="Q434" i="51"/>
  <c r="P434" i="51"/>
  <c r="O434" i="51"/>
  <c r="N434" i="51"/>
  <c r="M434" i="51"/>
  <c r="L434" i="51"/>
  <c r="T434" i="51" s="1"/>
  <c r="S433" i="51"/>
  <c r="Q433" i="51"/>
  <c r="P433" i="51"/>
  <c r="O433" i="51"/>
  <c r="N433" i="51"/>
  <c r="M433" i="51"/>
  <c r="L433" i="51"/>
  <c r="T433" i="51" s="1"/>
  <c r="S432" i="51"/>
  <c r="Q432" i="51"/>
  <c r="P432" i="51"/>
  <c r="O432" i="51"/>
  <c r="N432" i="51"/>
  <c r="M432" i="51"/>
  <c r="L432" i="51"/>
  <c r="T432" i="51" s="1"/>
  <c r="S431" i="51"/>
  <c r="Q431" i="51"/>
  <c r="P431" i="51"/>
  <c r="O431" i="51"/>
  <c r="N431" i="51"/>
  <c r="M431" i="51"/>
  <c r="L431" i="51"/>
  <c r="T431" i="51" s="1"/>
  <c r="S430" i="51"/>
  <c r="Q430" i="51"/>
  <c r="P430" i="51"/>
  <c r="O430" i="51"/>
  <c r="N430" i="51"/>
  <c r="M430" i="51"/>
  <c r="L430" i="51"/>
  <c r="T430" i="51" s="1"/>
  <c r="S429" i="51"/>
  <c r="Q429" i="51"/>
  <c r="P429" i="51"/>
  <c r="O429" i="51"/>
  <c r="N429" i="51"/>
  <c r="M429" i="51"/>
  <c r="L429" i="51"/>
  <c r="T429" i="51" s="1"/>
  <c r="S428" i="51"/>
  <c r="Q428" i="51"/>
  <c r="P428" i="51"/>
  <c r="O428" i="51"/>
  <c r="N428" i="51"/>
  <c r="M428" i="51"/>
  <c r="L428" i="51"/>
  <c r="T428" i="51" s="1"/>
  <c r="S427" i="51"/>
  <c r="Q427" i="51"/>
  <c r="P427" i="51"/>
  <c r="O427" i="51"/>
  <c r="N427" i="51"/>
  <c r="M427" i="51"/>
  <c r="L427" i="51"/>
  <c r="T427" i="51" s="1"/>
  <c r="S426" i="51"/>
  <c r="Q426" i="51"/>
  <c r="P426" i="51"/>
  <c r="O426" i="51"/>
  <c r="N426" i="51"/>
  <c r="M426" i="51"/>
  <c r="L426" i="51"/>
  <c r="T426" i="51" s="1"/>
  <c r="S425" i="51"/>
  <c r="Q425" i="51"/>
  <c r="P425" i="51"/>
  <c r="O425" i="51"/>
  <c r="N425" i="51"/>
  <c r="M425" i="51"/>
  <c r="L425" i="51"/>
  <c r="T425" i="51" s="1"/>
  <c r="S424" i="51"/>
  <c r="Q424" i="51"/>
  <c r="P424" i="51"/>
  <c r="O424" i="51"/>
  <c r="N424" i="51"/>
  <c r="M424" i="51"/>
  <c r="L424" i="51"/>
  <c r="T424" i="51" s="1"/>
  <c r="S423" i="51"/>
  <c r="Q423" i="51"/>
  <c r="P423" i="51"/>
  <c r="O423" i="51"/>
  <c r="N423" i="51"/>
  <c r="M423" i="51"/>
  <c r="L423" i="51"/>
  <c r="T423" i="51" s="1"/>
  <c r="S422" i="51"/>
  <c r="Q422" i="51"/>
  <c r="P422" i="51"/>
  <c r="O422" i="51"/>
  <c r="N422" i="51"/>
  <c r="M422" i="51"/>
  <c r="L422" i="51"/>
  <c r="T422" i="51" s="1"/>
  <c r="S421" i="51"/>
  <c r="Q421" i="51"/>
  <c r="P421" i="51"/>
  <c r="O421" i="51"/>
  <c r="N421" i="51"/>
  <c r="M421" i="51"/>
  <c r="L421" i="51"/>
  <c r="T421" i="51" s="1"/>
  <c r="S420" i="51"/>
  <c r="Q420" i="51"/>
  <c r="P420" i="51"/>
  <c r="O420" i="51"/>
  <c r="N420" i="51"/>
  <c r="M420" i="51"/>
  <c r="L420" i="51"/>
  <c r="T420" i="51" s="1"/>
  <c r="S419" i="51"/>
  <c r="Q419" i="51"/>
  <c r="P419" i="51"/>
  <c r="O419" i="51"/>
  <c r="N419" i="51"/>
  <c r="M419" i="51"/>
  <c r="L419" i="51"/>
  <c r="T419" i="51" s="1"/>
  <c r="S418" i="51"/>
  <c r="Q418" i="51"/>
  <c r="P418" i="51"/>
  <c r="O418" i="51"/>
  <c r="N418" i="51"/>
  <c r="M418" i="51"/>
  <c r="L418" i="51"/>
  <c r="T418" i="51" s="1"/>
  <c r="S417" i="51"/>
  <c r="Q417" i="51"/>
  <c r="P417" i="51"/>
  <c r="O417" i="51"/>
  <c r="N417" i="51"/>
  <c r="M417" i="51"/>
  <c r="L417" i="51"/>
  <c r="T417" i="51" s="1"/>
  <c r="S416" i="51"/>
  <c r="Q416" i="51"/>
  <c r="P416" i="51"/>
  <c r="O416" i="51"/>
  <c r="N416" i="51"/>
  <c r="M416" i="51"/>
  <c r="L416" i="51"/>
  <c r="T416" i="51" s="1"/>
  <c r="S415" i="51"/>
  <c r="Q415" i="51"/>
  <c r="P415" i="51"/>
  <c r="O415" i="51"/>
  <c r="N415" i="51"/>
  <c r="M415" i="51"/>
  <c r="L415" i="51"/>
  <c r="T415" i="51" s="1"/>
  <c r="S414" i="51"/>
  <c r="Q414" i="51"/>
  <c r="P414" i="51"/>
  <c r="O414" i="51"/>
  <c r="N414" i="51"/>
  <c r="M414" i="51"/>
  <c r="L414" i="51"/>
  <c r="T414" i="51" s="1"/>
  <c r="S413" i="51"/>
  <c r="Q413" i="51"/>
  <c r="P413" i="51"/>
  <c r="O413" i="51"/>
  <c r="N413" i="51"/>
  <c r="M413" i="51"/>
  <c r="L413" i="51"/>
  <c r="T413" i="51" s="1"/>
  <c r="S412" i="51"/>
  <c r="Q412" i="51"/>
  <c r="P412" i="51"/>
  <c r="O412" i="51"/>
  <c r="N412" i="51"/>
  <c r="M412" i="51"/>
  <c r="L412" i="51"/>
  <c r="T412" i="51" s="1"/>
  <c r="S411" i="51"/>
  <c r="Q411" i="51"/>
  <c r="P411" i="51"/>
  <c r="O411" i="51"/>
  <c r="N411" i="51"/>
  <c r="M411" i="51"/>
  <c r="L411" i="51"/>
  <c r="T411" i="51" s="1"/>
  <c r="S410" i="51"/>
  <c r="Q410" i="51"/>
  <c r="P410" i="51"/>
  <c r="O410" i="51"/>
  <c r="N410" i="51"/>
  <c r="M410" i="51"/>
  <c r="L410" i="51"/>
  <c r="T410" i="51" s="1"/>
  <c r="S409" i="51"/>
  <c r="Q409" i="51"/>
  <c r="P409" i="51"/>
  <c r="O409" i="51"/>
  <c r="N409" i="51"/>
  <c r="M409" i="51"/>
  <c r="L409" i="51"/>
  <c r="T409" i="51" s="1"/>
  <c r="S408" i="51"/>
  <c r="Q408" i="51"/>
  <c r="P408" i="51"/>
  <c r="O408" i="51"/>
  <c r="N408" i="51"/>
  <c r="M408" i="51"/>
  <c r="L408" i="51"/>
  <c r="T408" i="51" s="1"/>
  <c r="S407" i="51"/>
  <c r="Q407" i="51"/>
  <c r="P407" i="51"/>
  <c r="O407" i="51"/>
  <c r="N407" i="51"/>
  <c r="M407" i="51"/>
  <c r="L407" i="51"/>
  <c r="T407" i="51" s="1"/>
  <c r="S406" i="51"/>
  <c r="Q406" i="51"/>
  <c r="P406" i="51"/>
  <c r="O406" i="51"/>
  <c r="N406" i="51"/>
  <c r="M406" i="51"/>
  <c r="L406" i="51"/>
  <c r="T406" i="51" s="1"/>
  <c r="S405" i="51"/>
  <c r="Q405" i="51"/>
  <c r="P405" i="51"/>
  <c r="O405" i="51"/>
  <c r="N405" i="51"/>
  <c r="M405" i="51"/>
  <c r="L405" i="51"/>
  <c r="T405" i="51" s="1"/>
  <c r="S404" i="51"/>
  <c r="Q404" i="51"/>
  <c r="P404" i="51"/>
  <c r="O404" i="51"/>
  <c r="N404" i="51"/>
  <c r="M404" i="51"/>
  <c r="L404" i="51"/>
  <c r="T404" i="51" s="1"/>
  <c r="S403" i="51"/>
  <c r="Q403" i="51"/>
  <c r="P403" i="51"/>
  <c r="O403" i="51"/>
  <c r="N403" i="51"/>
  <c r="M403" i="51"/>
  <c r="L403" i="51"/>
  <c r="T403" i="51" s="1"/>
  <c r="S402" i="51"/>
  <c r="Q402" i="51"/>
  <c r="P402" i="51"/>
  <c r="O402" i="51"/>
  <c r="N402" i="51"/>
  <c r="M402" i="51"/>
  <c r="L402" i="51"/>
  <c r="T402" i="51" s="1"/>
  <c r="S401" i="51"/>
  <c r="Q401" i="51"/>
  <c r="P401" i="51"/>
  <c r="O401" i="51"/>
  <c r="N401" i="51"/>
  <c r="M401" i="51"/>
  <c r="L401" i="51"/>
  <c r="T401" i="51" s="1"/>
  <c r="S400" i="51"/>
  <c r="Q400" i="51"/>
  <c r="P400" i="51"/>
  <c r="O400" i="51"/>
  <c r="N400" i="51"/>
  <c r="M400" i="51"/>
  <c r="L400" i="51"/>
  <c r="T400" i="51" s="1"/>
  <c r="S399" i="51"/>
  <c r="Q399" i="51"/>
  <c r="P399" i="51"/>
  <c r="O399" i="51"/>
  <c r="N399" i="51"/>
  <c r="M399" i="51"/>
  <c r="L399" i="51"/>
  <c r="T399" i="51" s="1"/>
  <c r="S398" i="51"/>
  <c r="Q398" i="51"/>
  <c r="P398" i="51"/>
  <c r="O398" i="51"/>
  <c r="N398" i="51"/>
  <c r="M398" i="51"/>
  <c r="L398" i="51"/>
  <c r="T398" i="51" s="1"/>
  <c r="S397" i="51"/>
  <c r="Q397" i="51"/>
  <c r="P397" i="51"/>
  <c r="O397" i="51"/>
  <c r="N397" i="51"/>
  <c r="M397" i="51"/>
  <c r="L397" i="51"/>
  <c r="T397" i="51" s="1"/>
  <c r="S396" i="51"/>
  <c r="Q396" i="51"/>
  <c r="P396" i="51"/>
  <c r="O396" i="51"/>
  <c r="N396" i="51"/>
  <c r="M396" i="51"/>
  <c r="L396" i="51"/>
  <c r="T396" i="51" s="1"/>
  <c r="S395" i="51"/>
  <c r="Q395" i="51"/>
  <c r="P395" i="51"/>
  <c r="O395" i="51"/>
  <c r="N395" i="51"/>
  <c r="M395" i="51"/>
  <c r="L395" i="51"/>
  <c r="T395" i="51" s="1"/>
  <c r="S394" i="51"/>
  <c r="Q394" i="51"/>
  <c r="P394" i="51"/>
  <c r="O394" i="51"/>
  <c r="N394" i="51"/>
  <c r="M394" i="51"/>
  <c r="L394" i="51"/>
  <c r="T394" i="51" s="1"/>
  <c r="S393" i="51"/>
  <c r="Q393" i="51"/>
  <c r="P393" i="51"/>
  <c r="O393" i="51"/>
  <c r="N393" i="51"/>
  <c r="M393" i="51"/>
  <c r="L393" i="51"/>
  <c r="T393" i="51" s="1"/>
  <c r="S392" i="51"/>
  <c r="Q392" i="51"/>
  <c r="P392" i="51"/>
  <c r="O392" i="51"/>
  <c r="N392" i="51"/>
  <c r="M392" i="51"/>
  <c r="L392" i="51"/>
  <c r="T392" i="51" s="1"/>
  <c r="S391" i="51"/>
  <c r="Q391" i="51"/>
  <c r="P391" i="51"/>
  <c r="O391" i="51"/>
  <c r="N391" i="51"/>
  <c r="M391" i="51"/>
  <c r="L391" i="51"/>
  <c r="T391" i="51" s="1"/>
  <c r="S390" i="51"/>
  <c r="Q390" i="51"/>
  <c r="P390" i="51"/>
  <c r="O390" i="51"/>
  <c r="N390" i="51"/>
  <c r="M390" i="51"/>
  <c r="L390" i="51"/>
  <c r="T390" i="51" s="1"/>
  <c r="S389" i="51"/>
  <c r="Q389" i="51"/>
  <c r="P389" i="51"/>
  <c r="O389" i="51"/>
  <c r="N389" i="51"/>
  <c r="M389" i="51"/>
  <c r="L389" i="51"/>
  <c r="T389" i="51" s="1"/>
  <c r="S388" i="51"/>
  <c r="Q388" i="51"/>
  <c r="P388" i="51"/>
  <c r="O388" i="51"/>
  <c r="N388" i="51"/>
  <c r="M388" i="51"/>
  <c r="L388" i="51"/>
  <c r="T388" i="51" s="1"/>
  <c r="S387" i="51"/>
  <c r="Q387" i="51"/>
  <c r="P387" i="51"/>
  <c r="O387" i="51"/>
  <c r="N387" i="51"/>
  <c r="M387" i="51"/>
  <c r="L387" i="51"/>
  <c r="T387" i="51" s="1"/>
  <c r="S386" i="51"/>
  <c r="Q386" i="51"/>
  <c r="P386" i="51"/>
  <c r="O386" i="51"/>
  <c r="N386" i="51"/>
  <c r="M386" i="51"/>
  <c r="L386" i="51"/>
  <c r="T386" i="51" s="1"/>
  <c r="S385" i="51"/>
  <c r="Q385" i="51"/>
  <c r="P385" i="51"/>
  <c r="O385" i="51"/>
  <c r="N385" i="51"/>
  <c r="M385" i="51"/>
  <c r="L385" i="51"/>
  <c r="T385" i="51" s="1"/>
  <c r="S384" i="51"/>
  <c r="Q384" i="51"/>
  <c r="P384" i="51"/>
  <c r="O384" i="51"/>
  <c r="N384" i="51"/>
  <c r="M384" i="51"/>
  <c r="L384" i="51"/>
  <c r="T384" i="51" s="1"/>
  <c r="S383" i="51"/>
  <c r="Q383" i="51"/>
  <c r="P383" i="51"/>
  <c r="O383" i="51"/>
  <c r="N383" i="51"/>
  <c r="M383" i="51"/>
  <c r="L383" i="51"/>
  <c r="T383" i="51" s="1"/>
  <c r="S382" i="51"/>
  <c r="Q382" i="51"/>
  <c r="P382" i="51"/>
  <c r="O382" i="51"/>
  <c r="N382" i="51"/>
  <c r="M382" i="51"/>
  <c r="L382" i="51"/>
  <c r="T382" i="51" s="1"/>
  <c r="S381" i="51"/>
  <c r="Q381" i="51"/>
  <c r="P381" i="51"/>
  <c r="O381" i="51"/>
  <c r="N381" i="51"/>
  <c r="M381" i="51"/>
  <c r="L381" i="51"/>
  <c r="T381" i="51" s="1"/>
  <c r="S380" i="51"/>
  <c r="Q380" i="51"/>
  <c r="P380" i="51"/>
  <c r="O380" i="51"/>
  <c r="N380" i="51"/>
  <c r="M380" i="51"/>
  <c r="L380" i="51"/>
  <c r="T380" i="51" s="1"/>
  <c r="S379" i="51"/>
  <c r="Q379" i="51"/>
  <c r="P379" i="51"/>
  <c r="O379" i="51"/>
  <c r="N379" i="51"/>
  <c r="M379" i="51"/>
  <c r="L379" i="51"/>
  <c r="T379" i="51" s="1"/>
  <c r="S378" i="51"/>
  <c r="Q378" i="51"/>
  <c r="P378" i="51"/>
  <c r="O378" i="51"/>
  <c r="N378" i="51"/>
  <c r="M378" i="51"/>
  <c r="L378" i="51"/>
  <c r="T378" i="51" s="1"/>
  <c r="S377" i="51"/>
  <c r="Q377" i="51"/>
  <c r="P377" i="51"/>
  <c r="O377" i="51"/>
  <c r="N377" i="51"/>
  <c r="M377" i="51"/>
  <c r="L377" i="51"/>
  <c r="T377" i="51" s="1"/>
  <c r="S376" i="51"/>
  <c r="Q376" i="51"/>
  <c r="P376" i="51"/>
  <c r="O376" i="51"/>
  <c r="N376" i="51"/>
  <c r="M376" i="51"/>
  <c r="L376" i="51"/>
  <c r="T376" i="51" s="1"/>
  <c r="S375" i="51"/>
  <c r="Q375" i="51"/>
  <c r="P375" i="51"/>
  <c r="O375" i="51"/>
  <c r="N375" i="51"/>
  <c r="M375" i="51"/>
  <c r="L375" i="51"/>
  <c r="T375" i="51" s="1"/>
  <c r="S374" i="51"/>
  <c r="Q374" i="51"/>
  <c r="P374" i="51"/>
  <c r="O374" i="51"/>
  <c r="N374" i="51"/>
  <c r="M374" i="51"/>
  <c r="L374" i="51"/>
  <c r="T374" i="51" s="1"/>
  <c r="S373" i="51"/>
  <c r="Q373" i="51"/>
  <c r="P373" i="51"/>
  <c r="O373" i="51"/>
  <c r="N373" i="51"/>
  <c r="M373" i="51"/>
  <c r="L373" i="51"/>
  <c r="T373" i="51" s="1"/>
  <c r="S372" i="51"/>
  <c r="Q372" i="51"/>
  <c r="P372" i="51"/>
  <c r="O372" i="51"/>
  <c r="N372" i="51"/>
  <c r="M372" i="51"/>
  <c r="L372" i="51"/>
  <c r="T372" i="51" s="1"/>
  <c r="S371" i="51"/>
  <c r="Q371" i="51"/>
  <c r="P371" i="51"/>
  <c r="O371" i="51"/>
  <c r="N371" i="51"/>
  <c r="M371" i="51"/>
  <c r="L371" i="51"/>
  <c r="T371" i="51" s="1"/>
  <c r="S370" i="51"/>
  <c r="Q370" i="51"/>
  <c r="P370" i="51"/>
  <c r="O370" i="51"/>
  <c r="N370" i="51"/>
  <c r="M370" i="51"/>
  <c r="L370" i="51"/>
  <c r="T370" i="51" s="1"/>
  <c r="S369" i="51"/>
  <c r="Q369" i="51"/>
  <c r="P369" i="51"/>
  <c r="O369" i="51"/>
  <c r="N369" i="51"/>
  <c r="M369" i="51"/>
  <c r="L369" i="51"/>
  <c r="T369" i="51" s="1"/>
  <c r="S350" i="51"/>
  <c r="Q350" i="51"/>
  <c r="P350" i="51"/>
  <c r="O350" i="51"/>
  <c r="N350" i="51"/>
  <c r="L350" i="51"/>
  <c r="T350" i="51" s="1"/>
  <c r="S349" i="51"/>
  <c r="Q349" i="51"/>
  <c r="P349" i="51"/>
  <c r="O349" i="51"/>
  <c r="N349" i="51"/>
  <c r="M349" i="51"/>
  <c r="L349" i="51"/>
  <c r="T349" i="51" s="1"/>
  <c r="S348" i="51"/>
  <c r="Q348" i="51"/>
  <c r="P348" i="51"/>
  <c r="O348" i="51"/>
  <c r="N348" i="51"/>
  <c r="M348" i="51"/>
  <c r="L348" i="51"/>
  <c r="T348" i="51" s="1"/>
  <c r="S347" i="51"/>
  <c r="Q347" i="51"/>
  <c r="P347" i="51"/>
  <c r="O347" i="51"/>
  <c r="N347" i="51"/>
  <c r="M347" i="51"/>
  <c r="L347" i="51"/>
  <c r="T347" i="51" s="1"/>
  <c r="S346" i="51"/>
  <c r="Q346" i="51"/>
  <c r="P346" i="51"/>
  <c r="O346" i="51"/>
  <c r="N346" i="51"/>
  <c r="M346" i="51"/>
  <c r="L346" i="51"/>
  <c r="T346" i="51" s="1"/>
  <c r="S345" i="51"/>
  <c r="Q345" i="51"/>
  <c r="P345" i="51"/>
  <c r="O345" i="51"/>
  <c r="N345" i="51"/>
  <c r="M345" i="51"/>
  <c r="L345" i="51"/>
  <c r="T345" i="51" s="1"/>
  <c r="S344" i="51"/>
  <c r="Q344" i="51"/>
  <c r="P344" i="51"/>
  <c r="O344" i="51"/>
  <c r="N344" i="51"/>
  <c r="M344" i="51"/>
  <c r="L344" i="51"/>
  <c r="T344" i="51" s="1"/>
  <c r="S343" i="51"/>
  <c r="Q343" i="51"/>
  <c r="P343" i="51"/>
  <c r="O343" i="51"/>
  <c r="N343" i="51"/>
  <c r="M343" i="51"/>
  <c r="L343" i="51"/>
  <c r="T343" i="51" s="1"/>
  <c r="S342" i="51"/>
  <c r="Q342" i="51"/>
  <c r="P342" i="51"/>
  <c r="O342" i="51"/>
  <c r="N342" i="51"/>
  <c r="M342" i="51"/>
  <c r="L342" i="51"/>
  <c r="T342" i="51" s="1"/>
  <c r="S341" i="51"/>
  <c r="Q341" i="51"/>
  <c r="P341" i="51"/>
  <c r="O341" i="51"/>
  <c r="N341" i="51"/>
  <c r="M341" i="51"/>
  <c r="L341" i="51"/>
  <c r="T341" i="51" s="1"/>
  <c r="S340" i="51"/>
  <c r="Q340" i="51"/>
  <c r="P340" i="51"/>
  <c r="O340" i="51"/>
  <c r="N340" i="51"/>
  <c r="M340" i="51"/>
  <c r="L340" i="51"/>
  <c r="T340" i="51" s="1"/>
  <c r="S339" i="51"/>
  <c r="Q339" i="51"/>
  <c r="P339" i="51"/>
  <c r="O339" i="51"/>
  <c r="N339" i="51"/>
  <c r="M339" i="51"/>
  <c r="L339" i="51"/>
  <c r="T339" i="51" s="1"/>
  <c r="S338" i="51"/>
  <c r="Q338" i="51"/>
  <c r="P338" i="51"/>
  <c r="O338" i="51"/>
  <c r="N338" i="51"/>
  <c r="M338" i="51"/>
  <c r="L338" i="51"/>
  <c r="T338" i="51" s="1"/>
  <c r="S337" i="51"/>
  <c r="Q337" i="51"/>
  <c r="P337" i="51"/>
  <c r="O337" i="51"/>
  <c r="N337" i="51"/>
  <c r="M337" i="51"/>
  <c r="L337" i="51"/>
  <c r="T337" i="51" s="1"/>
  <c r="S336" i="51"/>
  <c r="Q336" i="51"/>
  <c r="P336" i="51"/>
  <c r="O336" i="51"/>
  <c r="N336" i="51"/>
  <c r="M336" i="51"/>
  <c r="L336" i="51"/>
  <c r="T336" i="51" s="1"/>
  <c r="S335" i="51"/>
  <c r="Q335" i="51"/>
  <c r="P335" i="51"/>
  <c r="O335" i="51"/>
  <c r="N335" i="51"/>
  <c r="M335" i="51"/>
  <c r="L335" i="51"/>
  <c r="T335" i="51" s="1"/>
  <c r="S334" i="51"/>
  <c r="Q334" i="51"/>
  <c r="P334" i="51"/>
  <c r="O334" i="51"/>
  <c r="N334" i="51"/>
  <c r="M334" i="51"/>
  <c r="L334" i="51"/>
  <c r="T334" i="51" s="1"/>
  <c r="S333" i="51"/>
  <c r="Q333" i="51"/>
  <c r="P333" i="51"/>
  <c r="O333" i="51"/>
  <c r="N333" i="51"/>
  <c r="M333" i="51"/>
  <c r="T333" i="51"/>
  <c r="S332" i="51"/>
  <c r="Q332" i="51"/>
  <c r="P332" i="51"/>
  <c r="O332" i="51"/>
  <c r="N332" i="51"/>
  <c r="M332" i="51"/>
  <c r="L332" i="51"/>
  <c r="T332" i="51" s="1"/>
  <c r="S331" i="51"/>
  <c r="Q331" i="51"/>
  <c r="P331" i="51"/>
  <c r="O331" i="51"/>
  <c r="N331" i="51"/>
  <c r="M331" i="51"/>
  <c r="L331" i="51"/>
  <c r="T331" i="51" s="1"/>
  <c r="S330" i="51"/>
  <c r="Q330" i="51"/>
  <c r="P330" i="51"/>
  <c r="O330" i="51"/>
  <c r="N330" i="51"/>
  <c r="M330" i="51"/>
  <c r="L330" i="51"/>
  <c r="T330" i="51" s="1"/>
  <c r="S329" i="51"/>
  <c r="Q329" i="51"/>
  <c r="P329" i="51"/>
  <c r="O329" i="51"/>
  <c r="N329" i="51"/>
  <c r="M329" i="51"/>
  <c r="L329" i="51"/>
  <c r="T329" i="51" s="1"/>
  <c r="S328" i="51"/>
  <c r="Q328" i="51"/>
  <c r="P328" i="51"/>
  <c r="O328" i="51"/>
  <c r="N328" i="51"/>
  <c r="M328" i="51"/>
  <c r="L328" i="51"/>
  <c r="T328" i="51" s="1"/>
  <c r="S327" i="51"/>
  <c r="Q327" i="51"/>
  <c r="P327" i="51"/>
  <c r="O327" i="51"/>
  <c r="N327" i="51"/>
  <c r="M327" i="51"/>
  <c r="L327" i="51"/>
  <c r="T327" i="51" s="1"/>
  <c r="S326" i="51"/>
  <c r="Q326" i="51"/>
  <c r="P326" i="51"/>
  <c r="O326" i="51"/>
  <c r="N326" i="51"/>
  <c r="M326" i="51"/>
  <c r="L326" i="51"/>
  <c r="T326" i="51" s="1"/>
  <c r="S325" i="51"/>
  <c r="Q325" i="51"/>
  <c r="P325" i="51"/>
  <c r="O325" i="51"/>
  <c r="N325" i="51"/>
  <c r="M325" i="51"/>
  <c r="L325" i="51"/>
  <c r="T325" i="51" s="1"/>
  <c r="S324" i="51"/>
  <c r="Q324" i="51"/>
  <c r="P324" i="51"/>
  <c r="O324" i="51"/>
  <c r="N324" i="51"/>
  <c r="M324" i="51"/>
  <c r="L324" i="51"/>
  <c r="T324" i="51" s="1"/>
  <c r="S323" i="51"/>
  <c r="Q323" i="51"/>
  <c r="P323" i="51"/>
  <c r="O323" i="51"/>
  <c r="N323" i="51"/>
  <c r="M323" i="51"/>
  <c r="L323" i="51"/>
  <c r="T323" i="51" s="1"/>
  <c r="S322" i="51"/>
  <c r="Q322" i="51"/>
  <c r="P322" i="51"/>
  <c r="O322" i="51"/>
  <c r="N322" i="51"/>
  <c r="M322" i="51"/>
  <c r="L322" i="51"/>
  <c r="T322" i="51" s="1"/>
  <c r="S321" i="51"/>
  <c r="Q321" i="51"/>
  <c r="P321" i="51"/>
  <c r="O321" i="51"/>
  <c r="N321" i="51"/>
  <c r="M321" i="51"/>
  <c r="L321" i="51"/>
  <c r="T321" i="51" s="1"/>
  <c r="S320" i="51"/>
  <c r="Q320" i="51"/>
  <c r="P320" i="51"/>
  <c r="O320" i="51"/>
  <c r="N320" i="51"/>
  <c r="M320" i="51"/>
  <c r="L320" i="51"/>
  <c r="T320" i="51" s="1"/>
  <c r="S319" i="51"/>
  <c r="Q319" i="51"/>
  <c r="P319" i="51"/>
  <c r="O319" i="51"/>
  <c r="N319" i="51"/>
  <c r="M319" i="51"/>
  <c r="L319" i="51"/>
  <c r="T319" i="51" s="1"/>
  <c r="S318" i="51"/>
  <c r="Q318" i="51"/>
  <c r="P318" i="51"/>
  <c r="O318" i="51"/>
  <c r="N318" i="51"/>
  <c r="M318" i="51"/>
  <c r="L318" i="51"/>
  <c r="T318" i="51" s="1"/>
  <c r="S317" i="51"/>
  <c r="Q317" i="51"/>
  <c r="P317" i="51"/>
  <c r="O317" i="51"/>
  <c r="N317" i="51"/>
  <c r="M317" i="51"/>
  <c r="T317" i="51"/>
  <c r="S316" i="51"/>
  <c r="Q316" i="51"/>
  <c r="P316" i="51"/>
  <c r="O316" i="51"/>
  <c r="N316" i="51"/>
  <c r="M316" i="51"/>
  <c r="L316" i="51"/>
  <c r="T316" i="51" s="1"/>
  <c r="S315" i="51"/>
  <c r="Q315" i="51"/>
  <c r="P315" i="51"/>
  <c r="O315" i="51"/>
  <c r="N315" i="51"/>
  <c r="M315" i="51"/>
  <c r="L315" i="51"/>
  <c r="T315" i="51" s="1"/>
  <c r="S314" i="51"/>
  <c r="Q314" i="51"/>
  <c r="P314" i="51"/>
  <c r="O314" i="51"/>
  <c r="N314" i="51"/>
  <c r="M314" i="51"/>
  <c r="L314" i="51"/>
  <c r="T314" i="51" s="1"/>
  <c r="S313" i="51"/>
  <c r="Q313" i="51"/>
  <c r="P313" i="51"/>
  <c r="O313" i="51"/>
  <c r="N313" i="51"/>
  <c r="M313" i="51"/>
  <c r="L313" i="51"/>
  <c r="T313" i="51" s="1"/>
  <c r="S312" i="51"/>
  <c r="Q312" i="51"/>
  <c r="P312" i="51"/>
  <c r="O312" i="51"/>
  <c r="N312" i="51"/>
  <c r="M312" i="51"/>
  <c r="L312" i="51"/>
  <c r="T312" i="51" s="1"/>
  <c r="S311" i="51"/>
  <c r="Q311" i="51"/>
  <c r="P311" i="51"/>
  <c r="O311" i="51"/>
  <c r="N311" i="51"/>
  <c r="M311" i="51"/>
  <c r="L311" i="51"/>
  <c r="T311" i="51" s="1"/>
  <c r="S310" i="51"/>
  <c r="Q310" i="51"/>
  <c r="P310" i="51"/>
  <c r="O310" i="51"/>
  <c r="N310" i="51"/>
  <c r="M310" i="51"/>
  <c r="L310" i="51"/>
  <c r="T310" i="51" s="1"/>
  <c r="S309" i="51"/>
  <c r="Q309" i="51"/>
  <c r="P309" i="51"/>
  <c r="O309" i="51"/>
  <c r="N309" i="51"/>
  <c r="M309" i="51"/>
  <c r="L309" i="51"/>
  <c r="T309" i="51" s="1"/>
  <c r="S308" i="51"/>
  <c r="Q308" i="51"/>
  <c r="P308" i="51"/>
  <c r="O308" i="51"/>
  <c r="N308" i="51"/>
  <c r="M308" i="51"/>
  <c r="L308" i="51"/>
  <c r="T308" i="51" s="1"/>
  <c r="S307" i="51"/>
  <c r="Q307" i="51"/>
  <c r="P307" i="51"/>
  <c r="O307" i="51"/>
  <c r="N307" i="51"/>
  <c r="M307" i="51"/>
  <c r="L307" i="51"/>
  <c r="T307" i="51" s="1"/>
  <c r="S306" i="51"/>
  <c r="Q306" i="51"/>
  <c r="P306" i="51"/>
  <c r="O306" i="51"/>
  <c r="N306" i="51"/>
  <c r="M306" i="51"/>
  <c r="L306" i="51"/>
  <c r="T306" i="51" s="1"/>
  <c r="S305" i="51"/>
  <c r="Q305" i="51"/>
  <c r="P305" i="51"/>
  <c r="O305" i="51"/>
  <c r="N305" i="51"/>
  <c r="M305" i="51"/>
  <c r="L305" i="51"/>
  <c r="T305" i="51" s="1"/>
  <c r="S304" i="51"/>
  <c r="Q304" i="51"/>
  <c r="P304" i="51"/>
  <c r="O304" i="51"/>
  <c r="N304" i="51"/>
  <c r="M304" i="51"/>
  <c r="L304" i="51"/>
  <c r="T304" i="51" s="1"/>
  <c r="S303" i="51"/>
  <c r="Q303" i="51"/>
  <c r="P303" i="51"/>
  <c r="O303" i="51"/>
  <c r="N303" i="51"/>
  <c r="M303" i="51"/>
  <c r="L303" i="51"/>
  <c r="T303" i="51" s="1"/>
  <c r="S302" i="51"/>
  <c r="Q302" i="51"/>
  <c r="P302" i="51"/>
  <c r="O302" i="51"/>
  <c r="N302" i="51"/>
  <c r="M302" i="51"/>
  <c r="L302" i="51"/>
  <c r="T302" i="51" s="1"/>
  <c r="S301" i="51"/>
  <c r="Q301" i="51"/>
  <c r="P301" i="51"/>
  <c r="O301" i="51"/>
  <c r="N301" i="51"/>
  <c r="M301" i="51"/>
  <c r="L301" i="51"/>
  <c r="T301" i="51" s="1"/>
  <c r="S300" i="51"/>
  <c r="Q300" i="51"/>
  <c r="P300" i="51"/>
  <c r="O300" i="51"/>
  <c r="N300" i="51"/>
  <c r="M300" i="51"/>
  <c r="L300" i="51"/>
  <c r="T300" i="51" s="1"/>
  <c r="S299" i="51"/>
  <c r="Q299" i="51"/>
  <c r="P299" i="51"/>
  <c r="O299" i="51"/>
  <c r="N299" i="51"/>
  <c r="M299" i="51"/>
  <c r="L299" i="51"/>
  <c r="T299" i="51" s="1"/>
  <c r="S298" i="51"/>
  <c r="Q298" i="51"/>
  <c r="P298" i="51"/>
  <c r="O298" i="51"/>
  <c r="N298" i="51"/>
  <c r="M298" i="51"/>
  <c r="L298" i="51"/>
  <c r="T298" i="51" s="1"/>
  <c r="S297" i="51"/>
  <c r="Q297" i="51"/>
  <c r="P297" i="51"/>
  <c r="O297" i="51"/>
  <c r="N297" i="51"/>
  <c r="M297" i="51"/>
  <c r="L297" i="51"/>
  <c r="T297" i="51" s="1"/>
  <c r="S296" i="51"/>
  <c r="Q296" i="51"/>
  <c r="P296" i="51"/>
  <c r="O296" i="51"/>
  <c r="N296" i="51"/>
  <c r="M296" i="51"/>
  <c r="L296" i="51"/>
  <c r="T296" i="51" s="1"/>
  <c r="S295" i="51"/>
  <c r="Q295" i="51"/>
  <c r="P295" i="51"/>
  <c r="O295" i="51"/>
  <c r="N295" i="51"/>
  <c r="M295" i="51"/>
  <c r="L295" i="51"/>
  <c r="T295" i="51" s="1"/>
  <c r="S294" i="51"/>
  <c r="Q294" i="51"/>
  <c r="P294" i="51"/>
  <c r="O294" i="51"/>
  <c r="N294" i="51"/>
  <c r="M294" i="51"/>
  <c r="L294" i="51"/>
  <c r="T294" i="51" s="1"/>
  <c r="S293" i="51"/>
  <c r="Q293" i="51"/>
  <c r="P293" i="51"/>
  <c r="O293" i="51"/>
  <c r="N293" i="51"/>
  <c r="M293" i="51"/>
  <c r="L293" i="51"/>
  <c r="T293" i="51" s="1"/>
  <c r="S292" i="51"/>
  <c r="Q292" i="51"/>
  <c r="P292" i="51"/>
  <c r="O292" i="51"/>
  <c r="N292" i="51"/>
  <c r="M292" i="51"/>
  <c r="L292" i="51"/>
  <c r="T292" i="51" s="1"/>
  <c r="S291" i="51"/>
  <c r="Q291" i="51"/>
  <c r="P291" i="51"/>
  <c r="O291" i="51"/>
  <c r="N291" i="51"/>
  <c r="M291" i="51"/>
  <c r="L291" i="51"/>
  <c r="T291" i="51" s="1"/>
  <c r="S290" i="51"/>
  <c r="Q290" i="51"/>
  <c r="P290" i="51"/>
  <c r="O290" i="51"/>
  <c r="N290" i="51"/>
  <c r="M290" i="51"/>
  <c r="L290" i="51"/>
  <c r="T290" i="51" s="1"/>
  <c r="S289" i="51"/>
  <c r="Q289" i="51"/>
  <c r="P289" i="51"/>
  <c r="O289" i="51"/>
  <c r="N289" i="51"/>
  <c r="M289" i="51"/>
  <c r="L289" i="51"/>
  <c r="T289" i="51" s="1"/>
  <c r="S288" i="51"/>
  <c r="Q288" i="51"/>
  <c r="P288" i="51"/>
  <c r="O288" i="51"/>
  <c r="N288" i="51"/>
  <c r="M288" i="51"/>
  <c r="L288" i="51"/>
  <c r="T288" i="51" s="1"/>
  <c r="S287" i="51"/>
  <c r="Q287" i="51"/>
  <c r="P287" i="51"/>
  <c r="O287" i="51"/>
  <c r="N287" i="51"/>
  <c r="M287" i="51"/>
  <c r="L287" i="51"/>
  <c r="T287" i="51" s="1"/>
  <c r="S286" i="51"/>
  <c r="Q286" i="51"/>
  <c r="P286" i="51"/>
  <c r="O286" i="51"/>
  <c r="N286" i="51"/>
  <c r="M286" i="51"/>
  <c r="L286" i="51"/>
  <c r="T286" i="51" s="1"/>
  <c r="S285" i="51"/>
  <c r="Q285" i="51"/>
  <c r="P285" i="51"/>
  <c r="O285" i="51"/>
  <c r="N285" i="51"/>
  <c r="M285" i="51"/>
  <c r="L285" i="51"/>
  <c r="T285" i="51" s="1"/>
  <c r="S284" i="51"/>
  <c r="Q284" i="51"/>
  <c r="P284" i="51"/>
  <c r="O284" i="51"/>
  <c r="N284" i="51"/>
  <c r="M284" i="51"/>
  <c r="L284" i="51"/>
  <c r="T284" i="51" s="1"/>
  <c r="S283" i="51"/>
  <c r="Q283" i="51"/>
  <c r="P283" i="51"/>
  <c r="O283" i="51"/>
  <c r="N283" i="51"/>
  <c r="M283" i="51"/>
  <c r="L283" i="51"/>
  <c r="T283" i="51" s="1"/>
  <c r="S282" i="51"/>
  <c r="Q282" i="51"/>
  <c r="P282" i="51"/>
  <c r="O282" i="51"/>
  <c r="N282" i="51"/>
  <c r="M282" i="51"/>
  <c r="L282" i="51"/>
  <c r="T282" i="51" s="1"/>
  <c r="S281" i="51"/>
  <c r="Q281" i="51"/>
  <c r="P281" i="51"/>
  <c r="O281" i="51"/>
  <c r="N281" i="51"/>
  <c r="M281" i="51"/>
  <c r="L281" i="51"/>
  <c r="T281" i="51" s="1"/>
  <c r="S280" i="51"/>
  <c r="Q280" i="51"/>
  <c r="P280" i="51"/>
  <c r="O280" i="51"/>
  <c r="N280" i="51"/>
  <c r="M280" i="51"/>
  <c r="L280" i="51"/>
  <c r="T280" i="51" s="1"/>
  <c r="S279" i="51"/>
  <c r="Q279" i="51"/>
  <c r="P279" i="51"/>
  <c r="O279" i="51"/>
  <c r="N279" i="51"/>
  <c r="M279" i="51"/>
  <c r="L279" i="51"/>
  <c r="T279" i="51" s="1"/>
  <c r="S278" i="51"/>
  <c r="Q278" i="51"/>
  <c r="P278" i="51"/>
  <c r="O278" i="51"/>
  <c r="N278" i="51"/>
  <c r="M278" i="51"/>
  <c r="L278" i="51"/>
  <c r="T278" i="51" s="1"/>
  <c r="S277" i="51"/>
  <c r="Q277" i="51"/>
  <c r="P277" i="51"/>
  <c r="O277" i="51"/>
  <c r="N277" i="51"/>
  <c r="M277" i="51"/>
  <c r="L277" i="51"/>
  <c r="T277" i="51" s="1"/>
  <c r="S276" i="51"/>
  <c r="Q276" i="51"/>
  <c r="P276" i="51"/>
  <c r="O276" i="51"/>
  <c r="N276" i="51"/>
  <c r="M276" i="51"/>
  <c r="L276" i="51"/>
  <c r="T276" i="51" s="1"/>
  <c r="S275" i="51"/>
  <c r="Q275" i="51"/>
  <c r="P275" i="51"/>
  <c r="O275" i="51"/>
  <c r="N275" i="51"/>
  <c r="M275" i="51"/>
  <c r="L275" i="51"/>
  <c r="T275" i="51" s="1"/>
  <c r="S274" i="51"/>
  <c r="Q274" i="51"/>
  <c r="P274" i="51"/>
  <c r="O274" i="51"/>
  <c r="N274" i="51"/>
  <c r="M274" i="51"/>
  <c r="L274" i="51"/>
  <c r="T274" i="51" s="1"/>
  <c r="S273" i="51"/>
  <c r="Q273" i="51"/>
  <c r="P273" i="51"/>
  <c r="O273" i="51"/>
  <c r="N273" i="51"/>
  <c r="M273" i="51"/>
  <c r="L273" i="51"/>
  <c r="T273" i="51" s="1"/>
  <c r="S272" i="51"/>
  <c r="Q272" i="51"/>
  <c r="P272" i="51"/>
  <c r="O272" i="51"/>
  <c r="N272" i="51"/>
  <c r="M272" i="51"/>
  <c r="L272" i="51"/>
  <c r="T272" i="51" s="1"/>
  <c r="S271" i="51"/>
  <c r="Q271" i="51"/>
  <c r="P271" i="51"/>
  <c r="O271" i="51"/>
  <c r="N271" i="51"/>
  <c r="M271" i="51"/>
  <c r="L271" i="51"/>
  <c r="T271" i="51" s="1"/>
  <c r="S270" i="51"/>
  <c r="Q270" i="51"/>
  <c r="P270" i="51"/>
  <c r="O270" i="51"/>
  <c r="N270" i="51"/>
  <c r="M270" i="51"/>
  <c r="L270" i="51"/>
  <c r="T270" i="51" s="1"/>
  <c r="S269" i="51"/>
  <c r="Q269" i="51"/>
  <c r="P269" i="51"/>
  <c r="O269" i="51"/>
  <c r="N269" i="51"/>
  <c r="M269" i="51"/>
  <c r="L269" i="51"/>
  <c r="T269" i="51" s="1"/>
  <c r="S268" i="51"/>
  <c r="Q268" i="51"/>
  <c r="P268" i="51"/>
  <c r="O268" i="51"/>
  <c r="N268" i="51"/>
  <c r="M268" i="51"/>
  <c r="L268" i="51"/>
  <c r="T268" i="51" s="1"/>
  <c r="S267" i="51"/>
  <c r="Q267" i="51"/>
  <c r="P267" i="51"/>
  <c r="O267" i="51"/>
  <c r="N267" i="51"/>
  <c r="M267" i="51"/>
  <c r="L267" i="51"/>
  <c r="T267" i="51" s="1"/>
  <c r="S266" i="51"/>
  <c r="Q266" i="51"/>
  <c r="P266" i="51"/>
  <c r="O266" i="51"/>
  <c r="N266" i="51"/>
  <c r="M266" i="51"/>
  <c r="L266" i="51"/>
  <c r="T266" i="51" s="1"/>
  <c r="S265" i="51"/>
  <c r="Q265" i="51"/>
  <c r="P265" i="51"/>
  <c r="O265" i="51"/>
  <c r="N265" i="51"/>
  <c r="M265" i="51"/>
  <c r="L265" i="51"/>
  <c r="T265" i="51" s="1"/>
  <c r="S264" i="51"/>
  <c r="Q264" i="51"/>
  <c r="P264" i="51"/>
  <c r="O264" i="51"/>
  <c r="N264" i="51"/>
  <c r="M264" i="51"/>
  <c r="L264" i="51"/>
  <c r="T264" i="51" s="1"/>
  <c r="S263" i="51"/>
  <c r="Q263" i="51"/>
  <c r="P263" i="51"/>
  <c r="O263" i="51"/>
  <c r="N263" i="51"/>
  <c r="M263" i="51"/>
  <c r="L263" i="51"/>
  <c r="T263" i="51" s="1"/>
  <c r="S262" i="51"/>
  <c r="Q262" i="51"/>
  <c r="P262" i="51"/>
  <c r="O262" i="51"/>
  <c r="N262" i="51"/>
  <c r="M262" i="51"/>
  <c r="L262" i="51"/>
  <c r="T262" i="51" s="1"/>
  <c r="S261" i="51"/>
  <c r="Q261" i="51"/>
  <c r="P261" i="51"/>
  <c r="O261" i="51"/>
  <c r="N261" i="51"/>
  <c r="M261" i="51"/>
  <c r="L261" i="51"/>
  <c r="T261" i="51" s="1"/>
  <c r="S260" i="51"/>
  <c r="Q260" i="51"/>
  <c r="P260" i="51"/>
  <c r="O260" i="51"/>
  <c r="N260" i="51"/>
  <c r="M260" i="51"/>
  <c r="L260" i="51"/>
  <c r="T260" i="51" s="1"/>
  <c r="S259" i="51"/>
  <c r="Q259" i="51"/>
  <c r="P259" i="51"/>
  <c r="O259" i="51"/>
  <c r="N259" i="51"/>
  <c r="M259" i="51"/>
  <c r="L259" i="51"/>
  <c r="T259" i="51" s="1"/>
  <c r="S258" i="51"/>
  <c r="Q258" i="51"/>
  <c r="P258" i="51"/>
  <c r="O258" i="51"/>
  <c r="N258" i="51"/>
  <c r="M258" i="51"/>
  <c r="L258" i="51"/>
  <c r="T258" i="51" s="1"/>
  <c r="S257" i="51"/>
  <c r="Q257" i="51"/>
  <c r="P257" i="51"/>
  <c r="O257" i="51"/>
  <c r="N257" i="51"/>
  <c r="M257" i="51"/>
  <c r="L257" i="51"/>
  <c r="T257" i="51" s="1"/>
  <c r="S256" i="51"/>
  <c r="Q256" i="51"/>
  <c r="P256" i="51"/>
  <c r="O256" i="51"/>
  <c r="N256" i="51"/>
  <c r="M256" i="51"/>
  <c r="L256" i="51"/>
  <c r="T256" i="51" s="1"/>
  <c r="S255" i="51"/>
  <c r="Q255" i="51"/>
  <c r="P255" i="51"/>
  <c r="O255" i="51"/>
  <c r="N255" i="51"/>
  <c r="M255" i="51"/>
  <c r="L255" i="51"/>
  <c r="T255" i="51" s="1"/>
  <c r="S254" i="51"/>
  <c r="Q254" i="51"/>
  <c r="P254" i="51"/>
  <c r="O254" i="51"/>
  <c r="N254" i="51"/>
  <c r="M254" i="51"/>
  <c r="L254" i="51"/>
  <c r="T254" i="51" s="1"/>
  <c r="S253" i="51"/>
  <c r="Q253" i="51"/>
  <c r="P253" i="51"/>
  <c r="O253" i="51"/>
  <c r="N253" i="51"/>
  <c r="M253" i="51"/>
  <c r="L253" i="51"/>
  <c r="T253" i="51" s="1"/>
  <c r="S252" i="51"/>
  <c r="Q252" i="51"/>
  <c r="P252" i="51"/>
  <c r="O252" i="51"/>
  <c r="N252" i="51"/>
  <c r="M252" i="51"/>
  <c r="L252" i="51"/>
  <c r="T252" i="51" s="1"/>
  <c r="S251" i="51"/>
  <c r="Q251" i="51"/>
  <c r="P251" i="51"/>
  <c r="O251" i="51"/>
  <c r="N251" i="51"/>
  <c r="M251" i="51"/>
  <c r="L251" i="51"/>
  <c r="T251" i="51" s="1"/>
  <c r="S250" i="51"/>
  <c r="Q250" i="51"/>
  <c r="P250" i="51"/>
  <c r="O250" i="51"/>
  <c r="N250" i="51"/>
  <c r="M250" i="51"/>
  <c r="L250" i="51"/>
  <c r="T250" i="51" s="1"/>
  <c r="S249" i="51"/>
  <c r="Q249" i="51"/>
  <c r="P249" i="51"/>
  <c r="O249" i="51"/>
  <c r="N249" i="51"/>
  <c r="M249" i="51"/>
  <c r="L249" i="51"/>
  <c r="T249" i="51" s="1"/>
  <c r="S248" i="51"/>
  <c r="Q248" i="51"/>
  <c r="P248" i="51"/>
  <c r="O248" i="51"/>
  <c r="N248" i="51"/>
  <c r="M248" i="51"/>
  <c r="L248" i="51"/>
  <c r="T248" i="51" s="1"/>
  <c r="S247" i="51"/>
  <c r="Q247" i="51"/>
  <c r="P247" i="51"/>
  <c r="O247" i="51"/>
  <c r="N247" i="51"/>
  <c r="M247" i="51"/>
  <c r="L247" i="51"/>
  <c r="T247" i="51" s="1"/>
  <c r="S246" i="51"/>
  <c r="Q246" i="51"/>
  <c r="P246" i="51"/>
  <c r="O246" i="51"/>
  <c r="N246" i="51"/>
  <c r="M246" i="51"/>
  <c r="L246" i="51"/>
  <c r="T246" i="51" s="1"/>
  <c r="S245" i="51"/>
  <c r="Q245" i="51"/>
  <c r="P245" i="51"/>
  <c r="O245" i="51"/>
  <c r="N245" i="51"/>
  <c r="M245" i="51"/>
  <c r="L245" i="51"/>
  <c r="T245" i="51" s="1"/>
  <c r="S244" i="51"/>
  <c r="Q244" i="51"/>
  <c r="P244" i="51"/>
  <c r="O244" i="51"/>
  <c r="N244" i="51"/>
  <c r="M244" i="51"/>
  <c r="L244" i="51"/>
  <c r="T244" i="51" s="1"/>
  <c r="S243" i="51"/>
  <c r="Q243" i="51"/>
  <c r="P243" i="51"/>
  <c r="O243" i="51"/>
  <c r="N243" i="51"/>
  <c r="M243" i="51"/>
  <c r="L243" i="51"/>
  <c r="T243" i="51" s="1"/>
  <c r="S242" i="51"/>
  <c r="Q242" i="51"/>
  <c r="P242" i="51"/>
  <c r="O242" i="51"/>
  <c r="N242" i="51"/>
  <c r="M242" i="51"/>
  <c r="L242" i="51"/>
  <c r="T242" i="51" s="1"/>
  <c r="S241" i="51"/>
  <c r="Q241" i="51"/>
  <c r="P241" i="51"/>
  <c r="O241" i="51"/>
  <c r="N241" i="51"/>
  <c r="M241" i="51"/>
  <c r="L241" i="51"/>
  <c r="T241" i="51" s="1"/>
  <c r="S240" i="51"/>
  <c r="Q240" i="51"/>
  <c r="P240" i="51"/>
  <c r="O240" i="51"/>
  <c r="N240" i="51"/>
  <c r="M240" i="51"/>
  <c r="L240" i="51"/>
  <c r="T240" i="51" s="1"/>
  <c r="S239" i="51"/>
  <c r="Q239" i="51"/>
  <c r="P239" i="51"/>
  <c r="O239" i="51"/>
  <c r="N239" i="51"/>
  <c r="M239" i="51"/>
  <c r="L239" i="51"/>
  <c r="T239" i="51" s="1"/>
  <c r="S238" i="51"/>
  <c r="Q238" i="51"/>
  <c r="P238" i="51"/>
  <c r="O238" i="51"/>
  <c r="N238" i="51"/>
  <c r="M238" i="51"/>
  <c r="L238" i="51"/>
  <c r="T238" i="51" s="1"/>
  <c r="S237" i="51"/>
  <c r="Q237" i="51"/>
  <c r="P237" i="51"/>
  <c r="O237" i="51"/>
  <c r="N237" i="51"/>
  <c r="M237" i="51"/>
  <c r="L237" i="51"/>
  <c r="T237" i="51" s="1"/>
  <c r="S236" i="51"/>
  <c r="Q236" i="51"/>
  <c r="P236" i="51"/>
  <c r="O236" i="51"/>
  <c r="N236" i="51"/>
  <c r="M236" i="51"/>
  <c r="L236" i="51"/>
  <c r="T236" i="51" s="1"/>
  <c r="S235" i="51"/>
  <c r="Q235" i="51"/>
  <c r="P235" i="51"/>
  <c r="O235" i="51"/>
  <c r="N235" i="51"/>
  <c r="M235" i="51"/>
  <c r="L235" i="51"/>
  <c r="T235" i="51" s="1"/>
  <c r="S234" i="51"/>
  <c r="Q234" i="51"/>
  <c r="P234" i="51"/>
  <c r="O234" i="51"/>
  <c r="N234" i="51"/>
  <c r="M234" i="51"/>
  <c r="L234" i="51"/>
  <c r="T234" i="51" s="1"/>
  <c r="S233" i="51"/>
  <c r="Q233" i="51"/>
  <c r="P233" i="51"/>
  <c r="O233" i="51"/>
  <c r="N233" i="51"/>
  <c r="M233" i="51"/>
  <c r="L233" i="51"/>
  <c r="T233" i="51" s="1"/>
  <c r="S232" i="51"/>
  <c r="Q232" i="51"/>
  <c r="P232" i="51"/>
  <c r="O232" i="51"/>
  <c r="N232" i="51"/>
  <c r="M232" i="51"/>
  <c r="L232" i="51"/>
  <c r="T232" i="51" s="1"/>
  <c r="S231" i="51"/>
  <c r="Q231" i="51"/>
  <c r="P231" i="51"/>
  <c r="O231" i="51"/>
  <c r="N231" i="51"/>
  <c r="M231" i="51"/>
  <c r="L231" i="51"/>
  <c r="T231" i="51" s="1"/>
  <c r="S230" i="51"/>
  <c r="Q230" i="51"/>
  <c r="P230" i="51"/>
  <c r="O230" i="51"/>
  <c r="N230" i="51"/>
  <c r="M230" i="51"/>
  <c r="L230" i="51"/>
  <c r="T230" i="51" s="1"/>
  <c r="S229" i="51"/>
  <c r="Q229" i="51"/>
  <c r="P229" i="51"/>
  <c r="O229" i="51"/>
  <c r="N229" i="51"/>
  <c r="M229" i="51"/>
  <c r="L229" i="51"/>
  <c r="T229" i="51" s="1"/>
  <c r="S228" i="51"/>
  <c r="Q228" i="51"/>
  <c r="P228" i="51"/>
  <c r="O228" i="51"/>
  <c r="N228" i="51"/>
  <c r="M228" i="51"/>
  <c r="L228" i="51"/>
  <c r="T228" i="51" s="1"/>
  <c r="S227" i="51"/>
  <c r="Q227" i="51"/>
  <c r="P227" i="51"/>
  <c r="O227" i="51"/>
  <c r="N227" i="51"/>
  <c r="M227" i="51"/>
  <c r="T227" i="51"/>
  <c r="S226" i="51"/>
  <c r="Q226" i="51"/>
  <c r="P226" i="51"/>
  <c r="O226" i="51"/>
  <c r="N226" i="51"/>
  <c r="M226" i="51"/>
  <c r="L226" i="51"/>
  <c r="T226" i="51" s="1"/>
  <c r="S225" i="51"/>
  <c r="Q225" i="51"/>
  <c r="P225" i="51"/>
  <c r="O225" i="51"/>
  <c r="N225" i="51"/>
  <c r="M225" i="51"/>
  <c r="L225" i="51"/>
  <c r="T225" i="51" s="1"/>
  <c r="S224" i="51"/>
  <c r="Q224" i="51"/>
  <c r="P224" i="51"/>
  <c r="O224" i="51"/>
  <c r="N224" i="51"/>
  <c r="M224" i="51"/>
  <c r="L224" i="51"/>
  <c r="T224" i="51" s="1"/>
  <c r="S223" i="51"/>
  <c r="Q223" i="51"/>
  <c r="P223" i="51"/>
  <c r="O223" i="51"/>
  <c r="N223" i="51"/>
  <c r="M223" i="51"/>
  <c r="L223" i="51"/>
  <c r="T223" i="51" s="1"/>
  <c r="S222" i="51"/>
  <c r="Q222" i="51"/>
  <c r="P222" i="51"/>
  <c r="O222" i="51"/>
  <c r="N222" i="51"/>
  <c r="M222" i="51"/>
  <c r="L222" i="51"/>
  <c r="T222" i="51" s="1"/>
  <c r="S221" i="51"/>
  <c r="Q221" i="51"/>
  <c r="P221" i="51"/>
  <c r="O221" i="51"/>
  <c r="N221" i="51"/>
  <c r="M221" i="51"/>
  <c r="L221" i="51"/>
  <c r="T221" i="51" s="1"/>
  <c r="S220" i="51"/>
  <c r="Q220" i="51"/>
  <c r="P220" i="51"/>
  <c r="O220" i="51"/>
  <c r="N220" i="51"/>
  <c r="M220" i="51"/>
  <c r="L220" i="51"/>
  <c r="T220" i="51" s="1"/>
  <c r="S219" i="51"/>
  <c r="Q219" i="51"/>
  <c r="P219" i="51"/>
  <c r="O219" i="51"/>
  <c r="N219" i="51"/>
  <c r="M219" i="51"/>
  <c r="L219" i="51"/>
  <c r="T219" i="51" s="1"/>
  <c r="S218" i="51"/>
  <c r="Q218" i="51"/>
  <c r="P218" i="51"/>
  <c r="O218" i="51"/>
  <c r="N218" i="51"/>
  <c r="M218" i="51"/>
  <c r="L218" i="51"/>
  <c r="T218" i="51" s="1"/>
  <c r="S217" i="51"/>
  <c r="Q217" i="51"/>
  <c r="P217" i="51"/>
  <c r="O217" i="51"/>
  <c r="N217" i="51"/>
  <c r="M217" i="51"/>
  <c r="L217" i="51"/>
  <c r="T217" i="51" s="1"/>
  <c r="S216" i="51"/>
  <c r="Q216" i="51"/>
  <c r="P216" i="51"/>
  <c r="O216" i="51"/>
  <c r="N216" i="51"/>
  <c r="M216" i="51"/>
  <c r="L216" i="51"/>
  <c r="T216" i="51" s="1"/>
  <c r="S215" i="51"/>
  <c r="Q215" i="51"/>
  <c r="P215" i="51"/>
  <c r="O215" i="51"/>
  <c r="N215" i="51"/>
  <c r="M215" i="51"/>
  <c r="L215" i="51"/>
  <c r="T215" i="51" s="1"/>
  <c r="S214" i="51"/>
  <c r="Q214" i="51"/>
  <c r="P214" i="51"/>
  <c r="O214" i="51"/>
  <c r="N214" i="51"/>
  <c r="M214" i="51"/>
  <c r="L214" i="51"/>
  <c r="T214" i="51" s="1"/>
  <c r="S213" i="51"/>
  <c r="Q213" i="51"/>
  <c r="P213" i="51"/>
  <c r="O213" i="51"/>
  <c r="N213" i="51"/>
  <c r="M213" i="51"/>
  <c r="L213" i="51"/>
  <c r="T213" i="51" s="1"/>
  <c r="S212" i="51"/>
  <c r="Q212" i="51"/>
  <c r="P212" i="51"/>
  <c r="O212" i="51"/>
  <c r="N212" i="51"/>
  <c r="M212" i="51"/>
  <c r="L212" i="51"/>
  <c r="T212" i="51" s="1"/>
  <c r="S211" i="51"/>
  <c r="Q211" i="51"/>
  <c r="P211" i="51"/>
  <c r="O211" i="51"/>
  <c r="N211" i="51"/>
  <c r="M211" i="51"/>
  <c r="L211" i="51"/>
  <c r="T211" i="51" s="1"/>
  <c r="S210" i="51"/>
  <c r="Q210" i="51"/>
  <c r="P210" i="51"/>
  <c r="O210" i="51"/>
  <c r="N210" i="51"/>
  <c r="M210" i="51"/>
  <c r="L210" i="51"/>
  <c r="T210" i="51" s="1"/>
  <c r="S209" i="51"/>
  <c r="Q209" i="51"/>
  <c r="P209" i="51"/>
  <c r="O209" i="51"/>
  <c r="N209" i="51"/>
  <c r="M209" i="51"/>
  <c r="L209" i="51"/>
  <c r="T209" i="51" s="1"/>
  <c r="S208" i="51"/>
  <c r="Q208" i="51"/>
  <c r="P208" i="51"/>
  <c r="O208" i="51"/>
  <c r="N208" i="51"/>
  <c r="M208" i="51"/>
  <c r="L208" i="51"/>
  <c r="T208" i="51" s="1"/>
  <c r="S207" i="51"/>
  <c r="Q207" i="51"/>
  <c r="P207" i="51"/>
  <c r="O207" i="51"/>
  <c r="N207" i="51"/>
  <c r="M207" i="51"/>
  <c r="L207" i="51"/>
  <c r="T207" i="51" s="1"/>
  <c r="S206" i="51"/>
  <c r="Q206" i="51"/>
  <c r="P206" i="51"/>
  <c r="O206" i="51"/>
  <c r="N206" i="51"/>
  <c r="M206" i="51"/>
  <c r="L206" i="51"/>
  <c r="T206" i="51" s="1"/>
  <c r="S205" i="51"/>
  <c r="Q205" i="51"/>
  <c r="P205" i="51"/>
  <c r="O205" i="51"/>
  <c r="N205" i="51"/>
  <c r="M205" i="51"/>
  <c r="L205" i="51"/>
  <c r="T205" i="51" s="1"/>
  <c r="S204" i="51"/>
  <c r="Q204" i="51"/>
  <c r="P204" i="51"/>
  <c r="O204" i="51"/>
  <c r="N204" i="51"/>
  <c r="M204" i="51"/>
  <c r="L204" i="51"/>
  <c r="T204" i="51" s="1"/>
  <c r="S203" i="51"/>
  <c r="Q203" i="51"/>
  <c r="P203" i="51"/>
  <c r="O203" i="51"/>
  <c r="N203" i="51"/>
  <c r="M203" i="51"/>
  <c r="L203" i="51"/>
  <c r="T203" i="51" s="1"/>
  <c r="S202" i="51"/>
  <c r="Q202" i="51"/>
  <c r="P202" i="51"/>
  <c r="O202" i="51"/>
  <c r="N202" i="51"/>
  <c r="M202" i="51"/>
  <c r="L202" i="51"/>
  <c r="T202" i="51" s="1"/>
  <c r="S201" i="51"/>
  <c r="Q201" i="51"/>
  <c r="P201" i="51"/>
  <c r="O201" i="51"/>
  <c r="N201" i="51"/>
  <c r="M201" i="51"/>
  <c r="L201" i="51"/>
  <c r="T201" i="51" s="1"/>
  <c r="S200" i="51"/>
  <c r="Q200" i="51"/>
  <c r="P200" i="51"/>
  <c r="O200" i="51"/>
  <c r="N200" i="51"/>
  <c r="M200" i="51"/>
  <c r="L200" i="51"/>
  <c r="T200" i="51" s="1"/>
  <c r="S199" i="51"/>
  <c r="Q199" i="51"/>
  <c r="P199" i="51"/>
  <c r="O199" i="51"/>
  <c r="N199" i="51"/>
  <c r="M199" i="51"/>
  <c r="L199" i="51"/>
  <c r="T199" i="51" s="1"/>
  <c r="S198" i="51"/>
  <c r="Q198" i="51"/>
  <c r="P198" i="51"/>
  <c r="O198" i="51"/>
  <c r="N198" i="51"/>
  <c r="M198" i="51"/>
  <c r="L198" i="51"/>
  <c r="T198" i="51" s="1"/>
  <c r="S197" i="51"/>
  <c r="Q197" i="51"/>
  <c r="P197" i="51"/>
  <c r="O197" i="51"/>
  <c r="N197" i="51"/>
  <c r="M197" i="51"/>
  <c r="L197" i="51"/>
  <c r="T197" i="51" s="1"/>
  <c r="S196" i="51"/>
  <c r="Q196" i="51"/>
  <c r="P196" i="51"/>
  <c r="O196" i="51"/>
  <c r="N196" i="51"/>
  <c r="M196" i="51"/>
  <c r="L196" i="51"/>
  <c r="T196" i="51" s="1"/>
  <c r="S195" i="51"/>
  <c r="Q195" i="51"/>
  <c r="P195" i="51"/>
  <c r="O195" i="51"/>
  <c r="N195" i="51"/>
  <c r="M195" i="51"/>
  <c r="L195" i="51"/>
  <c r="T195" i="51" s="1"/>
  <c r="S194" i="51"/>
  <c r="Q194" i="51"/>
  <c r="P194" i="51"/>
  <c r="O194" i="51"/>
  <c r="N194" i="51"/>
  <c r="M194" i="51"/>
  <c r="L194" i="51"/>
  <c r="T194" i="51" s="1"/>
  <c r="S193" i="51"/>
  <c r="Q193" i="51"/>
  <c r="P193" i="51"/>
  <c r="O193" i="51"/>
  <c r="N193" i="51"/>
  <c r="M193" i="51"/>
  <c r="L193" i="51"/>
  <c r="T193" i="51" s="1"/>
  <c r="S192" i="51"/>
  <c r="Q192" i="51"/>
  <c r="P192" i="51"/>
  <c r="O192" i="51"/>
  <c r="N192" i="51"/>
  <c r="M192" i="51"/>
  <c r="L192" i="51"/>
  <c r="T192" i="51" s="1"/>
  <c r="S191" i="51"/>
  <c r="Q191" i="51"/>
  <c r="P191" i="51"/>
  <c r="O191" i="51"/>
  <c r="N191" i="51"/>
  <c r="M191" i="51"/>
  <c r="L191" i="51"/>
  <c r="T191" i="51" s="1"/>
  <c r="S190" i="51"/>
  <c r="Q190" i="51"/>
  <c r="P190" i="51"/>
  <c r="O190" i="51"/>
  <c r="N190" i="51"/>
  <c r="M190" i="51"/>
  <c r="L190" i="51"/>
  <c r="T190" i="51" s="1"/>
  <c r="S189" i="51"/>
  <c r="Q189" i="51"/>
  <c r="P189" i="51"/>
  <c r="O189" i="51"/>
  <c r="N189" i="51"/>
  <c r="M189" i="51"/>
  <c r="L189" i="51"/>
  <c r="T189" i="51" s="1"/>
  <c r="S188" i="51"/>
  <c r="Q188" i="51"/>
  <c r="P188" i="51"/>
  <c r="O188" i="51"/>
  <c r="N188" i="51"/>
  <c r="M188" i="51"/>
  <c r="L188" i="51"/>
  <c r="T188" i="51" s="1"/>
  <c r="S187" i="51"/>
  <c r="Q187" i="51"/>
  <c r="P187" i="51"/>
  <c r="O187" i="51"/>
  <c r="N187" i="51"/>
  <c r="M187" i="51"/>
  <c r="L187" i="51"/>
  <c r="T187" i="51" s="1"/>
  <c r="S186" i="51"/>
  <c r="Q186" i="51"/>
  <c r="P186" i="51"/>
  <c r="O186" i="51"/>
  <c r="N186" i="51"/>
  <c r="M186" i="51"/>
  <c r="L186" i="51"/>
  <c r="T186" i="51" s="1"/>
  <c r="S185" i="51"/>
  <c r="Q185" i="51"/>
  <c r="P185" i="51"/>
  <c r="O185" i="51"/>
  <c r="N185" i="51"/>
  <c r="M185" i="51"/>
  <c r="L185" i="51"/>
  <c r="T185" i="51" s="1"/>
  <c r="S184" i="51"/>
  <c r="Q184" i="51"/>
  <c r="P184" i="51"/>
  <c r="O184" i="51"/>
  <c r="N184" i="51"/>
  <c r="M184" i="51"/>
  <c r="L184" i="51"/>
  <c r="T184" i="51" s="1"/>
  <c r="S183" i="51"/>
  <c r="Q183" i="51"/>
  <c r="P183" i="51"/>
  <c r="O183" i="51"/>
  <c r="N183" i="51"/>
  <c r="M183" i="51"/>
  <c r="L183" i="51"/>
  <c r="T183" i="51" s="1"/>
  <c r="S182" i="51"/>
  <c r="Q182" i="51"/>
  <c r="P182" i="51"/>
  <c r="O182" i="51"/>
  <c r="N182" i="51"/>
  <c r="M182" i="51"/>
  <c r="L182" i="51"/>
  <c r="T182" i="51" s="1"/>
  <c r="S181" i="51"/>
  <c r="Q181" i="51"/>
  <c r="P181" i="51"/>
  <c r="O181" i="51"/>
  <c r="N181" i="51"/>
  <c r="M181" i="51"/>
  <c r="L181" i="51"/>
  <c r="T181" i="51" s="1"/>
  <c r="S180" i="51"/>
  <c r="Q180" i="51"/>
  <c r="P180" i="51"/>
  <c r="O180" i="51"/>
  <c r="N180" i="51"/>
  <c r="M180" i="51"/>
  <c r="L180" i="51"/>
  <c r="T180" i="51" s="1"/>
  <c r="S179" i="51"/>
  <c r="Q179" i="51"/>
  <c r="P179" i="51"/>
  <c r="O179" i="51"/>
  <c r="N179" i="51"/>
  <c r="M179" i="51"/>
  <c r="L179" i="51"/>
  <c r="T179" i="51" s="1"/>
  <c r="S178" i="51"/>
  <c r="Q178" i="51"/>
  <c r="P178" i="51"/>
  <c r="O178" i="51"/>
  <c r="N178" i="51"/>
  <c r="M178" i="51"/>
  <c r="L178" i="51"/>
  <c r="T178" i="51" s="1"/>
  <c r="S177" i="51"/>
  <c r="Q177" i="51"/>
  <c r="P177" i="51"/>
  <c r="O177" i="51"/>
  <c r="N177" i="51"/>
  <c r="M177" i="51"/>
  <c r="L177" i="51"/>
  <c r="T177" i="51" s="1"/>
  <c r="S176" i="51"/>
  <c r="Q176" i="51"/>
  <c r="P176" i="51"/>
  <c r="O176" i="51"/>
  <c r="N176" i="51"/>
  <c r="M176" i="51"/>
  <c r="L176" i="51"/>
  <c r="T176" i="51" s="1"/>
  <c r="S175" i="51"/>
  <c r="Q175" i="51"/>
  <c r="P175" i="51"/>
  <c r="O175" i="51"/>
  <c r="N175" i="51"/>
  <c r="M175" i="51"/>
  <c r="L175" i="51"/>
  <c r="T175" i="51" s="1"/>
  <c r="S174" i="51"/>
  <c r="Q174" i="51"/>
  <c r="P174" i="51"/>
  <c r="O174" i="51"/>
  <c r="N174" i="51"/>
  <c r="M174" i="51"/>
  <c r="L174" i="51"/>
  <c r="T174" i="51" s="1"/>
  <c r="S173" i="51"/>
  <c r="Q173" i="51"/>
  <c r="P173" i="51"/>
  <c r="O173" i="51"/>
  <c r="N173" i="51"/>
  <c r="M173" i="51"/>
  <c r="L173" i="51"/>
  <c r="T173" i="51" s="1"/>
  <c r="S172" i="51"/>
  <c r="Q172" i="51"/>
  <c r="P172" i="51"/>
  <c r="O172" i="51"/>
  <c r="N172" i="51"/>
  <c r="M172" i="51"/>
  <c r="L172" i="51"/>
  <c r="T172" i="51" s="1"/>
  <c r="S171" i="51"/>
  <c r="Q171" i="51"/>
  <c r="P171" i="51"/>
  <c r="O171" i="51"/>
  <c r="N171" i="51"/>
  <c r="M171" i="51"/>
  <c r="L171" i="51"/>
  <c r="T171" i="51" s="1"/>
  <c r="S170" i="51"/>
  <c r="Q170" i="51"/>
  <c r="P170" i="51"/>
  <c r="O170" i="51"/>
  <c r="N170" i="51"/>
  <c r="M170" i="51"/>
  <c r="L170" i="51"/>
  <c r="T170" i="51" s="1"/>
  <c r="S169" i="51"/>
  <c r="Q169" i="51"/>
  <c r="P169" i="51"/>
  <c r="O169" i="51"/>
  <c r="N169" i="51"/>
  <c r="M169" i="51"/>
  <c r="L169" i="51"/>
  <c r="T169" i="51" s="1"/>
  <c r="S168" i="51"/>
  <c r="Q168" i="51"/>
  <c r="P168" i="51"/>
  <c r="O168" i="51"/>
  <c r="N168" i="51"/>
  <c r="M168" i="51"/>
  <c r="L168" i="51"/>
  <c r="T168" i="51" s="1"/>
  <c r="S167" i="51"/>
  <c r="Q167" i="51"/>
  <c r="P167" i="51"/>
  <c r="O167" i="51"/>
  <c r="N167" i="51"/>
  <c r="M167" i="51"/>
  <c r="L167" i="51"/>
  <c r="T167" i="51" s="1"/>
  <c r="S166" i="51"/>
  <c r="Q166" i="51"/>
  <c r="P166" i="51"/>
  <c r="O166" i="51"/>
  <c r="N166" i="51"/>
  <c r="M166" i="51"/>
  <c r="L166" i="51"/>
  <c r="T166" i="51" s="1"/>
  <c r="S165" i="51"/>
  <c r="Q165" i="51"/>
  <c r="P165" i="51"/>
  <c r="O165" i="51"/>
  <c r="N165" i="51"/>
  <c r="M165" i="51"/>
  <c r="L165" i="51"/>
  <c r="T165" i="51" s="1"/>
  <c r="S164" i="51"/>
  <c r="Q164" i="51"/>
  <c r="P164" i="51"/>
  <c r="O164" i="51"/>
  <c r="N164" i="51"/>
  <c r="M164" i="51"/>
  <c r="L164" i="51"/>
  <c r="T164" i="51" s="1"/>
  <c r="S163" i="51"/>
  <c r="Q163" i="51"/>
  <c r="P163" i="51"/>
  <c r="O163" i="51"/>
  <c r="N163" i="51"/>
  <c r="M163" i="51"/>
  <c r="L163" i="51"/>
  <c r="T163" i="51" s="1"/>
  <c r="S162" i="51"/>
  <c r="Q162" i="51"/>
  <c r="P162" i="51"/>
  <c r="O162" i="51"/>
  <c r="N162" i="51"/>
  <c r="M162" i="51"/>
  <c r="L162" i="51"/>
  <c r="T162" i="51" s="1"/>
  <c r="S161" i="51"/>
  <c r="Q161" i="51"/>
  <c r="P161" i="51"/>
  <c r="O161" i="51"/>
  <c r="N161" i="51"/>
  <c r="M161" i="51"/>
  <c r="L161" i="51"/>
  <c r="T161" i="51" s="1"/>
  <c r="S160" i="51"/>
  <c r="Q160" i="51"/>
  <c r="P160" i="51"/>
  <c r="O160" i="51"/>
  <c r="N160" i="51"/>
  <c r="M160" i="51"/>
  <c r="L160" i="51"/>
  <c r="T160" i="51" s="1"/>
  <c r="S159" i="51"/>
  <c r="Q159" i="51"/>
  <c r="P159" i="51"/>
  <c r="O159" i="51"/>
  <c r="N159" i="51"/>
  <c r="M159" i="51"/>
  <c r="L159" i="51"/>
  <c r="T159" i="51" s="1"/>
  <c r="S158" i="51"/>
  <c r="Q158" i="51"/>
  <c r="P158" i="51"/>
  <c r="O158" i="51"/>
  <c r="N158" i="51"/>
  <c r="M158" i="51"/>
  <c r="L158" i="51"/>
  <c r="T158" i="51" s="1"/>
  <c r="S157" i="51"/>
  <c r="Q157" i="51"/>
  <c r="P157" i="51"/>
  <c r="O157" i="51"/>
  <c r="N157" i="51"/>
  <c r="M157" i="51"/>
  <c r="L157" i="51"/>
  <c r="T157" i="51" s="1"/>
  <c r="S156" i="51"/>
  <c r="Q156" i="51"/>
  <c r="P156" i="51"/>
  <c r="O156" i="51"/>
  <c r="N156" i="51"/>
  <c r="M156" i="51"/>
  <c r="L156" i="51"/>
  <c r="T156" i="51" s="1"/>
  <c r="S155" i="51"/>
  <c r="Q155" i="51"/>
  <c r="P155" i="51"/>
  <c r="O155" i="51"/>
  <c r="N155" i="51"/>
  <c r="M155" i="51"/>
  <c r="L155" i="51"/>
  <c r="T155" i="51" s="1"/>
  <c r="S154" i="51"/>
  <c r="Q154" i="51"/>
  <c r="P154" i="51"/>
  <c r="O154" i="51"/>
  <c r="N154" i="51"/>
  <c r="M154" i="51"/>
  <c r="L154" i="51"/>
  <c r="T154" i="51" s="1"/>
  <c r="S153" i="51"/>
  <c r="Q153" i="51"/>
  <c r="P153" i="51"/>
  <c r="O153" i="51"/>
  <c r="N153" i="51"/>
  <c r="M153" i="51"/>
  <c r="L153" i="51"/>
  <c r="T153" i="51" s="1"/>
  <c r="S152" i="51"/>
  <c r="Q152" i="51"/>
  <c r="P152" i="51"/>
  <c r="O152" i="51"/>
  <c r="N152" i="51"/>
  <c r="M152" i="51"/>
  <c r="L152" i="51"/>
  <c r="T152" i="51" s="1"/>
  <c r="S151" i="51"/>
  <c r="Q151" i="51"/>
  <c r="P151" i="51"/>
  <c r="O151" i="51"/>
  <c r="N151" i="51"/>
  <c r="M151" i="51"/>
  <c r="L151" i="51"/>
  <c r="T151" i="51" s="1"/>
  <c r="S150" i="51"/>
  <c r="Q150" i="51"/>
  <c r="P150" i="51"/>
  <c r="O150" i="51"/>
  <c r="N150" i="51"/>
  <c r="M150" i="51"/>
  <c r="L150" i="51"/>
  <c r="T150" i="51" s="1"/>
  <c r="S149" i="51"/>
  <c r="Q149" i="51"/>
  <c r="P149" i="51"/>
  <c r="O149" i="51"/>
  <c r="N149" i="51"/>
  <c r="M149" i="51"/>
  <c r="L149" i="51"/>
  <c r="T149" i="51" s="1"/>
  <c r="S144" i="51"/>
  <c r="Q144" i="51"/>
  <c r="P144" i="51"/>
  <c r="O144" i="51"/>
  <c r="N144" i="51"/>
  <c r="M144" i="51"/>
  <c r="L144" i="51"/>
  <c r="T144" i="51" s="1"/>
  <c r="S143" i="51"/>
  <c r="Q143" i="51"/>
  <c r="P143" i="51"/>
  <c r="O143" i="51"/>
  <c r="N143" i="51"/>
  <c r="M143" i="51"/>
  <c r="L143" i="51"/>
  <c r="T143" i="51" s="1"/>
  <c r="S142" i="51"/>
  <c r="Q142" i="51"/>
  <c r="P142" i="51"/>
  <c r="O142" i="51"/>
  <c r="N142" i="51"/>
  <c r="M142" i="51"/>
  <c r="L142" i="51"/>
  <c r="T142" i="51" s="1"/>
  <c r="S141" i="51"/>
  <c r="Q141" i="51"/>
  <c r="P141" i="51"/>
  <c r="O141" i="51"/>
  <c r="N141" i="51"/>
  <c r="M141" i="51"/>
  <c r="L141" i="51"/>
  <c r="T141" i="51" s="1"/>
  <c r="S140" i="51"/>
  <c r="Q140" i="51"/>
  <c r="P140" i="51"/>
  <c r="O140" i="51"/>
  <c r="N140" i="51"/>
  <c r="M140" i="51"/>
  <c r="L140" i="51"/>
  <c r="T140" i="51" s="1"/>
  <c r="S139" i="51"/>
  <c r="Q139" i="51"/>
  <c r="P139" i="51"/>
  <c r="O139" i="51"/>
  <c r="N139" i="51"/>
  <c r="M139" i="51"/>
  <c r="L139" i="51"/>
  <c r="T139" i="51" s="1"/>
  <c r="S138" i="51"/>
  <c r="Q138" i="51"/>
  <c r="P138" i="51"/>
  <c r="O138" i="51"/>
  <c r="N138" i="51"/>
  <c r="M138" i="51"/>
  <c r="L138" i="51"/>
  <c r="T138" i="51" s="1"/>
  <c r="S137" i="51"/>
  <c r="Q137" i="51"/>
  <c r="P137" i="51"/>
  <c r="O137" i="51"/>
  <c r="N137" i="51"/>
  <c r="M137" i="51"/>
  <c r="L137" i="51"/>
  <c r="T137" i="51" s="1"/>
  <c r="S136" i="51"/>
  <c r="Q136" i="51"/>
  <c r="P136" i="51"/>
  <c r="O136" i="51"/>
  <c r="N136" i="51"/>
  <c r="M136" i="51"/>
  <c r="L136" i="51"/>
  <c r="T136" i="51" s="1"/>
  <c r="S135" i="51"/>
  <c r="Q135" i="51"/>
  <c r="P135" i="51"/>
  <c r="O135" i="51"/>
  <c r="N135" i="51"/>
  <c r="M135" i="51"/>
  <c r="L135" i="51"/>
  <c r="T135" i="51" s="1"/>
  <c r="S134" i="51"/>
  <c r="Q134" i="51"/>
  <c r="P134" i="51"/>
  <c r="O134" i="51"/>
  <c r="N134" i="51"/>
  <c r="M134" i="51"/>
  <c r="L134" i="51"/>
  <c r="T134" i="51" s="1"/>
  <c r="S133" i="51"/>
  <c r="Q133" i="51"/>
  <c r="P133" i="51"/>
  <c r="O133" i="51"/>
  <c r="N133" i="51"/>
  <c r="M133" i="51"/>
  <c r="L133" i="51"/>
  <c r="T133" i="51" s="1"/>
  <c r="S132" i="51"/>
  <c r="Q132" i="51"/>
  <c r="P132" i="51"/>
  <c r="O132" i="51"/>
  <c r="N132" i="51"/>
  <c r="M132" i="51"/>
  <c r="L132" i="51"/>
  <c r="T132" i="51" s="1"/>
  <c r="S131" i="51"/>
  <c r="Q131" i="51"/>
  <c r="P131" i="51"/>
  <c r="O131" i="51"/>
  <c r="N131" i="51"/>
  <c r="M131" i="51"/>
  <c r="L131" i="51"/>
  <c r="T131" i="51" s="1"/>
  <c r="S130" i="51"/>
  <c r="Q130" i="51"/>
  <c r="P130" i="51"/>
  <c r="O130" i="51"/>
  <c r="N130" i="51"/>
  <c r="M130" i="51"/>
  <c r="L130" i="51"/>
  <c r="T130" i="51" s="1"/>
  <c r="S129" i="51"/>
  <c r="Q129" i="51"/>
  <c r="P129" i="51"/>
  <c r="O129" i="51"/>
  <c r="N129" i="51"/>
  <c r="M129" i="51"/>
  <c r="L129" i="51"/>
  <c r="T129" i="51" s="1"/>
  <c r="S128" i="51"/>
  <c r="Q128" i="51"/>
  <c r="P128" i="51"/>
  <c r="O128" i="51"/>
  <c r="N128" i="51"/>
  <c r="M128" i="51"/>
  <c r="L128" i="51"/>
  <c r="T128" i="51" s="1"/>
  <c r="S127" i="51"/>
  <c r="Q127" i="51"/>
  <c r="P127" i="51"/>
  <c r="O127" i="51"/>
  <c r="N127" i="51"/>
  <c r="M127" i="51"/>
  <c r="L127" i="51"/>
  <c r="T127" i="51" s="1"/>
  <c r="S126" i="51"/>
  <c r="Q126" i="51"/>
  <c r="P126" i="51"/>
  <c r="O126" i="51"/>
  <c r="N126" i="51"/>
  <c r="M126" i="51"/>
  <c r="L126" i="51"/>
  <c r="T126" i="51" s="1"/>
  <c r="S125" i="51"/>
  <c r="Q125" i="51"/>
  <c r="P125" i="51"/>
  <c r="O125" i="51"/>
  <c r="N125" i="51"/>
  <c r="M125" i="51"/>
  <c r="L125" i="51"/>
  <c r="T125" i="51" s="1"/>
  <c r="S124" i="51"/>
  <c r="Q124" i="51"/>
  <c r="P124" i="51"/>
  <c r="O124" i="51"/>
  <c r="N124" i="51"/>
  <c r="M124" i="51"/>
  <c r="L124" i="51"/>
  <c r="T124" i="51" s="1"/>
  <c r="S123" i="51"/>
  <c r="Q123" i="51"/>
  <c r="P123" i="51"/>
  <c r="O123" i="51"/>
  <c r="N123" i="51"/>
  <c r="M123" i="51"/>
  <c r="L123" i="51"/>
  <c r="T123" i="51" s="1"/>
  <c r="S122" i="51"/>
  <c r="Q122" i="51"/>
  <c r="P122" i="51"/>
  <c r="O122" i="51"/>
  <c r="N122" i="51"/>
  <c r="M122" i="51"/>
  <c r="L122" i="51"/>
  <c r="T122" i="51" s="1"/>
  <c r="S121" i="51"/>
  <c r="Q121" i="51"/>
  <c r="P121" i="51"/>
  <c r="O121" i="51"/>
  <c r="N121" i="51"/>
  <c r="M121" i="51"/>
  <c r="L121" i="51"/>
  <c r="T121" i="51" s="1"/>
  <c r="S120" i="51"/>
  <c r="Q120" i="51"/>
  <c r="P120" i="51"/>
  <c r="O120" i="51"/>
  <c r="N120" i="51"/>
  <c r="M120" i="51"/>
  <c r="L120" i="51"/>
  <c r="T120" i="51" s="1"/>
  <c r="S119" i="51"/>
  <c r="Q119" i="51"/>
  <c r="P119" i="51"/>
  <c r="O119" i="51"/>
  <c r="N119" i="51"/>
  <c r="M119" i="51"/>
  <c r="L119" i="51"/>
  <c r="T119" i="51" s="1"/>
  <c r="S118" i="51"/>
  <c r="Q118" i="51"/>
  <c r="P118" i="51"/>
  <c r="O118" i="51"/>
  <c r="N118" i="51"/>
  <c r="M118" i="51"/>
  <c r="L118" i="51"/>
  <c r="T118" i="51" s="1"/>
  <c r="S117" i="51"/>
  <c r="Q117" i="51"/>
  <c r="P117" i="51"/>
  <c r="O117" i="51"/>
  <c r="N117" i="51"/>
  <c r="M117" i="51"/>
  <c r="L117" i="51"/>
  <c r="T117" i="51" s="1"/>
  <c r="S116" i="51"/>
  <c r="Q116" i="51"/>
  <c r="P116" i="51"/>
  <c r="O116" i="51"/>
  <c r="N116" i="51"/>
  <c r="M116" i="51"/>
  <c r="L116" i="51"/>
  <c r="T116" i="51" s="1"/>
  <c r="S115" i="51"/>
  <c r="Q115" i="51"/>
  <c r="P115" i="51"/>
  <c r="O115" i="51"/>
  <c r="N115" i="51"/>
  <c r="M115" i="51"/>
  <c r="L115" i="51"/>
  <c r="T115" i="51" s="1"/>
  <c r="S114" i="51"/>
  <c r="Q114" i="51"/>
  <c r="P114" i="51"/>
  <c r="O114" i="51"/>
  <c r="N114" i="51"/>
  <c r="M114" i="51"/>
  <c r="L114" i="51"/>
  <c r="T114" i="51" s="1"/>
  <c r="S113" i="51"/>
  <c r="Q113" i="51"/>
  <c r="P113" i="51"/>
  <c r="O113" i="51"/>
  <c r="N113" i="51"/>
  <c r="M113" i="51"/>
  <c r="L113" i="51"/>
  <c r="T113" i="51" s="1"/>
  <c r="S112" i="51"/>
  <c r="Q112" i="51"/>
  <c r="P112" i="51"/>
  <c r="O112" i="51"/>
  <c r="N112" i="51"/>
  <c r="M112" i="51"/>
  <c r="L112" i="51"/>
  <c r="T112" i="51" s="1"/>
  <c r="S111" i="51"/>
  <c r="Q111" i="51"/>
  <c r="P111" i="51"/>
  <c r="O111" i="51"/>
  <c r="N111" i="51"/>
  <c r="M111" i="51"/>
  <c r="L111" i="51"/>
  <c r="T111" i="51" s="1"/>
  <c r="S110" i="51"/>
  <c r="Q110" i="51"/>
  <c r="P110" i="51"/>
  <c r="O110" i="51"/>
  <c r="N110" i="51"/>
  <c r="M110" i="51"/>
  <c r="L110" i="51"/>
  <c r="T110" i="51" s="1"/>
  <c r="S109" i="51"/>
  <c r="Q109" i="51"/>
  <c r="P109" i="51"/>
  <c r="O109" i="51"/>
  <c r="N109" i="51"/>
  <c r="M109" i="51"/>
  <c r="L109" i="51"/>
  <c r="T109" i="51" s="1"/>
  <c r="S108" i="51"/>
  <c r="Q108" i="51"/>
  <c r="P108" i="51"/>
  <c r="O108" i="51"/>
  <c r="N108" i="51"/>
  <c r="M108" i="51"/>
  <c r="L108" i="51"/>
  <c r="T108" i="51" s="1"/>
  <c r="S107" i="51"/>
  <c r="Q107" i="51"/>
  <c r="P107" i="51"/>
  <c r="O107" i="51"/>
  <c r="N107" i="51"/>
  <c r="M107" i="51"/>
  <c r="L107" i="51"/>
  <c r="T107" i="51" s="1"/>
  <c r="S106" i="51"/>
  <c r="Q106" i="51"/>
  <c r="P106" i="51"/>
  <c r="O106" i="51"/>
  <c r="N106" i="51"/>
  <c r="M106" i="51"/>
  <c r="L106" i="51"/>
  <c r="T106" i="51" s="1"/>
  <c r="S105" i="51"/>
  <c r="Q105" i="51"/>
  <c r="P105" i="51"/>
  <c r="O105" i="51"/>
  <c r="N105" i="51"/>
  <c r="M105" i="51"/>
  <c r="L105" i="51"/>
  <c r="T105" i="51" s="1"/>
  <c r="S104" i="51"/>
  <c r="Q104" i="51"/>
  <c r="P104" i="51"/>
  <c r="O104" i="51"/>
  <c r="N104" i="51"/>
  <c r="M104" i="51"/>
  <c r="L104" i="51"/>
  <c r="T104" i="51" s="1"/>
  <c r="S103" i="51"/>
  <c r="Q103" i="51"/>
  <c r="P103" i="51"/>
  <c r="O103" i="51"/>
  <c r="N103" i="51"/>
  <c r="M103" i="51"/>
  <c r="L103" i="51"/>
  <c r="T103" i="51" s="1"/>
  <c r="S102" i="51"/>
  <c r="Q102" i="51"/>
  <c r="P102" i="51"/>
  <c r="O102" i="51"/>
  <c r="N102" i="51"/>
  <c r="M102" i="51"/>
  <c r="L102" i="51"/>
  <c r="T102" i="51" s="1"/>
  <c r="S101" i="51"/>
  <c r="Q101" i="51"/>
  <c r="P101" i="51"/>
  <c r="O101" i="51"/>
  <c r="N101" i="51"/>
  <c r="M101" i="51"/>
  <c r="L101" i="51"/>
  <c r="T101" i="51" s="1"/>
  <c r="S100" i="51"/>
  <c r="Q100" i="51"/>
  <c r="P100" i="51"/>
  <c r="O100" i="51"/>
  <c r="N100" i="51"/>
  <c r="M100" i="51"/>
  <c r="L100" i="51"/>
  <c r="T100" i="51" s="1"/>
  <c r="S99" i="51"/>
  <c r="Q99" i="51"/>
  <c r="P99" i="51"/>
  <c r="O99" i="51"/>
  <c r="N99" i="51"/>
  <c r="M99" i="51"/>
  <c r="L99" i="51"/>
  <c r="T99" i="51" s="1"/>
  <c r="S98" i="51"/>
  <c r="Q98" i="51"/>
  <c r="P98" i="51"/>
  <c r="O98" i="51"/>
  <c r="N98" i="51"/>
  <c r="M98" i="51"/>
  <c r="L98" i="51"/>
  <c r="T98" i="51" s="1"/>
  <c r="S97" i="51"/>
  <c r="Q97" i="51"/>
  <c r="P97" i="51"/>
  <c r="O97" i="51"/>
  <c r="N97" i="51"/>
  <c r="M97" i="51"/>
  <c r="L97" i="51"/>
  <c r="T97" i="51" s="1"/>
  <c r="S96" i="51"/>
  <c r="Q96" i="51"/>
  <c r="P96" i="51"/>
  <c r="O96" i="51"/>
  <c r="N96" i="51"/>
  <c r="M96" i="51"/>
  <c r="L96" i="51"/>
  <c r="T96" i="51" s="1"/>
  <c r="S95" i="51"/>
  <c r="Q95" i="51"/>
  <c r="P95" i="51"/>
  <c r="O95" i="51"/>
  <c r="N95" i="51"/>
  <c r="M95" i="51"/>
  <c r="L95" i="51"/>
  <c r="T95" i="51" s="1"/>
  <c r="S94" i="51"/>
  <c r="Q94" i="51"/>
  <c r="P94" i="51"/>
  <c r="O94" i="51"/>
  <c r="N94" i="51"/>
  <c r="M94" i="51"/>
  <c r="L94" i="51"/>
  <c r="T94" i="51" s="1"/>
  <c r="S93" i="51"/>
  <c r="Q93" i="51"/>
  <c r="P93" i="51"/>
  <c r="O93" i="51"/>
  <c r="N93" i="51"/>
  <c r="M93" i="51"/>
  <c r="L93" i="51"/>
  <c r="T93" i="51" s="1"/>
  <c r="S92" i="51"/>
  <c r="Q92" i="51"/>
  <c r="P92" i="51"/>
  <c r="O92" i="51"/>
  <c r="N92" i="51"/>
  <c r="M92" i="51"/>
  <c r="L92" i="51"/>
  <c r="T92" i="51" s="1"/>
  <c r="S91" i="51"/>
  <c r="Q91" i="51"/>
  <c r="P91" i="51"/>
  <c r="O91" i="51"/>
  <c r="N91" i="51"/>
  <c r="M91" i="51"/>
  <c r="L91" i="51"/>
  <c r="T91" i="51" s="1"/>
  <c r="S90" i="51"/>
  <c r="Q90" i="51"/>
  <c r="P90" i="51"/>
  <c r="O90" i="51"/>
  <c r="N90" i="51"/>
  <c r="M90" i="51"/>
  <c r="L90" i="51"/>
  <c r="T90" i="51" s="1"/>
  <c r="S89" i="51"/>
  <c r="Q89" i="51"/>
  <c r="P89" i="51"/>
  <c r="O89" i="51"/>
  <c r="N89" i="51"/>
  <c r="M89" i="51"/>
  <c r="L89" i="51"/>
  <c r="T89" i="51" s="1"/>
  <c r="S88" i="51"/>
  <c r="Q88" i="51"/>
  <c r="P88" i="51"/>
  <c r="O88" i="51"/>
  <c r="N88" i="51"/>
  <c r="M88" i="51"/>
  <c r="L88" i="51"/>
  <c r="T88" i="51" s="1"/>
  <c r="S87" i="51"/>
  <c r="Q87" i="51"/>
  <c r="P87" i="51"/>
  <c r="O87" i="51"/>
  <c r="N87" i="51"/>
  <c r="M87" i="51"/>
  <c r="L87" i="51"/>
  <c r="T87" i="51" s="1"/>
  <c r="S86" i="51"/>
  <c r="Q86" i="51"/>
  <c r="P86" i="51"/>
  <c r="O86" i="51"/>
  <c r="N86" i="51"/>
  <c r="M86" i="51"/>
  <c r="L86" i="51"/>
  <c r="T86" i="51" s="1"/>
  <c r="S85" i="51"/>
  <c r="Q85" i="51"/>
  <c r="P85" i="51"/>
  <c r="O85" i="51"/>
  <c r="N85" i="51"/>
  <c r="M85" i="51"/>
  <c r="L85" i="51"/>
  <c r="T85" i="51" s="1"/>
  <c r="S84" i="51"/>
  <c r="Q84" i="51"/>
  <c r="P84" i="51"/>
  <c r="O84" i="51"/>
  <c r="N84" i="51"/>
  <c r="M84" i="51"/>
  <c r="L84" i="51"/>
  <c r="T84" i="51" s="1"/>
  <c r="S83" i="51"/>
  <c r="Q83" i="51"/>
  <c r="P83" i="51"/>
  <c r="O83" i="51"/>
  <c r="N83" i="51"/>
  <c r="M83" i="51"/>
  <c r="T83" i="51"/>
  <c r="S82" i="51"/>
  <c r="Q82" i="51"/>
  <c r="P82" i="51"/>
  <c r="O82" i="51"/>
  <c r="N82" i="51"/>
  <c r="M82" i="51"/>
  <c r="L82" i="51"/>
  <c r="T82" i="51" s="1"/>
  <c r="S81" i="51"/>
  <c r="Q81" i="51"/>
  <c r="P81" i="51"/>
  <c r="O81" i="51"/>
  <c r="N81" i="51"/>
  <c r="M81" i="51"/>
  <c r="L81" i="51"/>
  <c r="T81" i="51" s="1"/>
  <c r="S80" i="51"/>
  <c r="Q80" i="51"/>
  <c r="P80" i="51"/>
  <c r="O80" i="51"/>
  <c r="N80" i="51"/>
  <c r="M80" i="51"/>
  <c r="L80" i="51"/>
  <c r="T80" i="51" s="1"/>
  <c r="S79" i="51"/>
  <c r="Q79" i="51"/>
  <c r="P79" i="51"/>
  <c r="O79" i="51"/>
  <c r="N79" i="51"/>
  <c r="M79" i="51"/>
  <c r="L79" i="51"/>
  <c r="T79" i="51" s="1"/>
  <c r="S78" i="51"/>
  <c r="Q78" i="51"/>
  <c r="P78" i="51"/>
  <c r="O78" i="51"/>
  <c r="N78" i="51"/>
  <c r="M78" i="51"/>
  <c r="L78" i="51"/>
  <c r="T78" i="51" s="1"/>
  <c r="S77" i="51"/>
  <c r="Q77" i="51"/>
  <c r="P77" i="51"/>
  <c r="O77" i="51"/>
  <c r="N77" i="51"/>
  <c r="M77" i="51"/>
  <c r="L77" i="51"/>
  <c r="T77" i="51" s="1"/>
  <c r="S76" i="51"/>
  <c r="Q76" i="51"/>
  <c r="P76" i="51"/>
  <c r="O76" i="51"/>
  <c r="N76" i="51"/>
  <c r="M76" i="51"/>
  <c r="L76" i="51"/>
  <c r="T76" i="51" s="1"/>
  <c r="S75" i="51"/>
  <c r="Q75" i="51"/>
  <c r="P75" i="51"/>
  <c r="O75" i="51"/>
  <c r="N75" i="51"/>
  <c r="M75" i="51"/>
  <c r="L75" i="51"/>
  <c r="T75" i="51" s="1"/>
  <c r="S74" i="51"/>
  <c r="Q74" i="51"/>
  <c r="P74" i="51"/>
  <c r="O74" i="51"/>
  <c r="N74" i="51"/>
  <c r="M74" i="51"/>
  <c r="L74" i="51"/>
  <c r="T74" i="51" s="1"/>
  <c r="S73" i="51"/>
  <c r="Q73" i="51"/>
  <c r="P73" i="51"/>
  <c r="O73" i="51"/>
  <c r="N73" i="51"/>
  <c r="M73" i="51"/>
  <c r="L73" i="51"/>
  <c r="T73" i="51" s="1"/>
  <c r="S72" i="51"/>
  <c r="Q72" i="51"/>
  <c r="P72" i="51"/>
  <c r="O72" i="51"/>
  <c r="N72" i="51"/>
  <c r="M72" i="51"/>
  <c r="L72" i="51"/>
  <c r="T72" i="51" s="1"/>
  <c r="S71" i="51"/>
  <c r="Q71" i="51"/>
  <c r="P71" i="51"/>
  <c r="O71" i="51"/>
  <c r="N71" i="51"/>
  <c r="M71" i="51"/>
  <c r="L71" i="51"/>
  <c r="T71" i="51" s="1"/>
  <c r="S70" i="51"/>
  <c r="Q70" i="51"/>
  <c r="P70" i="51"/>
  <c r="O70" i="51"/>
  <c r="N70" i="51"/>
  <c r="M70" i="51"/>
  <c r="L70" i="51"/>
  <c r="T70" i="51" s="1"/>
  <c r="S69" i="51"/>
  <c r="Q69" i="51"/>
  <c r="P69" i="51"/>
  <c r="O69" i="51"/>
  <c r="N69" i="51"/>
  <c r="M69" i="51"/>
  <c r="L69" i="51"/>
  <c r="T69" i="51" s="1"/>
  <c r="S68" i="51"/>
  <c r="Q68" i="51"/>
  <c r="P68" i="51"/>
  <c r="O68" i="51"/>
  <c r="N68" i="51"/>
  <c r="M68" i="51"/>
  <c r="L68" i="51"/>
  <c r="T68" i="51" s="1"/>
  <c r="S67" i="51"/>
  <c r="Q67" i="51"/>
  <c r="P67" i="51"/>
  <c r="O67" i="51"/>
  <c r="N67" i="51"/>
  <c r="M67" i="51"/>
  <c r="L67" i="51"/>
  <c r="T67" i="51" s="1"/>
  <c r="S66" i="51"/>
  <c r="Q66" i="51"/>
  <c r="P66" i="51"/>
  <c r="O66" i="51"/>
  <c r="N66" i="51"/>
  <c r="M66" i="51"/>
  <c r="L66" i="51"/>
  <c r="T66" i="51" s="1"/>
  <c r="S65" i="51"/>
  <c r="Q65" i="51"/>
  <c r="P65" i="51"/>
  <c r="O65" i="51"/>
  <c r="N65" i="51"/>
  <c r="M65" i="51"/>
  <c r="L65" i="51"/>
  <c r="T65" i="51" s="1"/>
  <c r="S64" i="51"/>
  <c r="Q64" i="51"/>
  <c r="P64" i="51"/>
  <c r="O64" i="51"/>
  <c r="N64" i="51"/>
  <c r="M64" i="51"/>
  <c r="L64" i="51"/>
  <c r="T64" i="51" s="1"/>
  <c r="S63" i="51"/>
  <c r="Q63" i="51"/>
  <c r="P63" i="51"/>
  <c r="O63" i="51"/>
  <c r="N63" i="51"/>
  <c r="M63" i="51"/>
  <c r="L63" i="51"/>
  <c r="T63" i="51" s="1"/>
  <c r="S62" i="51"/>
  <c r="Q62" i="51"/>
  <c r="P62" i="51"/>
  <c r="O62" i="51"/>
  <c r="N62" i="51"/>
  <c r="M62" i="51"/>
  <c r="L62" i="51"/>
  <c r="T62" i="51" s="1"/>
  <c r="S61" i="51"/>
  <c r="Q61" i="51"/>
  <c r="P61" i="51"/>
  <c r="O61" i="51"/>
  <c r="N61" i="51"/>
  <c r="M61" i="51"/>
  <c r="L61" i="51"/>
  <c r="T61" i="51" s="1"/>
  <c r="S60" i="51"/>
  <c r="Q60" i="51"/>
  <c r="P60" i="51"/>
  <c r="O60" i="51"/>
  <c r="N60" i="51"/>
  <c r="M60" i="51"/>
  <c r="L60" i="51"/>
  <c r="T60" i="51" s="1"/>
  <c r="S59" i="51"/>
  <c r="Q59" i="51"/>
  <c r="P59" i="51"/>
  <c r="O59" i="51"/>
  <c r="N59" i="51"/>
  <c r="M59" i="51"/>
  <c r="L59" i="51"/>
  <c r="T59" i="51" s="1"/>
  <c r="S58" i="51"/>
  <c r="Q58" i="51"/>
  <c r="P58" i="51"/>
  <c r="O58" i="51"/>
  <c r="N58" i="51"/>
  <c r="M58" i="51"/>
  <c r="L58" i="51"/>
  <c r="T58" i="51" s="1"/>
  <c r="S57" i="51"/>
  <c r="Q57" i="51"/>
  <c r="P57" i="51"/>
  <c r="O57" i="51"/>
  <c r="N57" i="51"/>
  <c r="M57" i="51"/>
  <c r="L57" i="51"/>
  <c r="T57" i="51" s="1"/>
  <c r="S56" i="51"/>
  <c r="Q56" i="51"/>
  <c r="P56" i="51"/>
  <c r="O56" i="51"/>
  <c r="N56" i="51"/>
  <c r="M56" i="51"/>
  <c r="L56" i="51"/>
  <c r="T56" i="51" s="1"/>
  <c r="S55" i="51"/>
  <c r="Q55" i="51"/>
  <c r="P55" i="51"/>
  <c r="O55" i="51"/>
  <c r="N55" i="51"/>
  <c r="M55" i="51"/>
  <c r="L55" i="51"/>
  <c r="T55" i="51" s="1"/>
  <c r="S54" i="51"/>
  <c r="Q54" i="51"/>
  <c r="P54" i="51"/>
  <c r="O54" i="51"/>
  <c r="N54" i="51"/>
  <c r="M54" i="51"/>
  <c r="L54" i="51"/>
  <c r="T54" i="51" s="1"/>
  <c r="S53" i="51"/>
  <c r="Q53" i="51"/>
  <c r="P53" i="51"/>
  <c r="O53" i="51"/>
  <c r="N53" i="51"/>
  <c r="M53" i="51"/>
  <c r="L53" i="51"/>
  <c r="T53" i="51" s="1"/>
  <c r="S52" i="51"/>
  <c r="Q52" i="51"/>
  <c r="P52" i="51"/>
  <c r="O52" i="51"/>
  <c r="N52" i="51"/>
  <c r="M52" i="51"/>
  <c r="L52" i="51"/>
  <c r="T52" i="51" s="1"/>
  <c r="S51" i="51"/>
  <c r="Q51" i="51"/>
  <c r="P51" i="51"/>
  <c r="O51" i="51"/>
  <c r="N51" i="51"/>
  <c r="M51" i="51"/>
  <c r="L51" i="51"/>
  <c r="T51" i="51" s="1"/>
  <c r="S50" i="51"/>
  <c r="Q50" i="51"/>
  <c r="P50" i="51"/>
  <c r="O50" i="51"/>
  <c r="N50" i="51"/>
  <c r="M50" i="51"/>
  <c r="L50" i="51"/>
  <c r="T50" i="51" s="1"/>
  <c r="S49" i="51"/>
  <c r="Q49" i="51"/>
  <c r="P49" i="51"/>
  <c r="O49" i="51"/>
  <c r="N49" i="51"/>
  <c r="M49" i="51"/>
  <c r="L49" i="51"/>
  <c r="T49" i="51" s="1"/>
  <c r="S48" i="51"/>
  <c r="Q48" i="51"/>
  <c r="P48" i="51"/>
  <c r="O48" i="51"/>
  <c r="N48" i="51"/>
  <c r="M48" i="51"/>
  <c r="L48" i="51"/>
  <c r="T48" i="51" s="1"/>
  <c r="S47" i="51"/>
  <c r="Q47" i="51"/>
  <c r="P47" i="51"/>
  <c r="O47" i="51"/>
  <c r="N47" i="51"/>
  <c r="M47" i="51"/>
  <c r="L47" i="51"/>
  <c r="T47" i="51" s="1"/>
  <c r="S46" i="51"/>
  <c r="Q46" i="51"/>
  <c r="P46" i="51"/>
  <c r="O46" i="51"/>
  <c r="N46" i="51"/>
  <c r="M46" i="51"/>
  <c r="L46" i="51"/>
  <c r="T46" i="51" s="1"/>
  <c r="S45" i="51"/>
  <c r="Q45" i="51"/>
  <c r="P45" i="51"/>
  <c r="O45" i="51"/>
  <c r="N45" i="51"/>
  <c r="M45" i="51"/>
  <c r="L45" i="51"/>
  <c r="T45" i="51" s="1"/>
  <c r="S44" i="51"/>
  <c r="Q44" i="51"/>
  <c r="P44" i="51"/>
  <c r="O44" i="51"/>
  <c r="N44" i="51"/>
  <c r="M44" i="51"/>
  <c r="L44" i="51"/>
  <c r="T44" i="51" s="1"/>
  <c r="S43" i="51"/>
  <c r="Q43" i="51"/>
  <c r="P43" i="51"/>
  <c r="O43" i="51"/>
  <c r="N43" i="51"/>
  <c r="M43" i="51"/>
  <c r="L43" i="51"/>
  <c r="T43" i="51" s="1"/>
  <c r="S42" i="51"/>
  <c r="Q42" i="51"/>
  <c r="P42" i="51"/>
  <c r="O42" i="51"/>
  <c r="N42" i="51"/>
  <c r="M42" i="51"/>
  <c r="L42" i="51"/>
  <c r="T42" i="51" s="1"/>
  <c r="S41" i="51"/>
  <c r="Q41" i="51"/>
  <c r="P41" i="51"/>
  <c r="O41" i="51"/>
  <c r="N41" i="51"/>
  <c r="M41" i="51"/>
  <c r="L41" i="51"/>
  <c r="T41" i="51" s="1"/>
  <c r="S40" i="51"/>
  <c r="Q40" i="51"/>
  <c r="P40" i="51"/>
  <c r="O40" i="51"/>
  <c r="N40" i="51"/>
  <c r="M40" i="51"/>
  <c r="L40" i="51"/>
  <c r="T40" i="51" s="1"/>
  <c r="S39" i="51"/>
  <c r="Q39" i="51"/>
  <c r="P39" i="51"/>
  <c r="O39" i="51"/>
  <c r="N39" i="51"/>
  <c r="M39" i="51"/>
  <c r="L39" i="51"/>
  <c r="T39" i="51" s="1"/>
  <c r="S38" i="51"/>
  <c r="Q38" i="51"/>
  <c r="P38" i="51"/>
  <c r="O38" i="51"/>
  <c r="N38" i="51"/>
  <c r="M38" i="51"/>
  <c r="L38" i="51"/>
  <c r="T38" i="51" s="1"/>
  <c r="S37" i="51"/>
  <c r="Q37" i="51"/>
  <c r="P37" i="51"/>
  <c r="O37" i="51"/>
  <c r="N37" i="51"/>
  <c r="M37" i="51"/>
  <c r="L37" i="51"/>
  <c r="T37" i="51" s="1"/>
  <c r="S36" i="51"/>
  <c r="Q36" i="51"/>
  <c r="P36" i="51"/>
  <c r="O36" i="51"/>
  <c r="N36" i="51"/>
  <c r="M36" i="51"/>
  <c r="L36" i="51"/>
  <c r="T36" i="51" s="1"/>
  <c r="S35" i="51"/>
  <c r="Q35" i="51"/>
  <c r="P35" i="51"/>
  <c r="O35" i="51"/>
  <c r="N35" i="51"/>
  <c r="M35" i="51"/>
  <c r="L35" i="51"/>
  <c r="T35" i="51" s="1"/>
  <c r="S34" i="51"/>
  <c r="Q34" i="51"/>
  <c r="P34" i="51"/>
  <c r="O34" i="51"/>
  <c r="N34" i="51"/>
  <c r="M34" i="51"/>
  <c r="L34" i="51"/>
  <c r="T34" i="51" s="1"/>
  <c r="S33" i="51"/>
  <c r="Q33" i="51"/>
  <c r="P33" i="51"/>
  <c r="O33" i="51"/>
  <c r="N33" i="51"/>
  <c r="M33" i="51"/>
  <c r="L33" i="51"/>
  <c r="T33" i="51" s="1"/>
  <c r="S32" i="51"/>
  <c r="Q32" i="51"/>
  <c r="P32" i="51"/>
  <c r="O32" i="51"/>
  <c r="N32" i="51"/>
  <c r="M32" i="51"/>
  <c r="L32" i="51"/>
  <c r="T32" i="51" s="1"/>
  <c r="S31" i="51"/>
  <c r="Q31" i="51"/>
  <c r="P31" i="51"/>
  <c r="O31" i="51"/>
  <c r="N31" i="51"/>
  <c r="M31" i="51"/>
  <c r="L31" i="51"/>
  <c r="T31" i="51" s="1"/>
  <c r="S30" i="51"/>
  <c r="Q30" i="51"/>
  <c r="P30" i="51"/>
  <c r="O30" i="51"/>
  <c r="N30" i="51"/>
  <c r="M30" i="51"/>
  <c r="L30" i="51"/>
  <c r="T30" i="51" s="1"/>
  <c r="S29" i="51"/>
  <c r="Q29" i="51"/>
  <c r="P29" i="51"/>
  <c r="O29" i="51"/>
  <c r="N29" i="51"/>
  <c r="M29" i="51"/>
  <c r="L29" i="51"/>
  <c r="T29" i="51" s="1"/>
  <c r="S28" i="51"/>
  <c r="Q28" i="51"/>
  <c r="P28" i="51"/>
  <c r="O28" i="51"/>
  <c r="N28" i="51"/>
  <c r="M28" i="51"/>
  <c r="L28" i="51"/>
  <c r="T28" i="51" s="1"/>
  <c r="S27" i="51"/>
  <c r="Q27" i="51"/>
  <c r="P27" i="51"/>
  <c r="O27" i="51"/>
  <c r="N27" i="51"/>
  <c r="M27" i="51"/>
  <c r="L27" i="51"/>
  <c r="T27" i="51" s="1"/>
  <c r="S26" i="51"/>
  <c r="Q26" i="51"/>
  <c r="P26" i="51"/>
  <c r="O26" i="51"/>
  <c r="N26" i="51"/>
  <c r="M26" i="51"/>
  <c r="L26" i="51"/>
  <c r="T26" i="51" s="1"/>
  <c r="S25" i="51"/>
  <c r="Q25" i="51"/>
  <c r="P25" i="51"/>
  <c r="O25" i="51"/>
  <c r="N25" i="51"/>
  <c r="M25" i="51"/>
  <c r="L25" i="51"/>
  <c r="T25" i="51" s="1"/>
  <c r="S24" i="51"/>
  <c r="Q24" i="51"/>
  <c r="P24" i="51"/>
  <c r="O24" i="51"/>
  <c r="N24" i="51"/>
  <c r="M24" i="51"/>
  <c r="L24" i="51"/>
  <c r="T24" i="51" s="1"/>
  <c r="S23" i="51"/>
  <c r="Q23" i="51"/>
  <c r="P23" i="51"/>
  <c r="O23" i="51"/>
  <c r="N23" i="51"/>
  <c r="M23" i="51"/>
  <c r="L23" i="51"/>
  <c r="T23" i="51" s="1"/>
  <c r="S22" i="51"/>
  <c r="Q22" i="51"/>
  <c r="P22" i="51"/>
  <c r="O22" i="51"/>
  <c r="N22" i="51"/>
  <c r="M22" i="51"/>
  <c r="L22" i="51"/>
  <c r="T22" i="51" s="1"/>
  <c r="S21" i="51"/>
  <c r="Q21" i="51"/>
  <c r="P21" i="51"/>
  <c r="O21" i="51"/>
  <c r="N21" i="51"/>
  <c r="M21" i="51"/>
  <c r="L21" i="51"/>
  <c r="T21" i="51" s="1"/>
  <c r="S20" i="51"/>
  <c r="Q20" i="51"/>
  <c r="P20" i="51"/>
  <c r="O20" i="51"/>
  <c r="N20" i="51"/>
  <c r="M20" i="51"/>
  <c r="L20" i="51"/>
  <c r="T20" i="51" s="1"/>
  <c r="S19" i="51"/>
  <c r="Q19" i="51"/>
  <c r="P19" i="51"/>
  <c r="O19" i="51"/>
  <c r="N19" i="51"/>
  <c r="M19" i="51"/>
  <c r="L19" i="51"/>
  <c r="T19" i="51" s="1"/>
  <c r="S18" i="51"/>
  <c r="Q18" i="51"/>
  <c r="P18" i="51"/>
  <c r="O18" i="51"/>
  <c r="N18" i="51"/>
  <c r="M18" i="51"/>
  <c r="L18" i="51"/>
  <c r="T18" i="51" s="1"/>
  <c r="S17" i="51"/>
  <c r="Q17" i="51"/>
  <c r="P17" i="51"/>
  <c r="O17" i="51"/>
  <c r="N17" i="51"/>
  <c r="M17" i="51"/>
  <c r="L17" i="51"/>
  <c r="T17" i="51" s="1"/>
  <c r="S16" i="51"/>
  <c r="Q16" i="51"/>
  <c r="P16" i="51"/>
  <c r="O16" i="51"/>
  <c r="N16" i="51"/>
  <c r="M16" i="51"/>
  <c r="L16" i="51"/>
  <c r="T16" i="51" s="1"/>
  <c r="S15" i="51"/>
  <c r="Q15" i="51"/>
  <c r="P15" i="51"/>
  <c r="O15" i="51"/>
  <c r="N15" i="51"/>
  <c r="M15" i="51"/>
  <c r="L15" i="51"/>
  <c r="T15" i="51" s="1"/>
  <c r="S14" i="51"/>
  <c r="Q14" i="51"/>
  <c r="P14" i="51"/>
  <c r="O14" i="51"/>
  <c r="N14" i="51"/>
  <c r="M14" i="51"/>
  <c r="L14" i="51"/>
  <c r="T14" i="51" s="1"/>
  <c r="S13" i="51"/>
  <c r="Q13" i="51"/>
  <c r="P13" i="51"/>
  <c r="O13" i="51"/>
  <c r="N13" i="51"/>
  <c r="M13" i="51"/>
  <c r="L13" i="51"/>
  <c r="T13" i="51" s="1"/>
  <c r="S12" i="51"/>
  <c r="Q12" i="51"/>
  <c r="P12" i="51"/>
  <c r="O12" i="51"/>
  <c r="N12" i="51"/>
  <c r="M12" i="51"/>
  <c r="L12" i="51"/>
  <c r="T12" i="51" s="1"/>
  <c r="S11" i="51"/>
  <c r="Q11" i="51"/>
  <c r="P11" i="51"/>
  <c r="O11" i="51"/>
  <c r="N11" i="51"/>
  <c r="M11" i="51"/>
  <c r="L11" i="51"/>
  <c r="T11" i="51" s="1"/>
  <c r="S10" i="51"/>
  <c r="Q10" i="51"/>
  <c r="P10" i="51"/>
  <c r="O10" i="51"/>
  <c r="N10" i="51"/>
  <c r="M10" i="51"/>
  <c r="L10" i="51"/>
  <c r="T10" i="51" s="1"/>
  <c r="S9" i="51"/>
  <c r="Q9" i="51"/>
  <c r="P9" i="51"/>
  <c r="O9" i="51"/>
  <c r="N9" i="51"/>
  <c r="M9" i="51"/>
  <c r="L9" i="51"/>
  <c r="T9" i="51" s="1"/>
  <c r="S8" i="51"/>
  <c r="Q8" i="51"/>
  <c r="P8" i="51"/>
  <c r="O8" i="51"/>
  <c r="N8" i="51"/>
  <c r="M8" i="51"/>
  <c r="L8" i="51"/>
  <c r="T8" i="51" s="1"/>
  <c r="S7" i="51"/>
  <c r="Q7" i="51"/>
  <c r="P7" i="51"/>
  <c r="O7" i="51"/>
  <c r="N7" i="51"/>
  <c r="M7" i="51"/>
  <c r="L7" i="51"/>
  <c r="T7" i="51" s="1"/>
  <c r="S6" i="51"/>
  <c r="Q6" i="51"/>
  <c r="P6" i="51"/>
  <c r="O6" i="51"/>
  <c r="N6" i="51"/>
  <c r="M6" i="51"/>
  <c r="L6" i="51"/>
  <c r="T6" i="51" s="1"/>
  <c r="S5" i="51"/>
  <c r="Q5" i="51"/>
  <c r="P5" i="51"/>
  <c r="O5" i="51"/>
  <c r="N5" i="51"/>
  <c r="M5" i="51"/>
  <c r="L5" i="51"/>
  <c r="T5" i="51" s="1"/>
  <c r="S3" i="51"/>
  <c r="Q3" i="51"/>
  <c r="P3" i="51"/>
  <c r="O3" i="51"/>
  <c r="N3" i="51"/>
  <c r="M3" i="51"/>
  <c r="L3" i="51"/>
  <c r="T3" i="51" s="1"/>
  <c r="L2" i="51"/>
  <c r="T2" i="51" s="1"/>
  <c r="M2" i="51"/>
  <c r="N2" i="51"/>
  <c r="O2" i="51"/>
  <c r="P2" i="51"/>
  <c r="Q2" i="51"/>
  <c r="S2" i="51"/>
  <c r="V1304" i="45" l="1"/>
  <c r="U1304" i="45"/>
  <c r="V1303" i="45"/>
  <c r="U1303" i="45"/>
  <c r="V1302" i="45"/>
  <c r="U1302" i="45"/>
  <c r="V1301" i="45"/>
  <c r="U1301" i="45"/>
  <c r="V1300" i="45"/>
  <c r="U1300" i="45"/>
  <c r="V1299" i="45"/>
  <c r="U1299" i="45"/>
  <c r="V1298" i="45"/>
  <c r="U1298" i="45"/>
  <c r="V1297" i="45"/>
  <c r="U1297" i="45"/>
  <c r="V1296" i="45"/>
  <c r="U1296" i="45"/>
  <c r="V1295" i="45"/>
  <c r="U1295" i="45"/>
  <c r="V1294" i="45"/>
  <c r="U1294" i="45"/>
  <c r="V1293" i="45"/>
  <c r="U1293" i="45"/>
  <c r="V1292" i="45"/>
  <c r="U1292" i="45"/>
  <c r="V1291" i="45"/>
  <c r="U1291" i="45"/>
  <c r="V1290" i="45"/>
  <c r="U1290" i="45"/>
  <c r="V1289" i="45"/>
  <c r="U1289" i="45"/>
  <c r="V1288" i="45"/>
  <c r="U1288" i="45"/>
  <c r="V1287" i="45"/>
  <c r="U1287" i="45"/>
  <c r="V1286" i="45"/>
  <c r="U1286" i="45"/>
  <c r="V1285" i="45"/>
  <c r="U1285" i="45"/>
  <c r="V1284" i="45"/>
  <c r="U1284" i="45"/>
  <c r="V1283" i="45"/>
  <c r="U1283" i="45"/>
  <c r="V1282" i="45"/>
  <c r="U1282" i="45"/>
  <c r="V1281" i="45"/>
  <c r="U1281" i="45"/>
  <c r="V1280" i="45"/>
  <c r="U1280" i="45"/>
  <c r="V1279" i="45"/>
  <c r="U1279" i="45"/>
  <c r="V1278" i="45"/>
  <c r="U1278" i="45"/>
  <c r="V1277" i="45"/>
  <c r="U1277" i="45"/>
  <c r="V1276" i="45"/>
  <c r="U1276" i="45"/>
  <c r="V1275" i="45"/>
  <c r="U1275" i="45"/>
  <c r="V1274" i="45"/>
  <c r="U1274" i="45"/>
  <c r="V1273" i="45"/>
  <c r="U1273" i="45"/>
  <c r="V1272" i="45"/>
  <c r="U1272" i="45"/>
  <c r="V1271" i="45"/>
  <c r="U1271" i="45"/>
  <c r="V1270" i="45"/>
  <c r="U1270" i="45"/>
  <c r="V1269" i="45"/>
  <c r="U1269" i="45"/>
  <c r="V1268" i="45"/>
  <c r="U1268" i="45"/>
  <c r="V1267" i="45"/>
  <c r="U1267" i="45"/>
  <c r="V1266" i="45"/>
  <c r="U1266" i="45"/>
  <c r="V1265" i="45"/>
  <c r="U1265" i="45"/>
  <c r="V1264" i="45"/>
  <c r="U1264" i="45"/>
  <c r="V1263" i="45"/>
  <c r="U1263" i="45"/>
  <c r="V1262" i="45"/>
  <c r="U1262" i="45"/>
  <c r="V1261" i="45"/>
  <c r="U1261" i="45"/>
  <c r="V1260" i="45"/>
  <c r="U1260" i="45"/>
  <c r="V1259" i="45"/>
  <c r="U1259" i="45"/>
  <c r="V1258" i="45"/>
  <c r="U1258" i="45"/>
  <c r="V1257" i="45"/>
  <c r="U1257" i="45"/>
  <c r="V1256" i="45"/>
  <c r="U1256" i="45"/>
  <c r="V1255" i="45"/>
  <c r="U1255" i="45"/>
  <c r="V1254" i="45"/>
  <c r="U1254" i="45"/>
  <c r="V1253" i="45"/>
  <c r="U1253" i="45"/>
  <c r="V1252" i="45"/>
  <c r="U1252" i="45"/>
  <c r="V1251" i="45"/>
  <c r="U1251" i="45"/>
  <c r="V1250" i="45"/>
  <c r="U1250" i="45"/>
  <c r="V1249" i="45"/>
  <c r="U1249" i="45"/>
  <c r="V1248" i="45"/>
  <c r="U1248" i="45"/>
  <c r="V1247" i="45"/>
  <c r="U1247" i="45"/>
  <c r="V1246" i="45"/>
  <c r="U1246" i="45"/>
  <c r="V1245" i="45"/>
  <c r="U1245" i="45"/>
  <c r="V1244" i="45"/>
  <c r="U1244" i="45"/>
  <c r="V1243" i="45"/>
  <c r="U1243" i="45"/>
  <c r="V1242" i="45"/>
  <c r="U1242" i="45"/>
  <c r="V1241" i="45"/>
  <c r="U1241" i="45"/>
  <c r="V1240" i="45"/>
  <c r="U1240" i="45"/>
  <c r="V1239" i="45"/>
  <c r="U1239" i="45"/>
  <c r="V1238" i="45"/>
  <c r="U1238" i="45"/>
  <c r="V1237" i="45"/>
  <c r="U1237" i="45"/>
  <c r="V1236" i="45"/>
  <c r="U1236" i="45"/>
  <c r="V1234" i="45"/>
  <c r="U1234" i="45"/>
  <c r="V1233" i="45"/>
  <c r="U1233" i="45"/>
  <c r="V1232" i="45"/>
  <c r="U1232" i="45"/>
  <c r="V1231" i="45"/>
  <c r="U1231" i="45"/>
  <c r="V1230" i="45"/>
  <c r="U1230" i="45"/>
  <c r="V1229" i="45"/>
  <c r="U1229" i="45"/>
  <c r="V1228" i="45"/>
  <c r="U1228" i="45"/>
  <c r="V1227" i="45"/>
  <c r="U1227" i="45"/>
  <c r="V1226" i="45"/>
  <c r="U1226" i="45"/>
  <c r="V1225" i="45"/>
  <c r="U1225" i="45"/>
  <c r="V1224" i="45"/>
  <c r="U1224" i="45"/>
  <c r="V1223" i="45"/>
  <c r="U1223" i="45"/>
  <c r="V1222" i="45"/>
  <c r="U1222" i="45"/>
  <c r="V1221" i="45"/>
  <c r="U1221" i="45"/>
  <c r="V1220" i="45"/>
  <c r="U1220" i="45"/>
  <c r="V1219" i="45"/>
  <c r="U1219" i="45"/>
  <c r="V1218" i="45"/>
  <c r="U1218" i="45"/>
  <c r="V1217" i="45"/>
  <c r="U1217" i="45"/>
  <c r="V1216" i="45"/>
  <c r="U1216" i="45"/>
  <c r="V1215" i="45"/>
  <c r="U1215" i="45"/>
  <c r="V1214" i="45"/>
  <c r="U1214" i="45"/>
  <c r="V1213" i="45"/>
  <c r="U1213" i="45"/>
  <c r="V1212" i="45"/>
  <c r="U1212" i="45"/>
  <c r="V1211" i="45"/>
  <c r="U1211" i="45"/>
  <c r="V1210" i="45"/>
  <c r="U1210" i="45"/>
  <c r="V1209" i="45"/>
  <c r="U1209" i="45"/>
  <c r="V1208" i="45"/>
  <c r="U1208" i="45"/>
  <c r="V1207" i="45"/>
  <c r="U1207" i="45"/>
  <c r="V1206" i="45"/>
  <c r="U1206" i="45"/>
  <c r="V1205" i="45"/>
  <c r="U1205" i="45"/>
  <c r="V1204" i="45"/>
  <c r="U1204" i="45"/>
  <c r="V1203" i="45"/>
  <c r="U1203" i="45"/>
  <c r="V1202" i="45"/>
  <c r="U1202" i="45"/>
  <c r="V1201" i="45"/>
  <c r="U1201" i="45"/>
  <c r="V1200" i="45"/>
  <c r="U1200" i="45"/>
  <c r="V1199" i="45"/>
  <c r="U1199" i="45"/>
  <c r="V1198" i="45"/>
  <c r="U1198" i="45"/>
  <c r="V1197" i="45"/>
  <c r="U1197" i="45"/>
  <c r="V1196" i="45"/>
  <c r="U1196" i="45"/>
  <c r="V1195" i="45"/>
  <c r="U1195" i="45"/>
  <c r="V1194" i="45"/>
  <c r="U1194" i="45"/>
  <c r="V1193" i="45"/>
  <c r="U1193" i="45"/>
  <c r="V1192" i="45"/>
  <c r="U1192" i="45"/>
  <c r="V1191" i="45"/>
  <c r="U1191" i="45"/>
  <c r="V1190" i="45"/>
  <c r="U1190" i="45"/>
  <c r="V1189" i="45"/>
  <c r="U1189" i="45"/>
  <c r="V1187" i="45"/>
  <c r="U1187" i="45"/>
  <c r="V1186" i="45"/>
  <c r="U1186" i="45"/>
  <c r="V1185" i="45"/>
  <c r="U1185" i="45"/>
  <c r="V1184" i="45"/>
  <c r="U1184" i="45"/>
  <c r="V1183" i="45"/>
  <c r="U1183" i="45"/>
  <c r="V1182" i="45"/>
  <c r="U1182" i="45"/>
  <c r="V1181" i="45"/>
  <c r="U1181" i="45"/>
  <c r="V1180" i="45"/>
  <c r="U1180" i="45"/>
  <c r="V1179" i="45"/>
  <c r="U1179" i="45"/>
  <c r="V1178" i="45"/>
  <c r="U1178" i="45"/>
  <c r="V1177" i="45"/>
  <c r="U1177" i="45"/>
  <c r="V1176" i="45"/>
  <c r="U1176" i="45"/>
  <c r="V1175" i="45"/>
  <c r="U1175" i="45"/>
  <c r="V1174" i="45"/>
  <c r="U1174" i="45"/>
  <c r="V1173" i="45"/>
  <c r="U1173" i="45"/>
  <c r="V1172" i="45"/>
  <c r="U1172" i="45"/>
  <c r="V1171" i="45"/>
  <c r="U1171" i="45"/>
  <c r="V1170" i="45"/>
  <c r="U1170" i="45"/>
  <c r="V1169" i="45"/>
  <c r="U1169" i="45"/>
  <c r="V1168" i="45"/>
  <c r="U1168" i="45"/>
  <c r="V1167" i="45"/>
  <c r="U1167" i="45"/>
  <c r="V1166" i="45"/>
  <c r="U1166" i="45"/>
  <c r="V1165" i="45"/>
  <c r="U1165" i="45"/>
  <c r="V1164" i="45"/>
  <c r="U1164" i="45"/>
  <c r="V1163" i="45"/>
  <c r="U1163" i="45"/>
  <c r="V1162" i="45"/>
  <c r="U1162" i="45"/>
  <c r="V1161" i="45"/>
  <c r="U1161" i="45"/>
  <c r="V1160" i="45"/>
  <c r="U1160" i="45"/>
  <c r="V1159" i="45"/>
  <c r="U1159" i="45"/>
  <c r="V1158" i="45"/>
  <c r="U1158" i="45"/>
  <c r="V1157" i="45"/>
  <c r="U1157" i="45"/>
  <c r="V1156" i="45"/>
  <c r="U1156" i="45"/>
  <c r="V1155" i="45"/>
  <c r="U1155" i="45"/>
  <c r="V1154" i="45"/>
  <c r="U1154" i="45"/>
  <c r="V1153" i="45"/>
  <c r="U1153" i="45"/>
  <c r="V1152" i="45"/>
  <c r="U1152" i="45"/>
  <c r="V1151" i="45"/>
  <c r="U1151" i="45"/>
  <c r="V1150" i="45"/>
  <c r="U1150" i="45"/>
  <c r="V1149" i="45"/>
  <c r="U1149" i="45"/>
  <c r="V1148" i="45"/>
  <c r="U1148" i="45"/>
  <c r="V1147" i="45"/>
  <c r="U1147" i="45"/>
  <c r="V1146" i="45"/>
  <c r="U1146" i="45"/>
  <c r="V1145" i="45"/>
  <c r="U1145" i="45"/>
  <c r="V1144" i="45"/>
  <c r="U1144" i="45"/>
  <c r="V1143" i="45"/>
  <c r="U1143" i="45"/>
  <c r="V1142" i="45"/>
  <c r="U1142" i="45"/>
  <c r="V1141" i="45"/>
  <c r="U1141" i="45"/>
  <c r="V1140" i="45"/>
  <c r="U1140" i="45"/>
  <c r="V1139" i="45"/>
  <c r="U1139" i="45"/>
  <c r="V1138" i="45"/>
  <c r="U1138" i="45"/>
  <c r="V1137" i="45"/>
  <c r="U1137" i="45"/>
  <c r="V1136" i="45"/>
  <c r="U1136" i="45"/>
  <c r="V1135" i="45"/>
  <c r="U1135" i="45"/>
  <c r="V1134" i="45"/>
  <c r="U1134" i="45"/>
  <c r="V1133" i="45"/>
  <c r="U1133" i="45"/>
  <c r="V1132" i="45"/>
  <c r="U1132" i="45"/>
  <c r="V1131" i="45"/>
  <c r="U1131" i="45"/>
  <c r="V1130" i="45"/>
  <c r="U1130" i="45"/>
  <c r="V1129" i="45"/>
  <c r="U1129" i="45"/>
  <c r="V1128" i="45"/>
  <c r="U1128" i="45"/>
  <c r="V1127" i="45"/>
  <c r="U1127" i="45"/>
  <c r="V1126" i="45"/>
  <c r="U1126" i="45"/>
  <c r="V1125" i="45"/>
  <c r="U1125" i="45"/>
  <c r="V1124" i="45"/>
  <c r="U1124" i="45"/>
  <c r="V1123" i="45"/>
  <c r="U1123" i="45"/>
  <c r="V1122" i="45"/>
  <c r="U1122" i="45"/>
  <c r="V1121" i="45"/>
  <c r="U1121" i="45"/>
  <c r="V1120" i="45"/>
  <c r="U1120" i="45"/>
  <c r="V1119" i="45"/>
  <c r="U1119" i="45"/>
  <c r="V1118" i="45"/>
  <c r="U1118" i="45"/>
  <c r="V1117" i="45"/>
  <c r="U1117" i="45"/>
  <c r="V1116" i="45"/>
  <c r="U1116" i="45"/>
  <c r="V1115" i="45"/>
  <c r="U1115" i="45"/>
  <c r="V1114" i="45"/>
  <c r="U1114" i="45"/>
  <c r="V1113" i="45"/>
  <c r="U1113" i="45"/>
  <c r="V1112" i="45"/>
  <c r="U1112" i="45"/>
  <c r="V1111" i="45"/>
  <c r="U1111" i="45"/>
  <c r="V1110" i="45"/>
  <c r="U1110" i="45"/>
  <c r="V1109" i="45"/>
  <c r="U1109" i="45"/>
  <c r="V1108" i="45"/>
  <c r="U1108" i="45"/>
  <c r="V1107" i="45"/>
  <c r="U1107" i="45"/>
  <c r="V1106" i="45"/>
  <c r="U1106" i="45"/>
  <c r="V1105" i="45"/>
  <c r="U1105" i="45"/>
  <c r="V1104" i="45"/>
  <c r="U1104" i="45"/>
  <c r="V1103" i="45"/>
  <c r="U1103" i="45"/>
  <c r="V1102" i="45"/>
  <c r="U1102" i="45"/>
  <c r="V1101" i="45"/>
  <c r="U1101" i="45"/>
  <c r="V1100" i="45"/>
  <c r="U1100" i="45"/>
  <c r="V1099" i="45"/>
  <c r="U1099" i="45"/>
  <c r="V1098" i="45"/>
  <c r="U1098" i="45"/>
  <c r="V1097" i="45"/>
  <c r="U1097" i="45"/>
  <c r="V1096" i="45"/>
  <c r="U1096" i="45"/>
  <c r="V1095" i="45"/>
  <c r="U1095" i="45"/>
  <c r="V1094" i="45"/>
  <c r="U1094" i="45"/>
  <c r="V1093" i="45"/>
  <c r="U1093" i="45"/>
  <c r="V1092" i="45"/>
  <c r="U1092" i="45"/>
  <c r="V1091" i="45"/>
  <c r="U1091" i="45"/>
  <c r="V1090" i="45"/>
  <c r="U1090" i="45"/>
  <c r="V1089" i="45"/>
  <c r="U1089" i="45"/>
  <c r="V1088" i="45"/>
  <c r="U1088" i="45"/>
  <c r="V1087" i="45"/>
  <c r="U1087" i="45"/>
  <c r="V1086" i="45"/>
  <c r="U1086" i="45"/>
  <c r="V1085" i="45"/>
  <c r="U1085" i="45"/>
  <c r="V1084" i="45"/>
  <c r="U1084" i="45"/>
  <c r="V1083" i="45"/>
  <c r="U1083" i="45"/>
  <c r="V1082" i="45"/>
  <c r="U1082" i="45"/>
  <c r="V1081" i="45"/>
  <c r="U1081" i="45"/>
  <c r="V1080" i="45"/>
  <c r="U1080" i="45"/>
  <c r="V1079" i="45"/>
  <c r="U1079" i="45"/>
  <c r="V1078" i="45"/>
  <c r="U1078" i="45"/>
  <c r="V1077" i="45"/>
  <c r="U1077" i="45"/>
  <c r="V1076" i="45"/>
  <c r="U1076" i="45"/>
  <c r="V1075" i="45"/>
  <c r="U1075" i="45"/>
  <c r="V1074" i="45"/>
  <c r="U1074" i="45"/>
  <c r="V1073" i="45"/>
  <c r="U1073" i="45"/>
  <c r="V1072" i="45"/>
  <c r="U1072" i="45"/>
  <c r="V1071" i="45"/>
  <c r="U1071" i="45"/>
  <c r="V1070" i="45"/>
  <c r="U1070" i="45"/>
  <c r="V1069" i="45"/>
  <c r="U1069" i="45"/>
  <c r="V1068" i="45"/>
  <c r="U1068" i="45"/>
  <c r="V1067" i="45"/>
  <c r="U1067" i="45"/>
  <c r="V1066" i="45"/>
  <c r="U1066" i="45"/>
  <c r="V1065" i="45"/>
  <c r="U1065" i="45"/>
  <c r="V1064" i="45"/>
  <c r="U1064" i="45"/>
  <c r="V1063" i="45"/>
  <c r="U1063" i="45"/>
  <c r="V1062" i="45"/>
  <c r="U1062" i="45"/>
  <c r="V1061" i="45"/>
  <c r="U1061" i="45"/>
  <c r="V1060" i="45"/>
  <c r="U1060" i="45"/>
  <c r="V1059" i="45"/>
  <c r="U1059" i="45"/>
  <c r="V1058" i="45"/>
  <c r="U1058" i="45"/>
  <c r="V1057" i="45"/>
  <c r="U1057" i="45"/>
  <c r="V1056" i="45"/>
  <c r="U1056" i="45"/>
  <c r="V1055" i="45"/>
  <c r="U1055" i="45"/>
  <c r="V1054" i="45"/>
  <c r="U1054" i="45"/>
  <c r="V1053" i="45"/>
  <c r="U1053" i="45"/>
  <c r="V1052" i="45"/>
  <c r="U1052" i="45"/>
  <c r="V1051" i="45"/>
  <c r="U1051" i="45"/>
  <c r="V1050" i="45"/>
  <c r="U1050" i="45"/>
  <c r="V1049" i="45"/>
  <c r="U1049" i="45"/>
  <c r="V1048" i="45"/>
  <c r="U1048" i="45"/>
  <c r="V1047" i="45"/>
  <c r="U1047" i="45"/>
  <c r="V1046" i="45"/>
  <c r="U1046" i="45"/>
  <c r="V1045" i="45"/>
  <c r="U1045" i="45"/>
  <c r="V1044" i="45"/>
  <c r="U1044" i="45"/>
  <c r="V1043" i="45"/>
  <c r="U1043" i="45"/>
  <c r="V1042" i="45"/>
  <c r="U1042" i="45"/>
  <c r="V1041" i="45"/>
  <c r="U1041" i="45"/>
  <c r="V1040" i="45"/>
  <c r="U1040" i="45"/>
  <c r="V1039" i="45"/>
  <c r="U1039" i="45"/>
  <c r="V1038" i="45"/>
  <c r="U1038" i="45"/>
  <c r="V1037" i="45"/>
  <c r="U1037" i="45"/>
  <c r="V1036" i="45"/>
  <c r="U1036" i="45"/>
  <c r="V1035" i="45"/>
  <c r="U1035" i="45"/>
  <c r="V1034" i="45"/>
  <c r="U1034" i="45"/>
  <c r="V1033" i="45"/>
  <c r="U1033" i="45"/>
  <c r="V1032" i="45"/>
  <c r="U1032" i="45"/>
  <c r="V1031" i="45"/>
  <c r="U1031" i="45"/>
  <c r="V1030" i="45"/>
  <c r="U1030" i="45"/>
  <c r="V1029" i="45"/>
  <c r="U1029" i="45"/>
  <c r="V1028" i="45"/>
  <c r="U1028" i="45"/>
  <c r="V1027" i="45"/>
  <c r="U1027" i="45"/>
  <c r="V1026" i="45"/>
  <c r="U1026" i="45"/>
  <c r="V1025" i="45"/>
  <c r="U1025" i="45"/>
  <c r="V1024" i="45"/>
  <c r="U1024" i="45"/>
  <c r="V1023" i="45"/>
  <c r="U1023" i="45"/>
  <c r="V1022" i="45"/>
  <c r="U1022" i="45"/>
  <c r="V1021" i="45"/>
  <c r="U1021" i="45"/>
  <c r="V1020" i="45"/>
  <c r="U1020" i="45"/>
  <c r="V1019" i="45"/>
  <c r="U1019" i="45"/>
  <c r="V1018" i="45"/>
  <c r="U1018" i="45"/>
  <c r="V1017" i="45"/>
  <c r="U1017" i="45"/>
  <c r="V1016" i="45"/>
  <c r="U1016" i="45"/>
  <c r="V1015" i="45"/>
  <c r="U1015" i="45"/>
  <c r="V1014" i="45"/>
  <c r="U1014" i="45"/>
  <c r="V1013" i="45"/>
  <c r="U1013" i="45"/>
  <c r="V1012" i="45"/>
  <c r="U1012" i="45"/>
  <c r="V1011" i="45"/>
  <c r="U1011" i="45"/>
  <c r="V1010" i="45"/>
  <c r="U1010" i="45"/>
  <c r="V1009" i="45"/>
  <c r="U1009" i="45"/>
  <c r="V1008" i="45"/>
  <c r="U1008" i="45"/>
  <c r="V1007" i="45"/>
  <c r="U1007" i="45"/>
  <c r="V1006" i="45"/>
  <c r="U1006" i="45"/>
  <c r="V1005" i="45"/>
  <c r="U1005" i="45"/>
  <c r="V1004" i="45"/>
  <c r="U1004" i="45"/>
  <c r="V1003" i="45"/>
  <c r="U1003" i="45"/>
  <c r="V1002" i="45"/>
  <c r="U1002" i="45"/>
  <c r="V1001" i="45"/>
  <c r="U1001" i="45"/>
  <c r="V1000" i="45"/>
  <c r="U1000" i="45"/>
  <c r="V999" i="45"/>
  <c r="U999" i="45"/>
  <c r="V998" i="45"/>
  <c r="U998" i="45"/>
  <c r="V997" i="45"/>
  <c r="U997" i="45"/>
  <c r="V996" i="45"/>
  <c r="U996" i="45"/>
  <c r="V995" i="45"/>
  <c r="U995" i="45"/>
  <c r="V994" i="45"/>
  <c r="U994" i="45"/>
  <c r="V993" i="45"/>
  <c r="U993" i="45"/>
  <c r="V992" i="45"/>
  <c r="U992" i="45"/>
  <c r="V991" i="45"/>
  <c r="U991" i="45"/>
  <c r="V990" i="45"/>
  <c r="U990" i="45"/>
  <c r="V989" i="45"/>
  <c r="U989" i="45"/>
  <c r="V988" i="45"/>
  <c r="U988" i="45"/>
  <c r="V987" i="45"/>
  <c r="U987" i="45"/>
  <c r="V986" i="45"/>
  <c r="U986" i="45"/>
  <c r="V985" i="45"/>
  <c r="U985" i="45"/>
  <c r="V984" i="45"/>
  <c r="U984" i="45"/>
  <c r="V983" i="45"/>
  <c r="U983" i="45"/>
  <c r="V982" i="45"/>
  <c r="U982" i="45"/>
  <c r="V981" i="45"/>
  <c r="U981" i="45"/>
  <c r="V980" i="45"/>
  <c r="U980" i="45"/>
  <c r="V979" i="45"/>
  <c r="U979" i="45"/>
  <c r="V978" i="45"/>
  <c r="U978" i="45"/>
  <c r="V977" i="45"/>
  <c r="U977" i="45"/>
  <c r="V976" i="45"/>
  <c r="U976" i="45"/>
  <c r="V975" i="45"/>
  <c r="U975" i="45"/>
  <c r="V974" i="45"/>
  <c r="U974" i="45"/>
  <c r="V973" i="45"/>
  <c r="U973" i="45"/>
  <c r="V972" i="45"/>
  <c r="U972" i="45"/>
  <c r="V971" i="45"/>
  <c r="U971" i="45"/>
  <c r="V970" i="45"/>
  <c r="U970" i="45"/>
  <c r="V969" i="45"/>
  <c r="U969" i="45"/>
  <c r="V968" i="45"/>
  <c r="U968" i="45"/>
  <c r="V967" i="45"/>
  <c r="U967" i="45"/>
  <c r="V966" i="45"/>
  <c r="U966" i="45"/>
  <c r="V965" i="45"/>
  <c r="U965" i="45"/>
  <c r="V964" i="45"/>
  <c r="U964" i="45"/>
  <c r="V963" i="45"/>
  <c r="U963" i="45"/>
  <c r="V962" i="45"/>
  <c r="U962" i="45"/>
  <c r="V961" i="45"/>
  <c r="U961" i="45"/>
  <c r="V960" i="45"/>
  <c r="U960" i="45"/>
  <c r="V959" i="45"/>
  <c r="U959" i="45"/>
  <c r="V958" i="45"/>
  <c r="U958" i="45"/>
  <c r="V957" i="45"/>
  <c r="U957" i="45"/>
  <c r="V956" i="45"/>
  <c r="U956" i="45"/>
  <c r="V955" i="45"/>
  <c r="U955" i="45"/>
  <c r="V954" i="45"/>
  <c r="U954" i="45"/>
  <c r="V953" i="45"/>
  <c r="U953" i="45"/>
  <c r="V952" i="45"/>
  <c r="U952" i="45"/>
  <c r="V951" i="45"/>
  <c r="U951" i="45"/>
  <c r="V950" i="45"/>
  <c r="U950" i="45"/>
  <c r="V949" i="45"/>
  <c r="U949" i="45"/>
  <c r="V948" i="45"/>
  <c r="U948" i="45"/>
  <c r="V947" i="45"/>
  <c r="U947" i="45"/>
  <c r="V946" i="45"/>
  <c r="U946" i="45"/>
  <c r="V945" i="45"/>
  <c r="U945" i="45"/>
  <c r="V944" i="45"/>
  <c r="U944" i="45"/>
  <c r="V943" i="45"/>
  <c r="U943" i="45"/>
  <c r="V942" i="45"/>
  <c r="U942" i="45"/>
  <c r="V941" i="45"/>
  <c r="U941" i="45"/>
  <c r="V940" i="45"/>
  <c r="U940" i="45"/>
  <c r="V939" i="45"/>
  <c r="U939" i="45"/>
  <c r="V938" i="45"/>
  <c r="U938" i="45"/>
  <c r="V937" i="45"/>
  <c r="U937" i="45"/>
  <c r="V936" i="45"/>
  <c r="U936" i="45"/>
  <c r="V935" i="45"/>
  <c r="U935" i="45"/>
  <c r="V934" i="45"/>
  <c r="U934" i="45"/>
  <c r="V933" i="45"/>
  <c r="U933" i="45"/>
  <c r="V932" i="45"/>
  <c r="U932" i="45"/>
  <c r="V931" i="45"/>
  <c r="U931" i="45"/>
  <c r="V930" i="45"/>
  <c r="U930" i="45"/>
  <c r="V929" i="45"/>
  <c r="U929" i="45"/>
  <c r="V928" i="45"/>
  <c r="U928" i="45"/>
  <c r="V927" i="45"/>
  <c r="U927" i="45"/>
  <c r="V926" i="45"/>
  <c r="U926" i="45"/>
  <c r="V925" i="45"/>
  <c r="U925" i="45"/>
  <c r="V924" i="45"/>
  <c r="U924" i="45"/>
  <c r="V923" i="45"/>
  <c r="U923" i="45"/>
  <c r="V922" i="45"/>
  <c r="U922" i="45"/>
  <c r="V921" i="45"/>
  <c r="U921" i="45"/>
  <c r="V920" i="45"/>
  <c r="U920" i="45"/>
  <c r="V919" i="45"/>
  <c r="U919" i="45"/>
  <c r="V918" i="45"/>
  <c r="U918" i="45"/>
  <c r="V917" i="45"/>
  <c r="U917" i="45"/>
  <c r="V916" i="45"/>
  <c r="U916" i="45"/>
  <c r="V915" i="45"/>
  <c r="U915" i="45"/>
  <c r="V914" i="45"/>
  <c r="U914" i="45"/>
  <c r="V913" i="45"/>
  <c r="U913" i="45"/>
  <c r="V912" i="45"/>
  <c r="U912" i="45"/>
  <c r="V911" i="45"/>
  <c r="U911" i="45"/>
  <c r="V910" i="45"/>
  <c r="U910" i="45"/>
  <c r="V909" i="45"/>
  <c r="U909" i="45"/>
  <c r="V908" i="45"/>
  <c r="U908" i="45"/>
  <c r="V907" i="45"/>
  <c r="U907" i="45"/>
  <c r="V906" i="45"/>
  <c r="U906" i="45"/>
  <c r="V905" i="45"/>
  <c r="U905" i="45"/>
  <c r="V904" i="45"/>
  <c r="U904" i="45"/>
  <c r="V903" i="45"/>
  <c r="U903" i="45"/>
  <c r="V900" i="45"/>
  <c r="U900" i="45"/>
  <c r="V899" i="45"/>
  <c r="U899" i="45"/>
  <c r="V898" i="45"/>
  <c r="U898" i="45"/>
  <c r="V897" i="45"/>
  <c r="U897" i="45"/>
  <c r="V896" i="45"/>
  <c r="U896" i="45"/>
  <c r="V895" i="45"/>
  <c r="U895" i="45"/>
  <c r="V894" i="45"/>
  <c r="U894" i="45"/>
  <c r="V893" i="45"/>
  <c r="U893" i="45"/>
  <c r="V892" i="45"/>
  <c r="U892" i="45"/>
  <c r="V891" i="45"/>
  <c r="U891" i="45"/>
  <c r="V890" i="45"/>
  <c r="U890" i="45"/>
  <c r="V889" i="45"/>
  <c r="U889" i="45"/>
  <c r="V888" i="45"/>
  <c r="U888" i="45"/>
  <c r="V887" i="45"/>
  <c r="U887" i="45"/>
  <c r="V886" i="45"/>
  <c r="U886" i="45"/>
  <c r="V885" i="45"/>
  <c r="U885" i="45"/>
  <c r="V884" i="45"/>
  <c r="U884" i="45"/>
  <c r="V883" i="45"/>
  <c r="U883" i="45"/>
  <c r="V882" i="45"/>
  <c r="U882" i="45"/>
  <c r="V881" i="45"/>
  <c r="U881" i="45"/>
  <c r="V880" i="45"/>
  <c r="U880" i="45"/>
  <c r="V878" i="45"/>
  <c r="U878" i="45"/>
  <c r="V877" i="45"/>
  <c r="U877" i="45"/>
  <c r="V876" i="45"/>
  <c r="U876" i="45"/>
  <c r="V875" i="45"/>
  <c r="U875" i="45"/>
  <c r="V874" i="45"/>
  <c r="U874" i="45"/>
  <c r="V873" i="45"/>
  <c r="U873" i="45"/>
  <c r="V872" i="45"/>
  <c r="U872" i="45"/>
  <c r="V871" i="45"/>
  <c r="U871" i="45"/>
  <c r="V870" i="45"/>
  <c r="U870" i="45"/>
  <c r="V869" i="45"/>
  <c r="U869" i="45"/>
  <c r="V868" i="45"/>
  <c r="U868" i="45"/>
  <c r="V867" i="45"/>
  <c r="U867" i="45"/>
  <c r="V866" i="45"/>
  <c r="U866" i="45"/>
  <c r="V865" i="45"/>
  <c r="U865" i="45"/>
  <c r="V864" i="45"/>
  <c r="U864" i="45"/>
  <c r="V863" i="45"/>
  <c r="U863" i="45"/>
  <c r="V862" i="45"/>
  <c r="U862" i="45"/>
  <c r="V861" i="45"/>
  <c r="U861" i="45"/>
  <c r="V860" i="45"/>
  <c r="U860" i="45"/>
  <c r="V859" i="45"/>
  <c r="U859" i="45"/>
  <c r="V858" i="45"/>
  <c r="U858" i="45"/>
  <c r="V857" i="45"/>
  <c r="U857" i="45"/>
  <c r="V856" i="45"/>
  <c r="U856" i="45"/>
  <c r="V855" i="45"/>
  <c r="U855" i="45"/>
  <c r="V854" i="45"/>
  <c r="U854" i="45"/>
  <c r="V853" i="45"/>
  <c r="U853" i="45"/>
  <c r="V852" i="45"/>
  <c r="U852" i="45"/>
  <c r="V851" i="45"/>
  <c r="U851" i="45"/>
  <c r="V850" i="45"/>
  <c r="U850" i="45"/>
  <c r="V849" i="45"/>
  <c r="U849" i="45"/>
  <c r="V848" i="45"/>
  <c r="U848" i="45"/>
  <c r="V847" i="45"/>
  <c r="U847" i="45"/>
  <c r="V846" i="45"/>
  <c r="U846" i="45"/>
  <c r="V845" i="45"/>
  <c r="U845" i="45"/>
  <c r="V844" i="45"/>
  <c r="U844" i="45"/>
  <c r="V843" i="45"/>
  <c r="U843" i="45"/>
  <c r="V842" i="45"/>
  <c r="U842" i="45"/>
  <c r="V841" i="45"/>
  <c r="U841" i="45"/>
  <c r="V840" i="45"/>
  <c r="U840" i="45"/>
  <c r="V839" i="45"/>
  <c r="U839" i="45"/>
  <c r="V838" i="45"/>
  <c r="U838" i="45"/>
  <c r="V837" i="45"/>
  <c r="U837" i="45"/>
  <c r="V836" i="45"/>
  <c r="U836" i="45"/>
  <c r="V835" i="45"/>
  <c r="U835" i="45"/>
  <c r="V834" i="45"/>
  <c r="U834" i="45"/>
  <c r="V833" i="45"/>
  <c r="U833" i="45"/>
  <c r="V832" i="45"/>
  <c r="U832" i="45"/>
  <c r="V831" i="45"/>
  <c r="U831" i="45"/>
  <c r="V830" i="45"/>
  <c r="U830" i="45"/>
  <c r="V829" i="45"/>
  <c r="U829" i="45"/>
  <c r="V828" i="45"/>
  <c r="U828" i="45"/>
  <c r="V827" i="45"/>
  <c r="U827" i="45"/>
  <c r="V826" i="45"/>
  <c r="U826" i="45"/>
  <c r="V825" i="45"/>
  <c r="U825" i="45"/>
  <c r="V824" i="45"/>
  <c r="U824" i="45"/>
  <c r="V823" i="45"/>
  <c r="U823" i="45"/>
  <c r="V822" i="45"/>
  <c r="U822" i="45"/>
  <c r="V821" i="45"/>
  <c r="U821" i="45"/>
  <c r="V820" i="45"/>
  <c r="U820" i="45"/>
  <c r="V819" i="45"/>
  <c r="U819" i="45"/>
  <c r="V818" i="45"/>
  <c r="U818" i="45"/>
  <c r="V817" i="45"/>
  <c r="U817" i="45"/>
  <c r="V816" i="45"/>
  <c r="U816" i="45"/>
  <c r="V815" i="45"/>
  <c r="U815" i="45"/>
  <c r="V814" i="45"/>
  <c r="U814" i="45"/>
  <c r="V813" i="45"/>
  <c r="U813" i="45"/>
  <c r="V812" i="45"/>
  <c r="U812" i="45"/>
  <c r="V811" i="45"/>
  <c r="U811" i="45"/>
  <c r="V810" i="45"/>
  <c r="U810" i="45"/>
  <c r="V809" i="45"/>
  <c r="U809" i="45"/>
  <c r="V808" i="45"/>
  <c r="U808" i="45"/>
  <c r="V807" i="45"/>
  <c r="U807" i="45"/>
  <c r="V806" i="45"/>
  <c r="U806" i="45"/>
  <c r="V805" i="45"/>
  <c r="U805" i="45"/>
  <c r="V804" i="45"/>
  <c r="U804" i="45"/>
  <c r="V803" i="45"/>
  <c r="U803" i="45"/>
  <c r="V802" i="45"/>
  <c r="U802" i="45"/>
  <c r="V801" i="45"/>
  <c r="U801" i="45"/>
  <c r="V800" i="45"/>
  <c r="U800" i="45"/>
  <c r="V799" i="45"/>
  <c r="U799" i="45"/>
  <c r="V798" i="45"/>
  <c r="U798" i="45"/>
  <c r="V797" i="45"/>
  <c r="U797" i="45"/>
  <c r="V796" i="45"/>
  <c r="U796" i="45"/>
  <c r="V795" i="45"/>
  <c r="U795" i="45"/>
  <c r="V794" i="45"/>
  <c r="U794" i="45"/>
  <c r="V793" i="45"/>
  <c r="U793" i="45"/>
  <c r="V792" i="45"/>
  <c r="U792" i="45"/>
  <c r="V791" i="45"/>
  <c r="U791" i="45"/>
  <c r="V790" i="45"/>
  <c r="U790" i="45"/>
  <c r="V789" i="45"/>
  <c r="U789" i="45"/>
  <c r="V788" i="45"/>
  <c r="U788" i="45"/>
  <c r="V787" i="45"/>
  <c r="U787" i="45"/>
  <c r="V786" i="45"/>
  <c r="U786" i="45"/>
  <c r="V785" i="45"/>
  <c r="U785" i="45"/>
  <c r="V784" i="45"/>
  <c r="U784" i="45"/>
  <c r="V783" i="45"/>
  <c r="U783" i="45"/>
  <c r="V782" i="45"/>
  <c r="U782" i="45"/>
  <c r="V781" i="45"/>
  <c r="U781" i="45"/>
  <c r="V780" i="45"/>
  <c r="U780" i="45"/>
  <c r="V779" i="45"/>
  <c r="U779" i="45"/>
  <c r="V778" i="45"/>
  <c r="U778" i="45"/>
  <c r="V777" i="45"/>
  <c r="U777" i="45"/>
  <c r="V776" i="45"/>
  <c r="U776" i="45"/>
  <c r="V775" i="45"/>
  <c r="U775" i="45"/>
  <c r="V774" i="45"/>
  <c r="U774" i="45"/>
  <c r="V773" i="45"/>
  <c r="U773" i="45"/>
  <c r="V772" i="45"/>
  <c r="U772" i="45"/>
  <c r="V771" i="45"/>
  <c r="U771" i="45"/>
  <c r="V770" i="45"/>
  <c r="U770" i="45"/>
  <c r="V769" i="45"/>
  <c r="U769" i="45"/>
  <c r="V768" i="45"/>
  <c r="U768" i="45"/>
  <c r="V767" i="45"/>
  <c r="U767" i="45"/>
  <c r="V766" i="45"/>
  <c r="U766" i="45"/>
  <c r="V765" i="45"/>
  <c r="U765" i="45"/>
  <c r="V764" i="45"/>
  <c r="U764" i="45"/>
  <c r="V763" i="45"/>
  <c r="U763" i="45"/>
  <c r="V762" i="45"/>
  <c r="U762" i="45"/>
  <c r="V761" i="45"/>
  <c r="U761" i="45"/>
  <c r="V760" i="45"/>
  <c r="U760" i="45"/>
  <c r="V759" i="45"/>
  <c r="U759" i="45"/>
  <c r="V758" i="45"/>
  <c r="U758" i="45"/>
  <c r="V757" i="45"/>
  <c r="U757" i="45"/>
  <c r="V756" i="45"/>
  <c r="U756" i="45"/>
  <c r="V755" i="45"/>
  <c r="U755" i="45"/>
  <c r="V754" i="45"/>
  <c r="U754" i="45"/>
  <c r="V753" i="45"/>
  <c r="U753" i="45"/>
  <c r="V752" i="45"/>
  <c r="U752" i="45"/>
  <c r="V751" i="45"/>
  <c r="U751" i="45"/>
  <c r="V750" i="45"/>
  <c r="U750" i="45"/>
  <c r="V749" i="45"/>
  <c r="U749" i="45"/>
  <c r="V748" i="45"/>
  <c r="U748" i="45"/>
  <c r="V747" i="45"/>
  <c r="U747" i="45"/>
  <c r="V746" i="45"/>
  <c r="U746" i="45"/>
  <c r="V745" i="45"/>
  <c r="U745" i="45"/>
  <c r="V744" i="45"/>
  <c r="U744" i="45"/>
  <c r="V743" i="45"/>
  <c r="U743" i="45"/>
  <c r="V742" i="45"/>
  <c r="U742" i="45"/>
  <c r="V741" i="45"/>
  <c r="U741" i="45"/>
  <c r="V740" i="45"/>
  <c r="U740" i="45"/>
  <c r="V739" i="45"/>
  <c r="U739" i="45"/>
  <c r="V738" i="45"/>
  <c r="U738" i="45"/>
  <c r="V737" i="45"/>
  <c r="U737" i="45"/>
  <c r="V736" i="45"/>
  <c r="U736" i="45"/>
  <c r="V735" i="45"/>
  <c r="U735" i="45"/>
  <c r="V734" i="45"/>
  <c r="U734" i="45"/>
  <c r="V733" i="45"/>
  <c r="U733" i="45"/>
  <c r="V732" i="45"/>
  <c r="U732" i="45"/>
  <c r="V731" i="45"/>
  <c r="U731" i="45"/>
  <c r="V730" i="45"/>
  <c r="U730" i="45"/>
  <c r="V729" i="45"/>
  <c r="U729" i="45"/>
  <c r="V728" i="45"/>
  <c r="U728" i="45"/>
  <c r="V727" i="45"/>
  <c r="U727" i="45"/>
  <c r="V726" i="45"/>
  <c r="U726" i="45"/>
  <c r="V725" i="45"/>
  <c r="U725" i="45"/>
  <c r="V724" i="45"/>
  <c r="U724" i="45"/>
  <c r="V723" i="45"/>
  <c r="U723" i="45"/>
  <c r="V722" i="45"/>
  <c r="U722" i="45"/>
  <c r="V721" i="45"/>
  <c r="U721" i="45"/>
  <c r="V720" i="45"/>
  <c r="U720" i="45"/>
  <c r="V719" i="45"/>
  <c r="U719" i="45"/>
  <c r="V718" i="45"/>
  <c r="U718" i="45"/>
  <c r="V717" i="45"/>
  <c r="U717" i="45"/>
  <c r="V716" i="45"/>
  <c r="U716" i="45"/>
  <c r="V715" i="45"/>
  <c r="U715" i="45"/>
  <c r="V714" i="45"/>
  <c r="U714" i="45"/>
  <c r="V713" i="45"/>
  <c r="U713" i="45"/>
  <c r="V712" i="45"/>
  <c r="U712" i="45"/>
  <c r="V711" i="45"/>
  <c r="U711" i="45"/>
  <c r="V710" i="45"/>
  <c r="U710" i="45"/>
  <c r="V709" i="45"/>
  <c r="U709" i="45"/>
  <c r="V708" i="45"/>
  <c r="U708" i="45"/>
  <c r="V707" i="45"/>
  <c r="U707" i="45"/>
  <c r="V706" i="45"/>
  <c r="U706" i="45"/>
  <c r="V705" i="45"/>
  <c r="U705" i="45"/>
  <c r="V704" i="45"/>
  <c r="U704" i="45"/>
  <c r="V703" i="45"/>
  <c r="U703" i="45"/>
  <c r="V702" i="45"/>
  <c r="U702" i="45"/>
  <c r="V701" i="45"/>
  <c r="U701" i="45"/>
  <c r="V700" i="45"/>
  <c r="U700" i="45"/>
  <c r="V699" i="45"/>
  <c r="U699" i="45"/>
  <c r="V698" i="45"/>
  <c r="U698" i="45"/>
  <c r="V697" i="45"/>
  <c r="U697" i="45"/>
  <c r="V696" i="45"/>
  <c r="U696" i="45"/>
  <c r="V695" i="45"/>
  <c r="U695" i="45"/>
  <c r="V694" i="45"/>
  <c r="U694" i="45"/>
  <c r="V693" i="45"/>
  <c r="U693" i="45"/>
  <c r="V692" i="45"/>
  <c r="U692" i="45"/>
  <c r="V691" i="45"/>
  <c r="U691" i="45"/>
  <c r="V690" i="45"/>
  <c r="U690" i="45"/>
  <c r="V689" i="45"/>
  <c r="U689" i="45"/>
  <c r="V688" i="45"/>
  <c r="U688" i="45"/>
  <c r="V687" i="45"/>
  <c r="U687" i="45"/>
  <c r="V686" i="45"/>
  <c r="U686" i="45"/>
  <c r="V685" i="45"/>
  <c r="U685" i="45"/>
  <c r="V684" i="45"/>
  <c r="U684" i="45"/>
  <c r="V683" i="45"/>
  <c r="U683" i="45"/>
  <c r="V682" i="45"/>
  <c r="U682" i="45"/>
  <c r="V681" i="45"/>
  <c r="U681" i="45"/>
  <c r="V680" i="45"/>
  <c r="U680" i="45"/>
  <c r="V679" i="45"/>
  <c r="U679" i="45"/>
  <c r="V678" i="45"/>
  <c r="U678" i="45"/>
  <c r="V677" i="45"/>
  <c r="U677" i="45"/>
  <c r="V676" i="45"/>
  <c r="U676" i="45"/>
  <c r="V675" i="45"/>
  <c r="U675" i="45"/>
  <c r="V674" i="45"/>
  <c r="U674" i="45"/>
  <c r="V673" i="45"/>
  <c r="U673" i="45"/>
  <c r="V672" i="45"/>
  <c r="U672" i="45"/>
  <c r="V671" i="45"/>
  <c r="U671" i="45"/>
  <c r="V670" i="45"/>
  <c r="U670" i="45"/>
  <c r="V669" i="45"/>
  <c r="U669" i="45"/>
  <c r="V668" i="45"/>
  <c r="U668" i="45"/>
  <c r="V667" i="45"/>
  <c r="U667" i="45"/>
  <c r="V666" i="45"/>
  <c r="U666" i="45"/>
  <c r="V665" i="45"/>
  <c r="U665" i="45"/>
  <c r="V664" i="45"/>
  <c r="U664" i="45"/>
  <c r="V663" i="45"/>
  <c r="U663" i="45"/>
  <c r="V662" i="45"/>
  <c r="U662" i="45"/>
  <c r="V661" i="45"/>
  <c r="U661" i="45"/>
  <c r="V660" i="45"/>
  <c r="U660" i="45"/>
  <c r="V659" i="45"/>
  <c r="U659" i="45"/>
  <c r="V658" i="45"/>
  <c r="U658" i="45"/>
  <c r="V657" i="45"/>
  <c r="U657" i="45"/>
  <c r="V656" i="45"/>
  <c r="U656" i="45"/>
  <c r="V655" i="45"/>
  <c r="U655" i="45"/>
  <c r="V654" i="45"/>
  <c r="U654" i="45"/>
  <c r="V653" i="45"/>
  <c r="U653" i="45"/>
  <c r="V652" i="45"/>
  <c r="U652" i="45"/>
  <c r="V651" i="45"/>
  <c r="U651" i="45"/>
  <c r="V650" i="45"/>
  <c r="U650" i="45"/>
  <c r="V649" i="45"/>
  <c r="U649" i="45"/>
  <c r="V648" i="45"/>
  <c r="U648" i="45"/>
  <c r="V647" i="45"/>
  <c r="U647" i="45"/>
  <c r="V646" i="45"/>
  <c r="U646" i="45"/>
  <c r="V645" i="45"/>
  <c r="U645" i="45"/>
  <c r="V644" i="45"/>
  <c r="U644" i="45"/>
  <c r="V643" i="45"/>
  <c r="U643" i="45"/>
  <c r="V642" i="45"/>
  <c r="U642" i="45"/>
  <c r="V641" i="45"/>
  <c r="U641" i="45"/>
  <c r="V640" i="45"/>
  <c r="U640" i="45"/>
  <c r="V639" i="45"/>
  <c r="U639" i="45"/>
  <c r="V638" i="45"/>
  <c r="U638" i="45"/>
  <c r="V637" i="45"/>
  <c r="U637" i="45"/>
  <c r="V636" i="45"/>
  <c r="U636" i="45"/>
  <c r="V635" i="45"/>
  <c r="U635" i="45"/>
  <c r="V634" i="45"/>
  <c r="U634" i="45"/>
  <c r="V633" i="45"/>
  <c r="U633" i="45"/>
  <c r="V632" i="45"/>
  <c r="U632" i="45"/>
  <c r="V631" i="45"/>
  <c r="U631" i="45"/>
  <c r="V630" i="45"/>
  <c r="U630" i="45"/>
  <c r="V629" i="45"/>
  <c r="U629" i="45"/>
  <c r="V628" i="45"/>
  <c r="U628" i="45"/>
  <c r="V627" i="45"/>
  <c r="U627" i="45"/>
  <c r="V626" i="45"/>
  <c r="U626" i="45"/>
  <c r="V625" i="45"/>
  <c r="U625" i="45"/>
  <c r="V624" i="45"/>
  <c r="U624" i="45"/>
  <c r="V623" i="45"/>
  <c r="U623" i="45"/>
  <c r="V622" i="45"/>
  <c r="U622" i="45"/>
  <c r="V621" i="45"/>
  <c r="U621" i="45"/>
  <c r="V620" i="45"/>
  <c r="U620" i="45"/>
  <c r="V619" i="45"/>
  <c r="U619" i="45"/>
  <c r="V618" i="45"/>
  <c r="U618" i="45"/>
  <c r="V617" i="45"/>
  <c r="U617" i="45"/>
  <c r="V616" i="45"/>
  <c r="U616" i="45"/>
  <c r="V615" i="45"/>
  <c r="U615" i="45"/>
  <c r="V614" i="45"/>
  <c r="U614" i="45"/>
  <c r="V613" i="45"/>
  <c r="U613" i="45"/>
  <c r="V612" i="45"/>
  <c r="U612" i="45"/>
  <c r="V611" i="45"/>
  <c r="U611" i="45"/>
  <c r="V610" i="45"/>
  <c r="U610" i="45"/>
  <c r="V609" i="45"/>
  <c r="U609" i="45"/>
  <c r="V608" i="45"/>
  <c r="U608" i="45"/>
  <c r="V607" i="45"/>
  <c r="U607" i="45"/>
  <c r="V606" i="45"/>
  <c r="U606" i="45"/>
  <c r="V605" i="45"/>
  <c r="U605" i="45"/>
  <c r="V604" i="45"/>
  <c r="U604" i="45"/>
  <c r="V603" i="45"/>
  <c r="U603" i="45"/>
  <c r="V602" i="45"/>
  <c r="U602" i="45"/>
  <c r="V601" i="45"/>
  <c r="U601" i="45"/>
  <c r="V600" i="45"/>
  <c r="U600" i="45"/>
  <c r="V599" i="45"/>
  <c r="U599" i="45"/>
  <c r="V598" i="45"/>
  <c r="U598" i="45"/>
  <c r="V597" i="45"/>
  <c r="U597" i="45"/>
  <c r="V596" i="45"/>
  <c r="U596" i="45"/>
  <c r="V595" i="45"/>
  <c r="U595" i="45"/>
  <c r="V594" i="45"/>
  <c r="U594" i="45"/>
  <c r="V593" i="45"/>
  <c r="U593" i="45"/>
  <c r="V592" i="45"/>
  <c r="U592" i="45"/>
  <c r="V591" i="45"/>
  <c r="U591" i="45"/>
  <c r="V590" i="45"/>
  <c r="U590" i="45"/>
  <c r="V589" i="45"/>
  <c r="U589" i="45"/>
  <c r="V588" i="45"/>
  <c r="U588" i="45"/>
  <c r="V587" i="45"/>
  <c r="U587" i="45"/>
  <c r="V586" i="45"/>
  <c r="U586" i="45"/>
  <c r="V585" i="45"/>
  <c r="U585" i="45"/>
  <c r="V584" i="45"/>
  <c r="U584" i="45"/>
  <c r="V583" i="45"/>
  <c r="U583" i="45"/>
  <c r="V582" i="45"/>
  <c r="U582" i="45"/>
  <c r="V581" i="45"/>
  <c r="U581" i="45"/>
  <c r="V580" i="45"/>
  <c r="U580" i="45"/>
  <c r="V579" i="45"/>
  <c r="U579" i="45"/>
  <c r="V578" i="45"/>
  <c r="U578" i="45"/>
  <c r="V577" i="45"/>
  <c r="U577" i="45"/>
  <c r="V576" i="45"/>
  <c r="U576" i="45"/>
  <c r="V575" i="45"/>
  <c r="U575" i="45"/>
  <c r="V574" i="45"/>
  <c r="U574" i="45"/>
  <c r="V573" i="45"/>
  <c r="U573" i="45"/>
  <c r="V572" i="45"/>
  <c r="U572" i="45"/>
  <c r="V571" i="45"/>
  <c r="U571" i="45"/>
  <c r="V570" i="45"/>
  <c r="U570" i="45"/>
  <c r="V569" i="45"/>
  <c r="U569" i="45"/>
  <c r="V568" i="45"/>
  <c r="U568" i="45"/>
  <c r="V567" i="45"/>
  <c r="U567" i="45"/>
  <c r="V566" i="45"/>
  <c r="U566" i="45"/>
  <c r="V565" i="45"/>
  <c r="U565" i="45"/>
  <c r="V564" i="45"/>
  <c r="U564" i="45"/>
  <c r="V563" i="45"/>
  <c r="U563" i="45"/>
  <c r="V562" i="45"/>
  <c r="U562" i="45"/>
  <c r="V561" i="45"/>
  <c r="U561" i="45"/>
  <c r="V560" i="45"/>
  <c r="U560" i="45"/>
  <c r="V559" i="45"/>
  <c r="U559" i="45"/>
  <c r="V558" i="45"/>
  <c r="U558" i="45"/>
  <c r="V557" i="45"/>
  <c r="U557" i="45"/>
  <c r="V556" i="45"/>
  <c r="U556" i="45"/>
  <c r="V555" i="45"/>
  <c r="U555" i="45"/>
  <c r="V554" i="45"/>
  <c r="U554" i="45"/>
  <c r="V553" i="45"/>
  <c r="U553" i="45"/>
  <c r="V552" i="45"/>
  <c r="U552" i="45"/>
  <c r="V551" i="45"/>
  <c r="U551" i="45"/>
  <c r="V550" i="45"/>
  <c r="U550" i="45"/>
  <c r="V549" i="45"/>
  <c r="U549" i="45"/>
  <c r="V548" i="45"/>
  <c r="U548" i="45"/>
  <c r="V547" i="45"/>
  <c r="U547" i="45"/>
  <c r="V546" i="45"/>
  <c r="U546" i="45"/>
  <c r="V545" i="45"/>
  <c r="U545" i="45"/>
  <c r="V544" i="45"/>
  <c r="U544" i="45"/>
  <c r="V543" i="45"/>
  <c r="U543" i="45"/>
  <c r="V542" i="45"/>
  <c r="U542" i="45"/>
  <c r="V541" i="45"/>
  <c r="U541" i="45"/>
  <c r="V540" i="45"/>
  <c r="U540" i="45"/>
  <c r="V539" i="45"/>
  <c r="U539" i="45"/>
  <c r="V538" i="45"/>
  <c r="U538" i="45"/>
  <c r="V537" i="45"/>
  <c r="U537" i="45"/>
  <c r="V536" i="45"/>
  <c r="U536" i="45"/>
  <c r="V535" i="45"/>
  <c r="U535" i="45"/>
  <c r="V534" i="45"/>
  <c r="U534" i="45"/>
  <c r="V533" i="45"/>
  <c r="U533" i="45"/>
  <c r="V532" i="45"/>
  <c r="U532" i="45"/>
  <c r="V531" i="45"/>
  <c r="U531" i="45"/>
  <c r="V530" i="45"/>
  <c r="U530" i="45"/>
  <c r="V529" i="45"/>
  <c r="U529" i="45"/>
  <c r="V528" i="45"/>
  <c r="U528" i="45"/>
  <c r="V527" i="45"/>
  <c r="U527" i="45"/>
  <c r="V526" i="45"/>
  <c r="U526" i="45"/>
  <c r="V525" i="45"/>
  <c r="U525" i="45"/>
  <c r="V524" i="45"/>
  <c r="U524" i="45"/>
  <c r="V523" i="45"/>
  <c r="U523" i="45"/>
  <c r="V522" i="45"/>
  <c r="U522" i="45"/>
  <c r="V521" i="45"/>
  <c r="U521" i="45"/>
  <c r="V520" i="45"/>
  <c r="U520" i="45"/>
  <c r="V519" i="45"/>
  <c r="U519" i="45"/>
  <c r="V518" i="45"/>
  <c r="U518" i="45"/>
  <c r="V517" i="45"/>
  <c r="U517" i="45"/>
  <c r="V516" i="45"/>
  <c r="U516" i="45"/>
  <c r="V515" i="45"/>
  <c r="U515" i="45"/>
  <c r="V514" i="45"/>
  <c r="U514" i="45"/>
  <c r="V513" i="45"/>
  <c r="U513" i="45"/>
  <c r="V512" i="45"/>
  <c r="U512" i="45"/>
  <c r="V511" i="45"/>
  <c r="U511" i="45"/>
  <c r="V510" i="45"/>
  <c r="U510" i="45"/>
  <c r="V509" i="45"/>
  <c r="U509" i="45"/>
  <c r="V508" i="45"/>
  <c r="U508" i="45"/>
  <c r="V507" i="45"/>
  <c r="U507" i="45"/>
  <c r="V506" i="45"/>
  <c r="U506" i="45"/>
  <c r="V505" i="45"/>
  <c r="U505" i="45"/>
  <c r="V504" i="45"/>
  <c r="U504" i="45"/>
  <c r="V503" i="45"/>
  <c r="U503" i="45"/>
  <c r="V502" i="45"/>
  <c r="U502" i="45"/>
  <c r="V501" i="45"/>
  <c r="U501" i="45"/>
  <c r="V500" i="45"/>
  <c r="U500" i="45"/>
  <c r="V499" i="45"/>
  <c r="U499" i="45"/>
  <c r="V498" i="45"/>
  <c r="U498" i="45"/>
  <c r="V497" i="45"/>
  <c r="U497" i="45"/>
  <c r="V495" i="45"/>
  <c r="U495" i="45"/>
  <c r="V494" i="45"/>
  <c r="U494" i="45"/>
  <c r="V493" i="45"/>
  <c r="U493" i="45"/>
  <c r="V492" i="45"/>
  <c r="U492" i="45"/>
  <c r="V491" i="45"/>
  <c r="U491" i="45"/>
  <c r="V490" i="45"/>
  <c r="U490" i="45"/>
  <c r="V489" i="45"/>
  <c r="U489" i="45"/>
  <c r="V488" i="45"/>
  <c r="U488" i="45"/>
  <c r="V487" i="45"/>
  <c r="U487" i="45"/>
  <c r="V486" i="45"/>
  <c r="U486" i="45"/>
  <c r="V485" i="45"/>
  <c r="U485" i="45"/>
  <c r="V484" i="45"/>
  <c r="U484" i="45"/>
  <c r="V483" i="45"/>
  <c r="U483" i="45"/>
  <c r="V482" i="45"/>
  <c r="U482" i="45"/>
  <c r="V481" i="45"/>
  <c r="U481" i="45"/>
  <c r="V480" i="45"/>
  <c r="U480" i="45"/>
  <c r="V479" i="45"/>
  <c r="U479" i="45"/>
  <c r="V478" i="45"/>
  <c r="U478" i="45"/>
  <c r="V477" i="45"/>
  <c r="U477" i="45"/>
  <c r="V476" i="45"/>
  <c r="U476" i="45"/>
  <c r="V475" i="45"/>
  <c r="U475" i="45"/>
  <c r="V474" i="45"/>
  <c r="U474" i="45"/>
  <c r="V473" i="45"/>
  <c r="U473" i="45"/>
  <c r="V472" i="45"/>
  <c r="U472" i="45"/>
  <c r="V471" i="45"/>
  <c r="U471" i="45"/>
  <c r="V470" i="45"/>
  <c r="U470" i="45"/>
  <c r="V469" i="45"/>
  <c r="U469" i="45"/>
  <c r="V468" i="45"/>
  <c r="U468" i="45"/>
  <c r="V467" i="45"/>
  <c r="U467" i="45"/>
  <c r="V466" i="45"/>
  <c r="U466" i="45"/>
  <c r="V465" i="45"/>
  <c r="U465" i="45"/>
  <c r="V464" i="45"/>
  <c r="U464" i="45"/>
  <c r="V463" i="45"/>
  <c r="U463" i="45"/>
  <c r="V462" i="45"/>
  <c r="U462" i="45"/>
  <c r="V461" i="45"/>
  <c r="U461" i="45"/>
  <c r="V460" i="45"/>
  <c r="U460" i="45"/>
  <c r="V459" i="45"/>
  <c r="U459" i="45"/>
  <c r="V458" i="45"/>
  <c r="U458" i="45"/>
  <c r="V457" i="45"/>
  <c r="U457" i="45"/>
  <c r="V456" i="45"/>
  <c r="U456" i="45"/>
  <c r="V455" i="45"/>
  <c r="U455" i="45"/>
  <c r="V454" i="45"/>
  <c r="U454" i="45"/>
  <c r="V453" i="45"/>
  <c r="U453" i="45"/>
  <c r="V452" i="45"/>
  <c r="U452" i="45"/>
  <c r="V451" i="45"/>
  <c r="U451" i="45"/>
  <c r="V450" i="45"/>
  <c r="U450" i="45"/>
  <c r="V449" i="45"/>
  <c r="U449" i="45"/>
  <c r="V448" i="45"/>
  <c r="U448" i="45"/>
  <c r="V447" i="45"/>
  <c r="U447" i="45"/>
  <c r="V446" i="45"/>
  <c r="U446" i="45"/>
  <c r="V445" i="45"/>
  <c r="U445" i="45"/>
  <c r="V444" i="45"/>
  <c r="U444" i="45"/>
  <c r="V443" i="45"/>
  <c r="U443" i="45"/>
  <c r="V442" i="45"/>
  <c r="U442" i="45"/>
  <c r="V441" i="45"/>
  <c r="U441" i="45"/>
  <c r="V440" i="45"/>
  <c r="U440" i="45"/>
  <c r="V439" i="45"/>
  <c r="U439" i="45"/>
  <c r="V438" i="45"/>
  <c r="U438" i="45"/>
  <c r="V437" i="45"/>
  <c r="U437" i="45"/>
  <c r="V436" i="45"/>
  <c r="U436" i="45"/>
  <c r="V435" i="45"/>
  <c r="U435" i="45"/>
  <c r="V434" i="45"/>
  <c r="U434" i="45"/>
  <c r="V433" i="45"/>
  <c r="U433" i="45"/>
  <c r="V432" i="45"/>
  <c r="U432" i="45"/>
  <c r="V431" i="45"/>
  <c r="U431" i="45"/>
  <c r="V430" i="45"/>
  <c r="U430" i="45"/>
  <c r="V429" i="45"/>
  <c r="U429" i="45"/>
  <c r="V428" i="45"/>
  <c r="U428" i="45"/>
  <c r="V427" i="45"/>
  <c r="U427" i="45"/>
  <c r="V426" i="45"/>
  <c r="U426" i="45"/>
  <c r="V425" i="45"/>
  <c r="U425" i="45"/>
  <c r="V424" i="45"/>
  <c r="U424" i="45"/>
  <c r="V423" i="45"/>
  <c r="U423" i="45"/>
  <c r="V422" i="45"/>
  <c r="U422" i="45"/>
  <c r="V421" i="45"/>
  <c r="U421" i="45"/>
  <c r="V420" i="45"/>
  <c r="U420" i="45"/>
  <c r="V419" i="45"/>
  <c r="U419" i="45"/>
  <c r="V418" i="45"/>
  <c r="U418" i="45"/>
  <c r="V417" i="45"/>
  <c r="U417" i="45"/>
  <c r="V416" i="45"/>
  <c r="U416" i="45"/>
  <c r="V415" i="45"/>
  <c r="U415" i="45"/>
  <c r="V414" i="45"/>
  <c r="U414" i="45"/>
  <c r="V413" i="45"/>
  <c r="U413" i="45"/>
  <c r="V412" i="45"/>
  <c r="U412" i="45"/>
  <c r="V411" i="45"/>
  <c r="U411" i="45"/>
  <c r="V410" i="45"/>
  <c r="U410" i="45"/>
  <c r="V409" i="45"/>
  <c r="U409" i="45"/>
  <c r="V408" i="45"/>
  <c r="U408" i="45"/>
  <c r="V407" i="45"/>
  <c r="U407" i="45"/>
  <c r="V406" i="45"/>
  <c r="U406" i="45"/>
  <c r="V405" i="45"/>
  <c r="U405" i="45"/>
  <c r="V404" i="45"/>
  <c r="U404" i="45"/>
  <c r="V403" i="45"/>
  <c r="U403" i="45"/>
  <c r="V402" i="45"/>
  <c r="U402" i="45"/>
  <c r="V401" i="45"/>
  <c r="U401" i="45"/>
  <c r="V400" i="45"/>
  <c r="U400" i="45"/>
  <c r="V399" i="45"/>
  <c r="U399" i="45"/>
  <c r="V398" i="45"/>
  <c r="U398" i="45"/>
  <c r="V397" i="45"/>
  <c r="U397" i="45"/>
  <c r="V396" i="45"/>
  <c r="U396" i="45"/>
  <c r="V395" i="45"/>
  <c r="U395" i="45"/>
  <c r="V394" i="45"/>
  <c r="U394" i="45"/>
  <c r="V393" i="45"/>
  <c r="U393" i="45"/>
  <c r="V392" i="45"/>
  <c r="U392" i="45"/>
  <c r="V390" i="45"/>
  <c r="U390" i="45"/>
  <c r="V389" i="45"/>
  <c r="U389" i="45"/>
  <c r="V388" i="45"/>
  <c r="U388" i="45"/>
  <c r="V387" i="45"/>
  <c r="U387" i="45"/>
  <c r="V386" i="45"/>
  <c r="U386" i="45"/>
  <c r="V385" i="45"/>
  <c r="U385" i="45"/>
  <c r="V384" i="45"/>
  <c r="U384" i="45"/>
  <c r="V383" i="45"/>
  <c r="U383" i="45"/>
  <c r="V382" i="45"/>
  <c r="U382" i="45"/>
  <c r="V381" i="45"/>
  <c r="U381" i="45"/>
  <c r="V380" i="45"/>
  <c r="U380" i="45"/>
  <c r="V379" i="45"/>
  <c r="U379" i="45"/>
  <c r="V378" i="45"/>
  <c r="U378" i="45"/>
  <c r="V377" i="45"/>
  <c r="U377" i="45"/>
  <c r="V376" i="45"/>
  <c r="U376" i="45"/>
  <c r="V375" i="45"/>
  <c r="U375" i="45"/>
  <c r="V374" i="45"/>
  <c r="U374" i="45"/>
  <c r="V373" i="45"/>
  <c r="U373" i="45"/>
  <c r="V372" i="45"/>
  <c r="U372" i="45"/>
  <c r="V371" i="45"/>
  <c r="U371" i="45"/>
  <c r="V370" i="45"/>
  <c r="U370" i="45"/>
  <c r="V369" i="45"/>
  <c r="U369" i="45"/>
  <c r="V368" i="45"/>
  <c r="U368" i="45"/>
  <c r="V367" i="45"/>
  <c r="U367" i="45"/>
  <c r="V366" i="45"/>
  <c r="U366" i="45"/>
  <c r="V365" i="45"/>
  <c r="U365" i="45"/>
  <c r="V364" i="45"/>
  <c r="U364" i="45"/>
  <c r="V363" i="45"/>
  <c r="U363" i="45"/>
  <c r="V362" i="45"/>
  <c r="U362" i="45"/>
  <c r="V361" i="45"/>
  <c r="U361" i="45"/>
  <c r="V360" i="45"/>
  <c r="U360" i="45"/>
  <c r="V359" i="45"/>
  <c r="U359" i="45"/>
  <c r="V358" i="45"/>
  <c r="U358" i="45"/>
  <c r="V357" i="45"/>
  <c r="U357" i="45"/>
  <c r="V356" i="45"/>
  <c r="U356" i="45"/>
  <c r="V355" i="45"/>
  <c r="U355" i="45"/>
  <c r="V354" i="45"/>
  <c r="U354" i="45"/>
  <c r="V353" i="45"/>
  <c r="U353" i="45"/>
  <c r="V352" i="45"/>
  <c r="U352" i="45"/>
  <c r="V351" i="45"/>
  <c r="U351" i="45"/>
  <c r="V350" i="45"/>
  <c r="U350" i="45"/>
  <c r="V349" i="45"/>
  <c r="U349" i="45"/>
  <c r="V348" i="45"/>
  <c r="U348" i="45"/>
  <c r="V347" i="45"/>
  <c r="U347" i="45"/>
  <c r="V346" i="45"/>
  <c r="U346" i="45"/>
  <c r="V345" i="45"/>
  <c r="U345" i="45"/>
  <c r="V344" i="45"/>
  <c r="U344" i="45"/>
  <c r="V343" i="45"/>
  <c r="U343" i="45"/>
  <c r="V342" i="45"/>
  <c r="U342" i="45"/>
  <c r="V341" i="45"/>
  <c r="U341" i="45"/>
  <c r="V340" i="45"/>
  <c r="U340" i="45"/>
  <c r="V339" i="45"/>
  <c r="U339" i="45"/>
  <c r="V338" i="45"/>
  <c r="U338" i="45"/>
  <c r="V337" i="45"/>
  <c r="U337" i="45"/>
  <c r="V336" i="45"/>
  <c r="U336" i="45"/>
  <c r="V335" i="45"/>
  <c r="U335" i="45"/>
  <c r="V334" i="45"/>
  <c r="U334" i="45"/>
  <c r="V333" i="45"/>
  <c r="U333" i="45"/>
  <c r="V332" i="45"/>
  <c r="U332" i="45"/>
  <c r="V331" i="45"/>
  <c r="U331" i="45"/>
  <c r="V330" i="45"/>
  <c r="U330" i="45"/>
  <c r="V329" i="45"/>
  <c r="U329" i="45"/>
  <c r="V328" i="45"/>
  <c r="U328" i="45"/>
  <c r="V327" i="45"/>
  <c r="U327" i="45"/>
  <c r="V326" i="45"/>
  <c r="U326" i="45"/>
  <c r="V325" i="45"/>
  <c r="U325" i="45"/>
  <c r="V324" i="45"/>
  <c r="U324" i="45"/>
  <c r="V323" i="45"/>
  <c r="U323" i="45"/>
  <c r="V322" i="45"/>
  <c r="U322" i="45"/>
  <c r="V321" i="45"/>
  <c r="U321" i="45"/>
  <c r="V320" i="45"/>
  <c r="U320" i="45"/>
  <c r="V319" i="45"/>
  <c r="U319" i="45"/>
  <c r="V318" i="45"/>
  <c r="U318" i="45"/>
  <c r="V317" i="45"/>
  <c r="U317" i="45"/>
  <c r="V316" i="45"/>
  <c r="U316" i="45"/>
  <c r="V315" i="45"/>
  <c r="U315" i="45"/>
  <c r="V314" i="45"/>
  <c r="U314" i="45"/>
  <c r="V313" i="45"/>
  <c r="U313" i="45"/>
  <c r="V312" i="45"/>
  <c r="U312" i="45"/>
  <c r="V311" i="45"/>
  <c r="U311" i="45"/>
  <c r="V310" i="45"/>
  <c r="U310" i="45"/>
  <c r="V309" i="45"/>
  <c r="U309" i="45"/>
  <c r="V308" i="45"/>
  <c r="U308" i="45"/>
  <c r="V307" i="45"/>
  <c r="U307" i="45"/>
  <c r="V306" i="45"/>
  <c r="U306" i="45"/>
  <c r="V305" i="45"/>
  <c r="U305" i="45"/>
  <c r="V304" i="45"/>
  <c r="U304" i="45"/>
  <c r="V303" i="45"/>
  <c r="U303" i="45"/>
  <c r="V302" i="45"/>
  <c r="U302" i="45"/>
  <c r="V301" i="45"/>
  <c r="U301" i="45"/>
  <c r="V300" i="45"/>
  <c r="U300" i="45"/>
  <c r="V299" i="45"/>
  <c r="U299" i="45"/>
  <c r="V298" i="45"/>
  <c r="U298" i="45"/>
  <c r="V297" i="45"/>
  <c r="U297" i="45"/>
  <c r="V296" i="45"/>
  <c r="U296" i="45"/>
  <c r="V295" i="45"/>
  <c r="U295" i="45"/>
  <c r="V294" i="45"/>
  <c r="U294" i="45"/>
  <c r="V293" i="45"/>
  <c r="U293" i="45"/>
  <c r="V292" i="45"/>
  <c r="U292" i="45"/>
  <c r="V291" i="45"/>
  <c r="U291" i="45"/>
  <c r="V290" i="45"/>
  <c r="U290" i="45"/>
  <c r="V289" i="45"/>
  <c r="U289" i="45"/>
  <c r="V288" i="45"/>
  <c r="U288" i="45"/>
  <c r="V287" i="45"/>
  <c r="U287" i="45"/>
  <c r="V286" i="45"/>
  <c r="U286" i="45"/>
  <c r="V285" i="45"/>
  <c r="U285" i="45"/>
  <c r="V284" i="45"/>
  <c r="U284" i="45"/>
  <c r="V283" i="45"/>
  <c r="U283" i="45"/>
  <c r="V282" i="45"/>
  <c r="U282" i="45"/>
  <c r="V281" i="45"/>
  <c r="U281" i="45"/>
  <c r="V280" i="45"/>
  <c r="U280" i="45"/>
  <c r="V279" i="45"/>
  <c r="U279" i="45"/>
  <c r="V278" i="45"/>
  <c r="U278" i="45"/>
  <c r="V277" i="45"/>
  <c r="U277" i="45"/>
  <c r="V276" i="45"/>
  <c r="U276" i="45"/>
  <c r="V275" i="45"/>
  <c r="U275" i="45"/>
  <c r="V274" i="45"/>
  <c r="U274" i="45"/>
  <c r="V273" i="45"/>
  <c r="U273" i="45"/>
  <c r="V272" i="45"/>
  <c r="U272" i="45"/>
  <c r="V271" i="45"/>
  <c r="U271" i="45"/>
  <c r="V270" i="45"/>
  <c r="U270" i="45"/>
  <c r="V269" i="45"/>
  <c r="U269" i="45"/>
  <c r="V268" i="45"/>
  <c r="U268" i="45"/>
  <c r="V267" i="45"/>
  <c r="U267" i="45"/>
  <c r="V266" i="45"/>
  <c r="U266" i="45"/>
  <c r="V265" i="45"/>
  <c r="U265" i="45"/>
  <c r="V264" i="45"/>
  <c r="U264" i="45"/>
  <c r="V263" i="45"/>
  <c r="U263" i="45"/>
  <c r="V262" i="45"/>
  <c r="U262" i="45"/>
  <c r="V261" i="45"/>
  <c r="U261" i="45"/>
  <c r="V260" i="45"/>
  <c r="U260" i="45"/>
  <c r="V259" i="45"/>
  <c r="U259" i="45"/>
  <c r="V258" i="45"/>
  <c r="U258" i="45"/>
  <c r="V257" i="45"/>
  <c r="U257" i="45"/>
  <c r="V256" i="45"/>
  <c r="U256" i="45"/>
  <c r="V255" i="45"/>
  <c r="U255" i="45"/>
  <c r="V254" i="45"/>
  <c r="U254" i="45"/>
  <c r="V253" i="45"/>
  <c r="U253" i="45"/>
  <c r="V252" i="45"/>
  <c r="U252" i="45"/>
  <c r="V251" i="45"/>
  <c r="U251" i="45"/>
  <c r="V250" i="45"/>
  <c r="U250" i="45"/>
  <c r="V249" i="45"/>
  <c r="U249" i="45"/>
  <c r="V248" i="45"/>
  <c r="U248" i="45"/>
  <c r="V247" i="45"/>
  <c r="U247" i="45"/>
  <c r="V246" i="45"/>
  <c r="U246" i="45"/>
  <c r="V245" i="45"/>
  <c r="U245" i="45"/>
  <c r="V244" i="45"/>
  <c r="U244" i="45"/>
  <c r="V243" i="45"/>
  <c r="U243" i="45"/>
  <c r="V242" i="45"/>
  <c r="U242" i="45"/>
  <c r="V241" i="45"/>
  <c r="U241" i="45"/>
  <c r="V240" i="45"/>
  <c r="U240" i="45"/>
  <c r="V239" i="45"/>
  <c r="U239" i="45"/>
  <c r="V238" i="45"/>
  <c r="U238" i="45"/>
  <c r="V237" i="45"/>
  <c r="U237" i="45"/>
  <c r="V236" i="45"/>
  <c r="U236" i="45"/>
  <c r="V235" i="45"/>
  <c r="U235" i="45"/>
  <c r="V234" i="45"/>
  <c r="U234" i="45"/>
  <c r="V233" i="45"/>
  <c r="U233" i="45"/>
  <c r="V232" i="45"/>
  <c r="U232" i="45"/>
  <c r="V231" i="45"/>
  <c r="U231" i="45"/>
  <c r="V230" i="45"/>
  <c r="U230" i="45"/>
  <c r="V229" i="45"/>
  <c r="U229" i="45"/>
  <c r="V228" i="45"/>
  <c r="U228" i="45"/>
  <c r="V227" i="45"/>
  <c r="U227" i="45"/>
  <c r="V226" i="45"/>
  <c r="U226" i="45"/>
  <c r="V225" i="45"/>
  <c r="U225" i="45"/>
  <c r="V224" i="45"/>
  <c r="U224" i="45"/>
  <c r="V223" i="45"/>
  <c r="U223" i="45"/>
  <c r="V222" i="45"/>
  <c r="U222" i="45"/>
  <c r="V221" i="45"/>
  <c r="U221" i="45"/>
  <c r="V220" i="45"/>
  <c r="U220" i="45"/>
  <c r="V219" i="45"/>
  <c r="U219" i="45"/>
  <c r="V218" i="45"/>
  <c r="U218" i="45"/>
  <c r="V217" i="45"/>
  <c r="U217" i="45"/>
  <c r="V216" i="45"/>
  <c r="U216" i="45"/>
  <c r="V215" i="45"/>
  <c r="U215" i="45"/>
  <c r="V214" i="45"/>
  <c r="U214" i="45"/>
  <c r="V213" i="45"/>
  <c r="U213" i="45"/>
  <c r="V212" i="45"/>
  <c r="U212" i="45"/>
  <c r="V211" i="45"/>
  <c r="U211" i="45"/>
  <c r="V210" i="45"/>
  <c r="U210" i="45"/>
  <c r="V209" i="45"/>
  <c r="U209" i="45"/>
  <c r="V208" i="45"/>
  <c r="U208" i="45"/>
  <c r="V207" i="45"/>
  <c r="U207" i="45"/>
  <c r="V206" i="45"/>
  <c r="U206" i="45"/>
  <c r="V205" i="45"/>
  <c r="U205" i="45"/>
  <c r="V204" i="45"/>
  <c r="U204" i="45"/>
  <c r="V203" i="45"/>
  <c r="U203" i="45"/>
  <c r="V202" i="45"/>
  <c r="U202" i="45"/>
  <c r="V201" i="45"/>
  <c r="U201" i="45"/>
  <c r="V200" i="45"/>
  <c r="U200" i="45"/>
  <c r="V199" i="45"/>
  <c r="U199" i="45"/>
  <c r="V198" i="45"/>
  <c r="U198" i="45"/>
  <c r="V197" i="45"/>
  <c r="U197" i="45"/>
  <c r="V196" i="45"/>
  <c r="U196" i="45"/>
  <c r="V195" i="45"/>
  <c r="U195" i="45"/>
  <c r="V194" i="45"/>
  <c r="U194" i="45"/>
  <c r="V193" i="45"/>
  <c r="U193" i="45"/>
  <c r="V192" i="45"/>
  <c r="U192" i="45"/>
  <c r="V191" i="45"/>
  <c r="U191" i="45"/>
  <c r="V190" i="45"/>
  <c r="U190" i="45"/>
  <c r="V189" i="45"/>
  <c r="U189" i="45"/>
  <c r="V188" i="45"/>
  <c r="U188" i="45"/>
  <c r="V187" i="45"/>
  <c r="U187" i="45"/>
  <c r="V186" i="45"/>
  <c r="U186" i="45"/>
  <c r="V185" i="45"/>
  <c r="U185" i="45"/>
  <c r="V184" i="45"/>
  <c r="U184" i="45"/>
  <c r="V183" i="45"/>
  <c r="U183" i="45"/>
  <c r="V182" i="45"/>
  <c r="U182" i="45"/>
  <c r="V181" i="45"/>
  <c r="U181" i="45"/>
  <c r="V180" i="45"/>
  <c r="U180" i="45"/>
  <c r="V179" i="45"/>
  <c r="U179" i="45"/>
  <c r="V178" i="45"/>
  <c r="U178" i="45"/>
  <c r="V177" i="45"/>
  <c r="U177" i="45"/>
  <c r="V176" i="45"/>
  <c r="U176" i="45"/>
  <c r="V175" i="45"/>
  <c r="U175" i="45"/>
  <c r="V174" i="45"/>
  <c r="U174" i="45"/>
  <c r="V173" i="45"/>
  <c r="U173" i="45"/>
  <c r="V172" i="45"/>
  <c r="U172" i="45"/>
  <c r="V171" i="45"/>
  <c r="U171" i="45"/>
  <c r="V170" i="45"/>
  <c r="U170" i="45"/>
  <c r="V169" i="45"/>
  <c r="U169" i="45"/>
  <c r="V168" i="45"/>
  <c r="U168" i="45"/>
  <c r="V167" i="45"/>
  <c r="U167" i="45"/>
  <c r="V166" i="45"/>
  <c r="U166" i="45"/>
  <c r="V165" i="45"/>
  <c r="U165" i="45"/>
  <c r="V164" i="45"/>
  <c r="U164" i="45"/>
  <c r="V163" i="45"/>
  <c r="U163" i="45"/>
  <c r="V162" i="45"/>
  <c r="U162" i="45"/>
  <c r="V161" i="45"/>
  <c r="U161" i="45"/>
  <c r="V160" i="45"/>
  <c r="U160" i="45"/>
  <c r="V159" i="45"/>
  <c r="U159" i="45"/>
  <c r="V158" i="45"/>
  <c r="U158" i="45"/>
  <c r="V157" i="45"/>
  <c r="U157" i="45"/>
  <c r="V156" i="45"/>
  <c r="U156" i="45"/>
  <c r="V155" i="45"/>
  <c r="U155" i="45"/>
  <c r="V154" i="45"/>
  <c r="U154" i="45"/>
  <c r="V153" i="45"/>
  <c r="U153" i="45"/>
  <c r="V152" i="45"/>
  <c r="U152" i="45"/>
  <c r="V151" i="45"/>
  <c r="U151" i="45"/>
  <c r="V150" i="45"/>
  <c r="U150" i="45"/>
  <c r="V149" i="45"/>
  <c r="U149" i="45"/>
  <c r="V148" i="45"/>
  <c r="U148" i="45"/>
  <c r="V147" i="45"/>
  <c r="U147" i="45"/>
  <c r="V146" i="45"/>
  <c r="U146" i="45"/>
  <c r="V145" i="45"/>
  <c r="U145" i="45"/>
  <c r="V144" i="45"/>
  <c r="U144" i="45"/>
  <c r="V143" i="45"/>
  <c r="U143" i="45"/>
  <c r="V142" i="45"/>
  <c r="U142" i="45"/>
  <c r="V141" i="45"/>
  <c r="U141" i="45"/>
  <c r="V140" i="45"/>
  <c r="U140" i="45"/>
  <c r="V139" i="45"/>
  <c r="U139" i="45"/>
  <c r="V138" i="45"/>
  <c r="U138" i="45"/>
  <c r="V137" i="45"/>
  <c r="U137" i="45"/>
  <c r="V136" i="45"/>
  <c r="U136" i="45"/>
  <c r="V135" i="45"/>
  <c r="U135" i="45"/>
  <c r="V134" i="45"/>
  <c r="U134" i="45"/>
  <c r="V133" i="45"/>
  <c r="U133" i="45"/>
  <c r="V132" i="45"/>
  <c r="U132" i="45"/>
  <c r="V131" i="45"/>
  <c r="U131" i="45"/>
  <c r="V130" i="45"/>
  <c r="U130" i="45"/>
  <c r="V129" i="45"/>
  <c r="U129" i="45"/>
  <c r="V128" i="45"/>
  <c r="U128" i="45"/>
  <c r="V127" i="45"/>
  <c r="U127" i="45"/>
  <c r="V126" i="45"/>
  <c r="U126" i="45"/>
  <c r="V125" i="45"/>
  <c r="U125" i="45"/>
  <c r="V124" i="45"/>
  <c r="U124" i="45"/>
  <c r="V123" i="45"/>
  <c r="U123" i="45"/>
  <c r="V122" i="45"/>
  <c r="U122" i="45"/>
  <c r="V121" i="45"/>
  <c r="U121" i="45"/>
  <c r="V120" i="45"/>
  <c r="U120" i="45"/>
  <c r="V119" i="45"/>
  <c r="U119" i="45"/>
  <c r="V118" i="45"/>
  <c r="U118" i="45"/>
  <c r="V117" i="45"/>
  <c r="U117" i="45"/>
  <c r="V116" i="45"/>
  <c r="U116" i="45"/>
  <c r="V115" i="45"/>
  <c r="U115" i="45"/>
  <c r="V114" i="45"/>
  <c r="U114" i="45"/>
  <c r="V113" i="45"/>
  <c r="U113" i="45"/>
  <c r="V112" i="45"/>
  <c r="U112" i="45"/>
  <c r="V111" i="45"/>
  <c r="U111" i="45"/>
  <c r="V110" i="45"/>
  <c r="U110" i="45"/>
  <c r="V109" i="45"/>
  <c r="U109" i="45"/>
  <c r="V108" i="45"/>
  <c r="U108" i="45"/>
  <c r="V107" i="45"/>
  <c r="U107" i="45"/>
  <c r="V106" i="45"/>
  <c r="U106" i="45"/>
  <c r="V105" i="45"/>
  <c r="U105" i="45"/>
  <c r="V104" i="45"/>
  <c r="U104" i="45"/>
  <c r="V103" i="45"/>
  <c r="U103" i="45"/>
  <c r="V102" i="45"/>
  <c r="U102" i="45"/>
  <c r="V101" i="45"/>
  <c r="U101" i="45"/>
  <c r="V100" i="45"/>
  <c r="U100" i="45"/>
  <c r="V99" i="45"/>
  <c r="U99" i="45"/>
  <c r="V98" i="45"/>
  <c r="U98" i="45"/>
  <c r="V97" i="45"/>
  <c r="U97" i="45"/>
  <c r="V96" i="45"/>
  <c r="U96" i="45"/>
  <c r="V95" i="45"/>
  <c r="U95" i="45"/>
  <c r="V94" i="45"/>
  <c r="U94" i="45"/>
  <c r="V93" i="45"/>
  <c r="U93" i="45"/>
  <c r="V92" i="45"/>
  <c r="U92" i="45"/>
  <c r="V91" i="45"/>
  <c r="U91" i="45"/>
  <c r="V90" i="45"/>
  <c r="U90" i="45"/>
  <c r="V89" i="45"/>
  <c r="U89" i="45"/>
  <c r="V88" i="45"/>
  <c r="U88" i="45"/>
  <c r="V87" i="45"/>
  <c r="U87" i="45"/>
  <c r="V86" i="45"/>
  <c r="U86" i="45"/>
  <c r="V85" i="45"/>
  <c r="U85" i="45"/>
  <c r="V84" i="45"/>
  <c r="U84" i="45"/>
  <c r="V83" i="45"/>
  <c r="U83" i="45"/>
  <c r="V82" i="45"/>
  <c r="U82" i="45"/>
  <c r="V81" i="45"/>
  <c r="U81" i="45"/>
  <c r="V80" i="45"/>
  <c r="U80" i="45"/>
  <c r="V79" i="45"/>
  <c r="U79" i="45"/>
  <c r="V78" i="45"/>
  <c r="U78" i="45"/>
  <c r="V77" i="45"/>
  <c r="U77" i="45"/>
  <c r="V76" i="45"/>
  <c r="U76" i="45"/>
  <c r="V75" i="45"/>
  <c r="U75" i="45"/>
  <c r="V74" i="45"/>
  <c r="U74" i="45"/>
  <c r="V73" i="45"/>
  <c r="U73" i="45"/>
  <c r="V72" i="45"/>
  <c r="U72" i="45"/>
  <c r="V71" i="45"/>
  <c r="U71" i="45"/>
  <c r="V70" i="45"/>
  <c r="U70" i="45"/>
  <c r="V69" i="45"/>
  <c r="U69" i="45"/>
  <c r="V68" i="45"/>
  <c r="U68" i="45"/>
  <c r="V67" i="45"/>
  <c r="U67" i="45"/>
  <c r="V66" i="45"/>
  <c r="U66" i="45"/>
  <c r="V65" i="45"/>
  <c r="U65" i="45"/>
  <c r="V64" i="45"/>
  <c r="U64" i="45"/>
  <c r="V63" i="45"/>
  <c r="U63" i="45"/>
  <c r="V62" i="45"/>
  <c r="U62" i="45"/>
  <c r="V61" i="45"/>
  <c r="U61" i="45"/>
  <c r="V60" i="45"/>
  <c r="U60" i="45"/>
  <c r="V59" i="45"/>
  <c r="U59" i="45"/>
  <c r="V58" i="45"/>
  <c r="U58" i="45"/>
  <c r="V57" i="45"/>
  <c r="U57" i="45"/>
  <c r="V56" i="45"/>
  <c r="U56" i="45"/>
  <c r="V55" i="45"/>
  <c r="U55" i="45"/>
  <c r="V54" i="45"/>
  <c r="U54" i="45"/>
  <c r="V53" i="45"/>
  <c r="U53" i="45"/>
  <c r="V52" i="45"/>
  <c r="U52" i="45"/>
  <c r="V51" i="45"/>
  <c r="U51" i="45"/>
  <c r="V50" i="45"/>
  <c r="U50" i="45"/>
  <c r="V49" i="45"/>
  <c r="U49" i="45"/>
  <c r="V48" i="45"/>
  <c r="U48" i="45"/>
  <c r="V47" i="45"/>
  <c r="U47" i="45"/>
  <c r="V46" i="45"/>
  <c r="U46" i="45"/>
  <c r="V45" i="45"/>
  <c r="U45" i="45"/>
  <c r="V44" i="45"/>
  <c r="U44" i="45"/>
  <c r="V43" i="45"/>
  <c r="U43" i="45"/>
  <c r="V42" i="45"/>
  <c r="U42" i="45"/>
  <c r="V41" i="45"/>
  <c r="U41" i="45"/>
  <c r="V40" i="45"/>
  <c r="U40" i="45"/>
  <c r="V39" i="45"/>
  <c r="U39" i="45"/>
  <c r="V38" i="45"/>
  <c r="U38" i="45"/>
  <c r="V37" i="45"/>
  <c r="U37" i="45"/>
  <c r="V36" i="45"/>
  <c r="U36" i="45"/>
  <c r="V35" i="45"/>
  <c r="U35" i="45"/>
  <c r="V34" i="45"/>
  <c r="U34" i="45"/>
  <c r="V33" i="45"/>
  <c r="U33" i="45"/>
  <c r="V32" i="45"/>
  <c r="U32" i="45"/>
  <c r="V31" i="45"/>
  <c r="U31" i="45"/>
  <c r="V29" i="45"/>
  <c r="U29" i="45"/>
  <c r="V28" i="45"/>
  <c r="U28" i="45"/>
  <c r="V27" i="45"/>
  <c r="U27" i="45"/>
  <c r="V26" i="45"/>
  <c r="U26" i="45"/>
  <c r="V25" i="45"/>
  <c r="U25" i="45"/>
  <c r="V24" i="45"/>
  <c r="U24" i="45"/>
  <c r="V23" i="45"/>
  <c r="U23" i="45"/>
  <c r="V22" i="45"/>
  <c r="U22" i="45"/>
  <c r="V21" i="45"/>
  <c r="U21" i="45"/>
  <c r="V20" i="45"/>
  <c r="U20" i="45"/>
  <c r="V19" i="45"/>
  <c r="U19" i="45"/>
  <c r="V18" i="45"/>
  <c r="U18" i="45"/>
  <c r="V17" i="45"/>
  <c r="U17" i="45"/>
  <c r="V16" i="45"/>
  <c r="U16" i="45"/>
  <c r="V15" i="45"/>
  <c r="U15" i="45"/>
  <c r="V14" i="45"/>
  <c r="U14" i="45"/>
  <c r="V13" i="45"/>
  <c r="U13" i="45"/>
  <c r="V12" i="45"/>
  <c r="U12" i="45"/>
  <c r="V11" i="45"/>
  <c r="U11" i="45"/>
  <c r="V10" i="45"/>
  <c r="U10" i="45"/>
  <c r="V9" i="45"/>
  <c r="U9" i="45"/>
  <c r="V8" i="45"/>
  <c r="U8" i="45"/>
  <c r="V7" i="45"/>
  <c r="U7" i="45"/>
  <c r="V6" i="45"/>
  <c r="U6" i="45"/>
  <c r="V5" i="45"/>
  <c r="U5" i="45"/>
  <c r="V4" i="45"/>
  <c r="U4" i="45"/>
  <c r="V3" i="45"/>
  <c r="U3" i="45"/>
  <c r="U2" i="45"/>
  <c r="V2" i="45"/>
  <c r="G18" i="5" l="1"/>
  <c r="I18" i="5" s="1"/>
  <c r="L18" i="5" s="1"/>
  <c r="G24" i="5"/>
  <c r="I24" i="5" s="1"/>
  <c r="L24" i="5" s="1"/>
  <c r="N18" i="5" l="1"/>
  <c r="M18" i="5"/>
  <c r="N24" i="5"/>
  <c r="M24" i="5"/>
  <c r="G14" i="5" l="1"/>
  <c r="G17" i="5"/>
  <c r="G16" i="5"/>
  <c r="G10" i="5"/>
  <c r="G6" i="5"/>
  <c r="G11" i="5"/>
  <c r="G9" i="5"/>
  <c r="G12" i="5"/>
  <c r="G15" i="5"/>
  <c r="G8" i="5"/>
  <c r="G7" i="5"/>
  <c r="D29" i="5"/>
  <c r="C29" i="5"/>
  <c r="G27" i="5" l="1"/>
  <c r="I27" i="5" s="1"/>
  <c r="L27" i="5" s="1"/>
  <c r="N27" i="5" l="1"/>
  <c r="M27" i="5"/>
  <c r="J29" i="5"/>
  <c r="G25" i="5"/>
  <c r="I25" i="5" s="1"/>
  <c r="L25" i="5" s="1"/>
  <c r="G26" i="5"/>
  <c r="I26" i="5" s="1"/>
  <c r="L26" i="5" s="1"/>
  <c r="G23" i="5"/>
  <c r="I23" i="5" s="1"/>
  <c r="L23" i="5" s="1"/>
  <c r="G22" i="5"/>
  <c r="I22" i="5" s="1"/>
  <c r="L22" i="5" s="1"/>
  <c r="G21" i="5"/>
  <c r="I8" i="5"/>
  <c r="L8" i="5" s="1"/>
  <c r="M22" i="5" l="1"/>
  <c r="N22" i="5"/>
  <c r="M23" i="5"/>
  <c r="N23" i="5"/>
  <c r="M25" i="5"/>
  <c r="N25" i="5"/>
  <c r="N26" i="5"/>
  <c r="M26" i="5"/>
  <c r="N8" i="5"/>
  <c r="M8" i="5"/>
  <c r="K29" i="5"/>
  <c r="G19" i="5" l="1"/>
  <c r="G4" i="5"/>
  <c r="I4" i="5" s="1"/>
  <c r="I19" i="5" l="1"/>
  <c r="L19" i="5" s="1"/>
  <c r="F29" i="5"/>
  <c r="N19" i="5" l="1"/>
  <c r="M19" i="5"/>
  <c r="I21" i="5"/>
  <c r="L21" i="5" s="1"/>
  <c r="I17" i="5"/>
  <c r="L17" i="5" s="1"/>
  <c r="I9" i="5"/>
  <c r="L9" i="5" s="1"/>
  <c r="I16" i="5"/>
  <c r="L16" i="5" s="1"/>
  <c r="I11" i="5"/>
  <c r="L11" i="5" s="1"/>
  <c r="I15" i="5"/>
  <c r="L15" i="5" s="1"/>
  <c r="I6" i="5"/>
  <c r="L6" i="5" s="1"/>
  <c r="I7" i="5"/>
  <c r="L7" i="5" s="1"/>
  <c r="I10" i="5"/>
  <c r="L10" i="5" s="1"/>
  <c r="I12" i="5"/>
  <c r="L12" i="5" s="1"/>
  <c r="I14" i="5"/>
  <c r="L14" i="5" s="1"/>
  <c r="G29" i="5"/>
  <c r="L4" i="5"/>
  <c r="E29" i="5"/>
  <c r="M14" i="5" l="1"/>
  <c r="N14" i="5"/>
  <c r="N10" i="5"/>
  <c r="M10" i="5"/>
  <c r="N6" i="5"/>
  <c r="M6" i="5"/>
  <c r="N9" i="5"/>
  <c r="M9" i="5"/>
  <c r="N17" i="5"/>
  <c r="M17" i="5"/>
  <c r="N7" i="5"/>
  <c r="M7" i="5"/>
  <c r="M11" i="5"/>
  <c r="N11" i="5"/>
  <c r="N15" i="5"/>
  <c r="M15" i="5"/>
  <c r="N16" i="5"/>
  <c r="M16" i="5"/>
  <c r="M12" i="5"/>
  <c r="N12" i="5"/>
  <c r="M21" i="5"/>
  <c r="N21" i="5"/>
  <c r="M4" i="5"/>
  <c r="N4" i="5"/>
  <c r="L29" i="5"/>
  <c r="I29" i="5"/>
  <c r="M29" i="5" l="1"/>
  <c r="I32" i="5"/>
  <c r="H32" i="5"/>
  <c r="I31" i="5"/>
  <c r="H31" i="5"/>
  <c r="N29" i="5"/>
  <c r="I34" i="5" l="1"/>
  <c r="H34" i="5"/>
</calcChain>
</file>

<file path=xl/sharedStrings.xml><?xml version="1.0" encoding="utf-8"?>
<sst xmlns="http://schemas.openxmlformats.org/spreadsheetml/2006/main" count="46410" uniqueCount="18724">
  <si>
    <t>Name</t>
  </si>
  <si>
    <t>Engine</t>
  </si>
  <si>
    <t>DOI</t>
  </si>
  <si>
    <t>Remarks</t>
  </si>
  <si>
    <t>TOYOTA</t>
  </si>
  <si>
    <t>LEASING</t>
  </si>
  <si>
    <t>YOUSUF.KHAN</t>
  </si>
  <si>
    <t>CHANGAN</t>
  </si>
  <si>
    <t>CASH</t>
  </si>
  <si>
    <t>AMIN.CHISHTI</t>
  </si>
  <si>
    <t>SUZUKI</t>
  </si>
  <si>
    <t>MOSES.AKHTAR</t>
  </si>
  <si>
    <t>RENTAL</t>
  </si>
  <si>
    <t>KIA</t>
  </si>
  <si>
    <t>RAHAT.GUL</t>
  </si>
  <si>
    <t>HASNAIN</t>
  </si>
  <si>
    <t>-</t>
  </si>
  <si>
    <t>IQRA.KHAN</t>
  </si>
  <si>
    <t>HONDA</t>
  </si>
  <si>
    <t>MUHAMMAD.UMER</t>
  </si>
  <si>
    <t>MUHAMMAD.OWAIS</t>
  </si>
  <si>
    <t>M.KHALID</t>
  </si>
  <si>
    <t>DAIHATSU</t>
  </si>
  <si>
    <t>SAIF.MALIK</t>
  </si>
  <si>
    <t>SHAHROZ</t>
  </si>
  <si>
    <t>HAVAL</t>
  </si>
  <si>
    <t>HINO</t>
  </si>
  <si>
    <t>HYUNDAI</t>
  </si>
  <si>
    <t>PROTON</t>
  </si>
  <si>
    <t>MAZDA</t>
  </si>
  <si>
    <t>FAW</t>
  </si>
  <si>
    <t>MUHAMMAD USMAN</t>
  </si>
  <si>
    <t>NISSAN</t>
  </si>
  <si>
    <t>MG</t>
  </si>
  <si>
    <t>PRINCE</t>
  </si>
  <si>
    <t>FARJAD.MANZOOR</t>
  </si>
  <si>
    <t>M.MUSTAFA</t>
  </si>
  <si>
    <t>HUZAIFA.KHAN</t>
  </si>
  <si>
    <t>B</t>
  </si>
  <si>
    <t>A</t>
  </si>
  <si>
    <t>Team</t>
  </si>
  <si>
    <t>Eligible</t>
  </si>
  <si>
    <t>Not Eligible</t>
  </si>
  <si>
    <t>Row Labels</t>
  </si>
  <si>
    <t>Grand Total</t>
  </si>
  <si>
    <t>Column Labels</t>
  </si>
  <si>
    <t>S.No</t>
  </si>
  <si>
    <t>Reg#</t>
  </si>
  <si>
    <t>Chassis</t>
  </si>
  <si>
    <t>Amount</t>
  </si>
  <si>
    <t>Status</t>
  </si>
  <si>
    <t>Payment Mode</t>
  </si>
  <si>
    <t>Deposit Date</t>
  </si>
  <si>
    <t>Created By</t>
  </si>
  <si>
    <t>Online Transfer</t>
  </si>
  <si>
    <t>Removal Amount</t>
  </si>
  <si>
    <t>Collection Amount</t>
  </si>
  <si>
    <t>Total Collection</t>
  </si>
  <si>
    <t>Weightage % Score</t>
  </si>
  <si>
    <t>Incentive Amount</t>
  </si>
  <si>
    <t>HOD</t>
  </si>
  <si>
    <t>Total</t>
  </si>
  <si>
    <t xml:space="preserve">Zia Abid </t>
  </si>
  <si>
    <t>Vivian</t>
  </si>
  <si>
    <t>ABDUL.AHAD</t>
  </si>
  <si>
    <t>LEADER AG</t>
  </si>
  <si>
    <t>Accepted</t>
  </si>
  <si>
    <t>Pending</t>
  </si>
  <si>
    <t>ISUZU</t>
  </si>
  <si>
    <t>MUHAMMAD ASIF</t>
  </si>
  <si>
    <t>Com Beneficiary</t>
  </si>
  <si>
    <t>NTN/NIC</t>
  </si>
  <si>
    <t>Cheque</t>
  </si>
  <si>
    <t>Manually</t>
  </si>
  <si>
    <t>Net Incentive</t>
  </si>
  <si>
    <t>REG</t>
  </si>
  <si>
    <t>NAME</t>
  </si>
  <si>
    <t>MAKE</t>
  </si>
  <si>
    <t>ENGINE</t>
  </si>
  <si>
    <t>CHASIS</t>
  </si>
  <si>
    <t>REMOVAL DATE</t>
  </si>
  <si>
    <t>AGENT</t>
  </si>
  <si>
    <t>SADDAM HUSSAIN</t>
  </si>
  <si>
    <t>PEUGEOT</t>
  </si>
  <si>
    <t>Count of ENGINE</t>
  </si>
  <si>
    <t>Prev. Deduction</t>
  </si>
  <si>
    <t>Syed Amin Uddin Chishty</t>
  </si>
  <si>
    <t>Syed Muhammad Hasnain</t>
  </si>
  <si>
    <t>Iqra</t>
  </si>
  <si>
    <t>Muhammad Khalid</t>
  </si>
  <si>
    <t>Moses Akhtar</t>
  </si>
  <si>
    <t>Muhammad Owais</t>
  </si>
  <si>
    <t>Rahat Gul</t>
  </si>
  <si>
    <t>Muhammad Saif Malik</t>
  </si>
  <si>
    <t>Mohammad Yousuf</t>
  </si>
  <si>
    <t>Abdul Ahad Ali</t>
  </si>
  <si>
    <t>Raja farjad Manzoor</t>
  </si>
  <si>
    <t>Muhammad Huzaifa Khan</t>
  </si>
  <si>
    <t>Muhammad Mustafa</t>
  </si>
  <si>
    <t>SABA.CH</t>
  </si>
  <si>
    <t>ZAYNAB.MUSTAFA</t>
  </si>
  <si>
    <t>ABDUL MANAN</t>
  </si>
  <si>
    <t>MUHAMMAD FARHAN</t>
  </si>
  <si>
    <t>SADAM HUSSAIN</t>
  </si>
  <si>
    <t>GHULAM MUSTAFA</t>
  </si>
  <si>
    <t>Zaynab Mustafa</t>
  </si>
  <si>
    <t>Saba Aurangzaib</t>
  </si>
  <si>
    <t>Shahzor Domnic</t>
  </si>
  <si>
    <t>JAWAHIR.SAEED</t>
  </si>
  <si>
    <t>MUHAMMAD WAQAS</t>
  </si>
  <si>
    <t>ZEESHAN</t>
  </si>
  <si>
    <t>JAC</t>
  </si>
  <si>
    <t>MUHAMMAD SALEEM</t>
  </si>
  <si>
    <t>Jawahir Saeed</t>
  </si>
  <si>
    <t>NUCHEM PVT LTD  (PATRON GROUP)</t>
  </si>
  <si>
    <t>MUHAMMAD SHAHZAD</t>
  </si>
  <si>
    <t>MUHAMMAD RAMZAN</t>
  </si>
  <si>
    <t>ALI RAZA</t>
  </si>
  <si>
    <t>MITSUBISHI</t>
  </si>
  <si>
    <t>MUHAMMAD AFZAL</t>
  </si>
  <si>
    <t>TANVEER AHMAD</t>
  </si>
  <si>
    <t>Manually Adjust</t>
  </si>
  <si>
    <t>Muhammad Umer</t>
  </si>
  <si>
    <t>LUCKY TEXTILE MILLS LIMITED</t>
  </si>
  <si>
    <t>PAK LIMOUSINE SERVICES (PVT) LTD</t>
  </si>
  <si>
    <t>ASIF</t>
  </si>
  <si>
    <t>AGRI FORCE CHEMICALS ( WAHID GROUP)</t>
  </si>
  <si>
    <t>MUHAMMAD HANIF</t>
  </si>
  <si>
    <t>FASIH(ASAD ALI JAVED)</t>
  </si>
  <si>
    <t>SUBARU</t>
  </si>
  <si>
    <t>MASTER</t>
  </si>
  <si>
    <t>MUHAMMAD AHMAD</t>
  </si>
  <si>
    <t>ZEESHAN AHMED</t>
  </si>
  <si>
    <t>HUSSAIN SALMAN CHEMICALS (PATRON GROUP)</t>
  </si>
  <si>
    <t>MUHAMMAD FAROOQ</t>
  </si>
  <si>
    <t>MUHAMMAD KAMRAN</t>
  </si>
  <si>
    <t>MUHAMMAD OWAIS</t>
  </si>
  <si>
    <t>RIAZ ALI</t>
  </si>
  <si>
    <t>ALIZA.WALEED</t>
  </si>
  <si>
    <t>Aliza Waleed</t>
  </si>
  <si>
    <t>Payment For</t>
  </si>
  <si>
    <t>Renewal</t>
  </si>
  <si>
    <t>2024-11-29 00:00:00</t>
  </si>
  <si>
    <t>2023-11-29 00:00:00</t>
  </si>
  <si>
    <t>2025-01-01 00:00:00</t>
  </si>
  <si>
    <t>2024-01-15 00:00:00</t>
  </si>
  <si>
    <t xml:space="preserve">Manual Adjust </t>
  </si>
  <si>
    <t>LEA17-4151</t>
  </si>
  <si>
    <t>PKB670084</t>
  </si>
  <si>
    <t>SB308PK01210058</t>
  </si>
  <si>
    <t>SEGMENT</t>
  </si>
  <si>
    <t>INTIMATION DATE</t>
  </si>
  <si>
    <t>RemovalType</t>
  </si>
  <si>
    <t>Normal</t>
  </si>
  <si>
    <t>N/A</t>
  </si>
  <si>
    <t>DUBAI ISLAMIC BANK PAKISTAN LTD.</t>
  </si>
  <si>
    <t>UNITED BANK LTD</t>
  </si>
  <si>
    <t>Force</t>
  </si>
  <si>
    <t>ZAHEER AHMAD</t>
  </si>
  <si>
    <t>ABDUL JABBAR</t>
  </si>
  <si>
    <t>ADNAN</t>
  </si>
  <si>
    <t>MUHAMMAD IMRAN</t>
  </si>
  <si>
    <t>MEEZAN BANK LTD</t>
  </si>
  <si>
    <t>IRSHAD AHMED</t>
  </si>
  <si>
    <t>MUHAMMAD ALI</t>
  </si>
  <si>
    <t>BANK AL-HABIB</t>
  </si>
  <si>
    <t>Nov 21 2024 12:00AM</t>
  </si>
  <si>
    <t>BANKISLAMI PAKISTAN LIMITED (DIRECT)</t>
  </si>
  <si>
    <t>WASEEM.TARIQ</t>
  </si>
  <si>
    <t>COLGATE PALMOLIVE PAKISTAN LTD</t>
  </si>
  <si>
    <t>SHEHZORE</t>
  </si>
  <si>
    <t>Apr  1 2024  2:02PM</t>
  </si>
  <si>
    <t>USMAN ALI</t>
  </si>
  <si>
    <t>AHMED KUNDAN</t>
  </si>
  <si>
    <t>BYD</t>
  </si>
  <si>
    <t>ALI NAWAZ</t>
  </si>
  <si>
    <t>Nov  4 2025 12:00AM</t>
  </si>
  <si>
    <t>MUSHTAQ AHMED</t>
  </si>
  <si>
    <t>ASAD ULLAH KHAN</t>
  </si>
  <si>
    <t>Dec 20 2025 12:06PM</t>
  </si>
  <si>
    <t>Dec 22 2025  3:02PM</t>
  </si>
  <si>
    <t>FAYSAL BANK ISLAMIC</t>
  </si>
  <si>
    <t>NAVEED AHMED</t>
  </si>
  <si>
    <t>ADNAN MALIK</t>
  </si>
  <si>
    <t>Dec 22 2025  4:27PM</t>
  </si>
  <si>
    <t>HYUNDAI NISHAT MOTOR PVT LTD</t>
  </si>
  <si>
    <t>MUHAMMAD ADNAN</t>
  </si>
  <si>
    <t>Dec 23 2025  1:44PM</t>
  </si>
  <si>
    <t>Dec 23 2025  1:45PM</t>
  </si>
  <si>
    <t>MAAZ</t>
  </si>
  <si>
    <t>Dec 17 2025  5:05PM</t>
  </si>
  <si>
    <t>MR. SHOAIB</t>
  </si>
  <si>
    <t>DEMO</t>
  </si>
  <si>
    <t>Jan 11 2021  4:31PM</t>
  </si>
  <si>
    <t>WAHEED JADOON</t>
  </si>
  <si>
    <t>ABDUL GHAFOOR</t>
  </si>
  <si>
    <t>SOHAIL</t>
  </si>
  <si>
    <t>BANK OF PUNJAB</t>
  </si>
  <si>
    <t>NADEEM AHMED</t>
  </si>
  <si>
    <t>MUHAMMAD IQBAL</t>
  </si>
  <si>
    <t>FIDA HUSSAIN</t>
  </si>
  <si>
    <t>Sep  8 2020  5:25PM</t>
  </si>
  <si>
    <t>MUHAMMAD ASHFAQ</t>
  </si>
  <si>
    <t>ABDUL MALIK</t>
  </si>
  <si>
    <t>Dec 30 2025  2:46PM</t>
  </si>
  <si>
    <t>Feb  8 2025 12:00AM</t>
  </si>
  <si>
    <t>HAIDER ALI</t>
  </si>
  <si>
    <t>ABDUL RAZZAK</t>
  </si>
  <si>
    <t>MR. MUHAMMAD NAWAZ</t>
  </si>
  <si>
    <t>UNITED</t>
  </si>
  <si>
    <t>SHAHZAIB</t>
  </si>
  <si>
    <t>Dec  6 2025 12:22PM</t>
  </si>
  <si>
    <t>AMIR ALI</t>
  </si>
  <si>
    <t>125</t>
  </si>
  <si>
    <t>ABDUL SAMAD</t>
  </si>
  <si>
    <t>MUHAMMAD ARSHAD</t>
  </si>
  <si>
    <t>MASSEY</t>
  </si>
  <si>
    <t>MUHAMMAD AFFAN MASOOD</t>
  </si>
  <si>
    <t>Dec 26 2025  1:04PM</t>
  </si>
  <si>
    <t>MUHAMMAD QASIM</t>
  </si>
  <si>
    <t>Dec 19 2023 12:00AM</t>
  </si>
  <si>
    <t>SHABBIR HUSSAIN</t>
  </si>
  <si>
    <t>Dec 22 2025 12:20PM</t>
  </si>
  <si>
    <t>ABDUL AHAD</t>
  </si>
  <si>
    <t>Dec  1 2025  4:18PM</t>
  </si>
  <si>
    <t>MUHAMMAD RASHID</t>
  </si>
  <si>
    <t>MUHAMMAD AJMAL</t>
  </si>
  <si>
    <t>Dec  9 2025  4:24PM</t>
  </si>
  <si>
    <t>KHURRAM SHAHZAD</t>
  </si>
  <si>
    <t>Dec  9 2025  5:15PM</t>
  </si>
  <si>
    <t>Dec 16 2025 10:09AM</t>
  </si>
  <si>
    <t>15</t>
  </si>
  <si>
    <t>ABDULLAH</t>
  </si>
  <si>
    <t>GHULAM ABBAS</t>
  </si>
  <si>
    <t>KASHIF ELLAHI</t>
  </si>
  <si>
    <t>MUHAMMAD ANWAR</t>
  </si>
  <si>
    <t>MUHAMMAD JAVED</t>
  </si>
  <si>
    <t>Oct 30 2025 11:46AM</t>
  </si>
  <si>
    <t>Dec 18 2025  2:47PM</t>
  </si>
  <si>
    <t>NASEER AHMED</t>
  </si>
  <si>
    <t>Dec 24 2025  3:51PM</t>
  </si>
  <si>
    <t>MUHAMMAD SHAHID</t>
  </si>
  <si>
    <t>PLANT4LIFE (PVT) LTD</t>
  </si>
  <si>
    <t>SAJID ALI</t>
  </si>
  <si>
    <t>Dec 29 2025 10:44AM</t>
  </si>
  <si>
    <t>Nov  5 2024 12:00AM</t>
  </si>
  <si>
    <t>ZAHID JAVED</t>
  </si>
  <si>
    <t>Dec 29 2025 12:18PM</t>
  </si>
  <si>
    <t>IMRAN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</si>
  <si>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</si>
  <si>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</si>
  <si>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</si>
  <si>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</si>
  <si>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</si>
  <si>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</si>
  <si>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</si>
  <si>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</si>
  <si>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</si>
  <si>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</si>
  <si>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</si>
  <si>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</si>
  <si>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</si>
  <si>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</si>
  <si>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</si>
  <si>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</si>
  <si>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</si>
  <si>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</si>
  <si>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</si>
  <si>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</si>
  <si>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</si>
  <si>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</si>
  <si>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</si>
  <si>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</si>
  <si>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</si>
  <si>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</si>
  <si>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</si>
  <si>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</si>
  <si>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</si>
  <si>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MUHAMMAD SHAFIQUE</t>
  </si>
  <si>
    <t>31</t>
  </si>
  <si>
    <t>ABDUL SALAM</t>
  </si>
  <si>
    <t>32</t>
  </si>
  <si>
    <t>33</t>
  </si>
  <si>
    <t>34</t>
  </si>
  <si>
    <t>35</t>
  </si>
  <si>
    <t>MUHAMMAD RIZWAN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</si>
  <si>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</si>
  <si>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</si>
  <si>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</si>
  <si>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</si>
  <si>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</si>
  <si>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</si>
  <si>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</si>
  <si>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</si>
  <si>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</si>
  <si>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</si>
  <si>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</si>
  <si>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</si>
  <si>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</si>
  <si>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</si>
  <si>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</si>
  <si>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</si>
  <si>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</si>
  <si>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</si>
  <si>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</si>
  <si>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</si>
  <si>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</si>
  <si>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</si>
  <si>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</si>
  <si>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</si>
  <si>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</si>
  <si>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</si>
  <si>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</si>
  <si>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</si>
  <si>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</si>
  <si>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</si>
  <si>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LUNDBECK PAKISTAN PVT LTD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</si>
  <si>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</si>
  <si>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</si>
  <si>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</si>
  <si>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</si>
  <si>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</si>
  <si>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</si>
  <si>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</si>
  <si>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</si>
  <si>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</si>
  <si>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</si>
  <si>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</si>
  <si>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</si>
  <si>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</si>
  <si>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Dec  3 2025  2:06PM</t>
  </si>
  <si>
    <t>79</t>
  </si>
  <si>
    <t>80</t>
  </si>
  <si>
    <t>81</t>
  </si>
  <si>
    <t>82</t>
  </si>
  <si>
    <t>TAHIR MAHMOOD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</si>
  <si>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</si>
  <si>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</si>
  <si>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</si>
  <si>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</si>
  <si>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</si>
  <si>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</si>
  <si>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</si>
  <si>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</si>
  <si>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</si>
  <si>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</si>
  <si>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</si>
  <si>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</si>
  <si>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</si>
  <si>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</si>
  <si>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</si>
  <si>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</si>
  <si>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</si>
  <si>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</si>
  <si>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</si>
  <si>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</si>
  <si>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</si>
  <si>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</si>
  <si>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M/S ANGELINI PHARMA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</si>
  <si>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</si>
  <si>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</si>
  <si>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</si>
  <si>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</si>
  <si>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</si>
  <si>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</si>
  <si>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</si>
  <si>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</si>
  <si>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</si>
  <si>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</si>
  <si>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</si>
  <si>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</si>
  <si>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</si>
  <si>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</si>
  <si>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Oct 21 2025 12:00AM</t>
  </si>
  <si>
    <t>119</t>
  </si>
  <si>
    <t>120</t>
  </si>
  <si>
    <t>121</t>
  </si>
  <si>
    <t>122</t>
  </si>
  <si>
    <t>123</t>
  </si>
  <si>
    <t>124</t>
  </si>
  <si>
    <t>MASTER CHANGAN MOTORS LTD.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</si>
  <si>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</si>
  <si>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</si>
  <si>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</si>
  <si>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</si>
  <si>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</si>
  <si>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</si>
  <si>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</si>
  <si>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</si>
  <si>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</si>
  <si>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</si>
  <si>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</si>
  <si>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</si>
  <si>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MUHAMMAD NASIR</t>
  </si>
  <si>
    <t>138</t>
  </si>
  <si>
    <t>139</t>
  </si>
  <si>
    <t>140</t>
  </si>
  <si>
    <t>141</t>
  </si>
  <si>
    <t>142</t>
  </si>
  <si>
    <t>143</t>
  </si>
  <si>
    <t>144</t>
  </si>
  <si>
    <t>Dec 24 2025  4:03PM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</si>
  <si>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</si>
  <si>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</si>
  <si>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</si>
  <si>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</si>
  <si>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</si>
  <si>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</si>
  <si>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</si>
  <si>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</si>
  <si>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</si>
  <si>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</si>
  <si>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</si>
  <si>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FIZA.SHEIKH</t>
  </si>
  <si>
    <t>156</t>
  </si>
  <si>
    <t>157</t>
  </si>
  <si>
    <t>Dec 26 2023 12:00AM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</si>
  <si>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</si>
  <si>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</si>
  <si>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</si>
  <si>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</si>
  <si>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</si>
  <si>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</si>
  <si>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</si>
  <si>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</si>
  <si>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</si>
  <si>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</si>
  <si>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</si>
  <si>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</si>
  <si>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</si>
  <si>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</si>
  <si>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</si>
  <si>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</si>
  <si>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</si>
  <si>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</si>
  <si>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</si>
  <si>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</si>
  <si>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</si>
  <si>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</si>
  <si>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</si>
  <si>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</si>
  <si>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</si>
  <si>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</si>
  <si>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</si>
  <si>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MUJAHID HUSSAIN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</si>
  <si>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</si>
  <si>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</si>
  <si>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</si>
  <si>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</si>
  <si>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</si>
  <si>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</si>
  <si>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</si>
  <si>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</si>
  <si>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</si>
  <si>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</si>
  <si>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</si>
  <si>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</si>
  <si>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</si>
  <si>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</si>
  <si>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</si>
  <si>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</si>
  <si>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</si>
  <si>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</si>
  <si>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</si>
  <si>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</si>
  <si>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</si>
  <si>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</si>
  <si>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HAFIZ MUHAMMAD NOMAN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</si>
  <si>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</si>
  <si>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</si>
  <si>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</si>
  <si>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</si>
  <si>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</si>
  <si>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</si>
  <si>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</si>
  <si>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</si>
  <si>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</si>
  <si>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</si>
  <si>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</si>
  <si>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MUHAMMAD HASSAN</t>
  </si>
  <si>
    <t>218</t>
  </si>
  <si>
    <t>219</t>
  </si>
  <si>
    <t>220</t>
  </si>
  <si>
    <t>MUMTAZ BEGUM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</si>
  <si>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</si>
  <si>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</si>
  <si>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</si>
  <si>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</si>
  <si>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</si>
  <si>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</si>
  <si>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</si>
  <si>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</si>
  <si>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</si>
  <si>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</si>
  <si>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</si>
  <si>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</si>
  <si>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</si>
  <si>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</si>
  <si>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</si>
  <si>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</si>
  <si>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</si>
  <si>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</si>
  <si>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</si>
  <si>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</si>
  <si>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</si>
  <si>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</si>
  <si>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</si>
  <si>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</si>
  <si>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</si>
  <si>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</si>
  <si>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</si>
  <si>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</si>
  <si>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</si>
  <si>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</si>
  <si>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</si>
  <si>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</si>
  <si>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</si>
  <si>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</si>
  <si>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</si>
  <si>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</si>
  <si>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</si>
  <si>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</si>
  <si>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Dec 30 2025  4:06PM</t>
  </si>
  <si>
    <t>259</t>
  </si>
  <si>
    <t>260</t>
  </si>
  <si>
    <t>SUPER WHEEL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</si>
  <si>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</si>
  <si>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</si>
  <si>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</si>
  <si>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</si>
  <si>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</si>
  <si>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</si>
  <si>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</si>
  <si>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</si>
  <si>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</si>
  <si>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</si>
  <si>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</si>
  <si>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</si>
  <si>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</si>
  <si>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</si>
  <si>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</si>
  <si>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</si>
  <si>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</si>
  <si>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</si>
  <si>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</si>
  <si>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DASAN FEEDS (PRIVATE) LIMITED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</si>
  <si>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</si>
  <si>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</si>
  <si>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</si>
  <si>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</si>
  <si>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</si>
  <si>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</si>
  <si>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</si>
  <si>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</si>
  <si>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</si>
  <si>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</si>
  <si>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</si>
  <si>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</si>
  <si>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</si>
  <si>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Muhammad Waseem Tariq</t>
  </si>
  <si>
    <t>Fiza Sheikh</t>
  </si>
  <si>
    <t>Cash Deposit</t>
  </si>
  <si>
    <t>2023-12-20 00:00:00</t>
  </si>
  <si>
    <t>2023-12-29 00:00:00</t>
  </si>
  <si>
    <t>2024-12-30 00:00:00</t>
  </si>
  <si>
    <t>2024-01-03 00:00:00</t>
  </si>
  <si>
    <t>2024-01-06 00:00:00</t>
  </si>
  <si>
    <t>2023-12-30 00:00:00</t>
  </si>
  <si>
    <t>2024-01-05 00:00:00</t>
  </si>
  <si>
    <t>2025-01-06 00:00:00</t>
  </si>
  <si>
    <t>2025-01-08 00:00:00</t>
  </si>
  <si>
    <t>2024-01-11 00:00:00</t>
  </si>
  <si>
    <t>2024-12-28 00:00:00</t>
  </si>
  <si>
    <t>2024-01-10 00:00:00</t>
  </si>
  <si>
    <t>2025-01-11 00:00:00</t>
  </si>
  <si>
    <t>2024-01-02 00:00:00</t>
  </si>
  <si>
    <t>BUX-119</t>
  </si>
  <si>
    <t>Q345749</t>
  </si>
  <si>
    <t>ZRE172R-7044889</t>
  </si>
  <si>
    <t>2025-01-10 00:00:00</t>
  </si>
  <si>
    <t>BVT-265</t>
  </si>
  <si>
    <t>Q356555</t>
  </si>
  <si>
    <t>R-7055739</t>
  </si>
  <si>
    <t>AQJ-823</t>
  </si>
  <si>
    <t>BQX-782</t>
  </si>
  <si>
    <t>H1010805</t>
  </si>
  <si>
    <t>BK-6807</t>
  </si>
  <si>
    <t>KHI51202414</t>
  </si>
  <si>
    <t>Q302714</t>
  </si>
  <si>
    <t>ZRE172R-7001750</t>
  </si>
  <si>
    <t>2024-01-12 00:00:00</t>
  </si>
  <si>
    <t>AGW-537</t>
  </si>
  <si>
    <t>BQQ-461</t>
  </si>
  <si>
    <t>Q058526</t>
  </si>
  <si>
    <t>Manual</t>
  </si>
  <si>
    <t>BDR-185</t>
  </si>
  <si>
    <t>1KR-1385725</t>
  </si>
  <si>
    <t>KSP130-2078994</t>
  </si>
  <si>
    <t>ACS-163</t>
  </si>
  <si>
    <t>KHI227202438</t>
  </si>
  <si>
    <t>PKT392325</t>
  </si>
  <si>
    <t>SR308PK496985</t>
  </si>
  <si>
    <t>2024-07-23 14:27:20</t>
  </si>
  <si>
    <t>LE20-5918</t>
  </si>
  <si>
    <t>ACH-623</t>
  </si>
  <si>
    <t>AGW-669</t>
  </si>
  <si>
    <t>AEA-197</t>
  </si>
  <si>
    <t>LE16-4733</t>
  </si>
  <si>
    <t>B625332</t>
  </si>
  <si>
    <t>2024-01-09 00:00:00</t>
  </si>
  <si>
    <t>AQK-880</t>
  </si>
  <si>
    <t>K208147</t>
  </si>
  <si>
    <t>C10108141</t>
  </si>
  <si>
    <t>BXH-451</t>
  </si>
  <si>
    <t>G3LANP069236</t>
  </si>
  <si>
    <t>NNATA52AZKP710361</t>
  </si>
  <si>
    <t>BXM-050</t>
  </si>
  <si>
    <t>Q350225</t>
  </si>
  <si>
    <t>2024-12-26 00:00:00</t>
  </si>
  <si>
    <t>2021-12-13 00:00:00</t>
  </si>
  <si>
    <t>2024-10-11 00:00:00</t>
  </si>
  <si>
    <t>2025-01-15 00:00:00</t>
  </si>
  <si>
    <t>AMW-457</t>
  </si>
  <si>
    <t>Z555674</t>
  </si>
  <si>
    <t>2025-01-07 00:00:00</t>
  </si>
  <si>
    <t>AD-4807</t>
  </si>
  <si>
    <t>6R325449</t>
  </si>
  <si>
    <t>2A11297</t>
  </si>
  <si>
    <t>NSP150R70066757</t>
  </si>
  <si>
    <t>AQK-664</t>
  </si>
  <si>
    <t>AMS-970</t>
  </si>
  <si>
    <t>2A58743</t>
  </si>
  <si>
    <t>BYA-245</t>
  </si>
  <si>
    <t>L15BG7915367</t>
  </si>
  <si>
    <t>XNR005377</t>
  </si>
  <si>
    <t>Manual Adjust</t>
  </si>
  <si>
    <t>BZG-510</t>
  </si>
  <si>
    <t>BR06-QU817</t>
  </si>
  <si>
    <t>B44W-0101362</t>
  </si>
  <si>
    <t>LEC15-6099</t>
  </si>
  <si>
    <t>Q24891</t>
  </si>
  <si>
    <t>AGT-267</t>
  </si>
  <si>
    <t>BG-9589</t>
  </si>
  <si>
    <t>2TR-1356332</t>
  </si>
  <si>
    <t>0037115</t>
  </si>
  <si>
    <t>BVL-992</t>
  </si>
  <si>
    <t>FDA14-86</t>
  </si>
  <si>
    <t>D008674</t>
  </si>
  <si>
    <t>AQJ-939</t>
  </si>
  <si>
    <t>R18Z12956808</t>
  </si>
  <si>
    <t>NFBFC6665LR060768</t>
  </si>
  <si>
    <t>Working for the month of Jan-2026</t>
  </si>
  <si>
    <t>REMOVAL</t>
  </si>
  <si>
    <t>DeviceCategory</t>
  </si>
  <si>
    <t>INSURANCE</t>
  </si>
  <si>
    <t>CITY</t>
  </si>
  <si>
    <t>COMMENTS</t>
  </si>
  <si>
    <t>V_ID</t>
  </si>
  <si>
    <t>R-123919-2026</t>
  </si>
  <si>
    <t>JM-VG03</t>
  </si>
  <si>
    <t>ARA-898</t>
  </si>
  <si>
    <t>K6A-2887306</t>
  </si>
  <si>
    <t>Customer</t>
  </si>
  <si>
    <t>Jan 20 2026 11:29AM</t>
  </si>
  <si>
    <t>Jan 20 2026  4:35PM</t>
  </si>
  <si>
    <t>10366</t>
  </si>
  <si>
    <t>KARACHI</t>
  </si>
  <si>
    <t>03092229310</t>
  </si>
  <si>
    <t>Nov  7 2025  3:41PM</t>
  </si>
  <si>
    <t>AGHA.M.JAFFER</t>
  </si>
  <si>
    <t>R-124065-2026</t>
  </si>
  <si>
    <t>FMB-920</t>
  </si>
  <si>
    <t>BVR-761</t>
  </si>
  <si>
    <t>AZIZ UL HAQUE</t>
  </si>
  <si>
    <t>Q089378</t>
  </si>
  <si>
    <t>6066823</t>
  </si>
  <si>
    <t>Jan 22 2026 10:07AM</t>
  </si>
  <si>
    <t>Jan 21 2026 10:10AM</t>
  </si>
  <si>
    <t>10645</t>
  </si>
  <si>
    <t>REMOVED</t>
  </si>
  <si>
    <t>Feb  2 2022  3:00PM</t>
  </si>
  <si>
    <t>R-123770-2026</t>
  </si>
  <si>
    <t>G1C MINI</t>
  </si>
  <si>
    <t>FSL211221111</t>
  </si>
  <si>
    <t>IMRAN RASHEED</t>
  </si>
  <si>
    <t>2A42897</t>
  </si>
  <si>
    <t>NSP151R-9515934</t>
  </si>
  <si>
    <t>ITECK CONVERSION</t>
  </si>
  <si>
    <t>Jan 19 2026 11:01AM</t>
  </si>
  <si>
    <t>Jan 24 2026  2:56PM</t>
  </si>
  <si>
    <t>10344</t>
  </si>
  <si>
    <t>FAISALABAD</t>
  </si>
  <si>
    <t>ok</t>
  </si>
  <si>
    <t>Dec 22 2021 11:01AM</t>
  </si>
  <si>
    <t>R-123948-2026</t>
  </si>
  <si>
    <t>AQL-324</t>
  </si>
  <si>
    <t>MUHAMMAD NOMAN ARSHAD</t>
  </si>
  <si>
    <t>5033480</t>
  </si>
  <si>
    <t>1015377</t>
  </si>
  <si>
    <t>Jan 20 2026  1:46PM</t>
  </si>
  <si>
    <t>Jan 20 2026  3:42PM</t>
  </si>
  <si>
    <t>10510</t>
  </si>
  <si>
    <t>permanent removal</t>
  </si>
  <si>
    <t>Jan 22 2024 10:43AM</t>
  </si>
  <si>
    <t>R-124383-2026</t>
  </si>
  <si>
    <t>LQP-SB-TT-16</t>
  </si>
  <si>
    <t>SB ENGINEERING JV</t>
  </si>
  <si>
    <t>MILLAT</t>
  </si>
  <si>
    <t>613632</t>
  </si>
  <si>
    <t>224715-11C5</t>
  </si>
  <si>
    <t>Jan 27 2026  2:54PM</t>
  </si>
  <si>
    <t>Jan 29 2026 12:06PM</t>
  </si>
  <si>
    <t>10118</t>
  </si>
  <si>
    <t>RAHIM YAR KHAN</t>
  </si>
  <si>
    <t>Dec 24 2025  6:15PM</t>
  </si>
  <si>
    <t>R-124120-2026</t>
  </si>
  <si>
    <t>BTY-821</t>
  </si>
  <si>
    <t>MUHAMMAD YAMEEN</t>
  </si>
  <si>
    <t>R06A-K799501</t>
  </si>
  <si>
    <t>HA36S-390504</t>
  </si>
  <si>
    <t>MEEZAN BANK LTD.</t>
  </si>
  <si>
    <t>Jan 22 2026  3:45PM</t>
  </si>
  <si>
    <t>Jan 25 2026 10:17AM</t>
  </si>
  <si>
    <t>10394</t>
  </si>
  <si>
    <t>Jun 28 2021 12:57PM</t>
  </si>
  <si>
    <t>R-124220-2026</t>
  </si>
  <si>
    <t>MUL2132024</t>
  </si>
  <si>
    <t>SHAHERYAR</t>
  </si>
  <si>
    <t>299690</t>
  </si>
  <si>
    <t>1199623</t>
  </si>
  <si>
    <t>Jan 26 2026 11:07AM</t>
  </si>
  <si>
    <t>Jan 30 2026 10:37AM</t>
  </si>
  <si>
    <t>10292</t>
  </si>
  <si>
    <t>MULTAN</t>
  </si>
  <si>
    <t>May 12 2023 12:00AM</t>
  </si>
  <si>
    <t>R-122441-2026</t>
  </si>
  <si>
    <t>KHI2012255</t>
  </si>
  <si>
    <t>AMIR</t>
  </si>
  <si>
    <t>2A45173</t>
  </si>
  <si>
    <t>R7028281</t>
  </si>
  <si>
    <t>Jan  6 2026  4:45PM</t>
  </si>
  <si>
    <t>Jan  6 2026  4:52PM</t>
  </si>
  <si>
    <t>10047</t>
  </si>
  <si>
    <t>Jan 20 2022  4:11PM</t>
  </si>
  <si>
    <t>R-122600-2026</t>
  </si>
  <si>
    <t>MUL129235</t>
  </si>
  <si>
    <t>CHOUDHARY TRACTORS</t>
  </si>
  <si>
    <t>Q367520</t>
  </si>
  <si>
    <t>ZRE172R-7066714</t>
  </si>
  <si>
    <t>UBL INSURERS</t>
  </si>
  <si>
    <t>Jan  7 2026  1:56PM</t>
  </si>
  <si>
    <t>Jan 28 2026  1:11PM</t>
  </si>
  <si>
    <t>10689</t>
  </si>
  <si>
    <t>KHAN PUR</t>
  </si>
  <si>
    <t>Sep 12 2023 11:31AM</t>
  </si>
  <si>
    <t>R-122708-2026</t>
  </si>
  <si>
    <t>BGA-487</t>
  </si>
  <si>
    <t>ZEESHAN AKHTAR</t>
  </si>
  <si>
    <t>Q372259</t>
  </si>
  <si>
    <t>7071473</t>
  </si>
  <si>
    <t>DUBAI ISLAMIC BANK PAKISTAN LTD. (ITFM)</t>
  </si>
  <si>
    <t>Jan  8 2026  3:55PM</t>
  </si>
  <si>
    <t>Jan  9 2026  2:32PM</t>
  </si>
  <si>
    <t>10470</t>
  </si>
  <si>
    <t>ISLAMABAD</t>
  </si>
  <si>
    <t>Mar 30 2022  4:24PM</t>
  </si>
  <si>
    <t>R-123464-2026</t>
  </si>
  <si>
    <t>FMB910</t>
  </si>
  <si>
    <t>LE17A-2474</t>
  </si>
  <si>
    <t>MUHAMMAD IMRAN ANWAR</t>
  </si>
  <si>
    <t>L15Z13502351</t>
  </si>
  <si>
    <t>NFBDG1839HR002347</t>
  </si>
  <si>
    <t>DIGITAL MARKETING ITECK</t>
  </si>
  <si>
    <t>Jan 14 2026 10:30AM</t>
  </si>
  <si>
    <t>Jan 13 2026 12:03PM</t>
  </si>
  <si>
    <t>May 30 2022  1:28PM</t>
  </si>
  <si>
    <t>R-123865-2026</t>
  </si>
  <si>
    <t>FMB-900</t>
  </si>
  <si>
    <t>BAV-139</t>
  </si>
  <si>
    <t>MR MAAZ</t>
  </si>
  <si>
    <t>237614</t>
  </si>
  <si>
    <t>209991</t>
  </si>
  <si>
    <t>Jan 19 2026  2:14PM</t>
  </si>
  <si>
    <t>Jan 20 2026 11:42AM</t>
  </si>
  <si>
    <t>Jan 13 2023  6:53PM</t>
  </si>
  <si>
    <t>R-122336-2026</t>
  </si>
  <si>
    <t>DGG-794</t>
  </si>
  <si>
    <t>PS KALA</t>
  </si>
  <si>
    <t>P247284</t>
  </si>
  <si>
    <t>HA849794</t>
  </si>
  <si>
    <t>DISTRICT POLICE OFFICER - DERA GHAZI KHAN</t>
  </si>
  <si>
    <t>Jan  5 2026 12:51PM</t>
  </si>
  <si>
    <t>Jan  5 2026  6:30PM</t>
  </si>
  <si>
    <t>10556</t>
  </si>
  <si>
    <t>D.G.KHAN</t>
  </si>
  <si>
    <t>Apr  5 2025  1:42PM</t>
  </si>
  <si>
    <t>R-123125-2026</t>
  </si>
  <si>
    <t>CZ-5889</t>
  </si>
  <si>
    <t>ATIF RASHEED</t>
  </si>
  <si>
    <t>JL466Q9M69U506337</t>
  </si>
  <si>
    <t>NKMAAB3D1M101911</t>
  </si>
  <si>
    <t>Jan 10 2026 11:23AM</t>
  </si>
  <si>
    <t>Jan 27 2026  9:54AM</t>
  </si>
  <si>
    <t>20010</t>
  </si>
  <si>
    <t>Nov 25 2022 12:09PM</t>
  </si>
  <si>
    <t>R-123882-2026</t>
  </si>
  <si>
    <t>ANL-079</t>
  </si>
  <si>
    <t>FARHAN MEHMOOD BUTT</t>
  </si>
  <si>
    <t>K12MR1011780</t>
  </si>
  <si>
    <t>NF1SZC63S00111796</t>
  </si>
  <si>
    <t>Jan 19 2026  4:39PM</t>
  </si>
  <si>
    <t>Jan 23 2026  3:45PM</t>
  </si>
  <si>
    <t>10682</t>
  </si>
  <si>
    <t>LAHORE</t>
  </si>
  <si>
    <t>Removal</t>
  </si>
  <si>
    <t>Jan 21 2021  6:26PM</t>
  </si>
  <si>
    <t>R-116606-2025</t>
  </si>
  <si>
    <t>ISL2042151</t>
  </si>
  <si>
    <t>SADAM AHMED</t>
  </si>
  <si>
    <t>6R162534</t>
  </si>
  <si>
    <t>NF1AET306H1062537</t>
  </si>
  <si>
    <t>Oct 30 2025 12:04PM</t>
  </si>
  <si>
    <t>Jan  8 2026  3:39PM</t>
  </si>
  <si>
    <t>10322</t>
  </si>
  <si>
    <t>Apr 20 2021  2:56PM</t>
  </si>
  <si>
    <t>R-122169-2026</t>
  </si>
  <si>
    <t>UET30112241</t>
  </si>
  <si>
    <t>MR. SAMI ULLAH</t>
  </si>
  <si>
    <t>Q096222</t>
  </si>
  <si>
    <t>ZRE171R-6073727</t>
  </si>
  <si>
    <t>ADAMJEE INSURANCE CO LTD. (LEASING)</t>
  </si>
  <si>
    <t>Jan  2 2026 12:29PM</t>
  </si>
  <si>
    <t>Jan  6 2026  4:49PM</t>
  </si>
  <si>
    <t>QUETTA</t>
  </si>
  <si>
    <t>Nov 30 2022  3:53PM</t>
  </si>
  <si>
    <t>R-123731-2026</t>
  </si>
  <si>
    <t>ASF-247</t>
  </si>
  <si>
    <t>KASHIF NADEEM</t>
  </si>
  <si>
    <t>2A09321</t>
  </si>
  <si>
    <t>7005296</t>
  </si>
  <si>
    <t>Jan 17 2026 11:04AM</t>
  </si>
  <si>
    <t>Jan 17 2026  2:27PM</t>
  </si>
  <si>
    <t>temporary removal done</t>
  </si>
  <si>
    <t>Feb 28 2022 10:11AM</t>
  </si>
  <si>
    <t>R-122065-2025</t>
  </si>
  <si>
    <t>AHF-292</t>
  </si>
  <si>
    <t>KAMRAN SARWAR</t>
  </si>
  <si>
    <t>228051</t>
  </si>
  <si>
    <t>128050</t>
  </si>
  <si>
    <t>Dec 31 2025  9:33PM</t>
  </si>
  <si>
    <t>Jan 22 2026  2:41PM</t>
  </si>
  <si>
    <t>10345</t>
  </si>
  <si>
    <t>removal done multan</t>
  </si>
  <si>
    <t>Apr  7 2025  5:39PM</t>
  </si>
  <si>
    <t>R-122824-2026</t>
  </si>
  <si>
    <t>MTB-100</t>
  </si>
  <si>
    <t>AAV-618</t>
  </si>
  <si>
    <t>HAMID ALI</t>
  </si>
  <si>
    <t>143557</t>
  </si>
  <si>
    <t>1043666</t>
  </si>
  <si>
    <t>Jan  9 2026  1:10PM</t>
  </si>
  <si>
    <t>Jan 27 2026 12:31PM</t>
  </si>
  <si>
    <t>10156</t>
  </si>
  <si>
    <t>done</t>
  </si>
  <si>
    <t>Oct 29 2020  4:08PM</t>
  </si>
  <si>
    <t>R-123853-2026</t>
  </si>
  <si>
    <t>BRJ-991</t>
  </si>
  <si>
    <t>UMER SIDDIQUE</t>
  </si>
  <si>
    <t>Q341795</t>
  </si>
  <si>
    <t>ZRE172R-7040947</t>
  </si>
  <si>
    <t>Jan 19 2026  1:04PM</t>
  </si>
  <si>
    <t>Jan 23 2026  4:11PM</t>
  </si>
  <si>
    <t>20013</t>
  </si>
  <si>
    <t>Jun 29 2024 12:00AM</t>
  </si>
  <si>
    <t>R-124620-2026</t>
  </si>
  <si>
    <t>LEA17-3214</t>
  </si>
  <si>
    <t>MUHAMMAD BILAL KHAN</t>
  </si>
  <si>
    <t>PK10B124732</t>
  </si>
  <si>
    <t>A1J310PK10024709</t>
  </si>
  <si>
    <t>Jan 29 2026  2:47PM</t>
  </si>
  <si>
    <t>Jan 29 2026  9:36AM</t>
  </si>
  <si>
    <t>10396</t>
  </si>
  <si>
    <t>Jan  6 2025 11:39AM</t>
  </si>
  <si>
    <t>R-124586-2026</t>
  </si>
  <si>
    <t>IDST100</t>
  </si>
  <si>
    <t>FSL1012026</t>
  </si>
  <si>
    <t>MUHAMMAD QASIM KHAN</t>
  </si>
  <si>
    <t>6R308504</t>
  </si>
  <si>
    <t>NF1AET306H1208458</t>
  </si>
  <si>
    <t>ATLAS INSURANCE</t>
  </si>
  <si>
    <t>Jan 29 2026 11:06AM</t>
  </si>
  <si>
    <t>Jan 29 2026  9:46AM</t>
  </si>
  <si>
    <t>10274</t>
  </si>
  <si>
    <t>JHANG</t>
  </si>
  <si>
    <t>Jan 10 2026  1:55PM</t>
  </si>
  <si>
    <t>R-124582-2026</t>
  </si>
  <si>
    <t>AUU-16</t>
  </si>
  <si>
    <t>LUQMAN AHMED</t>
  </si>
  <si>
    <t>L15Z181000086</t>
  </si>
  <si>
    <t>MR000389</t>
  </si>
  <si>
    <t>Jan 29 2026 10:39AM</t>
  </si>
  <si>
    <t>Jan 29 2026 11:21AM</t>
  </si>
  <si>
    <t>Feb  3 2022 12:59PM</t>
  </si>
  <si>
    <t>R-124579-2026</t>
  </si>
  <si>
    <t>BXY-634</t>
  </si>
  <si>
    <t>Dr taha bhatti</t>
  </si>
  <si>
    <t>6R257699</t>
  </si>
  <si>
    <t>NF1AET306H1157545</t>
  </si>
  <si>
    <t>Jan 29 2026 10:28AM</t>
  </si>
  <si>
    <t>Jan 29 2026 11:47AM</t>
  </si>
  <si>
    <t>rimoal dun</t>
  </si>
  <si>
    <t>Feb 12 2025 12:00AM</t>
  </si>
  <si>
    <t>R-123654-2026</t>
  </si>
  <si>
    <t>BUS-203</t>
  </si>
  <si>
    <t>ZUBAIR AHMED</t>
  </si>
  <si>
    <t>6R182994</t>
  </si>
  <si>
    <t>NF1AET306H1082981</t>
  </si>
  <si>
    <t>Jan 16 2026 11:12AM</t>
  </si>
  <si>
    <t>Jan 15 2026 11:17AM</t>
  </si>
  <si>
    <t>10114</t>
  </si>
  <si>
    <t>MIRPURKHAS</t>
  </si>
  <si>
    <t>Jan 20 2025  3:35PM</t>
  </si>
  <si>
    <t>R-123425-2026</t>
  </si>
  <si>
    <t>SKT211122DI9096</t>
  </si>
  <si>
    <t>usman khan</t>
  </si>
  <si>
    <t>1010191</t>
  </si>
  <si>
    <t>00110154</t>
  </si>
  <si>
    <t>Jan 13 2026 12:30PM</t>
  </si>
  <si>
    <t>Jan 21 2026  6:23PM</t>
  </si>
  <si>
    <t>10403</t>
  </si>
  <si>
    <t>SIALKOT</t>
  </si>
  <si>
    <t>Jan 10 2025 12:00AM</t>
  </si>
  <si>
    <t>R-123307-2026</t>
  </si>
  <si>
    <t>AJP-074</t>
  </si>
  <si>
    <t>SHAHID MUNIR</t>
  </si>
  <si>
    <t>L15BG7910730</t>
  </si>
  <si>
    <t>NFBFE1651NR000705</t>
  </si>
  <si>
    <t>Jan 12 2026 11:20AM</t>
  </si>
  <si>
    <t>Jan 29 2026  4:14PM</t>
  </si>
  <si>
    <t>May 21 2024 12:00AM</t>
  </si>
  <si>
    <t>R-123619-2026</t>
  </si>
  <si>
    <t>KHI13122170</t>
  </si>
  <si>
    <t>TASKEEN ADIL IQBAL</t>
  </si>
  <si>
    <t>G4NAMU910967</t>
  </si>
  <si>
    <t>PMHD841FMMN302108</t>
  </si>
  <si>
    <t>Jan 15 2026  2:45PM</t>
  </si>
  <si>
    <t>Jan 21 2026  4:21PM</t>
  </si>
  <si>
    <t>10413</t>
  </si>
  <si>
    <t>Jul 30 2019  6:51PM</t>
  </si>
  <si>
    <t>R-123333-2026</t>
  </si>
  <si>
    <t>KV-7877</t>
  </si>
  <si>
    <t>SYED FAIZAN ISHAQ</t>
  </si>
  <si>
    <t>2KDU903816</t>
  </si>
  <si>
    <t>KUN25R-9612046</t>
  </si>
  <si>
    <t>Jan 12 2026 12:41PM</t>
  </si>
  <si>
    <t>Jan 14 2026 12:57PM</t>
  </si>
  <si>
    <t>10286</t>
  </si>
  <si>
    <t>Mar 18 2025  1:15PM</t>
  </si>
  <si>
    <t>R-123656-2026</t>
  </si>
  <si>
    <t>LEA16-8938</t>
  </si>
  <si>
    <t>AGHA MUHAMMAD ASGHAR HASSAN</t>
  </si>
  <si>
    <t>Z399470</t>
  </si>
  <si>
    <t>NZE170R4063794</t>
  </si>
  <si>
    <t>Jan 16 2026 11:48AM</t>
  </si>
  <si>
    <t>Jan 23 2026 10:05AM</t>
  </si>
  <si>
    <t>10192</t>
  </si>
  <si>
    <t>Nov 23 2022  1:30PM</t>
  </si>
  <si>
    <t>R-122149-2026</t>
  </si>
  <si>
    <t>LE-0305</t>
  </si>
  <si>
    <t>ATHER GULZAR</t>
  </si>
  <si>
    <t>1GD0794903</t>
  </si>
  <si>
    <t>GUN126R-5538899</t>
  </si>
  <si>
    <t>Jan  2 2026 11:26AM</t>
  </si>
  <si>
    <t>Jan  2 2026  2:59PM</t>
  </si>
  <si>
    <t>REMOVAL DONE AND CLOSED.</t>
  </si>
  <si>
    <t>Jan 15 2025  7:30PM</t>
  </si>
  <si>
    <t>R-122178-2026</t>
  </si>
  <si>
    <t>BSM-623</t>
  </si>
  <si>
    <t>MR. PIR MUHAMMAD</t>
  </si>
  <si>
    <t>2A12524</t>
  </si>
  <si>
    <t>NSP151R-9505176</t>
  </si>
  <si>
    <t>Jan  2 2026 12:32PM</t>
  </si>
  <si>
    <t>Jan 24 2026  5:58PM</t>
  </si>
  <si>
    <t>Nov 12 2020 11:29AM</t>
  </si>
  <si>
    <t>R-121855-2025</t>
  </si>
  <si>
    <t>AXF-081</t>
  </si>
  <si>
    <t>AHSAN KHALID</t>
  </si>
  <si>
    <t>PKF565183</t>
  </si>
  <si>
    <t>SF410PK472056</t>
  </si>
  <si>
    <t>Jan  1 2026  3:48PM</t>
  </si>
  <si>
    <t>REMOVAL DONE AND CLOED</t>
  </si>
  <si>
    <t>Dec 30 2024 11:31AM</t>
  </si>
  <si>
    <t>R-122012-2025</t>
  </si>
  <si>
    <t>AAR-054</t>
  </si>
  <si>
    <t>6913130</t>
  </si>
  <si>
    <t>064934</t>
  </si>
  <si>
    <t>Dec 31 2025  3:23PM</t>
  </si>
  <si>
    <t>Jan 12 2026  4:13PM</t>
  </si>
  <si>
    <t>normal removal</t>
  </si>
  <si>
    <t>Sep 30 2020  1:20PM</t>
  </si>
  <si>
    <t>R-122322-2026</t>
  </si>
  <si>
    <t>MUL54202520</t>
  </si>
  <si>
    <t>PS B-DIVISION</t>
  </si>
  <si>
    <t>8866253</t>
  </si>
  <si>
    <t>AE348419</t>
  </si>
  <si>
    <t>Jan  5 2026 12:49PM</t>
  </si>
  <si>
    <t>Jan  6 2026  7:00PM</t>
  </si>
  <si>
    <t>Apr  5 2025  1:43PM</t>
  </si>
  <si>
    <t>R-122146-2026</t>
  </si>
  <si>
    <t>LEB18A-3792</t>
  </si>
  <si>
    <t>MUHAMMAD MUJTABA SAQIB</t>
  </si>
  <si>
    <t>PK10K123984</t>
  </si>
  <si>
    <t>NF1AVK31H10024032</t>
  </si>
  <si>
    <t>Jan  2 2026 10:54AM</t>
  </si>
  <si>
    <t>Jan  6 2026  7:04PM</t>
  </si>
  <si>
    <t>Aug 17 2020 10:28AM</t>
  </si>
  <si>
    <t>R-122047-2025</t>
  </si>
  <si>
    <t>GJRN201020DI3327</t>
  </si>
  <si>
    <t>QASIM LIAQAT</t>
  </si>
  <si>
    <t>206988</t>
  </si>
  <si>
    <t>10106989</t>
  </si>
  <si>
    <t>Dec 31 2025  5:13PM</t>
  </si>
  <si>
    <t>Jan  2 2026  3:21PM</t>
  </si>
  <si>
    <t>10593</t>
  </si>
  <si>
    <t>GUJRANWALA</t>
  </si>
  <si>
    <t>Oct 21 2020 12:23PM</t>
  </si>
  <si>
    <t>R-121798-2025</t>
  </si>
  <si>
    <t>JAVED ALAM</t>
  </si>
  <si>
    <t>Dec 26 2025  2:43PM</t>
  </si>
  <si>
    <t>Jan  1 2026  3:23PM</t>
  </si>
  <si>
    <t>Dec  1 2025 12:00AM</t>
  </si>
  <si>
    <t>R-121977-2025</t>
  </si>
  <si>
    <t>BWF-450</t>
  </si>
  <si>
    <t>MUDASSIR</t>
  </si>
  <si>
    <t>KF-J166524</t>
  </si>
  <si>
    <t>Dec 30 2025  4:48PM</t>
  </si>
  <si>
    <t>Jan  1 2026  9:51PM</t>
  </si>
  <si>
    <t>Done</t>
  </si>
  <si>
    <t>Sep 16 2025  5:26PM</t>
  </si>
  <si>
    <t>R-98945-2025</t>
  </si>
  <si>
    <t>KZ-0919</t>
  </si>
  <si>
    <t>MASHOOQUE ALI</t>
  </si>
  <si>
    <t>1GD0418302</t>
  </si>
  <si>
    <t>GUN126R-5530084</t>
  </si>
  <si>
    <t>Mar  6 2025  3:06PM</t>
  </si>
  <si>
    <t>Jan 23 2026  5:09PM</t>
  </si>
  <si>
    <t>Jan  3 2022  2:05PM</t>
  </si>
  <si>
    <t>R-118200-2025</t>
  </si>
  <si>
    <t>LHE1622125</t>
  </si>
  <si>
    <t>SAMEEN AHSAN</t>
  </si>
  <si>
    <t>51011236</t>
  </si>
  <si>
    <t>NR020224</t>
  </si>
  <si>
    <t>Nov 21 2025 10:56AM</t>
  </si>
  <si>
    <t>Jan  1 2026  4:42PM</t>
  </si>
  <si>
    <t>10181</t>
  </si>
  <si>
    <t>Removal done</t>
  </si>
  <si>
    <t>Jun  1 2022  5:31PM</t>
  </si>
  <si>
    <t>R-122760-2026</t>
  </si>
  <si>
    <t>AEK-8446</t>
  </si>
  <si>
    <t>M/S JP DISTRIBUTOR</t>
  </si>
  <si>
    <t>U778364</t>
  </si>
  <si>
    <t>100802221</t>
  </si>
  <si>
    <t>Jan  9 2026 12:16PM</t>
  </si>
  <si>
    <t>Jan 12 2026  3:33PM</t>
  </si>
  <si>
    <t>10082</t>
  </si>
  <si>
    <t>Removal Done Sakhawat Ali</t>
  </si>
  <si>
    <t>Sep  5 2023  6:41PM</t>
  </si>
  <si>
    <t>R-122761-2026</t>
  </si>
  <si>
    <t>AFV-9572</t>
  </si>
  <si>
    <t>U806060</t>
  </si>
  <si>
    <t>100829717</t>
  </si>
  <si>
    <t>Jan 12 2026  3:29PM</t>
  </si>
  <si>
    <t>Sep  5 2023  9:20PM</t>
  </si>
  <si>
    <t>R-110727-2025</t>
  </si>
  <si>
    <t>Aug 30 2025  4:22PM</t>
  </si>
  <si>
    <t>Jan 23 2026  5:10PM</t>
  </si>
  <si>
    <t>R-124172-2026</t>
  </si>
  <si>
    <t>BG-8135</t>
  </si>
  <si>
    <t>ALI ZAMAN</t>
  </si>
  <si>
    <t>1GD0442345</t>
  </si>
  <si>
    <t>GUN156R-1090618</t>
  </si>
  <si>
    <t>Jan 23 2026  3:16PM</t>
  </si>
  <si>
    <t>Jan 24 2026 12:47PM</t>
  </si>
  <si>
    <t>May 23 2025 10:38PM</t>
  </si>
  <si>
    <t>R-124131-2026</t>
  </si>
  <si>
    <t>AFJ-050</t>
  </si>
  <si>
    <t>SYED AMIN UDDIN CHISHTY (ITECH employeE)</t>
  </si>
  <si>
    <t>4243307</t>
  </si>
  <si>
    <t>9005878</t>
  </si>
  <si>
    <t>Jan 22 2026  4:32PM</t>
  </si>
  <si>
    <t>Jan 22 2026  4:50PM</t>
  </si>
  <si>
    <t>10681</t>
  </si>
  <si>
    <t>Apr  8 2025  6:47PM</t>
  </si>
  <si>
    <t>R-123703-2026</t>
  </si>
  <si>
    <t>BGT-646</t>
  </si>
  <si>
    <t>Imtaiz Baloch</t>
  </si>
  <si>
    <t>Q318931</t>
  </si>
  <si>
    <t>R-7017985</t>
  </si>
  <si>
    <t>Jan 16 2026  4:53PM</t>
  </si>
  <si>
    <t>Jan 16 2026  4:56PM</t>
  </si>
  <si>
    <t>Feb 26 2025 12:00AM</t>
  </si>
  <si>
    <t>R-122350-2026</t>
  </si>
  <si>
    <t>SB-5599</t>
  </si>
  <si>
    <t>AMMAD MALIK</t>
  </si>
  <si>
    <t>1GD5003291</t>
  </si>
  <si>
    <t>Jan  5 2026  2:24PM</t>
  </si>
  <si>
    <t>Jan 13 2026  4:50PM</t>
  </si>
  <si>
    <t>Oct 21 2025  3:15PM</t>
  </si>
  <si>
    <t>R-122656-2026</t>
  </si>
  <si>
    <t>MUL132202568</t>
  </si>
  <si>
    <t>FAHMEEN FAROOQ ALVI</t>
  </si>
  <si>
    <t>R9040262</t>
  </si>
  <si>
    <t>SP000007</t>
  </si>
  <si>
    <t>Jan  8 2026 11:56AM</t>
  </si>
  <si>
    <t>Jan 10 2026  2:32PM</t>
  </si>
  <si>
    <t>removal done obd</t>
  </si>
  <si>
    <t>Feb 13 2025 12:56PM</t>
  </si>
  <si>
    <t>R-122745-2026</t>
  </si>
  <si>
    <t>ABS-2777</t>
  </si>
  <si>
    <t>U720975</t>
  </si>
  <si>
    <t>100744741</t>
  </si>
  <si>
    <t>Jan  9 2026 12:15PM</t>
  </si>
  <si>
    <t>Jan 12 2026  3:39PM</t>
  </si>
  <si>
    <t>Sep  5 2023  3:16PM</t>
  </si>
  <si>
    <t>R-122746-2026</t>
  </si>
  <si>
    <t>ABS-2839</t>
  </si>
  <si>
    <t>U724459</t>
  </si>
  <si>
    <t>100747619</t>
  </si>
  <si>
    <t>Jan 16 2026  5:06PM</t>
  </si>
  <si>
    <t>Sep  5 2023  5:45PM</t>
  </si>
  <si>
    <t>R-122747-2026</t>
  </si>
  <si>
    <t>AEK-8220</t>
  </si>
  <si>
    <t>U779907</t>
  </si>
  <si>
    <t>100803875</t>
  </si>
  <si>
    <t>Jan 12 2026  3:35PM</t>
  </si>
  <si>
    <t>Sep  5 2023  7:59PM</t>
  </si>
  <si>
    <t>R-122748-2026</t>
  </si>
  <si>
    <t>AEK-8248</t>
  </si>
  <si>
    <t>U779948</t>
  </si>
  <si>
    <t>100803929</t>
  </si>
  <si>
    <t>Jan 12 2026  3:26PM</t>
  </si>
  <si>
    <t>Sep  5 2023  9:24PM</t>
  </si>
  <si>
    <t>R-122728-2026</t>
  </si>
  <si>
    <t>AVF-915</t>
  </si>
  <si>
    <t>MADEEHA HASAN</t>
  </si>
  <si>
    <t>16926719</t>
  </si>
  <si>
    <t>079264</t>
  </si>
  <si>
    <t>Jan  9 2026 10:50AM</t>
  </si>
  <si>
    <t>Jan 20 2026  2:20PM</t>
  </si>
  <si>
    <t>removal done</t>
  </si>
  <si>
    <t>Oct  7 2021  4:25PM</t>
  </si>
  <si>
    <t>R-123474-2026</t>
  </si>
  <si>
    <t>AMZ-071</t>
  </si>
  <si>
    <t>Q099675</t>
  </si>
  <si>
    <t>6077178</t>
  </si>
  <si>
    <t>Jan 14 2026 11:37AM</t>
  </si>
  <si>
    <t>Jan 19 2026  4:13PM</t>
  </si>
  <si>
    <t>10588</t>
  </si>
  <si>
    <t>Sep 12 2022  3:53PM</t>
  </si>
  <si>
    <t>R-123561-2026</t>
  </si>
  <si>
    <t>LHE18120251</t>
  </si>
  <si>
    <t>KHURSHID AHMED</t>
  </si>
  <si>
    <t>Q371835</t>
  </si>
  <si>
    <t>7071034</t>
  </si>
  <si>
    <t>Jan 14 2026  4:19PM</t>
  </si>
  <si>
    <t>Jan 15 2026 10:16AM</t>
  </si>
  <si>
    <t>10347</t>
  </si>
  <si>
    <t>only  device collect</t>
  </si>
  <si>
    <t>Jan 18 2025 11:29AM</t>
  </si>
  <si>
    <t>R-123500-2026</t>
  </si>
  <si>
    <t>KNW1312025</t>
  </si>
  <si>
    <t>SYED IQBAL HUSSAIN SHAH</t>
  </si>
  <si>
    <t>221878</t>
  </si>
  <si>
    <t>714331</t>
  </si>
  <si>
    <t>Jan 14 2026  1:03PM</t>
  </si>
  <si>
    <t>Jan 14 2026  1:29PM</t>
  </si>
  <si>
    <t>10426</t>
  </si>
  <si>
    <t>Jan 13 2025  3:11PM</t>
  </si>
  <si>
    <t>R-123377-2026</t>
  </si>
  <si>
    <t>Tehsin Sohail</t>
  </si>
  <si>
    <t>6036068</t>
  </si>
  <si>
    <t>Jan 12 2026  3:51PM</t>
  </si>
  <si>
    <t>Jan 14 2026 12:59PM</t>
  </si>
  <si>
    <t>10402</t>
  </si>
  <si>
    <t>BAHAWALNAGAR</t>
  </si>
  <si>
    <t>Dec  9 2025 12:00AM</t>
  </si>
  <si>
    <t>R-123359-2026</t>
  </si>
  <si>
    <t>LEF17-8753</t>
  </si>
  <si>
    <t>AMER SHOAIB</t>
  </si>
  <si>
    <t>PK10B135209</t>
  </si>
  <si>
    <t>A1J310PK10035296</t>
  </si>
  <si>
    <t>Jan 12 2026  1:52PM</t>
  </si>
  <si>
    <t>Jan 12 2026  5:49PM</t>
  </si>
  <si>
    <t>Feb 11 2020 12:25PM</t>
  </si>
  <si>
    <t>R-123388-2026</t>
  </si>
  <si>
    <t>AFV-9565</t>
  </si>
  <si>
    <t>U806074</t>
  </si>
  <si>
    <t>100829756</t>
  </si>
  <si>
    <t>Jan 12 2026  4:32PM</t>
  </si>
  <si>
    <t>Jan 12 2026  5:47PM</t>
  </si>
  <si>
    <t>Sep 16 2023  4:46PM</t>
  </si>
  <si>
    <t>R-123664-2026</t>
  </si>
  <si>
    <t>AZX-768</t>
  </si>
  <si>
    <t>TAHIR MEHMOOD</t>
  </si>
  <si>
    <t>1691894</t>
  </si>
  <si>
    <t>072140</t>
  </si>
  <si>
    <t>Jan 16 2026 12:32PM</t>
  </si>
  <si>
    <t>Jan 19 2026 12:52PM</t>
  </si>
  <si>
    <t>Feb 21 2023  7:58PM</t>
  </si>
  <si>
    <t>R-123658-2026</t>
  </si>
  <si>
    <t>CZ-2624</t>
  </si>
  <si>
    <t>JL466Q9M69U500659</t>
  </si>
  <si>
    <t>NKMAAB3D1L1005852</t>
  </si>
  <si>
    <t>Jan 16 2026 11:53AM</t>
  </si>
  <si>
    <t>Jan 16 2026 12:26PM</t>
  </si>
  <si>
    <t>rimoal dun and</t>
  </si>
  <si>
    <t>Feb 27 2023 12:11PM</t>
  </si>
  <si>
    <t>R-123635-2026</t>
  </si>
  <si>
    <t>CZ-4583</t>
  </si>
  <si>
    <t>JL466Q9M69U505410</t>
  </si>
  <si>
    <t>NKMAAB3D1M1009198</t>
  </si>
  <si>
    <t>Jan 15 2026  5:05PM</t>
  </si>
  <si>
    <t>Jan 15 2026  5:02PM</t>
  </si>
  <si>
    <t>10676</t>
  </si>
  <si>
    <t>Feb 25 2023 12:29PM</t>
  </si>
  <si>
    <t>R-123627-2026</t>
  </si>
  <si>
    <t>BUK-272</t>
  </si>
  <si>
    <t>SYED KASHIF ALI</t>
  </si>
  <si>
    <t>Q079847</t>
  </si>
  <si>
    <t>ZRE171R-6057344</t>
  </si>
  <si>
    <t>Jan 15 2026  3:47PM</t>
  </si>
  <si>
    <t>Jan 17 2026 12:44PM</t>
  </si>
  <si>
    <t>10591</t>
  </si>
  <si>
    <t>Sep 16 2025  4:52PM</t>
  </si>
  <si>
    <t>R-123426-2026</t>
  </si>
  <si>
    <t>BXW-357</t>
  </si>
  <si>
    <t>NOMAN SHEIKH</t>
  </si>
  <si>
    <t>261088</t>
  </si>
  <si>
    <t>1161080</t>
  </si>
  <si>
    <t>Jan 13 2026 12:43PM</t>
  </si>
  <si>
    <t>Jan 14 2026 12:23PM</t>
  </si>
  <si>
    <t>Dec  1 2022  5:59PM</t>
  </si>
  <si>
    <t>R-123416-2026</t>
  </si>
  <si>
    <t>BRI19-4466</t>
  </si>
  <si>
    <t>ABDUL MANAN ( itecknologi )</t>
  </si>
  <si>
    <t>UNIQUE</t>
  </si>
  <si>
    <t>133552</t>
  </si>
  <si>
    <t>223667</t>
  </si>
  <si>
    <t>Jan 13 2026 11:23AM</t>
  </si>
  <si>
    <t>Jan 13 2026 11:49AM</t>
  </si>
  <si>
    <t>10706</t>
  </si>
  <si>
    <t>BHAWALPUR</t>
  </si>
  <si>
    <t>Jan 24 2023  1:02PM</t>
  </si>
  <si>
    <t>R-123418-2026</t>
  </si>
  <si>
    <t>AEU-439</t>
  </si>
  <si>
    <t>MUHAMMAD SOHAIL SUBTAIN</t>
  </si>
  <si>
    <t>213789</t>
  </si>
  <si>
    <t>10118789</t>
  </si>
  <si>
    <t>Jan 13 2026 11:31AM</t>
  </si>
  <si>
    <t>Jan 13 2026  1:23PM</t>
  </si>
  <si>
    <t>dn</t>
  </si>
  <si>
    <t>Jan  1 2025  2:01PM</t>
  </si>
  <si>
    <t>R-123395-2026</t>
  </si>
  <si>
    <t>TM2 (FM2)</t>
  </si>
  <si>
    <t>CBH-306</t>
  </si>
  <si>
    <t>SYED ABID IMAM</t>
  </si>
  <si>
    <t>2A74775</t>
  </si>
  <si>
    <t>R7051839</t>
  </si>
  <si>
    <t>Jan 12 2026  5:11PM</t>
  </si>
  <si>
    <t>Jan 12 2026  5:30PM</t>
  </si>
  <si>
    <t>Jun 14 2025  1:48PM</t>
  </si>
  <si>
    <t>R-123411-2026</t>
  </si>
  <si>
    <t>MIRKH6120251</t>
  </si>
  <si>
    <t>PIR ZAWAR ALI SHAH</t>
  </si>
  <si>
    <t>333930</t>
  </si>
  <si>
    <t>1233969</t>
  </si>
  <si>
    <t>Jan 13 2026 11:02AM</t>
  </si>
  <si>
    <t>Jan 13 2026  2:44PM</t>
  </si>
  <si>
    <t>Jan  6 2025  7:24PM</t>
  </si>
  <si>
    <t>R-123304-2026</t>
  </si>
  <si>
    <t>FDU-7799</t>
  </si>
  <si>
    <t>124229</t>
  </si>
  <si>
    <t>228970</t>
  </si>
  <si>
    <t>Jan 12 2026 11:15AM</t>
  </si>
  <si>
    <t>Jan 12 2026  4:42PM</t>
  </si>
  <si>
    <t>Aug 28 2023 12:37PM</t>
  </si>
  <si>
    <t>R-123314-2026</t>
  </si>
  <si>
    <t>BEK-733</t>
  </si>
  <si>
    <t>SAFEER</t>
  </si>
  <si>
    <t>6R320367</t>
  </si>
  <si>
    <t>1220366</t>
  </si>
  <si>
    <t>Jan 12 2026 11:37AM</t>
  </si>
  <si>
    <t>Jan 12 2026  1:27PM</t>
  </si>
  <si>
    <t>Dec 30 2024  5:20PM</t>
  </si>
  <si>
    <t>R-123427-2026</t>
  </si>
  <si>
    <t>MUL11120252</t>
  </si>
  <si>
    <t>ALLAH DEETA</t>
  </si>
  <si>
    <t>700013</t>
  </si>
  <si>
    <t>218410</t>
  </si>
  <si>
    <t>Jan 13 2026  1:20PM</t>
  </si>
  <si>
    <t>Jan 13 2026  4:33PM</t>
  </si>
  <si>
    <t>Jan 11 2025  1:30PM</t>
  </si>
  <si>
    <t>R-123696-2026</t>
  </si>
  <si>
    <t>BUT-050</t>
  </si>
  <si>
    <t>AZEEM</t>
  </si>
  <si>
    <t>352841</t>
  </si>
  <si>
    <t>7052013</t>
  </si>
  <si>
    <t>Jan 16 2026  4:25PM</t>
  </si>
  <si>
    <t>Jan 16 2026  4:34PM</t>
  </si>
  <si>
    <t>Sep 30 2024  7:04PM</t>
  </si>
  <si>
    <t>R-123741-2026</t>
  </si>
  <si>
    <t>FM-1100</t>
  </si>
  <si>
    <t>KHI241202521</t>
  </si>
  <si>
    <t>SHEERAZ LODHIA (EFU)</t>
  </si>
  <si>
    <t>6R337195</t>
  </si>
  <si>
    <t>H1237135</t>
  </si>
  <si>
    <t>Jan 17 2026 12:59PM</t>
  </si>
  <si>
    <t>Jan 17 2026  1:05PM</t>
  </si>
  <si>
    <t>Jan 24 2025  5:19PM</t>
  </si>
  <si>
    <t>R-122483-2026</t>
  </si>
  <si>
    <t>ISL412025</t>
  </si>
  <si>
    <t>WAJIHA JAMIL</t>
  </si>
  <si>
    <t>G4NARH300439</t>
  </si>
  <si>
    <t>NNAQL51AZRP521249</t>
  </si>
  <si>
    <t>Jan  7 2026 12:48PM</t>
  </si>
  <si>
    <t>Jan  7 2026  1:26PM</t>
  </si>
  <si>
    <t>Jan  4 2025 10:58AM</t>
  </si>
  <si>
    <t>R-124417-2026</t>
  </si>
  <si>
    <t>LQP-SB-AR-01</t>
  </si>
  <si>
    <t>11322322</t>
  </si>
  <si>
    <t>Jan 28 2026 11:12AM</t>
  </si>
  <si>
    <t>Jan 28 2026 11:10AM</t>
  </si>
  <si>
    <t>Dec 24 2025 11:46AM</t>
  </si>
  <si>
    <t>R-123712-2026</t>
  </si>
  <si>
    <t>AUM-451</t>
  </si>
  <si>
    <t>15E4EDMSR9040262</t>
  </si>
  <si>
    <t>NFPA24396SP000007</t>
  </si>
  <si>
    <t>Jan 17 2026 10:30AM</t>
  </si>
  <si>
    <t>Jan 17 2026 10:32AM</t>
  </si>
  <si>
    <t>Jan 12 2026  1:37PM</t>
  </si>
  <si>
    <t>R-124290-2026</t>
  </si>
  <si>
    <t>SA-6931</t>
  </si>
  <si>
    <t>MUHAMMAD SALIK SIDDIQUI</t>
  </si>
  <si>
    <t>KHI27122496</t>
  </si>
  <si>
    <t>HFC27-004778</t>
  </si>
  <si>
    <t>Jan 26 2026  3:56PM</t>
  </si>
  <si>
    <t>Jan 26 2026  4:15PM</t>
  </si>
  <si>
    <t>Feb  2 2024  5:41PM</t>
  </si>
  <si>
    <t>R-123260-2026</t>
  </si>
  <si>
    <t>BYE-947</t>
  </si>
  <si>
    <t>JUNAID AHMED</t>
  </si>
  <si>
    <t>1012172</t>
  </si>
  <si>
    <t>112230</t>
  </si>
  <si>
    <t>Jan 10 2026 11:52AM</t>
  </si>
  <si>
    <t>Jan 10 2026  2:45PM</t>
  </si>
  <si>
    <t>Mar 27 2025 12:00AM</t>
  </si>
  <si>
    <t>R-123262-2026</t>
  </si>
  <si>
    <t>LEF19-9891</t>
  </si>
  <si>
    <t>PK10B187149</t>
  </si>
  <si>
    <t>A1J310PK10087097</t>
  </si>
  <si>
    <t>Jan 10 2026 11:53AM</t>
  </si>
  <si>
    <t>Jan 14 2026  1:00PM</t>
  </si>
  <si>
    <t>10107</t>
  </si>
  <si>
    <t>Removal Completed</t>
  </si>
  <si>
    <t>Jul  8 2025  1:29PM</t>
  </si>
  <si>
    <t>R-123923-2026</t>
  </si>
  <si>
    <t>AYJ-786(REMOVED)</t>
  </si>
  <si>
    <t>MARIA MUBEEN</t>
  </si>
  <si>
    <t>1NZD540701(REMOVED)</t>
  </si>
  <si>
    <t>Jan 20 2026 12:00PM</t>
  </si>
  <si>
    <t>Jan 20 2026  1:34PM</t>
  </si>
  <si>
    <t>Jan 13 2025  8:02PM</t>
  </si>
  <si>
    <t>R-124095-2026</t>
  </si>
  <si>
    <t>AZU-757</t>
  </si>
  <si>
    <t>GUL ZAMAN</t>
  </si>
  <si>
    <t>2543334</t>
  </si>
  <si>
    <t>R106749</t>
  </si>
  <si>
    <t>Jan 22 2026  2:24PM</t>
  </si>
  <si>
    <t>Jan 22 2026  3:38PM</t>
  </si>
  <si>
    <t>Sep 17 2025 10:22AM</t>
  </si>
  <si>
    <t>R-121824-2025</t>
  </si>
  <si>
    <t>BNT-427</t>
  </si>
  <si>
    <t>JAWWAD ALI SHAUKAT</t>
  </si>
  <si>
    <t>K107146</t>
  </si>
  <si>
    <t>S208123</t>
  </si>
  <si>
    <t>Dec 27 2025 11:16AM</t>
  </si>
  <si>
    <t>Jan  1 2026  4:15PM</t>
  </si>
  <si>
    <t>HYDERABAD</t>
  </si>
  <si>
    <t>Feb 22 2024  4:11PM</t>
  </si>
  <si>
    <t>R-122740-2026</t>
  </si>
  <si>
    <t>FSL21120253</t>
  </si>
  <si>
    <t>SUMMIT MOBILE PVT LTD</t>
  </si>
  <si>
    <t>1002004</t>
  </si>
  <si>
    <t>102007</t>
  </si>
  <si>
    <t>Jan  9 2026 12:10PM</t>
  </si>
  <si>
    <t>Jan  9 2026 12:21PM</t>
  </si>
  <si>
    <t>SAHIWAL</t>
  </si>
  <si>
    <t>Jan 21 2025  2:44PM</t>
  </si>
  <si>
    <t>R-121860-2025</t>
  </si>
  <si>
    <t>AMT-645</t>
  </si>
  <si>
    <t>M/S NEXTBRIDGE PVT LTD</t>
  </si>
  <si>
    <t>K12MR1011023</t>
  </si>
  <si>
    <t>NF1SZC63S00111020</t>
  </si>
  <si>
    <t>Dec 29 2025 10:59AM</t>
  </si>
  <si>
    <t>Jan  7 2026 12:18PM</t>
  </si>
  <si>
    <t>10611</t>
  </si>
  <si>
    <t>TAXILA</t>
  </si>
  <si>
    <t>Dec 26 2022  7:05PM</t>
  </si>
  <si>
    <t>R-118072-2025</t>
  </si>
  <si>
    <t>KJ-0059</t>
  </si>
  <si>
    <t>45413/19/25</t>
  </si>
  <si>
    <t>772854-L</t>
  </si>
  <si>
    <t>Nov 19 2025  1:20PM</t>
  </si>
  <si>
    <t>Jan 16 2026 12:12PM</t>
  </si>
  <si>
    <t>10547</t>
  </si>
  <si>
    <t>Jul 23 2025  7:22PM</t>
  </si>
  <si>
    <t>R-121256-2025</t>
  </si>
  <si>
    <t>BDV-569</t>
  </si>
  <si>
    <t>JABBAR ALI</t>
  </si>
  <si>
    <t>PK10B247463</t>
  </si>
  <si>
    <t>A1J310PK10147457</t>
  </si>
  <si>
    <t>Jan  6 2026  1:29PM</t>
  </si>
  <si>
    <t>force</t>
  </si>
  <si>
    <t>May  4 2024 12:43PM</t>
  </si>
  <si>
    <t>R-122986-2026</t>
  </si>
  <si>
    <t>BMN-377</t>
  </si>
  <si>
    <t>HARIS JAWED</t>
  </si>
  <si>
    <t>PKS1304757</t>
  </si>
  <si>
    <t>RS413PK10040775</t>
  </si>
  <si>
    <t>Jan  9 2026  5:17PM</t>
  </si>
  <si>
    <t>Jan 12 2026  5:24PM</t>
  </si>
  <si>
    <t>Jun 27 2022  2:37PM</t>
  </si>
  <si>
    <t>R-122848-2026</t>
  </si>
  <si>
    <t>JHL10102019</t>
  </si>
  <si>
    <t>6913974</t>
  </si>
  <si>
    <t>LR065777</t>
  </si>
  <si>
    <t>Jan  9 2026  1:13PM</t>
  </si>
  <si>
    <t>Jan 19 2026  2:47PM</t>
  </si>
  <si>
    <t>10642</t>
  </si>
  <si>
    <t>JHELUM</t>
  </si>
  <si>
    <t>Oct 10 2020  3:20PM</t>
  </si>
  <si>
    <t>R-123584-2026</t>
  </si>
  <si>
    <t>BHM-917</t>
  </si>
  <si>
    <t>1154875</t>
  </si>
  <si>
    <t>G212209</t>
  </si>
  <si>
    <t>Jan 15 2026 10:14AM</t>
  </si>
  <si>
    <t>Jan 20 2026 10:42AM</t>
  </si>
  <si>
    <t>Jun 19 2023  6:46PM</t>
  </si>
  <si>
    <t>R-122775-2026</t>
  </si>
  <si>
    <t>AEK-8371</t>
  </si>
  <si>
    <t>U779900</t>
  </si>
  <si>
    <t>100803834</t>
  </si>
  <si>
    <t>Jan  9 2026 12:36PM</t>
  </si>
  <si>
    <t>Jan 12 2026  4:35PM</t>
  </si>
  <si>
    <t>Sep 16 2023  7:32PM</t>
  </si>
  <si>
    <t>R-122741-2026</t>
  </si>
  <si>
    <t>LED17-2257</t>
  </si>
  <si>
    <t>Z483825</t>
  </si>
  <si>
    <t>NZE170R4110115</t>
  </si>
  <si>
    <t>Jan  9 2026 12:11PM</t>
  </si>
  <si>
    <t>Jan  9 2026 12:23PM</t>
  </si>
  <si>
    <t>Nov 18 2025  1:44PM</t>
  </si>
  <si>
    <t>R-122679-2026</t>
  </si>
  <si>
    <t>AYY-912</t>
  </si>
  <si>
    <t>SAQIB PIRZADA</t>
  </si>
  <si>
    <t>1ZZ-2934724</t>
  </si>
  <si>
    <t>ZZT240-0143834</t>
  </si>
  <si>
    <t>Jan  8 2026  1:42PM</t>
  </si>
  <si>
    <t>Jan  9 2026  5:33PM</t>
  </si>
  <si>
    <t>Apr 22 2025  7:34PM</t>
  </si>
  <si>
    <t>R-117173-2025</t>
  </si>
  <si>
    <t>BXK-017</t>
  </si>
  <si>
    <t>2A55218</t>
  </si>
  <si>
    <t>R-9520270</t>
  </si>
  <si>
    <t>Nov  6 2025  2:36PM</t>
  </si>
  <si>
    <t>Jan 26 2026  3:43PM</t>
  </si>
  <si>
    <t>Aug  4 2022  5:24PM</t>
  </si>
  <si>
    <t>R-118180-2025</t>
  </si>
  <si>
    <t>AQZ-620</t>
  </si>
  <si>
    <t>MAJED AZAM</t>
  </si>
  <si>
    <t>PKS13048697</t>
  </si>
  <si>
    <t>RS413PK10048691</t>
  </si>
  <si>
    <t>Nov 20 2025  4:15PM</t>
  </si>
  <si>
    <t>Jan  5 2026  4:21PM</t>
  </si>
  <si>
    <t>Aug  7 2020 12:58PM</t>
  </si>
  <si>
    <t>R-121471-2025</t>
  </si>
  <si>
    <t>BK-8633</t>
  </si>
  <si>
    <t>MUHAMMAD AMJAD</t>
  </si>
  <si>
    <t>G4LCNS879023</t>
  </si>
  <si>
    <t>NNAYB54B2MP701989</t>
  </si>
  <si>
    <t>Dec 19 2025  2:17PM</t>
  </si>
  <si>
    <t>Jan 20 2026  4:53PM</t>
  </si>
  <si>
    <t>10711</t>
  </si>
  <si>
    <t>Sep 26 2022  4:13PM</t>
  </si>
  <si>
    <t>R-110983-2025</t>
  </si>
  <si>
    <t>CY-0204</t>
  </si>
  <si>
    <t>MUHAMMAD AYUB</t>
  </si>
  <si>
    <t>G742858</t>
  </si>
  <si>
    <t>27239</t>
  </si>
  <si>
    <t>Sep  1 2025  1:33PM</t>
  </si>
  <si>
    <t>Jan  7 2026  1:59PM</t>
  </si>
  <si>
    <t>Aug  8 2019  3:24PM</t>
  </si>
  <si>
    <t>R-108506-2025</t>
  </si>
  <si>
    <t>BXD-475</t>
  </si>
  <si>
    <t>SHUHAB UDDIN SOOMRO</t>
  </si>
  <si>
    <t>R237353</t>
  </si>
  <si>
    <t>H1137364</t>
  </si>
  <si>
    <t>Aug  2 2025 10:39AM</t>
  </si>
  <si>
    <t>Jan  7 2026  2:30PM</t>
  </si>
  <si>
    <t>10674</t>
  </si>
  <si>
    <t>MORO</t>
  </si>
  <si>
    <t>Jul  5 2022  3:07PM</t>
  </si>
  <si>
    <t>R-124693-2026</t>
  </si>
  <si>
    <t>BMZ-251</t>
  </si>
  <si>
    <t>ABDUL WAKEEL QURESHI</t>
  </si>
  <si>
    <t>R18Z12924341</t>
  </si>
  <si>
    <t>R027710</t>
  </si>
  <si>
    <t>Jan 29 2026  5:14PM</t>
  </si>
  <si>
    <t>Jan 29 2026  5:29PM</t>
  </si>
  <si>
    <t>Jan 24 2025  6:18PM</t>
  </si>
  <si>
    <t>R-124496-2026</t>
  </si>
  <si>
    <t>KHI3112202522</t>
  </si>
  <si>
    <t>ASIM AHMED</t>
  </si>
  <si>
    <t>Z826864</t>
  </si>
  <si>
    <t>510919</t>
  </si>
  <si>
    <t>Jan 28 2026  4:03PM</t>
  </si>
  <si>
    <t>Jan 28 2026  4:13PM</t>
  </si>
  <si>
    <t>Dec 31 2025  8:30PM</t>
  </si>
  <si>
    <t>R-118073-2025</t>
  </si>
  <si>
    <t>KJ-0058</t>
  </si>
  <si>
    <t>45412/07/25</t>
  </si>
  <si>
    <t>772824-L</t>
  </si>
  <si>
    <t>Jan 16 2026 12:09PM</t>
  </si>
  <si>
    <t>Jul 23 2025  7:24PM</t>
  </si>
  <si>
    <t>R-124135-2026</t>
  </si>
  <si>
    <t>Glaciers Pvt. Ltd</t>
  </si>
  <si>
    <t>Jan 22 2026  5:15PM</t>
  </si>
  <si>
    <t>Jan 22 2026  5:39PM</t>
  </si>
  <si>
    <t>10067</t>
  </si>
  <si>
    <t>Oct  6 2023  1:17PM</t>
  </si>
  <si>
    <t>R-120693-2025</t>
  </si>
  <si>
    <t>ABK-616</t>
  </si>
  <si>
    <t>ABDULLAH RIAZ</t>
  </si>
  <si>
    <t>2A15226</t>
  </si>
  <si>
    <t>NSP151R-9506119</t>
  </si>
  <si>
    <t>Jan  6 2026  2:17PM</t>
  </si>
  <si>
    <t>Jan 21 2022 12:27PM</t>
  </si>
  <si>
    <t>R-124289-2026</t>
  </si>
  <si>
    <t>AFD 176</t>
  </si>
  <si>
    <t>2A28624</t>
  </si>
  <si>
    <t>NSP150R-7017463</t>
  </si>
  <si>
    <t>Jan 26 2026  3:55PM</t>
  </si>
  <si>
    <t>Jan 26 2026  3:54PM</t>
  </si>
  <si>
    <t>May  2 2023 11:23AM</t>
  </si>
  <si>
    <t>R-123724-2026</t>
  </si>
  <si>
    <t>FARHAN HASEEN</t>
  </si>
  <si>
    <t>Jan 17 2026 11:02AM</t>
  </si>
  <si>
    <t>Jan 19 2026 12:02PM</t>
  </si>
  <si>
    <t>Jan  5 2024  5:00PM</t>
  </si>
  <si>
    <t>R-123493-2026</t>
  </si>
  <si>
    <t>LEB-7850</t>
  </si>
  <si>
    <t>PK10B202643</t>
  </si>
  <si>
    <t>A1J310PK10102617</t>
  </si>
  <si>
    <t>Jan 14 2026 12:44PM</t>
  </si>
  <si>
    <t>Jan 14 2026 12:43PM</t>
  </si>
  <si>
    <t>May 19 2025  8:01PM</t>
  </si>
  <si>
    <t>R-123466-2026</t>
  </si>
  <si>
    <t>LHE25422DI6706</t>
  </si>
  <si>
    <t>MUBASHAR HUSSAIN ARSHAD</t>
  </si>
  <si>
    <t>PK10B233323</t>
  </si>
  <si>
    <t>A1J310PK10133241</t>
  </si>
  <si>
    <t>Jan 14 2026 10:45AM</t>
  </si>
  <si>
    <t>Jan 15 2026  4:04PM</t>
  </si>
  <si>
    <t>Dec  2 2019  3:47PM</t>
  </si>
  <si>
    <t>R-121793-2025</t>
  </si>
  <si>
    <t>HRP2542299</t>
  </si>
  <si>
    <t>MRS. RUKHSANA BIBI</t>
  </si>
  <si>
    <t>PKT1022802</t>
  </si>
  <si>
    <t>SV308PK01139230</t>
  </si>
  <si>
    <t>Dec 26 2025  2:25PM</t>
  </si>
  <si>
    <t>Jan  6 2026 12:40PM</t>
  </si>
  <si>
    <t>10452</t>
  </si>
  <si>
    <t>ABBOTABAD</t>
  </si>
  <si>
    <t>Dec 21 2019 11:07AM</t>
  </si>
  <si>
    <t>R-122719-2026</t>
  </si>
  <si>
    <t>FMA-120</t>
  </si>
  <si>
    <t>AEW-390</t>
  </si>
  <si>
    <t>ALI RAZA MUKHTAR</t>
  </si>
  <si>
    <t>PK10B220339</t>
  </si>
  <si>
    <t>A1J310PK10120322</t>
  </si>
  <si>
    <t>Jan  8 2026  5:14PM</t>
  </si>
  <si>
    <t>Jan  9 2026  3:20PM</t>
  </si>
  <si>
    <t>Sep 30 2021  3:17PM</t>
  </si>
  <si>
    <t>R-122734-2026</t>
  </si>
  <si>
    <t>MT100</t>
  </si>
  <si>
    <t>BK-2658</t>
  </si>
  <si>
    <t>SHAHZAIB SAJID</t>
  </si>
  <si>
    <t>L15Z14808365</t>
  </si>
  <si>
    <t>R025051</t>
  </si>
  <si>
    <t>Jan  9 2026 12:06PM</t>
  </si>
  <si>
    <t>Jan 12 2026  1:30PM</t>
  </si>
  <si>
    <t>Sep  2 2025  5:52PM</t>
  </si>
  <si>
    <t>R-123394-2026</t>
  </si>
  <si>
    <t>AGQ-067</t>
  </si>
  <si>
    <t>SYED SAAD MASUD</t>
  </si>
  <si>
    <t>10172450</t>
  </si>
  <si>
    <t>R117279</t>
  </si>
  <si>
    <t>Jan 12 2026  5:26PM</t>
  </si>
  <si>
    <t>Feb 21 2020  5:23PM</t>
  </si>
  <si>
    <t>R-122512-2026</t>
  </si>
  <si>
    <t>KNP1992032</t>
  </si>
  <si>
    <t>Z17540679</t>
  </si>
  <si>
    <t>263378</t>
  </si>
  <si>
    <t>Jan  7 2026  1:09PM</t>
  </si>
  <si>
    <t>Jan 15 2026  4:29PM</t>
  </si>
  <si>
    <t>Sep 19 2020  2:56PM</t>
  </si>
  <si>
    <t>R-122524-2026</t>
  </si>
  <si>
    <t>BJ-5904</t>
  </si>
  <si>
    <t>Faheem Ali Memon</t>
  </si>
  <si>
    <t>M3290221</t>
  </si>
  <si>
    <t>Jan  7 2026  1:34PM</t>
  </si>
  <si>
    <t>Jan  7 2026  2:02PM</t>
  </si>
  <si>
    <t>10045</t>
  </si>
  <si>
    <t>Jan 15 2025  4:52PM</t>
  </si>
  <si>
    <t>R-122257-2026</t>
  </si>
  <si>
    <t>LHE181202513</t>
  </si>
  <si>
    <t>IMRAN AHMAD BUTTAR</t>
  </si>
  <si>
    <t>2A71892</t>
  </si>
  <si>
    <t>9522832</t>
  </si>
  <si>
    <t>Jan  3 2026  1:39PM</t>
  </si>
  <si>
    <t>Jan  3 2026  3:04PM</t>
  </si>
  <si>
    <t>Jan 18 2025  2:38PM</t>
  </si>
  <si>
    <t>R-122645-2026</t>
  </si>
  <si>
    <t>BZP-343</t>
  </si>
  <si>
    <t>Q368720</t>
  </si>
  <si>
    <t>R-7067927</t>
  </si>
  <si>
    <t>Jan  8 2026 11:22AM</t>
  </si>
  <si>
    <t>Jan  8 2026  2:55PM</t>
  </si>
  <si>
    <t>Aug 28 2025  7:24PM</t>
  </si>
  <si>
    <t>R-122633-2026</t>
  </si>
  <si>
    <t>AAX 980</t>
  </si>
  <si>
    <t>Jan  7 2026  3:59PM</t>
  </si>
  <si>
    <t>Jan  8 2026  2:57PM</t>
  </si>
  <si>
    <t>Nov 16 2023  1:47PM</t>
  </si>
  <si>
    <t>R-122692-2026</t>
  </si>
  <si>
    <t>KHI258202545</t>
  </si>
  <si>
    <t>ASGHAR SHOUKAT</t>
  </si>
  <si>
    <t>SUPER STAR</t>
  </si>
  <si>
    <t>SSA1716546</t>
  </si>
  <si>
    <t>SSA1747736</t>
  </si>
  <si>
    <t>Jan  8 2026  2:15PM</t>
  </si>
  <si>
    <t>Jan  8 2026  2:24PM</t>
  </si>
  <si>
    <t>Aug 27 2025  3:17PM</t>
  </si>
  <si>
    <t>R-122338-2026</t>
  </si>
  <si>
    <t>ASH-5778</t>
  </si>
  <si>
    <t>PS DARAHMA</t>
  </si>
  <si>
    <t>SSA1574738</t>
  </si>
  <si>
    <t>SSA1603996</t>
  </si>
  <si>
    <t>Jan  5 2026  3:07PM</t>
  </si>
  <si>
    <t>Apr  7 2025 11:33AM</t>
  </si>
  <si>
    <t>R-124348-2026</t>
  </si>
  <si>
    <t>ABU 660</t>
  </si>
  <si>
    <t>2A15647</t>
  </si>
  <si>
    <t>NSP150R-7009254</t>
  </si>
  <si>
    <t>Jan 27 2026 12:49PM</t>
  </si>
  <si>
    <t>Jan 27 2026  4:33PM</t>
  </si>
  <si>
    <t>May  5 2023 11:31AM</t>
  </si>
  <si>
    <t>R-124376-2026</t>
  </si>
  <si>
    <t>LQP-SB-LR-38</t>
  </si>
  <si>
    <t>2056985249</t>
  </si>
  <si>
    <t>CR937224</t>
  </si>
  <si>
    <t>Jan 27 2026  2:53PM</t>
  </si>
  <si>
    <t>Jan 28 2026  3:04PM</t>
  </si>
  <si>
    <t>Dec 24 2025  7:17PM</t>
  </si>
  <si>
    <t>R-124346-2026</t>
  </si>
  <si>
    <t>ARV-525</t>
  </si>
  <si>
    <t>MUHAMMAD AKRAM</t>
  </si>
  <si>
    <t>2A09767</t>
  </si>
  <si>
    <t>7005683</t>
  </si>
  <si>
    <t>Jan 27 2026 12:37PM</t>
  </si>
  <si>
    <t>Jan 30 2026  4:38PM</t>
  </si>
  <si>
    <t>Oct 19 2020  2:40PM</t>
  </si>
  <si>
    <t>R-124347-2026</t>
  </si>
  <si>
    <t>ABU 552</t>
  </si>
  <si>
    <t>2A16363</t>
  </si>
  <si>
    <t>NSP150R7009679</t>
  </si>
  <si>
    <t>Jan 27 2026  4:31PM</t>
  </si>
  <si>
    <t>May  2 2023  4:44PM</t>
  </si>
  <si>
    <t>R-124096-2026</t>
  </si>
  <si>
    <t>LEA19-2570</t>
  </si>
  <si>
    <t>7523736</t>
  </si>
  <si>
    <t>JR240716</t>
  </si>
  <si>
    <t>Jan 22 2026  2:25PM</t>
  </si>
  <si>
    <t>Jan 24 2026 12:15PM</t>
  </si>
  <si>
    <t>Jan  9 2019  4:43PM</t>
  </si>
  <si>
    <t>R-124454-2026</t>
  </si>
  <si>
    <t>LEA19-2075</t>
  </si>
  <si>
    <t>PK10B180740</t>
  </si>
  <si>
    <t>A1J310PK10080733</t>
  </si>
  <si>
    <t>Jan 28 2026  1:57PM</t>
  </si>
  <si>
    <t>Jan 28 2026  1:55PM</t>
  </si>
  <si>
    <t>Nov 21 2025  1:49PM</t>
  </si>
  <si>
    <t>R-124181-2026</t>
  </si>
  <si>
    <t>FSL61223DI9898</t>
  </si>
  <si>
    <t>ABDUL QADEER</t>
  </si>
  <si>
    <t>2A63951</t>
  </si>
  <si>
    <t>7041642</t>
  </si>
  <si>
    <t>Jan 23 2026  4:15PM</t>
  </si>
  <si>
    <t>Jan 26 2026 10:34AM</t>
  </si>
  <si>
    <t>Sep 14 2022 10:19AM</t>
  </si>
  <si>
    <t>R-123892-2026</t>
  </si>
  <si>
    <t>BPF-708</t>
  </si>
  <si>
    <t>MUHAMMAD ILYAS</t>
  </si>
  <si>
    <t>PK10K134166</t>
  </si>
  <si>
    <t>NF1AVK31H10034169</t>
  </si>
  <si>
    <t>Jan 19 2026  5:28PM</t>
  </si>
  <si>
    <t>Jan 19 2026  5:27PM</t>
  </si>
  <si>
    <t>Apr 22 2024  7:08PM</t>
  </si>
  <si>
    <t>R-123886-2026</t>
  </si>
  <si>
    <t>BRM-284</t>
  </si>
  <si>
    <t>JAN MUHAMMAD</t>
  </si>
  <si>
    <t>6R123983</t>
  </si>
  <si>
    <t>H1023952</t>
  </si>
  <si>
    <t>Jan 19 2026  4:49PM</t>
  </si>
  <si>
    <t>Jan 19 2026  4:48PM</t>
  </si>
  <si>
    <t>Jul 14 2025  3:48PM</t>
  </si>
  <si>
    <t>R-123938-2026</t>
  </si>
  <si>
    <t>AFU-321</t>
  </si>
  <si>
    <t>ASAD FAROOQ</t>
  </si>
  <si>
    <t>LEB5078575</t>
  </si>
  <si>
    <t>RU31128558</t>
  </si>
  <si>
    <t>Jan 20 2026  1:11PM</t>
  </si>
  <si>
    <t>Jan 20 2026  1:33PM</t>
  </si>
  <si>
    <t>10648</t>
  </si>
  <si>
    <t>VEHARI</t>
  </si>
  <si>
    <t>Jan 25 2025  3:36PM</t>
  </si>
  <si>
    <t>R-123918-2026</t>
  </si>
  <si>
    <t>ISL1220253</t>
  </si>
  <si>
    <t>MUHAMMAD IDRESS</t>
  </si>
  <si>
    <t>24458533659</t>
  </si>
  <si>
    <t>51S2013428</t>
  </si>
  <si>
    <t>Jan 20 2026 11:28AM</t>
  </si>
  <si>
    <t>Jan 20 2026 11:37AM</t>
  </si>
  <si>
    <t>Feb  1 2025  4:13PM</t>
  </si>
  <si>
    <t>R-123980-2026</t>
  </si>
  <si>
    <t>ALJ-868</t>
  </si>
  <si>
    <t>ABDUL LATIF</t>
  </si>
  <si>
    <t>1S2-0581882</t>
  </si>
  <si>
    <t>SCP10-0244850</t>
  </si>
  <si>
    <t>Jan 20 2026  5:04PM</t>
  </si>
  <si>
    <t>Jan 20 2026  5:08PM</t>
  </si>
  <si>
    <t>10698</t>
  </si>
  <si>
    <t>Jan 30 2025  7:15PM</t>
  </si>
  <si>
    <t>R-123995-2026</t>
  </si>
  <si>
    <t>AZD-235</t>
  </si>
  <si>
    <t>ASIF ALI</t>
  </si>
  <si>
    <t>507929</t>
  </si>
  <si>
    <t>1009378</t>
  </si>
  <si>
    <t>Jan 21 2026 10:11AM</t>
  </si>
  <si>
    <t>Jan 24 2026 10:54AM</t>
  </si>
  <si>
    <t>Jun  8 2022 11:50AM</t>
  </si>
  <si>
    <t>R-124032-2026</t>
  </si>
  <si>
    <t>LHE7102020</t>
  </si>
  <si>
    <t>PK10K162731</t>
  </si>
  <si>
    <t>NF1AVK31H10062728</t>
  </si>
  <si>
    <t>Jan 21 2026  3:09PM</t>
  </si>
  <si>
    <t>Jan 28 2026  1:01PM</t>
  </si>
  <si>
    <t>Oct 28 2025 12:00AM</t>
  </si>
  <si>
    <t>R-124064-2026</t>
  </si>
  <si>
    <t>ATW-627</t>
  </si>
  <si>
    <t>RIZWAN AHMED</t>
  </si>
  <si>
    <t>214613</t>
  </si>
  <si>
    <t>10114587N</t>
  </si>
  <si>
    <t>Jan 22 2026 10:06AM</t>
  </si>
  <si>
    <t>Jan 26 2026 10:39AM</t>
  </si>
  <si>
    <t>10124</t>
  </si>
  <si>
    <t>GUJRAT</t>
  </si>
  <si>
    <t>Jun  3 2021  5:26PM</t>
  </si>
  <si>
    <t>R-123102-2026</t>
  </si>
  <si>
    <t>JHL7112235</t>
  </si>
  <si>
    <t>MUHAMMAD AZAD</t>
  </si>
  <si>
    <t>JL466Q9N69U500133</t>
  </si>
  <si>
    <t>NKMAAB3D1N1017043</t>
  </si>
  <si>
    <t>Jan 10 2026 11:20AM</t>
  </si>
  <si>
    <t>Jan 12 2026  5:14PM</t>
  </si>
  <si>
    <t>10406</t>
  </si>
  <si>
    <t>Removal Done</t>
  </si>
  <si>
    <t>Nov  7 2022  3:11PM</t>
  </si>
  <si>
    <t>R-122545-2026</t>
  </si>
  <si>
    <t>BMY-221</t>
  </si>
  <si>
    <t>ASHAR AHMAD</t>
  </si>
  <si>
    <t>R06A-C471400</t>
  </si>
  <si>
    <t>MR52S-330812</t>
  </si>
  <si>
    <t>Jan  7 2026  1:46PM</t>
  </si>
  <si>
    <t>Jan  9 2026  3:47PM</t>
  </si>
  <si>
    <t>10456</t>
  </si>
  <si>
    <t>PESHAWAR</t>
  </si>
  <si>
    <t>REMOVAL COMPLETED</t>
  </si>
  <si>
    <t>Nov  6 2025  3:59PM</t>
  </si>
  <si>
    <t>R-122520-2026</t>
  </si>
  <si>
    <t>AAN-644</t>
  </si>
  <si>
    <t>ARSHAD</t>
  </si>
  <si>
    <t>B205557</t>
  </si>
  <si>
    <t>10105564</t>
  </si>
  <si>
    <t>Jan  7 2026  1:15PM</t>
  </si>
  <si>
    <t>Jan 29 2026  1:00PM</t>
  </si>
  <si>
    <t>MURIDKE</t>
  </si>
  <si>
    <t>Sep 16 2020 11:52AM</t>
  </si>
  <si>
    <t>R-122329-2026</t>
  </si>
  <si>
    <t>DGK5420252</t>
  </si>
  <si>
    <t>PS KOT CHUTTA</t>
  </si>
  <si>
    <t>D152548</t>
  </si>
  <si>
    <t>GH570894</t>
  </si>
  <si>
    <t>Jan  5 2026 12:50PM</t>
  </si>
  <si>
    <t>Jan  5 2026  3:29PM</t>
  </si>
  <si>
    <t>removal completed</t>
  </si>
  <si>
    <t>Apr  7 2025  4:15PM</t>
  </si>
  <si>
    <t>R-122420-2026</t>
  </si>
  <si>
    <t>KHI822217</t>
  </si>
  <si>
    <t>MUHAMMAD TARIQ IQBAL</t>
  </si>
  <si>
    <t>L15Z81003984N</t>
  </si>
  <si>
    <t>NFBGN9663NR011247N</t>
  </si>
  <si>
    <t>Jan  6 2026  2:58PM</t>
  </si>
  <si>
    <t>Jan  7 2026  3:27PM</t>
  </si>
  <si>
    <t>Feb  8 2022  2:59PM</t>
  </si>
  <si>
    <t>R-123090-2026</t>
  </si>
  <si>
    <t>AQA-517</t>
  </si>
  <si>
    <t>MARYAM ALI</t>
  </si>
  <si>
    <t>L15Z14800948</t>
  </si>
  <si>
    <t>NFBDG1837KR017632</t>
  </si>
  <si>
    <t>Jan 10 2026 11:17AM</t>
  </si>
  <si>
    <t>Jan 14 2026 11:48AM</t>
  </si>
  <si>
    <t>Nov 24 2023 12:16PM</t>
  </si>
  <si>
    <t>R-124603-2026</t>
  </si>
  <si>
    <t>LHE19123DI9450</t>
  </si>
  <si>
    <t>QASIM ALI</t>
  </si>
  <si>
    <t>JL473QFNCAD509481</t>
  </si>
  <si>
    <t>NKMA2ASE5N1010649</t>
  </si>
  <si>
    <t>Jan 29 2026  1:49PM</t>
  </si>
  <si>
    <t>Jan 30 2026  5:41PM</t>
  </si>
  <si>
    <t>Jan 19 2023 12:13PM</t>
  </si>
  <si>
    <t>R-122183-2026</t>
  </si>
  <si>
    <t>SWN17112062</t>
  </si>
  <si>
    <t>MR. MUHAMMAD SUHAIL SANAM</t>
  </si>
  <si>
    <t>G4NALH329022</t>
  </si>
  <si>
    <t>NNAQL51AZKP303784</t>
  </si>
  <si>
    <t>Jan  2 2026 12:33PM</t>
  </si>
  <si>
    <t>Jan  9 2026  1:04PM</t>
  </si>
  <si>
    <t>Nov 17 2020  4:49PM</t>
  </si>
  <si>
    <t>R-122068-2025</t>
  </si>
  <si>
    <t>LHE2382325</t>
  </si>
  <si>
    <t>ANEELA SAMEEN MEER</t>
  </si>
  <si>
    <t>JL473QFN3CAD501587</t>
  </si>
  <si>
    <t>NKMA2ASE5N1010388</t>
  </si>
  <si>
    <t>Dec 31 2025  9:43PM</t>
  </si>
  <si>
    <t>Jan  3 2026 11:59AM</t>
  </si>
  <si>
    <t>Aug 24 2023  5:41PM</t>
  </si>
  <si>
    <t>R-122226-2026</t>
  </si>
  <si>
    <t>ARK-368</t>
  </si>
  <si>
    <t>ADIL FAROOQ</t>
  </si>
  <si>
    <t>ARK-139515</t>
  </si>
  <si>
    <t>1039508</t>
  </si>
  <si>
    <t>Jan  2 2026  5:10PM</t>
  </si>
  <si>
    <t>Jan  3 2026 10:56AM</t>
  </si>
  <si>
    <t>Oct 28 2024  4:52PM</t>
  </si>
  <si>
    <t>R-123791-2026</t>
  </si>
  <si>
    <t>BBR-904</t>
  </si>
  <si>
    <t>SYED UMAIR ALI</t>
  </si>
  <si>
    <t>R1821-3743455</t>
  </si>
  <si>
    <t>NFBFB2551-ER117510</t>
  </si>
  <si>
    <t>Jan 19 2026 11:22AM</t>
  </si>
  <si>
    <t>Jan 22 2026  5:20PM</t>
  </si>
  <si>
    <t>Dec 26 2019  1:49PM</t>
  </si>
  <si>
    <t>R-116600-2025</t>
  </si>
  <si>
    <t>AAN-454</t>
  </si>
  <si>
    <t>NAVEED ZAFAR</t>
  </si>
  <si>
    <t>L13Z17540488</t>
  </si>
  <si>
    <t>NFBGM1648LR263141</t>
  </si>
  <si>
    <t>Jan 28 2026 11:06AM</t>
  </si>
  <si>
    <t>Oct  7 2020  5:52PM</t>
  </si>
  <si>
    <t>R-123680-2026</t>
  </si>
  <si>
    <t>BHD-450</t>
  </si>
  <si>
    <t>MR. MUHAMMAD OSAMA ARSHAD ALI</t>
  </si>
  <si>
    <t>Q034747</t>
  </si>
  <si>
    <t>ZRE171R-6012267</t>
  </si>
  <si>
    <t>Jan 16 2026  3:18PM</t>
  </si>
  <si>
    <t>Jan 26 2026  2:26PM</t>
  </si>
  <si>
    <t>10104</t>
  </si>
  <si>
    <t>Dec 20 2023  7:09PM</t>
  </si>
  <si>
    <t>R-122004-2025</t>
  </si>
  <si>
    <t>JV-2640</t>
  </si>
  <si>
    <t>HAQ TRANSPORT NETWORK</t>
  </si>
  <si>
    <t>70112064</t>
  </si>
  <si>
    <t>GAM14037</t>
  </si>
  <si>
    <t>Dec 31 2025 12:34PM</t>
  </si>
  <si>
    <t>Jan  7 2026  2:53PM</t>
  </si>
  <si>
    <t>Oct 22 2025  2:40PM</t>
  </si>
  <si>
    <t>R-122118-2026</t>
  </si>
  <si>
    <t>LHE1392293</t>
  </si>
  <si>
    <t>2A56265</t>
  </si>
  <si>
    <t>NSP151R-9520657</t>
  </si>
  <si>
    <t>Jan  1 2026 12:38PM</t>
  </si>
  <si>
    <t>Jan  5 2026  4:44PM</t>
  </si>
  <si>
    <t>Sep 14 2022 11:04AM</t>
  </si>
  <si>
    <t>R-124338-2026</t>
  </si>
  <si>
    <t>BRR-354</t>
  </si>
  <si>
    <t>TABINDA ALI</t>
  </si>
  <si>
    <t>Z576816</t>
  </si>
  <si>
    <t>NZE170R-4204307</t>
  </si>
  <si>
    <t>Jan 27 2026 12:10PM</t>
  </si>
  <si>
    <t>Jan 29 2026  4:07PM</t>
  </si>
  <si>
    <t>Jun 10 2025 12:00AM</t>
  </si>
  <si>
    <t>R-124571-2026</t>
  </si>
  <si>
    <t>ATF-458</t>
  </si>
  <si>
    <t>MUHAMMAD IRFAN</t>
  </si>
  <si>
    <t>6R318947</t>
  </si>
  <si>
    <t>1219119</t>
  </si>
  <si>
    <t>Jan 28 2026  6:06PM</t>
  </si>
  <si>
    <t>Jan 29 2026 12:11PM</t>
  </si>
  <si>
    <t>Jan 27 2025 12:10PM</t>
  </si>
  <si>
    <t>R-124218-2026</t>
  </si>
  <si>
    <t>KTE-8219</t>
  </si>
  <si>
    <t>MUHAMMAD AKHTER</t>
  </si>
  <si>
    <t>E487-161203</t>
  </si>
  <si>
    <t>NE43G-161202</t>
  </si>
  <si>
    <t>Jan 26 2026 10:41AM</t>
  </si>
  <si>
    <t>Jan 26 2026 11:06AM</t>
  </si>
  <si>
    <t>10226</t>
  </si>
  <si>
    <t>Mar 29 2025  1:38PM</t>
  </si>
  <si>
    <t>R-117697-2025</t>
  </si>
  <si>
    <t>BET-668</t>
  </si>
  <si>
    <t>PK10B248519</t>
  </si>
  <si>
    <t>A1J310PK10148513</t>
  </si>
  <si>
    <t>Nov 14 2025 12:27PM</t>
  </si>
  <si>
    <t>Jan  7 2026  1:04PM</t>
  </si>
  <si>
    <t>done ?</t>
  </si>
  <si>
    <t>Oct 19 2024 11:49AM</t>
  </si>
  <si>
    <t>R-122346-2026</t>
  </si>
  <si>
    <t>FSL311222DI9361</t>
  </si>
  <si>
    <t>MUMTAZ AHMED URF SUBA</t>
  </si>
  <si>
    <t>243061</t>
  </si>
  <si>
    <t>10143063</t>
  </si>
  <si>
    <t>Jan  5 2026  1:22PM</t>
  </si>
  <si>
    <t>Jan 15 2026  5:33PM</t>
  </si>
  <si>
    <t>permanent removal done</t>
  </si>
  <si>
    <t>Feb  8 2022  3:42PM</t>
  </si>
  <si>
    <t>R-122206-2026</t>
  </si>
  <si>
    <t>CW-3215</t>
  </si>
  <si>
    <t>NOMAN SHAIKH</t>
  </si>
  <si>
    <t>PKT949297</t>
  </si>
  <si>
    <t>SV308PK01065775</t>
  </si>
  <si>
    <t>Jan  2 2026  3:02PM</t>
  </si>
  <si>
    <t>Jan  3 2026 11:19AM</t>
  </si>
  <si>
    <t>Nov 12 2025 12:06PM</t>
  </si>
  <si>
    <t>R-124800-2026</t>
  </si>
  <si>
    <t>LEH15-2333</t>
  </si>
  <si>
    <t>KOMAL IRFAN</t>
  </si>
  <si>
    <t>L13Z17433791</t>
  </si>
  <si>
    <t>NFBGM1548FR172845</t>
  </si>
  <si>
    <t>Jan 30 2026  4:08PM</t>
  </si>
  <si>
    <t>Jan 31 2026 10:05AM</t>
  </si>
  <si>
    <t>Aug 10 2020  7:55PM</t>
  </si>
  <si>
    <t>R-124606-2026</t>
  </si>
  <si>
    <t>LEA-1759</t>
  </si>
  <si>
    <t>UMER</t>
  </si>
  <si>
    <t>6R119152</t>
  </si>
  <si>
    <t>NF1AET306H1019224</t>
  </si>
  <si>
    <t>Jan 29 2026  1:59PM</t>
  </si>
  <si>
    <t>Jan 30 2026 11:19AM</t>
  </si>
  <si>
    <t>Oct  8 2025  8:04PM</t>
  </si>
  <si>
    <t>R-124569-2026</t>
  </si>
  <si>
    <t>BSN-520</t>
  </si>
  <si>
    <t>D DRIVE &amp; CO (Hammad)</t>
  </si>
  <si>
    <t>KF-J504381</t>
  </si>
  <si>
    <t>0007692</t>
  </si>
  <si>
    <t>Jan 28 2026  5:34PM</t>
  </si>
  <si>
    <t>Jan 28 2026  5:47PM</t>
  </si>
  <si>
    <t>Jul 14 2021  1:12PM</t>
  </si>
  <si>
    <t>R-124581-2026</t>
  </si>
  <si>
    <t>BXJ-838</t>
  </si>
  <si>
    <t>Rawaid Hussain Shah</t>
  </si>
  <si>
    <t>PK10K201210</t>
  </si>
  <si>
    <t>NF1AVK31H10101200</t>
  </si>
  <si>
    <t>Jan 29 2026 10:32AM</t>
  </si>
  <si>
    <t>10631</t>
  </si>
  <si>
    <t>Oct 17 2024  8:09PM</t>
  </si>
  <si>
    <t>R-124596-2026</t>
  </si>
  <si>
    <t>AFW-294</t>
  </si>
  <si>
    <t>SHEIKH MUHAMMAD USMAN</t>
  </si>
  <si>
    <t>2A40467</t>
  </si>
  <si>
    <t>NNSP150R7025318</t>
  </si>
  <si>
    <t>Jan 29 2026 12:34PM</t>
  </si>
  <si>
    <t>Jan 30 2026  6:09PM</t>
  </si>
  <si>
    <t>Feb 10 2025 10:08AM</t>
  </si>
  <si>
    <t>R-122842-2026</t>
  </si>
  <si>
    <t>LE18A-658</t>
  </si>
  <si>
    <t>ABDULLAH KHAN</t>
  </si>
  <si>
    <t>R18Z12937850</t>
  </si>
  <si>
    <t>NFBFC6661JR041275</t>
  </si>
  <si>
    <t>Jan  9 2026  1:12PM</t>
  </si>
  <si>
    <t>Jan 13 2026  3:14PM</t>
  </si>
  <si>
    <t>Oct 14 2022  4:53PM</t>
  </si>
  <si>
    <t>R-122759-2026</t>
  </si>
  <si>
    <t>AEK-8385</t>
  </si>
  <si>
    <t>U778596</t>
  </si>
  <si>
    <t>US100801619</t>
  </si>
  <si>
    <t>Jan 12 2026  4:55PM</t>
  </si>
  <si>
    <t>Aug 28 2023 11:42AM</t>
  </si>
  <si>
    <t>R-124739-2026</t>
  </si>
  <si>
    <t>AGZ-198</t>
  </si>
  <si>
    <t>NASIR IQBAL</t>
  </si>
  <si>
    <t>JL473QFM3CAD526590</t>
  </si>
  <si>
    <t>NKMA2ASE5M1005921</t>
  </si>
  <si>
    <t>Jan 29 2026  5:20PM</t>
  </si>
  <si>
    <t>Jan 30 2026  7:11PM</t>
  </si>
  <si>
    <t>Apr  6 2021  1:27PM</t>
  </si>
  <si>
    <t>R-124784-2026</t>
  </si>
  <si>
    <t>BGG-308</t>
  </si>
  <si>
    <t>AFRAH MAJEED</t>
  </si>
  <si>
    <t>Z457331</t>
  </si>
  <si>
    <t>4085161</t>
  </si>
  <si>
    <t>Jan 30 2026 11:38AM</t>
  </si>
  <si>
    <t>Jan 31 2026 10:27AM</t>
  </si>
  <si>
    <t>Jan 24 2023  4:06PM</t>
  </si>
  <si>
    <t>R-123863-2026</t>
  </si>
  <si>
    <t>BUN-698</t>
  </si>
  <si>
    <t>A.Rehman Sikandar</t>
  </si>
  <si>
    <t>Q352485</t>
  </si>
  <si>
    <t>7045326</t>
  </si>
  <si>
    <t>Jan 19 2026  2:13PM</t>
  </si>
  <si>
    <t>Jan 27 2026 12:50PM</t>
  </si>
  <si>
    <t>Apr 22 2025 12:00AM</t>
  </si>
  <si>
    <t>R-122878-2026</t>
  </si>
  <si>
    <t>BM-2300</t>
  </si>
  <si>
    <t>RAZA ALI SABIR</t>
  </si>
  <si>
    <t>G4NANH301802</t>
  </si>
  <si>
    <t>Jan  9 2026  1:51PM</t>
  </si>
  <si>
    <t>Jan  9 2026  2:20PM</t>
  </si>
  <si>
    <t>Jan 16 2025  2:28PM</t>
  </si>
  <si>
    <t>R-124393-2026</t>
  </si>
  <si>
    <t>ARF-639</t>
  </si>
  <si>
    <t>CH KASHIF NAZIR</t>
  </si>
  <si>
    <t>YD25102052B</t>
  </si>
  <si>
    <t>100104</t>
  </si>
  <si>
    <t>Jan 27 2026  3:22PM</t>
  </si>
  <si>
    <t>Jan 27 2026  3:23PM</t>
  </si>
  <si>
    <t>Apr 30 2024  7:43PM</t>
  </si>
  <si>
    <t>R-123944-2026</t>
  </si>
  <si>
    <t>MNU2772263</t>
  </si>
  <si>
    <t>L12B51013255</t>
  </si>
  <si>
    <t>NFBGN8528NR023614</t>
  </si>
  <si>
    <t>Jan 27 2026  1:15PM</t>
  </si>
  <si>
    <t>Aug 27 2025 12:00AM</t>
  </si>
  <si>
    <t>R-123906-2026</t>
  </si>
  <si>
    <t>LEE16-1380</t>
  </si>
  <si>
    <t>SYED TAHA SALMAN MAHMOOD</t>
  </si>
  <si>
    <t>HF300395</t>
  </si>
  <si>
    <t>LFP72APC2F5A19999</t>
  </si>
  <si>
    <t>Jan 20 2026 10:45AM</t>
  </si>
  <si>
    <t>Jan 20 2026  4:56PM</t>
  </si>
  <si>
    <t>Dec  1 2020  3:14PM</t>
  </si>
  <si>
    <t>R-123970-2026</t>
  </si>
  <si>
    <t>LEE16-9264</t>
  </si>
  <si>
    <t>ALI FIAZ</t>
  </si>
  <si>
    <t>17445725</t>
  </si>
  <si>
    <t>R186748</t>
  </si>
  <si>
    <t>Jan 20 2026  4:02PM</t>
  </si>
  <si>
    <t>Jan 20 2026  4:25PM</t>
  </si>
  <si>
    <t>10675</t>
  </si>
  <si>
    <t>SARGODHA</t>
  </si>
  <si>
    <t>Sep 10 2024  5:43PM</t>
  </si>
  <si>
    <t>R-123974-2026</t>
  </si>
  <si>
    <t>SB-0932</t>
  </si>
  <si>
    <t>HASSAN BIN SOHAIL</t>
  </si>
  <si>
    <t>1GD1764799</t>
  </si>
  <si>
    <t>Jan 20 2026  4:12PM</t>
  </si>
  <si>
    <t>Jan 21 2026 12:42PM</t>
  </si>
  <si>
    <t>10695</t>
  </si>
  <si>
    <t>Aug 16 2025 12:51PM</t>
  </si>
  <si>
    <t>R-123806-2026</t>
  </si>
  <si>
    <t>ASA-069</t>
  </si>
  <si>
    <t>ALI SHAKEEL</t>
  </si>
  <si>
    <t>2A13744</t>
  </si>
  <si>
    <t>NSP150R-7008061</t>
  </si>
  <si>
    <t>Jan 19 2026 11:33AM</t>
  </si>
  <si>
    <t>Jan 20 2026  4:28PM</t>
  </si>
  <si>
    <t>removal competed</t>
  </si>
  <si>
    <t>Dec 14 2020  3:32PM</t>
  </si>
  <si>
    <t>R-124050-2026</t>
  </si>
  <si>
    <t>CAR-6021</t>
  </si>
  <si>
    <t>SAFIA FOODS (PVT) LTD A/C BANK ALFALAH LTD</t>
  </si>
  <si>
    <t>PKT390899</t>
  </si>
  <si>
    <t>PK495559</t>
  </si>
  <si>
    <t>Jan 21 2026  5:03PM</t>
  </si>
  <si>
    <t>Jan 21 2026  6:40PM</t>
  </si>
  <si>
    <t>10119</t>
  </si>
  <si>
    <t>force removal done</t>
  </si>
  <si>
    <t>Jan 10 2024  3:59PM</t>
  </si>
  <si>
    <t>R-124173-2026</t>
  </si>
  <si>
    <t>CAR-3342</t>
  </si>
  <si>
    <t>PKT391033</t>
  </si>
  <si>
    <t>PK495689</t>
  </si>
  <si>
    <t>Jan 23 2026  3:31PM</t>
  </si>
  <si>
    <t>Jan 23 2026  3:56PM</t>
  </si>
  <si>
    <t>Jan 10 2024  3:37PM</t>
  </si>
  <si>
    <t>R-124234-2026</t>
  </si>
  <si>
    <t>HISUN (PVT.) LIMITED</t>
  </si>
  <si>
    <t>190035</t>
  </si>
  <si>
    <t>10090026</t>
  </si>
  <si>
    <t>SUNCROP PESTICIDES</t>
  </si>
  <si>
    <t>Jan 26 2026 11:12AM</t>
  </si>
  <si>
    <t>Jan 27 2026 12:01PM</t>
  </si>
  <si>
    <t>Sep 13 2024  4:50PM</t>
  </si>
  <si>
    <t>R-124353-2026</t>
  </si>
  <si>
    <t>BVF-862</t>
  </si>
  <si>
    <t>PK10K186472</t>
  </si>
  <si>
    <t>NF1AVK310H10086484</t>
  </si>
  <si>
    <t>Jan 27 2026  2:17PM</t>
  </si>
  <si>
    <t>Jan 28 2026  2:24PM</t>
  </si>
  <si>
    <t>Oct 24 2025  7:46PM</t>
  </si>
  <si>
    <t>R-124190-2026</t>
  </si>
  <si>
    <t>KHI231202554</t>
  </si>
  <si>
    <t>FAIZAN</t>
  </si>
  <si>
    <t>B44W-0114745</t>
  </si>
  <si>
    <t>Jan 23 2026  4:18PM</t>
  </si>
  <si>
    <t>Jan 30 2026  4:52PM</t>
  </si>
  <si>
    <t>Jan 23 2025  9:01PM</t>
  </si>
  <si>
    <t>R-124147-2026</t>
  </si>
  <si>
    <t>BSZ-289</t>
  </si>
  <si>
    <t>DAWOOD ENGINEERING (PRIVATE) LIMITED</t>
  </si>
  <si>
    <t>R18Z16917213</t>
  </si>
  <si>
    <t>NFBFC6668MR069398</t>
  </si>
  <si>
    <t>Jan 23 2026 10:07AM</t>
  </si>
  <si>
    <t>Jan 23 2026  3:55PM</t>
  </si>
  <si>
    <t>Jan 23 2025  3:56PM</t>
  </si>
  <si>
    <t>R-124107-2026</t>
  </si>
  <si>
    <t>BMZ-818(REMOVED)</t>
  </si>
  <si>
    <t>MUNEEB</t>
  </si>
  <si>
    <t>Z530722(REMOVED)</t>
  </si>
  <si>
    <t>NZE170R-4156948(REMOVED)</t>
  </si>
  <si>
    <t>Jan 22 2026  3:17PM</t>
  </si>
  <si>
    <t>Jan 23 2026  5:17PM</t>
  </si>
  <si>
    <t>Nov 30 2024  3:10PM</t>
  </si>
  <si>
    <t>R-122265-2026</t>
  </si>
  <si>
    <t>CY-8168</t>
  </si>
  <si>
    <t>QAZI SHABBIR AHMED</t>
  </si>
  <si>
    <t>PKT1003772</t>
  </si>
  <si>
    <t>SV308PK01120288</t>
  </si>
  <si>
    <t>Jan  5 2026  9:44AM</t>
  </si>
  <si>
    <t>Jan  9 2026 11:59AM</t>
  </si>
  <si>
    <t>Feb 12 2021  4:47PM</t>
  </si>
  <si>
    <t>R-122635-2026</t>
  </si>
  <si>
    <t>ADS-093</t>
  </si>
  <si>
    <t>DANISH</t>
  </si>
  <si>
    <t>R18Z12916825</t>
  </si>
  <si>
    <t>NFBFC6660HR020203</t>
  </si>
  <si>
    <t>Jan  7 2026  4:01PM</t>
  </si>
  <si>
    <t>Jan 12 2026  5:34PM</t>
  </si>
  <si>
    <t>10496</t>
  </si>
  <si>
    <t>Oct  1 2022  6:42PM</t>
  </si>
  <si>
    <t>R-122705-2026</t>
  </si>
  <si>
    <t>BSS-749</t>
  </si>
  <si>
    <t>TAUSIF ASGHAR</t>
  </si>
  <si>
    <t>1815255-1KP</t>
  </si>
  <si>
    <t>KSP130-220319</t>
  </si>
  <si>
    <t>Jan  8 2026  3:27PM</t>
  </si>
  <si>
    <t>Jan  9 2026  4:23PM</t>
  </si>
  <si>
    <t>Jan  1 2021  6:40PM</t>
  </si>
  <si>
    <t>R-122770-2026</t>
  </si>
  <si>
    <t>ABS-2814</t>
  </si>
  <si>
    <t>U724398</t>
  </si>
  <si>
    <t>100744908</t>
  </si>
  <si>
    <t>Jan 12 2026  4:57PM</t>
  </si>
  <si>
    <t>Sep 16 2023  7:02PM</t>
  </si>
  <si>
    <t>R-123650-2026</t>
  </si>
  <si>
    <t>BQN-107</t>
  </si>
  <si>
    <t>MUHAMMAD ASAD</t>
  </si>
  <si>
    <t>6R100017</t>
  </si>
  <si>
    <t>H1000016</t>
  </si>
  <si>
    <t>Jan 16 2026 10:23AM</t>
  </si>
  <si>
    <t>Jan 20 2026 10:47AM</t>
  </si>
  <si>
    <t>May  5 2023  2:34PM</t>
  </si>
  <si>
    <t>R-123636-2026</t>
  </si>
  <si>
    <t>CAA-7156</t>
  </si>
  <si>
    <t>SYED M AWAIS  KHALID</t>
  </si>
  <si>
    <t>D4BBK015795</t>
  </si>
  <si>
    <t>PMFZBX7BLLN100300</t>
  </si>
  <si>
    <t>Jan 15 2026  5:06PM</t>
  </si>
  <si>
    <t>Jan 15 2026  5:17PM</t>
  </si>
  <si>
    <t>Jan 20 2025  4:50PM</t>
  </si>
  <si>
    <t>R-123369-2026</t>
  </si>
  <si>
    <t>BNY-850</t>
  </si>
  <si>
    <t>FAIZAN BAKHT</t>
  </si>
  <si>
    <t>Z17522885</t>
  </si>
  <si>
    <t>R239670</t>
  </si>
  <si>
    <t>Jan 12 2026  3:15PM</t>
  </si>
  <si>
    <t>Feb 28 2023 12:31PM</t>
  </si>
  <si>
    <t>R-123244-2026</t>
  </si>
  <si>
    <t>LAR22112268</t>
  </si>
  <si>
    <t>AMAAR SHAIKH</t>
  </si>
  <si>
    <t>PKT386547</t>
  </si>
  <si>
    <t>PK491213</t>
  </si>
  <si>
    <t>Jan 10 2026 11:41AM</t>
  </si>
  <si>
    <t>Jan 29 2026  5:21PM</t>
  </si>
  <si>
    <t>LARKANA</t>
  </si>
  <si>
    <t>Nov 22 2022  4:15PM</t>
  </si>
  <si>
    <t>R-123329-2026</t>
  </si>
  <si>
    <t>BH-2814</t>
  </si>
  <si>
    <t>Mr Khalid Mehmood</t>
  </si>
  <si>
    <t>590841</t>
  </si>
  <si>
    <t>0891500</t>
  </si>
  <si>
    <t>Jan 12 2026 12:31PM</t>
  </si>
  <si>
    <t>Jan 14 2026 10:56AM</t>
  </si>
  <si>
    <t>Apr  7 2021 12:56PM</t>
  </si>
  <si>
    <t>R-123229-2026</t>
  </si>
  <si>
    <t>KHI411202422</t>
  </si>
  <si>
    <t>FORLAND</t>
  </si>
  <si>
    <t>N06605106</t>
  </si>
  <si>
    <t>NFJV3JV15RL005807</t>
  </si>
  <si>
    <t>Jan 10 2026 11:37AM</t>
  </si>
  <si>
    <t>Jan 30 2026 10:41AM</t>
  </si>
  <si>
    <t>Nov  4 2024  5:18PM</t>
  </si>
  <si>
    <t>R-124392-2026</t>
  </si>
  <si>
    <t>AQY-462</t>
  </si>
  <si>
    <t>6R293144</t>
  </si>
  <si>
    <t>H1193076</t>
  </si>
  <si>
    <t>Jan 27 2026  3:20PM</t>
  </si>
  <si>
    <t>Jan 27 2026  3:25PM</t>
  </si>
  <si>
    <t>Jan 10 2024  2:57PM</t>
  </si>
  <si>
    <t>R-123200-2026</t>
  </si>
  <si>
    <t>GUJ1112245</t>
  </si>
  <si>
    <t>SYED NASEER AHMED</t>
  </si>
  <si>
    <t>241660</t>
  </si>
  <si>
    <t>10141660</t>
  </si>
  <si>
    <t>Jan 10 2026 11:33AM</t>
  </si>
  <si>
    <t>Jan 16 2026  3:08PM</t>
  </si>
  <si>
    <t>COMPLETED</t>
  </si>
  <si>
    <t>Nov  1 2022  2:35PM</t>
  </si>
  <si>
    <t>R-123328-2026</t>
  </si>
  <si>
    <t>PPT19102233</t>
  </si>
  <si>
    <t>PK10K200923</t>
  </si>
  <si>
    <t>NF1AVK31H10100894</t>
  </si>
  <si>
    <t>Jan 12 2026 12:30PM</t>
  </si>
  <si>
    <t>Jan 19 2026  3:50PM</t>
  </si>
  <si>
    <t>Oct 19 2022  1:09PM</t>
  </si>
  <si>
    <t>R-123376-2026</t>
  </si>
  <si>
    <t>RIG08-1074(REMOVED)</t>
  </si>
  <si>
    <t>JAHANGIR AKHTAR</t>
  </si>
  <si>
    <t>16282(REMOVED)</t>
  </si>
  <si>
    <t>14405(REMOVED)</t>
  </si>
  <si>
    <t>Jan 14 2026 10:23AM</t>
  </si>
  <si>
    <t>10340</t>
  </si>
  <si>
    <t>Dec 29 2025  1:12PM</t>
  </si>
  <si>
    <t>R-123352-2026</t>
  </si>
  <si>
    <t>AVZ-331</t>
  </si>
  <si>
    <t>MR. HUMAYUN RIZWAN</t>
  </si>
  <si>
    <t>2A17898</t>
  </si>
  <si>
    <t>9507272</t>
  </si>
  <si>
    <t>Jan 12 2026  1:01PM</t>
  </si>
  <si>
    <t>Jan 28 2026  5:31PM</t>
  </si>
  <si>
    <t>Jan 22 2024  2:22PM</t>
  </si>
  <si>
    <t>R-123639-2026</t>
  </si>
  <si>
    <t>AMX-152</t>
  </si>
  <si>
    <t>SYED QAMAR MUSTAFA HAIDER</t>
  </si>
  <si>
    <t>6R2675150</t>
  </si>
  <si>
    <t>NF1AET306H1167292</t>
  </si>
  <si>
    <t>Jan 15 2026  5:36PM</t>
  </si>
  <si>
    <t>Sep  2 2024 12:00AM</t>
  </si>
  <si>
    <t>R-123742-2026</t>
  </si>
  <si>
    <t>LE17A-9179</t>
  </si>
  <si>
    <t>AZMAT ULLAH</t>
  </si>
  <si>
    <t>79785856</t>
  </si>
  <si>
    <t>Jan 17 2026  1:03PM</t>
  </si>
  <si>
    <t>Jan 22 2024  3:52PM</t>
  </si>
  <si>
    <t>R-123767-2026</t>
  </si>
  <si>
    <t>RYK14122027</t>
  </si>
  <si>
    <t>2A13994</t>
  </si>
  <si>
    <t>NSP150R-7008223</t>
  </si>
  <si>
    <t>Jan 19 2026 11:00AM</t>
  </si>
  <si>
    <t>Jan 23 2026 12:35PM</t>
  </si>
  <si>
    <t>ONLY DEVICE REMOVED - COMPLETED</t>
  </si>
  <si>
    <t>Dec 14 2020  4:19PM</t>
  </si>
  <si>
    <t>R-122879-2026</t>
  </si>
  <si>
    <t>FMB920</t>
  </si>
  <si>
    <t>PESH12924DI10838</t>
  </si>
  <si>
    <t>318196</t>
  </si>
  <si>
    <t>1218264</t>
  </si>
  <si>
    <t>Jan  9 2026  1:58PM</t>
  </si>
  <si>
    <t>Jan 12 2026 11:25AM</t>
  </si>
  <si>
    <t>Nov 15 2019  5:00PM</t>
  </si>
  <si>
    <t>R-122763-2026</t>
  </si>
  <si>
    <t>FDS11-1890</t>
  </si>
  <si>
    <t>205587</t>
  </si>
  <si>
    <t>310029</t>
  </si>
  <si>
    <t>Jan  9 2026 12:18PM</t>
  </si>
  <si>
    <t>Jan 12 2026  5:44PM</t>
  </si>
  <si>
    <t>Aug 28 2023 12:41PM</t>
  </si>
  <si>
    <t>R-123375-2026</t>
  </si>
  <si>
    <t>RIG08-1072</t>
  </si>
  <si>
    <t>J08CFM16579</t>
  </si>
  <si>
    <t>JG1JKPB14445</t>
  </si>
  <si>
    <t>Jan 14 2026 10:22AM</t>
  </si>
  <si>
    <t>Dec 27 2025  4:49PM</t>
  </si>
  <si>
    <t>R-122772-2026</t>
  </si>
  <si>
    <t>AFV-9576</t>
  </si>
  <si>
    <t>U806076</t>
  </si>
  <si>
    <t>100829711</t>
  </si>
  <si>
    <t>Jan 12 2026  4:45PM</t>
  </si>
  <si>
    <t>Sep 18 2023 10:21AM</t>
  </si>
  <si>
    <t>R-122884-2026</t>
  </si>
  <si>
    <t>BUE-694</t>
  </si>
  <si>
    <t>NADEEM IMAD</t>
  </si>
  <si>
    <t>6R176995</t>
  </si>
  <si>
    <t>H1076981</t>
  </si>
  <si>
    <t>Jan  9 2026  3:00PM</t>
  </si>
  <si>
    <t>Jan 19 2026  4:05PM</t>
  </si>
  <si>
    <t>Jan  3 2024  3:35PM</t>
  </si>
  <si>
    <t>R-124379-2026</t>
  </si>
  <si>
    <t>LQP-SB-LR-150</t>
  </si>
  <si>
    <t>29868562458</t>
  </si>
  <si>
    <t>HMKLYE3321</t>
  </si>
  <si>
    <t>Jan 28 2026  3:12PM</t>
  </si>
  <si>
    <t>Dec 24 2025  1:46PM</t>
  </si>
  <si>
    <t>R-120529-2025</t>
  </si>
  <si>
    <t>LEB-7155</t>
  </si>
  <si>
    <t>FAISAM  NADEEM</t>
  </si>
  <si>
    <t>Z325714</t>
  </si>
  <si>
    <t>ZRE172R7024825</t>
  </si>
  <si>
    <t>Aug 28 2025  4:49PM</t>
  </si>
  <si>
    <t>R-123406-2026</t>
  </si>
  <si>
    <t>ABDUL WAHAB</t>
  </si>
  <si>
    <t>110883</t>
  </si>
  <si>
    <t>Jan 13 2026 11:00AM</t>
  </si>
  <si>
    <t>Jan 15 2026 10:53AM</t>
  </si>
  <si>
    <t>Jan  5 2024  8:43PM</t>
  </si>
  <si>
    <t>R-124215-2026</t>
  </si>
  <si>
    <t>BJN-325</t>
  </si>
  <si>
    <t>FAYYAZ AMIN</t>
  </si>
  <si>
    <t>Q320704</t>
  </si>
  <si>
    <t>ZRE172R-7019787</t>
  </si>
  <si>
    <t>Jan 26 2026  9:42AM</t>
  </si>
  <si>
    <t>Jan 26 2026  2:57PM</t>
  </si>
  <si>
    <t>Jan 24 2025  6:43PM</t>
  </si>
  <si>
    <t>R-122402-2026</t>
  </si>
  <si>
    <t>AQP-860</t>
  </si>
  <si>
    <t>M.FARHAN SADIQ</t>
  </si>
  <si>
    <t>292112</t>
  </si>
  <si>
    <t>1192220</t>
  </si>
  <si>
    <t>Jan  6 2026 12:53PM</t>
  </si>
  <si>
    <t>Jan  6 2026  1:37PM</t>
  </si>
  <si>
    <t>Jan  3 2024  4:05PM</t>
  </si>
  <si>
    <t>R-124499-2026</t>
  </si>
  <si>
    <t>BTY-862</t>
  </si>
  <si>
    <t>Abdullah Haseeb Agro Chemicals</t>
  </si>
  <si>
    <t>82282</t>
  </si>
  <si>
    <t>500900</t>
  </si>
  <si>
    <t>Jan 28 2026  4:35PM</t>
  </si>
  <si>
    <t>Jan 28 2026  4:42PM</t>
  </si>
  <si>
    <t>Feb 27 2021 12:52PM</t>
  </si>
  <si>
    <t>R-122372-2026</t>
  </si>
  <si>
    <t>PESH251120242</t>
  </si>
  <si>
    <t>NAVEED AHMAD</t>
  </si>
  <si>
    <t>9Z08004</t>
  </si>
  <si>
    <t>ZVG10R-0906764</t>
  </si>
  <si>
    <t>Jan  5 2026  3:25PM</t>
  </si>
  <si>
    <t>Jan  9 2026 12:45PM</t>
  </si>
  <si>
    <t>MARDAN</t>
  </si>
  <si>
    <t>Nov 27 2024 12:11PM</t>
  </si>
  <si>
    <t>R-122211-2026</t>
  </si>
  <si>
    <t>AGW-076</t>
  </si>
  <si>
    <t>USMAN SIDDIQUE</t>
  </si>
  <si>
    <t>Q329501</t>
  </si>
  <si>
    <t>ZRE172R7028639</t>
  </si>
  <si>
    <t>Jan  2 2026  3:39PM</t>
  </si>
  <si>
    <t>Jan  6 2026  2:34PM</t>
  </si>
  <si>
    <t>Oct 31 2022  6:08PM</t>
  </si>
  <si>
    <t>R-123612-2026</t>
  </si>
  <si>
    <t>AKY-792</t>
  </si>
  <si>
    <t>SAJID ALI KAUSAR</t>
  </si>
  <si>
    <t>235290</t>
  </si>
  <si>
    <t>1135292</t>
  </si>
  <si>
    <t>Jan 15 2026  1:51PM</t>
  </si>
  <si>
    <t>Jan 22 2026 10:05AM</t>
  </si>
  <si>
    <t>10173</t>
  </si>
  <si>
    <t>SHEIKHUPURA</t>
  </si>
  <si>
    <t>Jun 21 2022  4:47PM</t>
  </si>
  <si>
    <t>R-122753-2026</t>
  </si>
  <si>
    <t>AHN-2522</t>
  </si>
  <si>
    <t>U839966</t>
  </si>
  <si>
    <t>100863678</t>
  </si>
  <si>
    <t>Jan 12 2026  5:45PM</t>
  </si>
  <si>
    <t>completed</t>
  </si>
  <si>
    <t>Sep 16 2023  3:29PM</t>
  </si>
  <si>
    <t>R-124108-2026</t>
  </si>
  <si>
    <t>LD-5006</t>
  </si>
  <si>
    <t>TALHA SOOMRO</t>
  </si>
  <si>
    <t>1GD5318664</t>
  </si>
  <si>
    <t>1232456</t>
  </si>
  <si>
    <t>Jan 23 2026  5:13PM</t>
  </si>
  <si>
    <t>Dec 11 2025  7:24PM</t>
  </si>
  <si>
    <t>R-123652-2026</t>
  </si>
  <si>
    <t>AMJ-172</t>
  </si>
  <si>
    <t>MUHAMMAD MUKHTAR</t>
  </si>
  <si>
    <t>JL466Q9N69U502070</t>
  </si>
  <si>
    <t>NKMAAB3D1N1014511</t>
  </si>
  <si>
    <t>Jan 16 2026 10:43AM</t>
  </si>
  <si>
    <t>Jan 19 2026 10:19AM</t>
  </si>
  <si>
    <t>10404</t>
  </si>
  <si>
    <t>OKARA</t>
  </si>
  <si>
    <t>Sep 30 2019  1:34PM</t>
  </si>
  <si>
    <t>R-123485-2026</t>
  </si>
  <si>
    <t>BHS-574</t>
  </si>
  <si>
    <t>1KR-1427535</t>
  </si>
  <si>
    <t>KSP130-2095862</t>
  </si>
  <si>
    <t>Jan 14 2026 11:40AM</t>
  </si>
  <si>
    <t>Jan 19 2026 10:21AM</t>
  </si>
  <si>
    <t>Oct 29 2024  4:33PM</t>
  </si>
  <si>
    <t>R-123462-2026</t>
  </si>
  <si>
    <t>RIG08-1073</t>
  </si>
  <si>
    <t>J08CFM16578</t>
  </si>
  <si>
    <t>JF1JKPB14444</t>
  </si>
  <si>
    <t>Jan 14 2026 10:19AM</t>
  </si>
  <si>
    <t>Dec 23 2025  5:51PM</t>
  </si>
  <si>
    <t>R-123729-2026</t>
  </si>
  <si>
    <t>BJ-6717</t>
  </si>
  <si>
    <t>AJAZ HASSAN BAIG</t>
  </si>
  <si>
    <t>1GD5033214</t>
  </si>
  <si>
    <t>1096383</t>
  </si>
  <si>
    <t>Jan 19 2026  4:00PM</t>
  </si>
  <si>
    <t>Oct  4 2021  1:40PM</t>
  </si>
  <si>
    <t>R-123821-2026</t>
  </si>
  <si>
    <t>HDD25112153</t>
  </si>
  <si>
    <t>2A40068</t>
  </si>
  <si>
    <t>NSP151R-9515006</t>
  </si>
  <si>
    <t>Jan 19 2026 11:43AM</t>
  </si>
  <si>
    <t>Jan 22 2026 12:12PM</t>
  </si>
  <si>
    <t>10613</t>
  </si>
  <si>
    <t>Nov 25 2021  5:34PM</t>
  </si>
  <si>
    <t>R-122689-2026</t>
  </si>
  <si>
    <t>BRM-649</t>
  </si>
  <si>
    <t>6R126879</t>
  </si>
  <si>
    <t>NF1AET306H1026861</t>
  </si>
  <si>
    <t>Jan  8 2026  1:50PM</t>
  </si>
  <si>
    <t>Jan 17 2026  2:07PM</t>
  </si>
  <si>
    <t>Jun 17 2019  5:35PM</t>
  </si>
  <si>
    <t>R-122611-2026</t>
  </si>
  <si>
    <t>ZW-932</t>
  </si>
  <si>
    <t>COMMUNITY WORLD SERVICE ASIA</t>
  </si>
  <si>
    <t>03979P</t>
  </si>
  <si>
    <t>9-7102396</t>
  </si>
  <si>
    <t>Sep  6 2022  3:38PM</t>
  </si>
  <si>
    <t>R-122238-2026</t>
  </si>
  <si>
    <t>BFH-755</t>
  </si>
  <si>
    <t>TARIQ BUKHARI</t>
  </si>
  <si>
    <t>314831</t>
  </si>
  <si>
    <t>7013861</t>
  </si>
  <si>
    <t>Jan  3 2026 10:42AM</t>
  </si>
  <si>
    <t>Jan  3 2026  2:17PM</t>
  </si>
  <si>
    <t>Apr 20 2024  2:24PM</t>
  </si>
  <si>
    <t>R-122318-2026</t>
  </si>
  <si>
    <t>DGK5420256</t>
  </si>
  <si>
    <t>PS CHOTI</t>
  </si>
  <si>
    <t>P927770</t>
  </si>
  <si>
    <t>JF861853</t>
  </si>
  <si>
    <t>Jan  5 2026 12:48PM</t>
  </si>
  <si>
    <t>Jan  6 2026 12:30PM</t>
  </si>
  <si>
    <t>Apr  7 2025  3:21PM</t>
  </si>
  <si>
    <t>R-122479-2026</t>
  </si>
  <si>
    <t>MUL892088</t>
  </si>
  <si>
    <t>FRASAT ALI</t>
  </si>
  <si>
    <t>9799455</t>
  </si>
  <si>
    <t>R263257</t>
  </si>
  <si>
    <t>Jan  7 2026 11:58AM</t>
  </si>
  <si>
    <t>Jan 13 2026  1:35PM</t>
  </si>
  <si>
    <t>Sep  8 2020  5:20PM</t>
  </si>
  <si>
    <t>R-124349-2026</t>
  </si>
  <si>
    <t>AUE-188</t>
  </si>
  <si>
    <t>HAROON UL HASSAN</t>
  </si>
  <si>
    <t>HR12-187742J</t>
  </si>
  <si>
    <t>HE12-184217</t>
  </si>
  <si>
    <t>Jan 27 2026 12:51PM</t>
  </si>
  <si>
    <t>Jan 28 2026 12:11PM</t>
  </si>
  <si>
    <t>Jun 30 2021  2:00PM</t>
  </si>
  <si>
    <t>R-124240-2026</t>
  </si>
  <si>
    <t>RJP2312026</t>
  </si>
  <si>
    <t>WAH SEEDS PVT LTD (GHULAM FAREED)</t>
  </si>
  <si>
    <t>10116068</t>
  </si>
  <si>
    <t>216064</t>
  </si>
  <si>
    <t>Jan 26 2026 11:21AM</t>
  </si>
  <si>
    <t>Jan 28 2026 11:51AM</t>
  </si>
  <si>
    <t>Jan 23 2026  4:19PM</t>
  </si>
  <si>
    <t>R-124311-2026</t>
  </si>
  <si>
    <t>MUL19218</t>
  </si>
  <si>
    <t>SAMREEN RASHEED</t>
  </si>
  <si>
    <t>JL473OFM3CAD512363</t>
  </si>
  <si>
    <t>NKMA2ASE5M1002197</t>
  </si>
  <si>
    <t>Jan 26 2026  5:29PM</t>
  </si>
  <si>
    <t>Jan 27 2026  5:43PM</t>
  </si>
  <si>
    <t>removal done Muhammad arif multan</t>
  </si>
  <si>
    <t>Oct  4 2019  3:32PM</t>
  </si>
  <si>
    <t>R-123875-2026</t>
  </si>
  <si>
    <t>BS-9966</t>
  </si>
  <si>
    <t>FAZAL NAEEM</t>
  </si>
  <si>
    <t>373463</t>
  </si>
  <si>
    <t>215753</t>
  </si>
  <si>
    <t>Jan 19 2026  3:58PM</t>
  </si>
  <si>
    <t>Jan 21 2026  5:45PM</t>
  </si>
  <si>
    <t>10644</t>
  </si>
  <si>
    <t>???? ???? ?????</t>
  </si>
  <si>
    <t>Jan 16 2023  5:53PM</t>
  </si>
  <si>
    <t>R-124011-2026</t>
  </si>
  <si>
    <t>LHE16120258</t>
  </si>
  <si>
    <t>SHEIKH MASOOD ALAM</t>
  </si>
  <si>
    <t>6R334104</t>
  </si>
  <si>
    <t>1234134</t>
  </si>
  <si>
    <t>Jan 21 2026 12:27PM</t>
  </si>
  <si>
    <t>Jan 21 2026 12:31PM</t>
  </si>
  <si>
    <t>Jan 16 2025  3:45PM</t>
  </si>
  <si>
    <t>R-123962-2026</t>
  </si>
  <si>
    <t>BLU-332</t>
  </si>
  <si>
    <t>ABDUL REHMAN HINGORJO</t>
  </si>
  <si>
    <t>PKF638667</t>
  </si>
  <si>
    <t>SF410PK545615</t>
  </si>
  <si>
    <t>Jan 20 2026  3:19PM</t>
  </si>
  <si>
    <t>Jan 20 2026  3:23PM</t>
  </si>
  <si>
    <t>Jan  7 2025  3:49PM</t>
  </si>
  <si>
    <t>R-124047-2026</t>
  </si>
  <si>
    <t>AHR-712</t>
  </si>
  <si>
    <t>ZIA UR REHMAN</t>
  </si>
  <si>
    <t>2A28466</t>
  </si>
  <si>
    <t>NSP151R9511045</t>
  </si>
  <si>
    <t>Jan 21 2026  4:43PM</t>
  </si>
  <si>
    <t>Jan 27 2026  4:24PM</t>
  </si>
  <si>
    <t>Feb 29 2020  4:00PM</t>
  </si>
  <si>
    <t>R-123941-2026</t>
  </si>
  <si>
    <t>KHI6420242</t>
  </si>
  <si>
    <t>IMRAN ASLAM</t>
  </si>
  <si>
    <t>238103</t>
  </si>
  <si>
    <t>10138117</t>
  </si>
  <si>
    <t>Jan 22 2026 11:35AM</t>
  </si>
  <si>
    <t>10120</t>
  </si>
  <si>
    <t>MIAN CHANNU</t>
  </si>
  <si>
    <t>Apr  6 2024  3:24PM</t>
  </si>
  <si>
    <t>R-93065-2024</t>
  </si>
  <si>
    <t>LYH29112129</t>
  </si>
  <si>
    <t>UMBREEN SHAHZAD</t>
  </si>
  <si>
    <t>PK10B180407</t>
  </si>
  <si>
    <t>A1J310PK10080419</t>
  </si>
  <si>
    <t>Nov 27 2024  5:48PM</t>
  </si>
  <si>
    <t>Jan 16 2026  3:13PM</t>
  </si>
  <si>
    <t>Nov 29 2021  6:18PM</t>
  </si>
  <si>
    <t>R-123261-2026</t>
  </si>
  <si>
    <t>SA-7351</t>
  </si>
  <si>
    <t>KTD (PVT) LTD</t>
  </si>
  <si>
    <t>KHI201202528</t>
  </si>
  <si>
    <t>C101333</t>
  </si>
  <si>
    <t>Jan  9 2026  5:49PM</t>
  </si>
  <si>
    <t>Jan 21 2025 12:20PM</t>
  </si>
  <si>
    <t>R-123268-2026</t>
  </si>
  <si>
    <t>AVC-484</t>
  </si>
  <si>
    <t>KTD PRIVATE LTD</t>
  </si>
  <si>
    <t>E1002423</t>
  </si>
  <si>
    <t>C102398</t>
  </si>
  <si>
    <t>Jan 10 2026  1:07PM</t>
  </si>
  <si>
    <t>Jan 10 2026  2:00PM</t>
  </si>
  <si>
    <t>Jan 24 2025  6:42PM</t>
  </si>
  <si>
    <t>R-124280-2026</t>
  </si>
  <si>
    <t>BLM-823</t>
  </si>
  <si>
    <t>MUHAMMAD KASHIF NAEEM</t>
  </si>
  <si>
    <t>PKS13039448</t>
  </si>
  <si>
    <t>RS413PK10039462</t>
  </si>
  <si>
    <t>Jan 26 2026  2:21PM</t>
  </si>
  <si>
    <t>Jan 26 2026  7:03PM</t>
  </si>
  <si>
    <t>Dec  1 2021 12:32PM</t>
  </si>
  <si>
    <t>R-122324-2026</t>
  </si>
  <si>
    <t>APP-4599</t>
  </si>
  <si>
    <t>PS SADDAR DERA</t>
  </si>
  <si>
    <t>T706193</t>
  </si>
  <si>
    <t>EC388361</t>
  </si>
  <si>
    <t>Jan  5 2026  3:13PM</t>
  </si>
  <si>
    <t>Apr  7 2025  1:55PM</t>
  </si>
  <si>
    <t>R-122182-2026</t>
  </si>
  <si>
    <t>AAX-625</t>
  </si>
  <si>
    <t>chaudhry zahid iqbal</t>
  </si>
  <si>
    <t>2A12209</t>
  </si>
  <si>
    <t>NSP151R-9505058</t>
  </si>
  <si>
    <t>Jan 27 2026  4:00PM</t>
  </si>
  <si>
    <t>Nov 14 2020  1:02PM</t>
  </si>
  <si>
    <t>R-120963-2025</t>
  </si>
  <si>
    <t>LB-9108</t>
  </si>
  <si>
    <t>BASIT MOOSANI</t>
  </si>
  <si>
    <t>1GD5218168</t>
  </si>
  <si>
    <t>GUN126R-5556203</t>
  </si>
  <si>
    <t>Dec 10 2025 12:53PM</t>
  </si>
  <si>
    <t>Jan 28 2026  4:07PM</t>
  </si>
  <si>
    <t>Oct 30 2024  9:32PM</t>
  </si>
  <si>
    <t>R-121376-2025</t>
  </si>
  <si>
    <t>BNX-299</t>
  </si>
  <si>
    <t>SYED NOOR UL HASSAN</t>
  </si>
  <si>
    <t>R18Z12943870</t>
  </si>
  <si>
    <t>NFBFC6666JR047234</t>
  </si>
  <si>
    <t>Jan  8 2026  8:04PM</t>
  </si>
  <si>
    <t>Sep 13 2019  1:12PM</t>
  </si>
  <si>
    <t>R-120932-2025</t>
  </si>
  <si>
    <t>BCB-996</t>
  </si>
  <si>
    <t>TEN PEARLS PVT LIMITED</t>
  </si>
  <si>
    <t>1015010</t>
  </si>
  <si>
    <t>00115006</t>
  </si>
  <si>
    <t>Dec  9 2025  5:19PM</t>
  </si>
  <si>
    <t>Jan 28 2026  5:10PM</t>
  </si>
  <si>
    <t>Jun  7 2023  4:42PM</t>
  </si>
  <si>
    <t>R-121691-2025</t>
  </si>
  <si>
    <t>LHE2462327</t>
  </si>
  <si>
    <t>TALAL HAIDER</t>
  </si>
  <si>
    <t>L12B51008362</t>
  </si>
  <si>
    <t>R013339</t>
  </si>
  <si>
    <t>Dec 24 2025 10:33AM</t>
  </si>
  <si>
    <t>Jan  2 2026  2:31PM</t>
  </si>
  <si>
    <t>Jun 24 2023  1:55PM</t>
  </si>
  <si>
    <t>R-122314-2026</t>
  </si>
  <si>
    <t>APK-654</t>
  </si>
  <si>
    <t>PK10K152957</t>
  </si>
  <si>
    <t>NF1AVK31H10052920</t>
  </si>
  <si>
    <t>Jan  5 2026 12:32PM</t>
  </si>
  <si>
    <t>Jan  8 2026 10:15AM</t>
  </si>
  <si>
    <t>Jan  1 2025  4:09PM</t>
  </si>
  <si>
    <t>R-121872-2025</t>
  </si>
  <si>
    <t>TE-212</t>
  </si>
  <si>
    <t>CHIMBALS (PVT) LTD CEO- KAMAL KHALID</t>
  </si>
  <si>
    <t>PKT366566</t>
  </si>
  <si>
    <t>471227</t>
  </si>
  <si>
    <t>Jan  1 2026  4:34PM</t>
  </si>
  <si>
    <t>Oct  8 2021 11:30AM</t>
  </si>
  <si>
    <t>R-124495-2026</t>
  </si>
  <si>
    <t>ABD-314</t>
  </si>
  <si>
    <t>207188</t>
  </si>
  <si>
    <t>10107178</t>
  </si>
  <si>
    <t>Jan 28 2026  4:00PM</t>
  </si>
  <si>
    <t>Jan 30 2026  4:16PM</t>
  </si>
  <si>
    <t>Dec 23 2020  1:57PM</t>
  </si>
  <si>
    <t>R-107453-2025</t>
  </si>
  <si>
    <t>BUN-745(REMOVED)</t>
  </si>
  <si>
    <t>MR. FAISAL MUMTAZ</t>
  </si>
  <si>
    <t>2A36344(REMOVED)</t>
  </si>
  <si>
    <t>NSP151R-9513484(REMOVED)</t>
  </si>
  <si>
    <t>Jul 18 2025  3:14PM</t>
  </si>
  <si>
    <t>Jan 28 2026  3:46PM</t>
  </si>
  <si>
    <t>10673</t>
  </si>
  <si>
    <t>Sep 11 2021 12:55PM</t>
  </si>
  <si>
    <t>R-124608-2026</t>
  </si>
  <si>
    <t>AY-920</t>
  </si>
  <si>
    <t>ARSALAN ANWAR</t>
  </si>
  <si>
    <t>1142633</t>
  </si>
  <si>
    <t>S-0002086</t>
  </si>
  <si>
    <t>Jan 31 2026  5:01PM</t>
  </si>
  <si>
    <t>Sep 12 2023  7:19PM</t>
  </si>
  <si>
    <t>R-124756-2026</t>
  </si>
  <si>
    <t>ASZ-311</t>
  </si>
  <si>
    <t>SAAD TANVIR</t>
  </si>
  <si>
    <t>JL4730FR3CAD511826</t>
  </si>
  <si>
    <t>NKMA2ASE6R1000169</t>
  </si>
  <si>
    <t>Jan 29 2026  5:38PM</t>
  </si>
  <si>
    <t>Jan 29 2026  5:42PM</t>
  </si>
  <si>
    <t>May 10 2023 12:20PM</t>
  </si>
  <si>
    <t>R-124818-2026</t>
  </si>
  <si>
    <t>LC-5001</t>
  </si>
  <si>
    <t>BILAL FARHAN</t>
  </si>
  <si>
    <t>1GD5310189</t>
  </si>
  <si>
    <t>GUN126R-5560805</t>
  </si>
  <si>
    <t>Jan 31 2026  9:55AM</t>
  </si>
  <si>
    <t>Jan 30 2026  9:59PM</t>
  </si>
  <si>
    <t>Jan 23 2024  8:30PM</t>
  </si>
  <si>
    <t>R-124456-2026</t>
  </si>
  <si>
    <t>AUW-808</t>
  </si>
  <si>
    <t>NAZIA AFZAL</t>
  </si>
  <si>
    <t>MGLB120367</t>
  </si>
  <si>
    <t>MN019894</t>
  </si>
  <si>
    <t>Jan 28 2026  2:32PM</t>
  </si>
  <si>
    <t>Jan 13 2022 12:29PM</t>
  </si>
  <si>
    <t>R-124630-2026</t>
  </si>
  <si>
    <t>LHE12220258</t>
  </si>
  <si>
    <t>SABTAIN JAVED</t>
  </si>
  <si>
    <t>7921417</t>
  </si>
  <si>
    <t>SR011407</t>
  </si>
  <si>
    <t>Jan 29 2026  3:49PM</t>
  </si>
  <si>
    <t>Jan 29 2026  3:55PM</t>
  </si>
  <si>
    <t>Feb 12 2025  5:34PM</t>
  </si>
  <si>
    <t>R-122767-2026</t>
  </si>
  <si>
    <t>ABS-2762</t>
  </si>
  <si>
    <t>U723642</t>
  </si>
  <si>
    <t>100744893</t>
  </si>
  <si>
    <t>Jan  9 2026 12:35PM</t>
  </si>
  <si>
    <t>Jan 14 2026  4:01PM</t>
  </si>
  <si>
    <t>Sep 18 2023 10:25AM</t>
  </si>
  <si>
    <t>R-122754-2026</t>
  </si>
  <si>
    <t>AHN-2591</t>
  </si>
  <si>
    <t>U840112</t>
  </si>
  <si>
    <t>100863670</t>
  </si>
  <si>
    <t>Jan 13 2026 11:33AM</t>
  </si>
  <si>
    <t>Sep  1 2023  6:51PM</t>
  </si>
  <si>
    <t>R-122755-2026</t>
  </si>
  <si>
    <t>AHN-2706</t>
  </si>
  <si>
    <t>U836177</t>
  </si>
  <si>
    <t>100859669</t>
  </si>
  <si>
    <t>Jan 13 2026 11:42AM</t>
  </si>
  <si>
    <t>Sep  1 2023  5:34PM</t>
  </si>
  <si>
    <t>R-122757-2026</t>
  </si>
  <si>
    <t>AHN-1783</t>
  </si>
  <si>
    <t>U840130</t>
  </si>
  <si>
    <t>100863656</t>
  </si>
  <si>
    <t>Jan 13 2026 11:37AM</t>
  </si>
  <si>
    <t>Sep  1 2023  9:15PM</t>
  </si>
  <si>
    <t>R-109962-2025</t>
  </si>
  <si>
    <t>AQY-571</t>
  </si>
  <si>
    <t>MUHAMMAD KHAWAR AKBAR</t>
  </si>
  <si>
    <t>Q065813</t>
  </si>
  <si>
    <t>ZRE171R-6043317</t>
  </si>
  <si>
    <t>Aug 27 2025  5:29PM</t>
  </si>
  <si>
    <t>Jul 29 2020 12:15PM</t>
  </si>
  <si>
    <t>R-124186-2026</t>
  </si>
  <si>
    <t>KHI251202413</t>
  </si>
  <si>
    <t>ASHAR SYED</t>
  </si>
  <si>
    <t>10TMA90002841</t>
  </si>
  <si>
    <t>PH502281</t>
  </si>
  <si>
    <t>Jan 23 2026  4:17PM</t>
  </si>
  <si>
    <t>Jan 26 2026 11:10AM</t>
  </si>
  <si>
    <t>Jan 26 2024 10:07AM</t>
  </si>
  <si>
    <t>R-124027-2026</t>
  </si>
  <si>
    <t>RYK9420243</t>
  </si>
  <si>
    <t>MUHAMMAD ANAS ZAFAR</t>
  </si>
  <si>
    <t>6R303150</t>
  </si>
  <si>
    <t>NF1AET306H1203127</t>
  </si>
  <si>
    <t>Jan 21 2026  3:06PM</t>
  </si>
  <si>
    <t>Jan 27 2026  2:18PM</t>
  </si>
  <si>
    <t>Apr  9 2024  5:04PM</t>
  </si>
  <si>
    <t>R-124017-2026</t>
  </si>
  <si>
    <t>BYG-438</t>
  </si>
  <si>
    <t>BYG-1</t>
  </si>
  <si>
    <t>Jan 21 2026  1:12PM</t>
  </si>
  <si>
    <t>Jan 21 2026  2:11PM</t>
  </si>
  <si>
    <t>Aug 24 2023  5:21PM</t>
  </si>
  <si>
    <t>R-124403-2026</t>
  </si>
  <si>
    <t>LEC-18-428</t>
  </si>
  <si>
    <t>AMJAD NAZIR BHATTI</t>
  </si>
  <si>
    <t>Z515210</t>
  </si>
  <si>
    <t>R4141799</t>
  </si>
  <si>
    <t>Jan 27 2026  5:02PM</t>
  </si>
  <si>
    <t>Jan 27 2026  5:06PM</t>
  </si>
  <si>
    <t>Jan 20 2026  3:14PM</t>
  </si>
  <si>
    <t>R-123844-2026</t>
  </si>
  <si>
    <t>CAU-641</t>
  </si>
  <si>
    <t>SYED UZAIR RAZA TAQVI</t>
  </si>
  <si>
    <t>6R333459</t>
  </si>
  <si>
    <t>H1233487</t>
  </si>
  <si>
    <t>Jan 19 2026  1:02PM</t>
  </si>
  <si>
    <t>Jan 21 2026 12:57PM</t>
  </si>
  <si>
    <t>good</t>
  </si>
  <si>
    <t>Oct 18 2025  9:34AM</t>
  </si>
  <si>
    <t>R-123998-2026</t>
  </si>
  <si>
    <t>ADR-995</t>
  </si>
  <si>
    <t>MUHAMMAD SOHAIB ZAHOOR</t>
  </si>
  <si>
    <t>G4NAMH310428</t>
  </si>
  <si>
    <t>NNAQL51AZKP512498</t>
  </si>
  <si>
    <t>Jan 21 2026 11:00AM</t>
  </si>
  <si>
    <t>Jan 28 2026  8:33PM</t>
  </si>
  <si>
    <t>Apr 12 2023  1:21PM</t>
  </si>
  <si>
    <t>R-124008-2026</t>
  </si>
  <si>
    <t>AKK-905</t>
  </si>
  <si>
    <t>ZEESHAN NAZIR</t>
  </si>
  <si>
    <t>L13Z17514290</t>
  </si>
  <si>
    <t>NFBGM1546JR228600</t>
  </si>
  <si>
    <t>Jan 21 2026 11:59AM</t>
  </si>
  <si>
    <t>Jan 26 2026  3:38PM</t>
  </si>
  <si>
    <t>Aug 24 2022  6:18PM</t>
  </si>
  <si>
    <t>R-123965-2026</t>
  </si>
  <si>
    <t>LHE71122DI8993</t>
  </si>
  <si>
    <t>MUHAMMAD AZAM</t>
  </si>
  <si>
    <t>503796</t>
  </si>
  <si>
    <t>1016963</t>
  </si>
  <si>
    <t>Jan 20 2026  3:25PM</t>
  </si>
  <si>
    <t>Jan 27 2026  3:27PM</t>
  </si>
  <si>
    <t>Nov  7 2022  4:50PM</t>
  </si>
  <si>
    <t>R-124076-2026</t>
  </si>
  <si>
    <t>AJY-465</t>
  </si>
  <si>
    <t>SOHAIL AHMED</t>
  </si>
  <si>
    <t>327825</t>
  </si>
  <si>
    <t>309032</t>
  </si>
  <si>
    <t>Jan 22 2026 11:18AM</t>
  </si>
  <si>
    <t>Jan 21 2026  5:09PM</t>
  </si>
  <si>
    <t>Jan 11 2025  4:26PM</t>
  </si>
  <si>
    <t>R-124373-2026</t>
  </si>
  <si>
    <t>BMV-852</t>
  </si>
  <si>
    <t>NADEEM AHMED NASIR</t>
  </si>
  <si>
    <t>Q332481</t>
  </si>
  <si>
    <t>R-7031607</t>
  </si>
  <si>
    <t>Jan 27 2026  2:41PM</t>
  </si>
  <si>
    <t>Jan 27 2026 10:03PM</t>
  </si>
  <si>
    <t>Mar  8 2024  4:06PM</t>
  </si>
  <si>
    <t>R-124428-2026</t>
  </si>
  <si>
    <t>CAX-158</t>
  </si>
  <si>
    <t>TAHIRA</t>
  </si>
  <si>
    <t>KF-K051623</t>
  </si>
  <si>
    <t>S-0273312</t>
  </si>
  <si>
    <t>Jan 28 2026  1:18PM</t>
  </si>
  <si>
    <t>Jan 28 2026  1:25PM</t>
  </si>
  <si>
    <t>Jan 22 2025  6:05PM</t>
  </si>
  <si>
    <t>R-124144-2026</t>
  </si>
  <si>
    <t>BHB-851</t>
  </si>
  <si>
    <t>NAJMI GAFOOR</t>
  </si>
  <si>
    <t>Z473070</t>
  </si>
  <si>
    <t>4099020</t>
  </si>
  <si>
    <t>Jan 23 2026  9:53AM</t>
  </si>
  <si>
    <t>Jan 24 2026  1:57PM</t>
  </si>
  <si>
    <t>Jul 29 2022 10:17AM</t>
  </si>
  <si>
    <t>R-124152-2026</t>
  </si>
  <si>
    <t>KHI20120263</t>
  </si>
  <si>
    <t>AFNAN &amp; BROTHERS CONSTRUCTION CO.</t>
  </si>
  <si>
    <t>161196</t>
  </si>
  <si>
    <t>1007863</t>
  </si>
  <si>
    <t>Jan 23 2026 10:57AM</t>
  </si>
  <si>
    <t>Jan 21 2026  2:34PM</t>
  </si>
  <si>
    <t>R-124185-2026</t>
  </si>
  <si>
    <t>SA-7452</t>
  </si>
  <si>
    <t>1NZ-R842293</t>
  </si>
  <si>
    <t>NHP170-7195732</t>
  </si>
  <si>
    <t>Jan 23 2026  4:16PM</t>
  </si>
  <si>
    <t>Jan 28 2026  4:52PM</t>
  </si>
  <si>
    <t>Feb  1 2025  4:14PM</t>
  </si>
  <si>
    <t>R-122253-2026</t>
  </si>
  <si>
    <t>AYY-597</t>
  </si>
  <si>
    <t>INSHAL PHARMACEUTICAL INDUSTRIES</t>
  </si>
  <si>
    <t>L12B5-1005151</t>
  </si>
  <si>
    <t>NKPBT3SRRNP001249</t>
  </si>
  <si>
    <t>Jan  3 2026 12:57PM</t>
  </si>
  <si>
    <t>Jan  3 2026  3:32PM</t>
  </si>
  <si>
    <t>Jan 11 2025 10:30AM</t>
  </si>
  <si>
    <t>R-122262-2026</t>
  </si>
  <si>
    <t>BGS-792</t>
  </si>
  <si>
    <t>ZAID KHAN</t>
  </si>
  <si>
    <t>Z465706</t>
  </si>
  <si>
    <t>R-4092656</t>
  </si>
  <si>
    <t>Jan  3 2026  3:51PM</t>
  </si>
  <si>
    <t>Jan  3 2026  4:08PM</t>
  </si>
  <si>
    <t>Dec 30 2024 12:00AM</t>
  </si>
  <si>
    <t>R-122628-2026</t>
  </si>
  <si>
    <t>HDD301222DI9352</t>
  </si>
  <si>
    <t>KHALIL UR REHMAN QURESHI</t>
  </si>
  <si>
    <t>1013337</t>
  </si>
  <si>
    <t>113339</t>
  </si>
  <si>
    <t>Jan  7 2026  3:01PM</t>
  </si>
  <si>
    <t>Jan 15 2026  6:12PM</t>
  </si>
  <si>
    <t>Sep 24 2020  1:39PM</t>
  </si>
  <si>
    <t>R-122750-2026</t>
  </si>
  <si>
    <t>AHN-2749</t>
  </si>
  <si>
    <t>U840065</t>
  </si>
  <si>
    <t>100863644</t>
  </si>
  <si>
    <t>Jan 10 2026 11:29AM</t>
  </si>
  <si>
    <t>Sep  1 2023  4:11PM</t>
  </si>
  <si>
    <t>R-122751-2026</t>
  </si>
  <si>
    <t>AHN-2281</t>
  </si>
  <si>
    <t>U840174</t>
  </si>
  <si>
    <t>100863671</t>
  </si>
  <si>
    <t>Jan 13 2026 11:45AM</t>
  </si>
  <si>
    <t>Sep  1 2023  3:36PM</t>
  </si>
  <si>
    <t>R-121188-2025</t>
  </si>
  <si>
    <t>ISL2212517(REMOVAL)</t>
  </si>
  <si>
    <t>CH. ZULFAQAR ALI</t>
  </si>
  <si>
    <t>6R333823(REMOVAL)</t>
  </si>
  <si>
    <t>NF1AET306H1233723(REMOVAL)</t>
  </si>
  <si>
    <t>Dec 15 2025  2:06PM</t>
  </si>
  <si>
    <t>Jan  6 2026  3:50PM</t>
  </si>
  <si>
    <t>Feb  1 2024  4:03PM</t>
  </si>
  <si>
    <t>R-123831-2026</t>
  </si>
  <si>
    <t>AAH-586</t>
  </si>
  <si>
    <t>MR FARRUKH QAYYUM</t>
  </si>
  <si>
    <t>PK10B202322</t>
  </si>
  <si>
    <t>A1J310PK10102311</t>
  </si>
  <si>
    <t>Jan 19 2026 12:44PM</t>
  </si>
  <si>
    <t>Jan 20 2026  5:26PM</t>
  </si>
  <si>
    <t>Sep  8 2020  2:36PM</t>
  </si>
  <si>
    <t>R-123551-2026</t>
  </si>
  <si>
    <t>LHE23420248</t>
  </si>
  <si>
    <t>ALI ZAIN</t>
  </si>
  <si>
    <t>6R305499</t>
  </si>
  <si>
    <t>NF1AET306H1205498</t>
  </si>
  <si>
    <t>Jan 14 2026  2:14PM</t>
  </si>
  <si>
    <t>Jan 19 2026  4:06PM</t>
  </si>
  <si>
    <t>Apr 23 2024  6:09PM</t>
  </si>
  <si>
    <t>R-124422-2026</t>
  </si>
  <si>
    <t>BZX-603</t>
  </si>
  <si>
    <t>MEHROZ ANWER</t>
  </si>
  <si>
    <t>6R305572</t>
  </si>
  <si>
    <t>NF1AET306H1205629</t>
  </si>
  <si>
    <t>Jan 28 2026 12:25PM</t>
  </si>
  <si>
    <t>Jan 28 2026 12:27PM</t>
  </si>
  <si>
    <t>Jan 16 2026 12:00AM</t>
  </si>
  <si>
    <t>R-123300-2026</t>
  </si>
  <si>
    <t>ISL241220253</t>
  </si>
  <si>
    <t>MUHAMMAD AHSIN IJAZ</t>
  </si>
  <si>
    <t>L15ZG1200849</t>
  </si>
  <si>
    <t>NFBRV3851SR006988</t>
  </si>
  <si>
    <t>Jan 12 2026 10:43AM</t>
  </si>
  <si>
    <t>Jan 10 2026  3:55PM</t>
  </si>
  <si>
    <t>Dec 24 2025  2:33PM</t>
  </si>
  <si>
    <t>R-123302-2026</t>
  </si>
  <si>
    <t>AMH-934</t>
  </si>
  <si>
    <t>SABA HANIF</t>
  </si>
  <si>
    <t>Q055435</t>
  </si>
  <si>
    <t>R-6032944</t>
  </si>
  <si>
    <t>Jan 12 2026 10:59AM</t>
  </si>
  <si>
    <t>Jan 10 2026  4:22PM</t>
  </si>
  <si>
    <t>Jan  6 2025  1:51PM</t>
  </si>
  <si>
    <t>R-123310-2026</t>
  </si>
  <si>
    <t>AHN-2674</t>
  </si>
  <si>
    <t>U840085</t>
  </si>
  <si>
    <t>100863625</t>
  </si>
  <si>
    <t>Jan 12 2026 11:30AM</t>
  </si>
  <si>
    <t>Sep  1 2023  5:31PM</t>
  </si>
  <si>
    <t>R-123311-2026</t>
  </si>
  <si>
    <t>AHN-2119</t>
  </si>
  <si>
    <t>U840077</t>
  </si>
  <si>
    <t>100863672</t>
  </si>
  <si>
    <t>Jan 13 2026 11:38AM</t>
  </si>
  <si>
    <t>Sep  1 2023  8:18PM</t>
  </si>
  <si>
    <t>R-123450-2026</t>
  </si>
  <si>
    <t>BRD-659</t>
  </si>
  <si>
    <t>KHALID HANIF KHAN</t>
  </si>
  <si>
    <t>Z17536104</t>
  </si>
  <si>
    <t>BRD-659(A)</t>
  </si>
  <si>
    <t>Jan 13 2026  4:45PM</t>
  </si>
  <si>
    <t>Jan 14 2026  5:22PM</t>
  </si>
  <si>
    <t>Jan 28 2025  8:00PM</t>
  </si>
  <si>
    <t>R-123644-2026</t>
  </si>
  <si>
    <t>LE17-9310</t>
  </si>
  <si>
    <t>SABIHA HASHIM KHAN</t>
  </si>
  <si>
    <t>PKF626968</t>
  </si>
  <si>
    <t>SF410PK533836</t>
  </si>
  <si>
    <t>Jan 16 2026  9:41AM</t>
  </si>
  <si>
    <t>Jan 21 2026  5:22PM</t>
  </si>
  <si>
    <t>Dec 30 2019  1:04PM</t>
  </si>
  <si>
    <t>R-122430-2026</t>
  </si>
  <si>
    <t>ISL1120241</t>
  </si>
  <si>
    <t>MUHAMMAD ABBAS</t>
  </si>
  <si>
    <t>7917521</t>
  </si>
  <si>
    <t>PR-007527</t>
  </si>
  <si>
    <t>Jan  6 2026  3:47PM</t>
  </si>
  <si>
    <t>Jan  6 2026  4:04PM</t>
  </si>
  <si>
    <t>Jan  1 2024  3:45PM</t>
  </si>
  <si>
    <t>R-122135-2026</t>
  </si>
  <si>
    <t>KHI151202417</t>
  </si>
  <si>
    <t>FARHAN BAIG</t>
  </si>
  <si>
    <t>1003081</t>
  </si>
  <si>
    <t>KHI-R003094</t>
  </si>
  <si>
    <t>Jan  1 2026  3:13PM</t>
  </si>
  <si>
    <t>Jan 15 2024  5:07PM</t>
  </si>
  <si>
    <t>R-122219-2026</t>
  </si>
  <si>
    <t>APX-946</t>
  </si>
  <si>
    <t>SHAHID OMER</t>
  </si>
  <si>
    <t>PKS13048164</t>
  </si>
  <si>
    <t>RS413PK10048165</t>
  </si>
  <si>
    <t>Jan  2 2026  4:43PM</t>
  </si>
  <si>
    <t>Jan  2 2026  7:00PM</t>
  </si>
  <si>
    <t>10702</t>
  </si>
  <si>
    <t>Jan 17 2025 12:00AM</t>
  </si>
  <si>
    <t>R-122220-2026</t>
  </si>
  <si>
    <t>ATJ-897</t>
  </si>
  <si>
    <t>MOHAMMAD WAQAS</t>
  </si>
  <si>
    <t>23919</t>
  </si>
  <si>
    <t>9509639</t>
  </si>
  <si>
    <t>Jan  2 2026  4:44PM</t>
  </si>
  <si>
    <t>Jan  3 2026  4:45PM</t>
  </si>
  <si>
    <t>Jan  8 2024  5:45PM</t>
  </si>
  <si>
    <t>R-122141-2026</t>
  </si>
  <si>
    <t>AHQ-331</t>
  </si>
  <si>
    <t>MUHAMMAD TAHIR QAMAR</t>
  </si>
  <si>
    <t>2A47216</t>
  </si>
  <si>
    <t>9517589</t>
  </si>
  <si>
    <t>Jan  1 2026  5:20PM</t>
  </si>
  <si>
    <t>Jan  1 2026  5:32PM</t>
  </si>
  <si>
    <t>Jul 28 2022  3:53PM</t>
  </si>
  <si>
    <t>R-123716-2026</t>
  </si>
  <si>
    <t>SRG1792137</t>
  </si>
  <si>
    <t>MR. MUHAMMAD FURQAN AZIZ</t>
  </si>
  <si>
    <t>220252</t>
  </si>
  <si>
    <t>10120262</t>
  </si>
  <si>
    <t>Jan 17 2026 10:42AM</t>
  </si>
  <si>
    <t>Jan 19 2026 12:23PM</t>
  </si>
  <si>
    <t>Sep 17 2021 12:32PM</t>
  </si>
  <si>
    <t>R-122123-2026</t>
  </si>
  <si>
    <t>BLS-188</t>
  </si>
  <si>
    <t>AHMED ZUBAIR KAPADIA</t>
  </si>
  <si>
    <t>Q329076</t>
  </si>
  <si>
    <t>ZRE172R-7028192</t>
  </si>
  <si>
    <t>Jan  1 2026 12:44PM</t>
  </si>
  <si>
    <t>Jan  1 2026  1:11PM</t>
  </si>
  <si>
    <t>Jul 22 2025  6:52PM</t>
  </si>
  <si>
    <t>R-122535-2026</t>
  </si>
  <si>
    <t>BSP-786</t>
  </si>
  <si>
    <t>MUHAMMAD SHAHZAD ANWAR</t>
  </si>
  <si>
    <t>Q068951</t>
  </si>
  <si>
    <t>ZRE171R-6046485</t>
  </si>
  <si>
    <t>Jan  7 2026  1:45PM</t>
  </si>
  <si>
    <t>Jan  7 2026  4:30PM</t>
  </si>
  <si>
    <t>10434</t>
  </si>
  <si>
    <t>Oct  7 2024 10:39AM</t>
  </si>
  <si>
    <t>R-123091-2026</t>
  </si>
  <si>
    <t>BAV-661</t>
  </si>
  <si>
    <t>1015946</t>
  </si>
  <si>
    <t>R028072</t>
  </si>
  <si>
    <t>Jan 10 2026 11:18AM</t>
  </si>
  <si>
    <t>Jan 10 2026  2:29PM</t>
  </si>
  <si>
    <t>Nov  7 2022 11:23AM</t>
  </si>
  <si>
    <t>R-115961-2025</t>
  </si>
  <si>
    <t>ASB-763</t>
  </si>
  <si>
    <t>ASMA HANIF</t>
  </si>
  <si>
    <t>14168</t>
  </si>
  <si>
    <t>7008436</t>
  </si>
  <si>
    <t>Oct 21 2025 10:00AM</t>
  </si>
  <si>
    <t>Jan 14 2026 12:52PM</t>
  </si>
  <si>
    <t>Dec 22 2020  4:32PM</t>
  </si>
  <si>
    <t>R-124404-2026</t>
  </si>
  <si>
    <t>BFD-435</t>
  </si>
  <si>
    <t>FAISAL HABIB</t>
  </si>
  <si>
    <t>G4KMRA925755</t>
  </si>
  <si>
    <t>PMHL341BMRN405401</t>
  </si>
  <si>
    <t>Jan 27 2026  5:07PM</t>
  </si>
  <si>
    <t>Jan 27 2026  5:17PM</t>
  </si>
  <si>
    <t>Jan 27 2025 10:58AM</t>
  </si>
  <si>
    <t>R-123007-2026</t>
  </si>
  <si>
    <t>AMN-430</t>
  </si>
  <si>
    <t>TOQEER ZAFAR</t>
  </si>
  <si>
    <t>2A56367</t>
  </si>
  <si>
    <t>7035642</t>
  </si>
  <si>
    <t>Jan 10 2026 11:01AM</t>
  </si>
  <si>
    <t>Jan 12 2026  1:14PM</t>
  </si>
  <si>
    <t>Oct 26 2023  1:19PM</t>
  </si>
  <si>
    <t>R-122120-2026</t>
  </si>
  <si>
    <t>BAG-288</t>
  </si>
  <si>
    <t>PESHAWAR MODEL SCHOOL SHERGARH CAMPUS</t>
  </si>
  <si>
    <t>10XVDP1868095</t>
  </si>
  <si>
    <t>NG3USHNLVMH500580</t>
  </si>
  <si>
    <t>Jan  1 2026 12:40PM</t>
  </si>
  <si>
    <t>Jan  5 2026  1:58PM</t>
  </si>
  <si>
    <t>Sep 15 2022  1:25PM</t>
  </si>
  <si>
    <t>R-122128-2026</t>
  </si>
  <si>
    <t>BN-1967</t>
  </si>
  <si>
    <t>MOHSIN ZAMEER</t>
  </si>
  <si>
    <t>1KR-K025568</t>
  </si>
  <si>
    <t>C0023512</t>
  </si>
  <si>
    <t>Jan  1 2026  2:16PM</t>
  </si>
  <si>
    <t>Jan  1 2026  7:13PM</t>
  </si>
  <si>
    <t>Mar  6 2025 12:55PM</t>
  </si>
  <si>
    <t>R-122046-2025</t>
  </si>
  <si>
    <t>CAR-353</t>
  </si>
  <si>
    <t>JEHANGIR</t>
  </si>
  <si>
    <t>R06D-K210542</t>
  </si>
  <si>
    <t>MH95S-230537</t>
  </si>
  <si>
    <t>Dec 31 2025  5:09PM</t>
  </si>
  <si>
    <t>Jan  1 2026  6:43PM</t>
  </si>
  <si>
    <t>Dec  3 2024  7:04PM</t>
  </si>
  <si>
    <t>R-122319-2026</t>
  </si>
  <si>
    <t>KHI74202528</t>
  </si>
  <si>
    <t>PS SHAH SADAR DIN</t>
  </si>
  <si>
    <t>P426727</t>
  </si>
  <si>
    <t>JF141402</t>
  </si>
  <si>
    <t>Apr  7 2025  4:34PM</t>
  </si>
  <si>
    <t>R-124556-2026</t>
  </si>
  <si>
    <t>LHE29122057</t>
  </si>
  <si>
    <t>ABDUL GHAFFAR</t>
  </si>
  <si>
    <t>6R149576</t>
  </si>
  <si>
    <t>1049563</t>
  </si>
  <si>
    <t>Jan 28 2026  4:50PM</t>
  </si>
  <si>
    <t>Jan 29 2026  6:04PM</t>
  </si>
  <si>
    <t>Dec 29 2020  5:45PM</t>
  </si>
  <si>
    <t>R-124577-2026</t>
  </si>
  <si>
    <t>BMA-125</t>
  </si>
  <si>
    <t>TANVEER AHMED</t>
  </si>
  <si>
    <t>7274290</t>
  </si>
  <si>
    <t>6333444</t>
  </si>
  <si>
    <t>Jan 29 2026 10:07AM</t>
  </si>
  <si>
    <t>Jan 29 2026  3:47PM</t>
  </si>
  <si>
    <t>Sep  5 2019 11:49AM</t>
  </si>
  <si>
    <t>R-122373-2026</t>
  </si>
  <si>
    <t>AWA-340</t>
  </si>
  <si>
    <t>FAISAL IQBAL KHAN</t>
  </si>
  <si>
    <t>R18Z16928024</t>
  </si>
  <si>
    <t>NFBFC666MR080612</t>
  </si>
  <si>
    <t>Jan 14 2026  4:10PM</t>
  </si>
  <si>
    <t>Nov  1 2023  3:57PM</t>
  </si>
  <si>
    <t>R-124644-2026</t>
  </si>
  <si>
    <t>AYV-280</t>
  </si>
  <si>
    <t>MUHAMMAD HAMMAD ASGHAR</t>
  </si>
  <si>
    <t>L15BG7912623</t>
  </si>
  <si>
    <t>NFBFE1680NR002617</t>
  </si>
  <si>
    <t>Jan 29 2026  4:40PM</t>
  </si>
  <si>
    <t>Jan 30 2026  2:01PM</t>
  </si>
  <si>
    <t>May 25 2022  5:55PM</t>
  </si>
  <si>
    <t>R-124844-2026</t>
  </si>
  <si>
    <t>AZC-585</t>
  </si>
  <si>
    <t>FARHANA FAISAL</t>
  </si>
  <si>
    <t>Y704157</t>
  </si>
  <si>
    <t>2158956</t>
  </si>
  <si>
    <t>Jan 31 2026  3:27PM</t>
  </si>
  <si>
    <t>Jan 31 2026  3:36PM</t>
  </si>
  <si>
    <t>Sep 30 2025  5:23PM</t>
  </si>
  <si>
    <t>R-124764-2026</t>
  </si>
  <si>
    <t>MUL211120241</t>
  </si>
  <si>
    <t>SAIMA KHAN</t>
  </si>
  <si>
    <t>326655</t>
  </si>
  <si>
    <t>1226689</t>
  </si>
  <si>
    <t>Jan 30 2026  9:38AM</t>
  </si>
  <si>
    <t>Jan 31 2026  1:34PM</t>
  </si>
  <si>
    <t>Nov 22 2024 10:31AM</t>
  </si>
  <si>
    <t>R-122723-2026</t>
  </si>
  <si>
    <t>BK-5305</t>
  </si>
  <si>
    <t>SHAHBAZ HUSSAIN</t>
  </si>
  <si>
    <t>MH330105</t>
  </si>
  <si>
    <t>P516702</t>
  </si>
  <si>
    <t>Jan  8 2026  5:34PM</t>
  </si>
  <si>
    <t>Jan  8 2026  7:47PM</t>
  </si>
  <si>
    <t>Jan  1 2024  6:27PM</t>
  </si>
  <si>
    <t>R-122725-2026</t>
  </si>
  <si>
    <t>KHI111202410</t>
  </si>
  <si>
    <t>AHMED RAZA</t>
  </si>
  <si>
    <t>292624</t>
  </si>
  <si>
    <t>1192730</t>
  </si>
  <si>
    <t>Jan  8 2026  6:18PM</t>
  </si>
  <si>
    <t>Jan  8 2026  6:28PM</t>
  </si>
  <si>
    <t>Jan 11 2024 12:17PM</t>
  </si>
  <si>
    <t>R-113210-2025</t>
  </si>
  <si>
    <t>BBU-594</t>
  </si>
  <si>
    <t>255079</t>
  </si>
  <si>
    <t>1155066</t>
  </si>
  <si>
    <t>Oct  9 2025  1:11PM</t>
  </si>
  <si>
    <t>Jan 19 2026  3:18PM</t>
  </si>
  <si>
    <t>Oct 22 2024  2:50PM</t>
  </si>
  <si>
    <t>R-122431-2026</t>
  </si>
  <si>
    <t>ISL11202</t>
  </si>
  <si>
    <t>7917469</t>
  </si>
  <si>
    <t>PR-007470</t>
  </si>
  <si>
    <t>Jan  6 2026  4:06PM</t>
  </si>
  <si>
    <t>Jan  1 2024  3:47PM</t>
  </si>
  <si>
    <t>R-122782-2026</t>
  </si>
  <si>
    <t>AEK-8207</t>
  </si>
  <si>
    <t>U779975</t>
  </si>
  <si>
    <t>100803873</t>
  </si>
  <si>
    <t>Jan  9 2026 12:39PM</t>
  </si>
  <si>
    <t>Jan 10 2026 10:00AM</t>
  </si>
  <si>
    <t>Sep 16 2023  6:36PM</t>
  </si>
  <si>
    <t>R-122819-2026</t>
  </si>
  <si>
    <t>ARA-955</t>
  </si>
  <si>
    <t>SIKANDAR ZAMAN</t>
  </si>
  <si>
    <t>3413533</t>
  </si>
  <si>
    <t>1023492</t>
  </si>
  <si>
    <t>Jan 12 2026  4:37PM</t>
  </si>
  <si>
    <t>Oct 24 2020  1:16PM</t>
  </si>
  <si>
    <t>R-122991-2026</t>
  </si>
  <si>
    <t>MNA19-715</t>
  </si>
  <si>
    <t>SOHAIL HAMEED KHAN</t>
  </si>
  <si>
    <t>187201</t>
  </si>
  <si>
    <t>10087198</t>
  </si>
  <si>
    <t>Jan  9 2026  6:06PM</t>
  </si>
  <si>
    <t>Jan 10 2026  9:45AM</t>
  </si>
  <si>
    <t>Jan  3 2025 10:15AM</t>
  </si>
  <si>
    <t>R-122992-2026</t>
  </si>
  <si>
    <t>KHI20625109</t>
  </si>
  <si>
    <t>ASIF JAWAID</t>
  </si>
  <si>
    <t>356805</t>
  </si>
  <si>
    <t>1256818</t>
  </si>
  <si>
    <t>Jan  9 2026  6:51PM</t>
  </si>
  <si>
    <t>Jan  9 2026  7:01PM</t>
  </si>
  <si>
    <t>Nov 11 2024  5:36PM</t>
  </si>
  <si>
    <t>R-122843-2026</t>
  </si>
  <si>
    <t>JHL10102215</t>
  </si>
  <si>
    <t>FARUKH IQBAL</t>
  </si>
  <si>
    <t>1014299</t>
  </si>
  <si>
    <t>NR025915</t>
  </si>
  <si>
    <t>Jan 12 2026  4:56PM</t>
  </si>
  <si>
    <t>Oct 10 2022 12:09PM</t>
  </si>
  <si>
    <t>R-123931-2026</t>
  </si>
  <si>
    <t>AXM-713</t>
  </si>
  <si>
    <t>M/S MRK DEVELOPERS</t>
  </si>
  <si>
    <t>JL473ZQ7SN8AT110883</t>
  </si>
  <si>
    <t>NKMASE2E9S1006107</t>
  </si>
  <si>
    <t>Jan 20 2026 12:47PM</t>
  </si>
  <si>
    <t>Jan 20 2026  4:17PM</t>
  </si>
  <si>
    <t>Sep 16 2025  2:31PM</t>
  </si>
  <si>
    <t>R-124074-2026</t>
  </si>
  <si>
    <t>LHE1032025</t>
  </si>
  <si>
    <t>MUHAMMAD YAHYA RAFI</t>
  </si>
  <si>
    <t>383089</t>
  </si>
  <si>
    <t>10024630</t>
  </si>
  <si>
    <t>Jan 22 2026 11:10AM</t>
  </si>
  <si>
    <t>Mar 10 2025  2:05PM</t>
  </si>
  <si>
    <t>R-123969-2026</t>
  </si>
  <si>
    <t>LAZ-7918</t>
  </si>
  <si>
    <t>Y238967</t>
  </si>
  <si>
    <t>EG238985</t>
  </si>
  <si>
    <t>Jan 20 2026  3:54PM</t>
  </si>
  <si>
    <t>Jan 28 2026 12:58PM</t>
  </si>
  <si>
    <t>Sep 11 2025  3:39PM</t>
  </si>
  <si>
    <t>R-123976-2026</t>
  </si>
  <si>
    <t>BBG-321</t>
  </si>
  <si>
    <t>SYED HASAN TASSADUQ ALI BOKHARI</t>
  </si>
  <si>
    <t>7915624</t>
  </si>
  <si>
    <t>NR-005625</t>
  </si>
  <si>
    <t>Jan 20 2026  4:36PM</t>
  </si>
  <si>
    <t>Jan 20 2023 12:30PM</t>
  </si>
  <si>
    <t>R-123788-2026</t>
  </si>
  <si>
    <t>BRE-876</t>
  </si>
  <si>
    <t>MUHAMMAD ZUBAIR</t>
  </si>
  <si>
    <t>PK10B203010</t>
  </si>
  <si>
    <t>K10102983</t>
  </si>
  <si>
    <t>Jan 19 2026 11:17AM</t>
  </si>
  <si>
    <t>Jan 19 2026  6:06PM</t>
  </si>
  <si>
    <t>Dec 18 2019  2:19PM</t>
  </si>
  <si>
    <t>R-124336-2026</t>
  </si>
  <si>
    <t>APG-098</t>
  </si>
  <si>
    <t>IMRAN ALI SHOUKAT</t>
  </si>
  <si>
    <t>6R275589</t>
  </si>
  <si>
    <t>NF1AET306H1175564</t>
  </si>
  <si>
    <t>Jan 27 2026 11:56AM</t>
  </si>
  <si>
    <t>Jan 27 2026  3:48PM</t>
  </si>
  <si>
    <t>Jun 10 2023 10:28AM</t>
  </si>
  <si>
    <t>R-124341-2026</t>
  </si>
  <si>
    <t>ASB-510</t>
  </si>
  <si>
    <t>SAJID UR REHMAN</t>
  </si>
  <si>
    <t>9Z03890</t>
  </si>
  <si>
    <t>ZVG10R0902786</t>
  </si>
  <si>
    <t>Jan 27 2026 12:21PM</t>
  </si>
  <si>
    <t>Jan 27 2026 12:34PM</t>
  </si>
  <si>
    <t>Jan 20 2025  1:14PM</t>
  </si>
  <si>
    <t>R-124313-2026</t>
  </si>
  <si>
    <t>ZZ-404</t>
  </si>
  <si>
    <t>SAAD KHAN</t>
  </si>
  <si>
    <t>5134332</t>
  </si>
  <si>
    <t>Jan 26 2026  5:39PM</t>
  </si>
  <si>
    <t>Jan 26 2026  5:50PM</t>
  </si>
  <si>
    <t>Jan 23 2025  2:01PM</t>
  </si>
  <si>
    <t>R-124314-2026</t>
  </si>
  <si>
    <t>CZ-296</t>
  </si>
  <si>
    <t>muhammad ashfaq</t>
  </si>
  <si>
    <t>305133</t>
  </si>
  <si>
    <t>C7004161</t>
  </si>
  <si>
    <t>Jan 26 2026  5:51PM</t>
  </si>
  <si>
    <t>Jan 23 2025  1:54PM</t>
  </si>
  <si>
    <t>R-124268-2026</t>
  </si>
  <si>
    <t>BBP-192</t>
  </si>
  <si>
    <t>SYED RIZWAN ALI</t>
  </si>
  <si>
    <t>Z031090</t>
  </si>
  <si>
    <t>NZE140-2191317</t>
  </si>
  <si>
    <t>Jan 26 2026  2:05PM</t>
  </si>
  <si>
    <t>Jan 26 2026  4:53PM</t>
  </si>
  <si>
    <t>Sep 19 2023  3:32PM</t>
  </si>
  <si>
    <t>R-124189-2026</t>
  </si>
  <si>
    <t>ADU-429</t>
  </si>
  <si>
    <t>ASAD EJAZ BAIG</t>
  </si>
  <si>
    <t>2A32171</t>
  </si>
  <si>
    <t>NSP150R7019730</t>
  </si>
  <si>
    <t>Jan 27 2026  4:23PM</t>
  </si>
  <si>
    <t>Oct 17 2025 12:49PM</t>
  </si>
  <si>
    <t>R-124197-2026</t>
  </si>
  <si>
    <t>LEH16-8747</t>
  </si>
  <si>
    <t>ALLMED SOLUTION A/C ZAKIR MALIK</t>
  </si>
  <si>
    <t>1KR1309353</t>
  </si>
  <si>
    <t>SP1302047888</t>
  </si>
  <si>
    <t>Jan 23 2026  5:20PM</t>
  </si>
  <si>
    <t>Jan 26 2026 12:24PM</t>
  </si>
  <si>
    <t>10624</t>
  </si>
  <si>
    <t>Jul  2 2025 11:51AM</t>
  </si>
  <si>
    <t>R-124298-2026</t>
  </si>
  <si>
    <t>MUL2932236</t>
  </si>
  <si>
    <t>6R216645</t>
  </si>
  <si>
    <t>1117164</t>
  </si>
  <si>
    <t>Jan 26 2026  4:50PM</t>
  </si>
  <si>
    <t>Jan 28 2026 12:29PM</t>
  </si>
  <si>
    <t>Mar 29 2022  2:15PM</t>
  </si>
  <si>
    <t>R-124080-2026</t>
  </si>
  <si>
    <t>BHY-171</t>
  </si>
  <si>
    <t>Sara Atif</t>
  </si>
  <si>
    <t>L13Z17459070</t>
  </si>
  <si>
    <t>NFDGM-1659HR201781</t>
  </si>
  <si>
    <t>Jan 23 2026  2:03PM</t>
  </si>
  <si>
    <t>Apr  9 2025  9:59AM</t>
  </si>
  <si>
    <t>R-124061-2026</t>
  </si>
  <si>
    <t>BP-2700</t>
  </si>
  <si>
    <t>G4FTH765091</t>
  </si>
  <si>
    <t>NG3NO5PVBSP701772</t>
  </si>
  <si>
    <t>Jan 21 2026  7:08PM</t>
  </si>
  <si>
    <t>Jan 21 2026  7:56PM</t>
  </si>
  <si>
    <t>10577</t>
  </si>
  <si>
    <t>Oct  4 2025  6:06PM</t>
  </si>
  <si>
    <t>R-124024-2026</t>
  </si>
  <si>
    <t>ANAS KHAN</t>
  </si>
  <si>
    <t>7049373</t>
  </si>
  <si>
    <t>Jan 21 2026  2:33PM</t>
  </si>
  <si>
    <t>Jan 21 2026  4:09PM</t>
  </si>
  <si>
    <t>Dec 11 2024 12:00AM</t>
  </si>
  <si>
    <t>R-122287-2026</t>
  </si>
  <si>
    <t>BWP-273</t>
  </si>
  <si>
    <t>RAJESH KUMAR</t>
  </si>
  <si>
    <t>Q088812</t>
  </si>
  <si>
    <t>ZRE171R-6066125</t>
  </si>
  <si>
    <t>Jan  5 2026 11:18AM</t>
  </si>
  <si>
    <t>Jan 21 2026 12:28PM</t>
  </si>
  <si>
    <t>May 17 2022  2:03PM</t>
  </si>
  <si>
    <t>R-122327-2026</t>
  </si>
  <si>
    <t>DGK542025</t>
  </si>
  <si>
    <t>T986113</t>
  </si>
  <si>
    <t>EC671099</t>
  </si>
  <si>
    <t>Apr  7 2025 11:34AM</t>
  </si>
  <si>
    <t>R-122266-2026</t>
  </si>
  <si>
    <t>LHE672283</t>
  </si>
  <si>
    <t>MUHAMMAD ABRAR CHAUHAN</t>
  </si>
  <si>
    <t>6R240166</t>
  </si>
  <si>
    <t>NF1AET306H1140233</t>
  </si>
  <si>
    <t>Jan  5 2026  9:45AM</t>
  </si>
  <si>
    <t>Jan  5 2026  8:02PM</t>
  </si>
  <si>
    <t>Jul  6 2022  3:02PM</t>
  </si>
  <si>
    <t>R-122418-2026</t>
  </si>
  <si>
    <t>BXG-364</t>
  </si>
  <si>
    <t>MUHAMMAD AZHAR</t>
  </si>
  <si>
    <t>506053</t>
  </si>
  <si>
    <t>1009694</t>
  </si>
  <si>
    <t>Jan  6 2026  2:26PM</t>
  </si>
  <si>
    <t>Jan  7 2026  3:33PM</t>
  </si>
  <si>
    <t>Aug 18 2025  3:00PM</t>
  </si>
  <si>
    <t>R-122484-2026</t>
  </si>
  <si>
    <t>AAJ-307</t>
  </si>
  <si>
    <t>MUNAWAR ABBAS</t>
  </si>
  <si>
    <t>7540668</t>
  </si>
  <si>
    <t>R263353</t>
  </si>
  <si>
    <t>Jan  7 2026 12:58PM</t>
  </si>
  <si>
    <t>Jan  8 2026  1:46PM</t>
  </si>
  <si>
    <t>10117</t>
  </si>
  <si>
    <t>LAYYAH</t>
  </si>
  <si>
    <t>Sep 10 2020  5:09PM</t>
  </si>
  <si>
    <t>R-122398-2026</t>
  </si>
  <si>
    <t>MUL313235</t>
  </si>
  <si>
    <t>RISE AG PAKISTAN</t>
  </si>
  <si>
    <t>6R270215</t>
  </si>
  <si>
    <t>NF1AET306H1170212</t>
  </si>
  <si>
    <t>Jan  6 2026 10:22AM</t>
  </si>
  <si>
    <t>Jan  6 2026  2:52PM</t>
  </si>
  <si>
    <t>Mar 31 2023 12:02PM</t>
  </si>
  <si>
    <t>R-122636-2026</t>
  </si>
  <si>
    <t>BRQ-778</t>
  </si>
  <si>
    <t>D DRIVE &amp; CO</t>
  </si>
  <si>
    <t>6R126684</t>
  </si>
  <si>
    <t>H1026578</t>
  </si>
  <si>
    <t>Jan  7 2026  4:28PM</t>
  </si>
  <si>
    <t>Jan  7 2026  4:38PM</t>
  </si>
  <si>
    <t>Jul  9 2025 12:00AM</t>
  </si>
  <si>
    <t>R-122523-2026</t>
  </si>
  <si>
    <t>AQ-920</t>
  </si>
  <si>
    <t>SHABANA MEHNAZ</t>
  </si>
  <si>
    <t>1006289</t>
  </si>
  <si>
    <t>01122807</t>
  </si>
  <si>
    <t>Jan  8 2026  4:08PM</t>
  </si>
  <si>
    <t>Sep 26 2020  3:10PM</t>
  </si>
  <si>
    <t>R-122660-2026</t>
  </si>
  <si>
    <t>AMN-390</t>
  </si>
  <si>
    <t>TAHIR MASOOD SHAIKH</t>
  </si>
  <si>
    <t>6R261411</t>
  </si>
  <si>
    <t>NF1AET306H1161395</t>
  </si>
  <si>
    <t>Jan  8 2026 12:06PM</t>
  </si>
  <si>
    <t>Jan  8 2026  4:00PM</t>
  </si>
  <si>
    <t>Dec  2 2022  5:37PM</t>
  </si>
  <si>
    <t>R-122632-2026</t>
  </si>
  <si>
    <t>LA-4541</t>
  </si>
  <si>
    <t>MR. ADNAN SALEEM</t>
  </si>
  <si>
    <t>1GD5051978</t>
  </si>
  <si>
    <t>GUN126R-5548056</t>
  </si>
  <si>
    <t>Jan  7 2026  4:08PM</t>
  </si>
  <si>
    <t>R-123503-2026</t>
  </si>
  <si>
    <t>CCG-725</t>
  </si>
  <si>
    <t>MUHAMMAD ZAKKI</t>
  </si>
  <si>
    <t>2A83224</t>
  </si>
  <si>
    <t>R-7060027</t>
  </si>
  <si>
    <t>Jan 14 2026  1:26PM</t>
  </si>
  <si>
    <t>Jan 14 2026  2:24PM</t>
  </si>
  <si>
    <t>Oct  3 2025 10:09AM</t>
  </si>
  <si>
    <t>R-122771-2026</t>
  </si>
  <si>
    <t>FSP-945</t>
  </si>
  <si>
    <t>6338314</t>
  </si>
  <si>
    <t>133145</t>
  </si>
  <si>
    <t>Jan 12 2026 12:59PM</t>
  </si>
  <si>
    <t>Aug 28 2023 12:36PM</t>
  </si>
  <si>
    <t>R-123645-2026</t>
  </si>
  <si>
    <t>BYS-259</t>
  </si>
  <si>
    <t>ABDUL RAZZAK VOHRA</t>
  </si>
  <si>
    <t>PK10K206157</t>
  </si>
  <si>
    <t>NF1AVK31H10106155</t>
  </si>
  <si>
    <t>Jan 16 2026  9:49AM</t>
  </si>
  <si>
    <t>Jan 16 2026 12:53PM</t>
  </si>
  <si>
    <t>Nov 11 2024 12:00AM</t>
  </si>
  <si>
    <t>R-122735-2026</t>
  </si>
  <si>
    <t>BWC-641</t>
  </si>
  <si>
    <t>USMAN GHANI</t>
  </si>
  <si>
    <t>Q092116</t>
  </si>
  <si>
    <t>ZRE171R-6069555</t>
  </si>
  <si>
    <t>Jan  9 2026  7:49PM</t>
  </si>
  <si>
    <t>Sep 13 2023  7:34PM</t>
  </si>
  <si>
    <t>R-123834-2026</t>
  </si>
  <si>
    <t>ACA-891</t>
  </si>
  <si>
    <t>MUHAMMAD NAWAZ</t>
  </si>
  <si>
    <t>09608951</t>
  </si>
  <si>
    <t>PAILPPM21A01880</t>
  </si>
  <si>
    <t>Jan 19 2026 12:49PM</t>
  </si>
  <si>
    <t>Jan 19 2026  6:02PM</t>
  </si>
  <si>
    <t>Jan 26 2021  4:52PM</t>
  </si>
  <si>
    <t>R-123804-2026</t>
  </si>
  <si>
    <t>LHE8122078</t>
  </si>
  <si>
    <t>SAMIA SHAMIM</t>
  </si>
  <si>
    <t>1KR-2056571</t>
  </si>
  <si>
    <t>M700S-0008253</t>
  </si>
  <si>
    <t>Jan 19 2026 11:32AM</t>
  </si>
  <si>
    <t>Jan 19 2026  5:17PM</t>
  </si>
  <si>
    <t>Dec  8 2020  8:34PM</t>
  </si>
  <si>
    <t>R-123552-2026</t>
  </si>
  <si>
    <t>AEJ-889</t>
  </si>
  <si>
    <t>SHEIKH SHAHIBZAD AHMAD</t>
  </si>
  <si>
    <t>6R176269</t>
  </si>
  <si>
    <t>1076247</t>
  </si>
  <si>
    <t>Jan 14 2026  2:39PM</t>
  </si>
  <si>
    <t>Jan 14 2026  6:12PM</t>
  </si>
  <si>
    <t>10536</t>
  </si>
  <si>
    <t>Jul 31 2021 10:54AM</t>
  </si>
  <si>
    <t>R-123675-2026</t>
  </si>
  <si>
    <t>BNE-535</t>
  </si>
  <si>
    <t>MUHAMMAD AMIN KANTH</t>
  </si>
  <si>
    <t>PK10K123077</t>
  </si>
  <si>
    <t>NF1AVK31H10023044</t>
  </si>
  <si>
    <t>Jan 16 2026  1:08PM</t>
  </si>
  <si>
    <t>Jan 16 2026  4:20PM</t>
  </si>
  <si>
    <t>Apr 18 2023  3:12PM</t>
  </si>
  <si>
    <t>R-123316-2026</t>
  </si>
  <si>
    <t>LHE5620257</t>
  </si>
  <si>
    <t>349243</t>
  </si>
  <si>
    <t>1249347</t>
  </si>
  <si>
    <t>Jan 12 2026 12:06PM</t>
  </si>
  <si>
    <t>Jan 12 2026  3:20PM</t>
  </si>
  <si>
    <t>Jun  5 2025  3:49PM</t>
  </si>
  <si>
    <t>R-123595-2026</t>
  </si>
  <si>
    <t>BGB-908</t>
  </si>
  <si>
    <t>6R346804</t>
  </si>
  <si>
    <t>1246846</t>
  </si>
  <si>
    <t>Jan 15 2026 11:20AM</t>
  </si>
  <si>
    <t>Jan 15 2026  4:14PM</t>
  </si>
  <si>
    <t>Feb 17 2022 12:57PM</t>
  </si>
  <si>
    <t>R-123663-2026</t>
  </si>
  <si>
    <t>TLL-229</t>
  </si>
  <si>
    <t>MALIK FAROOQ GOOD</t>
  </si>
  <si>
    <t>H-10403</t>
  </si>
  <si>
    <t>MALIK FAROOQ GOOD &amp; TRANSPORT CO</t>
  </si>
  <si>
    <t>Jan 16 2026 12:24PM</t>
  </si>
  <si>
    <t>Jan 16 2026 12:33PM</t>
  </si>
  <si>
    <t>Aug 18 2023 12:00AM</t>
  </si>
  <si>
    <t>R-123453-2026</t>
  </si>
  <si>
    <t>BYD-366</t>
  </si>
  <si>
    <t>RENT AND RIDE (SAMEER)</t>
  </si>
  <si>
    <t>6R264020</t>
  </si>
  <si>
    <t>H1163992</t>
  </si>
  <si>
    <t>Jan 13 2026  5:08PM</t>
  </si>
  <si>
    <t>Jan 13 2026  5:18PM</t>
  </si>
  <si>
    <t>10386</t>
  </si>
  <si>
    <t>Jan 13 2023  8:05PM</t>
  </si>
  <si>
    <t>R-123569-2026</t>
  </si>
  <si>
    <t>BLV-406</t>
  </si>
  <si>
    <t>SYED NIDA ZEHRA</t>
  </si>
  <si>
    <t>Q329714</t>
  </si>
  <si>
    <t>R7028845</t>
  </si>
  <si>
    <t>Jan 14 2026  4:56PM</t>
  </si>
  <si>
    <t>Jan 14 2026  5:06PM</t>
  </si>
  <si>
    <t>Jan 13 2025  3:43PM</t>
  </si>
  <si>
    <t>R-123615-2026</t>
  </si>
  <si>
    <t>ALF-184</t>
  </si>
  <si>
    <t>RIAZ GUJJAR</t>
  </si>
  <si>
    <t>PK10K197598</t>
  </si>
  <si>
    <t>H10097603</t>
  </si>
  <si>
    <t>Jan 15 2026  1:59PM</t>
  </si>
  <si>
    <t>Jan 15 2026  2:26PM</t>
  </si>
  <si>
    <t>Jan 21 2025 11:45AM</t>
  </si>
  <si>
    <t>R-123439-2026</t>
  </si>
  <si>
    <t>BGV-226</t>
  </si>
  <si>
    <t>AGHA FAHAD AHMED KHAN</t>
  </si>
  <si>
    <t>B71401250</t>
  </si>
  <si>
    <t>R005173</t>
  </si>
  <si>
    <t>Jan 13 2026  3:41PM</t>
  </si>
  <si>
    <t>Jan 13 2026  7:00PM</t>
  </si>
  <si>
    <t>Mar  5 2025  4:36PM</t>
  </si>
  <si>
    <t>R-124112-2026</t>
  </si>
  <si>
    <t>BQX-057</t>
  </si>
  <si>
    <t>HAMZA BIN ALI</t>
  </si>
  <si>
    <t>6R114649</t>
  </si>
  <si>
    <t>H1014600</t>
  </si>
  <si>
    <t>Jan 22 2026  3:19PM</t>
  </si>
  <si>
    <t>Jan 22 2026  7:21PM</t>
  </si>
  <si>
    <t>May  5 2023  8:44PM</t>
  </si>
  <si>
    <t>R-123205-2026</t>
  </si>
  <si>
    <t>LEB20-1794</t>
  </si>
  <si>
    <t>MUKHTAR FEEDS</t>
  </si>
  <si>
    <t>150097</t>
  </si>
  <si>
    <t>10050156</t>
  </si>
  <si>
    <t>Jan 10 2026 11:34AM</t>
  </si>
  <si>
    <t>Jan 13 2026  4:02PM</t>
  </si>
  <si>
    <t>removal</t>
  </si>
  <si>
    <t>Nov 23 2022  2:00PM</t>
  </si>
  <si>
    <t>R-123743-2026</t>
  </si>
  <si>
    <t>CBH-637</t>
  </si>
  <si>
    <t>MUHAMMAD HARIS</t>
  </si>
  <si>
    <t>188722</t>
  </si>
  <si>
    <t>61781</t>
  </si>
  <si>
    <t>Jan 17 2026  1:17PM</t>
  </si>
  <si>
    <t>Jan 17 2026  2:06PM</t>
  </si>
  <si>
    <t>Apr 16 2025  3:13PM</t>
  </si>
  <si>
    <t>R-123362-2026</t>
  </si>
  <si>
    <t>BJA-342</t>
  </si>
  <si>
    <t>USMAN SULTAN</t>
  </si>
  <si>
    <t>Q088901</t>
  </si>
  <si>
    <t>ZRE171R-6066370</t>
  </si>
  <si>
    <t>Jan 12 2026  2:28PM</t>
  </si>
  <si>
    <t>Jan 14 2026 12:08PM</t>
  </si>
  <si>
    <t>Sep 12 2025  6:43PM</t>
  </si>
  <si>
    <t>R-123405-2026</t>
  </si>
  <si>
    <t>KHI472594</t>
  </si>
  <si>
    <t>AMMAR</t>
  </si>
  <si>
    <t>Q373144(A)</t>
  </si>
  <si>
    <t>R-7072327(A)</t>
  </si>
  <si>
    <t>Jan 13 2026 10:54AM</t>
  </si>
  <si>
    <t>Jan 13 2026 10:56AM</t>
  </si>
  <si>
    <t>Nov 25 2024  4:23PM</t>
  </si>
  <si>
    <t>R-123614-2026</t>
  </si>
  <si>
    <t>AVK-838</t>
  </si>
  <si>
    <t>1002598</t>
  </si>
  <si>
    <t>Jan 15 2026  1:58PM</t>
  </si>
  <si>
    <t>Jan 15 2026  2:36PM</t>
  </si>
  <si>
    <t>Apr  7 2025  5:53PM</t>
  </si>
  <si>
    <t>R-123074-2026</t>
  </si>
  <si>
    <t>AFV-9625</t>
  </si>
  <si>
    <t>U806039</t>
  </si>
  <si>
    <t>100829758</t>
  </si>
  <si>
    <t>Jan 10 2026 11:11AM</t>
  </si>
  <si>
    <t>Jan 12 2026 12:33PM</t>
  </si>
  <si>
    <t>Removal Done Sakhawat t</t>
  </si>
  <si>
    <t>Sep  5 2023  8:38PM</t>
  </si>
  <si>
    <t>R-123075-2026</t>
  </si>
  <si>
    <t>AFV-9588</t>
  </si>
  <si>
    <t>U806040</t>
  </si>
  <si>
    <t>100829725</t>
  </si>
  <si>
    <t>Jan 10 2026 11:12AM</t>
  </si>
  <si>
    <t>Sep  5 2023  9:25PM</t>
  </si>
  <si>
    <t>R-123078-2026</t>
  </si>
  <si>
    <t>AEK-8327</t>
  </si>
  <si>
    <t>U77889</t>
  </si>
  <si>
    <t>100803832</t>
  </si>
  <si>
    <t>Jan 12 2026 12:51PM</t>
  </si>
  <si>
    <t>Sep 23 2023  7:18PM</t>
  </si>
  <si>
    <t>R-123323-2026</t>
  </si>
  <si>
    <t>ABA-521</t>
  </si>
  <si>
    <t>KASHIF MUMTAZ</t>
  </si>
  <si>
    <t>6R342208</t>
  </si>
  <si>
    <t>NF1AET306H1242072</t>
  </si>
  <si>
    <t>Jan 12 2026 12:18PM</t>
  </si>
  <si>
    <t>Jan 14 2026  5:40PM</t>
  </si>
  <si>
    <t>Mar  8 2025  2:45PM</t>
  </si>
  <si>
    <t>R-123504-2026</t>
  </si>
  <si>
    <t>AGP- 119</t>
  </si>
  <si>
    <t>6R193509</t>
  </si>
  <si>
    <t>NF1AET306H1093495</t>
  </si>
  <si>
    <t>Jan 14 2026  1:32PM</t>
  </si>
  <si>
    <t>Jan 14 2026  7:38PM</t>
  </si>
  <si>
    <t>Oct 28 2024  8:56PM</t>
  </si>
  <si>
    <t>R-123484-2026</t>
  </si>
  <si>
    <t>PPT1212391</t>
  </si>
  <si>
    <t>SYED IZHAR HUSSAIN SHAH</t>
  </si>
  <si>
    <t>6R261773</t>
  </si>
  <si>
    <t>NF1AET306H1161776</t>
  </si>
  <si>
    <t>Jan 23 2026  3:19PM</t>
  </si>
  <si>
    <t>Jan 13 2023 12:02PM</t>
  </si>
  <si>
    <t>R-123642-2026</t>
  </si>
  <si>
    <t>ANX-459</t>
  </si>
  <si>
    <t>MUHAMMAD UMAR</t>
  </si>
  <si>
    <t>R1011372</t>
  </si>
  <si>
    <t>S00111365</t>
  </si>
  <si>
    <t>Jan 15 2026  5:42PM</t>
  </si>
  <si>
    <t>Feb 26 2025  2:30PM</t>
  </si>
  <si>
    <t>R-123802-2026</t>
  </si>
  <si>
    <t>APX-361</t>
  </si>
  <si>
    <t>124341</t>
  </si>
  <si>
    <t>1024334</t>
  </si>
  <si>
    <t>Jan 25 2026  2:49PM</t>
  </si>
  <si>
    <t>Dec 31 2019  4:18PM</t>
  </si>
  <si>
    <t>R-123786-2026</t>
  </si>
  <si>
    <t>APW-409</t>
  </si>
  <si>
    <t>CHAUDHARY MUHAMMAD FAISAL LATIF</t>
  </si>
  <si>
    <t>120286</t>
  </si>
  <si>
    <t>1019414</t>
  </si>
  <si>
    <t>Jan 19 2026 11:16AM</t>
  </si>
  <si>
    <t>Jan 24 2026 11:32AM</t>
  </si>
  <si>
    <t>Dec 14 2019  1:35PM</t>
  </si>
  <si>
    <t>R-123835-2026</t>
  </si>
  <si>
    <t>LEE13-7673</t>
  </si>
  <si>
    <t>L13Z15423409</t>
  </si>
  <si>
    <t>NFBGM1547DR141888</t>
  </si>
  <si>
    <t>Jan 19 2026 12:50PM</t>
  </si>
  <si>
    <t>Oct  9 2019  3:22PM</t>
  </si>
  <si>
    <t>R-123471-2026</t>
  </si>
  <si>
    <t>BM-4429</t>
  </si>
  <si>
    <t>muhammad ahmed kundan</t>
  </si>
  <si>
    <t>1GD5409556</t>
  </si>
  <si>
    <t>GUN156R-1104058</t>
  </si>
  <si>
    <t>Jan 14 2026 11:24AM</t>
  </si>
  <si>
    <t>Jan 14 2026 12:25PM</t>
  </si>
  <si>
    <t>Jan 21 2025 12:00AM</t>
  </si>
  <si>
    <t>R-121404-2025</t>
  </si>
  <si>
    <t>RWL2112266</t>
  </si>
  <si>
    <t>MALIK SHAHRYAR</t>
  </si>
  <si>
    <t>Z548916</t>
  </si>
  <si>
    <t>NZE170R-4174375</t>
  </si>
  <si>
    <t>Dec 18 2025  1:01PM</t>
  </si>
  <si>
    <t>Jan 19 2026  5:23PM</t>
  </si>
  <si>
    <t>Nov  2 2022  6:14PM</t>
  </si>
  <si>
    <t>R-123600-2026</t>
  </si>
  <si>
    <t>KQV-2528</t>
  </si>
  <si>
    <t>MUHAMMAD GHAFFAR</t>
  </si>
  <si>
    <t>153981</t>
  </si>
  <si>
    <t>153975</t>
  </si>
  <si>
    <t>Jan 15 2026 11:35AM</t>
  </si>
  <si>
    <t>Jan 15 2026 12:18PM</t>
  </si>
  <si>
    <t>Jan 27 2025  5:04PM</t>
  </si>
  <si>
    <t>R-122768-2026</t>
  </si>
  <si>
    <t>ABS-2797</t>
  </si>
  <si>
    <t>U724211</t>
  </si>
  <si>
    <t>C100746632</t>
  </si>
  <si>
    <t>Sep 23 2023  3:47PM</t>
  </si>
  <si>
    <t>R-122752-2026</t>
  </si>
  <si>
    <t>AHN-2410</t>
  </si>
  <si>
    <t>U840096</t>
  </si>
  <si>
    <t>100863680</t>
  </si>
  <si>
    <t>Jan 10 2026 11:00AM</t>
  </si>
  <si>
    <t>Sep  1 2023  7:31PM</t>
  </si>
  <si>
    <t>R-122662-2026</t>
  </si>
  <si>
    <t>APT-366</t>
  </si>
  <si>
    <t>ZAHOOR HUSSAIN</t>
  </si>
  <si>
    <t>Q342297</t>
  </si>
  <si>
    <t>ZRE172R-7041450</t>
  </si>
  <si>
    <t>Jan  8 2026 12:24PM</t>
  </si>
  <si>
    <t>Jan 12 2026 10:28AM</t>
  </si>
  <si>
    <t>Nov 15 2019 10:23AM</t>
  </si>
  <si>
    <t>R-122325-2026</t>
  </si>
  <si>
    <t>AQQ-4460</t>
  </si>
  <si>
    <t>PS CIVIL LINES</t>
  </si>
  <si>
    <t>7432674</t>
  </si>
  <si>
    <t>BH432697</t>
  </si>
  <si>
    <t>Jan  5 2026  3:16PM</t>
  </si>
  <si>
    <t>Apr  5 2025  1:31PM</t>
  </si>
  <si>
    <t>R-124333-2026</t>
  </si>
  <si>
    <t>AGM-996</t>
  </si>
  <si>
    <t>R18Z16930129</t>
  </si>
  <si>
    <t>NFBFC6668MR082703</t>
  </si>
  <si>
    <t>Jan 27 2026 11:48AM</t>
  </si>
  <si>
    <t>Jan 29 2026 11:04AM</t>
  </si>
  <si>
    <t>Jan  5 2022  5:37PM</t>
  </si>
  <si>
    <t>R-123848-2026</t>
  </si>
  <si>
    <t>BMH-390</t>
  </si>
  <si>
    <t>MUSTAFA MOIN MIRZA</t>
  </si>
  <si>
    <t>Q046281</t>
  </si>
  <si>
    <t>ZRE171R-6023769</t>
  </si>
  <si>
    <t>Jan 19 2026  1:03PM</t>
  </si>
  <si>
    <t>Jan 24 2026 10:57AM</t>
  </si>
  <si>
    <t>Oct 16 2025  6:14PM</t>
  </si>
  <si>
    <t>R-124037-2026</t>
  </si>
  <si>
    <t>AXE-695</t>
  </si>
  <si>
    <t>AMJAD ALI</t>
  </si>
  <si>
    <t>51006925</t>
  </si>
  <si>
    <t>010895</t>
  </si>
  <si>
    <t>Jan 21 2026  3:33PM</t>
  </si>
  <si>
    <t>Jan 27 2026 10:08AM</t>
  </si>
  <si>
    <t>Jan 17 2022 12:40PM</t>
  </si>
  <si>
    <t>R-124004-2026</t>
  </si>
  <si>
    <t>BFV-063</t>
  </si>
  <si>
    <t>SYED SHARIQUE AHMED</t>
  </si>
  <si>
    <t>PKF620832</t>
  </si>
  <si>
    <t>SF410PKPK527697</t>
  </si>
  <si>
    <t>Jan 21 2026 11:39AM</t>
  </si>
  <si>
    <t>Jan 22 2026 12:40PM</t>
  </si>
  <si>
    <t>Feb  1 2022  1:34PM</t>
  </si>
  <si>
    <t>R-112981-2025</t>
  </si>
  <si>
    <t>BVM-762</t>
  </si>
  <si>
    <t>OWAIS RANA</t>
  </si>
  <si>
    <t>6R196729</t>
  </si>
  <si>
    <t>NF1AET306H1096726</t>
  </si>
  <si>
    <t>Oct  6 2025  5:56PM</t>
  </si>
  <si>
    <t>Jan 24 2026 10:27AM</t>
  </si>
  <si>
    <t>Oct  4 2023  3:20PM</t>
  </si>
  <si>
    <t>R-122756-2026</t>
  </si>
  <si>
    <t>AFV-9638</t>
  </si>
  <si>
    <t>U806117</t>
  </si>
  <si>
    <t>100829714</t>
  </si>
  <si>
    <t>Jan 10 2026 11:02AM</t>
  </si>
  <si>
    <t>Sep  1 2023  9:37PM</t>
  </si>
  <si>
    <t>R-122765-2026</t>
  </si>
  <si>
    <t>ABS-2694</t>
  </si>
  <si>
    <t>U727388</t>
  </si>
  <si>
    <t>100748492</t>
  </si>
  <si>
    <t>Jan 12 2026  1:03PM</t>
  </si>
  <si>
    <t>Sep 23 2023  5:55PM</t>
  </si>
  <si>
    <t>R-122777-2026</t>
  </si>
  <si>
    <t>AFV-9559</t>
  </si>
  <si>
    <t>U806068</t>
  </si>
  <si>
    <t>100829721</t>
  </si>
  <si>
    <t>Jan 12 2026 11:43AM</t>
  </si>
  <si>
    <t>Sep 23 2023  3:49PM</t>
  </si>
  <si>
    <t>R-123063-2026</t>
  </si>
  <si>
    <t>BSN-990</t>
  </si>
  <si>
    <t>HUZAIFA FARHAN</t>
  </si>
  <si>
    <t>R18Z16914670</t>
  </si>
  <si>
    <t>Jan 10 2026 11:07AM</t>
  </si>
  <si>
    <t>Jan 15 2026  1:16PM</t>
  </si>
  <si>
    <t>Jan 25 2024  4:49PM</t>
  </si>
  <si>
    <t>R-122989-2026</t>
  </si>
  <si>
    <t>CAZ-613</t>
  </si>
  <si>
    <t>MEER ALI HASSAN</t>
  </si>
  <si>
    <t>335689</t>
  </si>
  <si>
    <t>1235694</t>
  </si>
  <si>
    <t>Jan  9 2026  5:23PM</t>
  </si>
  <si>
    <t>Jan 12 2026  2:34PM</t>
  </si>
  <si>
    <t>Jan 17 2025  6:20PM</t>
  </si>
  <si>
    <t>R-124759-2026</t>
  </si>
  <si>
    <t>BM-3528</t>
  </si>
  <si>
    <t>OSAMA ALI</t>
  </si>
  <si>
    <t>2TR-1289134</t>
  </si>
  <si>
    <t>TRJ150-003661</t>
  </si>
  <si>
    <t>Jan 29 2026  6:43PM</t>
  </si>
  <si>
    <t>Jan 29 2026  6:44PM</t>
  </si>
  <si>
    <t>Mar 22 2025 12:00AM</t>
  </si>
  <si>
    <t>R-124765-2026</t>
  </si>
  <si>
    <t>AVV-63</t>
  </si>
  <si>
    <t>PK10B223060</t>
  </si>
  <si>
    <t>A1J310PK10123068</t>
  </si>
  <si>
    <t>Jan 30 2026  9:39AM</t>
  </si>
  <si>
    <t>Jan 30 2026 12:46PM</t>
  </si>
  <si>
    <t>Mar 14 2024  1:11PM</t>
  </si>
  <si>
    <t>R-124562-2026</t>
  </si>
  <si>
    <t>FSL301122DI9187</t>
  </si>
  <si>
    <t>UMAIR ASHRAF</t>
  </si>
  <si>
    <t>1011547</t>
  </si>
  <si>
    <t>111522</t>
  </si>
  <si>
    <t>Jan 28 2026  5:15PM</t>
  </si>
  <si>
    <t>Jan 30 2026  4:09PM</t>
  </si>
  <si>
    <t>Dec  1 2022 12:28PM</t>
  </si>
  <si>
    <t>R-124372-2026</t>
  </si>
  <si>
    <t>JF-9414</t>
  </si>
  <si>
    <t>BILAL</t>
  </si>
  <si>
    <t>957978</t>
  </si>
  <si>
    <t>700171361</t>
  </si>
  <si>
    <t>Jan 29 2026  6:27PM</t>
  </si>
  <si>
    <t>Jun  2 2025  5:28PM</t>
  </si>
  <si>
    <t>R-124415-2026</t>
  </si>
  <si>
    <t>LEB20-92</t>
  </si>
  <si>
    <t>ALLAH DITTA</t>
  </si>
  <si>
    <t>G4NALH309160</t>
  </si>
  <si>
    <t>NNAQL51AZKP502892</t>
  </si>
  <si>
    <t>Jan 28 2026 10:56AM</t>
  </si>
  <si>
    <t>Jan 28 2026  7:21PM</t>
  </si>
  <si>
    <t>Mar 20 2020 11:11AM</t>
  </si>
  <si>
    <t>R-123073-2026</t>
  </si>
  <si>
    <t>AFV-9591</t>
  </si>
  <si>
    <t>U806103</t>
  </si>
  <si>
    <t>100829718</t>
  </si>
  <si>
    <t>Jan 12 2026  1:25PM</t>
  </si>
  <si>
    <t>Sep  5 2023  4:28PM</t>
  </si>
  <si>
    <t>R-122341-2026</t>
  </si>
  <si>
    <t>BTS-876</t>
  </si>
  <si>
    <t>SHER KHAN</t>
  </si>
  <si>
    <t>6R167463</t>
  </si>
  <si>
    <t>NF1AET306H1067480</t>
  </si>
  <si>
    <t>Jan  5 2026 12:57PM</t>
  </si>
  <si>
    <t>Jan  6 2026  1:39PM</t>
  </si>
  <si>
    <t>Jun 17 2019  1:50PM</t>
  </si>
  <si>
    <t>R-122411-2026</t>
  </si>
  <si>
    <t>BUK-525</t>
  </si>
  <si>
    <t>M. Younus</t>
  </si>
  <si>
    <t>2A17535</t>
  </si>
  <si>
    <t>9507220</t>
  </si>
  <si>
    <t>Jan  6 2026  1:16PM</t>
  </si>
  <si>
    <t>Jan 16 2025 12:00AM</t>
  </si>
  <si>
    <t>R-122205-2026</t>
  </si>
  <si>
    <t>AUX-813</t>
  </si>
  <si>
    <t>MUHAMMAD IRFAN RAMZAN</t>
  </si>
  <si>
    <t>Q079967</t>
  </si>
  <si>
    <t>6057336</t>
  </si>
  <si>
    <t>Jan  2 2026  2:45PM</t>
  </si>
  <si>
    <t>Jan  3 2026  2:44PM</t>
  </si>
  <si>
    <t>Sep  9 2021  4:48PM</t>
  </si>
  <si>
    <t>R-122368-2026</t>
  </si>
  <si>
    <t>AWK-902</t>
  </si>
  <si>
    <t>AKHTAR</t>
  </si>
  <si>
    <t>Q086061</t>
  </si>
  <si>
    <t>ZRE171R-6063540</t>
  </si>
  <si>
    <t>Jan  5 2026  3:11PM</t>
  </si>
  <si>
    <t>Jan 14 2026  3:38PM</t>
  </si>
  <si>
    <t>Dec 21 2021 12:05PM</t>
  </si>
  <si>
    <t>R-123077-2026</t>
  </si>
  <si>
    <t>AHN-2472</t>
  </si>
  <si>
    <t>U840180</t>
  </si>
  <si>
    <t>100863663</t>
  </si>
  <si>
    <t>Jan 12 2026  1:10PM</t>
  </si>
  <si>
    <t>Sep 23 2023  4:34PM</t>
  </si>
  <si>
    <t>R-123076-2026</t>
  </si>
  <si>
    <t>AFV-9646</t>
  </si>
  <si>
    <t>U806118</t>
  </si>
  <si>
    <t>100829713</t>
  </si>
  <si>
    <t>Jan 12 2026  1:17PM</t>
  </si>
  <si>
    <t>Sep  5 2023 10:05PM</t>
  </si>
  <si>
    <t>R-123594-2026</t>
  </si>
  <si>
    <t>SYED SALMAN SHAH</t>
  </si>
  <si>
    <t>Jan 26 2026 12:10PM</t>
  </si>
  <si>
    <t>Dec  9 2022 12:10PM</t>
  </si>
  <si>
    <t>R-124030-2026</t>
  </si>
  <si>
    <t>BZJ-194</t>
  </si>
  <si>
    <t>KASHAN HAMZA</t>
  </si>
  <si>
    <t>2763672</t>
  </si>
  <si>
    <t>KSP210-0025189</t>
  </si>
  <si>
    <t>Jan 21 2026  3:08PM</t>
  </si>
  <si>
    <t>Jan 22 2026 10:12AM</t>
  </si>
  <si>
    <t>tracker remove</t>
  </si>
  <si>
    <t>Nov 11 2025  6:41PM</t>
  </si>
  <si>
    <t>R-124072-2026</t>
  </si>
  <si>
    <t>CZ-2217</t>
  </si>
  <si>
    <t>MASTER CHANGAN MOTORS</t>
  </si>
  <si>
    <t>CZ2217</t>
  </si>
  <si>
    <t>Jan 22 2026 10:56AM</t>
  </si>
  <si>
    <t>Jan 22 2026 11:21AM</t>
  </si>
  <si>
    <t>Nov 22 2023 12:56PM</t>
  </si>
  <si>
    <t>R-123964-2026</t>
  </si>
  <si>
    <t>KHI4420248</t>
  </si>
  <si>
    <t>ANAYAT ULLAH NIAZI</t>
  </si>
  <si>
    <t>6R301428</t>
  </si>
  <si>
    <t>NF1AET306H1201466</t>
  </si>
  <si>
    <t>Jan 20 2026  3:21PM</t>
  </si>
  <si>
    <t>Jan 22 2026 10:16AM</t>
  </si>
  <si>
    <t>Apr  4 2024  1:43PM</t>
  </si>
  <si>
    <t>R-123896-2026</t>
  </si>
  <si>
    <t>KHI2132356</t>
  </si>
  <si>
    <t>HAZRAT ISLAM</t>
  </si>
  <si>
    <t>B234690</t>
  </si>
  <si>
    <t>K10134693</t>
  </si>
  <si>
    <t>Jan 20 2026  9:42AM</t>
  </si>
  <si>
    <t>Jan 20 2026  5:14PM</t>
  </si>
  <si>
    <t>Mar 28 2023  2:46PM</t>
  </si>
  <si>
    <t>R-124005-2026</t>
  </si>
  <si>
    <t>KHI17122046</t>
  </si>
  <si>
    <t>MR.MOHAMMAD ASIM</t>
  </si>
  <si>
    <t>LEB-5053075</t>
  </si>
  <si>
    <t>RU3-1103072</t>
  </si>
  <si>
    <t>Jan 21 2026 11:41AM</t>
  </si>
  <si>
    <t>Jan 22 2026 10:30AM</t>
  </si>
  <si>
    <t>Dec 19 2020 10:19AM</t>
  </si>
  <si>
    <t>R-124182-2026</t>
  </si>
  <si>
    <t>MUL7220252</t>
  </si>
  <si>
    <t>HAFEEZ UR REHMAN</t>
  </si>
  <si>
    <t>309545</t>
  </si>
  <si>
    <t>NKMASE2E9S1001722</t>
  </si>
  <si>
    <t>Jan 24 2026 11:54AM</t>
  </si>
  <si>
    <t>Feb  7 2025  2:48PM</t>
  </si>
  <si>
    <t>R-124081-2026</t>
  </si>
  <si>
    <t>LEC18A-9155</t>
  </si>
  <si>
    <t>SHAMAS TABRAIZ</t>
  </si>
  <si>
    <t>Z541544</t>
  </si>
  <si>
    <t>4167432</t>
  </si>
  <si>
    <t>Jan 22 2026 12:15PM</t>
  </si>
  <si>
    <t>Jan 22 2026  3:34PM</t>
  </si>
  <si>
    <t>Jan 16 2024 12:00AM</t>
  </si>
  <si>
    <t>R-124137-2026</t>
  </si>
  <si>
    <t>AUK-46</t>
  </si>
  <si>
    <t>MR.NOOR KAMAL</t>
  </si>
  <si>
    <t>1KR-2573426</t>
  </si>
  <si>
    <t>KSP130-4031604</t>
  </si>
  <si>
    <t>Jan 22 2026  5:29PM</t>
  </si>
  <si>
    <t>Jan 26 2026  5:17PM</t>
  </si>
  <si>
    <t>May  5 2025  1:33PM</t>
  </si>
  <si>
    <t>R-124183-2026</t>
  </si>
  <si>
    <t>BUL-270</t>
  </si>
  <si>
    <t>NOMAN AHMAD</t>
  </si>
  <si>
    <t>6R178578</t>
  </si>
  <si>
    <t>NF1AET306H1078510</t>
  </si>
  <si>
    <t>Jan 29 2026 11:14AM</t>
  </si>
  <si>
    <t>Jul 14 2025  2:47PM</t>
  </si>
  <si>
    <t>R-124109-2026</t>
  </si>
  <si>
    <t>BUH-502</t>
  </si>
  <si>
    <t>ASGHAR ALI SHAIKH</t>
  </si>
  <si>
    <t>LI2B51000131</t>
  </si>
  <si>
    <t>MR000191</t>
  </si>
  <si>
    <t>Jan 23 2026 10:32AM</t>
  </si>
  <si>
    <t>TRACKER REMOVE</t>
  </si>
  <si>
    <t>Aug 26 2021  3:01PM</t>
  </si>
  <si>
    <t>R-124230-2026</t>
  </si>
  <si>
    <t>208129</t>
  </si>
  <si>
    <t>10108124</t>
  </si>
  <si>
    <t>Jan 29 2026 10:26AM</t>
  </si>
  <si>
    <t>Sep 18 2024 12:45PM</t>
  </si>
  <si>
    <t>R-124413-2026</t>
  </si>
  <si>
    <t>ABC13122345</t>
  </si>
  <si>
    <t>MUHAMMAD TANVEER ASLAM</t>
  </si>
  <si>
    <t>K12MR1017317</t>
  </si>
  <si>
    <t>NF1SZC63S00117312</t>
  </si>
  <si>
    <t>Jan 28 2026 10:55AM</t>
  </si>
  <si>
    <t>Jan 29 2026 10:31AM</t>
  </si>
  <si>
    <t>Dec 14 2023 12:01PM</t>
  </si>
  <si>
    <t>R-122236-2026</t>
  </si>
  <si>
    <t>AXB-303</t>
  </si>
  <si>
    <t>KHAWAJA ABRAR AHMED</t>
  </si>
  <si>
    <t>13011687</t>
  </si>
  <si>
    <t>10011686</t>
  </si>
  <si>
    <t>Jan  3 2026 10:38AM</t>
  </si>
  <si>
    <t>Jan  3 2026 11:09AM</t>
  </si>
  <si>
    <t>Jan  8 2025  9:35PM</t>
  </si>
  <si>
    <t>R-122256-2026</t>
  </si>
  <si>
    <t>ADP-878</t>
  </si>
  <si>
    <t>MUHAMMAD SAKHAWAT</t>
  </si>
  <si>
    <t>15E4EMGLC090456</t>
  </si>
  <si>
    <t>LSJA24U90MN022828</t>
  </si>
  <si>
    <t>Jan  3 2026  1:38PM</t>
  </si>
  <si>
    <t>Jan  5 2026 11:48AM</t>
  </si>
  <si>
    <t>Jan  8 2025  6:35PM</t>
  </si>
  <si>
    <t>R-122285-2026</t>
  </si>
  <si>
    <t>ADA-701</t>
  </si>
  <si>
    <t>MR. MUNIR AHMAD</t>
  </si>
  <si>
    <t>PK10K172739</t>
  </si>
  <si>
    <t>NF1AVK31H10072769</t>
  </si>
  <si>
    <t>Jan  5 2026 11:17AM</t>
  </si>
  <si>
    <t>Jan  6 2026 11:55AM</t>
  </si>
  <si>
    <t>May 26 2021  5:23PM</t>
  </si>
  <si>
    <t>R-122669-2026</t>
  </si>
  <si>
    <t>FSL11120251</t>
  </si>
  <si>
    <t>MUBASHER HUSSAIN</t>
  </si>
  <si>
    <t>334924</t>
  </si>
  <si>
    <t>1234944</t>
  </si>
  <si>
    <t>Jan  8 2026 12:37PM</t>
  </si>
  <si>
    <t>Jan  8 2026 12:47PM</t>
  </si>
  <si>
    <t>Jan 11 2025 12:28PM</t>
  </si>
  <si>
    <t>R-122652-2026</t>
  </si>
  <si>
    <t>AQB-520</t>
  </si>
  <si>
    <t>CHAUDHARY TARIQ MEHMOOD PANNO</t>
  </si>
  <si>
    <t>G4NAKH050532</t>
  </si>
  <si>
    <t>NNAQL51AZKP501656</t>
  </si>
  <si>
    <t>Jan  8 2026 11:51AM</t>
  </si>
  <si>
    <t>Jan 12 2026 11:12AM</t>
  </si>
  <si>
    <t>Aug 25 2022 12:00AM</t>
  </si>
  <si>
    <t>R-123509-2026</t>
  </si>
  <si>
    <t>AAU-294</t>
  </si>
  <si>
    <t>MUZAFAR SAEED AMANAT</t>
  </si>
  <si>
    <t>2A11141</t>
  </si>
  <si>
    <t>7006782</t>
  </si>
  <si>
    <t>Jan 14 2026  1:53PM</t>
  </si>
  <si>
    <t>Jan 19 2026  6:07PM</t>
  </si>
  <si>
    <t>Feb  4 2020 12:04AM</t>
  </si>
  <si>
    <t>R-123873-2026</t>
  </si>
  <si>
    <t>KHI852436</t>
  </si>
  <si>
    <t>MUHAMMAD IMRAN BUTT</t>
  </si>
  <si>
    <t>JL473Q4M3EE503475</t>
  </si>
  <si>
    <t>NKMA2CBRAM1000647</t>
  </si>
  <si>
    <t>Jan 19 2026  3:23PM</t>
  </si>
  <si>
    <t>Jan 19 2026  3:33PM</t>
  </si>
  <si>
    <t>Feb  3 2024  3:12PM</t>
  </si>
  <si>
    <t>R-123590-2026</t>
  </si>
  <si>
    <t>CAY-751</t>
  </si>
  <si>
    <t>Bilal Akhter</t>
  </si>
  <si>
    <t>333622</t>
  </si>
  <si>
    <t>1233643</t>
  </si>
  <si>
    <t>Jan 15 2026 11:00AM</t>
  </si>
  <si>
    <t>Jan 15 2026 11:37AM</t>
  </si>
  <si>
    <t>Jan 29 2025  5:53PM</t>
  </si>
  <si>
    <t>R-123480-2026</t>
  </si>
  <si>
    <t>BVX-681</t>
  </si>
  <si>
    <t>6R216193</t>
  </si>
  <si>
    <t>NF1AET306H1116143</t>
  </si>
  <si>
    <t>Jan 19 2026  5:16PM</t>
  </si>
  <si>
    <t>Dec 30 2022 11:51AM</t>
  </si>
  <si>
    <t>R-123825-2026</t>
  </si>
  <si>
    <t>BCW-672</t>
  </si>
  <si>
    <t>KUMAIL ABBAS HAIDRY</t>
  </si>
  <si>
    <t>PKF600758</t>
  </si>
  <si>
    <t>SF410PK507618</t>
  </si>
  <si>
    <t>Jan 19 2026 12:07PM</t>
  </si>
  <si>
    <t>Jan 20 2026 10:09AM</t>
  </si>
  <si>
    <t>Sep 22 2022 12:30PM</t>
  </si>
  <si>
    <t>R-122323-2026</t>
  </si>
  <si>
    <t>ASP-8725</t>
  </si>
  <si>
    <t>E172727</t>
  </si>
  <si>
    <t>HA565265</t>
  </si>
  <si>
    <t>Apr  5 2025  1:29PM</t>
  </si>
  <si>
    <t>R-124580-2026</t>
  </si>
  <si>
    <t>KJZ-0957 Elliya</t>
  </si>
  <si>
    <t>ESPRESSO COFFEE HOUSES (Head Office Bike) (Elliya)</t>
  </si>
  <si>
    <t>SSA1175237</t>
  </si>
  <si>
    <t>SSA1205566</t>
  </si>
  <si>
    <t>Jan 29 2026 10:29AM</t>
  </si>
  <si>
    <t>Jan 29 2026 10:33AM</t>
  </si>
  <si>
    <t>Feb 14 2025 11:38AM</t>
  </si>
  <si>
    <t>R-122696-2026</t>
  </si>
  <si>
    <t>ABP-423</t>
  </si>
  <si>
    <t>SHEIKH MOIN UD DIN SABRI</t>
  </si>
  <si>
    <t>43LALP077832</t>
  </si>
  <si>
    <t>NNATA52AXKP500643</t>
  </si>
  <si>
    <t>Jan  8 2026  2:32PM</t>
  </si>
  <si>
    <t>Jan 13 2026  1:59PM</t>
  </si>
  <si>
    <t>Dec 31 2020  2:26PM</t>
  </si>
  <si>
    <t>R-116012-2025</t>
  </si>
  <si>
    <t>BTN-241</t>
  </si>
  <si>
    <t>Q074429</t>
  </si>
  <si>
    <t>6051930</t>
  </si>
  <si>
    <t>Oct 21 2025  3:06PM</t>
  </si>
  <si>
    <t>Jan 16 2026  4:14PM</t>
  </si>
  <si>
    <t>Oct 29 2024  4:43PM</t>
  </si>
  <si>
    <t>R-122663-2026</t>
  </si>
  <si>
    <t>KHI151202512</t>
  </si>
  <si>
    <t>SHIVA KARAN</t>
  </si>
  <si>
    <t>9Z08577</t>
  </si>
  <si>
    <t>0907312</t>
  </si>
  <si>
    <t>Jan  8 2026 12:25PM</t>
  </si>
  <si>
    <t>Jan  8 2026 12:38PM</t>
  </si>
  <si>
    <t>Jan 15 2025  3:38PM</t>
  </si>
  <si>
    <t>R-123028-2026</t>
  </si>
  <si>
    <t>KHI31102236</t>
  </si>
  <si>
    <t>ABDUL SATTAR</t>
  </si>
  <si>
    <t>Q363587</t>
  </si>
  <si>
    <t>ZRE172R-7062818</t>
  </si>
  <si>
    <t>Jan 10 2026 11:04AM</t>
  </si>
  <si>
    <t>Jan 12 2026 11:06AM</t>
  </si>
  <si>
    <t>Oct 31 2022  5:28PM</t>
  </si>
  <si>
    <t>R-122815-2026</t>
  </si>
  <si>
    <t>BEV-330</t>
  </si>
  <si>
    <t>AWAIS NIAZ</t>
  </si>
  <si>
    <t>320566</t>
  </si>
  <si>
    <t>1220537</t>
  </si>
  <si>
    <t>Jan  9 2026  1:09PM</t>
  </si>
  <si>
    <t>Jan 12 2026  4:26PM</t>
  </si>
  <si>
    <t>Oct 14 2024 11:11AM</t>
  </si>
  <si>
    <t>R-122935-2026</t>
  </si>
  <si>
    <t>ART-267</t>
  </si>
  <si>
    <t>ATIF PERVEZ</t>
  </si>
  <si>
    <t>1002664</t>
  </si>
  <si>
    <t>L69U500003</t>
  </si>
  <si>
    <t>Jan  9 2026  4:06PM</t>
  </si>
  <si>
    <t>Jan 28 2026  4:09PM</t>
  </si>
  <si>
    <t>Oct 10 2020  4:49PM</t>
  </si>
  <si>
    <t>R-121846-2025</t>
  </si>
  <si>
    <t>KHI412344</t>
  </si>
  <si>
    <t>YASIR ISHAQUE</t>
  </si>
  <si>
    <t>K12MR1012098</t>
  </si>
  <si>
    <t>NF1SZC63S00112110</t>
  </si>
  <si>
    <t>Dec 29 2025  9:40AM</t>
  </si>
  <si>
    <t>Jan  5 2026 10:19AM</t>
  </si>
  <si>
    <t>Jan  4 2023  3:47PM</t>
  </si>
  <si>
    <t>R-122069-2025</t>
  </si>
  <si>
    <t>ASD-337</t>
  </si>
  <si>
    <t>SHAZIA SULTANA</t>
  </si>
  <si>
    <t>G4NALH333253</t>
  </si>
  <si>
    <t>NNAQL51AZKP506828</t>
  </si>
  <si>
    <t>Jan  1 2026  1:52PM</t>
  </si>
  <si>
    <t>Dec 24 2020  2:30PM</t>
  </si>
  <si>
    <t>R-122365-2026</t>
  </si>
  <si>
    <t>BBY-617</t>
  </si>
  <si>
    <t>SYED ZAIN IMRAN ZAIDI</t>
  </si>
  <si>
    <t>Q301176</t>
  </si>
  <si>
    <t>ZRE172R-7000194</t>
  </si>
  <si>
    <t>Jan  5 2026  3:01PM</t>
  </si>
  <si>
    <t>Jan  6 2026 10:23AM</t>
  </si>
  <si>
    <t>May 30 2019  4:38PM</t>
  </si>
  <si>
    <t>R-123436-2026</t>
  </si>
  <si>
    <t>ANB-732</t>
  </si>
  <si>
    <t>AMEER HARRAM</t>
  </si>
  <si>
    <t>L15Z81012855</t>
  </si>
  <si>
    <t>NFBGN9666NR029709</t>
  </si>
  <si>
    <t>Jan 13 2026  3:31PM</t>
  </si>
  <si>
    <t>Jan 14 2026  2:03PM</t>
  </si>
  <si>
    <t>Sep  7 2019 10:28AM</t>
  </si>
  <si>
    <t>R-123053-2026</t>
  </si>
  <si>
    <t>BQF-969</t>
  </si>
  <si>
    <t>MUHAMMAD MOIZUDDIN</t>
  </si>
  <si>
    <t>Q059522</t>
  </si>
  <si>
    <t>Jan 12 2026 11:10AM</t>
  </si>
  <si>
    <t>Aug 30 2025  3:17PM</t>
  </si>
  <si>
    <t>R-122153-2026</t>
  </si>
  <si>
    <t>ABD-280</t>
  </si>
  <si>
    <t>WASIM NAWAZ</t>
  </si>
  <si>
    <t>PKF625433</t>
  </si>
  <si>
    <t>SF410PK532306</t>
  </si>
  <si>
    <t>Jan  2 2026 11:42AM</t>
  </si>
  <si>
    <t>Jan  6 2026 11:17AM</t>
  </si>
  <si>
    <t>Jan 18 2023  3:48PM</t>
  </si>
  <si>
    <t>R-122455-2026</t>
  </si>
  <si>
    <t>FSL91222DI9260</t>
  </si>
  <si>
    <t>2A58890</t>
  </si>
  <si>
    <t>7037464</t>
  </si>
  <si>
    <t>Jan  7 2026 11:18AM</t>
  </si>
  <si>
    <t>Jan 21 2026 11:48AM</t>
  </si>
  <si>
    <t>Dec  9 2022  4:17PM</t>
  </si>
  <si>
    <t>R-123318-2026</t>
  </si>
  <si>
    <t>BSS-231</t>
  </si>
  <si>
    <t>R18Z16916008</t>
  </si>
  <si>
    <t>NFBFC6666LR068054</t>
  </si>
  <si>
    <t>Jan 12 2026 12:09PM</t>
  </si>
  <si>
    <t>Jan 12 2026  1:29PM</t>
  </si>
  <si>
    <t>Jan  8 2025  6:29PM</t>
  </si>
  <si>
    <t>R-123360-2026</t>
  </si>
  <si>
    <t>BL-2924</t>
  </si>
  <si>
    <t>MAQBOOL AHMED DAHRI</t>
  </si>
  <si>
    <t>L15ZG1001949</t>
  </si>
  <si>
    <t>R001955</t>
  </si>
  <si>
    <t>Jan 12 2026  2:24PM</t>
  </si>
  <si>
    <t>Jan 22 2026  2:01PM</t>
  </si>
  <si>
    <t>Tracker remove</t>
  </si>
  <si>
    <t>Feb 16 2023  5:17PM</t>
  </si>
  <si>
    <t>R-123322-2026</t>
  </si>
  <si>
    <t>BBS-150</t>
  </si>
  <si>
    <t>ABDUL WAHEED</t>
  </si>
  <si>
    <t>5292336</t>
  </si>
  <si>
    <t>5559069</t>
  </si>
  <si>
    <t>Jan 12 2026 12:13PM</t>
  </si>
  <si>
    <t>Jan 12 2026  4:04PM</t>
  </si>
  <si>
    <t>Jan 19 2023  4:26PM</t>
  </si>
  <si>
    <t>R-123850-2026</t>
  </si>
  <si>
    <t>BFK-064</t>
  </si>
  <si>
    <t>AHMED TRANSPORT</t>
  </si>
  <si>
    <t>Z384824</t>
  </si>
  <si>
    <t>R4059865</t>
  </si>
  <si>
    <t>Jan 20 2026  5:48PM</t>
  </si>
  <si>
    <t>Jul  2 2025  2:47PM</t>
  </si>
  <si>
    <t>R-123616-2026</t>
  </si>
  <si>
    <t>BFH-440</t>
  </si>
  <si>
    <t>PKB623512</t>
  </si>
  <si>
    <t>SB308PK01162113</t>
  </si>
  <si>
    <t>Jan 15 2026  4:17PM</t>
  </si>
  <si>
    <t>Jan 14 2025  9:57PM</t>
  </si>
  <si>
    <t>R-123309-2026</t>
  </si>
  <si>
    <t>AKE-59</t>
  </si>
  <si>
    <t>ALMAS ARIF</t>
  </si>
  <si>
    <t>G4NALH307018</t>
  </si>
  <si>
    <t>NNAQL51AZKP302550</t>
  </si>
  <si>
    <t>Jan 12 2026 11:29AM</t>
  </si>
  <si>
    <t>Jan 12 2026  4:05PM</t>
  </si>
  <si>
    <t>Removal done.</t>
  </si>
  <si>
    <t>Oct 22 2022 11:50AM</t>
  </si>
  <si>
    <t>NAZRA.NAZAR</t>
  </si>
  <si>
    <t>R-123630-2026</t>
  </si>
  <si>
    <t>ATS-534</t>
  </si>
  <si>
    <t>MUHAMMAD HAYYAN LARAIB</t>
  </si>
  <si>
    <t>Y108614</t>
  </si>
  <si>
    <t>NZE140-2051933</t>
  </si>
  <si>
    <t>Jan 15 2026  4:28PM</t>
  </si>
  <si>
    <t>Jan 17 2026 10:46AM</t>
  </si>
  <si>
    <t>Removal Done .</t>
  </si>
  <si>
    <t>Jan 22 2025  8:26PM</t>
  </si>
  <si>
    <t>R-122766-2026</t>
  </si>
  <si>
    <t>ABS-2719</t>
  </si>
  <si>
    <t>U727390</t>
  </si>
  <si>
    <t>100748490</t>
  </si>
  <si>
    <t>Jan 14 2026  3:19PM</t>
  </si>
  <si>
    <t>Removal done .</t>
  </si>
  <si>
    <t>Sep 18 2023 10:20AM</t>
  </si>
  <si>
    <t>R-122877-2026</t>
  </si>
  <si>
    <t>AAT-177</t>
  </si>
  <si>
    <t>RAJA ASIM MEHMOOD</t>
  </si>
  <si>
    <t>20335242</t>
  </si>
  <si>
    <t>20H0407</t>
  </si>
  <si>
    <t>Jan  9 2026  1:16PM</t>
  </si>
  <si>
    <t>Jan 14 2026  2:18PM</t>
  </si>
  <si>
    <t>Oct  7 2020  5:21PM</t>
  </si>
  <si>
    <t>R-122774-2026</t>
  </si>
  <si>
    <t>AEK-8358</t>
  </si>
  <si>
    <t>U779941</t>
  </si>
  <si>
    <t>100803830</t>
  </si>
  <si>
    <t>Jan 10 2026 11:03AM</t>
  </si>
  <si>
    <t>Removal Done.</t>
  </si>
  <si>
    <t>Sep 25 2023 10:41AM</t>
  </si>
  <si>
    <t>R-121689-2025</t>
  </si>
  <si>
    <t>BNE-812</t>
  </si>
  <si>
    <t>SHAHID AKHTAR</t>
  </si>
  <si>
    <t>126925</t>
  </si>
  <si>
    <t>10026926</t>
  </si>
  <si>
    <t>Jan 16 2026  3:45PM</t>
  </si>
  <si>
    <t>Dec 31 2022  3:48PM</t>
  </si>
  <si>
    <t>R-121698-2025</t>
  </si>
  <si>
    <t>AFH-680</t>
  </si>
  <si>
    <t>WASEEN AKRAM</t>
  </si>
  <si>
    <t>PK10B220553</t>
  </si>
  <si>
    <t>A1J310PK10120481</t>
  </si>
  <si>
    <t>Dec 24 2025 11:38AM</t>
  </si>
  <si>
    <t>Jan 22 2026  5:10PM</t>
  </si>
  <si>
    <t>Dec  2 2019  3:44PM</t>
  </si>
  <si>
    <t>R-123576-2026</t>
  </si>
  <si>
    <t>BHE-496</t>
  </si>
  <si>
    <t>ASAD ALI IQBAL</t>
  </si>
  <si>
    <t>PK10B122214</t>
  </si>
  <si>
    <t>A1J310PK10022371</t>
  </si>
  <si>
    <t>Jan 15 2026  9:48AM</t>
  </si>
  <si>
    <t>Jan 19 2026  3:54PM</t>
  </si>
  <si>
    <t>Aug 10 2024 12:47PM</t>
  </si>
  <si>
    <t>R-122331-2026</t>
  </si>
  <si>
    <t>DGG-879</t>
  </si>
  <si>
    <t>T389607</t>
  </si>
  <si>
    <t>EC071879</t>
  </si>
  <si>
    <t>completed.</t>
  </si>
  <si>
    <t>Apr  5 2025  1:41PM</t>
  </si>
  <si>
    <t>R-122378-2026</t>
  </si>
  <si>
    <t>GJRN682222</t>
  </si>
  <si>
    <t>MRS. FATIMA AFZAL</t>
  </si>
  <si>
    <t>6R246209</t>
  </si>
  <si>
    <t>1146062</t>
  </si>
  <si>
    <t>Jan  5 2026  3:48PM</t>
  </si>
  <si>
    <t>Jan 10 2026 10:34AM</t>
  </si>
  <si>
    <t>Aug  6 2022 12:20PM</t>
  </si>
  <si>
    <t>R-122348-2026</t>
  </si>
  <si>
    <t>ALQ-990</t>
  </si>
  <si>
    <t>TARIQ SAEED</t>
  </si>
  <si>
    <t>1005652</t>
  </si>
  <si>
    <t>S00105640</t>
  </si>
  <si>
    <t>Jan  5 2026  2:23PM</t>
  </si>
  <si>
    <t>Jan  6 2026  3:17PM</t>
  </si>
  <si>
    <t>Oct 25 2023  6:52PM</t>
  </si>
  <si>
    <t>R-123557-2026</t>
  </si>
  <si>
    <t>ANV-376</t>
  </si>
  <si>
    <t>MUHMMAD ABUBAKAR</t>
  </si>
  <si>
    <t>540680</t>
  </si>
  <si>
    <t>4166553</t>
  </si>
  <si>
    <t>Jan 14 2026  3:51PM</t>
  </si>
  <si>
    <t>Jan 15 2026  6:10PM</t>
  </si>
  <si>
    <t>Oct 11 2022  8:45PM</t>
  </si>
  <si>
    <t>R-122259-2026</t>
  </si>
  <si>
    <t>SA-6969</t>
  </si>
  <si>
    <t>HAMMAD MUKHTAR AHMED</t>
  </si>
  <si>
    <t>128131</t>
  </si>
  <si>
    <t>458286</t>
  </si>
  <si>
    <t>Jan  3 2026  1:58PM</t>
  </si>
  <si>
    <t>Jan  3 2026  2:05PM</t>
  </si>
  <si>
    <t>Jan 18 2025  4:02PM</t>
  </si>
  <si>
    <t>R-123950-2026</t>
  </si>
  <si>
    <t>BUB-368</t>
  </si>
  <si>
    <t>MASHKOOR AHMED</t>
  </si>
  <si>
    <t>6R167021</t>
  </si>
  <si>
    <t>NF1AET306H1067067</t>
  </si>
  <si>
    <t>Jan 20 2026  2:11PM</t>
  </si>
  <si>
    <t>Jan 21 2026  4:38PM</t>
  </si>
  <si>
    <t>Sep 29 2022  6:19PM</t>
  </si>
  <si>
    <t>R-123905-2026</t>
  </si>
  <si>
    <t>BET-535</t>
  </si>
  <si>
    <t>PKB626017</t>
  </si>
  <si>
    <t>SB308PK01164526</t>
  </si>
  <si>
    <t>Jan 22 2026  2:18PM</t>
  </si>
  <si>
    <t>Jun 29 2019 10:56PM</t>
  </si>
  <si>
    <t>R-90244-2024</t>
  </si>
  <si>
    <t>CAA-4652</t>
  </si>
  <si>
    <t>1832562</t>
  </si>
  <si>
    <t>1267604</t>
  </si>
  <si>
    <t>Oct 16 2024  4:13PM</t>
  </si>
  <si>
    <t>Jan  6 2026  3:07PM</t>
  </si>
  <si>
    <t>Removal completed</t>
  </si>
  <si>
    <t>Dec  5 2022  2:07PM</t>
  </si>
  <si>
    <t>R-123902-2026</t>
  </si>
  <si>
    <t>BAX-145</t>
  </si>
  <si>
    <t>MR RAJA MUHAMMAD ASHRAF</t>
  </si>
  <si>
    <t>A250735</t>
  </si>
  <si>
    <t>746717</t>
  </si>
  <si>
    <t>Jan 20 2026 10:36AM</t>
  </si>
  <si>
    <t>Jan 20 2026  4:06PM</t>
  </si>
  <si>
    <t>Just device recovered and removal completed</t>
  </si>
  <si>
    <t>Jan 12 2023 10:21AM</t>
  </si>
  <si>
    <t>R-123979-2026</t>
  </si>
  <si>
    <t>BSD-703</t>
  </si>
  <si>
    <t>RAZI UR REHMAN HAKRO</t>
  </si>
  <si>
    <t>Q067158</t>
  </si>
  <si>
    <t>ZRE171R-6044627</t>
  </si>
  <si>
    <t>Jan 20 2026  5:23PM</t>
  </si>
  <si>
    <t>Nov  3 2023 12:00AM</t>
  </si>
  <si>
    <t>R-123874-2026</t>
  </si>
  <si>
    <t>AAX-175</t>
  </si>
  <si>
    <t>MUHAMMAD ADEEL</t>
  </si>
  <si>
    <t>Z442959</t>
  </si>
  <si>
    <t>4077557</t>
  </si>
  <si>
    <t>Jan 19 2026  3:52PM</t>
  </si>
  <si>
    <t>Jan 19 2026  4:21PM</t>
  </si>
  <si>
    <t>Jan 25 2023  3:50PM</t>
  </si>
  <si>
    <t>R-123904-2026</t>
  </si>
  <si>
    <t>BBE-742</t>
  </si>
  <si>
    <t>5289001</t>
  </si>
  <si>
    <t>5559036</t>
  </si>
  <si>
    <t>Jan 20 2026 10:38AM</t>
  </si>
  <si>
    <t>Jan 28 2026  4:40PM</t>
  </si>
  <si>
    <t>Jan 20 2023  5:43PM</t>
  </si>
  <si>
    <t>R-123952-2026</t>
  </si>
  <si>
    <t>BQA-738</t>
  </si>
  <si>
    <t>MUHAMMAD BILAL</t>
  </si>
  <si>
    <t>3B20KD7964</t>
  </si>
  <si>
    <t>B21W-0234974</t>
  </si>
  <si>
    <t>Jan 20 2026  2:36PM</t>
  </si>
  <si>
    <t>Jan 21 2026  4:48PM</t>
  </si>
  <si>
    <t>Apr 22 2019  6:20PM</t>
  </si>
  <si>
    <t>R-123836-2026</t>
  </si>
  <si>
    <t>APZ-910</t>
  </si>
  <si>
    <t>MUHAMMAD BIN TEHSIN</t>
  </si>
  <si>
    <t>12955639</t>
  </si>
  <si>
    <t>R059474</t>
  </si>
  <si>
    <t>Jan 19 2026  3:22PM</t>
  </si>
  <si>
    <t>Jan 31 2023  2:52PM</t>
  </si>
  <si>
    <t>R-124023-2026</t>
  </si>
  <si>
    <t>BHS-416</t>
  </si>
  <si>
    <t>DUA SHAHID</t>
  </si>
  <si>
    <t>KF-J165859</t>
  </si>
  <si>
    <t>LA300S-1283812</t>
  </si>
  <si>
    <t>Jan 21 2026  2:31PM</t>
  </si>
  <si>
    <t>Jan 23 2026  4:57PM</t>
  </si>
  <si>
    <t>May 13 2025 12:19PM</t>
  </si>
  <si>
    <t>R-124194-2026</t>
  </si>
  <si>
    <t>LES-3646</t>
  </si>
  <si>
    <t>2U2072</t>
  </si>
  <si>
    <t>JAANKR55LG7100546</t>
  </si>
  <si>
    <t>Jan 23 2026  5:14PM</t>
  </si>
  <si>
    <t>Jan 23 2026  5:23PM</t>
  </si>
  <si>
    <t>Jan  5 2024  1:36PM</t>
  </si>
  <si>
    <t>R-124117-2026</t>
  </si>
  <si>
    <t>BYH-352</t>
  </si>
  <si>
    <t>MUHAMMAD UMER NOUMAN</t>
  </si>
  <si>
    <t>6R268099</t>
  </si>
  <si>
    <t>NF1ACT306H1168077</t>
  </si>
  <si>
    <t>Jan 22 2026  3:42PM</t>
  </si>
  <si>
    <t>Jan 28 2023  4:36PM</t>
  </si>
  <si>
    <t>R-124180-2026</t>
  </si>
  <si>
    <t>AEY-942</t>
  </si>
  <si>
    <t>ARSHAD GHOURI</t>
  </si>
  <si>
    <t>JL473QFM3CAD510858</t>
  </si>
  <si>
    <t>NKMA2ASE5M1002604</t>
  </si>
  <si>
    <t>Jan 24 2026 12:38PM</t>
  </si>
  <si>
    <t>Oct  8 2024 12:00AM</t>
  </si>
  <si>
    <t>R-124320-2026</t>
  </si>
  <si>
    <t>ACE-872</t>
  </si>
  <si>
    <t>UZMA SAJID</t>
  </si>
  <si>
    <t>3B20</t>
  </si>
  <si>
    <t>0047412</t>
  </si>
  <si>
    <t>Jan 27 2026  9:58AM</t>
  </si>
  <si>
    <t>Jan 29 2026 12:35PM</t>
  </si>
  <si>
    <t>Feb 27 2019  4:37PM</t>
  </si>
  <si>
    <t>R-124351-2026</t>
  </si>
  <si>
    <t>BZ-11</t>
  </si>
  <si>
    <t>BABAR ANAYAT</t>
  </si>
  <si>
    <t>Q304038</t>
  </si>
  <si>
    <t>ZRE172R-7003046</t>
  </si>
  <si>
    <t>Jan 27 2026  2:04PM</t>
  </si>
  <si>
    <t>Jan 27 2026  3:15PM</t>
  </si>
  <si>
    <t>Jan 24 2024 10:53AM</t>
  </si>
  <si>
    <t>R-124354-2026</t>
  </si>
  <si>
    <t>BT-1982</t>
  </si>
  <si>
    <t>MANSOOR AHMED</t>
  </si>
  <si>
    <t>G4TPU579872</t>
  </si>
  <si>
    <t>RN500527</t>
  </si>
  <si>
    <t>Jan 27 2026  2:19PM</t>
  </si>
  <si>
    <t>Jan 27 2026  4:03PM</t>
  </si>
  <si>
    <t>Jan 23 2024  3:32PM</t>
  </si>
  <si>
    <t>R-124365-2026</t>
  </si>
  <si>
    <t>BRW-034</t>
  </si>
  <si>
    <t>SADAM KHAN</t>
  </si>
  <si>
    <t>155342</t>
  </si>
  <si>
    <t>10055337</t>
  </si>
  <si>
    <t>Jan 27 2026  2:38PM</t>
  </si>
  <si>
    <t>Jan 28 2026  9:58AM</t>
  </si>
  <si>
    <t>Mar  6 2024  7:39PM</t>
  </si>
  <si>
    <t>R-124327-2026</t>
  </si>
  <si>
    <t>KT-8567</t>
  </si>
  <si>
    <t>MUHAMMAD ASLAM</t>
  </si>
  <si>
    <t>PKT254659</t>
  </si>
  <si>
    <t>SR308PK359390</t>
  </si>
  <si>
    <t>Jan 27 2026 11:04AM</t>
  </si>
  <si>
    <t>Jan 27 2026  1:02PM</t>
  </si>
  <si>
    <t>Feb  7 2023  3:58PM</t>
  </si>
  <si>
    <t>R-122249-2026</t>
  </si>
  <si>
    <t>BST-283</t>
  </si>
  <si>
    <t>NAEEM FEROZE</t>
  </si>
  <si>
    <t>KFJ540399</t>
  </si>
  <si>
    <t>S0032800</t>
  </si>
  <si>
    <t>Jan  3 2026 12:30PM</t>
  </si>
  <si>
    <t>Jan  3 2026 12:45PM</t>
  </si>
  <si>
    <t>Jan 12 2023  1:50PM</t>
  </si>
  <si>
    <t>R-122278-2026</t>
  </si>
  <si>
    <t>BFJ-371</t>
  </si>
  <si>
    <t>503976</t>
  </si>
  <si>
    <t>1002479</t>
  </si>
  <si>
    <t>Jan  5 2026 11:12AM</t>
  </si>
  <si>
    <t>Jan  5 2026 11:34AM</t>
  </si>
  <si>
    <t>Feb 22 2025  3:29PM</t>
  </si>
  <si>
    <t>R-122489-2026</t>
  </si>
  <si>
    <t>KHI1212189</t>
  </si>
  <si>
    <t>SAJJAD SADIQ</t>
  </si>
  <si>
    <t>69354</t>
  </si>
  <si>
    <t>6046841</t>
  </si>
  <si>
    <t>Jan  7 2026  1:01PM</t>
  </si>
  <si>
    <t>Jan 13 2026  2:00PM</t>
  </si>
  <si>
    <t>Jan 13 2021 12:11PM</t>
  </si>
  <si>
    <t>R-122237-2026</t>
  </si>
  <si>
    <t>BRC-215</t>
  </si>
  <si>
    <t>NADEEM IRSHAD</t>
  </si>
  <si>
    <t>Z571307</t>
  </si>
  <si>
    <t>R-4196716</t>
  </si>
  <si>
    <t>Jan  3 2026 10:39AM</t>
  </si>
  <si>
    <t>Jan  3 2026 12:46PM</t>
  </si>
  <si>
    <t>Jan 11 2024  6:46PM</t>
  </si>
  <si>
    <t>R-122393-2026</t>
  </si>
  <si>
    <t>BSZ-462</t>
  </si>
  <si>
    <t>MUHAMMAD TOUSEEF</t>
  </si>
  <si>
    <t>6R135889</t>
  </si>
  <si>
    <t>1035893</t>
  </si>
  <si>
    <t>Jan  6 2026  9:58AM</t>
  </si>
  <si>
    <t>Jan  6 2026 10:03AM</t>
  </si>
  <si>
    <t>Jan 15 2025 12:47PM</t>
  </si>
  <si>
    <t>R-122562-2026</t>
  </si>
  <si>
    <t>ALW-713</t>
  </si>
  <si>
    <t>SYED AHMAD SAAD</t>
  </si>
  <si>
    <t>N69U503766</t>
  </si>
  <si>
    <t>N1016045</t>
  </si>
  <si>
    <t>Jan  7 2026  1:49PM</t>
  </si>
  <si>
    <t>Jan 23 2026 12:41PM</t>
  </si>
  <si>
    <t>Sep  2 2022  5:25PM</t>
  </si>
  <si>
    <t>R-123399-2026</t>
  </si>
  <si>
    <t>BUY-377</t>
  </si>
  <si>
    <t>TAHIR AMIN</t>
  </si>
  <si>
    <t>2A39755</t>
  </si>
  <si>
    <t>9514876</t>
  </si>
  <si>
    <t>Jan 12 2026  5:27PM</t>
  </si>
  <si>
    <t>Jan 13 2026  3:48PM</t>
  </si>
  <si>
    <t>Oct 28 2021  3:53PM</t>
  </si>
  <si>
    <t>R-122720-2026</t>
  </si>
  <si>
    <t>LEA10-391</t>
  </si>
  <si>
    <t>USMAN SALEEM</t>
  </si>
  <si>
    <t>R18A14997365</t>
  </si>
  <si>
    <t>NFBFD16729R117350</t>
  </si>
  <si>
    <t>Jan  8 2026  5:16PM</t>
  </si>
  <si>
    <t>Jan  8 2026  5:24PM</t>
  </si>
  <si>
    <t>Jan 21 2025 10:58AM</t>
  </si>
  <si>
    <t>R-123723-2026</t>
  </si>
  <si>
    <t>BYY-515</t>
  </si>
  <si>
    <t>MR. SAJJAD HUSSAIN</t>
  </si>
  <si>
    <t>6R281335</t>
  </si>
  <si>
    <t>NF1AET306H1181289</t>
  </si>
  <si>
    <t>Jan 30 2026 10:19AM</t>
  </si>
  <si>
    <t>R-123571-2026</t>
  </si>
  <si>
    <t>BN-0256</t>
  </si>
  <si>
    <t>2443528009</t>
  </si>
  <si>
    <t>KHI41202531</t>
  </si>
  <si>
    <t>Jan 14 2026  5:13PM</t>
  </si>
  <si>
    <t>Jan 14 2026  5:41PM</t>
  </si>
  <si>
    <t>Jan  6 2025 11:05AM</t>
  </si>
  <si>
    <t>R-123461-2026</t>
  </si>
  <si>
    <t>BD-162</t>
  </si>
  <si>
    <t>G4NANU299623</t>
  </si>
  <si>
    <t>PMHJ2813SPN213311</t>
  </si>
  <si>
    <t>Jan 14 2026 10:17AM</t>
  </si>
  <si>
    <t>Jan 22 2026  4:42PM</t>
  </si>
  <si>
    <t>Re</t>
  </si>
  <si>
    <t>Oct 16 2024  1:31PM</t>
  </si>
  <si>
    <t>R-123855-2026</t>
  </si>
  <si>
    <t>BAV-36</t>
  </si>
  <si>
    <t>SHOAIB NASEEM</t>
  </si>
  <si>
    <t>51014570</t>
  </si>
  <si>
    <t>NR026206</t>
  </si>
  <si>
    <t>Jan 19 2026  1:05PM</t>
  </si>
  <si>
    <t>Jan 20 2026  1:02PM</t>
  </si>
  <si>
    <t>Shoaib Naseem</t>
  </si>
  <si>
    <t>Sep 30 2025 12:00AM</t>
  </si>
  <si>
    <t>R-124242-2026</t>
  </si>
  <si>
    <t>LHE1812202418</t>
  </si>
  <si>
    <t>MUHAMMAD ALI ANWAR</t>
  </si>
  <si>
    <t>7920833</t>
  </si>
  <si>
    <t>RR010833</t>
  </si>
  <si>
    <t>Jan 26 2026 11:50AM</t>
  </si>
  <si>
    <t>Jan 26 2026  6:50PM</t>
  </si>
  <si>
    <t>Dec 19 2024 11:15AM</t>
  </si>
  <si>
    <t>R-117787-2025</t>
  </si>
  <si>
    <t>PESH122129</t>
  </si>
  <si>
    <t>ASAD NAZIR</t>
  </si>
  <si>
    <t>150678</t>
  </si>
  <si>
    <t>1052569</t>
  </si>
  <si>
    <t>Nov 17 2025 10:03AM</t>
  </si>
  <si>
    <t>Jan  8 2026 10:03AM</t>
  </si>
  <si>
    <t>Feb  1 2021  3:08PM</t>
  </si>
  <si>
    <t>R-117702-2025</t>
  </si>
  <si>
    <t>BPE-180</t>
  </si>
  <si>
    <t>MR Zafar Ahmed</t>
  </si>
  <si>
    <t>180673</t>
  </si>
  <si>
    <t>10080670</t>
  </si>
  <si>
    <t>Nov 14 2025  2:09PM</t>
  </si>
  <si>
    <t>Jan 19 2026  9:58AM</t>
  </si>
  <si>
    <t>Feb 12 2019 12:00AM</t>
  </si>
  <si>
    <t>R-122416-2026</t>
  </si>
  <si>
    <t>BML-858</t>
  </si>
  <si>
    <t>SIRJEEL</t>
  </si>
  <si>
    <t>6024133</t>
  </si>
  <si>
    <t>Jan  6 2026  2:22PM</t>
  </si>
  <si>
    <t>Jan  6 2026  2:30PM</t>
  </si>
  <si>
    <t>Dec 30 2024  1:54PM</t>
  </si>
  <si>
    <t>R-124628-2026</t>
  </si>
  <si>
    <t>BSL-056</t>
  </si>
  <si>
    <t>ASLAM</t>
  </si>
  <si>
    <t>6R140195</t>
  </si>
  <si>
    <t>NF1AET306H1040194</t>
  </si>
  <si>
    <t>Jan 29 2026  3:23PM</t>
  </si>
  <si>
    <t>Jan 30 2026  1:15PM</t>
  </si>
  <si>
    <t>Dec 21 2021  4:29PM</t>
  </si>
  <si>
    <t>R-124826-2026</t>
  </si>
  <si>
    <t>ANH-611</t>
  </si>
  <si>
    <t>HUSSAIN BAJWA</t>
  </si>
  <si>
    <t>262741</t>
  </si>
  <si>
    <t>1002681</t>
  </si>
  <si>
    <t>Jan 31 2026 12:36PM</t>
  </si>
  <si>
    <t>Jan 31 2026  1:26PM</t>
  </si>
  <si>
    <t>Feb  8 2023 10:46AM</t>
  </si>
  <si>
    <t>R-124785-2026</t>
  </si>
  <si>
    <t>LHE71022DI8670</t>
  </si>
  <si>
    <t>ALI AHSIN</t>
  </si>
  <si>
    <t>Q363218</t>
  </si>
  <si>
    <t>7062398</t>
  </si>
  <si>
    <t>Jan 30 2026 12:00PM</t>
  </si>
  <si>
    <t>Jan 31 2026 12:46PM</t>
  </si>
  <si>
    <t>Apr 30 2019  1:38PM</t>
  </si>
  <si>
    <t>R-117297-2025</t>
  </si>
  <si>
    <t>AGJ-113</t>
  </si>
  <si>
    <t>MUHAMMAD ARFAN</t>
  </si>
  <si>
    <t>Q043220</t>
  </si>
  <si>
    <t>ZRE171R-6020674</t>
  </si>
  <si>
    <t>Nov  8 2025  1:56PM</t>
  </si>
  <si>
    <t>Jan 14 2026  4:26PM</t>
  </si>
  <si>
    <t>with out relay Removal done</t>
  </si>
  <si>
    <t>Nov 19 2024  6:09PM</t>
  </si>
  <si>
    <t>R-113267-2025</t>
  </si>
  <si>
    <t>ARK-364</t>
  </si>
  <si>
    <t>MALIK HAMID RAZA JAVED</t>
  </si>
  <si>
    <t>16912635</t>
  </si>
  <si>
    <t>64170</t>
  </si>
  <si>
    <t>Oct 10 2025  9:41AM</t>
  </si>
  <si>
    <t>Jan 26 2026  6:05PM</t>
  </si>
  <si>
    <t>Sep  2 2020 12:53PM</t>
  </si>
  <si>
    <t>R-122838-2026</t>
  </si>
  <si>
    <t>BSA-442</t>
  </si>
  <si>
    <t>WAHEED ABBAS</t>
  </si>
  <si>
    <t>206902</t>
  </si>
  <si>
    <t>10106910</t>
  </si>
  <si>
    <t>Oct  7 2020  5:20PM</t>
  </si>
  <si>
    <t>R-122841-2026</t>
  </si>
  <si>
    <t>BVG-957</t>
  </si>
  <si>
    <t>6R201215</t>
  </si>
  <si>
    <t>NF1AET306H1101199</t>
  </si>
  <si>
    <t>Jan 14 2026 10:37AM</t>
  </si>
  <si>
    <t>Oct 31 2022  1:06PM</t>
  </si>
  <si>
    <t>R-122677-2026</t>
  </si>
  <si>
    <t>HDD271120241</t>
  </si>
  <si>
    <t>SYED NAVEED ALI</t>
  </si>
  <si>
    <t>320779</t>
  </si>
  <si>
    <t>1220829</t>
  </si>
  <si>
    <t>Jan  8 2026  1:30PM</t>
  </si>
  <si>
    <t>Nov 27 2024  2:13PM</t>
  </si>
  <si>
    <t>R-122713-2026</t>
  </si>
  <si>
    <t>CCR-034</t>
  </si>
  <si>
    <t>MOR4112025</t>
  </si>
  <si>
    <t>1274465</t>
  </si>
  <si>
    <t>Jan  8 2026  4:14PM</t>
  </si>
  <si>
    <t>Jan  4 2026  2:31PM</t>
  </si>
  <si>
    <t>10126</t>
  </si>
  <si>
    <t>SUKKUR</t>
  </si>
  <si>
    <t>May 15 2025  4:19PM</t>
  </si>
  <si>
    <t>R-122791-2026</t>
  </si>
  <si>
    <t>AAF-330</t>
  </si>
  <si>
    <t>1005728</t>
  </si>
  <si>
    <t>01122234</t>
  </si>
  <si>
    <t>Jan 20 2026  6:57PM</t>
  </si>
  <si>
    <t>Sep  2 2020 11:41AM</t>
  </si>
  <si>
    <t>R-122880-2026</t>
  </si>
  <si>
    <t>1105597699</t>
  </si>
  <si>
    <t>AHN-2372</t>
  </si>
  <si>
    <t>Y840120</t>
  </si>
  <si>
    <t>100863684</t>
  </si>
  <si>
    <t>Jan  9 2026  2:15PM</t>
  </si>
  <si>
    <t>Jan 10 2026 10:30AM</t>
  </si>
  <si>
    <t>Sep 16 2023  6:13PM</t>
  </si>
  <si>
    <t>R-122946-2026</t>
  </si>
  <si>
    <t>KHI22102036</t>
  </si>
  <si>
    <t>FALAK SHER KHAN</t>
  </si>
  <si>
    <t>LLEB-HI-3877247</t>
  </si>
  <si>
    <t>RV3-1077190</t>
  </si>
  <si>
    <t>Jan  9 2026  4:07PM</t>
  </si>
  <si>
    <t>Jan 14 2026 10:06AM</t>
  </si>
  <si>
    <t>Oct 22 2020  3:18PM</t>
  </si>
  <si>
    <t>R-123022-2026</t>
  </si>
  <si>
    <t>BXJ-321</t>
  </si>
  <si>
    <t>SANAULLAH</t>
  </si>
  <si>
    <t>247530</t>
  </si>
  <si>
    <t>1147517</t>
  </si>
  <si>
    <t>Jan 20 2026  6:01PM</t>
  </si>
  <si>
    <t>Oct 26 2022  4:41PM</t>
  </si>
  <si>
    <t>R-122904-2026</t>
  </si>
  <si>
    <t>GUJ23122024</t>
  </si>
  <si>
    <t>IMRAN KHAN</t>
  </si>
  <si>
    <t>1004141</t>
  </si>
  <si>
    <t>RR004143</t>
  </si>
  <si>
    <t>Jan  9 2026  3:29PM</t>
  </si>
  <si>
    <t>Jan  9 2026  4:19PM</t>
  </si>
  <si>
    <t>Dec 23 2024  5:30PM</t>
  </si>
  <si>
    <t>R-123060-2026</t>
  </si>
  <si>
    <t>AAP-672</t>
  </si>
  <si>
    <t>Q067480</t>
  </si>
  <si>
    <t>6044974</t>
  </si>
  <si>
    <t>Jan 19 2026  5:52PM</t>
  </si>
  <si>
    <t>Oct  2 2020  4:38PM</t>
  </si>
  <si>
    <t>R-121682-2025</t>
  </si>
  <si>
    <t>BUT-493</t>
  </si>
  <si>
    <t>MUHAMMAD SHAHID QURSHI</t>
  </si>
  <si>
    <t>Q081856</t>
  </si>
  <si>
    <t>6059327</t>
  </si>
  <si>
    <t>Dec 24 2025 10:28AM</t>
  </si>
  <si>
    <t>Jan  5 2026  4:49PM</t>
  </si>
  <si>
    <t>Oct 11 2021  3:44PM</t>
  </si>
  <si>
    <t>R-121815-2025</t>
  </si>
  <si>
    <t>BVX-469</t>
  </si>
  <si>
    <t>6R216250</t>
  </si>
  <si>
    <t>1116237</t>
  </si>
  <si>
    <t>Dec 26 2025  5:07PM</t>
  </si>
  <si>
    <t>Jan 23 2026 11:30AM</t>
  </si>
  <si>
    <t>10427</t>
  </si>
  <si>
    <t>Jan 13 2024  1:32PM</t>
  </si>
  <si>
    <t>R-121848-2025</t>
  </si>
  <si>
    <t>SKT13122289</t>
  </si>
  <si>
    <t>FARHAN MAJEED</t>
  </si>
  <si>
    <t>6R261573</t>
  </si>
  <si>
    <t>NF1AET306H1161561</t>
  </si>
  <si>
    <t>Dec 29 2025 10:19AM</t>
  </si>
  <si>
    <t>Jan  1 2026 11:41AM</t>
  </si>
  <si>
    <t>Dec 14 2022 11:49AM</t>
  </si>
  <si>
    <t>R-121925-2025</t>
  </si>
  <si>
    <t>AJT-764</t>
  </si>
  <si>
    <t>HUSSAIN SHAH</t>
  </si>
  <si>
    <t>7487987</t>
  </si>
  <si>
    <t>6387670</t>
  </si>
  <si>
    <t>Dec 30 2025 10:04AM</t>
  </si>
  <si>
    <t>Jan 10 2026  3:03PM</t>
  </si>
  <si>
    <t>SHAKIR ULLAH</t>
  </si>
  <si>
    <t>Sep 10 2021 12:18PM</t>
  </si>
  <si>
    <t>R-121930-2025</t>
  </si>
  <si>
    <t>CAB-543</t>
  </si>
  <si>
    <t>RAS ENTERPRISES</t>
  </si>
  <si>
    <t>6R314390</t>
  </si>
  <si>
    <t>NF1AET306H1214254</t>
  </si>
  <si>
    <t>Dec 30 2025 11:03AM</t>
  </si>
  <si>
    <t>Jan  1 2026  3:29PM</t>
  </si>
  <si>
    <t>Jan 14 2025  7:18PM</t>
  </si>
  <si>
    <t>R-122075-2026</t>
  </si>
  <si>
    <t>BL-5098</t>
  </si>
  <si>
    <t>302265</t>
  </si>
  <si>
    <t>103929</t>
  </si>
  <si>
    <t>Jan  1 2026 11:44AM</t>
  </si>
  <si>
    <t>Jan  5 2026  2:00PM</t>
  </si>
  <si>
    <t>Jul 10 2023  5:43PM</t>
  </si>
  <si>
    <t>R-123397-2026</t>
  </si>
  <si>
    <t>BET-29</t>
  </si>
  <si>
    <t>SYED GHULAM MEHER MOHI UDDIN GILLANI</t>
  </si>
  <si>
    <t>24431518534</t>
  </si>
  <si>
    <t>R2010626</t>
  </si>
  <si>
    <t>Jan 12 2026  5:12PM</t>
  </si>
  <si>
    <t>Jan 13 2026  5:33PM</t>
  </si>
  <si>
    <t>Oct 30 2024  3:33PM</t>
  </si>
  <si>
    <t>R-122492-2026</t>
  </si>
  <si>
    <t>GJRN1692065</t>
  </si>
  <si>
    <t>TAFSEEL ABBAS</t>
  </si>
  <si>
    <t>139347</t>
  </si>
  <si>
    <t>1039320</t>
  </si>
  <si>
    <t>Jan  7 2026  1:02PM</t>
  </si>
  <si>
    <t>Jan 19 2026  9:44AM</t>
  </si>
  <si>
    <t>Sep 17 2020 11:47AM</t>
  </si>
  <si>
    <t>R-122074-2026</t>
  </si>
  <si>
    <t>SA-3517</t>
  </si>
  <si>
    <t>MUHAMMAD AMAN SHIRAZ</t>
  </si>
  <si>
    <t>R06A-2570735</t>
  </si>
  <si>
    <t>DR17V-310683</t>
  </si>
  <si>
    <t>Jan  1 2026 11:57AM</t>
  </si>
  <si>
    <t>Jan 11 2024  9:18PM</t>
  </si>
  <si>
    <t>R-122320-2026</t>
  </si>
  <si>
    <t>AZL-9299</t>
  </si>
  <si>
    <t>P198548</t>
  </si>
  <si>
    <t>JF489844</t>
  </si>
  <si>
    <t>Jan  5 2026  3:18PM</t>
  </si>
  <si>
    <t>Apr  7 2025 11:47AM</t>
  </si>
  <si>
    <t>R-122173-2026</t>
  </si>
  <si>
    <t>FSL22112175</t>
  </si>
  <si>
    <t>MR. ASIF ALI</t>
  </si>
  <si>
    <t>PKT1017098</t>
  </si>
  <si>
    <t>SV308PK01133607</t>
  </si>
  <si>
    <t>Jan  2 2026 12:31PM</t>
  </si>
  <si>
    <t>Jan 13 2026 11:32AM</t>
  </si>
  <si>
    <t>Nov 22 2021  4:08PM</t>
  </si>
  <si>
    <t>R-122130-2026</t>
  </si>
  <si>
    <t>AJH-961</t>
  </si>
  <si>
    <t>JUNAID IQBAL</t>
  </si>
  <si>
    <t>Q332286</t>
  </si>
  <si>
    <t>7031418</t>
  </si>
  <si>
    <t>Jan  1 2026  2:19PM</t>
  </si>
  <si>
    <t>Jan  2 2026 11:48AM</t>
  </si>
  <si>
    <t>Feb 19 2024  5:04PM</t>
  </si>
  <si>
    <t>R-124279-2026</t>
  </si>
  <si>
    <t>HDD822292</t>
  </si>
  <si>
    <t>NAJIA KASHIF</t>
  </si>
  <si>
    <t>210899</t>
  </si>
  <si>
    <t>1110900</t>
  </si>
  <si>
    <t>Jan 26 2026  2:19PM</t>
  </si>
  <si>
    <t>Jan 27 2026 10:12AM</t>
  </si>
  <si>
    <t>Feb  8 2022  5:53PM</t>
  </si>
  <si>
    <t>R-122107-2026</t>
  </si>
  <si>
    <t>BRT-049</t>
  </si>
  <si>
    <t>ART AND FASHION(DANIYAL)</t>
  </si>
  <si>
    <t>Z568768</t>
  </si>
  <si>
    <t>NZE170R-4194035</t>
  </si>
  <si>
    <t>Jan  1 2026 12:35PM</t>
  </si>
  <si>
    <t>Jan  6 2026  9:52AM</t>
  </si>
  <si>
    <t>Oct 23 2020  5:26PM</t>
  </si>
  <si>
    <t>R-122342-2026</t>
  </si>
  <si>
    <t>BLW-377</t>
  </si>
  <si>
    <t>KHURRAM KHAN</t>
  </si>
  <si>
    <t>149379</t>
  </si>
  <si>
    <t>10049359</t>
  </si>
  <si>
    <t>Jan  5 2026 12:59PM</t>
  </si>
  <si>
    <t>Jan  5 2026  1:10PM</t>
  </si>
  <si>
    <t>Jan 18 2025  5:02PM</t>
  </si>
  <si>
    <t>R-122384-2026</t>
  </si>
  <si>
    <t>BEN-421</t>
  </si>
  <si>
    <t>MOHAMMAD MURSALEEN KHAN</t>
  </si>
  <si>
    <t>KF-G084481</t>
  </si>
  <si>
    <t>LA300A-1007476</t>
  </si>
  <si>
    <t>Jan  5 2026  3:52PM</t>
  </si>
  <si>
    <t>Jan  7 2026  6:04PM</t>
  </si>
  <si>
    <t>Mar 11 2024  3:03PM</t>
  </si>
  <si>
    <t>R-122432-2026</t>
  </si>
  <si>
    <t>BSN-578</t>
  </si>
  <si>
    <t>1KR-1850743</t>
  </si>
  <si>
    <t>KSP130-2207273</t>
  </si>
  <si>
    <t>Jan  6 2026  3:52PM</t>
  </si>
  <si>
    <t>Jan  7 2026  4:58PM</t>
  </si>
  <si>
    <t>Nov 23 2020  3:32PM</t>
  </si>
  <si>
    <t>R-122446-2026</t>
  </si>
  <si>
    <t>SHEK412025</t>
  </si>
  <si>
    <t>FARAZ ARIF</t>
  </si>
  <si>
    <t>9662464</t>
  </si>
  <si>
    <t>302551</t>
  </si>
  <si>
    <t>Jan  6 2026  5:37PM</t>
  </si>
  <si>
    <t>Jan  6 2026  5:43PM</t>
  </si>
  <si>
    <t>Jan  6 2025 11:19AM</t>
  </si>
  <si>
    <t>R-122361-2026</t>
  </si>
  <si>
    <t>ARN-689</t>
  </si>
  <si>
    <t>SHAHARYAR TARIQ</t>
  </si>
  <si>
    <t>38778</t>
  </si>
  <si>
    <t>1023290</t>
  </si>
  <si>
    <t>Jan  5 2026  2:28PM</t>
  </si>
  <si>
    <t>Jan  7 2026  2:59PM</t>
  </si>
  <si>
    <t>Apr 26 2024  9:24PM</t>
  </si>
  <si>
    <t>R-122385-2026</t>
  </si>
  <si>
    <t>AXC-901</t>
  </si>
  <si>
    <t>NABILA ASGHAR</t>
  </si>
  <si>
    <t>190824</t>
  </si>
  <si>
    <t>10090810</t>
  </si>
  <si>
    <t>Jan  5 2026  3:55PM</t>
  </si>
  <si>
    <t>Jan  5 2026  4:12PM</t>
  </si>
  <si>
    <t>Jan 20 2022  4:19PM</t>
  </si>
  <si>
    <t>R-122434-2026</t>
  </si>
  <si>
    <t>BDP-277</t>
  </si>
  <si>
    <t>SAEED IQBAL M/S SAEED TRADERS</t>
  </si>
  <si>
    <t>Z-262569</t>
  </si>
  <si>
    <t>NZE170R-4033073</t>
  </si>
  <si>
    <t>Jan  6 2026  4:15PM</t>
  </si>
  <si>
    <t>nice</t>
  </si>
  <si>
    <t>Nov 29 2022  4:45PM</t>
  </si>
  <si>
    <t>R-122437-2026</t>
  </si>
  <si>
    <t>BJ-6437</t>
  </si>
  <si>
    <t>ADIL ABBAS</t>
  </si>
  <si>
    <t>SFG15T21013220</t>
  </si>
  <si>
    <t>PDF580PALR21I1819</t>
  </si>
  <si>
    <t>Jan  6 2026  4:35PM</t>
  </si>
  <si>
    <t>Jan  8 2026  5:08PM</t>
  </si>
  <si>
    <t>Sep 29 2022  2:26PM</t>
  </si>
  <si>
    <t>R-123577-2026</t>
  </si>
  <si>
    <t>BHWL8120252</t>
  </si>
  <si>
    <t>6R332928</t>
  </si>
  <si>
    <t>NF1AET306H1232943</t>
  </si>
  <si>
    <t>Jan 15 2026  9:50AM</t>
  </si>
  <si>
    <t>Jan 19 2026  9:55AM</t>
  </si>
  <si>
    <t>Jan  8 2025  6:17PM</t>
  </si>
  <si>
    <t>R-123613-2026</t>
  </si>
  <si>
    <t>BEZ-127</t>
  </si>
  <si>
    <t>JL473Q4R3EE503437</t>
  </si>
  <si>
    <t>NKMA2CBR4R10023000</t>
  </si>
  <si>
    <t>Jan 15 2026  2:46PM</t>
  </si>
  <si>
    <t>Jan 16 2025  9:28AM</t>
  </si>
  <si>
    <t>R-123137-2026</t>
  </si>
  <si>
    <t>ABC-529</t>
  </si>
  <si>
    <t>MUHAMMAD IDREES BABAR</t>
  </si>
  <si>
    <t>7542310</t>
  </si>
  <si>
    <t>LR265549</t>
  </si>
  <si>
    <t>Jan 10 2026 11:26AM</t>
  </si>
  <si>
    <t>Removal completed without relay</t>
  </si>
  <si>
    <t>Nov 30 2020  3:42PM</t>
  </si>
  <si>
    <t>R-123188-2026</t>
  </si>
  <si>
    <t>PESH291122114</t>
  </si>
  <si>
    <t>MAQSOOD UR REHMAN</t>
  </si>
  <si>
    <t>260892</t>
  </si>
  <si>
    <t>1160991</t>
  </si>
  <si>
    <t>Jan 10 2026 11:32AM</t>
  </si>
  <si>
    <t>Jan 15 2026  4:00PM</t>
  </si>
  <si>
    <t>Nov 30 2022 11:38AM</t>
  </si>
  <si>
    <t>R-123423-2026</t>
  </si>
  <si>
    <t>LEB19-2520</t>
  </si>
  <si>
    <t>USMAN SHARIF</t>
  </si>
  <si>
    <t>7525176</t>
  </si>
  <si>
    <t>242526</t>
  </si>
  <si>
    <t>Jan 13 2026 12:25PM</t>
  </si>
  <si>
    <t>Jan 19 2026  9:41AM</t>
  </si>
  <si>
    <t>Jan 11 2019  3:17PM</t>
  </si>
  <si>
    <t>R-123378-2026</t>
  </si>
  <si>
    <t>AEK-8213</t>
  </si>
  <si>
    <t>U779953</t>
  </si>
  <si>
    <t>100803877</t>
  </si>
  <si>
    <t>Jan 12 2026  3:58PM</t>
  </si>
  <si>
    <t>Jan 12 2026  4:21PM</t>
  </si>
  <si>
    <t>Sep 16 2023  7:51PM</t>
  </si>
  <si>
    <t>R-123662-2026</t>
  </si>
  <si>
    <t>BBF-506</t>
  </si>
  <si>
    <t>SYED AFTAB ALI SHAH</t>
  </si>
  <si>
    <t>Y987072</t>
  </si>
  <si>
    <t>Jan 16 2026 12:23PM</t>
  </si>
  <si>
    <t>Jan 19 2026  9:52AM</t>
  </si>
  <si>
    <t>Dec 13 2025  3:37PM</t>
  </si>
  <si>
    <t>R-123344-2026</t>
  </si>
  <si>
    <t>APZ-082</t>
  </si>
  <si>
    <t>SALMAN AHMED</t>
  </si>
  <si>
    <t>PKS13048069</t>
  </si>
  <si>
    <t>RS413PK10048074</t>
  </si>
  <si>
    <t>Jan 12 2026 12:46PM</t>
  </si>
  <si>
    <t>Jan 12 2026  1:57PM</t>
  </si>
  <si>
    <t>Nov 14 2022  1:19PM</t>
  </si>
  <si>
    <t>R-123342-2026</t>
  </si>
  <si>
    <t>BUC-195</t>
  </si>
  <si>
    <t>175741</t>
  </si>
  <si>
    <t>1075754</t>
  </si>
  <si>
    <t>Jan 12 2026 12:45PM</t>
  </si>
  <si>
    <t>Jan 29 2026  2:32PM</t>
  </si>
  <si>
    <t>Jul 15 2021  1:56PM</t>
  </si>
  <si>
    <t>R-123601-2026</t>
  </si>
  <si>
    <t>AQG-584</t>
  </si>
  <si>
    <t>Shahzad shakeel</t>
  </si>
  <si>
    <t>284357</t>
  </si>
  <si>
    <t>1184347</t>
  </si>
  <si>
    <t>Jan 15 2026 12:47PM</t>
  </si>
  <si>
    <t>Nov 17 2023 11:42AM</t>
  </si>
  <si>
    <t>R-123648-2026</t>
  </si>
  <si>
    <t>RWL4112024</t>
  </si>
  <si>
    <t>SHEIKH MUHAMMAD SHOAIB</t>
  </si>
  <si>
    <t>6R322542</t>
  </si>
  <si>
    <t>NF1AET306H1222573</t>
  </si>
  <si>
    <t>Jan 16 2026 10:13AM</t>
  </si>
  <si>
    <t>Jan 26 2026  3:23PM</t>
  </si>
  <si>
    <t>Nov  4 2024  4:59PM</t>
  </si>
  <si>
    <t>R-124094-2026</t>
  </si>
  <si>
    <t>KHI2012226</t>
  </si>
  <si>
    <t>ZAFER IQBAL</t>
  </si>
  <si>
    <t>Q087734</t>
  </si>
  <si>
    <t>6065153</t>
  </si>
  <si>
    <t>Jan 22 2026  2:23PM</t>
  </si>
  <si>
    <t>Jan 22 2026  3:13PM</t>
  </si>
  <si>
    <t>Jan 20 2022 12:57PM</t>
  </si>
  <si>
    <t>R-123733-2026</t>
  </si>
  <si>
    <t>MUL11102141</t>
  </si>
  <si>
    <t>SIADAT SIBTAIN ARIF</t>
  </si>
  <si>
    <t>186269</t>
  </si>
  <si>
    <t>10086249</t>
  </si>
  <si>
    <t>Jan 17 2026 11:17AM</t>
  </si>
  <si>
    <t>Jan 17 2026 12:34PM</t>
  </si>
  <si>
    <t>Oct 12 2021  2:29PM</t>
  </si>
  <si>
    <t>R-121573-2025</t>
  </si>
  <si>
    <t>BAX-314</t>
  </si>
  <si>
    <t>Muhammad Mohib</t>
  </si>
  <si>
    <t>Q020065</t>
  </si>
  <si>
    <t>ZRE141-4519063</t>
  </si>
  <si>
    <t>Jan 24 2026 10:03AM</t>
  </si>
  <si>
    <t>Nov  4 2024 12:00AM</t>
  </si>
  <si>
    <t>R-123472-2026</t>
  </si>
  <si>
    <t>LEC16-5640</t>
  </si>
  <si>
    <t>L13Z17440734</t>
  </si>
  <si>
    <t>NFBGM1544GR180796</t>
  </si>
  <si>
    <t>Jan 15 2026 12:45PM</t>
  </si>
  <si>
    <t>Jul 18 2025  4:30PM</t>
  </si>
  <si>
    <t>R-121400-2025</t>
  </si>
  <si>
    <t>BL-9212</t>
  </si>
  <si>
    <t>21750694</t>
  </si>
  <si>
    <t>PDF580PALR21J2219</t>
  </si>
  <si>
    <t>Dec 18 2025 12:31PM</t>
  </si>
  <si>
    <t>Jan 20 2026  5:34PM</t>
  </si>
  <si>
    <t>Nov 23 2022  3:48PM</t>
  </si>
  <si>
    <t>R-121587-2025</t>
  </si>
  <si>
    <t>Le19-5448FSL711944</t>
  </si>
  <si>
    <t>Ahtisham Afzal</t>
  </si>
  <si>
    <t>L13Z17519480</t>
  </si>
  <si>
    <t>NFBGM1649JR235006</t>
  </si>
  <si>
    <t>Jan 20 2026 11:54AM</t>
  </si>
  <si>
    <t>Nov  9 2022  1:08PM</t>
  </si>
  <si>
    <t>R-122273-2026</t>
  </si>
  <si>
    <t>BUT-182</t>
  </si>
  <si>
    <t>ABDUL REHMAN MANGIO</t>
  </si>
  <si>
    <t>K181934</t>
  </si>
  <si>
    <t>H10081926</t>
  </si>
  <si>
    <t>Jan  5 2026 10:21AM</t>
  </si>
  <si>
    <t>Jan  4 2026  4:35PM</t>
  </si>
  <si>
    <t>Jan 10 2023 10:42AM</t>
  </si>
  <si>
    <t>R-122426-2026</t>
  </si>
  <si>
    <t>AAX-551</t>
  </si>
  <si>
    <t>2A12274</t>
  </si>
  <si>
    <t>NSP150R-7007139</t>
  </si>
  <si>
    <t>Jan  6 2026  3:14PM</t>
  </si>
  <si>
    <t>Jan  6 2026  5:07PM</t>
  </si>
  <si>
    <t>Nov 28 2023 12:00AM</t>
  </si>
  <si>
    <t>R-122334-2026</t>
  </si>
  <si>
    <t>AEA-7105</t>
  </si>
  <si>
    <t>D366545</t>
  </si>
  <si>
    <t>CD999051</t>
  </si>
  <si>
    <t>Jan  5 2026  4:39PM</t>
  </si>
  <si>
    <t>Apr  7 2025 11:44AM</t>
  </si>
  <si>
    <t>R-122410-2026</t>
  </si>
  <si>
    <t>MUL271220237</t>
  </si>
  <si>
    <t>SIFAT ZARAH</t>
  </si>
  <si>
    <t>292075</t>
  </si>
  <si>
    <t>1191963</t>
  </si>
  <si>
    <t>Jan  6 2026  1:13PM</t>
  </si>
  <si>
    <t>Jan 15 2026  1:00PM</t>
  </si>
  <si>
    <t>Dec 27 2023  3:56PM</t>
  </si>
  <si>
    <t>R-124421-2026</t>
  </si>
  <si>
    <t>BK-9212</t>
  </si>
  <si>
    <t>KASHIF KADRI</t>
  </si>
  <si>
    <t>21750692</t>
  </si>
  <si>
    <t>PDF580PALR21J2218</t>
  </si>
  <si>
    <t>Jan 28 2026 12:24PM</t>
  </si>
  <si>
    <t>Jan 28 2026 12:40PM</t>
  </si>
  <si>
    <t>Nov 23 2022 12:37PM</t>
  </si>
  <si>
    <t>R-124375-2026</t>
  </si>
  <si>
    <t>LQP-SB-LT-07</t>
  </si>
  <si>
    <t>LM9B57V550234D</t>
  </si>
  <si>
    <t>83647-01-18</t>
  </si>
  <si>
    <t>Jan 28 2026  3:14PM</t>
  </si>
  <si>
    <t>Dec 24 2025  2:57PM</t>
  </si>
  <si>
    <t>R-123983-2026</t>
  </si>
  <si>
    <t>AHS-706</t>
  </si>
  <si>
    <t>7901712-J-2</t>
  </si>
  <si>
    <t>AHFMVA118PD005673</t>
  </si>
  <si>
    <t>Jan 20 2026  5:16PM</t>
  </si>
  <si>
    <t>Jan 20 2026  5:32PM</t>
  </si>
  <si>
    <t>Jan 31 2024  4:06PM</t>
  </si>
  <si>
    <t>R-123876-2026</t>
  </si>
  <si>
    <t>G1C PLUS 5W</t>
  </si>
  <si>
    <t>TLF-987</t>
  </si>
  <si>
    <t>MALIK FAROOQ GOODS</t>
  </si>
  <si>
    <t>105032</t>
  </si>
  <si>
    <t>41024</t>
  </si>
  <si>
    <t>Jan 19 2026  4:30PM</t>
  </si>
  <si>
    <t>Oct 10 2020  2:13PM</t>
  </si>
  <si>
    <t>R-123910-2026</t>
  </si>
  <si>
    <t>AVZ-936</t>
  </si>
  <si>
    <t>CROPZA BIOSCIENCES ( mr taufiq )</t>
  </si>
  <si>
    <t>Q354210</t>
  </si>
  <si>
    <t>ZRE172R-7053360</t>
  </si>
  <si>
    <t>Jan 29 2026  1:17PM</t>
  </si>
  <si>
    <t>Nov 18 2021  1:02PM</t>
  </si>
  <si>
    <t>R-123934-2026</t>
  </si>
  <si>
    <t>BAW-121</t>
  </si>
  <si>
    <t>HASSAN ANWAR AWAN</t>
  </si>
  <si>
    <t>1GD5324979</t>
  </si>
  <si>
    <t>5560670</t>
  </si>
  <si>
    <t>Jan 20 2026 12:58PM</t>
  </si>
  <si>
    <t>Jan 20 2026  2:52PM</t>
  </si>
  <si>
    <t>Jan 31 2023  6:57PM</t>
  </si>
  <si>
    <t>R-123981-2026</t>
  </si>
  <si>
    <t>KW-6706</t>
  </si>
  <si>
    <t>YASIR RAFI</t>
  </si>
  <si>
    <t>AHFMVA118PD005841</t>
  </si>
  <si>
    <t>7901997-J2</t>
  </si>
  <si>
    <t>Jan 20 2026  5:30PM</t>
  </si>
  <si>
    <t>Jan 31 2024  9:19PM</t>
  </si>
  <si>
    <t>R-123982-2026</t>
  </si>
  <si>
    <t>KW-1207</t>
  </si>
  <si>
    <t>Yasir Rafi</t>
  </si>
  <si>
    <t>AHFMVA117PD005290</t>
  </si>
  <si>
    <t>7701190-J2</t>
  </si>
  <si>
    <t>Jan 20 2026  5:31PM</t>
  </si>
  <si>
    <t>Feb  1 2024  9:36PM</t>
  </si>
  <si>
    <t>R-119139-2025</t>
  </si>
  <si>
    <t>BH-3661</t>
  </si>
  <si>
    <t>SHAGUFTA MOID</t>
  </si>
  <si>
    <t>3516080</t>
  </si>
  <si>
    <t>R015975</t>
  </si>
  <si>
    <t>Nov 26 2025 11:56AM</t>
  </si>
  <si>
    <t>Jan 14 2026  5:04PM</t>
  </si>
  <si>
    <t>R-124149-2026</t>
  </si>
  <si>
    <t>FSL21122235</t>
  </si>
  <si>
    <t>MR. ARSALAN</t>
  </si>
  <si>
    <t>Q102244</t>
  </si>
  <si>
    <t>6079737</t>
  </si>
  <si>
    <t>Jan 23 2026 10:23AM</t>
  </si>
  <si>
    <t>Jan 23 2026 11:10AM</t>
  </si>
  <si>
    <t>Dec 21 2022  1:26PM</t>
  </si>
  <si>
    <t>R-123400-2026</t>
  </si>
  <si>
    <t>AXY-555</t>
  </si>
  <si>
    <t>ASAD UR REHMAN</t>
  </si>
  <si>
    <t>8200249</t>
  </si>
  <si>
    <t>154675</t>
  </si>
  <si>
    <t>Jan 13 2026 12:02PM</t>
  </si>
  <si>
    <t>Feb 22 2022  6:54PM</t>
  </si>
  <si>
    <t>R-123059-2026</t>
  </si>
  <si>
    <t>BJ-0174</t>
  </si>
  <si>
    <t>Waqqas Kayani</t>
  </si>
  <si>
    <t>319343</t>
  </si>
  <si>
    <t>302970</t>
  </si>
  <si>
    <t>Jan 20 2026 11:20AM</t>
  </si>
  <si>
    <t>May  6 2024  7:30PM</t>
  </si>
  <si>
    <t>R-122855-2026</t>
  </si>
  <si>
    <t>AAC-170</t>
  </si>
  <si>
    <t>PK10K156197</t>
  </si>
  <si>
    <t>NF1AVK31H10056212</t>
  </si>
  <si>
    <t>Jan 12 2026  3:41PM</t>
  </si>
  <si>
    <t>Oct 30 2024 11:28AM</t>
  </si>
  <si>
    <t>R-122629-2026</t>
  </si>
  <si>
    <t>LHE171220247</t>
  </si>
  <si>
    <t>SYED ALI BAQA SHAH</t>
  </si>
  <si>
    <t>330727</t>
  </si>
  <si>
    <t>1230738</t>
  </si>
  <si>
    <t>Jan  7 2026  3:12PM</t>
  </si>
  <si>
    <t>Jan  7 2026  4:07PM</t>
  </si>
  <si>
    <t>force done</t>
  </si>
  <si>
    <t>Dec 17 2024  2:57PM</t>
  </si>
  <si>
    <t>R-124770-2026</t>
  </si>
  <si>
    <t>BEG-736</t>
  </si>
  <si>
    <t>Z330786</t>
  </si>
  <si>
    <t>NZE170R-4048276</t>
  </si>
  <si>
    <t>Jan 30 2026 10:38AM</t>
  </si>
  <si>
    <t>Jan 30 2026 10:55AM</t>
  </si>
  <si>
    <t>Jan 23 2024 12:00AM</t>
  </si>
  <si>
    <t>R-122675-2026</t>
  </si>
  <si>
    <t>KHI281220231</t>
  </si>
  <si>
    <t>ALI HAIDER</t>
  </si>
  <si>
    <t>KHI-290410</t>
  </si>
  <si>
    <t>1190485</t>
  </si>
  <si>
    <t>Jan  8 2026  1:12PM</t>
  </si>
  <si>
    <t>Jan 19 2026  5:13PM</t>
  </si>
  <si>
    <t>Dec 28 2023 11:17AM</t>
  </si>
  <si>
    <t>R-122769-2026</t>
  </si>
  <si>
    <t>ABS-2808</t>
  </si>
  <si>
    <t>U724390</t>
  </si>
  <si>
    <t>100747558</t>
  </si>
  <si>
    <t>Sep 26 2023  3:55PM</t>
  </si>
  <si>
    <t>R-124214-2026</t>
  </si>
  <si>
    <t>BSF-968</t>
  </si>
  <si>
    <t>AZEEM SAFDAR</t>
  </si>
  <si>
    <t>G3LALP057724</t>
  </si>
  <si>
    <t>NNATA52AZKP702867</t>
  </si>
  <si>
    <t>Jan 24 2026  2:25PM</t>
  </si>
  <si>
    <t>Jan 24 2026  2:26PM</t>
  </si>
  <si>
    <t>Oct 24 2023  3:55PM</t>
  </si>
  <si>
    <t>R-120266-2025</t>
  </si>
  <si>
    <t>BNJ-464</t>
  </si>
  <si>
    <t>SALMAN SHAMS</t>
  </si>
  <si>
    <t>PKS-13042800</t>
  </si>
  <si>
    <t>RS413PK-10042850</t>
  </si>
  <si>
    <t>Dec  1 2025  4:01PM</t>
  </si>
  <si>
    <t>Jan 24 2026 10:05AM</t>
  </si>
  <si>
    <t>Sep  4 2021  1:53PM</t>
  </si>
  <si>
    <t>R-122260-2026</t>
  </si>
  <si>
    <t>MUL6102088</t>
  </si>
  <si>
    <t>L13Z17540933</t>
  </si>
  <si>
    <t>NFBGM1543LR263873</t>
  </si>
  <si>
    <t>Jan  3 2026  3:02PM</t>
  </si>
  <si>
    <t>Jan  5 2026  4:37PM</t>
  </si>
  <si>
    <t>Nov  7 2023 12:00AM</t>
  </si>
  <si>
    <t>R-121705-2025</t>
  </si>
  <si>
    <t>LES-1987</t>
  </si>
  <si>
    <t>WAHEED</t>
  </si>
  <si>
    <t>E56046</t>
  </si>
  <si>
    <t>C600368</t>
  </si>
  <si>
    <t>Dec 24 2025  1:04PM</t>
  </si>
  <si>
    <t>Jan 13 2026  3:28PM</t>
  </si>
  <si>
    <t>Nov 16 2024 10:34AM</t>
  </si>
  <si>
    <t>R-121768-2025</t>
  </si>
  <si>
    <t>BWB-007</t>
  </si>
  <si>
    <t>Q085930</t>
  </si>
  <si>
    <t>R6063208</t>
  </si>
  <si>
    <t>Dec 26 2025 11:52AM</t>
  </si>
  <si>
    <t>Jan  8 2026  4:51PM</t>
  </si>
  <si>
    <t>Dec 14 2021  3:32PM</t>
  </si>
  <si>
    <t>R-121835-2025</t>
  </si>
  <si>
    <t>AVX-984</t>
  </si>
  <si>
    <t>BILAL HASHMI</t>
  </si>
  <si>
    <t>911017</t>
  </si>
  <si>
    <t>302001</t>
  </si>
  <si>
    <t>Dec 27 2025 12:47PM</t>
  </si>
  <si>
    <t>Jan  6 2026  2:21PM</t>
  </si>
  <si>
    <t>Dec 14 2021  3:30PM</t>
  </si>
  <si>
    <t>R-123456-2026</t>
  </si>
  <si>
    <t>KNW2591961</t>
  </si>
  <si>
    <t>KHALIDA SHAHID HAMEED</t>
  </si>
  <si>
    <t>L13Z17534163</t>
  </si>
  <si>
    <t>NFBGM1548KR253628</t>
  </si>
  <si>
    <t>Jan 13 2026  5:12PM</t>
  </si>
  <si>
    <t>Jan 16 2026  5:35PM</t>
  </si>
  <si>
    <t>R-119012-2025</t>
  </si>
  <si>
    <t>BSE-271</t>
  </si>
  <si>
    <t>TARIQ AZIZ</t>
  </si>
  <si>
    <t>057682</t>
  </si>
  <si>
    <t>702923</t>
  </si>
  <si>
    <t>Nov 24 2025  5:09PM</t>
  </si>
  <si>
    <t>Sep 17 2020  3:30PM</t>
  </si>
  <si>
    <t>R-123169-2026</t>
  </si>
  <si>
    <t>GUJ12112035</t>
  </si>
  <si>
    <t>AQEEL AHMED</t>
  </si>
  <si>
    <t>501186</t>
  </si>
  <si>
    <t>1003092</t>
  </si>
  <si>
    <t>Jan 10 2026 11:30AM</t>
  </si>
  <si>
    <t>Jan 14 2026  4:05PM</t>
  </si>
  <si>
    <t>Nov 12 2020  2:38PM</t>
  </si>
  <si>
    <t>R-123564-2026</t>
  </si>
  <si>
    <t>LEB17-4888</t>
  </si>
  <si>
    <t>ARSALAN SHOUKAT</t>
  </si>
  <si>
    <t>R18Z12906992</t>
  </si>
  <si>
    <t>NFBFC6669HR009815</t>
  </si>
  <si>
    <t>Jan 14 2026  4:23PM</t>
  </si>
  <si>
    <t>Jan 15 2026  2:39PM</t>
  </si>
  <si>
    <t>Dec  2 2021  7:12PM</t>
  </si>
  <si>
    <t>R-122061-2025</t>
  </si>
  <si>
    <t>ADS-455</t>
  </si>
  <si>
    <t>MUHAMMAD RABI HAIDER</t>
  </si>
  <si>
    <t>Z490298</t>
  </si>
  <si>
    <t>4115230</t>
  </si>
  <si>
    <t>Dec 31 2025  9:31PM</t>
  </si>
  <si>
    <t>Jan 24 2026  2:04PM</t>
  </si>
  <si>
    <t>May 20 2024  4:16PM</t>
  </si>
  <si>
    <t>R-122127-2026</t>
  </si>
  <si>
    <t>KHI2562128</t>
  </si>
  <si>
    <t>NADEEM HASSAN  MALIK</t>
  </si>
  <si>
    <t>Q075474</t>
  </si>
  <si>
    <t>6052914</t>
  </si>
  <si>
    <t>Jan  1 2026 12:49PM</t>
  </si>
  <si>
    <t>Jan  1 2026 12:55PM</t>
  </si>
  <si>
    <t>Jun 25 2021 12:09PM</t>
  </si>
  <si>
    <t>R-122200-2026</t>
  </si>
  <si>
    <t>LHE18121940</t>
  </si>
  <si>
    <t>ADNAN AZIZ</t>
  </si>
  <si>
    <t>L13Z17535521</t>
  </si>
  <si>
    <t>NFBGM1643KR256063</t>
  </si>
  <si>
    <t>Jan  2 2026  2:12PM</t>
  </si>
  <si>
    <t>Jan 22 2026 10:10AM</t>
  </si>
  <si>
    <t>Dec 18 2019  5:46PM</t>
  </si>
  <si>
    <t>R-122386-2026</t>
  </si>
  <si>
    <t>LEC12-738</t>
  </si>
  <si>
    <t>NAZEER AHMED</t>
  </si>
  <si>
    <t>1006077</t>
  </si>
  <si>
    <t>CR129102</t>
  </si>
  <si>
    <t>Jan  5 2026  4:03PM</t>
  </si>
  <si>
    <t>Jan  5 2026  6:10PM</t>
  </si>
  <si>
    <t>Dec 28 2021  4:44PM</t>
  </si>
  <si>
    <t>R-122457-2026</t>
  </si>
  <si>
    <t>LE20-5107</t>
  </si>
  <si>
    <t>1KR1606412</t>
  </si>
  <si>
    <t>KSP1302165282</t>
  </si>
  <si>
    <t>Jan  7 2026 11:38AM</t>
  </si>
  <si>
    <t>Jan 16 2025 12:58PM</t>
  </si>
  <si>
    <t>R-122197-2026</t>
  </si>
  <si>
    <t>BUZ-472</t>
  </si>
  <si>
    <t>MUHAMMAD IJAZ UL HAQ</t>
  </si>
  <si>
    <t>2A40090</t>
  </si>
  <si>
    <t>NSP150R-7025137</t>
  </si>
  <si>
    <t>Jan  2 2026 12:35PM</t>
  </si>
  <si>
    <t>Jan 12 2026 12:50PM</t>
  </si>
  <si>
    <t>Nov  8 2024  4:29PM</t>
  </si>
  <si>
    <t>R-121970-2025</t>
  </si>
  <si>
    <t>LEC16-808</t>
  </si>
  <si>
    <t>L13Z17441945</t>
  </si>
  <si>
    <t>NFBGM1540GR182190</t>
  </si>
  <si>
    <t>Jan  1 2026 11:03AM</t>
  </si>
  <si>
    <t>Nov 24 2020  4:01PM</t>
  </si>
  <si>
    <t>R-122230-2026</t>
  </si>
  <si>
    <t>BFX-839</t>
  </si>
  <si>
    <t>2405301</t>
  </si>
  <si>
    <t>1002586</t>
  </si>
  <si>
    <t>Jan  2 2026  5:18PM</t>
  </si>
  <si>
    <t>Jan  2 2026  5:21PM</t>
  </si>
  <si>
    <t>Apr  9 2025  4:46PM</t>
  </si>
  <si>
    <t>R-123267-2026</t>
  </si>
  <si>
    <t>BYM-315</t>
  </si>
  <si>
    <t>MUHAMMAD UMAID KHAN</t>
  </si>
  <si>
    <t>Q103172</t>
  </si>
  <si>
    <t>ZRE171R-6080501</t>
  </si>
  <si>
    <t>Jan 10 2026 12:53PM</t>
  </si>
  <si>
    <t>Jan 10 2026 12:56PM</t>
  </si>
  <si>
    <t>Jan 11 2025  7:18PM</t>
  </si>
  <si>
    <t>R-124820-2026</t>
  </si>
  <si>
    <t>CZ-4581</t>
  </si>
  <si>
    <t>JL466Q9M69U505431</t>
  </si>
  <si>
    <t>NKMAAB3D1M1009200</t>
  </si>
  <si>
    <t>Jan 31 2026 10:43AM</t>
  </si>
  <si>
    <t>Jan 31 2026 10:57AM</t>
  </si>
  <si>
    <t>Mar 13 2023  9:50AM</t>
  </si>
  <si>
    <t>R-124097-2026</t>
  </si>
  <si>
    <t>LHE81119DI2006</t>
  </si>
  <si>
    <t>MUHAMMAD IQBAL MALIK</t>
  </si>
  <si>
    <t>150577</t>
  </si>
  <si>
    <t>10050546</t>
  </si>
  <si>
    <t>Jan 26 2026  4:17PM</t>
  </si>
  <si>
    <t>Nov  8 2019  5:37PM</t>
  </si>
  <si>
    <t>R-122987-2026</t>
  </si>
  <si>
    <t>LEA18A-6057</t>
  </si>
  <si>
    <t>SOHAIB SHAFIQ</t>
  </si>
  <si>
    <t>L13Z17518129</t>
  </si>
  <si>
    <t>NFBGM154XJR233363</t>
  </si>
  <si>
    <t>Jan 12 2026 10:29AM</t>
  </si>
  <si>
    <t>Nov 22 2024  1:01PM</t>
  </si>
  <si>
    <t>R-122131-2026</t>
  </si>
  <si>
    <t>AWB-777</t>
  </si>
  <si>
    <t>SYED NAWAZISH ALI AJMI</t>
  </si>
  <si>
    <t>G022054</t>
  </si>
  <si>
    <t>3100763</t>
  </si>
  <si>
    <t>Jan  1 2026  2:21PM</t>
  </si>
  <si>
    <t>Jan  2 2026 11:25AM</t>
  </si>
  <si>
    <t>Jun 13 2022  4:59PM</t>
  </si>
  <si>
    <t>R-122229-2026</t>
  </si>
  <si>
    <t>AQH-119</t>
  </si>
  <si>
    <t>MAZHAR IQBAL</t>
  </si>
  <si>
    <t>Z578938</t>
  </si>
  <si>
    <t>NZE170R-4204233</t>
  </si>
  <si>
    <t>Jan  2 2026  5:15PM</t>
  </si>
  <si>
    <t>Jan  3 2026 10:24AM</t>
  </si>
  <si>
    <t>Aug 18 2022  2:31PM</t>
  </si>
  <si>
    <t>R-122175-2026</t>
  </si>
  <si>
    <t>ARV-695</t>
  </si>
  <si>
    <t>MR. MUHAMMAD ASGHAR</t>
  </si>
  <si>
    <t>G4NALH326903</t>
  </si>
  <si>
    <t>NNAQL51AZKP505951</t>
  </si>
  <si>
    <t>Jan 20 2026  3:49PM</t>
  </si>
  <si>
    <t>Nov  3 2020  6:19PM</t>
  </si>
  <si>
    <t>R-121858-2025</t>
  </si>
  <si>
    <t>GJRN4122024</t>
  </si>
  <si>
    <t>MUHAMMAD REHAN</t>
  </si>
  <si>
    <t>2A70064</t>
  </si>
  <si>
    <t>NSP151R9522746</t>
  </si>
  <si>
    <t>Dec 29 2025 10:57AM</t>
  </si>
  <si>
    <t>Jan  1 2026  1:55PM</t>
  </si>
  <si>
    <t>Removal Done ??</t>
  </si>
  <si>
    <t>Dec  4 2024  4:00PM</t>
  </si>
  <si>
    <t>R-121823-2025</t>
  </si>
  <si>
    <t>AUC-505</t>
  </si>
  <si>
    <t>AMAAN ANWER</t>
  </si>
  <si>
    <t>PKR261671</t>
  </si>
  <si>
    <t>Jan 30 2026  1:37PM</t>
  </si>
  <si>
    <t>Aug 16 2025  1:04PM</t>
  </si>
  <si>
    <t>R-121888-2025</t>
  </si>
  <si>
    <t>KHI61222DI9235</t>
  </si>
  <si>
    <t>MOHAMMAD RAFIQ</t>
  </si>
  <si>
    <t>JL473ZQ7NN8AH15870</t>
  </si>
  <si>
    <t>NKMASE2E6N1002010</t>
  </si>
  <si>
    <t>Dec 29 2025  1:33PM</t>
  </si>
  <si>
    <t>Jan  1 2026  5:28PM</t>
  </si>
  <si>
    <t>Nov 17 2021  6:42PM</t>
  </si>
  <si>
    <t>R-124093-2026</t>
  </si>
  <si>
    <t>BH-9401</t>
  </si>
  <si>
    <t>SYED AREESH IMAM</t>
  </si>
  <si>
    <t>G4NALH337573</t>
  </si>
  <si>
    <t>NNAQL51AZKP507289</t>
  </si>
  <si>
    <t>Jan 22 2026  2:22PM</t>
  </si>
  <si>
    <t>Feb  1 2024  8:34PM</t>
  </si>
  <si>
    <t>R-122072-2026</t>
  </si>
  <si>
    <t>BHY-306</t>
  </si>
  <si>
    <t>MUHAMMED WASI</t>
  </si>
  <si>
    <t>KFR-364653</t>
  </si>
  <si>
    <t>LA910S-0059323</t>
  </si>
  <si>
    <t>Jan  1 2026 11:40AM</t>
  </si>
  <si>
    <t>Aug 26 2025  8:43PM</t>
  </si>
  <si>
    <t>R-122073-2026</t>
  </si>
  <si>
    <t>BN-2043</t>
  </si>
  <si>
    <t>SHANTA KUMAR</t>
  </si>
  <si>
    <t>1KR-K085968</t>
  </si>
  <si>
    <t>A200A-0075703</t>
  </si>
  <si>
    <t>Jan  1 2026 11:43AM</t>
  </si>
  <si>
    <t>Mar  6 2025  3:57PM</t>
  </si>
  <si>
    <t>R-124448-2026</t>
  </si>
  <si>
    <t>AGW-480</t>
  </si>
  <si>
    <t>SHAHBAZ KHAN</t>
  </si>
  <si>
    <t>185376</t>
  </si>
  <si>
    <t>10085385</t>
  </si>
  <si>
    <t>Jan 28 2026  1:44PM</t>
  </si>
  <si>
    <t>Jan 29 2026  4:50PM</t>
  </si>
  <si>
    <t>Apr 22 2022  3:01PM</t>
  </si>
  <si>
    <t>R-124438-2026</t>
  </si>
  <si>
    <t>AWQ-571</t>
  </si>
  <si>
    <t>SYED AMIN UDDIN CHISHTY</t>
  </si>
  <si>
    <t>1KR-0234265</t>
  </si>
  <si>
    <t>AWQ571</t>
  </si>
  <si>
    <t>Jan 28 2026  1:30PM</t>
  </si>
  <si>
    <t>Jan 28 2026  1:29PM</t>
  </si>
  <si>
    <t>Jan 23 2024  4:50PM</t>
  </si>
  <si>
    <t>R-124225-2026</t>
  </si>
  <si>
    <t>190033</t>
  </si>
  <si>
    <t>10090024</t>
  </si>
  <si>
    <t>Jan 26 2026 11:09AM</t>
  </si>
  <si>
    <t>Jan 30 2026  3:13PM</t>
  </si>
  <si>
    <t>Oct  5 2024  2:23PM</t>
  </si>
  <si>
    <t>R-124219-2026</t>
  </si>
  <si>
    <t>BDF-233</t>
  </si>
  <si>
    <t>TOQUEER TAHIR</t>
  </si>
  <si>
    <t>Z150719</t>
  </si>
  <si>
    <t>NZE170R-4011473</t>
  </si>
  <si>
    <t>Jan 26 2026 10:51AM</t>
  </si>
  <si>
    <t>Jul 22 2025  4:54PM</t>
  </si>
  <si>
    <t>R-124808-2026</t>
  </si>
  <si>
    <t>BQN-733</t>
  </si>
  <si>
    <t>SARWAR BADAMI</t>
  </si>
  <si>
    <t>H1006958</t>
  </si>
  <si>
    <t>6R107140</t>
  </si>
  <si>
    <t>Jan 30 2026  4:56PM</t>
  </si>
  <si>
    <t>Jul 19 2023  6:35PM</t>
  </si>
  <si>
    <t>R-124812-2026</t>
  </si>
  <si>
    <t>BXM-873</t>
  </si>
  <si>
    <t>MAJID KHAN</t>
  </si>
  <si>
    <t>Q098833</t>
  </si>
  <si>
    <t>R6076309</t>
  </si>
  <si>
    <t>Jan 30 2026  5:40PM</t>
  </si>
  <si>
    <t>Nov 28 2022  1:06PM</t>
  </si>
  <si>
    <t>R-124771-2026</t>
  </si>
  <si>
    <t>BYD-629a</t>
  </si>
  <si>
    <t>MUHAMMAD ABUZAR</t>
  </si>
  <si>
    <t>6R262222a</t>
  </si>
  <si>
    <t>NF1AET306H1162179a</t>
  </si>
  <si>
    <t>Jan 30 2026 10:42AM</t>
  </si>
  <si>
    <t>Jan 30 2026 10:44AM</t>
  </si>
  <si>
    <t>Feb  2 2025 12:00AM</t>
  </si>
  <si>
    <t>R-124773-2026</t>
  </si>
  <si>
    <t>ATA-646</t>
  </si>
  <si>
    <t>MUHAMMAD FAIZAN AKRAM CHAUDHRY</t>
  </si>
  <si>
    <t>6R305198</t>
  </si>
  <si>
    <t>H1205130</t>
  </si>
  <si>
    <t>Jan 30 2026 10:57AM</t>
  </si>
  <si>
    <t>Feb  4 2025  6:42PM</t>
  </si>
  <si>
    <t>R-124776-2026</t>
  </si>
  <si>
    <t>AYV-209</t>
  </si>
  <si>
    <t>SAQLAIN TRADE A/C BANK ISLAMI PAKISTAN</t>
  </si>
  <si>
    <t>E1003521</t>
  </si>
  <si>
    <t>103526</t>
  </si>
  <si>
    <t>Jan 30 2026 11:13AM</t>
  </si>
  <si>
    <t>Jan 30 2026 11:20AM</t>
  </si>
  <si>
    <t>Feb 10 2025  1:21PM</t>
  </si>
  <si>
    <t>R-124803-2026</t>
  </si>
  <si>
    <t>X3-MN</t>
  </si>
  <si>
    <t>ISL10120264</t>
  </si>
  <si>
    <t>MUHAMMAD MASHOOD TARIQ</t>
  </si>
  <si>
    <t>NF9EF4A59T2025974</t>
  </si>
  <si>
    <t>Jan 30 2026  4:14PM</t>
  </si>
  <si>
    <t>Jan 30 2026  4:13PM</t>
  </si>
  <si>
    <t>Jan 12 2026 11:39AM</t>
  </si>
  <si>
    <t>R-124634-2026</t>
  </si>
  <si>
    <t>LES17-3438</t>
  </si>
  <si>
    <t>FATIMA VEGETABLES OIL MILLS PVT LTD</t>
  </si>
  <si>
    <t>1528</t>
  </si>
  <si>
    <t>M019144</t>
  </si>
  <si>
    <t>Jan 29 2026  4:16PM</t>
  </si>
  <si>
    <t>Jan 16 2021 12:00AM</t>
  </si>
  <si>
    <t>R-124639-2026</t>
  </si>
  <si>
    <t>LES17-4038</t>
  </si>
  <si>
    <t>19342</t>
  </si>
  <si>
    <t>19207</t>
  </si>
  <si>
    <t>Jan 29 2026  4:31PM</t>
  </si>
  <si>
    <t>Jan 29 2026  4:33PM</t>
  </si>
  <si>
    <t>--</t>
  </si>
  <si>
    <t>R-124645-2026</t>
  </si>
  <si>
    <t>ABD-783</t>
  </si>
  <si>
    <t>MR IRFAN</t>
  </si>
  <si>
    <t>1036400</t>
  </si>
  <si>
    <t>136421</t>
  </si>
  <si>
    <t>Jan 29 2026  4:54PM</t>
  </si>
  <si>
    <t>Jan 30 2026 11:36AM</t>
  </si>
  <si>
    <t>Feb  1 2023  5:12PM</t>
  </si>
  <si>
    <t>R-124638-2026</t>
  </si>
  <si>
    <t>LES17-2044</t>
  </si>
  <si>
    <t>15422</t>
  </si>
  <si>
    <t>18693</t>
  </si>
  <si>
    <t>Jan 29 2026  4:32PM</t>
  </si>
  <si>
    <t>Jan  8 2021 12:00AM</t>
  </si>
  <si>
    <t>R-124640-2026</t>
  </si>
  <si>
    <t>LEF15-2963</t>
  </si>
  <si>
    <t>AMEER KHAN</t>
  </si>
  <si>
    <t>KF400879</t>
  </si>
  <si>
    <t>S331V0035940</t>
  </si>
  <si>
    <t>Jan 29 2026  4:48PM</t>
  </si>
  <si>
    <t>Feb 13 2025 12:01PM</t>
  </si>
  <si>
    <t>R-124609-2026</t>
  </si>
  <si>
    <t>CAW-188</t>
  </si>
  <si>
    <t>UMAIR TAHIR</t>
  </si>
  <si>
    <t>6R335078</t>
  </si>
  <si>
    <t>NF1AET306H1235026</t>
  </si>
  <si>
    <t>Jan 30 2026 10:53AM</t>
  </si>
  <si>
    <t>Jan  9 2025 11:50AM</t>
  </si>
  <si>
    <t>R-124617-2026</t>
  </si>
  <si>
    <t>APR-212</t>
  </si>
  <si>
    <t>MUZAMMAL HUSSAIN ALVI</t>
  </si>
  <si>
    <t>1KR2148511</t>
  </si>
  <si>
    <t>1302239690</t>
  </si>
  <si>
    <t>Jan 29 2026  2:26PM</t>
  </si>
  <si>
    <t>Nov 17 2025 11:20AM</t>
  </si>
  <si>
    <t>R-124552-2026</t>
  </si>
  <si>
    <t>LYH28122040</t>
  </si>
  <si>
    <t>10075190</t>
  </si>
  <si>
    <t>1124091</t>
  </si>
  <si>
    <t>Jan 28 2026  4:49PM</t>
  </si>
  <si>
    <t>Jan 30 2026  3:26PM</t>
  </si>
  <si>
    <t>Dec 28 2020  3:10PM</t>
  </si>
  <si>
    <t>R-124604-2026</t>
  </si>
  <si>
    <t>LE17A-2502</t>
  </si>
  <si>
    <t>AHMAD RAZA</t>
  </si>
  <si>
    <t>PK10K107998</t>
  </si>
  <si>
    <t>NF1AVK31H1008015</t>
  </si>
  <si>
    <t>Jan 29 2026  1:55PM</t>
  </si>
  <si>
    <t>Jan 31 2026 10:19AM</t>
  </si>
  <si>
    <t>Aug 24 2022  1:21PM</t>
  </si>
  <si>
    <t>R-122198-2026</t>
  </si>
  <si>
    <t>LHE261220258</t>
  </si>
  <si>
    <t>TANZEELA SHAHZADI</t>
  </si>
  <si>
    <t>2A90705</t>
  </si>
  <si>
    <t>R-7067354</t>
  </si>
  <si>
    <t>Jan  2 2026  1:32PM</t>
  </si>
  <si>
    <t>Dec 26 2025  4:35PM</t>
  </si>
  <si>
    <t>R-122630-2026</t>
  </si>
  <si>
    <t>BDC-518</t>
  </si>
  <si>
    <t>MUHAMMAD FAHAD</t>
  </si>
  <si>
    <t>BDC518</t>
  </si>
  <si>
    <t>Jan  7 2026  3:39PM</t>
  </si>
  <si>
    <t>Oct 17 2023  1:51PM</t>
  </si>
  <si>
    <t>R-124408-2026</t>
  </si>
  <si>
    <t>BZD-524</t>
  </si>
  <si>
    <t>ADAMJEE LIFE ASSURANCE CO</t>
  </si>
  <si>
    <t>G4FGNU030162</t>
  </si>
  <si>
    <t>PMHD841CMPN306758</t>
  </si>
  <si>
    <t>Jan 28 2026  9:38AM</t>
  </si>
  <si>
    <t>Jan 28 2026  2:18PM</t>
  </si>
  <si>
    <t>Nov 15 2023 12:43PM</t>
  </si>
  <si>
    <t>R-122722-2026</t>
  </si>
  <si>
    <t>AJT-781</t>
  </si>
  <si>
    <t>ZEESHAN GILL</t>
  </si>
  <si>
    <t>PK10B163271</t>
  </si>
  <si>
    <t>A1J310PK10063271</t>
  </si>
  <si>
    <t>Jan  8 2026  5:27PM</t>
  </si>
  <si>
    <t>Jan 22 2026 11:22AM</t>
  </si>
  <si>
    <t>Dec  9 2025  5:56PM</t>
  </si>
  <si>
    <t>R-122783-2026</t>
  </si>
  <si>
    <t>BYM-428</t>
  </si>
  <si>
    <t>MUHAMMAD SHOAIB</t>
  </si>
  <si>
    <t>6R153869</t>
  </si>
  <si>
    <t>H1053859</t>
  </si>
  <si>
    <t>Jan  9 2026 12:40PM</t>
  </si>
  <si>
    <t>Jan  9 2026 12:56PM</t>
  </si>
  <si>
    <t>Jan  9 2024  4:23PM</t>
  </si>
  <si>
    <t>R-122781-2026</t>
  </si>
  <si>
    <t>KHI11120256(REMOVED)</t>
  </si>
  <si>
    <t>PREM CHAND</t>
  </si>
  <si>
    <t>9Z08548(REMOVED)</t>
  </si>
  <si>
    <t>R0907293(REMOVED)</t>
  </si>
  <si>
    <t>Jan 11 2025  1:18PM</t>
  </si>
  <si>
    <t>R-122948-2026</t>
  </si>
  <si>
    <t>BEV-17</t>
  </si>
  <si>
    <t>NOOMAN JAVAID</t>
  </si>
  <si>
    <t>15E4E5MSR4010065</t>
  </si>
  <si>
    <t>NFPA24U96RP001775</t>
  </si>
  <si>
    <t>Jan 15 2026  7:26PM</t>
  </si>
  <si>
    <t>Oct  9 2024 11:12AM</t>
  </si>
  <si>
    <t>R-123779-2026</t>
  </si>
  <si>
    <t>APV-237</t>
  </si>
  <si>
    <t>TAHIR ABBAS</t>
  </si>
  <si>
    <t>2012430</t>
  </si>
  <si>
    <t>10101197</t>
  </si>
  <si>
    <t>Jan 19 2026 11:15AM</t>
  </si>
  <si>
    <t>Jan 22 2026  5:03PM</t>
  </si>
  <si>
    <t>Dec  6 2019 11:08AM</t>
  </si>
  <si>
    <t>R-123363-2026</t>
  </si>
  <si>
    <t>BQG-184</t>
  </si>
  <si>
    <t>R18Z1-2545739</t>
  </si>
  <si>
    <t>NFBFB265XDR109127</t>
  </si>
  <si>
    <t>Jan 12 2026  2:31PM</t>
  </si>
  <si>
    <t>Jan 12 2026  2:36PM</t>
  </si>
  <si>
    <t>Dec 31 2025  3:44PM</t>
  </si>
  <si>
    <t>R-124033-2026</t>
  </si>
  <si>
    <t>AKY-022</t>
  </si>
  <si>
    <t>Muhammad khubaib</t>
  </si>
  <si>
    <t>Z553324</t>
  </si>
  <si>
    <t>NZE170R-4179066</t>
  </si>
  <si>
    <t>Jan 23 2026  4:32PM</t>
  </si>
  <si>
    <t>Oct 13 2025 12:00AM</t>
  </si>
  <si>
    <t>R-124053-2026</t>
  </si>
  <si>
    <t>LC-7697</t>
  </si>
  <si>
    <t>MUHAMMAD SHEHZAD</t>
  </si>
  <si>
    <t>1GD5330524</t>
  </si>
  <si>
    <t>H5560168</t>
  </si>
  <si>
    <t>Jan 21 2026  5:07PM</t>
  </si>
  <si>
    <t>Feb  3 2025 10:36AM</t>
  </si>
  <si>
    <t>R-124068-2026</t>
  </si>
  <si>
    <t>ACH-257</t>
  </si>
  <si>
    <t>USMAN ALAM</t>
  </si>
  <si>
    <t>PK10K166866</t>
  </si>
  <si>
    <t>NF1AVK31H10066551</t>
  </si>
  <si>
    <t>Jan 22 2026 10:38AM</t>
  </si>
  <si>
    <t>10493</t>
  </si>
  <si>
    <t>MIANWALI</t>
  </si>
  <si>
    <t>Jan 21 2021 11:21AM</t>
  </si>
  <si>
    <t>R-123926-2026</t>
  </si>
  <si>
    <t>BYC-139</t>
  </si>
  <si>
    <t>GHULAM MUHAMMAD</t>
  </si>
  <si>
    <t>239642</t>
  </si>
  <si>
    <t>10139655</t>
  </si>
  <si>
    <t>Jan 20 2026 12:04PM</t>
  </si>
  <si>
    <t>Jan 29 2026 11:54AM</t>
  </si>
  <si>
    <t>Dec 20 2022  2:58PM</t>
  </si>
  <si>
    <t>R-123997-2026</t>
  </si>
  <si>
    <t>LE17-5640</t>
  </si>
  <si>
    <t>L13Z17454908</t>
  </si>
  <si>
    <t>NFBGM1645GR197184</t>
  </si>
  <si>
    <t>Jan 21 2026 10:48AM</t>
  </si>
  <si>
    <t>Jan 21 2026  3:25PM</t>
  </si>
  <si>
    <t>Oct 16 2023 12:15PM</t>
  </si>
  <si>
    <t>R-124003-2026</t>
  </si>
  <si>
    <t>BL-8706</t>
  </si>
  <si>
    <t>BILAL AKHTER NAGORI</t>
  </si>
  <si>
    <t>9Z01046</t>
  </si>
  <si>
    <t>900080</t>
  </si>
  <si>
    <t>Jan 21 2026 11:33AM</t>
  </si>
  <si>
    <t>Jan 21 2026 11:54AM</t>
  </si>
  <si>
    <t>Jan 30 2024  8:48PM</t>
  </si>
  <si>
    <t>R-124010-2026</t>
  </si>
  <si>
    <t>BFG-527</t>
  </si>
  <si>
    <t>UNITED MOTORS /DR MUHAMMAD ABU BAKER</t>
  </si>
  <si>
    <t>7921245</t>
  </si>
  <si>
    <t>R011246</t>
  </si>
  <si>
    <t>Jan 21 2026 12:14PM</t>
  </si>
  <si>
    <t>Jan 21 2026 12:16PM</t>
  </si>
  <si>
    <t>Feb  6 2025  4:24PM</t>
  </si>
  <si>
    <t>R-124453-2026</t>
  </si>
  <si>
    <t>BVK22-325</t>
  </si>
  <si>
    <t>MUHAMMAD HAMMAD</t>
  </si>
  <si>
    <t>6R213702</t>
  </si>
  <si>
    <t>NF1AET306H1113694</t>
  </si>
  <si>
    <t>Jan 28 2026  1:45PM</t>
  </si>
  <si>
    <t>Jan 28 2026  4:34PM</t>
  </si>
  <si>
    <t>Jan 17 2026  7:04PM</t>
  </si>
  <si>
    <t>R-123958-2026</t>
  </si>
  <si>
    <t>CZ-0947</t>
  </si>
  <si>
    <t>FARHAN MUHAMMAD YOUSUF</t>
  </si>
  <si>
    <t>300101-JZ</t>
  </si>
  <si>
    <t>120PD000801</t>
  </si>
  <si>
    <t>Jan 20 2026  2:48PM</t>
  </si>
  <si>
    <t>Jan 22 2026  5:18AM</t>
  </si>
  <si>
    <t>Dec 26 2020 11:46AM</t>
  </si>
  <si>
    <t>R-124202-2026</t>
  </si>
  <si>
    <t>ISL261220253</t>
  </si>
  <si>
    <t>KHALID MAHMOOD CHATTAH</t>
  </si>
  <si>
    <t>L15ZG1200549</t>
  </si>
  <si>
    <t>NFBRV3852SR00693</t>
  </si>
  <si>
    <t>Jan 24 2026 11:34AM</t>
  </si>
  <si>
    <t>Jan 24 2026 11:36AM</t>
  </si>
  <si>
    <t>Dec 26 2025  1:13PM</t>
  </si>
  <si>
    <t>R-124153-2026</t>
  </si>
  <si>
    <t>BCC-179</t>
  </si>
  <si>
    <t>HAMZA KHALIL</t>
  </si>
  <si>
    <t>D16W91022120</t>
  </si>
  <si>
    <t>LZL-4339</t>
  </si>
  <si>
    <t>Jan 23 2026 11:07AM</t>
  </si>
  <si>
    <t>Jan 27 2026 10:20AM</t>
  </si>
  <si>
    <t>Feb  3 2024  1:33PM</t>
  </si>
  <si>
    <t>R-124294-2026</t>
  </si>
  <si>
    <t>LHE28422DI6803</t>
  </si>
  <si>
    <t>BASHATRAT ULLAH NAVEED</t>
  </si>
  <si>
    <t>227185</t>
  </si>
  <si>
    <t>117211</t>
  </si>
  <si>
    <t>Jan 26 2026  4:10PM</t>
  </si>
  <si>
    <t>Jan 28 2026  2:19PM</t>
  </si>
  <si>
    <t>Sep 17 2020  5:03PM</t>
  </si>
  <si>
    <t>R-124253-2026</t>
  </si>
  <si>
    <t>BQT-982</t>
  </si>
  <si>
    <t>MUHAMMAD ZAHID MAHMOOD</t>
  </si>
  <si>
    <t>104306</t>
  </si>
  <si>
    <t>1004328</t>
  </si>
  <si>
    <t>Jan 26 2026  1:19PM</t>
  </si>
  <si>
    <t>Dec 14 2021  3:02PM</t>
  </si>
  <si>
    <t>R-124409-2026</t>
  </si>
  <si>
    <t>BYE-019</t>
  </si>
  <si>
    <t>MUBARIK ALI</t>
  </si>
  <si>
    <t>256604</t>
  </si>
  <si>
    <t>1156596</t>
  </si>
  <si>
    <t>Jan 28 2026 10:17AM</t>
  </si>
  <si>
    <t>Jan 29 2026  5:51PM</t>
  </si>
  <si>
    <t>May 30 2022  2:15PM</t>
  </si>
  <si>
    <t>R-124125-2026</t>
  </si>
  <si>
    <t>LEA20-763</t>
  </si>
  <si>
    <t>SALMAN RAZA</t>
  </si>
  <si>
    <t>PK10K155968</t>
  </si>
  <si>
    <t>NF1AVK31H10055977</t>
  </si>
  <si>
    <t>Jan 22 2026  4:17PM</t>
  </si>
  <si>
    <t>Jan 23 2026  4:05PM</t>
  </si>
  <si>
    <t>Jan 19 2021  5:56PM</t>
  </si>
  <si>
    <t>R-124328-2026</t>
  </si>
  <si>
    <t>LEA18A-2711</t>
  </si>
  <si>
    <t>MR. SARDAR ARSALAN</t>
  </si>
  <si>
    <t>R18Z12937163</t>
  </si>
  <si>
    <t>JR040595</t>
  </si>
  <si>
    <t>Jan 27 2026 11:05AM</t>
  </si>
  <si>
    <t>Jan 27 2026  3:19PM</t>
  </si>
  <si>
    <t>Feb  6 2024  8:18PM</t>
  </si>
  <si>
    <t>R-124331-2026</t>
  </si>
  <si>
    <t>RC-208</t>
  </si>
  <si>
    <t>USMAN BASHIR JANJUA</t>
  </si>
  <si>
    <t>Y314483</t>
  </si>
  <si>
    <t>NZE140-2090487</t>
  </si>
  <si>
    <t>Jan 27 2026 11:29AM</t>
  </si>
  <si>
    <t>May 22 2025  4:05PM</t>
  </si>
  <si>
    <t>R-124177-2026</t>
  </si>
  <si>
    <t>BGY-50</t>
  </si>
  <si>
    <t>MUHAMMAD UMMAR</t>
  </si>
  <si>
    <t>1KR-2286864</t>
  </si>
  <si>
    <t>KSP130-4007018</t>
  </si>
  <si>
    <t>Jan 23 2026  4:00PM</t>
  </si>
  <si>
    <t>Jan 23 2026  4:01PM</t>
  </si>
  <si>
    <t>Aug 27 2025 12:41PM</t>
  </si>
  <si>
    <t>R-124287-2026</t>
  </si>
  <si>
    <t>AQY-437</t>
  </si>
  <si>
    <t>FURQAN ASHRAF BUTT</t>
  </si>
  <si>
    <t>K160032</t>
  </si>
  <si>
    <t>H10059980</t>
  </si>
  <si>
    <t>Jan 26 2026  3:52PM</t>
  </si>
  <si>
    <t>Jan 26 2026  5:55PM</t>
  </si>
  <si>
    <t>Aug 31 2022  2:41PM</t>
  </si>
  <si>
    <t>R-124222-2026</t>
  </si>
  <si>
    <t>SUNCROP PAKISTAN (PVT.) LIMITED</t>
  </si>
  <si>
    <t>170996</t>
  </si>
  <si>
    <t>10071058</t>
  </si>
  <si>
    <t>Jan 26 2026 11:08AM</t>
  </si>
  <si>
    <t>Jan 26 2026  5:06PM</t>
  </si>
  <si>
    <t>Sep 16 2024  8:10PM</t>
  </si>
  <si>
    <t>R-124359-2026</t>
  </si>
  <si>
    <t>BVD-396</t>
  </si>
  <si>
    <t>M NASEEM UDDIN FAROOQUI</t>
  </si>
  <si>
    <t>127963</t>
  </si>
  <si>
    <t>1028092</t>
  </si>
  <si>
    <t>Jan 27 2026  2:32PM</t>
  </si>
  <si>
    <t>Jan 28 2026 10:36AM</t>
  </si>
  <si>
    <t>Nov 30 2021  4:49PM</t>
  </si>
  <si>
    <t>R-124414-2026</t>
  </si>
  <si>
    <t>ACW-526</t>
  </si>
  <si>
    <t>ANJUM NAVEED</t>
  </si>
  <si>
    <t>L13Z17546054</t>
  </si>
  <si>
    <t>NFBGM1646MR270610</t>
  </si>
  <si>
    <t>Jan 28 2026  4:56PM</t>
  </si>
  <si>
    <t>May  6 2021  4:56PM</t>
  </si>
  <si>
    <t>R-122337-2026</t>
  </si>
  <si>
    <t>DGL-6910</t>
  </si>
  <si>
    <t>SUPER POWER</t>
  </si>
  <si>
    <t>SP700523658</t>
  </si>
  <si>
    <t>SP700573125</t>
  </si>
  <si>
    <t>Apr  7 2025 11:42AM</t>
  </si>
  <si>
    <t>R-122488-2026</t>
  </si>
  <si>
    <t>KHI27122237</t>
  </si>
  <si>
    <t>OMAIR MANSOOR</t>
  </si>
  <si>
    <t>G4NALU079628</t>
  </si>
  <si>
    <t>PMHJ2813SMN203227</t>
  </si>
  <si>
    <t>Jan  7 2026  1:00PM</t>
  </si>
  <si>
    <t>Jan  8 2026  3:20PM</t>
  </si>
  <si>
    <t>Jan  6 2021  3:21PM</t>
  </si>
  <si>
    <t>R-122349-2026</t>
  </si>
  <si>
    <t>AZE-551</t>
  </si>
  <si>
    <t>MUHAMMAD ZAIN UL ABDIN</t>
  </si>
  <si>
    <t>Y612285</t>
  </si>
  <si>
    <t>NZE140-2148553</t>
  </si>
  <si>
    <t>Jan  8 2026  4:57PM</t>
  </si>
  <si>
    <t>Jul  7 2025  7:36PM</t>
  </si>
  <si>
    <t>R-123384-2026</t>
  </si>
  <si>
    <t>BFU-828</t>
  </si>
  <si>
    <t>ABRAR ALI KHAN</t>
  </si>
  <si>
    <t>L15BG7921632</t>
  </si>
  <si>
    <t>NFBFE1686SR011625</t>
  </si>
  <si>
    <t>Jan 12 2026  4:30PM</t>
  </si>
  <si>
    <t>Sep 25 2025  3:33PM</t>
  </si>
  <si>
    <t>R-122436-2026</t>
  </si>
  <si>
    <t>ASE-843</t>
  </si>
  <si>
    <t>HUSNAIN SHABBIR</t>
  </si>
  <si>
    <t>6R289423</t>
  </si>
  <si>
    <t>1189392</t>
  </si>
  <si>
    <t>Jan  6 2026  4:33PM</t>
  </si>
  <si>
    <t>Jan  7 2026 11:10AM</t>
  </si>
  <si>
    <t>Dec  7 2024  5:02PM</t>
  </si>
  <si>
    <t>R-124133-2026</t>
  </si>
  <si>
    <t>AJG-046</t>
  </si>
  <si>
    <t>Mehwish Zahid</t>
  </si>
  <si>
    <t>KF75322</t>
  </si>
  <si>
    <t>LA160S0037255</t>
  </si>
  <si>
    <t>Jan 22 2026  5:13PM</t>
  </si>
  <si>
    <t>Jan 22 2026  5:14PM</t>
  </si>
  <si>
    <t>Feb 12 2024 11:27AM</t>
  </si>
  <si>
    <t>R-122279-2026</t>
  </si>
  <si>
    <t>BMY-049</t>
  </si>
  <si>
    <t>Qurat ul Ain Haroon</t>
  </si>
  <si>
    <t>PKS13041941</t>
  </si>
  <si>
    <t>RS413PK10041941</t>
  </si>
  <si>
    <t>Jan  5 2026 11:13AM</t>
  </si>
  <si>
    <t>R-122280-2026</t>
  </si>
  <si>
    <t>MUHAMMAD RAHEEL</t>
  </si>
  <si>
    <t>Jan  5 2026 11:15AM</t>
  </si>
  <si>
    <t>Dec 21 2024 10:29AM</t>
  </si>
  <si>
    <t>R-122269-2026</t>
  </si>
  <si>
    <t>BVD-905</t>
  </si>
  <si>
    <t>RAZA ALI VAKIL</t>
  </si>
  <si>
    <t>L15Z81000858</t>
  </si>
  <si>
    <t>NFBGN9644MR003526</t>
  </si>
  <si>
    <t>Jan  5 2026  9:55AM</t>
  </si>
  <si>
    <t>Jan  5 2026 10:43AM</t>
  </si>
  <si>
    <t>Jul 18 2025 11:29AM</t>
  </si>
  <si>
    <t>R-122584-2026</t>
  </si>
  <si>
    <t>AAW-735</t>
  </si>
  <si>
    <t>KHALID MAHMOOD</t>
  </si>
  <si>
    <t>Q067441</t>
  </si>
  <si>
    <t>6044933</t>
  </si>
  <si>
    <t>Jan  7 2026  1:53PM</t>
  </si>
  <si>
    <t>Jan 13 2026  5:04PM</t>
  </si>
  <si>
    <t>Sep 29 2020 12:02PM</t>
  </si>
  <si>
    <t>R-122529-2026</t>
  </si>
  <si>
    <t>HEM-5656</t>
  </si>
  <si>
    <t>SHEHZAD KEERIO</t>
  </si>
  <si>
    <t>Y166549</t>
  </si>
  <si>
    <t>Jan  8 2026  3:41PM</t>
  </si>
  <si>
    <t>Apr 15 2024  3:27PM</t>
  </si>
  <si>
    <t>R-122684-2026</t>
  </si>
  <si>
    <t>CBW-116</t>
  </si>
  <si>
    <t>AYESHA RASHEED</t>
  </si>
  <si>
    <t>6R358761</t>
  </si>
  <si>
    <t>H1258799</t>
  </si>
  <si>
    <t>Jan  8 2026  1:45PM</t>
  </si>
  <si>
    <t>Jan  9 2026 10:52AM</t>
  </si>
  <si>
    <t>Jun 30 2025  1:12PM</t>
  </si>
  <si>
    <t>R-122643-2026</t>
  </si>
  <si>
    <t>BAG-116</t>
  </si>
  <si>
    <t>ATHAR ALI SHAHBAZ</t>
  </si>
  <si>
    <t>246453</t>
  </si>
  <si>
    <t>11464690</t>
  </si>
  <si>
    <t>Jan  8 2026 11:06AM</t>
  </si>
  <si>
    <t>Jan  8 2026 11:09AM</t>
  </si>
  <si>
    <t>Sep 19 2022  4:30PM</t>
  </si>
  <si>
    <t>R-122651-2026</t>
  </si>
  <si>
    <t>RYK712226</t>
  </si>
  <si>
    <t>AIHTESHAM AKBAR</t>
  </si>
  <si>
    <t>Q048185</t>
  </si>
  <si>
    <t>ZRE171R-6025662</t>
  </si>
  <si>
    <t>Jan  8 2026 11:49AM</t>
  </si>
  <si>
    <t>Jan 19 2026  5:25PM</t>
  </si>
  <si>
    <t>Dec  7 2022  2:29PM</t>
  </si>
  <si>
    <t>R-123581-2026</t>
  </si>
  <si>
    <t>MN19-278</t>
  </si>
  <si>
    <t>737724</t>
  </si>
  <si>
    <t>1276289</t>
  </si>
  <si>
    <t>Jan 15 2026 10:04AM</t>
  </si>
  <si>
    <t>Jan 16 2026  2:18PM</t>
  </si>
  <si>
    <t>Aug 16 2024  6:07PM</t>
  </si>
  <si>
    <t>R-123491-2026</t>
  </si>
  <si>
    <t>AJU-421</t>
  </si>
  <si>
    <t>SAIMA RIAZ</t>
  </si>
  <si>
    <t>PKB731115</t>
  </si>
  <si>
    <t>SB308PK01269687</t>
  </si>
  <si>
    <t>Jan 14 2026 12:38PM</t>
  </si>
  <si>
    <t>Jan  3 2024  4:07PM</t>
  </si>
  <si>
    <t>R-122448-2026</t>
  </si>
  <si>
    <t>APD-738</t>
  </si>
  <si>
    <t>IMRAN RIAZ</t>
  </si>
  <si>
    <t>G4NAMH300765</t>
  </si>
  <si>
    <t>NNAQL51AZKP305681</t>
  </si>
  <si>
    <t>Jan  7 2026 10:05AM</t>
  </si>
  <si>
    <t>Jan 29 2026  2:20PM</t>
  </si>
  <si>
    <t>Jul  7 2021 11:36AM</t>
  </si>
  <si>
    <t>R-122233-2026</t>
  </si>
  <si>
    <t>BMJ-244</t>
  </si>
  <si>
    <t>SHEHZAD TRANSPORT</t>
  </si>
  <si>
    <t>R18Z12930978</t>
  </si>
  <si>
    <t>R034642</t>
  </si>
  <si>
    <t>Jan  2 2026  9:14PM</t>
  </si>
  <si>
    <t>Jan  5 2026  4:35PM</t>
  </si>
  <si>
    <t>Sep 17 2025  4:31PM</t>
  </si>
  <si>
    <t>R-123470-2026</t>
  </si>
  <si>
    <t>FSL262276</t>
  </si>
  <si>
    <t>REHAN ASIF</t>
  </si>
  <si>
    <t>233192</t>
  </si>
  <si>
    <t>1133189</t>
  </si>
  <si>
    <t>Jan 14 2026 11:22AM</t>
  </si>
  <si>
    <t>Jan 16 2026 11:57AM</t>
  </si>
  <si>
    <t>Jun  3 2022 11:40AM</t>
  </si>
  <si>
    <t>R-123666-2026</t>
  </si>
  <si>
    <t>BQP-261</t>
  </si>
  <si>
    <t>FAHEEM HUSSAIN BROHI</t>
  </si>
  <si>
    <t>61549</t>
  </si>
  <si>
    <t>6039056</t>
  </si>
  <si>
    <t>Jan 16 2026 12:39PM</t>
  </si>
  <si>
    <t>Feb 14 2024  6:45PM</t>
  </si>
  <si>
    <t>R-123699-2026</t>
  </si>
  <si>
    <t>FSL28224DI10131</t>
  </si>
  <si>
    <t>NOMAAN JAVAID</t>
  </si>
  <si>
    <t>295627</t>
  </si>
  <si>
    <t>1195574</t>
  </si>
  <si>
    <t>Jan 16 2026  4:43PM</t>
  </si>
  <si>
    <t>Jan 20 2026  4:01PM</t>
  </si>
  <si>
    <t>Jan  1 2021 12:09PM</t>
  </si>
  <si>
    <t>R-123508-2026</t>
  </si>
  <si>
    <t>APF-924</t>
  </si>
  <si>
    <t>SAMAD HUSSAIN (HIGHSPEED AUTOMOTIVE SOLUTION)</t>
  </si>
  <si>
    <t>H025885</t>
  </si>
  <si>
    <t>500572</t>
  </si>
  <si>
    <t>Jan 14 2026  1:49PM</t>
  </si>
  <si>
    <t>Jan 14 2026  1:54PM</t>
  </si>
  <si>
    <t>Feb 17 2023  4:32PM</t>
  </si>
  <si>
    <t>R-123725-2026</t>
  </si>
  <si>
    <t>BJQ-847</t>
  </si>
  <si>
    <t>IMRAN HASEEn UDDIN</t>
  </si>
  <si>
    <t>2ZR-3JM6032706</t>
  </si>
  <si>
    <t>ZVW30-1807467</t>
  </si>
  <si>
    <t>Jan 17 2026 11:03AM</t>
  </si>
  <si>
    <t>Jan 17 2026  2:43PM</t>
  </si>
  <si>
    <t>rimoal dun karo</t>
  </si>
  <si>
    <t>Feb 19 2024 10:08AM</t>
  </si>
  <si>
    <t>R-123799-2026</t>
  </si>
  <si>
    <t>ANY-575</t>
  </si>
  <si>
    <t>SAQLAIN ABBAS</t>
  </si>
  <si>
    <t>R18712951591</t>
  </si>
  <si>
    <t>NFBFC666XKR055015</t>
  </si>
  <si>
    <t>Jan 19 2026 11:28AM</t>
  </si>
  <si>
    <t>Jan 19 2026 11:29AM</t>
  </si>
  <si>
    <t>Nov  1 2025  4:00PM</t>
  </si>
  <si>
    <t>R-123800-2026</t>
  </si>
  <si>
    <t>BEG-582</t>
  </si>
  <si>
    <t>ABID IQBAL</t>
  </si>
  <si>
    <t>G3LARP041871</t>
  </si>
  <si>
    <t>RP713779</t>
  </si>
  <si>
    <t>Jan 18 2026  1:27PM</t>
  </si>
  <si>
    <t>Jan 28 2025 11:52AM</t>
  </si>
  <si>
    <t>R-123774-2026</t>
  </si>
  <si>
    <t>MUL23122250</t>
  </si>
  <si>
    <t>RANA IMRAN LATIF</t>
  </si>
  <si>
    <t>K12MR1012193</t>
  </si>
  <si>
    <t>NF1SZC63S00112202</t>
  </si>
  <si>
    <t>Jan 19 2026  9:03PM</t>
  </si>
  <si>
    <t>Dec 23 2022  5:18PM</t>
  </si>
  <si>
    <t>R-123849-2026</t>
  </si>
  <si>
    <t>BVG-229</t>
  </si>
  <si>
    <t>HAMMAD NAZMI</t>
  </si>
  <si>
    <t>KF-J576409</t>
  </si>
  <si>
    <t>LA350S-0054342</t>
  </si>
  <si>
    <t>Jan 20 2026 10:02AM</t>
  </si>
  <si>
    <t>Mar  2 2023  7:49PM</t>
  </si>
  <si>
    <t>R-123341-2026</t>
  </si>
  <si>
    <t>AHC-949</t>
  </si>
  <si>
    <t>QAISER SHAHZAD KHICHI</t>
  </si>
  <si>
    <t>Q356711</t>
  </si>
  <si>
    <t>7055862</t>
  </si>
  <si>
    <t>Jan 12 2026  3:12PM</t>
  </si>
  <si>
    <t>Jan 18 2022  2:25PM</t>
  </si>
  <si>
    <t>R-123449-2026</t>
  </si>
  <si>
    <t>BDW-277</t>
  </si>
  <si>
    <t>FAZAL REHMAN</t>
  </si>
  <si>
    <t>24431509393</t>
  </si>
  <si>
    <t>NF9EFUA5XR2006178</t>
  </si>
  <si>
    <t>Jan 13 2026  4:34PM</t>
  </si>
  <si>
    <t>Jul 23 2025  4:00PM</t>
  </si>
  <si>
    <t>R-123390-2026</t>
  </si>
  <si>
    <t>BWB-211</t>
  </si>
  <si>
    <t>SYED SHAHEER SHAHID</t>
  </si>
  <si>
    <t>6R192545</t>
  </si>
  <si>
    <t>NF1AET306H1092375</t>
  </si>
  <si>
    <t>Jan 12 2026  4:36PM</t>
  </si>
  <si>
    <t>Jan 14 2026  1:55PM</t>
  </si>
  <si>
    <t>Dec 13 2024  3:30PM</t>
  </si>
  <si>
    <t>R-123749-2026</t>
  </si>
  <si>
    <t>KHI141202539</t>
  </si>
  <si>
    <t>FAWAD YASEEN</t>
  </si>
  <si>
    <t>R335721</t>
  </si>
  <si>
    <t>1235685</t>
  </si>
  <si>
    <t>Jan 19 2026 10:01AM</t>
  </si>
  <si>
    <t>Jan 19 2026 10:55AM</t>
  </si>
  <si>
    <t>Jan 15 2025 11:41AM</t>
  </si>
  <si>
    <t>R-123428-2026</t>
  </si>
  <si>
    <t>HDD5920DI2958</t>
  </si>
  <si>
    <t>SALMAN KHOWAGA</t>
  </si>
  <si>
    <t>DR17V-115301</t>
  </si>
  <si>
    <t>RO6A-1780030</t>
  </si>
  <si>
    <t>Jan 13 2026  2:17PM</t>
  </si>
  <si>
    <t>Jan 15 2026 11:08AM</t>
  </si>
  <si>
    <t>Sep  7 2020 12:26PM</t>
  </si>
  <si>
    <t>R-123313-2026</t>
  </si>
  <si>
    <t>CCM-617</t>
  </si>
  <si>
    <t>NOSHAD ALI</t>
  </si>
  <si>
    <t>HDD211020252</t>
  </si>
  <si>
    <t>NF1AZL412216921</t>
  </si>
  <si>
    <t>Jan 12 2026 11:34AM</t>
  </si>
  <si>
    <t>Jan 13 2026 11:41AM</t>
  </si>
  <si>
    <t>Oct 21 2025  6:10PM</t>
  </si>
  <si>
    <t>R-123392-2026</t>
  </si>
  <si>
    <t>PESH201220242</t>
  </si>
  <si>
    <t>MUHAMMAD AMIN KHALIL</t>
  </si>
  <si>
    <t>6R330605</t>
  </si>
  <si>
    <t>NF1AET306H1230650</t>
  </si>
  <si>
    <t>Jan 21 2026  7:16PM</t>
  </si>
  <si>
    <t>Dec 20 2024  3:38PM</t>
  </si>
  <si>
    <t>R-123452-2026</t>
  </si>
  <si>
    <t>ARS-662</t>
  </si>
  <si>
    <t>Kamran</t>
  </si>
  <si>
    <t>6R129588</t>
  </si>
  <si>
    <t>1029569</t>
  </si>
  <si>
    <t>Jan 14 2026 11:16AM</t>
  </si>
  <si>
    <t>R-123293-2026</t>
  </si>
  <si>
    <t>AAS-828</t>
  </si>
  <si>
    <t>GULRAIZ ASGHAR</t>
  </si>
  <si>
    <t>2A01969</t>
  </si>
  <si>
    <t>NSR150R7000536</t>
  </si>
  <si>
    <t>Jan 10 2026  1:39PM</t>
  </si>
  <si>
    <t>Jan 10 2026  1:49PM</t>
  </si>
  <si>
    <t>Jan 23 2025  4:06PM</t>
  </si>
  <si>
    <t>R-123794-2026</t>
  </si>
  <si>
    <t>KHI301202542</t>
  </si>
  <si>
    <t>NASRULLAH</t>
  </si>
  <si>
    <t>208159</t>
  </si>
  <si>
    <t>Jan 19 2026 11:25AM</t>
  </si>
  <si>
    <t>Jan 19 2026 12:06PM</t>
  </si>
  <si>
    <t>Jan 30 2025  6:31PM</t>
  </si>
  <si>
    <t>R-123795-2026</t>
  </si>
  <si>
    <t>BSV-401</t>
  </si>
  <si>
    <t>167458</t>
  </si>
  <si>
    <t>10067453</t>
  </si>
  <si>
    <t>Jan 19 2026 11:26AM</t>
  </si>
  <si>
    <t>Jan 19 2026 12:05PM</t>
  </si>
  <si>
    <t>Jan 20 2021  2:04PM</t>
  </si>
  <si>
    <t>R-123709-2026</t>
  </si>
  <si>
    <t>BUZ-737</t>
  </si>
  <si>
    <t>ASWAD ASLAM</t>
  </si>
  <si>
    <t>Q352852</t>
  </si>
  <si>
    <t>ZRE172R-7052098</t>
  </si>
  <si>
    <t>Jan 16 2026  5:50PM</t>
  </si>
  <si>
    <t>Jan 16 2026  6:18PM</t>
  </si>
  <si>
    <t>Jan 28 2025  3:45PM</t>
  </si>
  <si>
    <t>R-123673-2026</t>
  </si>
  <si>
    <t>LEC18-7955</t>
  </si>
  <si>
    <t>GHULAM MOIN UL DIN</t>
  </si>
  <si>
    <t>215834</t>
  </si>
  <si>
    <t>7504516</t>
  </si>
  <si>
    <t>Jan 16 2026 12:42PM</t>
  </si>
  <si>
    <t>Jan 16 2026  1:09PM</t>
  </si>
  <si>
    <t>Jan  8 2025  6:20PM</t>
  </si>
  <si>
    <t>R-122204-2026</t>
  </si>
  <si>
    <t>MUHAMMAD KHALID GHANI</t>
  </si>
  <si>
    <t>301359406</t>
  </si>
  <si>
    <t>Jan  5 2026 11:19AM</t>
  </si>
  <si>
    <t>Aug  5 2024 11:45AM</t>
  </si>
  <si>
    <t>R-122134-2026</t>
  </si>
  <si>
    <t>BZA-243</t>
  </si>
  <si>
    <t>6R280177</t>
  </si>
  <si>
    <t>Jan  1 2026  3:43PM</t>
  </si>
  <si>
    <t>Apr 28 2025  6:03PM</t>
  </si>
  <si>
    <t>R-122360-2026</t>
  </si>
  <si>
    <t>ADEEL SUNNY</t>
  </si>
  <si>
    <t>1000193</t>
  </si>
  <si>
    <t>Jan  5 2026  3:31PM</t>
  </si>
  <si>
    <t>Dec 20 2022 11:23AM</t>
  </si>
  <si>
    <t>R-122333-2026</t>
  </si>
  <si>
    <t>AYM-5391</t>
  </si>
  <si>
    <t>Z349753</t>
  </si>
  <si>
    <t>ED031890</t>
  </si>
  <si>
    <t>Jan  5 2026  3:20PM</t>
  </si>
  <si>
    <t>Apr  7 2025 11:41AM</t>
  </si>
  <si>
    <t>R-121979-2025</t>
  </si>
  <si>
    <t>BGU-618</t>
  </si>
  <si>
    <t>MUHAMMAD SOHAIB</t>
  </si>
  <si>
    <t>PKS13033817</t>
  </si>
  <si>
    <t>RFS413PK10033821</t>
  </si>
  <si>
    <t>Dec 30 2025  5:44PM</t>
  </si>
  <si>
    <t>Jan  1 2022 12:20PM</t>
  </si>
  <si>
    <t>R-122015-2025</t>
  </si>
  <si>
    <t>ASD-371</t>
  </si>
  <si>
    <t>CHOUDHARY QAMAR JAVAID</t>
  </si>
  <si>
    <t>066560</t>
  </si>
  <si>
    <t>6914634</t>
  </si>
  <si>
    <t>Dec 31 2025  4:01PM</t>
  </si>
  <si>
    <t>Jan  7 2026 12:55PM</t>
  </si>
  <si>
    <t>R-123838-2026</t>
  </si>
  <si>
    <t>AUD-838</t>
  </si>
  <si>
    <t>BILAL HUSSAIN</t>
  </si>
  <si>
    <t>M69U502683</t>
  </si>
  <si>
    <t>M1007077</t>
  </si>
  <si>
    <t>Jan 19 2026  1:01PM</t>
  </si>
  <si>
    <t>Jan 21 2026  1:26PM</t>
  </si>
  <si>
    <t>Aug 11 2022  2:48PM</t>
  </si>
  <si>
    <t>R-122045-2025</t>
  </si>
  <si>
    <t>RWL26520254</t>
  </si>
  <si>
    <t>ABDUL MOIZ</t>
  </si>
  <si>
    <t>346282</t>
  </si>
  <si>
    <t>1246300</t>
  </si>
  <si>
    <t>Dec 31 2025  5:08PM</t>
  </si>
  <si>
    <t>Jan  3 2026 11:49AM</t>
  </si>
  <si>
    <t>May 27 2025 12:00AM</t>
  </si>
  <si>
    <t>R-121994-2025</t>
  </si>
  <si>
    <t>RWL51222DI9227</t>
  </si>
  <si>
    <t>MOIZ KHURRAM</t>
  </si>
  <si>
    <t>1011819</t>
  </si>
  <si>
    <t>00111822</t>
  </si>
  <si>
    <t>Dec 31 2025 10:46AM</t>
  </si>
  <si>
    <t>Dec  3 2020  6:19PM</t>
  </si>
  <si>
    <t>R-121980-2025</t>
  </si>
  <si>
    <t>DGK25112286</t>
  </si>
  <si>
    <t>6R256320</t>
  </si>
  <si>
    <t>NF1AET306H1156287</t>
  </si>
  <si>
    <t>Dec 30 2025  7:55PM</t>
  </si>
  <si>
    <t>Jan  1 2026  3:26PM</t>
  </si>
  <si>
    <t>Nov 25 2022  5:32PM</t>
  </si>
  <si>
    <t>R-115936-2025</t>
  </si>
  <si>
    <t>BAU-550</t>
  </si>
  <si>
    <t>HAROON AZAM MUDASSAR</t>
  </si>
  <si>
    <t>L15Z81011194</t>
  </si>
  <si>
    <t>NFBGN9665NR025473</t>
  </si>
  <si>
    <t>Oct 20 2025  3:03PM</t>
  </si>
  <si>
    <t>Jan 21 2026 12:54PM</t>
  </si>
  <si>
    <t>Sep  1 2022 10:26AM</t>
  </si>
  <si>
    <t>R-121344-2025</t>
  </si>
  <si>
    <t>BRA-647</t>
  </si>
  <si>
    <t>6R119248</t>
  </si>
  <si>
    <t>1019347</t>
  </si>
  <si>
    <t>Dec 17 2025 12:25PM</t>
  </si>
  <si>
    <t>Jan 22 2025 10:28PM</t>
  </si>
  <si>
    <t>R-122796-2026</t>
  </si>
  <si>
    <t>AAF 543</t>
  </si>
  <si>
    <t>MUHAMMAD KHALID</t>
  </si>
  <si>
    <t>2A06134</t>
  </si>
  <si>
    <t>9502827</t>
  </si>
  <si>
    <t>Jan  9 2026  1:05PM</t>
  </si>
  <si>
    <t>Jan 22 2026  7:30PM</t>
  </si>
  <si>
    <t>Sep  5 2020 12:04PM</t>
  </si>
  <si>
    <t>R-121620-2025</t>
  </si>
  <si>
    <t>ANJ-923</t>
  </si>
  <si>
    <t>QAISAR ALI</t>
  </si>
  <si>
    <t>Q059353</t>
  </si>
  <si>
    <t>ZRE171R-6036853</t>
  </si>
  <si>
    <t>Dec 23 2025 12:55PM</t>
  </si>
  <si>
    <t>Jan 20 2026  2:28PM</t>
  </si>
  <si>
    <t>sold out force done</t>
  </si>
  <si>
    <t>Jan 27 2020  1:25PM</t>
  </si>
  <si>
    <t>R-109991-2025</t>
  </si>
  <si>
    <t>ATT1782212</t>
  </si>
  <si>
    <t>ROHAN AFZAL KHAN</t>
  </si>
  <si>
    <t>JL466Q9N69U503072</t>
  </si>
  <si>
    <t>NKMAAB3D1N1015979</t>
  </si>
  <si>
    <t>Aug 27 2025  5:38PM</t>
  </si>
  <si>
    <t>Jan 28 2026  6:36PM</t>
  </si>
  <si>
    <t>MIRPUR (A.K)</t>
  </si>
  <si>
    <t>Aug 17 2022 10:56AM</t>
  </si>
  <si>
    <t>R-120890-2025</t>
  </si>
  <si>
    <t>BAS-759</t>
  </si>
  <si>
    <t>SIGMA MOTORS LTD.</t>
  </si>
  <si>
    <t>G4NANU677582</t>
  </si>
  <si>
    <t>PMHD841FMNN305683</t>
  </si>
  <si>
    <t>Dec  9 2025  5:12PM</t>
  </si>
  <si>
    <t>Jan 24 2026 12:53PM</t>
  </si>
  <si>
    <t>Oct 26 2022 10:36AM</t>
  </si>
  <si>
    <t>R-123401-2026</t>
  </si>
  <si>
    <t>BDA-705</t>
  </si>
  <si>
    <t>ZULFIQAR HUSSAIN</t>
  </si>
  <si>
    <t>6R288377</t>
  </si>
  <si>
    <t>1188336</t>
  </si>
  <si>
    <t>Jan 13 2026 10:37AM</t>
  </si>
  <si>
    <t>Dec  7 2023  2:07PM</t>
  </si>
  <si>
    <t>R-123701-2026</t>
  </si>
  <si>
    <t>BDK-144</t>
  </si>
  <si>
    <t>TARIQ MEHMOOD ABBASI</t>
  </si>
  <si>
    <t>300724</t>
  </si>
  <si>
    <t>1200390</t>
  </si>
  <si>
    <t>Jan 17 2026  5:27PM</t>
  </si>
  <si>
    <t>Oct  6 2020 12:00AM</t>
  </si>
  <si>
    <t>R-124285-2026</t>
  </si>
  <si>
    <t>FSL25620243</t>
  </si>
  <si>
    <t>5036449</t>
  </si>
  <si>
    <t>1020577</t>
  </si>
  <si>
    <t>Jan 26 2026  3:31PM</t>
  </si>
  <si>
    <t>Jan 26 2026  3:41PM</t>
  </si>
  <si>
    <t>Jun 30 2025 12:00AM</t>
  </si>
  <si>
    <t>R-113462-2025</t>
  </si>
  <si>
    <t>BUX-881</t>
  </si>
  <si>
    <t>2A13027</t>
  </si>
  <si>
    <t>NSP150R-7007854</t>
  </si>
  <si>
    <t>Oct 13 2025  4:00PM</t>
  </si>
  <si>
    <t>Jan  3 2026 12:37PM</t>
  </si>
  <si>
    <t>Oct  4 2023  7:53PM</t>
  </si>
  <si>
    <t>R-123756-2026</t>
  </si>
  <si>
    <t>LEA-16A2288</t>
  </si>
  <si>
    <t>WAHEED AKRAM</t>
  </si>
  <si>
    <t>LEA-16A-2288</t>
  </si>
  <si>
    <t>Jan 19 2026 10:41AM</t>
  </si>
  <si>
    <t>Jan 19 2026 12:41PM</t>
  </si>
  <si>
    <t>temporary removal</t>
  </si>
  <si>
    <t>Oct 27 2023 11:49AM</t>
  </si>
  <si>
    <t>R-123781-2026</t>
  </si>
  <si>
    <t>BN-0742</t>
  </si>
  <si>
    <t>ASAD KHAN</t>
  </si>
  <si>
    <t>24431520429</t>
  </si>
  <si>
    <t>2010822</t>
  </si>
  <si>
    <t>Dec 31 2025  5:49PM</t>
  </si>
  <si>
    <t>R-123797-2026</t>
  </si>
  <si>
    <t>JHG4620251</t>
  </si>
  <si>
    <t>Q373944</t>
  </si>
  <si>
    <t>7073179</t>
  </si>
  <si>
    <t>Jan 19 2026 11:27AM</t>
  </si>
  <si>
    <t>Jan 19 2026 12:19PM</t>
  </si>
  <si>
    <t>rt removl dn</t>
  </si>
  <si>
    <t>Jun  4 2025  5:06PM</t>
  </si>
  <si>
    <t>R-124236-2026</t>
  </si>
  <si>
    <t>177852</t>
  </si>
  <si>
    <t>10077855</t>
  </si>
  <si>
    <t>Jan 27 2026  1:03PM</t>
  </si>
  <si>
    <t>Sep 13 2024  3:34PM</t>
  </si>
  <si>
    <t>R-123762-2026</t>
  </si>
  <si>
    <t>AEU-349</t>
  </si>
  <si>
    <t>ABDUL HANAN SHAIKH</t>
  </si>
  <si>
    <t>2NZ-2954912</t>
  </si>
  <si>
    <t>NZE120-6003025</t>
  </si>
  <si>
    <t>Jan 19 2026 10:58AM</t>
  </si>
  <si>
    <t>Jan 19 2026 11:10AM</t>
  </si>
  <si>
    <t>Dec 24 2025  3:58PM</t>
  </si>
  <si>
    <t>R-123556-2026</t>
  </si>
  <si>
    <t>Umer Awan</t>
  </si>
  <si>
    <t>Jan 14 2026  3:50PM</t>
  </si>
  <si>
    <t>Jan 17 2026  3:50PM</t>
  </si>
  <si>
    <t>removl for RT</t>
  </si>
  <si>
    <t>Dec  8 2025 12:00AM</t>
  </si>
  <si>
    <t>R-124426-2026</t>
  </si>
  <si>
    <t>LEE16-6377</t>
  </si>
  <si>
    <t>GHULAM RAZA CHEEMA</t>
  </si>
  <si>
    <t>Z448318</t>
  </si>
  <si>
    <t>R4080090</t>
  </si>
  <si>
    <t>Jan 28 2026  1:22PM</t>
  </si>
  <si>
    <t>Dec  6 2022  5:45PM</t>
  </si>
  <si>
    <t>R-123499-2026</t>
  </si>
  <si>
    <t>AUU-367</t>
  </si>
  <si>
    <t>MR. ZOHAIB ARIF</t>
  </si>
  <si>
    <t>Q078805</t>
  </si>
  <si>
    <t>6056272</t>
  </si>
  <si>
    <t>Jan 14 2026 12:58PM</t>
  </si>
  <si>
    <t>Oct 10 2022 10:30AM</t>
  </si>
  <si>
    <t>R-123589-2026</t>
  </si>
  <si>
    <t>KHI31122080</t>
  </si>
  <si>
    <t>SHEHNILA SHAHAB UDDIN</t>
  </si>
  <si>
    <t>18727371KR</t>
  </si>
  <si>
    <t>KSP130-2209471</t>
  </si>
  <si>
    <t>Jan 15 2026 10:58AM</t>
  </si>
  <si>
    <t>Jan 21 2026  4:47PM</t>
  </si>
  <si>
    <t>Dec 31 2020  5:38PM</t>
  </si>
  <si>
    <t>R-122718-2026</t>
  </si>
  <si>
    <t>LRK-3078</t>
  </si>
  <si>
    <t>MISS KAYNAYAT</t>
  </si>
  <si>
    <t>R169289</t>
  </si>
  <si>
    <t>473265</t>
  </si>
  <si>
    <t>Jan  8 2026  4:54PM</t>
  </si>
  <si>
    <t>Jan  9 2026 10:04AM</t>
  </si>
  <si>
    <t>removal done Askari colony</t>
  </si>
  <si>
    <t>Jan 14 2025  1:07PM</t>
  </si>
  <si>
    <t>R-122667-2026</t>
  </si>
  <si>
    <t>BYS-571</t>
  </si>
  <si>
    <t>AZAN HAFEEZ</t>
  </si>
  <si>
    <t>545761</t>
  </si>
  <si>
    <t>58171299</t>
  </si>
  <si>
    <t>Jan  8 2026 12:27PM</t>
  </si>
  <si>
    <t>Jan  8 2026 12:42PM</t>
  </si>
  <si>
    <t>Jan 18 2022 10:07PM</t>
  </si>
  <si>
    <t>R-122543-2026</t>
  </si>
  <si>
    <t>AQA-361</t>
  </si>
  <si>
    <t>MUHAMMAD DAWOOD</t>
  </si>
  <si>
    <t>Q339256</t>
  </si>
  <si>
    <t>7038410</t>
  </si>
  <si>
    <t>Jan 14 2026  1:47PM</t>
  </si>
  <si>
    <t>Aug  9 2019  5:22PM</t>
  </si>
  <si>
    <t>R-122664-2026</t>
  </si>
  <si>
    <t>APG-898</t>
  </si>
  <si>
    <t>AMJID SHAHID (ALYAN RANT CAR)</t>
  </si>
  <si>
    <t>104553</t>
  </si>
  <si>
    <t>1001523</t>
  </si>
  <si>
    <t>Jan  8 2026  6:38PM</t>
  </si>
  <si>
    <t>Jan 14 2025  2:10PM</t>
  </si>
  <si>
    <t>R-122668-2026</t>
  </si>
  <si>
    <t>LE19A-741</t>
  </si>
  <si>
    <t>Ali Subhan</t>
  </si>
  <si>
    <t>Z569886</t>
  </si>
  <si>
    <t>NZE170R-4194958</t>
  </si>
  <si>
    <t>Jan  8 2026 12:28PM</t>
  </si>
  <si>
    <t>Jan  8 2026  1:13PM</t>
  </si>
  <si>
    <t>R-122670-2026</t>
  </si>
  <si>
    <t>ABV-649</t>
  </si>
  <si>
    <t>MUHAMMAD JAMAL KHALID</t>
  </si>
  <si>
    <t>2A18092</t>
  </si>
  <si>
    <t>NSB150R7010654</t>
  </si>
  <si>
    <t>Jan  8 2026  1:05PM</t>
  </si>
  <si>
    <t>Jan 13 2025  6:50PM</t>
  </si>
  <si>
    <t>R-122282-2026</t>
  </si>
  <si>
    <t>ASU-7124</t>
  </si>
  <si>
    <t>AMIR SAEED</t>
  </si>
  <si>
    <t>P207925</t>
  </si>
  <si>
    <t>HA805627</t>
  </si>
  <si>
    <t>Jan  5 2026 11:46AM</t>
  </si>
  <si>
    <t>Oct  2 2023  1:16PM</t>
  </si>
  <si>
    <t>R-122246-2026</t>
  </si>
  <si>
    <t>CAW-843</t>
  </si>
  <si>
    <t>RASHID ALI</t>
  </si>
  <si>
    <t>KHI9120251</t>
  </si>
  <si>
    <t>1024626</t>
  </si>
  <si>
    <t>Jan  3 2026 12:01PM</t>
  </si>
  <si>
    <t>Jan  3 2026 12:38PM</t>
  </si>
  <si>
    <t>Jan  9 2025 11:33AM</t>
  </si>
  <si>
    <t>R-122281-2026</t>
  </si>
  <si>
    <t>LE-4219</t>
  </si>
  <si>
    <t>M ASIF HAMEED KHAN</t>
  </si>
  <si>
    <t>L13216420427</t>
  </si>
  <si>
    <t>NFBGM1541ER146733</t>
  </si>
  <si>
    <t>Jan  5 2026  4:07PM</t>
  </si>
  <si>
    <t>Feb  3 2025  1:02PM</t>
  </si>
  <si>
    <t>R-124325-2026</t>
  </si>
  <si>
    <t>BG-5519</t>
  </si>
  <si>
    <t>WAQAR YOUNUS</t>
  </si>
  <si>
    <t>L15Z1-3505151</t>
  </si>
  <si>
    <t>NFBDG1833HR005163</t>
  </si>
  <si>
    <t>Jan 27 2026 10:04AM</t>
  </si>
  <si>
    <t>Jan 28 2026  9:23PM</t>
  </si>
  <si>
    <t>Jul 10 2024 12:00AM</t>
  </si>
  <si>
    <t>R-124207-2026</t>
  </si>
  <si>
    <t>MIRKH1412025</t>
  </si>
  <si>
    <t>KISHAN KUMAR</t>
  </si>
  <si>
    <t>394994</t>
  </si>
  <si>
    <t>499647</t>
  </si>
  <si>
    <t>Jan 24 2026  1:16PM</t>
  </si>
  <si>
    <t>Jan 24 2026  2:11PM</t>
  </si>
  <si>
    <t>Jan 14 2025  2:36PM</t>
  </si>
  <si>
    <t>R-124126-2026</t>
  </si>
  <si>
    <t>ADT-189</t>
  </si>
  <si>
    <t>MUHAMMAD FAROOQ NAWAZ</t>
  </si>
  <si>
    <t>CAD537554</t>
  </si>
  <si>
    <t>L1000294</t>
  </si>
  <si>
    <t>Jan 23 2026  7:20PM</t>
  </si>
  <si>
    <t>Jun  1 2021  1:52PM</t>
  </si>
  <si>
    <t>R-124208-2026</t>
  </si>
  <si>
    <t>MUL1312025</t>
  </si>
  <si>
    <t>SAWERA MALIK</t>
  </si>
  <si>
    <t>333594</t>
  </si>
  <si>
    <t>1233605</t>
  </si>
  <si>
    <t>Jan 24 2026  1:17PM</t>
  </si>
  <si>
    <t>Jan 24 2026  2:10PM</t>
  </si>
  <si>
    <t>Jan 13 2025  8:56PM</t>
  </si>
  <si>
    <t>R-123959-2026</t>
  </si>
  <si>
    <t>CAX-337</t>
  </si>
  <si>
    <t>MISS SEHAR HIRA</t>
  </si>
  <si>
    <t>2A72088</t>
  </si>
  <si>
    <t>7049268</t>
  </si>
  <si>
    <t>Jan 20 2026  3:01PM</t>
  </si>
  <si>
    <t>Jan 20 2026  4:33PM</t>
  </si>
  <si>
    <t>Jan 20 2025 12:14PM</t>
  </si>
  <si>
    <t>R-123925-2026</t>
  </si>
  <si>
    <t>KHI1812215</t>
  </si>
  <si>
    <t>SYED ZIA RAFI</t>
  </si>
  <si>
    <t>K190362</t>
  </si>
  <si>
    <t>H10090358</t>
  </si>
  <si>
    <t>Jan 20 2026 12:03PM</t>
  </si>
  <si>
    <t>Jan 21 2026  4:49PM</t>
  </si>
  <si>
    <t>Dec 18 2021 11:39AM</t>
  </si>
  <si>
    <t>R-124028-2026</t>
  </si>
  <si>
    <t>LE17A-4480</t>
  </si>
  <si>
    <t>SULTAN MUHAMMAD</t>
  </si>
  <si>
    <t>L13Z17500774</t>
  </si>
  <si>
    <t>NFBGM1548HR209864</t>
  </si>
  <si>
    <t>Jan 21 2026  3:07PM</t>
  </si>
  <si>
    <t>Jan 23 2026  7:58PM</t>
  </si>
  <si>
    <t>May 23 2019 11:53AM</t>
  </si>
  <si>
    <t>R-124179-2026</t>
  </si>
  <si>
    <t>BDF-322</t>
  </si>
  <si>
    <t>MUHAMMAD HAROON KHAN</t>
  </si>
  <si>
    <t>L12B51021339</t>
  </si>
  <si>
    <t>NFBGN8626RR036608</t>
  </si>
  <si>
    <t>Jan 26 2026  3:45PM</t>
  </si>
  <si>
    <t>Sep 16 2022 12:21PM</t>
  </si>
  <si>
    <t>R-123935-2026</t>
  </si>
  <si>
    <t>LHE271202513</t>
  </si>
  <si>
    <t>GHULAM MUHAMMAD ANJUM</t>
  </si>
  <si>
    <t>8230</t>
  </si>
  <si>
    <t>906955</t>
  </si>
  <si>
    <t>Jan 20 2026 12:59PM</t>
  </si>
  <si>
    <t>Jan 20 2026  1:54PM</t>
  </si>
  <si>
    <t>Jan 27 2025  3:35PM</t>
  </si>
  <si>
    <t>R-123899-2026</t>
  </si>
  <si>
    <t>ASE-570</t>
  </si>
  <si>
    <t>MUHAMMAD YOUNAS</t>
  </si>
  <si>
    <t>PKS13049360</t>
  </si>
  <si>
    <t>RS413PK10049389</t>
  </si>
  <si>
    <t>Jan 20 2026  9:47AM</t>
  </si>
  <si>
    <t>Jan 21 2026  5:04PM</t>
  </si>
  <si>
    <t>Jun  8 2021  6:05PM</t>
  </si>
  <si>
    <t>R-123957-2026</t>
  </si>
  <si>
    <t>BMQ-900</t>
  </si>
  <si>
    <t>MUHAMMAD IDRIS</t>
  </si>
  <si>
    <t>Q046994</t>
  </si>
  <si>
    <t>ZRE171R6024485</t>
  </si>
  <si>
    <t>Jan 20 2026  2:47PM</t>
  </si>
  <si>
    <t>Jan 20 2026  4:45PM</t>
  </si>
  <si>
    <t>Oct 19 2022 11:42AM</t>
  </si>
  <si>
    <t>R-123884-2026</t>
  </si>
  <si>
    <t>LHE181202514</t>
  </si>
  <si>
    <t>MR. ABDULLAH</t>
  </si>
  <si>
    <t>1017002</t>
  </si>
  <si>
    <t>RR046640</t>
  </si>
  <si>
    <t>Jan 19 2026  4:46PM</t>
  </si>
  <si>
    <t>Jan 19 2026  5:00PM</t>
  </si>
  <si>
    <t>Jan 18 2025  3:24PM</t>
  </si>
  <si>
    <t>R-123973-2026</t>
  </si>
  <si>
    <t>CBA-335</t>
  </si>
  <si>
    <t>DR. SHAKEELA</t>
  </si>
  <si>
    <t>371858</t>
  </si>
  <si>
    <t>7071079</t>
  </si>
  <si>
    <t>Jan 20 2026  4:47PM</t>
  </si>
  <si>
    <t>Jan 24 2025  4:26PM</t>
  </si>
  <si>
    <t>R-124058-2026</t>
  </si>
  <si>
    <t>CAR24-536</t>
  </si>
  <si>
    <t>1023349</t>
  </si>
  <si>
    <t>206024</t>
  </si>
  <si>
    <t>Jan 21 2026  5:20PM</t>
  </si>
  <si>
    <t>Jan 21 2026  7:17PM</t>
  </si>
  <si>
    <t>Jan 11 2023  3:29PM</t>
  </si>
  <si>
    <t>R-124056-2026</t>
  </si>
  <si>
    <t>GJRN4220253</t>
  </si>
  <si>
    <t>NOUMAN FAROOQ</t>
  </si>
  <si>
    <t>10608865</t>
  </si>
  <si>
    <t>Jan 21 2026  5:16PM</t>
  </si>
  <si>
    <t>Jan 22 2026  2:07PM</t>
  </si>
  <si>
    <t>Feb  4 2025  5:58PM</t>
  </si>
  <si>
    <t>R-123735-2026</t>
  </si>
  <si>
    <t>APX-147</t>
  </si>
  <si>
    <t>SYED ALI HYDER NAQVI</t>
  </si>
  <si>
    <t>Z572233</t>
  </si>
  <si>
    <t>NZE170R-4197337</t>
  </si>
  <si>
    <t>Jan 17 2026 11:34AM</t>
  </si>
  <si>
    <t>Jan 17 2026  8:32PM</t>
  </si>
  <si>
    <t>Jan  9 2025 12:00AM</t>
  </si>
  <si>
    <t>R-123879-2026</t>
  </si>
  <si>
    <t>BCC-883</t>
  </si>
  <si>
    <t>MUHAMMAD ANUS KHAN</t>
  </si>
  <si>
    <t>R18Z1-3745777</t>
  </si>
  <si>
    <t>NFBFB2660ER119840</t>
  </si>
  <si>
    <t>Jan 19 2026  4:34PM</t>
  </si>
  <si>
    <t>Jan 21 2026 11:49PM</t>
  </si>
  <si>
    <t>Nov  6 2021 12:25PM</t>
  </si>
  <si>
    <t>R-124046-2026</t>
  </si>
  <si>
    <t>AGR-019</t>
  </si>
  <si>
    <t>MUHAMMAD TARIQ SHAREEF AHSAN</t>
  </si>
  <si>
    <t>L15Z81003315</t>
  </si>
  <si>
    <t>NFBGN9661MR009320</t>
  </si>
  <si>
    <t>Jan 21 2026  4:31PM</t>
  </si>
  <si>
    <t>Jan 22 2026  1:15PM</t>
  </si>
  <si>
    <t>Aug 21 2025  4:59PM</t>
  </si>
  <si>
    <t>R-124026-2026</t>
  </si>
  <si>
    <t>BSD-100</t>
  </si>
  <si>
    <t>MAZHAR ALI SHAH</t>
  </si>
  <si>
    <t>2A06843</t>
  </si>
  <si>
    <t>NSP151R-9503048</t>
  </si>
  <si>
    <t>Jan 21 2026  2:59PM</t>
  </si>
  <si>
    <t>Jan 26 2026 11:11AM</t>
  </si>
  <si>
    <t>JACOBABAD</t>
  </si>
  <si>
    <t>Mar  1 2022  4:05PM</t>
  </si>
  <si>
    <t>R-124055-2026</t>
  </si>
  <si>
    <t>BHJ-577</t>
  </si>
  <si>
    <t>MUHAMMAD SADIQ SHAFI</t>
  </si>
  <si>
    <t>Z474770</t>
  </si>
  <si>
    <t>4103676</t>
  </si>
  <si>
    <t>Jan 21 2026  5:10PM</t>
  </si>
  <si>
    <t>Jan 21 2026  7:44PM</t>
  </si>
  <si>
    <t>Jan 14 2019 11:35AM</t>
  </si>
  <si>
    <t>R-124054-2026</t>
  </si>
  <si>
    <t>BBU-134</t>
  </si>
  <si>
    <t>SYED WAJAHAT HUSSAIN JAFFRI</t>
  </si>
  <si>
    <t>B-101092</t>
  </si>
  <si>
    <t>K-1001074</t>
  </si>
  <si>
    <t>Jan 21 2026  5:08PM</t>
  </si>
  <si>
    <t>Jan 22 2025 12:00AM</t>
  </si>
  <si>
    <t>R-124439-2026</t>
  </si>
  <si>
    <t>BRJ-058</t>
  </si>
  <si>
    <t>MUHAMMAD SALEEM KHAN</t>
  </si>
  <si>
    <t>R18Z12954686</t>
  </si>
  <si>
    <t>NFBFC6669KR058472</t>
  </si>
  <si>
    <t>Jan 28 2026  1:37PM</t>
  </si>
  <si>
    <t>Jan 28 2026  1:43PM</t>
  </si>
  <si>
    <t>removed</t>
  </si>
  <si>
    <t>Feb 10 2022  3:26PM</t>
  </si>
  <si>
    <t>R-124086-2026</t>
  </si>
  <si>
    <t>MUL18112110</t>
  </si>
  <si>
    <t>ASIF EJAZ</t>
  </si>
  <si>
    <t>6R193243</t>
  </si>
  <si>
    <t>NF1AET306H1093235</t>
  </si>
  <si>
    <t>Jan 22 2026 12:48PM</t>
  </si>
  <si>
    <t>Jan 23 2026  4:30PM</t>
  </si>
  <si>
    <t>Nov 18 2021 11:10AM</t>
  </si>
  <si>
    <t>R-123867-2026</t>
  </si>
  <si>
    <t>ACH-108</t>
  </si>
  <si>
    <t>Q070502</t>
  </si>
  <si>
    <t>6048005</t>
  </si>
  <si>
    <t>Jan 19 2026  2:26PM</t>
  </si>
  <si>
    <t>Jan 19 2026  3:53PM</t>
  </si>
  <si>
    <t>Jan  2 2021 11:55AM</t>
  </si>
  <si>
    <t>R-121777-2025</t>
  </si>
  <si>
    <t>BBU-608</t>
  </si>
  <si>
    <t>SHAYAN SHAHID</t>
  </si>
  <si>
    <t>L13Z1-6424869</t>
  </si>
  <si>
    <t>Jan  6 2026 10:21AM</t>
  </si>
  <si>
    <t>Sep 11 2025  5:10PM</t>
  </si>
  <si>
    <t>R-119238-2025</t>
  </si>
  <si>
    <t>ALK-353</t>
  </si>
  <si>
    <t>TAHIRA PARVEEN</t>
  </si>
  <si>
    <t>2A53854</t>
  </si>
  <si>
    <t>9519707</t>
  </si>
  <si>
    <t>Nov 27 2025 12:04PM</t>
  </si>
  <si>
    <t>Jan  5 2026 12:04PM</t>
  </si>
  <si>
    <t>Apr  3 2023  3:44PM</t>
  </si>
  <si>
    <t>R-124116-2026</t>
  </si>
  <si>
    <t>FSL241120DI3601</t>
  </si>
  <si>
    <t>MUHAMMAD MUBASHAR SAEED</t>
  </si>
  <si>
    <t>163838</t>
  </si>
  <si>
    <t>10063809</t>
  </si>
  <si>
    <t>Jan 22 2026  3:40PM</t>
  </si>
  <si>
    <t>Jan 24 2026  2:00PM</t>
  </si>
  <si>
    <t>Nov 24 2020 12:13PM</t>
  </si>
  <si>
    <t>R-124381-2026</t>
  </si>
  <si>
    <t>LQP-SB-LR-03</t>
  </si>
  <si>
    <t>162FMJJ1144823</t>
  </si>
  <si>
    <t>LF3HCK30XJP:005654</t>
  </si>
  <si>
    <t>Jan 29 2026  1:06PM</t>
  </si>
  <si>
    <t>Dec 24 2025  4:29PM</t>
  </si>
  <si>
    <t>R-122241-2026</t>
  </si>
  <si>
    <t>AXY-562</t>
  </si>
  <si>
    <t>MR TALHA</t>
  </si>
  <si>
    <t>PU359588</t>
  </si>
  <si>
    <t>PN215355</t>
  </si>
  <si>
    <t>Jan  3 2026 11:04AM</t>
  </si>
  <si>
    <t>Jan  3 2026  2:53PM</t>
  </si>
  <si>
    <t>REWMOVED</t>
  </si>
  <si>
    <t>May 25 2021 11:07AM</t>
  </si>
  <si>
    <t>R-122252-2026</t>
  </si>
  <si>
    <t>AZV-745</t>
  </si>
  <si>
    <t>Q098003</t>
  </si>
  <si>
    <t>6075489</t>
  </si>
  <si>
    <t>Jan  3 2026 12:43PM</t>
  </si>
  <si>
    <t>Jan  3 2026  2:49PM</t>
  </si>
  <si>
    <t>Mar  3 2025 12:00AM</t>
  </si>
  <si>
    <t>R-122317-2026</t>
  </si>
  <si>
    <t>AUM-8161</t>
  </si>
  <si>
    <t>PS KOT MUBARAK</t>
  </si>
  <si>
    <t>2005610</t>
  </si>
  <si>
    <t>EC685757</t>
  </si>
  <si>
    <t>Jan  5 2026  4:19PM</t>
  </si>
  <si>
    <t>Apr  5 2025  2:55PM</t>
  </si>
  <si>
    <t>R-122665-2026</t>
  </si>
  <si>
    <t>AKZ-308</t>
  </si>
  <si>
    <t>JUNAID MISBAH</t>
  </si>
  <si>
    <t>539391</t>
  </si>
  <si>
    <t>4165293</t>
  </si>
  <si>
    <t>Jan  8 2026 12:26PM</t>
  </si>
  <si>
    <t>Jan  8 2026  1:34PM</t>
  </si>
  <si>
    <t>Jan  8 2024 12:00AM</t>
  </si>
  <si>
    <t>R-123409-2026</t>
  </si>
  <si>
    <t>CY-7228</t>
  </si>
  <si>
    <t>JIBRAN KHAN</t>
  </si>
  <si>
    <t>PKT1002116</t>
  </si>
  <si>
    <t>Jan 13 2026 11:01AM</t>
  </si>
  <si>
    <t>Jan 17 2026 11:36AM</t>
  </si>
  <si>
    <t>Oct 15 2025  4:41PM</t>
  </si>
  <si>
    <t>R-123759-2026</t>
  </si>
  <si>
    <t>BYA-966</t>
  </si>
  <si>
    <t>ADNAN FAROOQ</t>
  </si>
  <si>
    <t>JL4773QFL3CAD537459</t>
  </si>
  <si>
    <t>NKMA2ASE5L1000504</t>
  </si>
  <si>
    <t>Jan 21 2026  3:24PM</t>
  </si>
  <si>
    <t>Nov 22 2021  7:25PM</t>
  </si>
  <si>
    <t>R-123796-2026</t>
  </si>
  <si>
    <t>CT-4901</t>
  </si>
  <si>
    <t>SYED IMRAN HAIDER</t>
  </si>
  <si>
    <t>2KD6680766</t>
  </si>
  <si>
    <t>KUN25R-9500404</t>
  </si>
  <si>
    <t>Jan 19 2026  2:19PM</t>
  </si>
  <si>
    <t>Jan 11 2019 11:55AM</t>
  </si>
  <si>
    <t>R-123686-2026</t>
  </si>
  <si>
    <t>LWP-2440</t>
  </si>
  <si>
    <t>Muhammad Hamza Cheema</t>
  </si>
  <si>
    <t>21035726</t>
  </si>
  <si>
    <t>R135669</t>
  </si>
  <si>
    <t>Jan 16 2026  4:28PM</t>
  </si>
  <si>
    <t>Jun 28 2025  3:01PM</t>
  </si>
  <si>
    <t>R-123495-2026</t>
  </si>
  <si>
    <t>ARW-238</t>
  </si>
  <si>
    <t>ZAHID MEHMOOD</t>
  </si>
  <si>
    <t>141956</t>
  </si>
  <si>
    <t>1041915</t>
  </si>
  <si>
    <t>Jan 14 2026 12:47PM</t>
  </si>
  <si>
    <t>Jan 27 2026  7:36PM</t>
  </si>
  <si>
    <t>10285</t>
  </si>
  <si>
    <t>SAWABI</t>
  </si>
  <si>
    <t>Oct 13 2020  1:16PM</t>
  </si>
  <si>
    <t>R-123734-2026</t>
  </si>
  <si>
    <t>LE19-2163</t>
  </si>
  <si>
    <t>WAJID IJAZ</t>
  </si>
  <si>
    <t>9793865</t>
  </si>
  <si>
    <t>JR240933</t>
  </si>
  <si>
    <t>Jan 17 2026 11:18AM</t>
  </si>
  <si>
    <t>Jan 17 2026 12:29PM</t>
  </si>
  <si>
    <t>Jan 13 2024 12:00AM</t>
  </si>
  <si>
    <t>R-123640-2026</t>
  </si>
  <si>
    <t>BG-7549</t>
  </si>
  <si>
    <t>Abdul razzaq saeed</t>
  </si>
  <si>
    <t>L15Z13500335</t>
  </si>
  <si>
    <t>NFBDG-1826HR000322</t>
  </si>
  <si>
    <t>Jan 15 2026  5:39PM</t>
  </si>
  <si>
    <t>Jan 16 2026 10:17AM</t>
  </si>
  <si>
    <t>Jan  3 2023 11:18AM</t>
  </si>
  <si>
    <t>R-123695-2026</t>
  </si>
  <si>
    <t>CZ-2895</t>
  </si>
  <si>
    <t>MUHAMMAD AQEEL</t>
  </si>
  <si>
    <t>R06A-1966743</t>
  </si>
  <si>
    <t>DA17V-200739</t>
  </si>
  <si>
    <t>Jan 16 2026  4:24PM</t>
  </si>
  <si>
    <t>Jan 20 2026  4:58PM</t>
  </si>
  <si>
    <t>Jun 10 2021  6:13PM</t>
  </si>
  <si>
    <t>R-123659-2026</t>
  </si>
  <si>
    <t>BMG-680</t>
  </si>
  <si>
    <t>MUHAMMAD TABISH SIDDIQUI</t>
  </si>
  <si>
    <t>KF-J091105</t>
  </si>
  <si>
    <t>LA300F-1511387</t>
  </si>
  <si>
    <t>Jan 16 2026 12:02PM</t>
  </si>
  <si>
    <t>Jan 16 2026  3:16PM</t>
  </si>
  <si>
    <t>Jan  6 2025 12:00AM</t>
  </si>
  <si>
    <t>R-123623-2026</t>
  </si>
  <si>
    <t>BHT-929</t>
  </si>
  <si>
    <t>ABDUL KHALID</t>
  </si>
  <si>
    <t>PKS-13035274</t>
  </si>
  <si>
    <t>RS413PK-10035268</t>
  </si>
  <si>
    <t>Jan 15 2026  3:26PM</t>
  </si>
  <si>
    <t>Jan 27 2026  7:39PM</t>
  </si>
  <si>
    <t>Jan  3 2020 11:55AM</t>
  </si>
  <si>
    <t>R-122215-2026</t>
  </si>
  <si>
    <t>KHI1112025</t>
  </si>
  <si>
    <t>AMAR YASIR JUNEJO</t>
  </si>
  <si>
    <t>1024776</t>
  </si>
  <si>
    <t>207490</t>
  </si>
  <si>
    <t>Jan  2 2026  3:44PM</t>
  </si>
  <si>
    <t>Jan  7 2026 10:06AM</t>
  </si>
  <si>
    <t>Jan 11 2025 12:04PM</t>
  </si>
  <si>
    <t>R-122062-2025</t>
  </si>
  <si>
    <t>BK-7008</t>
  </si>
  <si>
    <t>DAWOOD ADNAN</t>
  </si>
  <si>
    <t>G4KEMH627373</t>
  </si>
  <si>
    <t>NNAUM53AZMP300933</t>
  </si>
  <si>
    <t>Jan  2 2026  4:33PM</t>
  </si>
  <si>
    <t>TRACKER REMOVED</t>
  </si>
  <si>
    <t>Dec  6 2023 10:36AM</t>
  </si>
  <si>
    <t>R-122982-2026</t>
  </si>
  <si>
    <t>BYN-385</t>
  </si>
  <si>
    <t>ARSALAN SAMI</t>
  </si>
  <si>
    <t>6R269847</t>
  </si>
  <si>
    <t>NF1AET306H1169844</t>
  </si>
  <si>
    <t>Jan  9 2026  4:45PM</t>
  </si>
  <si>
    <t>Jan 19 2026 12:12PM</t>
  </si>
  <si>
    <t>Jul 11 2019  1:41PM</t>
  </si>
  <si>
    <t>R-122352-2026</t>
  </si>
  <si>
    <t>TAD-719</t>
  </si>
  <si>
    <t>Q220896625D</t>
  </si>
  <si>
    <t>NFJV3JA3XRL005647</t>
  </si>
  <si>
    <t>Jan  5 2026  2:25PM</t>
  </si>
  <si>
    <t>Jan  5 2026  2:57PM</t>
  </si>
  <si>
    <t>Jan 16 2025  2:06PM</t>
  </si>
  <si>
    <t>R-122979-2026</t>
  </si>
  <si>
    <t>ANT-160</t>
  </si>
  <si>
    <t>MOHSIN FAROOQ</t>
  </si>
  <si>
    <t>6R259859</t>
  </si>
  <si>
    <t>NF1AET306H1159831</t>
  </si>
  <si>
    <t>Nov 25 2022  2:27PM</t>
  </si>
  <si>
    <t>R-122059-2025</t>
  </si>
  <si>
    <t>CBN-651</t>
  </si>
  <si>
    <t>SAJJAD HUSSAIN</t>
  </si>
  <si>
    <t>346609</t>
  </si>
  <si>
    <t>1246702</t>
  </si>
  <si>
    <t>Dec 31 2025  9:30PM</t>
  </si>
  <si>
    <t>Jan 16 2026  4:46PM</t>
  </si>
  <si>
    <t>May 29 2025  1:55PM</t>
  </si>
  <si>
    <t>R-122166-2026</t>
  </si>
  <si>
    <t>SKT2111228</t>
  </si>
  <si>
    <t>TARIQ MEHMOOD</t>
  </si>
  <si>
    <t>10XVDP1898972</t>
  </si>
  <si>
    <t>NG3USHNLVMH501191</t>
  </si>
  <si>
    <t>Jan  2 2026 12:26PM</t>
  </si>
  <si>
    <t>Jan  6 2026  4:05PM</t>
  </si>
  <si>
    <t>Nov 21 2022  2:04PM</t>
  </si>
  <si>
    <t>R-122106-2026</t>
  </si>
  <si>
    <t>ARW-292</t>
  </si>
  <si>
    <t>MIHAMMAD UMAR</t>
  </si>
  <si>
    <t>Z207141</t>
  </si>
  <si>
    <t>10107144</t>
  </si>
  <si>
    <t>Jan 31 2026  2:59PM</t>
  </si>
  <si>
    <t>Oct 16 2020  1:53PM</t>
  </si>
  <si>
    <t>R-123381-2026</t>
  </si>
  <si>
    <t>ARU-14</t>
  </si>
  <si>
    <t>MUHAMMAD HAROON</t>
  </si>
  <si>
    <t>Q345629</t>
  </si>
  <si>
    <t>ZRE172R-7044798</t>
  </si>
  <si>
    <t>Jan 12 2026  4:19PM</t>
  </si>
  <si>
    <t>Jan 26 2026  6:52PM</t>
  </si>
  <si>
    <t>Jan  8 2025  5:52PM</t>
  </si>
  <si>
    <t>R-123728-2026</t>
  </si>
  <si>
    <t>AZF-148</t>
  </si>
  <si>
    <t>HASSAN UL BANA</t>
  </si>
  <si>
    <t>1004906</t>
  </si>
  <si>
    <t>104882</t>
  </si>
  <si>
    <t>Jan 28 2026  1:42PM</t>
  </si>
  <si>
    <t>Feb  2 2023  4:20PM</t>
  </si>
  <si>
    <t>R-121630-2025</t>
  </si>
  <si>
    <t>ABB-572</t>
  </si>
  <si>
    <t>IMPERIAL MOTORS</t>
  </si>
  <si>
    <t>L13Z17446535</t>
  </si>
  <si>
    <t>NFBGM1549GR187436</t>
  </si>
  <si>
    <t>Jan 28 2026  3:35PM</t>
  </si>
  <si>
    <t>Nov  5 2025  1:33PM</t>
  </si>
  <si>
    <t>R-124243-2026</t>
  </si>
  <si>
    <t>ALG-707</t>
  </si>
  <si>
    <t>RANA FAHAD MEHMOOD</t>
  </si>
  <si>
    <t>16929768</t>
  </si>
  <si>
    <t>MR082344</t>
  </si>
  <si>
    <t>Jan 26 2026 11:59AM</t>
  </si>
  <si>
    <t>Jan 27 2026  2:12PM</t>
  </si>
  <si>
    <t>Jan 13 2022 12:37PM</t>
  </si>
  <si>
    <t>R-122742-2026</t>
  </si>
  <si>
    <t>LHE1212237</t>
  </si>
  <si>
    <t>ABDUL KHALIQ AZAD</t>
  </si>
  <si>
    <t>Q087890</t>
  </si>
  <si>
    <t>6065334</t>
  </si>
  <si>
    <t>Jan  9 2026 12:12PM</t>
  </si>
  <si>
    <t>Jan 10 2026 12:32PM</t>
  </si>
  <si>
    <t>Jan 12 2022  1:50PM</t>
  </si>
  <si>
    <t>R-122899-2026</t>
  </si>
  <si>
    <t>LHE311219DI2232</t>
  </si>
  <si>
    <t>ABDULLAH RIZWAN</t>
  </si>
  <si>
    <t>Z570010</t>
  </si>
  <si>
    <t>4198241</t>
  </si>
  <si>
    <t>Jan  9 2026  3:10PM</t>
  </si>
  <si>
    <t>Jan 12 2026 11:19AM</t>
  </si>
  <si>
    <t>Jan  1 2020 11:26AM</t>
  </si>
  <si>
    <t>R-122736-2026</t>
  </si>
  <si>
    <t>BSP-127</t>
  </si>
  <si>
    <t>Ali Ahmed</t>
  </si>
  <si>
    <t>12424</t>
  </si>
  <si>
    <t>7007253</t>
  </si>
  <si>
    <t>Jan  9 2026 12:55PM</t>
  </si>
  <si>
    <t>Jan  4 2024  1:52PM</t>
  </si>
  <si>
    <t>R-122218-2026</t>
  </si>
  <si>
    <t>BRF-649</t>
  </si>
  <si>
    <t>ANEEL KUMAR</t>
  </si>
  <si>
    <t>707628</t>
  </si>
  <si>
    <t>BRF1</t>
  </si>
  <si>
    <t>Jan  2 2026  4:41PM</t>
  </si>
  <si>
    <t>Jan  2 2026  5:45PM</t>
  </si>
  <si>
    <t>Jan 15 2020  2:41PM</t>
  </si>
  <si>
    <t>R-124227-2026</t>
  </si>
  <si>
    <t>153934</t>
  </si>
  <si>
    <t>10053932</t>
  </si>
  <si>
    <t>Jan 26 2026  5:23PM</t>
  </si>
  <si>
    <t>Sep 14 2024 12:02PM</t>
  </si>
  <si>
    <t>R-102494-2025</t>
  </si>
  <si>
    <t>BCZ-122(REMOVED)</t>
  </si>
  <si>
    <t>INDUS MOTOR COMPANY</t>
  </si>
  <si>
    <t>9Z01234(REMOVED)</t>
  </si>
  <si>
    <t>ZVG10R-0900283(REMOVED)</t>
  </si>
  <si>
    <t>May  5 2025  4:03PM</t>
  </si>
  <si>
    <t>Jan 13 2026  2:26PM</t>
  </si>
  <si>
    <t>Dec 15 2023  3:42PM</t>
  </si>
  <si>
    <t>R-124274-2026</t>
  </si>
  <si>
    <t>BRH-360</t>
  </si>
  <si>
    <t>MUHAMMAD FAZIL QAMAR</t>
  </si>
  <si>
    <t>K05604052W</t>
  </si>
  <si>
    <t>Jan 26 2026  2:07PM</t>
  </si>
  <si>
    <t>Aug 22 2025  6:39PM</t>
  </si>
  <si>
    <t>R-124216-2026</t>
  </si>
  <si>
    <t>TMK-111</t>
  </si>
  <si>
    <t>HABIB BALOCH (AFRIDI LOGISTICS)</t>
  </si>
  <si>
    <t>FMZPKPA</t>
  </si>
  <si>
    <t>FMZPKPA-19057</t>
  </si>
  <si>
    <t>Jan 26 2026 10:27AM</t>
  </si>
  <si>
    <t>Jan 26 2026 11:04AM</t>
  </si>
  <si>
    <t>Nov 25 2021  2:20PM</t>
  </si>
  <si>
    <t>R-124599-2026</t>
  </si>
  <si>
    <t>BRQ-260</t>
  </si>
  <si>
    <t>ADAMJEE PHARMA SERVICES</t>
  </si>
  <si>
    <t>154949</t>
  </si>
  <si>
    <t>10054932</t>
  </si>
  <si>
    <t>Jan 29 2026  1:02PM</t>
  </si>
  <si>
    <t>Jan 29 2026  1:07PM</t>
  </si>
  <si>
    <t>Jan 14 2025 12:00AM</t>
  </si>
  <si>
    <t>R-124397-2026</t>
  </si>
  <si>
    <t>FSL31724DI10667</t>
  </si>
  <si>
    <t>FAISAL WASEEM</t>
  </si>
  <si>
    <t>6R315720</t>
  </si>
  <si>
    <t>NF1AET306H1215705</t>
  </si>
  <si>
    <t>Jan 28 2026  3:30PM</t>
  </si>
  <si>
    <t>Jul  4 2022  9:36AM</t>
  </si>
  <si>
    <t>R-124440-2026</t>
  </si>
  <si>
    <t>LEF15-38</t>
  </si>
  <si>
    <t>MUHAMMAD AAMIR SALEEM</t>
  </si>
  <si>
    <t>2TR1086732</t>
  </si>
  <si>
    <t>TRJ1500020764</t>
  </si>
  <si>
    <t>Jan 28 2026  2:20PM</t>
  </si>
  <si>
    <t>R-124614-2026</t>
  </si>
  <si>
    <t>CCJ-528</t>
  </si>
  <si>
    <t>SYED MAZHAR ALI</t>
  </si>
  <si>
    <t>6R365398</t>
  </si>
  <si>
    <t>H1265414</t>
  </si>
  <si>
    <t>Jan 29 2026  2:01PM</t>
  </si>
  <si>
    <t>Jan 30 2026  4:31PM</t>
  </si>
  <si>
    <t>Oct  2 2025  3:02PM</t>
  </si>
  <si>
    <t>R-123572-2026</t>
  </si>
  <si>
    <t>HDD29823DI9871</t>
  </si>
  <si>
    <t>MUHAMMAD SOHAIL SIDDIQUI</t>
  </si>
  <si>
    <t>1016576</t>
  </si>
  <si>
    <t>00116574</t>
  </si>
  <si>
    <t>Jan 14 2026  5:16PM</t>
  </si>
  <si>
    <t>Jan 21 2026  7:29PM</t>
  </si>
  <si>
    <t>May 20 2021 11:35AM</t>
  </si>
  <si>
    <t>R-123655-2026</t>
  </si>
  <si>
    <t>RWL1312221</t>
  </si>
  <si>
    <t>MALIK MUHAMMAD JAVED</t>
  </si>
  <si>
    <t>227400</t>
  </si>
  <si>
    <t>10127423</t>
  </si>
  <si>
    <t>Jan 16 2026 11:39AM</t>
  </si>
  <si>
    <t>Jan 24 2026  1:28PM</t>
  </si>
  <si>
    <t>Jan 13 2022  3:47PM</t>
  </si>
  <si>
    <t>R-123380-2026</t>
  </si>
  <si>
    <t>BBJ-455</t>
  </si>
  <si>
    <t>SYED USAMA ALI SHAH</t>
  </si>
  <si>
    <t>G4NANU273327</t>
  </si>
  <si>
    <t>FMNN306078</t>
  </si>
  <si>
    <t>Jan 14 2026  3:59PM</t>
  </si>
  <si>
    <t>Apr 24 2019  2:20PM</t>
  </si>
  <si>
    <t>R-123340-2026</t>
  </si>
  <si>
    <t>AAK-714</t>
  </si>
  <si>
    <t>HASNAIN NAWAZ</t>
  </si>
  <si>
    <t>139690</t>
  </si>
  <si>
    <t>101039659</t>
  </si>
  <si>
    <t>Jan 12 2026 12:44PM</t>
  </si>
  <si>
    <t>Jan 14 2026  3:39PM</t>
  </si>
  <si>
    <t>Aug 28 2025 10:05AM</t>
  </si>
  <si>
    <t>R-123457-2026</t>
  </si>
  <si>
    <t>BXP-950</t>
  </si>
  <si>
    <t>6R245789</t>
  </si>
  <si>
    <t>NF1AET306H1145762</t>
  </si>
  <si>
    <t>Jan 16 2026 10:22AM</t>
  </si>
  <si>
    <t>Sep 30 2019 12:00AM</t>
  </si>
  <si>
    <t>R-123732-2026</t>
  </si>
  <si>
    <t>BUB-188</t>
  </si>
  <si>
    <t>ABDUL RAFAY</t>
  </si>
  <si>
    <t>2A31511</t>
  </si>
  <si>
    <t>Jan 17 2026 11:05AM</t>
  </si>
  <si>
    <t>Jan 19 2026 11:52AM</t>
  </si>
  <si>
    <t>Jul 30 2025  5:04PM</t>
  </si>
  <si>
    <t>R-124293-2026</t>
  </si>
  <si>
    <t>BFT-820</t>
  </si>
  <si>
    <t>ASIF ABDUL RASHEED</t>
  </si>
  <si>
    <t>PK10B114657</t>
  </si>
  <si>
    <t>A1J310PK10014659</t>
  </si>
  <si>
    <t>Jan 26 2026  4:09PM</t>
  </si>
  <si>
    <t>Jan 27 2026 12:28PM</t>
  </si>
  <si>
    <t>Mar  1 2022  4:38PM</t>
  </si>
  <si>
    <t>R-123353-2026</t>
  </si>
  <si>
    <t>BSD-723</t>
  </si>
  <si>
    <t>WAQAR AHMED ADIL</t>
  </si>
  <si>
    <t>1845785</t>
  </si>
  <si>
    <t>2206328</t>
  </si>
  <si>
    <t>Jan 12 2026  1:02PM</t>
  </si>
  <si>
    <t>Jan 12 2026  5:55PM</t>
  </si>
  <si>
    <t>Feb 26 2021  4:40PM</t>
  </si>
  <si>
    <t>R-123674-2026</t>
  </si>
  <si>
    <t>ATN-176</t>
  </si>
  <si>
    <t>Basit Zain</t>
  </si>
  <si>
    <t>L15Z81016704</t>
  </si>
  <si>
    <t>NFBGN9660RR044437</t>
  </si>
  <si>
    <t>Jan 16 2026  3:34PM</t>
  </si>
  <si>
    <t>Sep 18 2025 12:00AM</t>
  </si>
  <si>
    <t>R-123348-2026</t>
  </si>
  <si>
    <t>ISL16120244</t>
  </si>
  <si>
    <t>mr.HUMAYUN RIZWAN</t>
  </si>
  <si>
    <t>9Z01133</t>
  </si>
  <si>
    <t>R-0900164</t>
  </si>
  <si>
    <t>Jan 12 2026 12:52PM</t>
  </si>
  <si>
    <t>Jan 16 2024  3:42PM</t>
  </si>
  <si>
    <t>R-123586-2026</t>
  </si>
  <si>
    <t>SKT24924DI10877</t>
  </si>
  <si>
    <t>SHEHROZ MUSHTAQ</t>
  </si>
  <si>
    <t>Q108674</t>
  </si>
  <si>
    <t>ZRE171R-6086187</t>
  </si>
  <si>
    <t>Jan 15 2026 10:34AM</t>
  </si>
  <si>
    <t>Jan 15 2026  4:43PM</t>
  </si>
  <si>
    <t>Norma</t>
  </si>
  <si>
    <t>Jun  3 2021  5:24PM</t>
  </si>
  <si>
    <t>R-123793-2026</t>
  </si>
  <si>
    <t>GJRN25924DI10891</t>
  </si>
  <si>
    <t>NADEEM ANWAR GORAYA</t>
  </si>
  <si>
    <t>G4NAPU361249</t>
  </si>
  <si>
    <t>PMHJ2813SRN217542</t>
  </si>
  <si>
    <t>Jan 19 2026 11:24AM</t>
  </si>
  <si>
    <t>Jan 19 2026  2:58PM</t>
  </si>
  <si>
    <t>Mar  3 2021  1:05PM</t>
  </si>
  <si>
    <t>R-123189-2026</t>
  </si>
  <si>
    <t>PESH211120243</t>
  </si>
  <si>
    <t>MUNAWAR KHAN</t>
  </si>
  <si>
    <t>Jan 15 2026  4:48PM</t>
  </si>
  <si>
    <t>Nov 21 2024  4:44PM</t>
  </si>
  <si>
    <t>R-123266-2026</t>
  </si>
  <si>
    <t>ALX-417</t>
  </si>
  <si>
    <t>Zulfiqar</t>
  </si>
  <si>
    <t>Jan 10 2026  3:21PM</t>
  </si>
  <si>
    <t>Jan 17 2024 12:00AM</t>
  </si>
  <si>
    <t>R-122383-2026</t>
  </si>
  <si>
    <t>LEA20-4902</t>
  </si>
  <si>
    <t>MR. DAWOOD</t>
  </si>
  <si>
    <t>Jan  5 2026  3:50PM</t>
  </si>
  <si>
    <t>Jan  5 2026  6:45PM</t>
  </si>
  <si>
    <t>Dec 27 2022  5:23PM</t>
  </si>
  <si>
    <t>R-123031-2026</t>
  </si>
  <si>
    <t>FSL30921113</t>
  </si>
  <si>
    <t>MUHAMMAD FAISAL</t>
  </si>
  <si>
    <t>R06A-2069764</t>
  </si>
  <si>
    <t>DA17V-233765</t>
  </si>
  <si>
    <t>Jan 16 2026  4:37PM</t>
  </si>
  <si>
    <t>Oct  2 2021 11:11AM</t>
  </si>
  <si>
    <t>R-123317-2026</t>
  </si>
  <si>
    <t>APT-090</t>
  </si>
  <si>
    <t>NAEEM ABID</t>
  </si>
  <si>
    <t>Q062822</t>
  </si>
  <si>
    <t>ZRE171R6040320</t>
  </si>
  <si>
    <t>Jan 12 2026  3:09PM</t>
  </si>
  <si>
    <t>Jan  2 2021  1:12PM</t>
  </si>
  <si>
    <t>R-122392-2026</t>
  </si>
  <si>
    <t>AZJ-749</t>
  </si>
  <si>
    <t>WASEEM ALI</t>
  </si>
  <si>
    <t>Jan  6 2026  9:44AM</t>
  </si>
  <si>
    <t>Mar 20 2023 12:21PM</t>
  </si>
  <si>
    <t>R-122223-2026</t>
  </si>
  <si>
    <t>BZD-136</t>
  </si>
  <si>
    <t>SHAFQAT HUSSAIN</t>
  </si>
  <si>
    <t>6R284990</t>
  </si>
  <si>
    <t>NF1AET306H1184947</t>
  </si>
  <si>
    <t>Jan  2 2026  4:45PM</t>
  </si>
  <si>
    <t>Jan  2 2026  5:01PM</t>
  </si>
  <si>
    <t>Nov 20 2023 10:56AM</t>
  </si>
  <si>
    <t>R-122199-2026</t>
  </si>
  <si>
    <t>ACY-813</t>
  </si>
  <si>
    <t>CH RIZWAN ALI</t>
  </si>
  <si>
    <t>2A26443</t>
  </si>
  <si>
    <t>R7015958</t>
  </si>
  <si>
    <t>Jan  2 2026  1:55PM</t>
  </si>
  <si>
    <t>Jan  5 2026  2:17PM</t>
  </si>
  <si>
    <t>Sep 24 2025  9:07PM</t>
  </si>
  <si>
    <t>R-122442-2026</t>
  </si>
  <si>
    <t>BWA-787</t>
  </si>
  <si>
    <t>NASREEN BIBI</t>
  </si>
  <si>
    <t>Q089294</t>
  </si>
  <si>
    <t>Jan  6 2026  4:56PM</t>
  </si>
  <si>
    <t>Jan  8 2026 12:44PM</t>
  </si>
  <si>
    <t>Feb  2 2019 12:55PM</t>
  </si>
  <si>
    <t>R-122177-2026</t>
  </si>
  <si>
    <t>ARB-543</t>
  </si>
  <si>
    <t>MRS. ATIYA BATOOL</t>
  </si>
  <si>
    <t>L15Z14802969</t>
  </si>
  <si>
    <t>NFBDG183XLR019652</t>
  </si>
  <si>
    <t>Jan 16 2026  3:29PM</t>
  </si>
  <si>
    <t>removal done ???</t>
  </si>
  <si>
    <t>Nov  6 2020 12:54PM</t>
  </si>
  <si>
    <t>R-122147-2026</t>
  </si>
  <si>
    <t>BSK-622</t>
  </si>
  <si>
    <t>MUHAMMAD KAMIL</t>
  </si>
  <si>
    <t>2A05227</t>
  </si>
  <si>
    <t>NSP150R7002742</t>
  </si>
  <si>
    <t>Jan  2 2026 10:55AM</t>
  </si>
  <si>
    <t>Jan  6 2026 12:31PM</t>
  </si>
  <si>
    <t>Nov 18 2022  4:52PM</t>
  </si>
  <si>
    <t>R-121974-2025</t>
  </si>
  <si>
    <t>CAG-865</t>
  </si>
  <si>
    <t>NOMAN JAMAL</t>
  </si>
  <si>
    <t>Dec 30 2025  4:41PM</t>
  </si>
  <si>
    <t>Jan  1 2026  3:45PM</t>
  </si>
  <si>
    <t>Jan 28 2022 12:00AM</t>
  </si>
  <si>
    <t>R-122092-2026</t>
  </si>
  <si>
    <t>GUJ3102231</t>
  </si>
  <si>
    <t>MR. ASAD AZIZ</t>
  </si>
  <si>
    <t>Jan  1 2026 12:29PM</t>
  </si>
  <si>
    <t>Jan  6 2026 12:16PM</t>
  </si>
  <si>
    <t>Oct  3 2022 11:38AM</t>
  </si>
  <si>
    <t>R-121845-2025</t>
  </si>
  <si>
    <t>BUN-763</t>
  </si>
  <si>
    <t>GHULAM MUSTAFA HASHMI</t>
  </si>
  <si>
    <t>1KR2129891</t>
  </si>
  <si>
    <t>KSP1302236714</t>
  </si>
  <si>
    <t>Jan  1 2026  7:21PM</t>
  </si>
  <si>
    <t>Sep 17 2021  7:40PM</t>
  </si>
  <si>
    <t>R-122780-2026</t>
  </si>
  <si>
    <t>AUX-320</t>
  </si>
  <si>
    <t>MUMTAZ HUSSAIN</t>
  </si>
  <si>
    <t>2A35453</t>
  </si>
  <si>
    <t>Jan  9 2026 12:38PM</t>
  </si>
  <si>
    <t>Jan  9 2026  1:11PM</t>
  </si>
  <si>
    <t>Jan 15 2024 12:00AM</t>
  </si>
  <si>
    <t>R-116615-2025</t>
  </si>
  <si>
    <t>KNW192351</t>
  </si>
  <si>
    <t>MUHAMMAD AHSAN</t>
  </si>
  <si>
    <t>R18Z12905966</t>
  </si>
  <si>
    <t>NFBFC6666GR008426</t>
  </si>
  <si>
    <t>Oct 30 2025 12:08PM</t>
  </si>
  <si>
    <t>Jan 30 2026  5:00PM</t>
  </si>
  <si>
    <t>Sep  1 2023  6:33PM</t>
  </si>
  <si>
    <t>R-118012-2025</t>
  </si>
  <si>
    <t>LEC17-8992</t>
  </si>
  <si>
    <t>ZAHEER ABBAS</t>
  </si>
  <si>
    <t>LEC-125619</t>
  </si>
  <si>
    <t>Nov 18 2025  4:42PM</t>
  </si>
  <si>
    <t>Jan 28 2026  5:55PM</t>
  </si>
  <si>
    <t>Nov  6 2023 10:47AM</t>
  </si>
  <si>
    <t>R-121865-2025</t>
  </si>
  <si>
    <t>ABE-381</t>
  </si>
  <si>
    <t>MONIUM AKRAM</t>
  </si>
  <si>
    <t>Dec 29 2025 11:08AM</t>
  </si>
  <si>
    <t>Jan  1 2026  2:55PM</t>
  </si>
  <si>
    <t>Nov 20 2020  4:52PM</t>
  </si>
  <si>
    <t>R-121797-2025</t>
  </si>
  <si>
    <t>ADP-849</t>
  </si>
  <si>
    <t>PKT1011750</t>
  </si>
  <si>
    <t>SV308PK01128261</t>
  </si>
  <si>
    <t>Dec 26 2025  2:39PM</t>
  </si>
  <si>
    <t>Jan  5 2026 12:31PM</t>
  </si>
  <si>
    <t>Jun 14 2021  3:52PM</t>
  </si>
  <si>
    <t>R-121718-2025</t>
  </si>
  <si>
    <t>GUJ2432247</t>
  </si>
  <si>
    <t>SAJJAD TRADERS HPA BANK AL HABIB LIMITED</t>
  </si>
  <si>
    <t>D4BBM011092</t>
  </si>
  <si>
    <t>PMFZBX7BLNN102701</t>
  </si>
  <si>
    <t>Dec 24 2025  2:47PM</t>
  </si>
  <si>
    <t>Jan  6 2026 12:24PM</t>
  </si>
  <si>
    <t>Apr 20 2022 12:46PM</t>
  </si>
  <si>
    <t>R-121894-2025</t>
  </si>
  <si>
    <t>LEA13-3333</t>
  </si>
  <si>
    <t>JAWAD WAHEED</t>
  </si>
  <si>
    <t>R18Z11543296</t>
  </si>
  <si>
    <t>NFBFB2660DR103295</t>
  </si>
  <si>
    <t>Dec 29 2025  2:22PM</t>
  </si>
  <si>
    <t>Jan  6 2026 12:19PM</t>
  </si>
  <si>
    <t>May 24 2023  6:04PM</t>
  </si>
  <si>
    <t>R-121476-2025</t>
  </si>
  <si>
    <t>KTL-2226</t>
  </si>
  <si>
    <t>MR.KHIZAR</t>
  </si>
  <si>
    <t>G42B-117083</t>
  </si>
  <si>
    <t>Dec 19 2025  2:59PM</t>
  </si>
  <si>
    <t>Jan  5 2026  3:23PM</t>
  </si>
  <si>
    <t>Oct 11 2025  9:59AM</t>
  </si>
  <si>
    <t>R-120910-2025</t>
  </si>
  <si>
    <t>ISL28102023</t>
  </si>
  <si>
    <t>MR. SYED MATLOOBHUSSAIN SHAH</t>
  </si>
  <si>
    <t>2A09408</t>
  </si>
  <si>
    <t>NSP150R-7005620</t>
  </si>
  <si>
    <t>Jan 23 2026  2:37PM</t>
  </si>
  <si>
    <t>Oct 28 2020 12:34PM</t>
  </si>
  <si>
    <t>R-116571-2025</t>
  </si>
  <si>
    <t>BRW-281</t>
  </si>
  <si>
    <t>MR. HAMMAD ABBASI</t>
  </si>
  <si>
    <t>L13Z17539088</t>
  </si>
  <si>
    <t>NFBGM1542LR260950</t>
  </si>
  <si>
    <t>Oct 30 2025 11:38AM</t>
  </si>
  <si>
    <t>Jan 28 2026 12:19PM</t>
  </si>
  <si>
    <t>Jul 25 2023 12:44PM</t>
  </si>
  <si>
    <t>R-123065-2026</t>
  </si>
  <si>
    <t>ARV-003</t>
  </si>
  <si>
    <t>MUHAMMAD SHARON AMIR ZADAH</t>
  </si>
  <si>
    <t>LR264259</t>
  </si>
  <si>
    <t>Jan 16 2026  3:02PM</t>
  </si>
  <si>
    <t>Oct 17 2020  5:25PM</t>
  </si>
  <si>
    <t>R-122940-2026</t>
  </si>
  <si>
    <t>PESH7102058</t>
  </si>
  <si>
    <t>REHMAN SHAH</t>
  </si>
  <si>
    <t>Jan 15 2026  3:15PM</t>
  </si>
  <si>
    <t>Oct  8 2020 12:25PM</t>
  </si>
  <si>
    <t>R-122990-2026</t>
  </si>
  <si>
    <t>BQG-745</t>
  </si>
  <si>
    <t>Muhammad Ali Zia</t>
  </si>
  <si>
    <t>R18Z12952088</t>
  </si>
  <si>
    <t>KR055508</t>
  </si>
  <si>
    <t>Jan  9 2026  5:31PM</t>
  </si>
  <si>
    <t>Jan 12 2026  5:46PM</t>
  </si>
  <si>
    <t>Jul 18 2020  2:46PM</t>
  </si>
  <si>
    <t>R-123067-2026</t>
  </si>
  <si>
    <t>KQW-2274</t>
  </si>
  <si>
    <t>HARIS MUNIR</t>
  </si>
  <si>
    <t>E487-152661</t>
  </si>
  <si>
    <t>Jan 10 2026 11:08AM</t>
  </si>
  <si>
    <t>Jan 13 2026  3:55PM</t>
  </si>
  <si>
    <t>Feb 12 2025  5:49PM</t>
  </si>
  <si>
    <t>R-124411-2026</t>
  </si>
  <si>
    <t>BYC-486</t>
  </si>
  <si>
    <t>FAWAZ ABDUL MAJEED</t>
  </si>
  <si>
    <t>Q100158</t>
  </si>
  <si>
    <t>Jan 28 2026 10:29AM</t>
  </si>
  <si>
    <t>Jan 28 2026  6:04PM</t>
  </si>
  <si>
    <t>Apr 12 2023  2:44PM</t>
  </si>
  <si>
    <t>R-123036-2026</t>
  </si>
  <si>
    <t>KHI2032322</t>
  </si>
  <si>
    <t>6R269846</t>
  </si>
  <si>
    <t>NF1AET306H1169818</t>
  </si>
  <si>
    <t>Jan 10 2026 11:05AM</t>
  </si>
  <si>
    <t>Jan 14 2026  1:59PM</t>
  </si>
  <si>
    <t>Oct 26 2023  1:26PM</t>
  </si>
  <si>
    <t>R-122729-2026</t>
  </si>
  <si>
    <t>BQC-310</t>
  </si>
  <si>
    <t>MUHAMMAD JAMAL USMANI</t>
  </si>
  <si>
    <t>3B20-JY-6588</t>
  </si>
  <si>
    <t>B21W0222-197</t>
  </si>
  <si>
    <t>Jan 23 2026 12:27PM</t>
  </si>
  <si>
    <t>Oct  3 2019  6:06PM</t>
  </si>
  <si>
    <t>R-122906-2026</t>
  </si>
  <si>
    <t>LED18-2135</t>
  </si>
  <si>
    <t>ARSALAN MOHYUDDIN</t>
  </si>
  <si>
    <t>L15Z13508721</t>
  </si>
  <si>
    <t>NFBDG1835JR008734</t>
  </si>
  <si>
    <t>Jan  9 2026  3:33PM</t>
  </si>
  <si>
    <t>Jan  9 2026  4:56PM</t>
  </si>
  <si>
    <t>Jan 23 2025  1:38PM</t>
  </si>
  <si>
    <t>R-122797-2026</t>
  </si>
  <si>
    <t>AAP-109</t>
  </si>
  <si>
    <t>AFTAB AHMAD</t>
  </si>
  <si>
    <t>R263239</t>
  </si>
  <si>
    <t>Jan 15 2026  2:09PM</t>
  </si>
  <si>
    <t>R-124782-2026</t>
  </si>
  <si>
    <t>ABV-047</t>
  </si>
  <si>
    <t>NASIR SULTAN</t>
  </si>
  <si>
    <t>2A18840</t>
  </si>
  <si>
    <t>NSP150R-7011092</t>
  </si>
  <si>
    <t>Jan 30 2026  4:06PM</t>
  </si>
  <si>
    <t>Feb 27 2025  1:08PM</t>
  </si>
  <si>
    <t>R-123568-2026</t>
  </si>
  <si>
    <t>BQS-708</t>
  </si>
  <si>
    <t>Farooq Ahmed Memon</t>
  </si>
  <si>
    <t>R058024</t>
  </si>
  <si>
    <t>L15B71403599</t>
  </si>
  <si>
    <t>Jan 14 2026  4:42PM</t>
  </si>
  <si>
    <t>Jan 14 2026  6:06PM</t>
  </si>
  <si>
    <t>Jan  4 2025 12:00AM</t>
  </si>
  <si>
    <t>R-122836-2026</t>
  </si>
  <si>
    <t>DGK14102016</t>
  </si>
  <si>
    <t>2A07625</t>
  </si>
  <si>
    <t>Jan 16 2026  7:25PM</t>
  </si>
  <si>
    <t>Oct 14 2020  1:11PM</t>
  </si>
  <si>
    <t>R-122693-2026</t>
  </si>
  <si>
    <t>AKC-021</t>
  </si>
  <si>
    <t>AHMAD HASSAN</t>
  </si>
  <si>
    <t>2A49590</t>
  </si>
  <si>
    <t>NSP151R-9518420</t>
  </si>
  <si>
    <t>Jan  8 2026  2:21PM</t>
  </si>
  <si>
    <t>Jul  9 2019 11:45AM</t>
  </si>
  <si>
    <t>R-122758-2026</t>
  </si>
  <si>
    <t>AHN-2004</t>
  </si>
  <si>
    <t>U840069</t>
  </si>
  <si>
    <t>US100863653</t>
  </si>
  <si>
    <t>Jan 12 2026  1:05PM</t>
  </si>
  <si>
    <t>Aug 28 2023 11:40AM</t>
  </si>
  <si>
    <t>R-122594-2026</t>
  </si>
  <si>
    <t>CAL-1294</t>
  </si>
  <si>
    <t>RAFEY TRADERS</t>
  </si>
  <si>
    <t>Jan  7 2026  1:55PM</t>
  </si>
  <si>
    <t>Jan 12 2026 12:34PM</t>
  </si>
  <si>
    <t>Sep  7 2024  5:18PM</t>
  </si>
  <si>
    <t>R-124718-2026</t>
  </si>
  <si>
    <t>LB-8227</t>
  </si>
  <si>
    <t>FARID KHAN</t>
  </si>
  <si>
    <t>0NU714</t>
  </si>
  <si>
    <t>JAANPR71KN7101185</t>
  </si>
  <si>
    <t>Jan 29 2026  5:17PM</t>
  </si>
  <si>
    <t>Jan 29 2026  7:10PM</t>
  </si>
  <si>
    <t>Dec 13 2022 12:20PM</t>
  </si>
  <si>
    <t>R-124760-2026</t>
  </si>
  <si>
    <t>KHI278202419</t>
  </si>
  <si>
    <t>R2008546</t>
  </si>
  <si>
    <t>Jan 29 2026  6:58PM</t>
  </si>
  <si>
    <t>Jan 29 2026  6:57PM</t>
  </si>
  <si>
    <t>Aug 27 2024  2:07PM</t>
  </si>
  <si>
    <t>R-124761-2026</t>
  </si>
  <si>
    <t>ABQ-162</t>
  </si>
  <si>
    <t>SYED SABBAR ABBAS</t>
  </si>
  <si>
    <t>Jan 29 2026  7:52PM</t>
  </si>
  <si>
    <t>Jan 25 2025  1:06PM</t>
  </si>
  <si>
    <t>R-124792-2026</t>
  </si>
  <si>
    <t>BL-8207</t>
  </si>
  <si>
    <t>MUHAMMAD SALMAN BACHANI</t>
  </si>
  <si>
    <t>G4NAPU363593</t>
  </si>
  <si>
    <t>PMHJ2813SPN215771</t>
  </si>
  <si>
    <t>Jan 30 2026  3:06PM</t>
  </si>
  <si>
    <t>Jan 30 2026  3:18PM</t>
  </si>
  <si>
    <t>Feb 12 2024  2:01PM</t>
  </si>
  <si>
    <t>R-124632-2026</t>
  </si>
  <si>
    <t>LED18-7348</t>
  </si>
  <si>
    <t>MUHAMMAD SUFYAN YOUSAF</t>
  </si>
  <si>
    <t>PK10B151887</t>
  </si>
  <si>
    <t>A1J310PK10051882</t>
  </si>
  <si>
    <t>Jan 29 2026  4:12PM</t>
  </si>
  <si>
    <t>Jan 30 2026  7:59PM</t>
  </si>
  <si>
    <t>Feb 29 2020  6:19PM</t>
  </si>
  <si>
    <t>R-124757-2026</t>
  </si>
  <si>
    <t>MUL1312234</t>
  </si>
  <si>
    <t>6R289166</t>
  </si>
  <si>
    <t>NF1AET306H1189176</t>
  </si>
  <si>
    <t>Jan 29 2026  5:40PM</t>
  </si>
  <si>
    <t>Jan 30 2026 12:36PM</t>
  </si>
  <si>
    <t>Dec 13 2023  1:38PM</t>
  </si>
  <si>
    <t>R-124806-2026</t>
  </si>
  <si>
    <t>AJT-713</t>
  </si>
  <si>
    <t>6R214379</t>
  </si>
  <si>
    <t>NF1AET306H1114370</t>
  </si>
  <si>
    <t>Jan 30 2026  4:53PM</t>
  </si>
  <si>
    <t>Jan 30 2026  7:12PM</t>
  </si>
  <si>
    <t>Sep 14 2021  3:08PM</t>
  </si>
  <si>
    <t>R-122387-2026</t>
  </si>
  <si>
    <t>BAU-339</t>
  </si>
  <si>
    <t>SHAMAIL ABDUL MAJEED</t>
  </si>
  <si>
    <t>NR027940</t>
  </si>
  <si>
    <t>Jan  5 2026  4:16PM</t>
  </si>
  <si>
    <t>Jan  6 2026  3:18PM</t>
  </si>
  <si>
    <t>Nov 25 2021  6:51PM</t>
  </si>
  <si>
    <t>R-122403-2026</t>
  </si>
  <si>
    <t>KT-5558</t>
  </si>
  <si>
    <t>D4BB9049958</t>
  </si>
  <si>
    <t>RDD150539</t>
  </si>
  <si>
    <t>Jan  6 2026 12:54PM</t>
  </si>
  <si>
    <t>R-124256-2026</t>
  </si>
  <si>
    <t>SKT1592175</t>
  </si>
  <si>
    <t>SYED NASEEM SAQLAIN</t>
  </si>
  <si>
    <t>Jan 26 2026  2:01PM</t>
  </si>
  <si>
    <t>Jan 28 2026 12:48PM</t>
  </si>
  <si>
    <t>Waseem Gill</t>
  </si>
  <si>
    <t>Sep 15 2021  5:11PM</t>
  </si>
  <si>
    <t>R-122326-2026</t>
  </si>
  <si>
    <t>MUL54202519</t>
  </si>
  <si>
    <t>PS GADDAI</t>
  </si>
  <si>
    <t>P630434</t>
  </si>
  <si>
    <t>JF418684</t>
  </si>
  <si>
    <t>Jan  5 2026  3:14PM</t>
  </si>
  <si>
    <t>Apr  5 2025  2:47PM</t>
  </si>
  <si>
    <t>R-124318-2026</t>
  </si>
  <si>
    <t>ANP-012</t>
  </si>
  <si>
    <t>IMRAN AMEER KHAN</t>
  </si>
  <si>
    <t>2TRA925125</t>
  </si>
  <si>
    <t>Jan 26 2026  7:07PM</t>
  </si>
  <si>
    <t>Feb  2 2022  4:23PM</t>
  </si>
  <si>
    <t>R-124323-2026</t>
  </si>
  <si>
    <t>BBW-986</t>
  </si>
  <si>
    <t>SHEIKH MUHAMMAD NAZIR</t>
  </si>
  <si>
    <t>Q104089</t>
  </si>
  <si>
    <t>ZRE171R-6081558</t>
  </si>
  <si>
    <t>Jan 27 2026 10:02AM</t>
  </si>
  <si>
    <t>Jan 27 2026  5:59PM</t>
  </si>
  <si>
    <t>Removal Done ?</t>
  </si>
  <si>
    <t>Dec  7 2021  1:05PM</t>
  </si>
  <si>
    <t>R-124239-2026</t>
  </si>
  <si>
    <t>Sep 16 2024  9:35AM</t>
  </si>
  <si>
    <t>R-124461-2026</t>
  </si>
  <si>
    <t>EJ-123</t>
  </si>
  <si>
    <t>NUMAN ALI</t>
  </si>
  <si>
    <t>Q355615</t>
  </si>
  <si>
    <t>Jan 28 2026  3:08PM</t>
  </si>
  <si>
    <t>Jan 28 2026  3:59PM</t>
  </si>
  <si>
    <t>Sep  6 2024 11:27AM</t>
  </si>
  <si>
    <t>R-124541-2026</t>
  </si>
  <si>
    <t>AHP-060</t>
  </si>
  <si>
    <t>MUHAMMAD SAAD MASOOD</t>
  </si>
  <si>
    <t>G3LAMP136537</t>
  </si>
  <si>
    <t>NNATA52AZKP708557</t>
  </si>
  <si>
    <t>Jan 28 2026  4:48PM</t>
  </si>
  <si>
    <t>Dec 23 2024  2:39PM</t>
  </si>
  <si>
    <t>R-120857-2025</t>
  </si>
  <si>
    <t>LEB20-1094</t>
  </si>
  <si>
    <t>Jan 28 2026  3:45PM</t>
  </si>
  <si>
    <t>Apr 28 2023  6:23PM</t>
  </si>
  <si>
    <t>R-120473-2025</t>
  </si>
  <si>
    <t>LHE1122049</t>
  </si>
  <si>
    <t>RANA IJAZ AHMED</t>
  </si>
  <si>
    <t>Dec  2 2025  4:09PM</t>
  </si>
  <si>
    <t>Jan 31 2026 12:16PM</t>
  </si>
  <si>
    <t>Dec  1 2020  4:56PM</t>
  </si>
  <si>
    <t>R-123624-2026</t>
  </si>
  <si>
    <t>LEA19-26</t>
  </si>
  <si>
    <t>CHAUDHARY SHAHZAD IQBAL</t>
  </si>
  <si>
    <t>Jan 15 2026  3:34PM</t>
  </si>
  <si>
    <t>Jan 15 2026  3:59PM</t>
  </si>
  <si>
    <t>Dec 26 2024 12:00AM</t>
  </si>
  <si>
    <t>R-123483-2026</t>
  </si>
  <si>
    <t>BSR-364</t>
  </si>
  <si>
    <t>ALI AHSAN</t>
  </si>
  <si>
    <t>Jan 14 2026  4:06PM</t>
  </si>
  <si>
    <t>Sep 14 2021  4:18PM</t>
  </si>
  <si>
    <t>R-121505-2025</t>
  </si>
  <si>
    <t>FSL281120259</t>
  </si>
  <si>
    <t>MUHAMMAD YAQOOB</t>
  </si>
  <si>
    <t>NF9EF4A52S2024115</t>
  </si>
  <si>
    <t>Dec 20 2025 11:13AM</t>
  </si>
  <si>
    <t>Jan  6 2026  6:19PM</t>
  </si>
  <si>
    <t>Nov 29 2025 10:42AM</t>
  </si>
  <si>
    <t>R-121625-2025</t>
  </si>
  <si>
    <t>APF-031</t>
  </si>
  <si>
    <t>AWAIS MANZOOR</t>
  </si>
  <si>
    <t>Z572291</t>
  </si>
  <si>
    <t>NZE170R-4197662</t>
  </si>
  <si>
    <t>Dec 23 2025  1:22PM</t>
  </si>
  <si>
    <t>Jan 15 2026  6:13PM</t>
  </si>
  <si>
    <t>Dec 13 2019  5:03PM</t>
  </si>
  <si>
    <t>R-123507-2026</t>
  </si>
  <si>
    <t>RWL28422115</t>
  </si>
  <si>
    <t>ZAHIR MEHMOOD</t>
  </si>
  <si>
    <t>Jan 14 2026  1:40PM</t>
  </si>
  <si>
    <t>Jan 20 2026  3:26PM</t>
  </si>
  <si>
    <t>Apr 30 2022 10:25AM</t>
  </si>
  <si>
    <t>R-122671-2026</t>
  </si>
  <si>
    <t>ISL2251958</t>
  </si>
  <si>
    <t>Romail Ahmed</t>
  </si>
  <si>
    <t>Z554717</t>
  </si>
  <si>
    <t>Jan  8 2026 12:39PM</t>
  </si>
  <si>
    <t>Jan  8 2026 12:51PM</t>
  </si>
  <si>
    <t>Jan 18 2022  1:13PM</t>
  </si>
  <si>
    <t>R-122621-2026</t>
  </si>
  <si>
    <t>AFD-877</t>
  </si>
  <si>
    <t>QAMAR SHAHZAD</t>
  </si>
  <si>
    <t>Jan  7 2026  2:31PM</t>
  </si>
  <si>
    <t>Jan 15 2026  6:23PM</t>
  </si>
  <si>
    <t>Sep 14 2021 12:07PM</t>
  </si>
  <si>
    <t>R-122406-2026</t>
  </si>
  <si>
    <t>LE-0962</t>
  </si>
  <si>
    <t>FAHAD ULLAH SIDDIQUI</t>
  </si>
  <si>
    <t>1GD1597986</t>
  </si>
  <si>
    <t>GUN126R-5565848</t>
  </si>
  <si>
    <t>Jan  6 2026  1:07PM</t>
  </si>
  <si>
    <t>Jan  6 2026  3:24PM</t>
  </si>
  <si>
    <t>Jan 25 2025 11:30AM</t>
  </si>
  <si>
    <t>R-122358-2026</t>
  </si>
  <si>
    <t>BRX-901</t>
  </si>
  <si>
    <t>Farwa Batool</t>
  </si>
  <si>
    <t>Jan  5 2026  2:27PM</t>
  </si>
  <si>
    <t>Jan  7 2026 12:27PM</t>
  </si>
  <si>
    <t>Aug 15 2025  5:56PM</t>
  </si>
  <si>
    <t>R-122388-2026</t>
  </si>
  <si>
    <t>FSL27524DI10479</t>
  </si>
  <si>
    <t>SHAHID IQBAL</t>
  </si>
  <si>
    <t>6R309997</t>
  </si>
  <si>
    <t>H1210019</t>
  </si>
  <si>
    <t>Jan  5 2026  4:46PM</t>
  </si>
  <si>
    <t>Jan  6 2026  4:08PM</t>
  </si>
  <si>
    <t>Aug  2 2019  1:05PM</t>
  </si>
  <si>
    <t>R-122435-2026</t>
  </si>
  <si>
    <t>AVM-805</t>
  </si>
  <si>
    <t>M.R TRADERS</t>
  </si>
  <si>
    <t>NF9EFUA56S2014297</t>
  </si>
  <si>
    <t>Jan  6 2026  4:21PM</t>
  </si>
  <si>
    <t>Jun  2 2025  6:41PM</t>
  </si>
  <si>
    <t>R-122261-2026</t>
  </si>
  <si>
    <t>BAB-987</t>
  </si>
  <si>
    <t>6R246279</t>
  </si>
  <si>
    <t>Jan  3 2026  3:10PM</t>
  </si>
  <si>
    <t>Jan  5 2026  1:05PM</t>
  </si>
  <si>
    <t>Jan 11 2025 10:49AM</t>
  </si>
  <si>
    <t>R-122255-2026</t>
  </si>
  <si>
    <t>BPG-216</t>
  </si>
  <si>
    <t>AURANGZEB KAZI</t>
  </si>
  <si>
    <t>KF-J482923</t>
  </si>
  <si>
    <t>LA250S-0094381</t>
  </si>
  <si>
    <t>Jan  3 2026  1:12PM</t>
  </si>
  <si>
    <t>Jan  3 2026  2:24PM</t>
  </si>
  <si>
    <t>Dec 14 2024 12:00AM</t>
  </si>
  <si>
    <t>R-122248-2026</t>
  </si>
  <si>
    <t>LHE171202511</t>
  </si>
  <si>
    <t>IFTIKHAR AHMAD</t>
  </si>
  <si>
    <t>6R335555</t>
  </si>
  <si>
    <t>Jan  3 2026 12:24PM</t>
  </si>
  <si>
    <t>Jan  3 2026 12:39PM</t>
  </si>
  <si>
    <t>Jan 17 2025  7:29PM</t>
  </si>
  <si>
    <t>R-122315-2026</t>
  </si>
  <si>
    <t>BAH-432</t>
  </si>
  <si>
    <t>Jan  5 2026 12:33PM</t>
  </si>
  <si>
    <t>Jan  5 2026  1:08PM</t>
  </si>
  <si>
    <t>Jan 11 2025 11:49AM</t>
  </si>
  <si>
    <t>R-122450-2026</t>
  </si>
  <si>
    <t>ARV-947</t>
  </si>
  <si>
    <t>AFNAN AKHTAR</t>
  </si>
  <si>
    <t>6R306362</t>
  </si>
  <si>
    <t>NF1AET306H1206350</t>
  </si>
  <si>
    <t>Jan  7 2026 10:25AM</t>
  </si>
  <si>
    <t>Jan  8 2026  4:16PM</t>
  </si>
  <si>
    <t>permanently closed</t>
  </si>
  <si>
    <t>May 23 2024 11:26AM</t>
  </si>
  <si>
    <t>R-122413-2026</t>
  </si>
  <si>
    <t>BUA-281</t>
  </si>
  <si>
    <t>MUHAMMAD RAFEEQUE AHMED ALVI</t>
  </si>
  <si>
    <t>JL473QFM3CAD507356</t>
  </si>
  <si>
    <t>NKMA2ASE5M1001319</t>
  </si>
  <si>
    <t>Jan  6 2026  1:41PM</t>
  </si>
  <si>
    <t>Jan  8 2026 12:48PM</t>
  </si>
  <si>
    <t>Mar 12 2021 12:07PM</t>
  </si>
  <si>
    <t>R-122409-2026</t>
  </si>
  <si>
    <t>CBZ-311</t>
  </si>
  <si>
    <t>ARSALAN ABRO</t>
  </si>
  <si>
    <t>6R359624</t>
  </si>
  <si>
    <t>NF1AET306H1259625</t>
  </si>
  <si>
    <t>Jan  6 2026  1:08PM</t>
  </si>
  <si>
    <t>Jul 21 2025  4:13PM</t>
  </si>
  <si>
    <t>R-124363-2026</t>
  </si>
  <si>
    <t>Hidayat Ullah</t>
  </si>
  <si>
    <t>Jan 28 2026 12:33PM</t>
  </si>
  <si>
    <t>Dec 16 2024 11:50AM</t>
  </si>
  <si>
    <t>R-124425-2026</t>
  </si>
  <si>
    <t>SKT722024</t>
  </si>
  <si>
    <t>MUSHARAF BAJWA</t>
  </si>
  <si>
    <t>Jan 28 2026  3:01PM</t>
  </si>
  <si>
    <t>Feb  7 2024  2:02PM</t>
  </si>
  <si>
    <t>R-124141-2026</t>
  </si>
  <si>
    <t>BH-8887</t>
  </si>
  <si>
    <t>ADEEL SHEIKH</t>
  </si>
  <si>
    <t>Jan 22 2026  5:42PM</t>
  </si>
  <si>
    <t>Jan 22 2026  5:46PM</t>
  </si>
  <si>
    <t>Sep  5 2024 12:00AM</t>
  </si>
  <si>
    <t>R-124342-2026</t>
  </si>
  <si>
    <t>LEA17-5886</t>
  </si>
  <si>
    <t>MR ABBAS BUTT</t>
  </si>
  <si>
    <t>Jan 27 2026 12:24PM</t>
  </si>
  <si>
    <t>May 30 2024  5:15PM</t>
  </si>
  <si>
    <t>R-124276-2026</t>
  </si>
  <si>
    <t>ANA-025</t>
  </si>
  <si>
    <t>SARJEEL</t>
  </si>
  <si>
    <t>Jan 26 2026  2:18PM</t>
  </si>
  <si>
    <t>Jan 26 2026  3:18PM</t>
  </si>
  <si>
    <t>Jan 24 2024  4:11PM</t>
  </si>
  <si>
    <t>R-124249-2026</t>
  </si>
  <si>
    <t>ANC-665</t>
  </si>
  <si>
    <t>SHAHZAD RAZA</t>
  </si>
  <si>
    <t>L15A79794778</t>
  </si>
  <si>
    <t>NFBGM266XKR246802</t>
  </si>
  <si>
    <t>Jan 26 2026 12:33PM</t>
  </si>
  <si>
    <t>Jan 26 2026  1:09PM</t>
  </si>
  <si>
    <t>Jan 19 2022  4:49PM</t>
  </si>
  <si>
    <t>R-124273-2026</t>
  </si>
  <si>
    <t>BMY-458</t>
  </si>
  <si>
    <t>SHAKEIB SHAIDA</t>
  </si>
  <si>
    <t>PKS13041980</t>
  </si>
  <si>
    <t>RS413PK10041983</t>
  </si>
  <si>
    <t>Jan 26 2026  5:37PM</t>
  </si>
  <si>
    <t>Sep 22 2025 12:00AM</t>
  </si>
  <si>
    <t>R-124463-2026</t>
  </si>
  <si>
    <t>KU-1562</t>
  </si>
  <si>
    <t>NAILA ASIF</t>
  </si>
  <si>
    <t>2KDS477081</t>
  </si>
  <si>
    <t>KUN25R9608258</t>
  </si>
  <si>
    <t>Jan 28 2026  3:16PM</t>
  </si>
  <si>
    <t>Jan 29 2026 12:10PM</t>
  </si>
  <si>
    <t>Feb 17 2023  4:28PM</t>
  </si>
  <si>
    <t>R-124066-2026</t>
  </si>
  <si>
    <t>SRG912025</t>
  </si>
  <si>
    <t>MUHAMAMD AWAIS</t>
  </si>
  <si>
    <t>6R331379</t>
  </si>
  <si>
    <t>NF1AET306H1231412</t>
  </si>
  <si>
    <t>Jan 22 2026  2:50PM</t>
  </si>
  <si>
    <t>Jan  9 2025  4:15PM</t>
  </si>
  <si>
    <t>R-124090-2026</t>
  </si>
  <si>
    <t>LHE15121DI4024</t>
  </si>
  <si>
    <t>HAMMAD MUMTAZ AHMAD</t>
  </si>
  <si>
    <t>Jan 22 2026  1:09PM</t>
  </si>
  <si>
    <t>Jan 30 2026  1:43PM</t>
  </si>
  <si>
    <t>Jan 15 2021  5:59PM</t>
  </si>
  <si>
    <t>R-124187-2026</t>
  </si>
  <si>
    <t>BEH-192</t>
  </si>
  <si>
    <t>UMAIR ALI</t>
  </si>
  <si>
    <t>Jan 26 2026  4:14PM</t>
  </si>
  <si>
    <t>Jan 20 2025  2:03PM</t>
  </si>
  <si>
    <t>R-123940-2026</t>
  </si>
  <si>
    <t>AJZ-300</t>
  </si>
  <si>
    <t>HAFIZ SALEEM</t>
  </si>
  <si>
    <t>Jan 30 2026  2:37PM</t>
  </si>
  <si>
    <t>May 16 2022  4:15PM</t>
  </si>
  <si>
    <t>R-124124-2026</t>
  </si>
  <si>
    <t>BFY-345</t>
  </si>
  <si>
    <t>L12B51030879</t>
  </si>
  <si>
    <t>NFBGN8620SR048274</t>
  </si>
  <si>
    <t>Jan 22 2026  4:16PM</t>
  </si>
  <si>
    <t>Jan 23 2026  3:01PM</t>
  </si>
  <si>
    <t>removal Done</t>
  </si>
  <si>
    <t>Jan 31 2025 11:22AM</t>
  </si>
  <si>
    <t>R-124098-2026</t>
  </si>
  <si>
    <t>KHI18102276</t>
  </si>
  <si>
    <t>VISHAL KUMAR</t>
  </si>
  <si>
    <t>6R250706</t>
  </si>
  <si>
    <t>NF1AET306H1150706</t>
  </si>
  <si>
    <t>Jan 22 2026  2:26PM</t>
  </si>
  <si>
    <t>Jan 23 2026 12:11PM</t>
  </si>
  <si>
    <t>May 23 2019  3:07PM</t>
  </si>
  <si>
    <t>R-123847-2026</t>
  </si>
  <si>
    <t>BDT-717</t>
  </si>
  <si>
    <t>GUL MUHAMMAD</t>
  </si>
  <si>
    <t>NF9EFUA52R2006241</t>
  </si>
  <si>
    <t>Jan 24 2026 12:18PM</t>
  </si>
  <si>
    <t>Jul 15 2024 10:58AM</t>
  </si>
  <si>
    <t>R-123961-2026</t>
  </si>
  <si>
    <t>BYF-642</t>
  </si>
  <si>
    <t>HORIZON HEALTHCARE PRIVATE LIMITED HPA FAYSAL BANK</t>
  </si>
  <si>
    <t>Jan 20 2026  3:35PM</t>
  </si>
  <si>
    <t>Dec 30 2022  3:17PM</t>
  </si>
  <si>
    <t>R-123895-2026</t>
  </si>
  <si>
    <t>BUF-986</t>
  </si>
  <si>
    <t>MUHAMMAD ADIL MASOOD</t>
  </si>
  <si>
    <t>K181013</t>
  </si>
  <si>
    <t>H10081005</t>
  </si>
  <si>
    <t>Jan 20 2026  9:39AM</t>
  </si>
  <si>
    <t>Jan 20 2026  3:29PM</t>
  </si>
  <si>
    <t>Aug 17 2021 12:14PM</t>
  </si>
  <si>
    <t>R-123951-2026</t>
  </si>
  <si>
    <t>BFB-334</t>
  </si>
  <si>
    <t>MR. Mushtaq Ahmed</t>
  </si>
  <si>
    <t>6R332127</t>
  </si>
  <si>
    <t>Jan 20 2026  2:12PM</t>
  </si>
  <si>
    <t>Jan 20 2026  2:24PM</t>
  </si>
  <si>
    <t>Jan 27 2025  3:01PM</t>
  </si>
  <si>
    <t>R-124029-2026</t>
  </si>
  <si>
    <t>DGK1942333</t>
  </si>
  <si>
    <t>Mehroona Leghari</t>
  </si>
  <si>
    <t>Jan 24 2026 12:22PM</t>
  </si>
  <si>
    <t>Jun 19 2025 12:00AM</t>
  </si>
  <si>
    <t>R-123924-2026</t>
  </si>
  <si>
    <t>KHI5122228</t>
  </si>
  <si>
    <t>R1011560</t>
  </si>
  <si>
    <t>S00111555</t>
  </si>
  <si>
    <t>Jan 20 2026 12:02PM</t>
  </si>
  <si>
    <t>Jan 20 2026  3:32PM</t>
  </si>
  <si>
    <t>Dec  5 2022  1:42PM</t>
  </si>
  <si>
    <t>R-94451-2024</t>
  </si>
  <si>
    <t>BAG-253</t>
  </si>
  <si>
    <t>RUMMAN BIN SADIQ</t>
  </si>
  <si>
    <t>473ZQ7NN8AH158828</t>
  </si>
  <si>
    <t>NKMASE2E6N1001753</t>
  </si>
  <si>
    <t>Dec 23 2024  1:22PM</t>
  </si>
  <si>
    <t>Jan 23 2026  5:47PM</t>
  </si>
  <si>
    <t>Apr 27 2023  1:14PM</t>
  </si>
  <si>
    <t>BVU-090</t>
  </si>
  <si>
    <t>L15Z81003984</t>
  </si>
  <si>
    <t>NFBGN9663NR011247</t>
  </si>
  <si>
    <t>Jan 7 2026  5:47PM</t>
  </si>
  <si>
    <t>Removal done &amp; Reinstate</t>
  </si>
  <si>
    <t>BMZ-818</t>
  </si>
  <si>
    <t>Z530722</t>
  </si>
  <si>
    <t>NZE170R-4156948</t>
  </si>
  <si>
    <t>R-124780-2026</t>
  </si>
  <si>
    <t>ALT-177</t>
  </si>
  <si>
    <t>SOIS LIFE SCIENCES</t>
  </si>
  <si>
    <t>R210874</t>
  </si>
  <si>
    <t>Jan 30 2026  5:47PM</t>
  </si>
  <si>
    <t>R-122275-2026</t>
  </si>
  <si>
    <t>BZW-646</t>
  </si>
  <si>
    <t>6R309017</t>
  </si>
  <si>
    <t>NF1AET306H1209060</t>
  </si>
  <si>
    <t>Jan  5 2026 10:36AM</t>
  </si>
  <si>
    <t>Jun  3 2024 10:04PM</t>
  </si>
  <si>
    <t>304555</t>
  </si>
  <si>
    <t>R-122482-2026</t>
  </si>
  <si>
    <t>HDD15120252</t>
  </si>
  <si>
    <t>KHALID HUSSAIN BALOCH</t>
  </si>
  <si>
    <t>2A71674</t>
  </si>
  <si>
    <t>NSP150R-7048894</t>
  </si>
  <si>
    <t>Jan  7 2026 12:36PM</t>
  </si>
  <si>
    <t>Jan 15 2025  4:25PM</t>
  </si>
  <si>
    <t>324379</t>
  </si>
  <si>
    <t>R-122321-2026</t>
  </si>
  <si>
    <t>MUL5420257</t>
  </si>
  <si>
    <t>P555908</t>
  </si>
  <si>
    <t>JF320812</t>
  </si>
  <si>
    <t>Apr  7 2025 11:46AM</t>
  </si>
  <si>
    <t>332343</t>
  </si>
  <si>
    <t>R-122453-2026</t>
  </si>
  <si>
    <t>BJR-354</t>
  </si>
  <si>
    <t>Hamza Aslam</t>
  </si>
  <si>
    <t>1KR-1474132</t>
  </si>
  <si>
    <t>KSP130-2113826</t>
  </si>
  <si>
    <t>Jan  7 2026 11:05AM</t>
  </si>
  <si>
    <t>Jan 16 2024  4:07PM</t>
  </si>
  <si>
    <t>294815</t>
  </si>
  <si>
    <t>R-122511-2026</t>
  </si>
  <si>
    <t>KNP1892040</t>
  </si>
  <si>
    <t>6R140210</t>
  </si>
  <si>
    <t>1040096</t>
  </si>
  <si>
    <t>Jan  7 2026  1:08PM</t>
  </si>
  <si>
    <t>Sep 18 2020  4:49PM</t>
  </si>
  <si>
    <t>197362</t>
  </si>
  <si>
    <t>R-122277-2026</t>
  </si>
  <si>
    <t>FSL301220242</t>
  </si>
  <si>
    <t>MUHAMMAD BILAL YAQOOB</t>
  </si>
  <si>
    <t>1024490</t>
  </si>
  <si>
    <t>500207145</t>
  </si>
  <si>
    <t>Dec 30 2024  5:09PM</t>
  </si>
  <si>
    <t>322708</t>
  </si>
  <si>
    <t>R-123583-2026</t>
  </si>
  <si>
    <t>SHEK712025</t>
  </si>
  <si>
    <t>S376073</t>
  </si>
  <si>
    <t>RP703897</t>
  </si>
  <si>
    <t>Jan 15 2026 10:08AM</t>
  </si>
  <si>
    <t>Jan  7 2025  1:24PM</t>
  </si>
  <si>
    <t>323473</t>
  </si>
  <si>
    <t>R-122674-2026</t>
  </si>
  <si>
    <t>KHI131202514</t>
  </si>
  <si>
    <t>RICKSHAW</t>
  </si>
  <si>
    <t>24104133</t>
  </si>
  <si>
    <t>SGTTEF1826</t>
  </si>
  <si>
    <t>Jan  8 2026  1:04PM</t>
  </si>
  <si>
    <t>Jan 16 2025  3:09PM</t>
  </si>
  <si>
    <t>324054</t>
  </si>
  <si>
    <t>R-122678-2026</t>
  </si>
  <si>
    <t>CAZ-236</t>
  </si>
  <si>
    <t>MAHEEN SALMAN</t>
  </si>
  <si>
    <t>KF-K109711</t>
  </si>
  <si>
    <t>S-0297012</t>
  </si>
  <si>
    <t>Feb  4 2025  4:32PM</t>
  </si>
  <si>
    <t>326518</t>
  </si>
  <si>
    <t>R-122694-2026</t>
  </si>
  <si>
    <t>KHI18122371</t>
  </si>
  <si>
    <t>MALIK SHER AFZAL</t>
  </si>
  <si>
    <t>1003152</t>
  </si>
  <si>
    <t>003152</t>
  </si>
  <si>
    <t>Jan  8 2026  2:22PM</t>
  </si>
  <si>
    <t>Dec 18 2023  5:28PM</t>
  </si>
  <si>
    <t>292726</t>
  </si>
  <si>
    <t>R-122715-2026</t>
  </si>
  <si>
    <t>OAS-15</t>
  </si>
  <si>
    <t>MUHAMMAD SALEEM  NAWAZ</t>
  </si>
  <si>
    <t>V35A-0114628</t>
  </si>
  <si>
    <t>VJA300-4059348</t>
  </si>
  <si>
    <t>Jan  8 2026  4:15PM</t>
  </si>
  <si>
    <t>Dec 13 2025  1:35PM</t>
  </si>
  <si>
    <t>361953</t>
  </si>
  <si>
    <t>R-70465-2024</t>
  </si>
  <si>
    <t>BVX-040</t>
  </si>
  <si>
    <t>DANISH TARIQ</t>
  </si>
  <si>
    <t>942216</t>
  </si>
  <si>
    <t>400601</t>
  </si>
  <si>
    <t>Jan 24 2024  4:50PM</t>
  </si>
  <si>
    <t>Jan  2 2021 12:48PM</t>
  </si>
  <si>
    <t>234506</t>
  </si>
  <si>
    <t>R-121515-2025</t>
  </si>
  <si>
    <t>BRE-782</t>
  </si>
  <si>
    <t>SYED WAJID ALI SHAH BUKHARI</t>
  </si>
  <si>
    <t>114766</t>
  </si>
  <si>
    <t>1014728</t>
  </si>
  <si>
    <t>Dec 20 2025 12:15PM</t>
  </si>
  <si>
    <t>Oct  2 2019  9:39AM</t>
  </si>
  <si>
    <t>141926</t>
  </si>
  <si>
    <t>R-122148-2026</t>
  </si>
  <si>
    <t>AYK-701</t>
  </si>
  <si>
    <t>MUHAMMAD ANEES</t>
  </si>
  <si>
    <t>E217373</t>
  </si>
  <si>
    <t>1117371</t>
  </si>
  <si>
    <t>Jan  9 2025 12:24PM</t>
  </si>
  <si>
    <t>323653</t>
  </si>
  <si>
    <t>R-123498-2026</t>
  </si>
  <si>
    <t>ABV-392</t>
  </si>
  <si>
    <t>KHURRAM IQBAL</t>
  </si>
  <si>
    <t>L13Z17533259</t>
  </si>
  <si>
    <t>NFBGM1542KR25474</t>
  </si>
  <si>
    <t>Jan 14 2026 12:51PM</t>
  </si>
  <si>
    <t>Jul  7 2020  5:43PM</t>
  </si>
  <si>
    <t>206260</t>
  </si>
  <si>
    <t>R-123747-2026</t>
  </si>
  <si>
    <t>ANS-334</t>
  </si>
  <si>
    <t>MIAN MUHAMMAD SARWAR</t>
  </si>
  <si>
    <t>Q104452</t>
  </si>
  <si>
    <t>R6081946</t>
  </si>
  <si>
    <t>Jan 17 2026  2:47PM</t>
  </si>
  <si>
    <t>Jan 16 2026  4:59PM</t>
  </si>
  <si>
    <t>366080</t>
  </si>
  <si>
    <t>R-123496-2026</t>
  </si>
  <si>
    <t>ANH-983</t>
  </si>
  <si>
    <t>ZEESHAN YOUNAS</t>
  </si>
  <si>
    <t>ANH983</t>
  </si>
  <si>
    <t>Jan 14 2026 12:48PM</t>
  </si>
  <si>
    <t>Aug 30 2025 12:41PM</t>
  </si>
  <si>
    <t>348987</t>
  </si>
  <si>
    <t>R-123510-2026</t>
  </si>
  <si>
    <t>ISL13120265</t>
  </si>
  <si>
    <t>MUHAMMAD UMAIR KALURI</t>
  </si>
  <si>
    <t>L15GB7923630</t>
  </si>
  <si>
    <t>NFBFE165XSR013660</t>
  </si>
  <si>
    <t>Jan 14 2026  2:05PM</t>
  </si>
  <si>
    <t>Jan 13 2026  3:15PM</t>
  </si>
  <si>
    <t>365537</t>
  </si>
  <si>
    <t>R-123726-2026</t>
  </si>
  <si>
    <t>BCJ-848</t>
  </si>
  <si>
    <t>Hasaan Raheel</t>
  </si>
  <si>
    <t>R18Z1-3747418</t>
  </si>
  <si>
    <t>121465</t>
  </si>
  <si>
    <t>May 29 2024 12:00AM</t>
  </si>
  <si>
    <t>289655</t>
  </si>
  <si>
    <t>R-123737-2026</t>
  </si>
  <si>
    <t>ABF-965</t>
  </si>
  <si>
    <t>AMIR AYUB</t>
  </si>
  <si>
    <t>146057</t>
  </si>
  <si>
    <t>1046049</t>
  </si>
  <si>
    <t>Jan 17 2026 12:20PM</t>
  </si>
  <si>
    <t>Dec  1 2025  3:26PM</t>
  </si>
  <si>
    <t>360280</t>
  </si>
  <si>
    <t>R-123833-2026</t>
  </si>
  <si>
    <t>LEA18A-4848</t>
  </si>
  <si>
    <t>MUHAMMAD ASHRAF</t>
  </si>
  <si>
    <t>Q050544</t>
  </si>
  <si>
    <t>ZRE171R6028050</t>
  </si>
  <si>
    <t>Jan 19 2026 12:48PM</t>
  </si>
  <si>
    <t>Apr 23 2025 12:04PM</t>
  </si>
  <si>
    <t>333968</t>
  </si>
  <si>
    <t>R-123858-2026</t>
  </si>
  <si>
    <t>GJRN261222DI9331</t>
  </si>
  <si>
    <t>BILAL MAJEED</t>
  </si>
  <si>
    <t>1012763</t>
  </si>
  <si>
    <t>NR029582</t>
  </si>
  <si>
    <t>Jan 19 2026  1:17PM</t>
  </si>
  <si>
    <t>10077</t>
  </si>
  <si>
    <t>Apr 28 2021 12:07PM</t>
  </si>
  <si>
    <t>272395</t>
  </si>
  <si>
    <t>R-124040-2026</t>
  </si>
  <si>
    <t>SA-0970</t>
  </si>
  <si>
    <t>JL466Q9N69U503909</t>
  </si>
  <si>
    <t>NKMAAB3D1N1016730</t>
  </si>
  <si>
    <t>Jan 21 2026  4:26PM</t>
  </si>
  <si>
    <t>Mar  3 2023  4:41PM</t>
  </si>
  <si>
    <t>277457</t>
  </si>
  <si>
    <t>R-123878-2026</t>
  </si>
  <si>
    <t>LC-8606</t>
  </si>
  <si>
    <t>MUHAMMAD YASIR ZAIN</t>
  </si>
  <si>
    <t>D4BBN009395</t>
  </si>
  <si>
    <t>N104100</t>
  </si>
  <si>
    <t>Jan 19 2026  4:26PM</t>
  </si>
  <si>
    <t>Jan 30 2025  5:47PM</t>
  </si>
  <si>
    <t>285370</t>
  </si>
  <si>
    <t>R-124100-2026</t>
  </si>
  <si>
    <t>KHI167202528</t>
  </si>
  <si>
    <t>SYED MUHAMMAD OSAJA</t>
  </si>
  <si>
    <t>S4106994</t>
  </si>
  <si>
    <t>C034086</t>
  </si>
  <si>
    <t>Jan 22 2026  2:42PM</t>
  </si>
  <si>
    <t>Jul 16 2025  3:05PM</t>
  </si>
  <si>
    <t>343966</t>
  </si>
  <si>
    <t>R-124034-2026</t>
  </si>
  <si>
    <t>LEB20-5828</t>
  </si>
  <si>
    <t>L15A79798366</t>
  </si>
  <si>
    <t>NFBGM2669LR259588</t>
  </si>
  <si>
    <t>Jan 21 2026  3:10PM</t>
  </si>
  <si>
    <t>Oct 19 2023 12:00AM</t>
  </si>
  <si>
    <t>173614</t>
  </si>
  <si>
    <t>R-123891-2026</t>
  </si>
  <si>
    <t>LEA17-8382</t>
  </si>
  <si>
    <t>AHMED GHANI ABBASI</t>
  </si>
  <si>
    <t>Q320365</t>
  </si>
  <si>
    <t>ZRE172R-7019417</t>
  </si>
  <si>
    <t>Oct 31 2020  6:52PM</t>
  </si>
  <si>
    <t>252106</t>
  </si>
  <si>
    <t>R-123953-2026</t>
  </si>
  <si>
    <t>ABK-232</t>
  </si>
  <si>
    <t>MUHAMMAD UMAIR</t>
  </si>
  <si>
    <t>144724</t>
  </si>
  <si>
    <t>1044714</t>
  </si>
  <si>
    <t>Jan 20 2026  2:38PM</t>
  </si>
  <si>
    <t>Nov 27 2020  5:19PM</t>
  </si>
  <si>
    <t>203148</t>
  </si>
  <si>
    <t>R-123881-2026</t>
  </si>
  <si>
    <t>BUH-751</t>
  </si>
  <si>
    <t>ABEER</t>
  </si>
  <si>
    <t>2A34864</t>
  </si>
  <si>
    <t>9513031</t>
  </si>
  <si>
    <t>Jan 19 2026  4:38PM</t>
  </si>
  <si>
    <t>Oct 21 2021  1:57PM</t>
  </si>
  <si>
    <t>235671</t>
  </si>
  <si>
    <t>R-124787-2026</t>
  </si>
  <si>
    <t>LHE11720254</t>
  </si>
  <si>
    <t>WASIM AHMED</t>
  </si>
  <si>
    <t>354385</t>
  </si>
  <si>
    <t>1254284</t>
  </si>
  <si>
    <t>Jan 30 2026 12:26PM</t>
  </si>
  <si>
    <t>Jul 18 2025 12:03PM</t>
  </si>
  <si>
    <t>343465</t>
  </si>
  <si>
    <t>R-124049-2026</t>
  </si>
  <si>
    <t>BGE-471</t>
  </si>
  <si>
    <t>M/S MAXGROW AGROCHEMICALS(MR. ABDULLAH)</t>
  </si>
  <si>
    <t>Q373705</t>
  </si>
  <si>
    <t>7072927</t>
  </si>
  <si>
    <t>Jan 21 2026  4:56PM</t>
  </si>
  <si>
    <t>Jun 23 2025  1:05PM</t>
  </si>
  <si>
    <t>340090</t>
  </si>
  <si>
    <t>R-124071-2026</t>
  </si>
  <si>
    <t>BLE-755</t>
  </si>
  <si>
    <t>NEXUS CHEMICAL HOUSE</t>
  </si>
  <si>
    <t>PKS13039014</t>
  </si>
  <si>
    <t>Jan 22 2026 10:44AM</t>
  </si>
  <si>
    <t>Nov 29 2025  1:54PM</t>
  </si>
  <si>
    <t>360013</t>
  </si>
  <si>
    <t>R-124121-2026</t>
  </si>
  <si>
    <t>LED16-1276</t>
  </si>
  <si>
    <t>Z429249</t>
  </si>
  <si>
    <t>NZE170R4072356</t>
  </si>
  <si>
    <t>Nov 21 2025 12:24PM</t>
  </si>
  <si>
    <t>357920</t>
  </si>
  <si>
    <t>R-124140-2026</t>
  </si>
  <si>
    <t>BVY-655</t>
  </si>
  <si>
    <t>ASMA INTESAR BURNEY</t>
  </si>
  <si>
    <t>286168</t>
  </si>
  <si>
    <t>1116913</t>
  </si>
  <si>
    <t>Jan 22 2026  5:40PM</t>
  </si>
  <si>
    <t>Apr 22 2024  3:03PM</t>
  </si>
  <si>
    <t>301306</t>
  </si>
  <si>
    <t>R-124326-2026</t>
  </si>
  <si>
    <t>AMZ-450</t>
  </si>
  <si>
    <t>RAGHIB UL HAQ</t>
  </si>
  <si>
    <t>L13Z1-7530110</t>
  </si>
  <si>
    <t>NFBGM1540KR248617</t>
  </si>
  <si>
    <t>Jan 27 2026 10:09AM</t>
  </si>
  <si>
    <t>Jul 10 2021  2:30PM</t>
  </si>
  <si>
    <t>218269</t>
  </si>
  <si>
    <t>R-124223-2026</t>
  </si>
  <si>
    <t>170223</t>
  </si>
  <si>
    <t>10070196</t>
  </si>
  <si>
    <t>Sep 14 2024  5:00PM</t>
  </si>
  <si>
    <t>312293</t>
  </si>
  <si>
    <t>R-124370-2026</t>
  </si>
  <si>
    <t>BSL-092</t>
  </si>
  <si>
    <t>MUHAMMAD SAJJAD TAQI</t>
  </si>
  <si>
    <t>Q067863</t>
  </si>
  <si>
    <t>6045349</t>
  </si>
  <si>
    <t>Jan 27 2026  2:40PM</t>
  </si>
  <si>
    <t>Oct  8 2020  2:22PM</t>
  </si>
  <si>
    <t>199098</t>
  </si>
  <si>
    <t>R-107887-2025</t>
  </si>
  <si>
    <t>FSL1462281</t>
  </si>
  <si>
    <t>2A53332</t>
  </si>
  <si>
    <t>7033705</t>
  </si>
  <si>
    <t>Jul 24 2025  4:07PM</t>
  </si>
  <si>
    <t>Jun 14 2022  4:10PM</t>
  </si>
  <si>
    <t>256992</t>
  </si>
  <si>
    <t>R-108155-2025</t>
  </si>
  <si>
    <t>AWL-484</t>
  </si>
  <si>
    <t>Haseeb Ahmed Khan</t>
  </si>
  <si>
    <t>1KR-0298372</t>
  </si>
  <si>
    <t>AWL1</t>
  </si>
  <si>
    <t>Jul 29 2025  9:54AM</t>
  </si>
  <si>
    <t>Dec 21 2024 12:00AM</t>
  </si>
  <si>
    <t>202492</t>
  </si>
  <si>
    <t>R-117727-2025</t>
  </si>
  <si>
    <t>AWJ-861</t>
  </si>
  <si>
    <t>BILAL YOUNAS</t>
  </si>
  <si>
    <t>201958</t>
  </si>
  <si>
    <t>1101826</t>
  </si>
  <si>
    <t>Nov 14 2025  3:04PM</t>
  </si>
  <si>
    <t>Jan 10 2022  1:25PM</t>
  </si>
  <si>
    <t>242211</t>
  </si>
  <si>
    <t>R-120535-2025</t>
  </si>
  <si>
    <t>BK-3348</t>
  </si>
  <si>
    <t>JL473ZQ7MN8AHO21537</t>
  </si>
  <si>
    <t>NKMASE2E6N1000011</t>
  </si>
  <si>
    <t>Dec  3 2025  4:01PM</t>
  </si>
  <si>
    <t>Mar 20 2023 11:17AM</t>
  </si>
  <si>
    <t>276872</t>
  </si>
  <si>
    <t>R-120798-2025</t>
  </si>
  <si>
    <t>RWL1920251</t>
  </si>
  <si>
    <t>JUNAID MAQSOOD</t>
  </si>
  <si>
    <t>6R368179</t>
  </si>
  <si>
    <t>NF1AET306H1268189</t>
  </si>
  <si>
    <t>Dec  9 2025 10:42AM</t>
  </si>
  <si>
    <t>Sep  1 2025 12:40PM</t>
  </si>
  <si>
    <t>349299</t>
  </si>
  <si>
    <t>R-124624-2026</t>
  </si>
  <si>
    <t>LHE311020247</t>
  </si>
  <si>
    <t>JAMSHAID AFZAL</t>
  </si>
  <si>
    <t>Q108700</t>
  </si>
  <si>
    <t>R-6086195</t>
  </si>
  <si>
    <t>Jan 29 2026  3:20PM</t>
  </si>
  <si>
    <t>Oct 31 2024 12:28PM</t>
  </si>
  <si>
    <t>317100</t>
  </si>
  <si>
    <t>R-124514-2026</t>
  </si>
  <si>
    <t>AGK-825</t>
  </si>
  <si>
    <t>SHAHID ABBAS KHAN</t>
  </si>
  <si>
    <t>199334</t>
  </si>
  <si>
    <t>1099335</t>
  </si>
  <si>
    <t>Jan 28 2026  4:45PM</t>
  </si>
  <si>
    <t>Dec 14 2021 10:33AM</t>
  </si>
  <si>
    <t>239982</t>
  </si>
  <si>
    <t>R-124643-2026</t>
  </si>
  <si>
    <t>LEC18-9841</t>
  </si>
  <si>
    <t>ABID HUSSAIN</t>
  </si>
  <si>
    <t>505742</t>
  </si>
  <si>
    <t>217285</t>
  </si>
  <si>
    <t>Jan 29 2026  4:39PM</t>
  </si>
  <si>
    <t>Sep 24 2025 12:55PM</t>
  </si>
  <si>
    <t>351747</t>
  </si>
  <si>
    <t>R-124677-2026</t>
  </si>
  <si>
    <t>AWE-406</t>
  </si>
  <si>
    <t>HUMAIRA KHURRAM</t>
  </si>
  <si>
    <t>Q355313</t>
  </si>
  <si>
    <t>7054502</t>
  </si>
  <si>
    <t>Jan 29 2026  5:13PM</t>
  </si>
  <si>
    <t>Dec 15 2021  2:02PM</t>
  </si>
  <si>
    <t>240141</t>
  </si>
  <si>
    <t>R-124833-2026</t>
  </si>
  <si>
    <t>CAK-616</t>
  </si>
  <si>
    <t>FATIMA JAFRI</t>
  </si>
  <si>
    <t>316745</t>
  </si>
  <si>
    <t>1216426</t>
  </si>
  <si>
    <t>Jan 31 2026  2:19PM</t>
  </si>
  <si>
    <t>Dec 31 2024 12:55PM</t>
  </si>
  <si>
    <t>322779</t>
  </si>
  <si>
    <t>R-124834-2026</t>
  </si>
  <si>
    <t>CAM-986</t>
  </si>
  <si>
    <t>MUBEENA KHAN</t>
  </si>
  <si>
    <t>317556</t>
  </si>
  <si>
    <t>1217533</t>
  </si>
  <si>
    <t>Jan 31 2026  2:20PM</t>
  </si>
  <si>
    <t>Dec 31 2024  1:12PM</t>
  </si>
  <si>
    <t>322778</t>
  </si>
  <si>
    <t>R-122427-2026</t>
  </si>
  <si>
    <t>LHE41202514</t>
  </si>
  <si>
    <t>ROMAN IJAZ</t>
  </si>
  <si>
    <t>6R333380</t>
  </si>
  <si>
    <t>1233442</t>
  </si>
  <si>
    <t>Jan  6 2026  3:31PM</t>
  </si>
  <si>
    <t>Jan  4 2025  6:05PM</t>
  </si>
  <si>
    <t>323325</t>
  </si>
  <si>
    <t>R-122890-2026</t>
  </si>
  <si>
    <t>AEK-8431</t>
  </si>
  <si>
    <t>U775952</t>
  </si>
  <si>
    <t>100799723</t>
  </si>
  <si>
    <t>Jan  9 2026  3:04PM</t>
  </si>
  <si>
    <t>Sep 18 2023 10:18AM</t>
  </si>
  <si>
    <t>287353</t>
  </si>
  <si>
    <t>R-123890-2026</t>
  </si>
  <si>
    <t>SA-5885(REMOVED)</t>
  </si>
  <si>
    <t>MUHAMMAD USAMA</t>
  </si>
  <si>
    <t>KHI1810202417(REMOVED)</t>
  </si>
  <si>
    <t>S321V-04304929(REMOVED)</t>
  </si>
  <si>
    <t>Jan 19 2026  5:15PM</t>
  </si>
  <si>
    <t>Oct 21 2024  3:35PM</t>
  </si>
  <si>
    <t>315818</t>
  </si>
  <si>
    <t>R-122724-2026</t>
  </si>
  <si>
    <t>KHI1812202542</t>
  </si>
  <si>
    <t>KSP210-0042977</t>
  </si>
  <si>
    <t>Jan  8 2026  5:50PM</t>
  </si>
  <si>
    <t>Dec 18 2025  7:46PM</t>
  </si>
  <si>
    <t>362530</t>
  </si>
  <si>
    <t>R-122947-2026</t>
  </si>
  <si>
    <t>ARZ-197</t>
  </si>
  <si>
    <t>ABDUL ALEEM QURESHI</t>
  </si>
  <si>
    <t>2A66623</t>
  </si>
  <si>
    <t>NSP150R-7044193</t>
  </si>
  <si>
    <t>Oct  1 2024  2:03PM</t>
  </si>
  <si>
    <t>314028</t>
  </si>
  <si>
    <t>R-123451-2026</t>
  </si>
  <si>
    <t>AJH-084</t>
  </si>
  <si>
    <t>E371099</t>
  </si>
  <si>
    <t>987312</t>
  </si>
  <si>
    <t>Jan 13 2026  4:55PM</t>
  </si>
  <si>
    <t>Jan  7 2025  4:11PM</t>
  </si>
  <si>
    <t>323474</t>
  </si>
  <si>
    <t>R-123582-2026</t>
  </si>
  <si>
    <t>AUY-492</t>
  </si>
  <si>
    <t>MUHAMMAD MUNAWAR NADEEM</t>
  </si>
  <si>
    <t>Q352118</t>
  </si>
  <si>
    <t>ZRE172R-7051274</t>
  </si>
  <si>
    <t>Jan 15 2026 10:07AM</t>
  </si>
  <si>
    <t>Sep  9 2021 11:46AM</t>
  </si>
  <si>
    <t>232140</t>
  </si>
  <si>
    <t>R-123019-2026</t>
  </si>
  <si>
    <t>LHE24102293</t>
  </si>
  <si>
    <t>KHALID</t>
  </si>
  <si>
    <t>G4NANU240245</t>
  </si>
  <si>
    <t>PMHJ2813SNN210099</t>
  </si>
  <si>
    <t>Oct 24 2022  5:07PM</t>
  </si>
  <si>
    <t>267722</t>
  </si>
  <si>
    <t>R-123068-2026</t>
  </si>
  <si>
    <t>BUX-703</t>
  </si>
  <si>
    <t>WASEEMULLAH</t>
  </si>
  <si>
    <t>6R185549</t>
  </si>
  <si>
    <t>1085553</t>
  </si>
  <si>
    <t>316904</t>
  </si>
  <si>
    <t>R-123446-2026</t>
  </si>
  <si>
    <t>ATK-384</t>
  </si>
  <si>
    <t>171448</t>
  </si>
  <si>
    <t>10071464</t>
  </si>
  <si>
    <t>Jan 13 2026  4:14PM</t>
  </si>
  <si>
    <t>May 29 2024 12:07PM</t>
  </si>
  <si>
    <t>303942</t>
  </si>
  <si>
    <t>R-120870-2025</t>
  </si>
  <si>
    <t>KHI13112337</t>
  </si>
  <si>
    <t>SHAHZAD SOHANI</t>
  </si>
  <si>
    <t>K12MR1017006</t>
  </si>
  <si>
    <t>NF1SZC63S00117002</t>
  </si>
  <si>
    <t>Dec  9 2025  4:39PM</t>
  </si>
  <si>
    <t>Nov 14 2023  5:38PM</t>
  </si>
  <si>
    <t>290483</t>
  </si>
  <si>
    <t>R-119111-2025</t>
  </si>
  <si>
    <t>GJRN4112036</t>
  </si>
  <si>
    <t>MR. HAFIZ JAFAR HUSSAIN</t>
  </si>
  <si>
    <t>206327</t>
  </si>
  <si>
    <t>10106264</t>
  </si>
  <si>
    <t>Nov 26 2025 10:38AM</t>
  </si>
  <si>
    <t>Nov  4 2020 12:23PM</t>
  </si>
  <si>
    <t>201291</t>
  </si>
  <si>
    <t>R-117808-2025</t>
  </si>
  <si>
    <t>BPW-103</t>
  </si>
  <si>
    <t>MUHAMMAD WAQAR MUSLIM</t>
  </si>
  <si>
    <t>L13Z17529366</t>
  </si>
  <si>
    <t>NFBGM1547KR247562</t>
  </si>
  <si>
    <t>Nov 17 2025 11:38AM</t>
  </si>
  <si>
    <t>Nov 29 2024  8:35PM</t>
  </si>
  <si>
    <t>319814</t>
  </si>
  <si>
    <t>R-121992-2025</t>
  </si>
  <si>
    <t>AAA-773</t>
  </si>
  <si>
    <t>PK10K147430</t>
  </si>
  <si>
    <t>10047428</t>
  </si>
  <si>
    <t>Dec 31 2025 10:25AM</t>
  </si>
  <si>
    <t>Jan  6 2025 11:24AM</t>
  </si>
  <si>
    <t>323328</t>
  </si>
  <si>
    <t>R-121963-2025</t>
  </si>
  <si>
    <t>BFM-755</t>
  </si>
  <si>
    <t>MUSTAFA TALIB</t>
  </si>
  <si>
    <t>R18Z14047526</t>
  </si>
  <si>
    <t>NFBFB266XGR131271</t>
  </si>
  <si>
    <t>Dec 30 2025  3:08PM</t>
  </si>
  <si>
    <t>Feb  1 2021 12:00AM</t>
  </si>
  <si>
    <t>305452</t>
  </si>
  <si>
    <t>R-122108-2026</t>
  </si>
  <si>
    <t>GUJ27102013</t>
  </si>
  <si>
    <t>MR. ANWAR AHMED QADRI</t>
  </si>
  <si>
    <t>143455</t>
  </si>
  <si>
    <t>1043546</t>
  </si>
  <si>
    <t>Jan  1 2026 12:36PM</t>
  </si>
  <si>
    <t>Oct 27 2020 12:06PM</t>
  </si>
  <si>
    <t>200586</t>
  </si>
  <si>
    <t>R-121889-2025</t>
  </si>
  <si>
    <t>BEQ-941</t>
  </si>
  <si>
    <t>MUHAMMAD ZAFAR IQBAL</t>
  </si>
  <si>
    <t>Q028136</t>
  </si>
  <si>
    <t>ZER171R-6005609</t>
  </si>
  <si>
    <t>Dec 29 2025  1:39PM</t>
  </si>
  <si>
    <t>Aug 18 2020  1:04PM</t>
  </si>
  <si>
    <t>174750</t>
  </si>
  <si>
    <t>R-122129-2026</t>
  </si>
  <si>
    <t>BCC-915</t>
  </si>
  <si>
    <t>6R272701</t>
  </si>
  <si>
    <t>H1172717</t>
  </si>
  <si>
    <t>Feb 29 2024  1:09PM</t>
  </si>
  <si>
    <t>297772</t>
  </si>
  <si>
    <t>R-122133-2026</t>
  </si>
  <si>
    <t>ASA-341</t>
  </si>
  <si>
    <t>SOHAIL RASHEED</t>
  </si>
  <si>
    <t>PK10K164894</t>
  </si>
  <si>
    <t>NF1AVK31H10064930</t>
  </si>
  <si>
    <t>Jan  1 2026  3:03PM</t>
  </si>
  <si>
    <t>Aug 12 2023  4:10PM</t>
  </si>
  <si>
    <t>203888</t>
  </si>
  <si>
    <t>R-122231-2026</t>
  </si>
  <si>
    <t>ARC-598</t>
  </si>
  <si>
    <t>6R136622</t>
  </si>
  <si>
    <t>NF1AET306H1036601</t>
  </si>
  <si>
    <t>Jan  2 2026  5:43PM</t>
  </si>
  <si>
    <t>Jan 10 2025  6:49PM</t>
  </si>
  <si>
    <t>323934</t>
  </si>
  <si>
    <t>R-122363-2026</t>
  </si>
  <si>
    <t>BHR-605</t>
  </si>
  <si>
    <t>SYED MUBASHIR ABBAS ZAIDI</t>
  </si>
  <si>
    <t>R1BZ12907943</t>
  </si>
  <si>
    <t>NFBFC6669HR010768</t>
  </si>
  <si>
    <t>Sep  9 2024  3:32PM</t>
  </si>
  <si>
    <t>311943</t>
  </si>
  <si>
    <t>R-122463-2026</t>
  </si>
  <si>
    <t>BXM-852</t>
  </si>
  <si>
    <t>LUBNA NAZ</t>
  </si>
  <si>
    <t>81010976</t>
  </si>
  <si>
    <t>024363</t>
  </si>
  <si>
    <t>Jan  7 2026 11:56AM</t>
  </si>
  <si>
    <t>Sep  7 2022  3:36PM</t>
  </si>
  <si>
    <t>264146</t>
  </si>
  <si>
    <t>R-122232-2026</t>
  </si>
  <si>
    <t>AVG-943</t>
  </si>
  <si>
    <t>2A37748</t>
  </si>
  <si>
    <t>NSP151R-9513984</t>
  </si>
  <si>
    <t>Jan  2 2026  5:49PM</t>
  </si>
  <si>
    <t>Jan 10 2025  6:58PM</t>
  </si>
  <si>
    <t>323937</t>
  </si>
  <si>
    <t>R-123186-2026</t>
  </si>
  <si>
    <t>MDN30112222</t>
  </si>
  <si>
    <t>6R260165</t>
  </si>
  <si>
    <t>NF1AET306H1160198</t>
  </si>
  <si>
    <t>Nov 30 2022  1:18PM</t>
  </si>
  <si>
    <t>270552</t>
  </si>
  <si>
    <t>R-123232-2026</t>
  </si>
  <si>
    <t>BXW-262</t>
  </si>
  <si>
    <t>MUHAMMAD ZAHID HUSSAIN</t>
  </si>
  <si>
    <t>K12MR1009658</t>
  </si>
  <si>
    <t>NF1SZ363S00109657</t>
  </si>
  <si>
    <t>Jan 10 2026 11:38AM</t>
  </si>
  <si>
    <t>Nov  8 2022 12:04PM</t>
  </si>
  <si>
    <t>268881</t>
  </si>
  <si>
    <t>R-123374-2026</t>
  </si>
  <si>
    <t>LHE7120256</t>
  </si>
  <si>
    <t>MUHAMMAD A SHEIKH</t>
  </si>
  <si>
    <t>7920567</t>
  </si>
  <si>
    <t>RR010588</t>
  </si>
  <si>
    <t>Jan 12 2026  3:32PM</t>
  </si>
  <si>
    <t>Jan  8 2025  4:07PM</t>
  </si>
  <si>
    <t>323472</t>
  </si>
  <si>
    <t>R-123917-2026</t>
  </si>
  <si>
    <t>ASB-719</t>
  </si>
  <si>
    <t>FRANCIS FERNANDEZ</t>
  </si>
  <si>
    <t>144707</t>
  </si>
  <si>
    <t>1044707</t>
  </si>
  <si>
    <t>Jan 20 2026 11:26AM</t>
  </si>
  <si>
    <t>Nov 11 2020 11:59AM</t>
  </si>
  <si>
    <t>201768</t>
  </si>
  <si>
    <t>R-123421-2026</t>
  </si>
  <si>
    <t>AYZ-440</t>
  </si>
  <si>
    <t>TOYOTA LYALLPUR MOTORS (M.RAFIQ GM SALES)</t>
  </si>
  <si>
    <t>Q099860</t>
  </si>
  <si>
    <t>6077309</t>
  </si>
  <si>
    <t>Jan 13 2026 11:56AM</t>
  </si>
  <si>
    <t>Nov 15 2023  4:13PM</t>
  </si>
  <si>
    <t>290619</t>
  </si>
  <si>
    <t>R-123424-2026</t>
  </si>
  <si>
    <t>FV-232</t>
  </si>
  <si>
    <t>KHALIDA RASHID</t>
  </si>
  <si>
    <t>Z356644</t>
  </si>
  <si>
    <t>NZE170R-4053803</t>
  </si>
  <si>
    <t>Dec 31 2021  9:47PM</t>
  </si>
  <si>
    <t>241517</t>
  </si>
  <si>
    <t>R-123626-2026</t>
  </si>
  <si>
    <t>KHI1282410</t>
  </si>
  <si>
    <t>M DANIYAL NASIR</t>
  </si>
  <si>
    <t>6R316470</t>
  </si>
  <si>
    <t>NF1AET3061216285</t>
  </si>
  <si>
    <t>Jan 15 2026  3:39PM</t>
  </si>
  <si>
    <t>Oct  6 2023  3:40PM</t>
  </si>
  <si>
    <t>309746</t>
  </si>
  <si>
    <t>R-123334-2026</t>
  </si>
  <si>
    <t>BNZ-460</t>
  </si>
  <si>
    <t>R18Z12915043</t>
  </si>
  <si>
    <t>NFBFC666XHR018412</t>
  </si>
  <si>
    <t>360300</t>
  </si>
  <si>
    <t>R-123429-2026</t>
  </si>
  <si>
    <t>ATK-382</t>
  </si>
  <si>
    <t>171434</t>
  </si>
  <si>
    <t>10071386</t>
  </si>
  <si>
    <t>Jan 13 2026  2:23PM</t>
  </si>
  <si>
    <t>May 29 2024 12:02PM</t>
  </si>
  <si>
    <t>303943</t>
  </si>
  <si>
    <t>R-123634-2026</t>
  </si>
  <si>
    <t>Jan 15 2026  4:55PM</t>
  </si>
  <si>
    <t>Dec 21 2024  5:13PM</t>
  </si>
  <si>
    <t>321874</t>
  </si>
  <si>
    <t>R-123643-2026</t>
  </si>
  <si>
    <t>BPB-528</t>
  </si>
  <si>
    <t>ABDULLAH RAZA</t>
  </si>
  <si>
    <t>R0062755</t>
  </si>
  <si>
    <t>Jan 20 2025  7:11PM</t>
  </si>
  <si>
    <t>324817</t>
  </si>
  <si>
    <t>R-123573-2026</t>
  </si>
  <si>
    <t>AVS-746</t>
  </si>
  <si>
    <t>G4FTSU892314</t>
  </si>
  <si>
    <t>PMHJB811MSN700398</t>
  </si>
  <si>
    <t>Jan 14 2026  5:36PM</t>
  </si>
  <si>
    <t>Jun  4 2025  3:23PM</t>
  </si>
  <si>
    <t>338805</t>
  </si>
  <si>
    <t>R-123750-2026</t>
  </si>
  <si>
    <t>ISL10920253</t>
  </si>
  <si>
    <t>KR TECH PVT LTD</t>
  </si>
  <si>
    <t>G4FTSU981574</t>
  </si>
  <si>
    <t>PMHJB811SSN702315</t>
  </si>
  <si>
    <t>Jan 19 2026 10:02AM</t>
  </si>
  <si>
    <t>Sep 10 2025  9:54PM</t>
  </si>
  <si>
    <t>350310</t>
  </si>
  <si>
    <t>R-122340-2026</t>
  </si>
  <si>
    <t>MUL54202521</t>
  </si>
  <si>
    <t>E897885</t>
  </si>
  <si>
    <t>HA790447</t>
  </si>
  <si>
    <t>Jan  5 2026 12:52PM</t>
  </si>
  <si>
    <t>Apr  7 2025  4:17PM</t>
  </si>
  <si>
    <t>332357</t>
  </si>
  <si>
    <t>R-122451-2026</t>
  </si>
  <si>
    <t>AKZ-043</t>
  </si>
  <si>
    <t>PK10K199233</t>
  </si>
  <si>
    <t>NF1AVK31H10099226</t>
  </si>
  <si>
    <t>Jan  7 2026 10:34AM</t>
  </si>
  <si>
    <t>Jan 31 2025  2:51PM</t>
  </si>
  <si>
    <t>326114</t>
  </si>
  <si>
    <t>R-122364-2026</t>
  </si>
  <si>
    <t>TEX612286</t>
  </si>
  <si>
    <t>204139</t>
  </si>
  <si>
    <t>1104094</t>
  </si>
  <si>
    <t>Jan  5 2026  2:49PM</t>
  </si>
  <si>
    <t>Jan  8 2022 11:18AM</t>
  </si>
  <si>
    <t>241969</t>
  </si>
  <si>
    <t>R-122481-2026</t>
  </si>
  <si>
    <t>SB-5656</t>
  </si>
  <si>
    <t>1GD5061366</t>
  </si>
  <si>
    <t>LA-6364</t>
  </si>
  <si>
    <t>Jan  7 2026 12:26PM</t>
  </si>
  <si>
    <t>Dec  1 2022  3:19PM</t>
  </si>
  <si>
    <t>315918</t>
  </si>
  <si>
    <t>R-122676-2026</t>
  </si>
  <si>
    <t>AKW-926</t>
  </si>
  <si>
    <t>MIAN LIAQAT ALI</t>
  </si>
  <si>
    <t>233736</t>
  </si>
  <si>
    <t>1133717</t>
  </si>
  <si>
    <t>Jan 18 2022  6:06PM</t>
  </si>
  <si>
    <t>292193</t>
  </si>
  <si>
    <t>R-122914-2026</t>
  </si>
  <si>
    <t>AEK-8418</t>
  </si>
  <si>
    <t>U778467</t>
  </si>
  <si>
    <t>100801189</t>
  </si>
  <si>
    <t>Jan  9 2026  3:54PM</t>
  </si>
  <si>
    <t>Sep 23 2023  6:51PM</t>
  </si>
  <si>
    <t>287766</t>
  </si>
  <si>
    <t>R-123668-2026</t>
  </si>
  <si>
    <t>BYZ-272</t>
  </si>
  <si>
    <t>GHULAM MUJTABA</t>
  </si>
  <si>
    <t>6R274928</t>
  </si>
  <si>
    <t>NF1AET306H1174917</t>
  </si>
  <si>
    <t>Jan 16 2026 12:40PM</t>
  </si>
  <si>
    <t>Jan 27 2026 11:51AM</t>
  </si>
  <si>
    <t>Sep 16 2024  3:23PM</t>
  </si>
  <si>
    <t>330490</t>
  </si>
  <si>
    <t>R-123823-2026</t>
  </si>
  <si>
    <t>AKA-050</t>
  </si>
  <si>
    <t>Z520210</t>
  </si>
  <si>
    <t>R4146158</t>
  </si>
  <si>
    <t>Jul 11 2019  5:21PM</t>
  </si>
  <si>
    <t>201228</t>
  </si>
  <si>
    <t>R-123932-2026</t>
  </si>
  <si>
    <t>CZ-9341</t>
  </si>
  <si>
    <t>MUHAMMAD SAJID</t>
  </si>
  <si>
    <t>JL466Q9N69U501465</t>
  </si>
  <si>
    <t>NKMAAB3D1N1014436</t>
  </si>
  <si>
    <t>Jan 20 2026 12:55PM</t>
  </si>
  <si>
    <t>Jun 30 2025  6:43PM</t>
  </si>
  <si>
    <t>341929</t>
  </si>
  <si>
    <t>R-124001-2026</t>
  </si>
  <si>
    <t>AGC-779</t>
  </si>
  <si>
    <t>ALLAH DITTA NASIM</t>
  </si>
  <si>
    <t>PK10K189700</t>
  </si>
  <si>
    <t>10089680</t>
  </si>
  <si>
    <t>Jan 21 2026 11:10AM</t>
  </si>
  <si>
    <t>Jan 29 2025  2:02PM</t>
  </si>
  <si>
    <t>325832</t>
  </si>
  <si>
    <t>R-124031-2026</t>
  </si>
  <si>
    <t>BH-3933</t>
  </si>
  <si>
    <t>RASHID MEHMOOD</t>
  </si>
  <si>
    <t>L15Z13516378</t>
  </si>
  <si>
    <t>Jun 14 2023  2:22PM</t>
  </si>
  <si>
    <t>310362</t>
  </si>
  <si>
    <t>R-124045-2026</t>
  </si>
  <si>
    <t>BSS-435</t>
  </si>
  <si>
    <t>KALEEM ULLAH</t>
  </si>
  <si>
    <t>7008777</t>
  </si>
  <si>
    <t>Jan 21 2026  4:27PM</t>
  </si>
  <si>
    <t>Jan 20 2025 11:03AM</t>
  </si>
  <si>
    <t>324718</t>
  </si>
  <si>
    <t>R-123929-2026</t>
  </si>
  <si>
    <t>LEA15-5822</t>
  </si>
  <si>
    <t>Q023924</t>
  </si>
  <si>
    <t>ZRE171R6001397</t>
  </si>
  <si>
    <t>Jan 20 2026 12:45PM</t>
  </si>
  <si>
    <t>Jan 20 2025  6:45PM</t>
  </si>
  <si>
    <t>324835</t>
  </si>
  <si>
    <t>R-119426-2025</t>
  </si>
  <si>
    <t>SNGR512186(REMOVED)</t>
  </si>
  <si>
    <t>BILQEES</t>
  </si>
  <si>
    <t>PK10K166470(REMOVED)</t>
  </si>
  <si>
    <t>NF1AVK31H10066459(REMOVED)</t>
  </si>
  <si>
    <t>Nov 29 2025 11:01AM</t>
  </si>
  <si>
    <t>Sep 29 2020  3:42PM</t>
  </si>
  <si>
    <t>205925</t>
  </si>
  <si>
    <t>R-119330-2025</t>
  </si>
  <si>
    <t>EW-304</t>
  </si>
  <si>
    <t>MUHAMMAD QAMAR</t>
  </si>
  <si>
    <t>17431218</t>
  </si>
  <si>
    <t>169727</t>
  </si>
  <si>
    <t>Nov 28 2025 10:34AM</t>
  </si>
  <si>
    <t>Jul  6 2023  5:17PM</t>
  </si>
  <si>
    <t>283363</t>
  </si>
  <si>
    <t>R-123866-2026</t>
  </si>
  <si>
    <t>CAF-181</t>
  </si>
  <si>
    <t>DANISH BALOCH</t>
  </si>
  <si>
    <t>6R315551</t>
  </si>
  <si>
    <t>NF1AET306H1215538</t>
  </si>
  <si>
    <t>Jan 19 2026  2:24PM</t>
  </si>
  <si>
    <t>Jan 16 2025  6:45PM</t>
  </si>
  <si>
    <t>324367</t>
  </si>
  <si>
    <t>R-123922-2026</t>
  </si>
  <si>
    <t>MNS20-195</t>
  </si>
  <si>
    <t>549370</t>
  </si>
  <si>
    <t>62456</t>
  </si>
  <si>
    <t>Jun 24 2023 10:52AM</t>
  </si>
  <si>
    <t>286624</t>
  </si>
  <si>
    <t>R-124255-2026</t>
  </si>
  <si>
    <t>BPN-403</t>
  </si>
  <si>
    <t>Z549285</t>
  </si>
  <si>
    <t>NZE170R-4174978</t>
  </si>
  <si>
    <t>May  5 2025 12:00AM</t>
  </si>
  <si>
    <t>249268</t>
  </si>
  <si>
    <t>R-124288-2026</t>
  </si>
  <si>
    <t>BJ-7794</t>
  </si>
  <si>
    <t>MR. ROOMAN ZAHID</t>
  </si>
  <si>
    <t>15E4E5MGM6290222</t>
  </si>
  <si>
    <t>LSJA24U9XMN116523</t>
  </si>
  <si>
    <t>Jan 26 2026  3:53PM</t>
  </si>
  <si>
    <t>Aug 28 2025 12:00AM</t>
  </si>
  <si>
    <t>283812</t>
  </si>
  <si>
    <t>R-124087-2026</t>
  </si>
  <si>
    <t>MUL1220251</t>
  </si>
  <si>
    <t>MUHAMMAD HAMZA</t>
  </si>
  <si>
    <t>1030757</t>
  </si>
  <si>
    <t>R047963</t>
  </si>
  <si>
    <t>Jan 22 2026 12:50PM</t>
  </si>
  <si>
    <t>Feb  1 2025 12:36PM</t>
  </si>
  <si>
    <t>326272</t>
  </si>
  <si>
    <t>R-124132-2026</t>
  </si>
  <si>
    <t>AXJ-822</t>
  </si>
  <si>
    <t>AHMAD RAZA - BM BANK ALFALAH</t>
  </si>
  <si>
    <t>51007769</t>
  </si>
  <si>
    <t>012267</t>
  </si>
  <si>
    <t>Jan 22 2026  4:40PM</t>
  </si>
  <si>
    <t>Mar 18 2024 11:35AM</t>
  </si>
  <si>
    <t>299079</t>
  </si>
  <si>
    <t>R-124159-2026</t>
  </si>
  <si>
    <t>ATK-942</t>
  </si>
  <si>
    <t>MUHAMMAD MUZAMIL SHARIF</t>
  </si>
  <si>
    <t>502637</t>
  </si>
  <si>
    <t>1001390</t>
  </si>
  <si>
    <t>Jan 23 2026  1:08PM</t>
  </si>
  <si>
    <t>Jan 24 2025 10:31AM</t>
  </si>
  <si>
    <t>325282</t>
  </si>
  <si>
    <t>R-124296-2026</t>
  </si>
  <si>
    <t>BG-8399</t>
  </si>
  <si>
    <t>BJ CAR</t>
  </si>
  <si>
    <t>2TR-1017603Q</t>
  </si>
  <si>
    <t>TRJ150-0016746</t>
  </si>
  <si>
    <t>Jan 26 2026  4:48PM</t>
  </si>
  <si>
    <t>Nov 20 2025  1:56PM</t>
  </si>
  <si>
    <t>358933</t>
  </si>
  <si>
    <t>R-124073-2026</t>
  </si>
  <si>
    <t>BFJ-773</t>
  </si>
  <si>
    <t>SYED MUSHAHID HUSSAIN</t>
  </si>
  <si>
    <t>ISL24220256</t>
  </si>
  <si>
    <t>1240098</t>
  </si>
  <si>
    <t>Jan 22 2026 10:57AM</t>
  </si>
  <si>
    <t>Feb 24 2025 11:53AM</t>
  </si>
  <si>
    <t>328395</t>
  </si>
  <si>
    <t>R-124286-2026</t>
  </si>
  <si>
    <t>BZC-731</t>
  </si>
  <si>
    <t>NOUSHEEN ZEESHAN</t>
  </si>
  <si>
    <t>KF-907614</t>
  </si>
  <si>
    <t>Jan 26 2026  3:35PM</t>
  </si>
  <si>
    <t>Jan 27 2025 12:55PM</t>
  </si>
  <si>
    <t>325504</t>
  </si>
  <si>
    <t>R-124232-2026</t>
  </si>
  <si>
    <t>Sep 19 2024  2:06PM</t>
  </si>
  <si>
    <t>312366</t>
  </si>
  <si>
    <t>R-120213-2025</t>
  </si>
  <si>
    <t>BM-1675</t>
  </si>
  <si>
    <t>MR. AHMAR KHAN</t>
  </si>
  <si>
    <t>G4NAPU-372510</t>
  </si>
  <si>
    <t>PMHJ2813-MRN216761</t>
  </si>
  <si>
    <t>Dec  1 2025  9:51AM</t>
  </si>
  <si>
    <t>Jun  4 2024 11:47AM</t>
  </si>
  <si>
    <t>304592</t>
  </si>
  <si>
    <t>R-124636-2026</t>
  </si>
  <si>
    <t>ACT-677</t>
  </si>
  <si>
    <t>ALI HARIS BUTT</t>
  </si>
  <si>
    <t>2A16249</t>
  </si>
  <si>
    <t>9506547</t>
  </si>
  <si>
    <t>Jan 29 2026  4:20PM</t>
  </si>
  <si>
    <t>Jan 27 2021  4:27PM</t>
  </si>
  <si>
    <t>207506</t>
  </si>
  <si>
    <t>R-122727-2026</t>
  </si>
  <si>
    <t>BVQ-745</t>
  </si>
  <si>
    <t>R202699</t>
  </si>
  <si>
    <t>H1102631</t>
  </si>
  <si>
    <t>Jan  9 2026 10:34AM</t>
  </si>
  <si>
    <t>Dec 29 2021 11:36AM</t>
  </si>
  <si>
    <t>241174</t>
  </si>
  <si>
    <t>R-122762-2026</t>
  </si>
  <si>
    <t>FDS20-4545</t>
  </si>
  <si>
    <t>4E1362</t>
  </si>
  <si>
    <t>7101635</t>
  </si>
  <si>
    <t>Aug 18 2023 12:19PM</t>
  </si>
  <si>
    <t>285386</t>
  </si>
  <si>
    <t>R-122688-2026</t>
  </si>
  <si>
    <t>BUB-282</t>
  </si>
  <si>
    <t>MUSARRAT HASSAN</t>
  </si>
  <si>
    <t>174280</t>
  </si>
  <si>
    <t>1074262</t>
  </si>
  <si>
    <t>Jan  8 2026  1:47PM</t>
  </si>
  <si>
    <t>Feb 10 2025  6:23PM</t>
  </si>
  <si>
    <t>218083</t>
  </si>
  <si>
    <t>R-122776-2026</t>
  </si>
  <si>
    <t>AEK-8397</t>
  </si>
  <si>
    <t>U778355</t>
  </si>
  <si>
    <t>100802255</t>
  </si>
  <si>
    <t>Sep 23 2023  6:26PM</t>
  </si>
  <si>
    <t>287767</t>
  </si>
  <si>
    <t>R-122778-2026</t>
  </si>
  <si>
    <t>ABS-2824</t>
  </si>
  <si>
    <t>U723592</t>
  </si>
  <si>
    <t>100746632</t>
  </si>
  <si>
    <t>Sep 23 2023  5:21PM</t>
  </si>
  <si>
    <t>287770</t>
  </si>
  <si>
    <t>R-122779-2026</t>
  </si>
  <si>
    <t>AEK-8318</t>
  </si>
  <si>
    <t>U779923</t>
  </si>
  <si>
    <t>100803847</t>
  </si>
  <si>
    <t>Sep 23 2023  3:03PM</t>
  </si>
  <si>
    <t>287768</t>
  </si>
  <si>
    <t>R-122915-2026</t>
  </si>
  <si>
    <t>ANR-382</t>
  </si>
  <si>
    <t>MR REHMAN</t>
  </si>
  <si>
    <t>2A55171</t>
  </si>
  <si>
    <t>7034867</t>
  </si>
  <si>
    <t>Jan  9 2026  3:55PM</t>
  </si>
  <si>
    <t>Jan  6 2023 11:21AM</t>
  </si>
  <si>
    <t>284010</t>
  </si>
  <si>
    <t>R-122907-2026</t>
  </si>
  <si>
    <t>AFV-9617</t>
  </si>
  <si>
    <t>U806105</t>
  </si>
  <si>
    <t>100829710</t>
  </si>
  <si>
    <t>Jan  9 2026  3:38PM</t>
  </si>
  <si>
    <t>Sep 16 2023  5:50PM</t>
  </si>
  <si>
    <t>287280</t>
  </si>
  <si>
    <t>R-121978-2025</t>
  </si>
  <si>
    <t>BXP-407</t>
  </si>
  <si>
    <t>MUHAMMAD SAMEER KAZI</t>
  </si>
  <si>
    <t>6R246433</t>
  </si>
  <si>
    <t>NF1AET306H1146470</t>
  </si>
  <si>
    <t>Dec 30 2025  5:28PM</t>
  </si>
  <si>
    <t>Nov 17 2020  3:36PM</t>
  </si>
  <si>
    <t>268523</t>
  </si>
  <si>
    <t>R-121717-2025</t>
  </si>
  <si>
    <t>SKT2042318</t>
  </si>
  <si>
    <t>MUHAMMAD TUFAIL</t>
  </si>
  <si>
    <t>6R272624</t>
  </si>
  <si>
    <t>NF1AET306H1172632</t>
  </si>
  <si>
    <t>Apr 20 2023  2:28PM</t>
  </si>
  <si>
    <t>279969</t>
  </si>
  <si>
    <t>R-121648-2025</t>
  </si>
  <si>
    <t>LEF19-6173</t>
  </si>
  <si>
    <t>SHAHBAZ ALI</t>
  </si>
  <si>
    <t>L13Z17531732</t>
  </si>
  <si>
    <t>R250594</t>
  </si>
  <si>
    <t>Dec 23 2025  4:06PM</t>
  </si>
  <si>
    <t>Dec 11 2023 10:31AM</t>
  </si>
  <si>
    <t>292168</t>
  </si>
  <si>
    <t>R-121736-2025</t>
  </si>
  <si>
    <t>BRB-826</t>
  </si>
  <si>
    <t>Rahim</t>
  </si>
  <si>
    <t>114378</t>
  </si>
  <si>
    <t>1014369</t>
  </si>
  <si>
    <t>279867</t>
  </si>
  <si>
    <t>R-121935-2025</t>
  </si>
  <si>
    <t>LEE19-7246</t>
  </si>
  <si>
    <t>PK10B189151</t>
  </si>
  <si>
    <t>A1J310PK10089145</t>
  </si>
  <si>
    <t>Dec 30 2025 11:26AM</t>
  </si>
  <si>
    <t>May 10 2024  3:52PM</t>
  </si>
  <si>
    <t>302707</t>
  </si>
  <si>
    <t>R-121961-2025</t>
  </si>
  <si>
    <t>ALU-465</t>
  </si>
  <si>
    <t>AFTAB ALI</t>
  </si>
  <si>
    <t>239686</t>
  </si>
  <si>
    <t>10139695</t>
  </si>
  <si>
    <t>Aug 16 2022  5:48PM</t>
  </si>
  <si>
    <t>262435</t>
  </si>
  <si>
    <t>R-122013-2025</t>
  </si>
  <si>
    <t>LHE2712253</t>
  </si>
  <si>
    <t>SIROOSH TAHIR</t>
  </si>
  <si>
    <t>PKB723918</t>
  </si>
  <si>
    <t>SB308PK01262423</t>
  </si>
  <si>
    <t>Dec 31 2025  3:25PM</t>
  </si>
  <si>
    <t>Jan 27 2022  5:43PM</t>
  </si>
  <si>
    <t>243768</t>
  </si>
  <si>
    <t>R-122063-2025</t>
  </si>
  <si>
    <t>FD19-915</t>
  </si>
  <si>
    <t>MUHAMMAD GHUFRAN AKRAM KHAN</t>
  </si>
  <si>
    <t>107239</t>
  </si>
  <si>
    <t>1007244</t>
  </si>
  <si>
    <t>Dec 31 2025  9:32PM</t>
  </si>
  <si>
    <t>Aug  8 2019  1:46PM</t>
  </si>
  <si>
    <t>140207</t>
  </si>
  <si>
    <t>R-121844-2025</t>
  </si>
  <si>
    <t>BMF-244</t>
  </si>
  <si>
    <t>BILAL SALEEM</t>
  </si>
  <si>
    <t>L13Z17510528</t>
  </si>
  <si>
    <t>NFBGM1546-JR223452</t>
  </si>
  <si>
    <t>Dec 29 2025  9:39AM</t>
  </si>
  <si>
    <t>Nov 29 2022  8:44PM</t>
  </si>
  <si>
    <t>270421</t>
  </si>
  <si>
    <t>R-122138-2026</t>
  </si>
  <si>
    <t>BH-002</t>
  </si>
  <si>
    <t>SHUJA ROYAL CARS</t>
  </si>
  <si>
    <t>HUMMER</t>
  </si>
  <si>
    <t>X3H103J28</t>
  </si>
  <si>
    <t>H103758</t>
  </si>
  <si>
    <t>Jan  1 2026  4:32PM</t>
  </si>
  <si>
    <t>Dec 13 2023  8:37PM</t>
  </si>
  <si>
    <t>292352</t>
  </si>
  <si>
    <t>R-122143-2026</t>
  </si>
  <si>
    <t>ATC-460</t>
  </si>
  <si>
    <t>6R156991</t>
  </si>
  <si>
    <t>1056989</t>
  </si>
  <si>
    <t>Jan  2 2026 10:04AM</t>
  </si>
  <si>
    <t>Feb 23 2021  2:03PM</t>
  </si>
  <si>
    <t>209472</t>
  </si>
  <si>
    <t>R-122150-2026</t>
  </si>
  <si>
    <t>BHZ-837</t>
  </si>
  <si>
    <t>SHARJEEL REHAN</t>
  </si>
  <si>
    <t>PKS13035485</t>
  </si>
  <si>
    <t>RS413PK10035483</t>
  </si>
  <si>
    <t>Jan  2 2026 11:32AM</t>
  </si>
  <si>
    <t>Feb 24 2021  3:23PM</t>
  </si>
  <si>
    <t>271834</t>
  </si>
  <si>
    <t>R-122397-2026</t>
  </si>
  <si>
    <t>CBZ-136</t>
  </si>
  <si>
    <t>SAJAWAL JAMALI</t>
  </si>
  <si>
    <t>SUK1282025</t>
  </si>
  <si>
    <t>NF1AET306H1261244</t>
  </si>
  <si>
    <t>Jan  6 2026 10:19AM</t>
  </si>
  <si>
    <t>Aug 12 2025  2:36PM</t>
  </si>
  <si>
    <t>347173</t>
  </si>
  <si>
    <t>R-122389-2026</t>
  </si>
  <si>
    <t>BXE-142</t>
  </si>
  <si>
    <t>DHARMOON BHAWANI</t>
  </si>
  <si>
    <t>L15Z81009560</t>
  </si>
  <si>
    <t>NFBGN9661NR021551</t>
  </si>
  <si>
    <t>Jan  6 2026  9:30AM</t>
  </si>
  <si>
    <t>Dec 31 2024  4:59PM</t>
  </si>
  <si>
    <t>322834</t>
  </si>
  <si>
    <t>R-122139-2026</t>
  </si>
  <si>
    <t>AWY-68</t>
  </si>
  <si>
    <t>MERCEDES</t>
  </si>
  <si>
    <t>1031568480</t>
  </si>
  <si>
    <t>781951</t>
  </si>
  <si>
    <t>Dec 13 2023  8:41PM</t>
  </si>
  <si>
    <t>292353</t>
  </si>
  <si>
    <t>R-123263-2026</t>
  </si>
  <si>
    <t>BXM-713(REMOVED)</t>
  </si>
  <si>
    <t>MUHAMMAD REHAN MAKKI M/S MR ENTERPRISES</t>
  </si>
  <si>
    <t>G4KMNA129822(REMOVED)</t>
  </si>
  <si>
    <t>PMHL341BMNN402406(REMOVED)</t>
  </si>
  <si>
    <t>Nov 26 2025 12:00AM</t>
  </si>
  <si>
    <t>263968</t>
  </si>
  <si>
    <t>R-123320-2026</t>
  </si>
  <si>
    <t>Jan 12 2026 12:11PM</t>
  </si>
  <si>
    <t>Jan 12 2023 10:56AM</t>
  </si>
  <si>
    <t>273783</t>
  </si>
  <si>
    <t>R-123303-2026</t>
  </si>
  <si>
    <t>BSD-446</t>
  </si>
  <si>
    <t>FARHAN SARKI</t>
  </si>
  <si>
    <t>6R137171</t>
  </si>
  <si>
    <t>NF1AETJO6H1037151</t>
  </si>
  <si>
    <t>Jan 15 2024  7:00PM</t>
  </si>
  <si>
    <t>294772</t>
  </si>
  <si>
    <t>R-123346-2026</t>
  </si>
  <si>
    <t>KY-4297</t>
  </si>
  <si>
    <t>Aziz</t>
  </si>
  <si>
    <t>1GD0714153</t>
  </si>
  <si>
    <t>GUN126R-5537683</t>
  </si>
  <si>
    <t>Jan 18 2023 12:00AM</t>
  </si>
  <si>
    <t>142587</t>
  </si>
  <si>
    <t>R-123349-2026</t>
  </si>
  <si>
    <t>KHI231202518</t>
  </si>
  <si>
    <t>EHAS FEEDS</t>
  </si>
  <si>
    <t>Q109329</t>
  </si>
  <si>
    <t>6086829</t>
  </si>
  <si>
    <t>Jan 23 2025  3:43PM</t>
  </si>
  <si>
    <t>325192</t>
  </si>
  <si>
    <t>R-123441-2026</t>
  </si>
  <si>
    <t>ARW-731</t>
  </si>
  <si>
    <t>MUHAMMAD REHAN AMJAD</t>
  </si>
  <si>
    <t>72600272</t>
  </si>
  <si>
    <t>R066182</t>
  </si>
  <si>
    <t>Jan 13 2026  3:43PM</t>
  </si>
  <si>
    <t>Sep  8 2022  2:58PM</t>
  </si>
  <si>
    <t>264200</t>
  </si>
  <si>
    <t>R-123599-2026</t>
  </si>
  <si>
    <t>ZAMEER HUSSAIN</t>
  </si>
  <si>
    <t>Jan 15 2026 11:34AM</t>
  </si>
  <si>
    <t>Jan 11 2024  3:47PM</t>
  </si>
  <si>
    <t>294453</t>
  </si>
  <si>
    <t>R-123625-2026</t>
  </si>
  <si>
    <t>JF-5376</t>
  </si>
  <si>
    <t>ASAD RAUF</t>
  </si>
  <si>
    <t>2TR-2685106</t>
  </si>
  <si>
    <t>TRH224-0006342</t>
  </si>
  <si>
    <t>Jan 16 2024  9:24PM</t>
  </si>
  <si>
    <t>294477</t>
  </si>
  <si>
    <t>R-123240-2026</t>
  </si>
  <si>
    <t>SYED JAREE MEHDI NAQVI</t>
  </si>
  <si>
    <t>6002465</t>
  </si>
  <si>
    <t>Jan 10 2026 11:39AM</t>
  </si>
  <si>
    <t>Dec 27 2023  2:09PM</t>
  </si>
  <si>
    <t>298048</t>
  </si>
  <si>
    <t>R-123259-2026</t>
  </si>
  <si>
    <t>BDY-036</t>
  </si>
  <si>
    <t>RANA MUHAMMAD ASAD</t>
  </si>
  <si>
    <t>Z295480</t>
  </si>
  <si>
    <t>Oct  9 2025  6:25PM</t>
  </si>
  <si>
    <t>353517</t>
  </si>
  <si>
    <t>R-123563-2026</t>
  </si>
  <si>
    <t>RG-433</t>
  </si>
  <si>
    <t>EF-VE659</t>
  </si>
  <si>
    <t>L550S-0092378</t>
  </si>
  <si>
    <t>Jan 14 2026  4:22PM</t>
  </si>
  <si>
    <t>Apr 29 2025  3:24PM</t>
  </si>
  <si>
    <t>334656</t>
  </si>
  <si>
    <t>R-123638-2026</t>
  </si>
  <si>
    <t>KHI20111958</t>
  </si>
  <si>
    <t>NOSHAAN NAVEED SHAIKH</t>
  </si>
  <si>
    <t>JL466Q9KG69U500606</t>
  </si>
  <si>
    <t>NKMAAB3D1K1000689</t>
  </si>
  <si>
    <t>Jan 15 2026  5:10PM</t>
  </si>
  <si>
    <t>Nov 21 2019 11:39AM</t>
  </si>
  <si>
    <t>144340</t>
  </si>
  <si>
    <t>R-123347-2026</t>
  </si>
  <si>
    <t>BSB-915</t>
  </si>
  <si>
    <t>RYHMA GAZAL</t>
  </si>
  <si>
    <t>13048838</t>
  </si>
  <si>
    <t>10048843</t>
  </si>
  <si>
    <t>Jan 22 2025  8:38PM</t>
  </si>
  <si>
    <t>325123</t>
  </si>
  <si>
    <t>R-124103-2026</t>
  </si>
  <si>
    <t>CZ-0409</t>
  </si>
  <si>
    <t>FAKHAR ALMAS HUSSAIN</t>
  </si>
  <si>
    <t>501414</t>
  </si>
  <si>
    <t>1003037</t>
  </si>
  <si>
    <t>Jan 22 2026  3:02PM</t>
  </si>
  <si>
    <t>Nov 14 2019 12:01PM</t>
  </si>
  <si>
    <t>202443</t>
  </si>
  <si>
    <t>R-123693-2026</t>
  </si>
  <si>
    <t>BHM-903</t>
  </si>
  <si>
    <t>TOYOTA CENTER MOTOR (GHULAM NABI)</t>
  </si>
  <si>
    <t>Z479961</t>
  </si>
  <si>
    <t>4105914</t>
  </si>
  <si>
    <t>Jan 16 2026  4:17PM</t>
  </si>
  <si>
    <t>Jan  9 2024 12:40PM</t>
  </si>
  <si>
    <t>294273</t>
  </si>
  <si>
    <t>R-122258-2026</t>
  </si>
  <si>
    <t>RIS-5049</t>
  </si>
  <si>
    <t>320848</t>
  </si>
  <si>
    <t>425499</t>
  </si>
  <si>
    <t>Jan  3 2026  1:40PM</t>
  </si>
  <si>
    <t>Apr 28 2022  5:10PM</t>
  </si>
  <si>
    <t>252096</t>
  </si>
  <si>
    <t>R-122276-2026</t>
  </si>
  <si>
    <t>ANL-090</t>
  </si>
  <si>
    <t>TANVEEL NASHIT</t>
  </si>
  <si>
    <t>L12B51015747</t>
  </si>
  <si>
    <t>NFBGN8622NR027852</t>
  </si>
  <si>
    <t>Jan  5 2026 10:59AM</t>
  </si>
  <si>
    <t>Mar  1 2019 11:31AM</t>
  </si>
  <si>
    <t>268623</t>
  </si>
  <si>
    <t>R-122328-2026</t>
  </si>
  <si>
    <t>DGK5420251</t>
  </si>
  <si>
    <t>Z314733</t>
  </si>
  <si>
    <t>EC996928</t>
  </si>
  <si>
    <t>Apr  7 2025 11:32AM</t>
  </si>
  <si>
    <t>332303</t>
  </si>
  <si>
    <t>R-122447-2026</t>
  </si>
  <si>
    <t>MUL44237</t>
  </si>
  <si>
    <t>6R270255</t>
  </si>
  <si>
    <t>NF1AET306H1170239</t>
  </si>
  <si>
    <t>Jan  6 2026  5:42PM</t>
  </si>
  <si>
    <t>Apr  4 2023 11:13AM</t>
  </si>
  <si>
    <t>279031</t>
  </si>
  <si>
    <t>R-122530-2026</t>
  </si>
  <si>
    <t>BL-1428</t>
  </si>
  <si>
    <t>S.M RAHIM</t>
  </si>
  <si>
    <t>AH192945</t>
  </si>
  <si>
    <t>N1001826</t>
  </si>
  <si>
    <t>Nov  4 2019  2:21PM</t>
  </si>
  <si>
    <t>349329</t>
  </si>
  <si>
    <t>R-122744-2026</t>
  </si>
  <si>
    <t>ABS-2747</t>
  </si>
  <si>
    <t>U727407</t>
  </si>
  <si>
    <t>100750966</t>
  </si>
  <si>
    <t>Sep 16 2023  4:48PM</t>
  </si>
  <si>
    <t>287356</t>
  </si>
  <si>
    <t>R-121629-2025</t>
  </si>
  <si>
    <t>ASJ-930</t>
  </si>
  <si>
    <t>ABID AHMED</t>
  </si>
  <si>
    <t>1712900</t>
  </si>
  <si>
    <t>R116685</t>
  </si>
  <si>
    <t>Apr 30 2025 10:30PM</t>
  </si>
  <si>
    <t>334475</t>
  </si>
  <si>
    <t>R-123463-2026</t>
  </si>
  <si>
    <t>BP-2461</t>
  </si>
  <si>
    <t>1KR-260889</t>
  </si>
  <si>
    <t>A200A-0023660</t>
  </si>
  <si>
    <t>Jan 14 2026 10:28AM</t>
  </si>
  <si>
    <t>Sep 24 2025  4:49PM</t>
  </si>
  <si>
    <t>351739</t>
  </si>
  <si>
    <t>R-123698-2026</t>
  </si>
  <si>
    <t>BZP-200</t>
  </si>
  <si>
    <t>WAJIH AHMED</t>
  </si>
  <si>
    <t>1KR2621399</t>
  </si>
  <si>
    <t>KSP2100084675</t>
  </si>
  <si>
    <t>Jan 16 2026  4:40PM</t>
  </si>
  <si>
    <t>Dec 19 2025  8:30PM</t>
  </si>
  <si>
    <t>362661</t>
  </si>
  <si>
    <t>R-123473-2026</t>
  </si>
  <si>
    <t>BTB-619</t>
  </si>
  <si>
    <t>MUZAMIL</t>
  </si>
  <si>
    <t>6R121970</t>
  </si>
  <si>
    <t>H1051994</t>
  </si>
  <si>
    <t>Feb 18 2025 10:58AM</t>
  </si>
  <si>
    <t>327800</t>
  </si>
  <si>
    <t>R-123752-2026</t>
  </si>
  <si>
    <t>ARL-303</t>
  </si>
  <si>
    <t>M .JAWAID IQBAL LAKHANI</t>
  </si>
  <si>
    <t>4807707</t>
  </si>
  <si>
    <t>7400306</t>
  </si>
  <si>
    <t>Jan 19 2026 10:06AM</t>
  </si>
  <si>
    <t>May 22 2025  6:11PM</t>
  </si>
  <si>
    <t>337073</t>
  </si>
  <si>
    <t>R-123826-2026</t>
  </si>
  <si>
    <t>AQN-354</t>
  </si>
  <si>
    <t>MUHAMMAD RAUF</t>
  </si>
  <si>
    <t>291936</t>
  </si>
  <si>
    <t>1192053</t>
  </si>
  <si>
    <t>Jan 19 2026 12:09PM</t>
  </si>
  <si>
    <t>Jan 20 2024 11:17AM</t>
  </si>
  <si>
    <t>295089</t>
  </si>
  <si>
    <t>R-123893-2026</t>
  </si>
  <si>
    <t>BFD-320</t>
  </si>
  <si>
    <t>AHSAN JAFFARI</t>
  </si>
  <si>
    <t>R18Z14046090</t>
  </si>
  <si>
    <t>NFBFB2664FR129854</t>
  </si>
  <si>
    <t>Jan 19 2026  5:41PM</t>
  </si>
  <si>
    <t>Oct 12 2024 12:25PM</t>
  </si>
  <si>
    <t>315167</t>
  </si>
  <si>
    <t>R-123937-2026</t>
  </si>
  <si>
    <t>AMB-544</t>
  </si>
  <si>
    <t>RAO MUHAMMAD HASEEB</t>
  </si>
  <si>
    <t>Q359305</t>
  </si>
  <si>
    <t>7058499</t>
  </si>
  <si>
    <t>Oct  7 2024  2:01PM</t>
  </si>
  <si>
    <t>314582</t>
  </si>
  <si>
    <t>R-123939-2026</t>
  </si>
  <si>
    <t>SA-1404</t>
  </si>
  <si>
    <t>JL466Q9N69U502555</t>
  </si>
  <si>
    <t>NKMAAB3D1N1016961</t>
  </si>
  <si>
    <t>Jan 20 2026  1:25PM</t>
  </si>
  <si>
    <t>Mar  3 2023 11:26AM</t>
  </si>
  <si>
    <t>276960</t>
  </si>
  <si>
    <t>R-123897-2026</t>
  </si>
  <si>
    <t>ANN-157</t>
  </si>
  <si>
    <t>6R263144</t>
  </si>
  <si>
    <t>NF1AET306H1163139</t>
  </si>
  <si>
    <t>Jan 20 2026  9:43AM</t>
  </si>
  <si>
    <t>Jan  3 2023  1:51PM</t>
  </si>
  <si>
    <t>273165</t>
  </si>
  <si>
    <t>R-123984-2026</t>
  </si>
  <si>
    <t>LEC17-5191</t>
  </si>
  <si>
    <t>MUHAMMAD ABDULLAH</t>
  </si>
  <si>
    <t>12909529</t>
  </si>
  <si>
    <t>HR012595</t>
  </si>
  <si>
    <t>10455</t>
  </si>
  <si>
    <t>Jan 30 2025  2:15PM</t>
  </si>
  <si>
    <t>347794</t>
  </si>
  <si>
    <t>R-124012-2026</t>
  </si>
  <si>
    <t>ARY-524</t>
  </si>
  <si>
    <t>IRFAN ALI TAHIR</t>
  </si>
  <si>
    <t>Q345621</t>
  </si>
  <si>
    <t>ZRE172R-7044785</t>
  </si>
  <si>
    <t>Oct  3 2022 11:12AM</t>
  </si>
  <si>
    <t>265892</t>
  </si>
  <si>
    <t>R-124077-2026</t>
  </si>
  <si>
    <t>BSU-391</t>
  </si>
  <si>
    <t>MR SOHAIL SHAFIQUE</t>
  </si>
  <si>
    <t>G3LALP060669</t>
  </si>
  <si>
    <t>NNATA52AZKP703785</t>
  </si>
  <si>
    <t>Jan 22 2026 11:55AM</t>
  </si>
  <si>
    <t>Jan  9 2021 11:27AM</t>
  </si>
  <si>
    <t>206273</t>
  </si>
  <si>
    <t>R-124174-2026</t>
  </si>
  <si>
    <t>BJY-702</t>
  </si>
  <si>
    <t>RAI MUHAMMAD SUMEED UZ ZAMAN</t>
  </si>
  <si>
    <t>KF-J264104</t>
  </si>
  <si>
    <t>Jan 23 2026  3:33PM</t>
  </si>
  <si>
    <t>Feb  6 2025  9:48PM</t>
  </si>
  <si>
    <t>326741</t>
  </si>
  <si>
    <t>R-124292-2026</t>
  </si>
  <si>
    <t>FSL1022025</t>
  </si>
  <si>
    <t>ADIL AMIR</t>
  </si>
  <si>
    <t>1GD5700572</t>
  </si>
  <si>
    <t>1106201</t>
  </si>
  <si>
    <t>Jan 26 2026  3:59PM</t>
  </si>
  <si>
    <t>Feb 10 2025 11:49AM</t>
  </si>
  <si>
    <t>326916</t>
  </si>
  <si>
    <t>R-124148-2026</t>
  </si>
  <si>
    <t>LE20-3146</t>
  </si>
  <si>
    <t>MUHAMMAD ASIM LATIF</t>
  </si>
  <si>
    <t>203644</t>
  </si>
  <si>
    <t>10103635</t>
  </si>
  <si>
    <t>Jan 23 2026 10:16AM</t>
  </si>
  <si>
    <t>Dec 23 2019  3:50PM</t>
  </si>
  <si>
    <t>145602</t>
  </si>
  <si>
    <t>R-124162-2026</t>
  </si>
  <si>
    <t>BBS-62</t>
  </si>
  <si>
    <t>MUHAMMAD ARIF NADEEM</t>
  </si>
  <si>
    <t>G4KEMH626313</t>
  </si>
  <si>
    <t>NNAUM53AZMP500605</t>
  </si>
  <si>
    <t>Jan 23 2026  2:21PM</t>
  </si>
  <si>
    <t>May 27 2019 10:52AM</t>
  </si>
  <si>
    <t>273892</t>
  </si>
  <si>
    <t>R-124307-2026</t>
  </si>
  <si>
    <t>SUK9120261</t>
  </si>
  <si>
    <t>1GD1834831</t>
  </si>
  <si>
    <t>GUN126R-5572997</t>
  </si>
  <si>
    <t>Jan 26 2026  5:04PM</t>
  </si>
  <si>
    <t>365002</t>
  </si>
  <si>
    <t>R-124382-2026</t>
  </si>
  <si>
    <t>LQP-SB-LR-07</t>
  </si>
  <si>
    <t>ZS162FMJL8JCO857</t>
  </si>
  <si>
    <t>LZSHCKZ59K8004299</t>
  </si>
  <si>
    <t>Dec 24 2025  4:46PM</t>
  </si>
  <si>
    <t>362796</t>
  </si>
  <si>
    <t>R-124329-2026</t>
  </si>
  <si>
    <t>AEL-595</t>
  </si>
  <si>
    <t>M AWAIS</t>
  </si>
  <si>
    <t>181812</t>
  </si>
  <si>
    <t>10081794</t>
  </si>
  <si>
    <t>Jan 27 2026 11:10AM</t>
  </si>
  <si>
    <t>Jan 20 2022 11:01AM</t>
  </si>
  <si>
    <t>242951</t>
  </si>
  <si>
    <t>R-124233-2026</t>
  </si>
  <si>
    <t>190042</t>
  </si>
  <si>
    <t>10090037</t>
  </si>
  <si>
    <t>Jan 27 2026 12:54PM</t>
  </si>
  <si>
    <t>Sep 20 2024 10:31AM</t>
  </si>
  <si>
    <t>312402</t>
  </si>
  <si>
    <t>R-123721-2026</t>
  </si>
  <si>
    <t>JZ-1768</t>
  </si>
  <si>
    <t>A-20189</t>
  </si>
  <si>
    <t>Jan 17 2026 10:59AM</t>
  </si>
  <si>
    <t>Apr 23 2025 11:35AM</t>
  </si>
  <si>
    <t>333410</t>
  </si>
  <si>
    <t>R-124444-2026</t>
  </si>
  <si>
    <t>MUL41020241</t>
  </si>
  <si>
    <t>MUHAMMAD KAMRAN SHAFI</t>
  </si>
  <si>
    <t>2A69752</t>
  </si>
  <si>
    <t>NSP150R-7047040</t>
  </si>
  <si>
    <t>Jan 28 2026  1:41PM</t>
  </si>
  <si>
    <t>Oct 26 2025 12:00AM</t>
  </si>
  <si>
    <t>314461</t>
  </si>
  <si>
    <t>R-124574-2026</t>
  </si>
  <si>
    <t>BMJ-415(REMOVED)</t>
  </si>
  <si>
    <t>ZEESHAN ALI</t>
  </si>
  <si>
    <t>1KR-1595717(REMOVED)</t>
  </si>
  <si>
    <t>KSP130-2161173(REMOVED)</t>
  </si>
  <si>
    <t>Jan 28 2026  7:05PM</t>
  </si>
  <si>
    <t>Jun 10 2025  4:39PM</t>
  </si>
  <si>
    <t>339080</t>
  </si>
  <si>
    <t>R-124587-2026</t>
  </si>
  <si>
    <t>BSN-207</t>
  </si>
  <si>
    <t>MULTI CARGO COMPANY</t>
  </si>
  <si>
    <t>1KR-2404653</t>
  </si>
  <si>
    <t>KSP130-4021193</t>
  </si>
  <si>
    <t>Jan 29 2026 11:08AM</t>
  </si>
  <si>
    <t>Jan 27 2026 12:00AM</t>
  </si>
  <si>
    <t>202552</t>
  </si>
  <si>
    <t>R-124625-2026</t>
  </si>
  <si>
    <t>CZ-9539</t>
  </si>
  <si>
    <t>NADEEM YOUSUF</t>
  </si>
  <si>
    <t>PKT1020548</t>
  </si>
  <si>
    <t>SV308PK01137063</t>
  </si>
  <si>
    <t>Mar  7 2023  4:09PM</t>
  </si>
  <si>
    <t>277628</t>
  </si>
  <si>
    <t>R-124561-2026</t>
  </si>
  <si>
    <t>KHI211202550</t>
  </si>
  <si>
    <t>ADEEL HUSSAIN</t>
  </si>
  <si>
    <t>24431529847</t>
  </si>
  <si>
    <t>NF9EFUA52S2012966</t>
  </si>
  <si>
    <t>Jan 28 2026  4:58PM</t>
  </si>
  <si>
    <t>Jan 21 2025  7:27PM</t>
  </si>
  <si>
    <t>324969</t>
  </si>
  <si>
    <t>R-124602-2026</t>
  </si>
  <si>
    <t>BXG-129</t>
  </si>
  <si>
    <t>WAJID UL ZOHA</t>
  </si>
  <si>
    <t>6R242261</t>
  </si>
  <si>
    <t>NF1AET306H1142267</t>
  </si>
  <si>
    <t>Jan 29 2026  1:35PM</t>
  </si>
  <si>
    <t>Oct  6 2022 12:27PM</t>
  </si>
  <si>
    <t>297884</t>
  </si>
  <si>
    <t>R-124621-2026</t>
  </si>
  <si>
    <t>KHI1711202564</t>
  </si>
  <si>
    <t>FAHEEM RAZA</t>
  </si>
  <si>
    <t>2A87263</t>
  </si>
  <si>
    <t>7063982</t>
  </si>
  <si>
    <t>Jan 29 2026  2:56PM</t>
  </si>
  <si>
    <t>Nov 18 2025 11:47AM</t>
  </si>
  <si>
    <t>358548</t>
  </si>
  <si>
    <t>R-124813-2026</t>
  </si>
  <si>
    <t>AEC-711</t>
  </si>
  <si>
    <t>IZHAN MUQEET</t>
  </si>
  <si>
    <t>D15Y3-1005156</t>
  </si>
  <si>
    <t>Jan 30 2026  5:42PM</t>
  </si>
  <si>
    <t>Nov 17 2025 11:19AM</t>
  </si>
  <si>
    <t>358404</t>
  </si>
  <si>
    <t>R-124860-2026</t>
  </si>
  <si>
    <t>BN-2306</t>
  </si>
  <si>
    <t>9040269</t>
  </si>
  <si>
    <t>000035</t>
  </si>
  <si>
    <t>Jan 31 2026  5:46PM</t>
  </si>
  <si>
    <t>Jan 13 2026  6:44PM</t>
  </si>
  <si>
    <t>365559</t>
  </si>
  <si>
    <t>R-124795-2026</t>
  </si>
  <si>
    <t>AMM-760</t>
  </si>
  <si>
    <t>MUHAMMAD NASEER RANA</t>
  </si>
  <si>
    <t>1GD5223941</t>
  </si>
  <si>
    <t>R1101826</t>
  </si>
  <si>
    <t>Jan 16 2024  1:38PM</t>
  </si>
  <si>
    <t>267990</t>
  </si>
  <si>
    <t>R-124861-2026</t>
  </si>
  <si>
    <t>AQA-557</t>
  </si>
  <si>
    <t>ABDUL RASHEED</t>
  </si>
  <si>
    <t>1004869</t>
  </si>
  <si>
    <t>578513</t>
  </si>
  <si>
    <t>Jan 31 2026  5:53PM</t>
  </si>
  <si>
    <t>Feb 13 2023  9:42AM</t>
  </si>
  <si>
    <t>298485</t>
  </si>
  <si>
    <t>R-116633-2025</t>
  </si>
  <si>
    <t>ARK-955</t>
  </si>
  <si>
    <t>SAJJAD GUL</t>
  </si>
  <si>
    <t>6R139800</t>
  </si>
  <si>
    <t>NF1AET306H1039781</t>
  </si>
  <si>
    <t>Oct 30 2025 12:12PM</t>
  </si>
  <si>
    <t>Oct  9 2020  3:22PM</t>
  </si>
  <si>
    <t>199192</t>
  </si>
  <si>
    <t>R-113522-2025</t>
  </si>
  <si>
    <t>AMC-251</t>
  </si>
  <si>
    <t>ZAHIDA PARVEEN</t>
  </si>
  <si>
    <t>K12MR1006823</t>
  </si>
  <si>
    <t>NF1SZC63S00106835</t>
  </si>
  <si>
    <t>Oct 14 2025  2:48PM</t>
  </si>
  <si>
    <t>Sep  9 2022  4:40PM</t>
  </si>
  <si>
    <t>264312</t>
  </si>
  <si>
    <t>R-122699-2026</t>
  </si>
  <si>
    <t>BSN-507</t>
  </si>
  <si>
    <t>MUHAMMAD ADEEL ASLAM</t>
  </si>
  <si>
    <t>2A13261</t>
  </si>
  <si>
    <t>9505306</t>
  </si>
  <si>
    <t>Jan  8 2026  3:00PM</t>
  </si>
  <si>
    <t>Jan 27 2020 12:07PM</t>
  </si>
  <si>
    <t>202847</t>
  </si>
  <si>
    <t>R-122712-2026</t>
  </si>
  <si>
    <t>BL-0697</t>
  </si>
  <si>
    <t>AGVEN (PRIVATE) LIMITED</t>
  </si>
  <si>
    <t>7NN88H179448</t>
  </si>
  <si>
    <t>E6N1002307</t>
  </si>
  <si>
    <t>Jan  8 2026  3:58PM</t>
  </si>
  <si>
    <t>Jul 27 2024 12:06PM</t>
  </si>
  <si>
    <t>308473</t>
  </si>
  <si>
    <t>R-121457-2025</t>
  </si>
  <si>
    <t>NWB17112135</t>
  </si>
  <si>
    <t>M. IRFAN QURESHI</t>
  </si>
  <si>
    <t>2A40346</t>
  </si>
  <si>
    <t>R-7025225</t>
  </si>
  <si>
    <t>Dec 19 2025 10:48AM</t>
  </si>
  <si>
    <t>Nov 17 2021  2:11PM</t>
  </si>
  <si>
    <t>237736</t>
  </si>
  <si>
    <t>R-121870-2025</t>
  </si>
  <si>
    <t>BNA-494</t>
  </si>
  <si>
    <t>SOHAIL ALAM KHAN</t>
  </si>
  <si>
    <t>Z531349</t>
  </si>
  <si>
    <t>4157240</t>
  </si>
  <si>
    <t>Dec 29 2025 12:16PM</t>
  </si>
  <si>
    <t>Nov 12 2022  4:04PM</t>
  </si>
  <si>
    <t>269193</t>
  </si>
  <si>
    <t>R-122005-2025</t>
  </si>
  <si>
    <t>JV-2639</t>
  </si>
  <si>
    <t>70112070</t>
  </si>
  <si>
    <t>GAM14034</t>
  </si>
  <si>
    <t>Dec 31 2025 12:35PM</t>
  </si>
  <si>
    <t>Oct 22 2025  2:17PM</t>
  </si>
  <si>
    <t>355256</t>
  </si>
  <si>
    <t>R-122221-2026</t>
  </si>
  <si>
    <t>BK-9900</t>
  </si>
  <si>
    <t>SYED SHAHEER SARWAR</t>
  </si>
  <si>
    <t>1GD0608806</t>
  </si>
  <si>
    <t>May 27 2025 11:57AM</t>
  </si>
  <si>
    <t>344310</t>
  </si>
  <si>
    <t>R-122359-2026</t>
  </si>
  <si>
    <t>ANWAR UL AMIN</t>
  </si>
  <si>
    <t>4181303</t>
  </si>
  <si>
    <t>Dec 26 2022  2:03PM</t>
  </si>
  <si>
    <t>275712</t>
  </si>
  <si>
    <t>R-124105-2026</t>
  </si>
  <si>
    <t>BL-1370</t>
  </si>
  <si>
    <t>RAHEEL ALI ABRO</t>
  </si>
  <si>
    <t>1KR-2707934</t>
  </si>
  <si>
    <t>Jan 22 2026  3:14PM</t>
  </si>
  <si>
    <t>Nov 12 2022  1:19PM</t>
  </si>
  <si>
    <t>316866</t>
  </si>
  <si>
    <t>R-123417-2026</t>
  </si>
  <si>
    <t>KHI23112274</t>
  </si>
  <si>
    <t>6R251977</t>
  </si>
  <si>
    <t>NF1AET306H1151976</t>
  </si>
  <si>
    <t>Nov 24 2022 11:36AM</t>
  </si>
  <si>
    <t>269996</t>
  </si>
  <si>
    <t>R-123602-2026</t>
  </si>
  <si>
    <t>AST-836</t>
  </si>
  <si>
    <t>MUHAMMAD HASSAAN KHAN</t>
  </si>
  <si>
    <t>6R153811</t>
  </si>
  <si>
    <t>NF1AET306H1053828</t>
  </si>
  <si>
    <t>Jan 15 2026 11:39AM</t>
  </si>
  <si>
    <t>Apr 18 2022 12:59PM</t>
  </si>
  <si>
    <t>275295</t>
  </si>
  <si>
    <t>R-123294-2026</t>
  </si>
  <si>
    <t>KHI2912202560</t>
  </si>
  <si>
    <t>SYED SALIM RAZA</t>
  </si>
  <si>
    <t>F5059277</t>
  </si>
  <si>
    <t>S2253448</t>
  </si>
  <si>
    <t>Jan 10 2026  1:54PM</t>
  </si>
  <si>
    <t>Dec 29 2025  8:25PM</t>
  </si>
  <si>
    <t>363680</t>
  </si>
  <si>
    <t>R-123587-2026</t>
  </si>
  <si>
    <t>BTP-691</t>
  </si>
  <si>
    <t>JL473Q4L3EE504118</t>
  </si>
  <si>
    <t>NKMA2CBR4L1000097</t>
  </si>
  <si>
    <t>May 15 2023  1:42PM</t>
  </si>
  <si>
    <t>276956</t>
  </si>
  <si>
    <t>R-123679-2026</t>
  </si>
  <si>
    <t>BWB-149</t>
  </si>
  <si>
    <t>R212483</t>
  </si>
  <si>
    <t>H1112557</t>
  </si>
  <si>
    <t>Jan 16 2026  3:14PM</t>
  </si>
  <si>
    <t>Mar  8 2022  3:13PM</t>
  </si>
  <si>
    <t>247236</t>
  </si>
  <si>
    <t>R-123697-2026</t>
  </si>
  <si>
    <t>LHE311220249</t>
  </si>
  <si>
    <t>7921098</t>
  </si>
  <si>
    <t>RR011096</t>
  </si>
  <si>
    <t>Jan 16 2026  4:31PM</t>
  </si>
  <si>
    <t>Dec 31 2024  4:08PM</t>
  </si>
  <si>
    <t>322836</t>
  </si>
  <si>
    <t>R-123722-2026</t>
  </si>
  <si>
    <t>TAA-158</t>
  </si>
  <si>
    <t>TAA-158(A)</t>
  </si>
  <si>
    <t>Apr 23 2025 10:45AM</t>
  </si>
  <si>
    <t>333412</t>
  </si>
  <si>
    <t>R-123753-2026</t>
  </si>
  <si>
    <t>BCG-930</t>
  </si>
  <si>
    <t>ZEESHAN ANWAR RANA</t>
  </si>
  <si>
    <t>1KR-1219394</t>
  </si>
  <si>
    <t>Mar  5 2025  5:47PM</t>
  </si>
  <si>
    <t>329334</t>
  </si>
  <si>
    <t>R-122292-2026</t>
  </si>
  <si>
    <t>AMM-739</t>
  </si>
  <si>
    <t>IMRAN YASIN</t>
  </si>
  <si>
    <t>G4NANU241949</t>
  </si>
  <si>
    <t>PMHJ2813MNN211167</t>
  </si>
  <si>
    <t>Jan  5 2026 11:21AM</t>
  </si>
  <si>
    <t>Dec  3 2022 12:10PM</t>
  </si>
  <si>
    <t>270887</t>
  </si>
  <si>
    <t>R-122245-2026</t>
  </si>
  <si>
    <t>BL-7530</t>
  </si>
  <si>
    <t>Abdul Rahim</t>
  </si>
  <si>
    <t>4811533</t>
  </si>
  <si>
    <t>028207</t>
  </si>
  <si>
    <t>Jan  3 2026 12:00PM</t>
  </si>
  <si>
    <t>Dec 27 2023 10:57AM</t>
  </si>
  <si>
    <t>293111</t>
  </si>
  <si>
    <t>R-122444-2026</t>
  </si>
  <si>
    <t>AHN-871</t>
  </si>
  <si>
    <t>MUHAMMAD ZEESHAN</t>
  </si>
  <si>
    <t>229778</t>
  </si>
  <si>
    <t>10129757</t>
  </si>
  <si>
    <t>Jan  6 2026  5:01PM</t>
  </si>
  <si>
    <t>Apr 26 2022  2:17PM</t>
  </si>
  <si>
    <t>251706</t>
  </si>
  <si>
    <t>R-124146-2026</t>
  </si>
  <si>
    <t>BWM-758</t>
  </si>
  <si>
    <t>6R218918</t>
  </si>
  <si>
    <t>1118905</t>
  </si>
  <si>
    <t>Jan 23 2026 10:06AM</t>
  </si>
  <si>
    <t>Nov 28 2025  6:56PM</t>
  </si>
  <si>
    <t>362799</t>
  </si>
  <si>
    <t>R-122622-2026</t>
  </si>
  <si>
    <t>BSJ-634</t>
  </si>
  <si>
    <t>ALIZAR</t>
  </si>
  <si>
    <t>6R139858</t>
  </si>
  <si>
    <t>Jan  7 2026  2:33PM</t>
  </si>
  <si>
    <t>Dec 11 2025  2:38PM</t>
  </si>
  <si>
    <t>361678</t>
  </si>
  <si>
    <t>R-122623-2026</t>
  </si>
  <si>
    <t>BMT-684</t>
  </si>
  <si>
    <t>ALI ABBAS KHAN</t>
  </si>
  <si>
    <t>Q332278</t>
  </si>
  <si>
    <t>C00208278</t>
  </si>
  <si>
    <t>Feb  4 2025  7:15PM</t>
  </si>
  <si>
    <t>326566</t>
  </si>
  <si>
    <t>R-122624-2026</t>
  </si>
  <si>
    <t>AWD-392</t>
  </si>
  <si>
    <t>MUMTAZ AHMED</t>
  </si>
  <si>
    <t>23024</t>
  </si>
  <si>
    <t>502875</t>
  </si>
  <si>
    <t>Jan  7 2026  2:44PM</t>
  </si>
  <si>
    <t>Dec 22 2021  4:34PM</t>
  </si>
  <si>
    <t>240721</t>
  </si>
  <si>
    <t>R-122627-2026</t>
  </si>
  <si>
    <t>LN-7777</t>
  </si>
  <si>
    <t>1GD5110218</t>
  </si>
  <si>
    <t>5551104</t>
  </si>
  <si>
    <t>Jan  7 2026  2:55PM</t>
  </si>
  <si>
    <t>Jan  8 2022  4:58PM</t>
  </si>
  <si>
    <t>242048</t>
  </si>
  <si>
    <t>R-122658-2026</t>
  </si>
  <si>
    <t>BWH-759(REMOVED)</t>
  </si>
  <si>
    <t>ABDUL HANAN</t>
  </si>
  <si>
    <t>L12B51010255(REMOVED</t>
  </si>
  <si>
    <t>NFBGN862XNR016662(REMOVED</t>
  </si>
  <si>
    <t>Jan  8 2026 11:58AM</t>
  </si>
  <si>
    <t>Jul 17 2025  5:27PM</t>
  </si>
  <si>
    <t>249620</t>
  </si>
  <si>
    <t>R-122659-2026</t>
  </si>
  <si>
    <t>BRF-966</t>
  </si>
  <si>
    <t>ZEESHAN IQBAL</t>
  </si>
  <si>
    <t>H1010179</t>
  </si>
  <si>
    <t>R110236</t>
  </si>
  <si>
    <t>Jun  4 2025 10:22PM</t>
  </si>
  <si>
    <t>338786</t>
  </si>
  <si>
    <t>R-122690-2026</t>
  </si>
  <si>
    <t>KHI21725130</t>
  </si>
  <si>
    <t>DEWAN FAROOQ MOTORS (DFML)</t>
  </si>
  <si>
    <t>HONRI</t>
  </si>
  <si>
    <t>2405280025</t>
  </si>
  <si>
    <t>200016</t>
  </si>
  <si>
    <t>Jan  8 2026  2:12PM</t>
  </si>
  <si>
    <t>Jul 16 2025  7:52PM</t>
  </si>
  <si>
    <t>344494</t>
  </si>
  <si>
    <t>R-122702-2026</t>
  </si>
  <si>
    <t>LE18-4602</t>
  </si>
  <si>
    <t>SYED FAHAD ALI</t>
  </si>
  <si>
    <t>PK10B146527</t>
  </si>
  <si>
    <t>A1J310PK10046472</t>
  </si>
  <si>
    <t>Jan  8 2026  3:13PM</t>
  </si>
  <si>
    <t>Mar  4 2021  5:08PM</t>
  </si>
  <si>
    <t>250578</t>
  </si>
  <si>
    <t>R-123598-2026</t>
  </si>
  <si>
    <t>JW-5566</t>
  </si>
  <si>
    <t>SINOTRANS LOGISTICS</t>
  </si>
  <si>
    <t>JW-1</t>
  </si>
  <si>
    <t>Aug 29 2023  6:41PM</t>
  </si>
  <si>
    <t>267048</t>
  </si>
  <si>
    <t>R-123641-2026</t>
  </si>
  <si>
    <t>BSQ-017</t>
  </si>
  <si>
    <t>16912737</t>
  </si>
  <si>
    <t>R064501</t>
  </si>
  <si>
    <t>Nov 26 2025  3:12PM</t>
  </si>
  <si>
    <t>359680</t>
  </si>
  <si>
    <t>R-123476-2026</t>
  </si>
  <si>
    <t>BYH-270</t>
  </si>
  <si>
    <t>SHAHZADO</t>
  </si>
  <si>
    <t>Q102188</t>
  </si>
  <si>
    <t>R-6079749</t>
  </si>
  <si>
    <t>Jan 14 2026 11:38AM</t>
  </si>
  <si>
    <t>May 17 2025  3:39PM</t>
  </si>
  <si>
    <t>336501</t>
  </si>
  <si>
    <t>R-124302-2026</t>
  </si>
  <si>
    <t>MZF1092024</t>
  </si>
  <si>
    <t>MUHAMMAD ZAFAR ULLAH KHAN</t>
  </si>
  <si>
    <t>K12MR1022106</t>
  </si>
  <si>
    <t>NF1ASZC63S00204757</t>
  </si>
  <si>
    <t>Sep 11 2024  2:30PM</t>
  </si>
  <si>
    <t>312101</t>
  </si>
  <si>
    <t>R-123864-2026</t>
  </si>
  <si>
    <t>CAD-138</t>
  </si>
  <si>
    <t>2A67345</t>
  </si>
  <si>
    <t>R-9522536</t>
  </si>
  <si>
    <t>Mar 27 2025  2:24PM</t>
  </si>
  <si>
    <t>344409</t>
  </si>
  <si>
    <t>R-124014-2026</t>
  </si>
  <si>
    <t>LEH14-2720</t>
  </si>
  <si>
    <t>MUHAMMAD SOBAN</t>
  </si>
  <si>
    <t>1120692</t>
  </si>
  <si>
    <t>21211742</t>
  </si>
  <si>
    <t>Apr 25 2025 12:43PM</t>
  </si>
  <si>
    <t>334276</t>
  </si>
  <si>
    <t>R-123908-2026</t>
  </si>
  <si>
    <t>ASF-835</t>
  </si>
  <si>
    <t>MR. FAZAL HAYAT</t>
  </si>
  <si>
    <t>6R145475</t>
  </si>
  <si>
    <t>NF1AET306H1045474</t>
  </si>
  <si>
    <t>Dec  4 2020  2:41PM</t>
  </si>
  <si>
    <t>203636</t>
  </si>
  <si>
    <t>R-123885-2026</t>
  </si>
  <si>
    <t>BZJ-634</t>
  </si>
  <si>
    <t>1018155</t>
  </si>
  <si>
    <t>S00200874</t>
  </si>
  <si>
    <t>Jan 19 2026  4:47PM</t>
  </si>
  <si>
    <t>Jan 19 2026  4:50PM</t>
  </si>
  <si>
    <t>Jan 23 2025  7:08PM</t>
  </si>
  <si>
    <t>324240</t>
  </si>
  <si>
    <t>R-123945-2026</t>
  </si>
  <si>
    <t>LEB17-427</t>
  </si>
  <si>
    <t>Muhammad Nooh Al Haq</t>
  </si>
  <si>
    <t>R18Z12908404</t>
  </si>
  <si>
    <t>R011418</t>
  </si>
  <si>
    <t>Jan 20 2026  1:35PM</t>
  </si>
  <si>
    <t>Apr  1 2024  7:48PM</t>
  </si>
  <si>
    <t>279860</t>
  </si>
  <si>
    <t>R-124178-2026</t>
  </si>
  <si>
    <t>KHI710202572</t>
  </si>
  <si>
    <t>WAQAR AHMED</t>
  </si>
  <si>
    <t>25378581063</t>
  </si>
  <si>
    <t>NF9EF4A52S2021814</t>
  </si>
  <si>
    <t>Oct  7 2025  4:06PM</t>
  </si>
  <si>
    <t>353476</t>
  </si>
  <si>
    <t>R-124430-2026</t>
  </si>
  <si>
    <t>KHI2012314</t>
  </si>
  <si>
    <t>240845</t>
  </si>
  <si>
    <t>10140834</t>
  </si>
  <si>
    <t>Jan 28 2026  1:27PM</t>
  </si>
  <si>
    <t>Jan 23 2023  4:21PM</t>
  </si>
  <si>
    <t>274587</t>
  </si>
  <si>
    <t>R-124206-2026</t>
  </si>
  <si>
    <t>LEA17-1671</t>
  </si>
  <si>
    <t>Ali Hassan</t>
  </si>
  <si>
    <t>Z473748</t>
  </si>
  <si>
    <t>4099430</t>
  </si>
  <si>
    <t>Jan 24 2026  1:11PM</t>
  </si>
  <si>
    <t>Nov 28 2022 10:27AM</t>
  </si>
  <si>
    <t>270275</t>
  </si>
  <si>
    <t>R-124257-2026</t>
  </si>
  <si>
    <t>CAG-521</t>
  </si>
  <si>
    <t>JAVAID CHANDIO</t>
  </si>
  <si>
    <t>P06A-L275176</t>
  </si>
  <si>
    <t>HA36S-623597</t>
  </si>
  <si>
    <t>Jan 26 2026  2:02PM</t>
  </si>
  <si>
    <t>Jun 14 2023  5:16PM</t>
  </si>
  <si>
    <t>308030</t>
  </si>
  <si>
    <t>R-124244-2026</t>
  </si>
  <si>
    <t>LEA20-1762</t>
  </si>
  <si>
    <t>MAJID HUSSAIN</t>
  </si>
  <si>
    <t>127036</t>
  </si>
  <si>
    <t>1027039</t>
  </si>
  <si>
    <t>Dec  3 2020  3:20PM</t>
  </si>
  <si>
    <t>217267</t>
  </si>
  <si>
    <t>R-124083-2026</t>
  </si>
  <si>
    <t>TEX22112144</t>
  </si>
  <si>
    <t>FARAZ</t>
  </si>
  <si>
    <t>PKT1017241</t>
  </si>
  <si>
    <t>SV308PK01133757</t>
  </si>
  <si>
    <t>Jan 22 2026 12:22PM</t>
  </si>
  <si>
    <t>Nov 22 2021  2:27PM</t>
  </si>
  <si>
    <t>238087</t>
  </si>
  <si>
    <t>R-124317-2026</t>
  </si>
  <si>
    <t>AMA-443</t>
  </si>
  <si>
    <t>TALHA SALEEM</t>
  </si>
  <si>
    <t>CL9-1005647</t>
  </si>
  <si>
    <t>K24A-1005672</t>
  </si>
  <si>
    <t>Jan 26 2026  6:43PM</t>
  </si>
  <si>
    <t>Feb  4 2025 11:29AM</t>
  </si>
  <si>
    <t>326446</t>
  </si>
  <si>
    <t>R-124319-2026</t>
  </si>
  <si>
    <t>CAY-742</t>
  </si>
  <si>
    <t>SYED IMTIAZ HUSSAIN</t>
  </si>
  <si>
    <t>K068720</t>
  </si>
  <si>
    <t>S0280426</t>
  </si>
  <si>
    <t>Jan 26 2026  7:26PM</t>
  </si>
  <si>
    <t>Jan 31 2025  4:59PM</t>
  </si>
  <si>
    <t>326058</t>
  </si>
  <si>
    <t>R-124334-2026</t>
  </si>
  <si>
    <t>ATT-270</t>
  </si>
  <si>
    <t>TALHA ALI</t>
  </si>
  <si>
    <t>Y124426</t>
  </si>
  <si>
    <t>NZE140-2055318</t>
  </si>
  <si>
    <t>Jan 27 2026 11:50AM</t>
  </si>
  <si>
    <t>Jan 25 2025  2:51PM</t>
  </si>
  <si>
    <t>325255</t>
  </si>
  <si>
    <t>R-124340-2026</t>
  </si>
  <si>
    <t>BXT-311</t>
  </si>
  <si>
    <t>MS NOREEN GILANI</t>
  </si>
  <si>
    <t>2A56240</t>
  </si>
  <si>
    <t>7035510</t>
  </si>
  <si>
    <t>Jan 27 2026 12:15PM</t>
  </si>
  <si>
    <t>Aug 30 2022 12:00AM</t>
  </si>
  <si>
    <t>263499</t>
  </si>
  <si>
    <t>R-124380-2026</t>
  </si>
  <si>
    <t>LQP-SB-TT-028</t>
  </si>
  <si>
    <t>909776</t>
  </si>
  <si>
    <t>87950-120C</t>
  </si>
  <si>
    <t>Dec 24 2025  5:39PM</t>
  </si>
  <si>
    <t>362790</t>
  </si>
  <si>
    <t>R-124316-2026</t>
  </si>
  <si>
    <t>REVO-ZGR</t>
  </si>
  <si>
    <t>2GD-FTV6207502</t>
  </si>
  <si>
    <t>GUN125-3936224</t>
  </si>
  <si>
    <t>Jan 26 2026  6:22PM</t>
  </si>
  <si>
    <t>May 22 2025  6:43PM</t>
  </si>
  <si>
    <t>337130</t>
  </si>
  <si>
    <t>R-124374-2026</t>
  </si>
  <si>
    <t>LQP-SB-LR-70</t>
  </si>
  <si>
    <t>2186324895</t>
  </si>
  <si>
    <t>MAF373831</t>
  </si>
  <si>
    <t>Dec 24 2025  3:48PM</t>
  </si>
  <si>
    <t>362781</t>
  </si>
  <si>
    <t>R-124221-2026</t>
  </si>
  <si>
    <t>190019</t>
  </si>
  <si>
    <t>10090004</t>
  </si>
  <si>
    <t>Sep 14 2024  2:53PM</t>
  </si>
  <si>
    <t>312406</t>
  </si>
  <si>
    <t>R-124623-2026</t>
  </si>
  <si>
    <t>AAZ-787</t>
  </si>
  <si>
    <t>IMRAN RANDHAVA</t>
  </si>
  <si>
    <t>Z461369</t>
  </si>
  <si>
    <t>R4088648</t>
  </si>
  <si>
    <t>Jan 29 2026  3:18PM</t>
  </si>
  <si>
    <t>Dec  1 2020 12:16PM</t>
  </si>
  <si>
    <t>203409</t>
  </si>
  <si>
    <t>R-124618-2026</t>
  </si>
  <si>
    <t>BWK-590</t>
  </si>
  <si>
    <t>NAHEED</t>
  </si>
  <si>
    <t>218599</t>
  </si>
  <si>
    <t>1118555</t>
  </si>
  <si>
    <t>Jan 29 2026  2:28PM</t>
  </si>
  <si>
    <t>Mar 21 2022 12:00AM</t>
  </si>
  <si>
    <t>248340</t>
  </si>
  <si>
    <t>R-124335-2026</t>
  </si>
  <si>
    <t>FSL295202510</t>
  </si>
  <si>
    <t>338416</t>
  </si>
  <si>
    <t>1238479</t>
  </si>
  <si>
    <t>May 30 2025  1:01PM</t>
  </si>
  <si>
    <t>338015</t>
  </si>
  <si>
    <t>R-124783-2026</t>
  </si>
  <si>
    <t>AQR-755</t>
  </si>
  <si>
    <t>AHMAD HASSAN CHAUDHRY</t>
  </si>
  <si>
    <t>6R293782</t>
  </si>
  <si>
    <t>1193821</t>
  </si>
  <si>
    <t>Feb 13 2024  7:00PM</t>
  </si>
  <si>
    <t>296658</t>
  </si>
  <si>
    <t>R-124828-2026</t>
  </si>
  <si>
    <t>BL-9514</t>
  </si>
  <si>
    <t>SYED SARWAR ALI SHAH</t>
  </si>
  <si>
    <t>9Z01534</t>
  </si>
  <si>
    <t>R0900571</t>
  </si>
  <si>
    <t>Jan 31 2026 12:41PM</t>
  </si>
  <si>
    <t>Mar 11 2024  5:30PM</t>
  </si>
  <si>
    <t>294724</t>
  </si>
  <si>
    <t>R-124698-2026</t>
  </si>
  <si>
    <t>BPJ-912</t>
  </si>
  <si>
    <t>SYED AKHTAR SAEED</t>
  </si>
  <si>
    <t>17524669</t>
  </si>
  <si>
    <t>241785</t>
  </si>
  <si>
    <t>Jan 29 2026  5:15PM</t>
  </si>
  <si>
    <t>Dec 14 2021  6:40PM</t>
  </si>
  <si>
    <t>234365</t>
  </si>
  <si>
    <t>R-124829-2026</t>
  </si>
  <si>
    <t>KHI142202425</t>
  </si>
  <si>
    <t>zeeshan</t>
  </si>
  <si>
    <t>7918251</t>
  </si>
  <si>
    <t>008262</t>
  </si>
  <si>
    <t>Jan 31 2026  1:27PM</t>
  </si>
  <si>
    <t>Feb 14 2024  4:57PM</t>
  </si>
  <si>
    <t>296708</t>
  </si>
  <si>
    <t>R-122440-2026</t>
  </si>
  <si>
    <t>KHI2392174</t>
  </si>
  <si>
    <t>MUHAMMAD OWAIS CHOTTANI</t>
  </si>
  <si>
    <t>CAD512621</t>
  </si>
  <si>
    <t>M1002420</t>
  </si>
  <si>
    <t>Jan  6 2026  4:42PM</t>
  </si>
  <si>
    <t>Jan  8 2025 12:00AM</t>
  </si>
  <si>
    <t>233453</t>
  </si>
  <si>
    <t>R-122673-2026</t>
  </si>
  <si>
    <t>AGW-92</t>
  </si>
  <si>
    <t>HAFIZ MUHAMMAD WAQAS</t>
  </si>
  <si>
    <t>R18Z12931888</t>
  </si>
  <si>
    <t>NFBFC6662JR035310</t>
  </si>
  <si>
    <t>Jan  8 2026  1:02PM</t>
  </si>
  <si>
    <t>Jun 28 2024  3:26PM</t>
  </si>
  <si>
    <t>306194</t>
  </si>
  <si>
    <t>R-122861-2026</t>
  </si>
  <si>
    <t>DGK20102212</t>
  </si>
  <si>
    <t>MUSARAT PARVEEN</t>
  </si>
  <si>
    <t>252779</t>
  </si>
  <si>
    <t>1152807</t>
  </si>
  <si>
    <t>Jan  9 2026  1:14PM</t>
  </si>
  <si>
    <t>Oct 20 2022 12:07PM</t>
  </si>
  <si>
    <t>267450</t>
  </si>
  <si>
    <t>R-122625-2026</t>
  </si>
  <si>
    <t>AGQ-027</t>
  </si>
  <si>
    <t>SHABANA SABIR</t>
  </si>
  <si>
    <t>198395</t>
  </si>
  <si>
    <t>1098377</t>
  </si>
  <si>
    <t>Jan 10 2022  3:44PM</t>
  </si>
  <si>
    <t>242257</t>
  </si>
  <si>
    <t>R-123454-2026</t>
  </si>
  <si>
    <t>TMQ-366</t>
  </si>
  <si>
    <t>TMQ-366(A)</t>
  </si>
  <si>
    <t>Jan 13 2026  5:10PM</t>
  </si>
  <si>
    <t>Feb 13 2025  3:55PM</t>
  </si>
  <si>
    <t>327495</t>
  </si>
  <si>
    <t>R-122932-2026</t>
  </si>
  <si>
    <t>SKT13102269</t>
  </si>
  <si>
    <t>SHAGUFTA PARVEEN</t>
  </si>
  <si>
    <t>252188</t>
  </si>
  <si>
    <t>1152214</t>
  </si>
  <si>
    <t>Oct 13 2022  3:47PM</t>
  </si>
  <si>
    <t>266916</t>
  </si>
  <si>
    <t>R-122975-2026</t>
  </si>
  <si>
    <t>ASZ-320</t>
  </si>
  <si>
    <t>ASARAB HASSAN</t>
  </si>
  <si>
    <t>6R319349</t>
  </si>
  <si>
    <t>NF1AET306H1219308</t>
  </si>
  <si>
    <t>Jan  9 2026  4:10PM</t>
  </si>
  <si>
    <t>Oct 24 2024  1:47PM</t>
  </si>
  <si>
    <t>316243</t>
  </si>
  <si>
    <t>R-122984-2026</t>
  </si>
  <si>
    <t>AWX-969</t>
  </si>
  <si>
    <t>FAHEEM ANWER</t>
  </si>
  <si>
    <t>Q007097</t>
  </si>
  <si>
    <t>4506118</t>
  </si>
  <si>
    <t>Jan  9 2026  4:49PM</t>
  </si>
  <si>
    <t>Jun  8 2023  6:53PM</t>
  </si>
  <si>
    <t>297089</t>
  </si>
  <si>
    <t>R-121454-2025</t>
  </si>
  <si>
    <t>KZ-234</t>
  </si>
  <si>
    <t>ALI SUFIAN</t>
  </si>
  <si>
    <t>187311</t>
  </si>
  <si>
    <t>1087297</t>
  </si>
  <si>
    <t>Dec 19 2025 10:16AM</t>
  </si>
  <si>
    <t>Dec 20 2021  6:47PM</t>
  </si>
  <si>
    <t>240505</t>
  </si>
  <si>
    <t>R-122124-2026</t>
  </si>
  <si>
    <t>RIA-15-365</t>
  </si>
  <si>
    <t>14395561KR</t>
  </si>
  <si>
    <t>KSP1302100421</t>
  </si>
  <si>
    <t>Jan  1 2026 12:45PM</t>
  </si>
  <si>
    <t>Oct 31 2025 12:00AM</t>
  </si>
  <si>
    <t>356514</t>
  </si>
  <si>
    <t>R-122263-2026</t>
  </si>
  <si>
    <t>BWD-904</t>
  </si>
  <si>
    <t>AMMAD ALI TALPUR</t>
  </si>
  <si>
    <t>Q092626</t>
  </si>
  <si>
    <t>ZRE171R-6070114</t>
  </si>
  <si>
    <t>Jan  5 2026  9:42AM</t>
  </si>
  <si>
    <t>Mar  3 2025  4:05PM</t>
  </si>
  <si>
    <t>329159</t>
  </si>
  <si>
    <t>R-122007-2025</t>
  </si>
  <si>
    <t>KHI1752153</t>
  </si>
  <si>
    <t>ZAIN SAEED</t>
  </si>
  <si>
    <t>2A27102</t>
  </si>
  <si>
    <t>NSP150R-7016520</t>
  </si>
  <si>
    <t>Dec 31 2025  1:12PM</t>
  </si>
  <si>
    <t>May 18 2021 10:54AM</t>
  </si>
  <si>
    <t>214584</t>
  </si>
  <si>
    <t>R-122155-2026</t>
  </si>
  <si>
    <t>ASV-822</t>
  </si>
  <si>
    <t>Muhammad Mustabeen</t>
  </si>
  <si>
    <t>Y031996</t>
  </si>
  <si>
    <t>NZE140-2037980</t>
  </si>
  <si>
    <t>Jan  2 2026 12:04PM</t>
  </si>
  <si>
    <t>Sep 13 2025  3:49PM</t>
  </si>
  <si>
    <t>329344</t>
  </si>
  <si>
    <t>R-121940-2025</t>
  </si>
  <si>
    <t>AKS-240</t>
  </si>
  <si>
    <t>FARRUKH SUBHANI</t>
  </si>
  <si>
    <t>1009475</t>
  </si>
  <si>
    <t>21103</t>
  </si>
  <si>
    <t>Dec 30 2025 12:11PM</t>
  </si>
  <si>
    <t>Jan 30 2025  2:19PM</t>
  </si>
  <si>
    <t>325968</t>
  </si>
  <si>
    <t>R-122060-2025</t>
  </si>
  <si>
    <t>BDD-581</t>
  </si>
  <si>
    <t>SAMEER RAZA</t>
  </si>
  <si>
    <t>6R294191</t>
  </si>
  <si>
    <t>NF1AET306H1194094</t>
  </si>
  <si>
    <t>Oct  8 2025 12:00AM</t>
  </si>
  <si>
    <t>296748</t>
  </si>
  <si>
    <t>R-123670-2026</t>
  </si>
  <si>
    <t>BWB-429</t>
  </si>
  <si>
    <t>FAROOQ MAJEED SIDDIQUE</t>
  </si>
  <si>
    <t>Z81004581</t>
  </si>
  <si>
    <t>R012540</t>
  </si>
  <si>
    <t>Jan 16 2026 12:41PM</t>
  </si>
  <si>
    <t>Mar 22 2022  8:17PM</t>
  </si>
  <si>
    <t>248447</t>
  </si>
  <si>
    <t>R-123398-2026</t>
  </si>
  <si>
    <t>LEF19-6795</t>
  </si>
  <si>
    <t>WAQAS ASGHAR</t>
  </si>
  <si>
    <t>7532179</t>
  </si>
  <si>
    <t>251160</t>
  </si>
  <si>
    <t>Jul 12 2024 12:00AM</t>
  </si>
  <si>
    <t>128567</t>
  </si>
  <si>
    <t>R-122423-2026</t>
  </si>
  <si>
    <t>AWG-707</t>
  </si>
  <si>
    <t>M ARSLAN</t>
  </si>
  <si>
    <t>5106763</t>
  </si>
  <si>
    <t>1097952</t>
  </si>
  <si>
    <t>Jan  6 2026  3:08PM</t>
  </si>
  <si>
    <t>Jan  8 2022  2:34PM</t>
  </si>
  <si>
    <t>242163</t>
  </si>
  <si>
    <t>R-123574-2026</t>
  </si>
  <si>
    <t>TLG-006</t>
  </si>
  <si>
    <t>TLC2</t>
  </si>
  <si>
    <t>TLC1</t>
  </si>
  <si>
    <t>Jan 14 2026  5:44PM</t>
  </si>
  <si>
    <t>Jul 13 2021  3:41PM</t>
  </si>
  <si>
    <t>217633</t>
  </si>
  <si>
    <t>R-122339-2026</t>
  </si>
  <si>
    <t>DGK5420253</t>
  </si>
  <si>
    <t>T907908</t>
  </si>
  <si>
    <t>EC593117</t>
  </si>
  <si>
    <t>Apr  7 2025  1:13PM</t>
  </si>
  <si>
    <t>332305</t>
  </si>
  <si>
    <t>R-123861-2026</t>
  </si>
  <si>
    <t>BKY-526</t>
  </si>
  <si>
    <t>WADOOD AMIR</t>
  </si>
  <si>
    <t>Q083923</t>
  </si>
  <si>
    <t>6061425</t>
  </si>
  <si>
    <t>Jan 19 2026  2:00PM</t>
  </si>
  <si>
    <t>Sep 12 2025 11:46AM</t>
  </si>
  <si>
    <t>350458</t>
  </si>
  <si>
    <t>R-123870-2026</t>
  </si>
  <si>
    <t>RH-60</t>
  </si>
  <si>
    <t>IMRAN ALI</t>
  </si>
  <si>
    <t>354092</t>
  </si>
  <si>
    <t>403864</t>
  </si>
  <si>
    <t>Jan 19 2026  2:41PM</t>
  </si>
  <si>
    <t>Oct 30 2025  6:33PM</t>
  </si>
  <si>
    <t>356469</t>
  </si>
  <si>
    <t>R-123210-2026</t>
  </si>
  <si>
    <t>AAX-519</t>
  </si>
  <si>
    <t>ASIM AFZAL</t>
  </si>
  <si>
    <t>7542000</t>
  </si>
  <si>
    <t>265111</t>
  </si>
  <si>
    <t>Jan 10 2026 11:35AM</t>
  </si>
  <si>
    <t>Nov 11 2020  4:58PM</t>
  </si>
  <si>
    <t>201791</t>
  </si>
  <si>
    <t>R-123327-2026</t>
  </si>
  <si>
    <t>AMU-326</t>
  </si>
  <si>
    <t>MUHAMMAD ARSLAN</t>
  </si>
  <si>
    <t>M1011391</t>
  </si>
  <si>
    <t>S00111708</t>
  </si>
  <si>
    <t>Jan 12 2026 12:22PM</t>
  </si>
  <si>
    <t>312587</t>
  </si>
  <si>
    <t>R-123231-2026</t>
  </si>
  <si>
    <t>BQU-199</t>
  </si>
  <si>
    <t>6R108824</t>
  </si>
  <si>
    <t>NF1AET306H1008809</t>
  </si>
  <si>
    <t>Nov  1 2022  2:00PM</t>
  </si>
  <si>
    <t>268304</t>
  </si>
  <si>
    <t>R-123335-2026</t>
  </si>
  <si>
    <t>APB-483</t>
  </si>
  <si>
    <t>MAQSOOD AHMED</t>
  </si>
  <si>
    <t>Z567472</t>
  </si>
  <si>
    <t>NZE170R4192982</t>
  </si>
  <si>
    <t>Jan 12 2026 12:42PM</t>
  </si>
  <si>
    <t>Jun 14 2023  3:57PM</t>
  </si>
  <si>
    <t>140486</t>
  </si>
  <si>
    <t>R-123264-2026</t>
  </si>
  <si>
    <t>KHI2511202571</t>
  </si>
  <si>
    <t>SYED ALAM SHAH</t>
  </si>
  <si>
    <t>R7076136</t>
  </si>
  <si>
    <t>Q376887</t>
  </si>
  <si>
    <t>Jan 10 2026 11:54AM</t>
  </si>
  <si>
    <t>Nov 25 2025  7:35PM</t>
  </si>
  <si>
    <t>359599</t>
  </si>
  <si>
    <t>R-123562-2026</t>
  </si>
  <si>
    <t>AAG-866</t>
  </si>
  <si>
    <t>402929</t>
  </si>
  <si>
    <t>4064919</t>
  </si>
  <si>
    <t>Jan 14 2026  4:20PM</t>
  </si>
  <si>
    <t>Feb 12 2025  2:30PM</t>
  </si>
  <si>
    <t>327293</t>
  </si>
  <si>
    <t>R-123575-2026</t>
  </si>
  <si>
    <t>JU-6366</t>
  </si>
  <si>
    <t>10311</t>
  </si>
  <si>
    <t>006719C</t>
  </si>
  <si>
    <t>Jul 20 2020  4:42PM</t>
  </si>
  <si>
    <t>172820</t>
  </si>
  <si>
    <t>R-123604-2026</t>
  </si>
  <si>
    <t>BUU-749</t>
  </si>
  <si>
    <t>2A27255</t>
  </si>
  <si>
    <t>NSP150R-7016290</t>
  </si>
  <si>
    <t>Jan 15 2026 12:11PM</t>
  </si>
  <si>
    <t>Jul  1 2021  5:12PM</t>
  </si>
  <si>
    <t>235712</t>
  </si>
  <si>
    <t>R-123371-2026</t>
  </si>
  <si>
    <t>BXE-974</t>
  </si>
  <si>
    <t>MRS KHUSHBAKHT HAFEEZ</t>
  </si>
  <si>
    <t>2A05104</t>
  </si>
  <si>
    <t>NSP151R-9502342</t>
  </si>
  <si>
    <t>Jan 12 2026  3:22PM</t>
  </si>
  <si>
    <t>Jan 18 2025  4:06PM</t>
  </si>
  <si>
    <t>324507</t>
  </si>
  <si>
    <t>R-123862-2026</t>
  </si>
  <si>
    <t>AXH-978(REMOVED)</t>
  </si>
  <si>
    <t>HAMID RAFIQUE</t>
  </si>
  <si>
    <t>166183(REMOVED)</t>
  </si>
  <si>
    <t>205562(REMOVED)</t>
  </si>
  <si>
    <t>Feb  9 2023  3:52PM</t>
  </si>
  <si>
    <t>275967</t>
  </si>
  <si>
    <t>R-123566-2026</t>
  </si>
  <si>
    <t>AAM-248</t>
  </si>
  <si>
    <t>PK10B195998</t>
  </si>
  <si>
    <t>A1J310PK10095985</t>
  </si>
  <si>
    <t>Jan 14 2026  4:29PM</t>
  </si>
  <si>
    <t>Aug 12 2020  4:05PM</t>
  </si>
  <si>
    <t>174310</t>
  </si>
  <si>
    <t>R-123647-2026</t>
  </si>
  <si>
    <t>MUL352024</t>
  </si>
  <si>
    <t>6R304345</t>
  </si>
  <si>
    <t>NF1AET306H1204265</t>
  </si>
  <si>
    <t>Jan 16 2026 10:12AM</t>
  </si>
  <si>
    <t>May  3 2024 10:48AM</t>
  </si>
  <si>
    <t>302231</t>
  </si>
  <si>
    <t>R-124203-2026</t>
  </si>
  <si>
    <t>LV-6466</t>
  </si>
  <si>
    <t>ABDUL AZIZ REHMANI</t>
  </si>
  <si>
    <t>LV6466</t>
  </si>
  <si>
    <t>Jan 24 2026 11:44AM</t>
  </si>
  <si>
    <t>Mar 24 2025 12:00AM</t>
  </si>
  <si>
    <t>334180</t>
  </si>
  <si>
    <t>R-123430-2026</t>
  </si>
  <si>
    <t>BK-0356</t>
  </si>
  <si>
    <t>Jan 13 2026  2:27PM</t>
  </si>
  <si>
    <t>Jun 24 2025  6:18PM</t>
  </si>
  <si>
    <t>341031</t>
  </si>
  <si>
    <t>R-123702-2026</t>
  </si>
  <si>
    <t>BL-6706</t>
  </si>
  <si>
    <t>SHAIKH ALI MASROOR</t>
  </si>
  <si>
    <t>U242762</t>
  </si>
  <si>
    <t>N211046</t>
  </si>
  <si>
    <t>Sep 23 2025  6:53PM</t>
  </si>
  <si>
    <t>351686</t>
  </si>
  <si>
    <t>R-122234-2026</t>
  </si>
  <si>
    <t>BK-4527</t>
  </si>
  <si>
    <t>UZAIR ALI</t>
  </si>
  <si>
    <t>G4NALU071250</t>
  </si>
  <si>
    <t>PMHJ2813SMN201912</t>
  </si>
  <si>
    <t>Jan  3 2026 10:14AM</t>
  </si>
  <si>
    <t>May 23 2025 12:00AM</t>
  </si>
  <si>
    <t>337216</t>
  </si>
  <si>
    <t>R-122297-2026</t>
  </si>
  <si>
    <t>UET23122219</t>
  </si>
  <si>
    <t>MR. MANSOOR AHMED</t>
  </si>
  <si>
    <t>PKT1025316</t>
  </si>
  <si>
    <t>SV308PK1141831</t>
  </si>
  <si>
    <t>Jan  5 2026 11:23AM</t>
  </si>
  <si>
    <t>10295</t>
  </si>
  <si>
    <t>Dec 23 2022  3:22PM</t>
  </si>
  <si>
    <t>272297</t>
  </si>
  <si>
    <t>R-122404-2026</t>
  </si>
  <si>
    <t>BJY-540</t>
  </si>
  <si>
    <t>R06A-1594663</t>
  </si>
  <si>
    <t>HA35S-207641</t>
  </si>
  <si>
    <t>Jan  6 2026 12:56PM</t>
  </si>
  <si>
    <t>Jan 11 2025  2:31PM</t>
  </si>
  <si>
    <t>323968</t>
  </si>
  <si>
    <t>R-122405-2026</t>
  </si>
  <si>
    <t>ATL-604</t>
  </si>
  <si>
    <t>PERVAIZ NOOR</t>
  </si>
  <si>
    <t>LHE311024141</t>
  </si>
  <si>
    <t>100460</t>
  </si>
  <si>
    <t>Dec 28 2020  4:12PM</t>
  </si>
  <si>
    <t>317213</t>
  </si>
  <si>
    <t>R-122270-2026</t>
  </si>
  <si>
    <t>LEF14-8421</t>
  </si>
  <si>
    <t>SANAN TARIQ</t>
  </si>
  <si>
    <t>L13Z16427175</t>
  </si>
  <si>
    <t>NFBGM1543ER155417</t>
  </si>
  <si>
    <t>Jan  5 2026 10:10AM</t>
  </si>
  <si>
    <t>Sep 17 2020 11:38AM</t>
  </si>
  <si>
    <t>197240</t>
  </si>
  <si>
    <t>R-122400-2026</t>
  </si>
  <si>
    <t>AMM-083</t>
  </si>
  <si>
    <t>256805</t>
  </si>
  <si>
    <t>1156759</t>
  </si>
  <si>
    <t>Jan  6 2026 10:24AM</t>
  </si>
  <si>
    <t>Dec  3 2022  1:26PM</t>
  </si>
  <si>
    <t>270915</t>
  </si>
  <si>
    <t>293</t>
  </si>
  <si>
    <t>R-122316-2026</t>
  </si>
  <si>
    <t>DGK5420255</t>
  </si>
  <si>
    <t>P953061</t>
  </si>
  <si>
    <t>JF712100</t>
  </si>
  <si>
    <t>Jan  5 2026 12:47PM</t>
  </si>
  <si>
    <t>Apr  7 2025 11:39AM</t>
  </si>
  <si>
    <t>332307</t>
  </si>
  <si>
    <t>294</t>
  </si>
  <si>
    <t>R-122456-2026</t>
  </si>
  <si>
    <t>KQU-3200</t>
  </si>
  <si>
    <t>Hirdeynath bhagat</t>
  </si>
  <si>
    <t>114104</t>
  </si>
  <si>
    <t>114103</t>
  </si>
  <si>
    <t>Jan 15 2025  6:09PM</t>
  </si>
  <si>
    <t>324430</t>
  </si>
  <si>
    <t>295</t>
  </si>
  <si>
    <t>R-122638-2026</t>
  </si>
  <si>
    <t>RYK20112068</t>
  </si>
  <si>
    <t>AMEER DEEN</t>
  </si>
  <si>
    <t>164574</t>
  </si>
  <si>
    <t>10064572</t>
  </si>
  <si>
    <t>Jan  7 2026  5:10PM</t>
  </si>
  <si>
    <t>Nov 21 2020  3:40PM</t>
  </si>
  <si>
    <t>202568</t>
  </si>
  <si>
    <t>296</t>
  </si>
  <si>
    <t>R-122680-2026</t>
  </si>
  <si>
    <t>BK-1045</t>
  </si>
  <si>
    <t>USMAN HASHMI</t>
  </si>
  <si>
    <t>Z14807811</t>
  </si>
  <si>
    <t>NR024499</t>
  </si>
  <si>
    <t>Jan  8 2026  1:43PM</t>
  </si>
  <si>
    <t>Feb 25 2025 12:00AM</t>
  </si>
  <si>
    <t>243581</t>
  </si>
  <si>
    <t>297</t>
  </si>
  <si>
    <t>R-122749-2026</t>
  </si>
  <si>
    <t>AEK-8295</t>
  </si>
  <si>
    <t>U779958</t>
  </si>
  <si>
    <t>100803854</t>
  </si>
  <si>
    <t>Sep 16 2023  5:27PM</t>
  </si>
  <si>
    <t>287384</t>
  </si>
  <si>
    <t>298</t>
  </si>
  <si>
    <t>R-121513-2025</t>
  </si>
  <si>
    <t>BMF-293</t>
  </si>
  <si>
    <t>JAHANGIR ALI</t>
  </si>
  <si>
    <t>PK10B153990</t>
  </si>
  <si>
    <t>A1J310PK10053975</t>
  </si>
  <si>
    <t>Dec 30 2024  1:05PM</t>
  </si>
  <si>
    <t>322640</t>
  </si>
  <si>
    <t>299</t>
  </si>
  <si>
    <t>R-123609-2026</t>
  </si>
  <si>
    <t>BCS-431</t>
  </si>
  <si>
    <t>MUHAMMAD AMIR</t>
  </si>
  <si>
    <t>Z163495</t>
  </si>
  <si>
    <t>NZE170R4013113</t>
  </si>
  <si>
    <t>Jan 15 2026 12:36PM</t>
  </si>
  <si>
    <t>Jan  2 2021  3:17PM</t>
  </si>
  <si>
    <t>273444</t>
  </si>
  <si>
    <t>300</t>
  </si>
  <si>
    <t>R-123553-2026</t>
  </si>
  <si>
    <t>AFQ-079</t>
  </si>
  <si>
    <t>6R188034</t>
  </si>
  <si>
    <t>NF1AET306H188059</t>
  </si>
  <si>
    <t>Jan 10 2025  1:06PM</t>
  </si>
  <si>
    <t>323841</t>
  </si>
  <si>
    <t>301</t>
  </si>
  <si>
    <t>R-123764-2026</t>
  </si>
  <si>
    <t>KNP30112014</t>
  </si>
  <si>
    <t>KASHIF SAEED</t>
  </si>
  <si>
    <t>Z218805</t>
  </si>
  <si>
    <t>NZE170R4023772</t>
  </si>
  <si>
    <t>Jan 19 2026 10:59AM</t>
  </si>
  <si>
    <t>Nov 30 2020  4:05PM</t>
  </si>
  <si>
    <t>203284</t>
  </si>
  <si>
    <t>302</t>
  </si>
  <si>
    <t>R-123766-2026</t>
  </si>
  <si>
    <t>LHE14122018</t>
  </si>
  <si>
    <t>FARHAN ALI</t>
  </si>
  <si>
    <t>6R146122</t>
  </si>
  <si>
    <t>NF1AET306H1046054</t>
  </si>
  <si>
    <t>Dec 14 2020  2:25PM</t>
  </si>
  <si>
    <t>204347</t>
  </si>
  <si>
    <t>303</t>
  </si>
  <si>
    <t>R-124016-2026</t>
  </si>
  <si>
    <t>BWF-798</t>
  </si>
  <si>
    <t>HYDER ALI</t>
  </si>
  <si>
    <t>6R140412</t>
  </si>
  <si>
    <t>NF1AET306H1040324</t>
  </si>
  <si>
    <t>Jan 21 2026  1:09PM</t>
  </si>
  <si>
    <t>Mar 15 2021 12:00AM</t>
  </si>
  <si>
    <t>311336</t>
  </si>
  <si>
    <t>304</t>
  </si>
  <si>
    <t>R-124048-2026</t>
  </si>
  <si>
    <t>GJRN972112</t>
  </si>
  <si>
    <t>MR.MUHAMMAD TAJAMMAL BUTT</t>
  </si>
  <si>
    <t>6R168816</t>
  </si>
  <si>
    <t>1068799</t>
  </si>
  <si>
    <t>Jan 21 2026  4:54PM</t>
  </si>
  <si>
    <t>Jul  9 2021 12:23PM</t>
  </si>
  <si>
    <t>218236</t>
  </si>
  <si>
    <t>305</t>
  </si>
  <si>
    <t>R-124134-2026</t>
  </si>
  <si>
    <t>GUJ13120251</t>
  </si>
  <si>
    <t>MUHAMMAD ARIF</t>
  </si>
  <si>
    <t>1004186</t>
  </si>
  <si>
    <t>RR004198</t>
  </si>
  <si>
    <t>Jan 13 2025  2:50PM</t>
  </si>
  <si>
    <t>324061</t>
  </si>
  <si>
    <t>306</t>
  </si>
  <si>
    <t>R-124111-2026</t>
  </si>
  <si>
    <t>P-5438</t>
  </si>
  <si>
    <t>A248541</t>
  </si>
  <si>
    <t>A15277</t>
  </si>
  <si>
    <t>Jan 22 2026  3:18PM</t>
  </si>
  <si>
    <t>Mar  7 2025  4:11PM</t>
  </si>
  <si>
    <t>329577</t>
  </si>
  <si>
    <t>307</t>
  </si>
  <si>
    <t>R-124192-2026</t>
  </si>
  <si>
    <t>ALW-695</t>
  </si>
  <si>
    <t>SYED OSAMA FARRUKH BOKHARI</t>
  </si>
  <si>
    <t>Q100562</t>
  </si>
  <si>
    <t>6078004</t>
  </si>
  <si>
    <t>Oct  3 2022  4:40PM</t>
  </si>
  <si>
    <t>266036</t>
  </si>
  <si>
    <t>308</t>
  </si>
  <si>
    <t>R-124266-2026</t>
  </si>
  <si>
    <t>ALD-541</t>
  </si>
  <si>
    <t>MUHAMMAD AJAZ</t>
  </si>
  <si>
    <t>NFBFC6668JR042262</t>
  </si>
  <si>
    <t>Mar 18 2025 12:32PM</t>
  </si>
  <si>
    <t>330672</t>
  </si>
  <si>
    <t>309</t>
  </si>
  <si>
    <t>R-124350-2026</t>
  </si>
  <si>
    <t>PESH6121DI3965</t>
  </si>
  <si>
    <t>HASSAN JAN</t>
  </si>
  <si>
    <t>4803504</t>
  </si>
  <si>
    <t>MR020206</t>
  </si>
  <si>
    <t>Jan  6 2021  5:27PM</t>
  </si>
  <si>
    <t>206054</t>
  </si>
  <si>
    <t>310</t>
  </si>
  <si>
    <t>R-124377-2026</t>
  </si>
  <si>
    <t>LQP-SB-MT-02</t>
  </si>
  <si>
    <t>MN54843298</t>
  </si>
  <si>
    <t>8S300808</t>
  </si>
  <si>
    <t>Dec 24 2025  1:05PM</t>
  </si>
  <si>
    <t>362785</t>
  </si>
  <si>
    <t>311</t>
  </si>
  <si>
    <t>R-124217-2026</t>
  </si>
  <si>
    <t>LE18-6040</t>
  </si>
  <si>
    <t>ADNAN SAIF</t>
  </si>
  <si>
    <t>Z508654</t>
  </si>
  <si>
    <t>4134897</t>
  </si>
  <si>
    <t>Jan 26 2026 10:28AM</t>
  </si>
  <si>
    <t>Aug 19 2019 11:15AM</t>
  </si>
  <si>
    <t>140373</t>
  </si>
  <si>
    <t>312</t>
  </si>
  <si>
    <t>R-120856-2025</t>
  </si>
  <si>
    <t>ANY-394</t>
  </si>
  <si>
    <t>DASAN FEEDS PVT LTD</t>
  </si>
  <si>
    <t>531478</t>
  </si>
  <si>
    <t>1010160</t>
  </si>
  <si>
    <t>Feb  2 2023  2:26PM</t>
  </si>
  <si>
    <t>275480</t>
  </si>
  <si>
    <t>313</t>
  </si>
  <si>
    <t>R-124396-2026</t>
  </si>
  <si>
    <t>BYZ-252</t>
  </si>
  <si>
    <t>R06A-B922305</t>
  </si>
  <si>
    <t>Jan 27 2026  4:01PM</t>
  </si>
  <si>
    <t>Feb  6 2025  8:25PM</t>
  </si>
  <si>
    <t>326727</t>
  </si>
  <si>
    <t>314</t>
  </si>
  <si>
    <t>R-116856-2025</t>
  </si>
  <si>
    <t>BQT-594</t>
  </si>
  <si>
    <t>ALEEZA TAHSEEN</t>
  </si>
  <si>
    <t>L15A70796589</t>
  </si>
  <si>
    <t>NFBGM2663KR254451</t>
  </si>
  <si>
    <t>Nov  3 2025  3:38PM</t>
  </si>
  <si>
    <t>Aug  7 2024  6:19PM</t>
  </si>
  <si>
    <t>309431</t>
  </si>
  <si>
    <t>315</t>
  </si>
  <si>
    <t>R-116314-2025</t>
  </si>
  <si>
    <t>BTB-149</t>
  </si>
  <si>
    <t>ISRARUDDIN</t>
  </si>
  <si>
    <t>Q347547</t>
  </si>
  <si>
    <t>7046708</t>
  </si>
  <si>
    <t>Oct 27 2025 11:39AM</t>
  </si>
  <si>
    <t>Sep 27 2024  6:16PM</t>
  </si>
  <si>
    <t>313698</t>
  </si>
  <si>
    <t>316</t>
  </si>
  <si>
    <t>R-122591-2026</t>
  </si>
  <si>
    <t>ZW-933</t>
  </si>
  <si>
    <t>COMMUINTY WORLD SERVICE</t>
  </si>
  <si>
    <t>01437P</t>
  </si>
  <si>
    <t>A-7000121</t>
  </si>
  <si>
    <t>Jan  7 2026  1:54PM</t>
  </si>
  <si>
    <t>Sep  6 2022  2:41PM</t>
  </si>
  <si>
    <t>263854</t>
  </si>
  <si>
    <t>317</t>
  </si>
  <si>
    <t>R-122773-2026</t>
  </si>
  <si>
    <t>FDS-1701</t>
  </si>
  <si>
    <t>836083</t>
  </si>
  <si>
    <t>952510</t>
  </si>
  <si>
    <t>Aug 28 2023 12:40PM</t>
  </si>
  <si>
    <t>286017</t>
  </si>
  <si>
    <t>318</t>
  </si>
  <si>
    <t>R-122931-2026</t>
  </si>
  <si>
    <t>AEK-8227</t>
  </si>
  <si>
    <t>U779978</t>
  </si>
  <si>
    <t>100803886</t>
  </si>
  <si>
    <t>287278</t>
  </si>
  <si>
    <t>319</t>
  </si>
  <si>
    <t>R-123379-2026</t>
  </si>
  <si>
    <t>SB-2433</t>
  </si>
  <si>
    <t>ATHAR AFTAB</t>
  </si>
  <si>
    <t>1KDU962052</t>
  </si>
  <si>
    <t>KZ-1115</t>
  </si>
  <si>
    <t>Jul  1 2024  9:15PM</t>
  </si>
  <si>
    <t>336090</t>
  </si>
  <si>
    <t>320</t>
  </si>
  <si>
    <t>R-124158-2026</t>
  </si>
  <si>
    <t>BRH-589(REMOVED)</t>
  </si>
  <si>
    <t>SAADAT</t>
  </si>
  <si>
    <t>6R128218(REMOVED)</t>
  </si>
  <si>
    <t>H1028266(REMOVED)</t>
  </si>
  <si>
    <t>Jan 23 2026 12:57PM</t>
  </si>
  <si>
    <t>Nov 13 2023  7:37PM</t>
  </si>
  <si>
    <t>290473</t>
  </si>
  <si>
    <t>321</t>
  </si>
  <si>
    <t>R-116270-2025</t>
  </si>
  <si>
    <t>KQR-5278</t>
  </si>
  <si>
    <t>FARHAN KHAN</t>
  </si>
  <si>
    <t>G42B-113689</t>
  </si>
  <si>
    <t>NG4DA-113688</t>
  </si>
  <si>
    <t>Oct 25 2025 11:55AM</t>
  </si>
  <si>
    <t>Oct 21 2024  6:43PM</t>
  </si>
  <si>
    <t>315996</t>
  </si>
  <si>
    <t>322</t>
  </si>
  <si>
    <t>R-123447-2026</t>
  </si>
  <si>
    <t>AT09+</t>
  </si>
  <si>
    <t>BUN-287</t>
  </si>
  <si>
    <t>G3LAMP107702</t>
  </si>
  <si>
    <t>NNATA52AZKP707425</t>
  </si>
  <si>
    <t>Jan 13 2026  4:17PM</t>
  </si>
  <si>
    <t>Oct 24 2024 12:00AM</t>
  </si>
  <si>
    <t>316355</t>
  </si>
  <si>
    <t>323</t>
  </si>
  <si>
    <t>R-121859-2025</t>
  </si>
  <si>
    <t>AMT-753</t>
  </si>
  <si>
    <t>PK10K203960</t>
  </si>
  <si>
    <t>NF1AVK31H10103902</t>
  </si>
  <si>
    <t>Dec 26 2022  7:23PM</t>
  </si>
  <si>
    <t>272460</t>
  </si>
  <si>
    <t>324</t>
  </si>
  <si>
    <t>R-121918-2025</t>
  </si>
  <si>
    <t>BXE-732</t>
  </si>
  <si>
    <t>MEHREEN MEHBOOB</t>
  </si>
  <si>
    <t>51012329</t>
  </si>
  <si>
    <t>022048</t>
  </si>
  <si>
    <t>Dec 29 2025  5:13PM</t>
  </si>
  <si>
    <t>Jul  6 2022  3:50PM</t>
  </si>
  <si>
    <t>259451</t>
  </si>
  <si>
    <t>325</t>
  </si>
  <si>
    <t>R-122452-2026</t>
  </si>
  <si>
    <t>AUA-829</t>
  </si>
  <si>
    <t>MUHAMMED ASIM KHAN</t>
  </si>
  <si>
    <t>6R331657</t>
  </si>
  <si>
    <t>Jan  7 2026 10:36AM</t>
  </si>
  <si>
    <t>Jan 18 2025  4:14PM</t>
  </si>
  <si>
    <t>324689</t>
  </si>
  <si>
    <t>326</t>
  </si>
  <si>
    <t>R-121869-2025</t>
  </si>
  <si>
    <t>LEZ19-7109</t>
  </si>
  <si>
    <t>NABEEL AHMED KHAN</t>
  </si>
  <si>
    <t>525896</t>
  </si>
  <si>
    <t>208121</t>
  </si>
  <si>
    <t>Dec 29 2025 11:58AM</t>
  </si>
  <si>
    <t>Jan  8 2025  2:14PM</t>
  </si>
  <si>
    <t>323594</t>
  </si>
  <si>
    <t>327</t>
  </si>
  <si>
    <t>R-122055-2025</t>
  </si>
  <si>
    <t>KHU1262024</t>
  </si>
  <si>
    <t>L15Z81015834</t>
  </si>
  <si>
    <t>NFBGN9663RR040513</t>
  </si>
  <si>
    <t>Dec 31 2025  8:47PM</t>
  </si>
  <si>
    <t>Jun 12 2024  1:12PM</t>
  </si>
  <si>
    <t>305349</t>
  </si>
  <si>
    <t>328</t>
  </si>
  <si>
    <t>R-122145-2026</t>
  </si>
  <si>
    <t>LEA18-7528</t>
  </si>
  <si>
    <t>TAHIR SAEED</t>
  </si>
  <si>
    <t>PK10B147692</t>
  </si>
  <si>
    <t>A1J310PK10047734</t>
  </si>
  <si>
    <t>Dec  5 2024 10:42PM</t>
  </si>
  <si>
    <t>320472</t>
  </si>
  <si>
    <t>329</t>
  </si>
  <si>
    <t>R-122210-2026</t>
  </si>
  <si>
    <t>AGC-589</t>
  </si>
  <si>
    <t>G4NAMU910919</t>
  </si>
  <si>
    <t>PMHD841FMMN302062</t>
  </si>
  <si>
    <t>Jan  2 2026  3:36PM</t>
  </si>
  <si>
    <t>Dec 14 2021  2:16PM</t>
  </si>
  <si>
    <t>240029</t>
  </si>
  <si>
    <t>330</t>
  </si>
  <si>
    <t>R-122347-2026</t>
  </si>
  <si>
    <t>BHC-131</t>
  </si>
  <si>
    <t>ADEEL HAQ</t>
  </si>
  <si>
    <t>L13Z1745053</t>
  </si>
  <si>
    <t>NFBGM1542GR196267</t>
  </si>
  <si>
    <t>Jan  5 2026  2:03PM</t>
  </si>
  <si>
    <t>Feb 26 2019  3:57PM</t>
  </si>
  <si>
    <t>251963</t>
  </si>
  <si>
    <t>331</t>
  </si>
  <si>
    <t>R-123112-2026</t>
  </si>
  <si>
    <t>MUL26112017</t>
  </si>
  <si>
    <t>SHABIR AHMAD</t>
  </si>
  <si>
    <t>B208243</t>
  </si>
  <si>
    <t>10108233</t>
  </si>
  <si>
    <t>Jan 10 2026 11:22AM</t>
  </si>
  <si>
    <t>Nov 26 2020 11:09AM</t>
  </si>
  <si>
    <t>202979</t>
  </si>
  <si>
    <t>332</t>
  </si>
  <si>
    <t>R-123713-2026</t>
  </si>
  <si>
    <t>CBF-651</t>
  </si>
  <si>
    <t>ABDUL RAHEEM RANA</t>
  </si>
  <si>
    <t>Jan 17 2026 10:36AM</t>
  </si>
  <si>
    <t>Oct  2 2019  1:53PM</t>
  </si>
  <si>
    <t>329022</t>
  </si>
  <si>
    <t>333</t>
  </si>
  <si>
    <t>R-123086-2026</t>
  </si>
  <si>
    <t>RYK5102018</t>
  </si>
  <si>
    <t>EJAZ KARIM</t>
  </si>
  <si>
    <t>363797</t>
  </si>
  <si>
    <t>468457</t>
  </si>
  <si>
    <t>Jan 10 2026 11:15AM</t>
  </si>
  <si>
    <t>Oct  5 2020 12:31PM</t>
  </si>
  <si>
    <t>198792</t>
  </si>
  <si>
    <t>334</t>
  </si>
  <si>
    <t>R-123296-2026</t>
  </si>
  <si>
    <t>AJD-996</t>
  </si>
  <si>
    <t>TANVEER NAZEER</t>
  </si>
  <si>
    <t>51008731</t>
  </si>
  <si>
    <t>013779</t>
  </si>
  <si>
    <t>Jan 12 2026  9:56AM</t>
  </si>
  <si>
    <t>Feb 28 2019  3:03PM</t>
  </si>
  <si>
    <t>247415</t>
  </si>
  <si>
    <t>335</t>
  </si>
  <si>
    <t>R-124420-2026</t>
  </si>
  <si>
    <t>BCV-757</t>
  </si>
  <si>
    <t>Rafique Ahmed</t>
  </si>
  <si>
    <t>BCV-757(A)</t>
  </si>
  <si>
    <t>Jan 28 2026 12:23PM</t>
  </si>
  <si>
    <t>Feb  9 2024  1:03PM</t>
  </si>
  <si>
    <t>296418</t>
  </si>
  <si>
    <t>336</t>
  </si>
  <si>
    <t>R-123618-2026</t>
  </si>
  <si>
    <t>AYA-51</t>
  </si>
  <si>
    <t>MR. FURQAN</t>
  </si>
  <si>
    <t>MA071714</t>
  </si>
  <si>
    <t>N401660</t>
  </si>
  <si>
    <t>Jan 12 2026 10:18AM</t>
  </si>
  <si>
    <t>365146</t>
  </si>
  <si>
    <t>337</t>
  </si>
  <si>
    <t>R-123301-2026</t>
  </si>
  <si>
    <t>KHI2612202444</t>
  </si>
  <si>
    <t>6R333679</t>
  </si>
  <si>
    <t>H1233637</t>
  </si>
  <si>
    <t>Jan 12 2026 10:52AM</t>
  </si>
  <si>
    <t>Dec 27 2024 11:03AM</t>
  </si>
  <si>
    <t>322408</t>
  </si>
  <si>
    <t>338</t>
  </si>
  <si>
    <t>R-123560-2026</t>
  </si>
  <si>
    <t>AHW-588</t>
  </si>
  <si>
    <t>NIDA ARSALAN</t>
  </si>
  <si>
    <t>L12B51009340</t>
  </si>
  <si>
    <t>NFBGN8522NR015315</t>
  </si>
  <si>
    <t>Feb 29 2020 12:00AM</t>
  </si>
  <si>
    <t>298707</t>
  </si>
  <si>
    <t>339</t>
  </si>
  <si>
    <t>R-123356-2026</t>
  </si>
  <si>
    <t>BEF-722</t>
  </si>
  <si>
    <t>RAZA KHAN</t>
  </si>
  <si>
    <t>Z323986</t>
  </si>
  <si>
    <t>R-4047087</t>
  </si>
  <si>
    <t>Jan 12 2026  1:09PM</t>
  </si>
  <si>
    <t>Jan 18 2024 12:58PM</t>
  </si>
  <si>
    <t>294873</t>
  </si>
  <si>
    <t>340</t>
  </si>
  <si>
    <t>R-123386-2026</t>
  </si>
  <si>
    <t>ACU-582</t>
  </si>
  <si>
    <t>Faisal Adeel</t>
  </si>
  <si>
    <t>2A26324</t>
  </si>
  <si>
    <t>9510410</t>
  </si>
  <si>
    <t>Jan 12 2026  4:31PM</t>
  </si>
  <si>
    <t>May  3 2021 12:39PM</t>
  </si>
  <si>
    <t>214031</t>
  </si>
  <si>
    <t>341</t>
  </si>
  <si>
    <t>R-123649-2026</t>
  </si>
  <si>
    <t>FSL41220243</t>
  </si>
  <si>
    <t>SHAHZAD ALI</t>
  </si>
  <si>
    <t>9Z08187</t>
  </si>
  <si>
    <t>ZVG10R0906904</t>
  </si>
  <si>
    <t>Jan 16 2026 10:15AM</t>
  </si>
  <si>
    <t>Dec  4 2024 11:41AM</t>
  </si>
  <si>
    <t>320252</t>
  </si>
  <si>
    <t>342</t>
  </si>
  <si>
    <t>R-123678-2026</t>
  </si>
  <si>
    <t>LHE141202516</t>
  </si>
  <si>
    <t>SYED IMRAN NABI</t>
  </si>
  <si>
    <t>6R335320</t>
  </si>
  <si>
    <t>1235313</t>
  </si>
  <si>
    <t>Jan 16 2026  3:10PM</t>
  </si>
  <si>
    <t>Jan 14 2025  6:15PM</t>
  </si>
  <si>
    <t>324302</t>
  </si>
  <si>
    <t>343</t>
  </si>
  <si>
    <t>R-122235-2026</t>
  </si>
  <si>
    <t>AFB-041</t>
  </si>
  <si>
    <t>185580</t>
  </si>
  <si>
    <t>10085574</t>
  </si>
  <si>
    <t>Jan 11 2025  6:04PM</t>
  </si>
  <si>
    <t>235240</t>
  </si>
  <si>
    <t>344</t>
  </si>
  <si>
    <t>R-122242-2026</t>
  </si>
  <si>
    <t>BXS-368(REMOVAL)</t>
  </si>
  <si>
    <t>DANIYAL TAHIR</t>
  </si>
  <si>
    <t>250413(REMOVAL)</t>
  </si>
  <si>
    <t>1150394(REMOVAL)</t>
  </si>
  <si>
    <t>Jan  3 2026 11:05AM</t>
  </si>
  <si>
    <t>Aug 13 2025 12:00AM</t>
  </si>
  <si>
    <t>266713</t>
  </si>
  <si>
    <t>345</t>
  </si>
  <si>
    <t>R-122254-2026</t>
  </si>
  <si>
    <t>AET-569</t>
  </si>
  <si>
    <t>106589</t>
  </si>
  <si>
    <t>10006730</t>
  </si>
  <si>
    <t>Jan  3 2026  1:11PM</t>
  </si>
  <si>
    <t>Jan 11 2025  3:31PM</t>
  </si>
  <si>
    <t>241014</t>
  </si>
  <si>
    <t>346</t>
  </si>
  <si>
    <t>R-122527-2026</t>
  </si>
  <si>
    <t>BCZ-554</t>
  </si>
  <si>
    <t>ZUNN FURNITURE PVT LTD ( ASIF ABBAS MIRZA )</t>
  </si>
  <si>
    <t>R18Z1-3749242</t>
  </si>
  <si>
    <t>NFBFB2665FR123304</t>
  </si>
  <si>
    <t>Jan  7 2026  1:44PM</t>
  </si>
  <si>
    <t>Mar 18 2023  4:54PM</t>
  </si>
  <si>
    <t>278253</t>
  </si>
  <si>
    <t>347</t>
  </si>
  <si>
    <t>R-122639-2026</t>
  </si>
  <si>
    <t>ANV-322</t>
  </si>
  <si>
    <t>FAWAD</t>
  </si>
  <si>
    <t>1917470</t>
  </si>
  <si>
    <t>10091718</t>
  </si>
  <si>
    <t>Jan  8 2026 10:29AM</t>
  </si>
  <si>
    <t>Jan 10 2022  4:44PM</t>
  </si>
  <si>
    <t>242029</t>
  </si>
  <si>
    <t>348</t>
  </si>
  <si>
    <t>R-122682-2026</t>
  </si>
  <si>
    <t>AJK-288</t>
  </si>
  <si>
    <t>MALIK MUHAMMAD ASIF</t>
  </si>
  <si>
    <t>228949</t>
  </si>
  <si>
    <t>10128941</t>
  </si>
  <si>
    <t>Jan  8 2026  1:44PM</t>
  </si>
  <si>
    <t>May 30 2023  9:39AM</t>
  </si>
  <si>
    <t>281577</t>
  </si>
  <si>
    <t>349</t>
  </si>
  <si>
    <t>R-121422-2025</t>
  </si>
  <si>
    <t>ATT-452</t>
  </si>
  <si>
    <t>248568</t>
  </si>
  <si>
    <t>10148565</t>
  </si>
  <si>
    <t>May 22 2025  1:57PM</t>
  </si>
  <si>
    <t>336949</t>
  </si>
  <si>
    <t>350</t>
  </si>
  <si>
    <t>R-123555-2026</t>
  </si>
  <si>
    <t>BJ-2362</t>
  </si>
  <si>
    <t>AHSAN</t>
  </si>
  <si>
    <t>P510850</t>
  </si>
  <si>
    <t>H301726</t>
  </si>
  <si>
    <t>Jan 21 2023 11:56AM</t>
  </si>
  <si>
    <t>274642</t>
  </si>
  <si>
    <t>351</t>
  </si>
  <si>
    <t>R-123824-2026</t>
  </si>
  <si>
    <t>AGZ-253</t>
  </si>
  <si>
    <t>196077</t>
  </si>
  <si>
    <t>1096129</t>
  </si>
  <si>
    <t>Dec 24 2020  3:40PM</t>
  </si>
  <si>
    <t>243746</t>
  </si>
  <si>
    <t>352</t>
  </si>
  <si>
    <t>R-123827-2026</t>
  </si>
  <si>
    <t>AEZ-084</t>
  </si>
  <si>
    <t>AHSAN ALI KHAN</t>
  </si>
  <si>
    <t>2918654</t>
  </si>
  <si>
    <t>022034</t>
  </si>
  <si>
    <t>Jan 19 2026 12:10PM</t>
  </si>
  <si>
    <t>Jan  4 2022  6:02PM</t>
  </si>
  <si>
    <t>241745</t>
  </si>
  <si>
    <t>353</t>
  </si>
  <si>
    <t>R-123856-2026</t>
  </si>
  <si>
    <t>BUQ-749</t>
  </si>
  <si>
    <t>ASHFAQ</t>
  </si>
  <si>
    <t>182357</t>
  </si>
  <si>
    <t>10082279</t>
  </si>
  <si>
    <t>Oct  4 2021  1:51PM</t>
  </si>
  <si>
    <t>234188</t>
  </si>
  <si>
    <t>354</t>
  </si>
  <si>
    <t>R-123883-2026</t>
  </si>
  <si>
    <t>FSL221220DI3837</t>
  </si>
  <si>
    <t>SHAFQAT JAHAN</t>
  </si>
  <si>
    <t>G3LALP072444</t>
  </si>
  <si>
    <t>NNATA52AZKP703694</t>
  </si>
  <si>
    <t>Jan 19 2026  4:42PM</t>
  </si>
  <si>
    <t>Mar 21 2019  1:59PM</t>
  </si>
  <si>
    <t>204959</t>
  </si>
  <si>
    <t>355</t>
  </si>
  <si>
    <t>R-123913-2026</t>
  </si>
  <si>
    <t>BAW-36</t>
  </si>
  <si>
    <t>JHK CONSTRUCTION COMPANY</t>
  </si>
  <si>
    <t>Q362417</t>
  </si>
  <si>
    <t>ZRE172R-7061600</t>
  </si>
  <si>
    <t>Jan 20 2026 10:48AM</t>
  </si>
  <si>
    <t>Nov 26 2022 11:01AM</t>
  </si>
  <si>
    <t>270157</t>
  </si>
  <si>
    <t>356</t>
  </si>
  <si>
    <t>R-123903-2026</t>
  </si>
  <si>
    <t>DGK22102117</t>
  </si>
  <si>
    <t>Babar Saleem</t>
  </si>
  <si>
    <t>Q081444</t>
  </si>
  <si>
    <t>R6058932</t>
  </si>
  <si>
    <t>Jan 20 2026 10:37AM</t>
  </si>
  <si>
    <t>Jan 22 2024 12:00AM</t>
  </si>
  <si>
    <t>235758</t>
  </si>
  <si>
    <t>357</t>
  </si>
  <si>
    <t>R-123872-2026</t>
  </si>
  <si>
    <t>ATS-155</t>
  </si>
  <si>
    <t>MR. KHALID UMER</t>
  </si>
  <si>
    <t>2A16064</t>
  </si>
  <si>
    <t>7009556</t>
  </si>
  <si>
    <t>207455</t>
  </si>
  <si>
    <t>358</t>
  </si>
  <si>
    <t>R-123920-2026</t>
  </si>
  <si>
    <t>AMM-860</t>
  </si>
  <si>
    <t>GHULAM HUSSAIN GILL</t>
  </si>
  <si>
    <t>255212</t>
  </si>
  <si>
    <t>1155187</t>
  </si>
  <si>
    <t>Jan 20 2026 11:48AM</t>
  </si>
  <si>
    <t>Jan 21 2023 12:11PM</t>
  </si>
  <si>
    <t>274650</t>
  </si>
  <si>
    <t>359</t>
  </si>
  <si>
    <t>R-124088-2026</t>
  </si>
  <si>
    <t>CZ-6532</t>
  </si>
  <si>
    <t>NAZEER AHMED MEMON</t>
  </si>
  <si>
    <t>U505146</t>
  </si>
  <si>
    <t>M1011184</t>
  </si>
  <si>
    <t>239822</t>
  </si>
  <si>
    <t>360</t>
  </si>
  <si>
    <t>R-124089-2026</t>
  </si>
  <si>
    <t>ASA-233</t>
  </si>
  <si>
    <t>MUHAMMAD TAHIR</t>
  </si>
  <si>
    <t>2A06796</t>
  </si>
  <si>
    <t>7003679</t>
  </si>
  <si>
    <t>Jan 22 2026 12:51PM</t>
  </si>
  <si>
    <t>Nov 18 2020  1:17PM</t>
  </si>
  <si>
    <t>202367</t>
  </si>
  <si>
    <t>361</t>
  </si>
  <si>
    <t>R-124171-2026</t>
  </si>
  <si>
    <t>LEC18-6994</t>
  </si>
  <si>
    <t>SHAHBAZ</t>
  </si>
  <si>
    <t>PK10B174594</t>
  </si>
  <si>
    <t>PK10074595</t>
  </si>
  <si>
    <t>Jan 23 2026  3:05PM</t>
  </si>
  <si>
    <t>Jan 28 2021 10:55AM</t>
  </si>
  <si>
    <t>207530</t>
  </si>
  <si>
    <t>362</t>
  </si>
  <si>
    <t>R-124260-2026</t>
  </si>
  <si>
    <t>AJH-372</t>
  </si>
  <si>
    <t>6R222889</t>
  </si>
  <si>
    <t>1122905</t>
  </si>
  <si>
    <t>Jan 26 2026  2:03PM</t>
  </si>
  <si>
    <t>Feb 11 2025  3:23PM</t>
  </si>
  <si>
    <t>344877</t>
  </si>
  <si>
    <t>363</t>
  </si>
  <si>
    <t>R-124284-2026</t>
  </si>
  <si>
    <t>LED-5246</t>
  </si>
  <si>
    <t>SYED NADEEM AHMED</t>
  </si>
  <si>
    <t>L13Z1-3425802</t>
  </si>
  <si>
    <t>NFBGM1546BR121533</t>
  </si>
  <si>
    <t>Jan 26 2026  3:17PM</t>
  </si>
  <si>
    <t>Jul 15 2023  1:40PM</t>
  </si>
  <si>
    <t>283726</t>
  </si>
  <si>
    <t>364</t>
  </si>
  <si>
    <t>R-124191-2026</t>
  </si>
  <si>
    <t>LHE2612212</t>
  </si>
  <si>
    <t>JL473QFM3CAD528373</t>
  </si>
  <si>
    <t>NKMA2ASE5N1006023</t>
  </si>
  <si>
    <t>Feb  1 2025 12:00AM</t>
  </si>
  <si>
    <t>243633</t>
  </si>
  <si>
    <t>365</t>
  </si>
  <si>
    <t>R-124241-2026</t>
  </si>
  <si>
    <t>RJP23120261</t>
  </si>
  <si>
    <t>10116151</t>
  </si>
  <si>
    <t>216163</t>
  </si>
  <si>
    <t>Jan 23 2026  5:24PM</t>
  </si>
  <si>
    <t>366954</t>
  </si>
  <si>
    <t>366</t>
  </si>
  <si>
    <t>R-124345-2026</t>
  </si>
  <si>
    <t>AVF-556</t>
  </si>
  <si>
    <t>MOHAMMAD UMAR FAROOQ</t>
  </si>
  <si>
    <t>2A40997</t>
  </si>
  <si>
    <t>NSP150R-7025728</t>
  </si>
  <si>
    <t>Jan 27 2026 12:35PM</t>
  </si>
  <si>
    <t>Nov 23 2021 10:55AM</t>
  </si>
  <si>
    <t>238125</t>
  </si>
  <si>
    <t>367</t>
  </si>
  <si>
    <t>R-122274-2026</t>
  </si>
  <si>
    <t>KPO-0123</t>
  </si>
  <si>
    <t>FUZAIL NADEEM</t>
  </si>
  <si>
    <t>PKG30080709</t>
  </si>
  <si>
    <t>Jan  5 2026 10:23AM</t>
  </si>
  <si>
    <t>Aug  9 2025  5:18PM</t>
  </si>
  <si>
    <t>346687</t>
  </si>
  <si>
    <t>368</t>
  </si>
  <si>
    <t>R-123455-2026</t>
  </si>
  <si>
    <t>BCW-828</t>
  </si>
  <si>
    <t>MUHAMMAD JAHANGIR</t>
  </si>
  <si>
    <t>L15A78752248</t>
  </si>
  <si>
    <t>NFBGM2561ER155469</t>
  </si>
  <si>
    <t>Jan 13 2026  5:11PM</t>
  </si>
  <si>
    <t>Jul 30 2019  4:03PM</t>
  </si>
  <si>
    <t>269341</t>
  </si>
  <si>
    <t>369</t>
  </si>
  <si>
    <t>R-122930-2026</t>
  </si>
  <si>
    <t>ADV-289</t>
  </si>
  <si>
    <t>RAJA JIBRAN LAL KHAN</t>
  </si>
  <si>
    <t>PK10K175340</t>
  </si>
  <si>
    <t>NF1AVK31H10075349</t>
  </si>
  <si>
    <t>Jan  9 2026  4:05PM</t>
  </si>
  <si>
    <t>Oct 28 2024  6:39PM</t>
  </si>
  <si>
    <t>316780</t>
  </si>
  <si>
    <t>370</t>
  </si>
  <si>
    <t>R-121699-2025</t>
  </si>
  <si>
    <t>BRZ-759</t>
  </si>
  <si>
    <t>SHEIKH MUHAMMAD IRFAN RASHID</t>
  </si>
  <si>
    <t>PK10B204857</t>
  </si>
  <si>
    <t>A1J310PK10104855</t>
  </si>
  <si>
    <t>Dec 24 2025 12:02PM</t>
  </si>
  <si>
    <t>Nov 22 2022 10:23AM</t>
  </si>
  <si>
    <t>269781</t>
  </si>
  <si>
    <t>371</t>
  </si>
  <si>
    <t>R-121871-2025</t>
  </si>
  <si>
    <t>CCD-809</t>
  </si>
  <si>
    <t>BISMA</t>
  </si>
  <si>
    <t>K12MR1030819</t>
  </si>
  <si>
    <t>NF1SZC63S00213467</t>
  </si>
  <si>
    <t>Dec 29 2025 12:17PM</t>
  </si>
  <si>
    <t>Sep 15 2025  3:25PM</t>
  </si>
  <si>
    <t>350686</t>
  </si>
  <si>
    <t>372</t>
  </si>
  <si>
    <t>R-121916-2025</t>
  </si>
  <si>
    <t>BGD-931</t>
  </si>
  <si>
    <t>MR. MUHAMMAD HASNAIN</t>
  </si>
  <si>
    <t>L13Z17448567</t>
  </si>
  <si>
    <t>NFBGM1550GR190007</t>
  </si>
  <si>
    <t>Dec 29 2025  5:08PM</t>
  </si>
  <si>
    <t>Dec 23 2024 12:32PM</t>
  </si>
  <si>
    <t>319853</t>
  </si>
  <si>
    <t>373</t>
  </si>
  <si>
    <t>R-122071-2025</t>
  </si>
  <si>
    <t>BLZ-685</t>
  </si>
  <si>
    <t>MUHAMMAD SARIM KHAN</t>
  </si>
  <si>
    <t>R18Z12929172</t>
  </si>
  <si>
    <t>NFBFC6668JR032461</t>
  </si>
  <si>
    <t>Dec 31 2025 10:05PM</t>
  </si>
  <si>
    <t>Dec  1 2023 12:28PM</t>
  </si>
  <si>
    <t>309655</t>
  </si>
  <si>
    <t>374</t>
  </si>
  <si>
    <t>R-122706-2026</t>
  </si>
  <si>
    <t>BST-759</t>
  </si>
  <si>
    <t>ZEESHAN ANSARI</t>
  </si>
  <si>
    <t>7214</t>
  </si>
  <si>
    <t>446936</t>
  </si>
  <si>
    <t>Jan  8 2026  3:50PM</t>
  </si>
  <si>
    <t>Jan  7 2021  6:18PM</t>
  </si>
  <si>
    <t>206161</t>
  </si>
  <si>
    <t>375</t>
  </si>
  <si>
    <t>R-122330-2026</t>
  </si>
  <si>
    <t>DGK5420258</t>
  </si>
  <si>
    <t>T684841</t>
  </si>
  <si>
    <t>EC367034</t>
  </si>
  <si>
    <t>332310</t>
  </si>
  <si>
    <t>376</t>
  </si>
  <si>
    <t>R-122357-2026</t>
  </si>
  <si>
    <t>214173</t>
  </si>
  <si>
    <t>207701</t>
  </si>
  <si>
    <t>Dec 17 2025 12:00AM</t>
  </si>
  <si>
    <t>259670</t>
  </si>
  <si>
    <t>377</t>
  </si>
  <si>
    <t>R-124308-2026</t>
  </si>
  <si>
    <t>ISL1712313</t>
  </si>
  <si>
    <t>HAROON KHAN</t>
  </si>
  <si>
    <t>L12B51015074</t>
  </si>
  <si>
    <t>NFBGN8629NR026827</t>
  </si>
  <si>
    <t>Jan 26 2026  5:09PM</t>
  </si>
  <si>
    <t>Nov 26 2021 11:35AM</t>
  </si>
  <si>
    <t>274297</t>
  </si>
  <si>
    <t>378</t>
  </si>
  <si>
    <t>R-122454-2026</t>
  </si>
  <si>
    <t>ACB-684</t>
  </si>
  <si>
    <t>631313</t>
  </si>
  <si>
    <t>538172</t>
  </si>
  <si>
    <t>Jan  7 2026 11:17AM</t>
  </si>
  <si>
    <t>Jan 11 2025  8:29PM</t>
  </si>
  <si>
    <t>235241</t>
  </si>
  <si>
    <t>379</t>
  </si>
  <si>
    <t>R-122156-2026</t>
  </si>
  <si>
    <t>FSL412244</t>
  </si>
  <si>
    <t>NASEEM AKHTAR</t>
  </si>
  <si>
    <t>2A43612</t>
  </si>
  <si>
    <t>7027360</t>
  </si>
  <si>
    <t>Jan  2 2026 12:17PM</t>
  </si>
  <si>
    <t>Jan  4 2022  1:38PM</t>
  </si>
  <si>
    <t>241692</t>
  </si>
  <si>
    <t>380</t>
  </si>
  <si>
    <t>R-122213-2026</t>
  </si>
  <si>
    <t>ANC-102</t>
  </si>
  <si>
    <t>ABDUL RAZZAQ</t>
  </si>
  <si>
    <t>6R255464</t>
  </si>
  <si>
    <t>NF1AET306H1155452</t>
  </si>
  <si>
    <t>Jan  2 2026  3:42PM</t>
  </si>
  <si>
    <t>Jul  6 2021  5:24PM</t>
  </si>
  <si>
    <t>270301</t>
  </si>
  <si>
    <t>381</t>
  </si>
  <si>
    <t>R-123255-2026</t>
  </si>
  <si>
    <t>MUL241122102</t>
  </si>
  <si>
    <t>509382</t>
  </si>
  <si>
    <t>1010485</t>
  </si>
  <si>
    <t>Jan 10 2026 11:42AM</t>
  </si>
  <si>
    <t>Nov 24 2022  5:28PM</t>
  </si>
  <si>
    <t>270125</t>
  </si>
  <si>
    <t>382</t>
  </si>
  <si>
    <t>R-123298-2026</t>
  </si>
  <si>
    <t>BT-2225</t>
  </si>
  <si>
    <t>HARIS AHMED</t>
  </si>
  <si>
    <t>1UR0756394</t>
  </si>
  <si>
    <t>4175176</t>
  </si>
  <si>
    <t>Jan 12 2026 10:11AM</t>
  </si>
  <si>
    <t>Dec 27 2025 11:34AM</t>
  </si>
  <si>
    <t>363336</t>
  </si>
  <si>
    <t>383</t>
  </si>
  <si>
    <t>R-123611-2026</t>
  </si>
  <si>
    <t>AMQ-990</t>
  </si>
  <si>
    <t>FAIZA IMRAN</t>
  </si>
  <si>
    <t>6R256407</t>
  </si>
  <si>
    <t>NF1AET306H1156385</t>
  </si>
  <si>
    <t>Jan 15 2026  1:50PM</t>
  </si>
  <si>
    <t>Nov 21 2022  1:22PM</t>
  </si>
  <si>
    <t>269711</t>
  </si>
  <si>
    <t>384</t>
  </si>
  <si>
    <t>R-123653-2026</t>
  </si>
  <si>
    <t>APL-489</t>
  </si>
  <si>
    <t>IHTISHAM UR REHMAN</t>
  </si>
  <si>
    <t>6R268874</t>
  </si>
  <si>
    <t>NF1AET306H1168816</t>
  </si>
  <si>
    <t>Jan 16 2026 11:05AM</t>
  </si>
  <si>
    <t>Mar 21 2025  9:08PM</t>
  </si>
  <si>
    <t>331099</t>
  </si>
  <si>
    <t>385</t>
  </si>
  <si>
    <t>R-122429-2026</t>
  </si>
  <si>
    <t>ATE-457</t>
  </si>
  <si>
    <t>160090</t>
  </si>
  <si>
    <t>1060026</t>
  </si>
  <si>
    <t>Jan  6 2026  3:45PM</t>
  </si>
  <si>
    <t>Jan  4 2025 10:39AM</t>
  </si>
  <si>
    <t>241018</t>
  </si>
  <si>
    <t>386</t>
  </si>
  <si>
    <t>R-122366-2026</t>
  </si>
  <si>
    <t>AFC-714</t>
  </si>
  <si>
    <t>185474</t>
  </si>
  <si>
    <t>10085477</t>
  </si>
  <si>
    <t>Jan  5 2026  3:04PM</t>
  </si>
  <si>
    <t>Jan 11 2025  6:34PM</t>
  </si>
  <si>
    <t>235235</t>
  </si>
  <si>
    <t>387</t>
  </si>
  <si>
    <t>R-122686-2026</t>
  </si>
  <si>
    <t>LZE-8572</t>
  </si>
  <si>
    <t>MUHAMMAD USAMA MOHSIN</t>
  </si>
  <si>
    <t>L13A2039819</t>
  </si>
  <si>
    <t>NFBGE15AO4R108864</t>
  </si>
  <si>
    <t>Jun 28 2024  9:38PM</t>
  </si>
  <si>
    <t>306477</t>
  </si>
  <si>
    <t>388</t>
  </si>
  <si>
    <t>R-121543-2025</t>
  </si>
  <si>
    <t>KU-8477</t>
  </si>
  <si>
    <t>AZIZULLAH KHAN</t>
  </si>
  <si>
    <t>1KD-U092457</t>
  </si>
  <si>
    <t>MR0FZ29G101667215</t>
  </si>
  <si>
    <t>Nov 18 2025 12:00AM</t>
  </si>
  <si>
    <t>336998</t>
  </si>
  <si>
    <t>389</t>
  </si>
  <si>
    <t>R-123558-2026</t>
  </si>
  <si>
    <t>AHE-899</t>
  </si>
  <si>
    <t>3ZZFE</t>
  </si>
  <si>
    <t>9010876</t>
  </si>
  <si>
    <t>Dec 19 2019 11:11AM</t>
  </si>
  <si>
    <t>142707</t>
  </si>
  <si>
    <t>390</t>
  </si>
  <si>
    <t>R-123798-2026</t>
  </si>
  <si>
    <t>BTW-343</t>
  </si>
  <si>
    <t>MUHAMMAD IRSHAD QURESHI</t>
  </si>
  <si>
    <t>Q349130</t>
  </si>
  <si>
    <t>ZRE172R-7048298</t>
  </si>
  <si>
    <t>May 17 2021  4:59PM</t>
  </si>
  <si>
    <t>214576</t>
  </si>
  <si>
    <t>391</t>
  </si>
  <si>
    <t>R-123887-2026</t>
  </si>
  <si>
    <t>BBC-185</t>
  </si>
  <si>
    <t>MUHAMMAD TAYYAB IDREES</t>
  </si>
  <si>
    <t>364371</t>
  </si>
  <si>
    <t>7063451</t>
  </si>
  <si>
    <t>Nov 11 2021  4:38PM</t>
  </si>
  <si>
    <t>271077</t>
  </si>
  <si>
    <t>392</t>
  </si>
  <si>
    <t>R-124022-2026</t>
  </si>
  <si>
    <t>ASN-507</t>
  </si>
  <si>
    <t>313578</t>
  </si>
  <si>
    <t>1213428</t>
  </si>
  <si>
    <t>Jan 21 2026  2:16PM</t>
  </si>
  <si>
    <t>May 31 2022  2:21PM</t>
  </si>
  <si>
    <t>306562</t>
  </si>
  <si>
    <t>393</t>
  </si>
  <si>
    <t>R-122650-2026</t>
  </si>
  <si>
    <t>RYK1892116</t>
  </si>
  <si>
    <t>ADEEL SIDDIQUE</t>
  </si>
  <si>
    <t>PK10K181581</t>
  </si>
  <si>
    <t>NF1AVK31H10081578</t>
  </si>
  <si>
    <t>Sep 18 2021 11:38AM</t>
  </si>
  <si>
    <t>232926</t>
  </si>
  <si>
    <t>394</t>
  </si>
  <si>
    <t>R-121874-2025</t>
  </si>
  <si>
    <t>SA-2140</t>
  </si>
  <si>
    <t>GHULAM MUJATABA</t>
  </si>
  <si>
    <t>JL466Q9N69U503966</t>
  </si>
  <si>
    <t>NKMAAB3D1N1017488</t>
  </si>
  <si>
    <t>Mar 10 2021  2:54PM</t>
  </si>
  <si>
    <t>360380</t>
  </si>
  <si>
    <t>395</t>
  </si>
  <si>
    <t>R-121730-2025</t>
  </si>
  <si>
    <t>BAS-77</t>
  </si>
  <si>
    <t>SHAFAY TEX (ATEEQ)</t>
  </si>
  <si>
    <t>1GD5290723</t>
  </si>
  <si>
    <t>GUN126R5559016</t>
  </si>
  <si>
    <t>Aug 11 2021  3:28PM</t>
  </si>
  <si>
    <t>270290</t>
  </si>
  <si>
    <t>396</t>
  </si>
  <si>
    <t>R-122070-2025</t>
  </si>
  <si>
    <t>LHE291120247</t>
  </si>
  <si>
    <t>ALI AZIZ</t>
  </si>
  <si>
    <t>6R327885</t>
  </si>
  <si>
    <t>NF1AET306H1227854</t>
  </si>
  <si>
    <t>Dec 31 2025  9:44PM</t>
  </si>
  <si>
    <t>Nov 30 2024 11:01AM</t>
  </si>
  <si>
    <t>319837</t>
  </si>
  <si>
    <t>397</t>
  </si>
  <si>
    <t>R-121998-2025</t>
  </si>
  <si>
    <t>Malik Atif Mehmood</t>
  </si>
  <si>
    <t>Dec 31 2025 11:37AM</t>
  </si>
  <si>
    <t>170509</t>
  </si>
  <si>
    <t>398</t>
  </si>
  <si>
    <t>R-122222-2026</t>
  </si>
  <si>
    <t>BVN-303</t>
  </si>
  <si>
    <t>ZAINAL ABDIN</t>
  </si>
  <si>
    <t>Q086351</t>
  </si>
  <si>
    <t>ZRE171R-6063832</t>
  </si>
  <si>
    <t>269776</t>
  </si>
  <si>
    <t>399</t>
  </si>
  <si>
    <t>R-122332-2026</t>
  </si>
  <si>
    <t>AXB-2390</t>
  </si>
  <si>
    <t>Z294388</t>
  </si>
  <si>
    <t>EC974973</t>
  </si>
  <si>
    <t>Apr  5 2025  2:40PM</t>
  </si>
  <si>
    <t>332336</t>
  </si>
  <si>
    <t>400</t>
  </si>
  <si>
    <t>R-123692-2026</t>
  </si>
  <si>
    <t>BDX-427</t>
  </si>
  <si>
    <t>B106103</t>
  </si>
  <si>
    <t>PK10006097</t>
  </si>
  <si>
    <t>Apr 22 2022 12:00AM</t>
  </si>
  <si>
    <t>251425</t>
  </si>
  <si>
    <t>401</t>
  </si>
  <si>
    <t>R-123343-2026</t>
  </si>
  <si>
    <t>BWB-449(REMOVED)</t>
  </si>
  <si>
    <t>SUHAIL AHMED</t>
  </si>
  <si>
    <t>6R143619(REMOVED)</t>
  </si>
  <si>
    <t>NF1AET306H1044024(REMOVED)</t>
  </si>
  <si>
    <t>Jan 12 2026 12:00AM</t>
  </si>
  <si>
    <t>306923</t>
  </si>
  <si>
    <t>Type</t>
  </si>
  <si>
    <t>DOR</t>
  </si>
  <si>
    <t>Agent</t>
  </si>
  <si>
    <t>Finance Remarks</t>
  </si>
  <si>
    <t>JHHYS</t>
  </si>
  <si>
    <t>JOH</t>
  </si>
  <si>
    <t>1227281</t>
  </si>
  <si>
    <t>10079776</t>
  </si>
  <si>
    <t>10101099</t>
  </si>
  <si>
    <t>485463</t>
  </si>
  <si>
    <t>6066893</t>
  </si>
  <si>
    <t>1217842</t>
  </si>
  <si>
    <t>1016656</t>
  </si>
  <si>
    <t>7022069</t>
  </si>
  <si>
    <t>10025619</t>
  </si>
  <si>
    <t>10064104</t>
  </si>
  <si>
    <t>10104039</t>
  </si>
  <si>
    <t>6077630</t>
  </si>
  <si>
    <t>9503277</t>
  </si>
  <si>
    <t>1901196</t>
  </si>
  <si>
    <t>1017979</t>
  </si>
  <si>
    <t>10120169</t>
  </si>
  <si>
    <t>10108197</t>
  </si>
  <si>
    <t>7054752</t>
  </si>
  <si>
    <t>10098389</t>
  </si>
  <si>
    <t>10064859</t>
  </si>
  <si>
    <t>10036049</t>
  </si>
  <si>
    <t>1034544</t>
  </si>
  <si>
    <t>1105304</t>
  </si>
  <si>
    <t>4180412</t>
  </si>
  <si>
    <t>10084790</t>
  </si>
  <si>
    <t>254662</t>
  </si>
  <si>
    <t>1146273</t>
  </si>
  <si>
    <t>1235572</t>
  </si>
  <si>
    <t>10100852</t>
  </si>
  <si>
    <t>1196617</t>
  </si>
  <si>
    <t>39249</t>
  </si>
  <si>
    <t>1169196</t>
  </si>
  <si>
    <t>68839</t>
  </si>
  <si>
    <t>10005</t>
  </si>
  <si>
    <t>7059006</t>
  </si>
  <si>
    <t>1167063</t>
  </si>
  <si>
    <t>1232171</t>
  </si>
  <si>
    <t>271465</t>
  </si>
  <si>
    <t>0893914</t>
  </si>
  <si>
    <t>0030929</t>
  </si>
  <si>
    <t>Convert into UBL in Feb-26</t>
  </si>
  <si>
    <t>NNAQL51AZKP513233</t>
  </si>
  <si>
    <t>6R342187</t>
  </si>
  <si>
    <t>H1242027</t>
  </si>
  <si>
    <t>No Removal/Reinstate Showing in CRM</t>
  </si>
  <si>
    <t>G4NAMH314379</t>
  </si>
  <si>
    <t>Vehicle not found in CRM</t>
  </si>
  <si>
    <t>ATK-761</t>
  </si>
  <si>
    <t>6R164624</t>
  </si>
  <si>
    <t>2025-01-08 13:20:22</t>
  </si>
  <si>
    <t>AEC-015</t>
  </si>
  <si>
    <t>2A33456</t>
  </si>
  <si>
    <t>2023-01-26 17:00:23</t>
  </si>
  <si>
    <t>BZH-989</t>
  </si>
  <si>
    <t>2A64298</t>
  </si>
  <si>
    <t>KHI-7042335</t>
  </si>
  <si>
    <t>2024-01-24 14:20:12</t>
  </si>
  <si>
    <t>Cash</t>
  </si>
  <si>
    <t>LHE10220254</t>
  </si>
  <si>
    <t>575826-L</t>
  </si>
  <si>
    <t>64787-1225</t>
  </si>
  <si>
    <t>2025-02-10 14:21:04</t>
  </si>
  <si>
    <t>LHE10220253</t>
  </si>
  <si>
    <t>575824-L</t>
  </si>
  <si>
    <t>64787-1125</t>
  </si>
  <si>
    <t>2025-02-10 14:17:03</t>
  </si>
  <si>
    <t>LHE102202521</t>
  </si>
  <si>
    <t>634572-L</t>
  </si>
  <si>
    <t>90858-0525</t>
  </si>
  <si>
    <t>2025-02-10 15:31:06</t>
  </si>
  <si>
    <t>BK-8578</t>
  </si>
  <si>
    <t>1GD5218496</t>
  </si>
  <si>
    <t>R-1100895</t>
  </si>
  <si>
    <t>2025-02-07 00:00:00</t>
  </si>
  <si>
    <t>AKY-119</t>
  </si>
  <si>
    <t>R045343</t>
  </si>
  <si>
    <t>2023-02-07 16:25:57</t>
  </si>
  <si>
    <t>AUJ-627</t>
  </si>
  <si>
    <t>R2008894</t>
  </si>
  <si>
    <t>2025-02-13 16:35:57</t>
  </si>
  <si>
    <t>AUE-415</t>
  </si>
  <si>
    <t>2025-02-09 00:00:00</t>
  </si>
  <si>
    <t>AJD-579</t>
  </si>
  <si>
    <t>R035767</t>
  </si>
  <si>
    <t>2024-02-06 13:48:29</t>
  </si>
  <si>
    <t>BK-1848</t>
  </si>
  <si>
    <t>G4NAMH316009</t>
  </si>
  <si>
    <t>NNAQL51AZKP516038</t>
  </si>
  <si>
    <t>2022-02-14 10:39:18</t>
  </si>
  <si>
    <t>BYG-333</t>
  </si>
  <si>
    <t>Q364319</t>
  </si>
  <si>
    <t>2022-02-11 18:10:36</t>
  </si>
  <si>
    <t>BMV-084</t>
  </si>
  <si>
    <t>R228105</t>
  </si>
  <si>
    <t>2022-02-03 20:39:11</t>
  </si>
  <si>
    <t>TLA-410</t>
  </si>
  <si>
    <t>FE6-101406H</t>
  </si>
  <si>
    <t>O4641</t>
  </si>
  <si>
    <t>2023-02-10 12:57:58</t>
  </si>
  <si>
    <t>AJP-638</t>
  </si>
  <si>
    <t>L12B51010471</t>
  </si>
  <si>
    <t>NFBGN862XNR017490</t>
  </si>
  <si>
    <t>2024-02-06 13:51:06</t>
  </si>
  <si>
    <t>AZF-727</t>
  </si>
  <si>
    <t>Y795284</t>
  </si>
  <si>
    <t>NZE140-2163332</t>
  </si>
  <si>
    <t>2023-01-10 15:15:20</t>
  </si>
  <si>
    <t>GJRN782065</t>
  </si>
  <si>
    <t>018823</t>
  </si>
  <si>
    <t>2023-09-19 16:33:00</t>
  </si>
  <si>
    <t>AWE-227</t>
  </si>
  <si>
    <t>1KR-0451276</t>
  </si>
  <si>
    <t>KSP90-2029472</t>
  </si>
  <si>
    <t>2024-02-10 16:31:54</t>
  </si>
  <si>
    <t>BJZ-455</t>
  </si>
  <si>
    <t>PKS13037090</t>
  </si>
  <si>
    <t>RS413PK10037071</t>
  </si>
  <si>
    <t>2024-02-12 10:15:31</t>
  </si>
  <si>
    <t>APW-488</t>
  </si>
  <si>
    <t>2023-02-01 13:18:29</t>
  </si>
  <si>
    <t>LEE15-2647</t>
  </si>
  <si>
    <t>Z288429</t>
  </si>
  <si>
    <t>2024-02-06 11:18:00</t>
  </si>
  <si>
    <t>AVW-037</t>
  </si>
  <si>
    <t>1KR-0284643</t>
  </si>
  <si>
    <t>2025-01-20 10:53:51</t>
  </si>
  <si>
    <t>BAY-565</t>
  </si>
  <si>
    <t>K12MR1011522</t>
  </si>
  <si>
    <t>NF1SZC63S00111514</t>
  </si>
  <si>
    <t>2025-02-11 00:00:00</t>
  </si>
  <si>
    <t>AJA-313</t>
  </si>
  <si>
    <t>Q089581</t>
  </si>
  <si>
    <t>2022-02-14 10:22:56</t>
  </si>
  <si>
    <t>BZN-431</t>
  </si>
  <si>
    <t>KF-J917417</t>
  </si>
  <si>
    <t>LA350S-0214491</t>
  </si>
  <si>
    <t>2024-01-02 18:14:44</t>
  </si>
  <si>
    <t>BZN-432</t>
  </si>
  <si>
    <t>KF-J904335</t>
  </si>
  <si>
    <t>LA350S-0208051</t>
  </si>
  <si>
    <t>2024-01-02 17:46:00</t>
  </si>
  <si>
    <t>LE19-5693</t>
  </si>
  <si>
    <t>Q336769</t>
  </si>
  <si>
    <t>R7035888</t>
  </si>
  <si>
    <t>2026-01-30 00:00:00</t>
  </si>
  <si>
    <t>LEB17-834</t>
  </si>
  <si>
    <t>LEB17-84</t>
  </si>
  <si>
    <t>LEB17-3</t>
  </si>
  <si>
    <t>2023-02-11 18:06:23</t>
  </si>
  <si>
    <t>ATU-925</t>
  </si>
  <si>
    <t>G4NALUS09277</t>
  </si>
  <si>
    <t>PMHJ2813SLN200003</t>
  </si>
  <si>
    <t>2026-01-29 00:00:00</t>
  </si>
  <si>
    <t>BG-7794</t>
  </si>
  <si>
    <t>1GD0434603</t>
  </si>
  <si>
    <t>GUN156R-1090426</t>
  </si>
  <si>
    <t>LED16-6624</t>
  </si>
  <si>
    <t>Z443924</t>
  </si>
  <si>
    <t>2021-02-09 13:49:24</t>
  </si>
  <si>
    <t>BVP-378</t>
  </si>
  <si>
    <t>JL473Q4L3EE503719</t>
  </si>
  <si>
    <t>NKMA2CDR4L1000061</t>
  </si>
  <si>
    <t>2022-10-10 12:52:00</t>
  </si>
  <si>
    <t>BZH-985</t>
  </si>
  <si>
    <t>6R291584</t>
  </si>
  <si>
    <t>NF1AET306H1191643</t>
  </si>
  <si>
    <t>2025-02-12 00:00:00</t>
  </si>
  <si>
    <t>BXD-696</t>
  </si>
  <si>
    <t>2A54108</t>
  </si>
  <si>
    <t>2022-02-11 15:37:08</t>
  </si>
  <si>
    <t>BTU-940</t>
  </si>
  <si>
    <t>2024-02-06 11:33:24</t>
  </si>
  <si>
    <t>BSZ-013</t>
  </si>
  <si>
    <t>2A18833</t>
  </si>
  <si>
    <t>2021-02-08 15:48:00</t>
  </si>
  <si>
    <t>CCD-669</t>
  </si>
  <si>
    <t>Q375679(A)</t>
  </si>
  <si>
    <t>2026-01-28 00:00:00</t>
  </si>
  <si>
    <t>BSZ-265</t>
  </si>
  <si>
    <t>2021-02-08 12:18:00</t>
  </si>
  <si>
    <t>BYE-058</t>
  </si>
  <si>
    <t>R1009318</t>
  </si>
  <si>
    <t>2023-02-10 13:15:51</t>
  </si>
  <si>
    <t>BVQ-449</t>
  </si>
  <si>
    <t>L15Z81003589</t>
  </si>
  <si>
    <t>R010014</t>
  </si>
  <si>
    <t>2022-02-04 16:13:34</t>
  </si>
  <si>
    <t>AHC-205</t>
  </si>
  <si>
    <t>2022-02-03 17:35:27</t>
  </si>
  <si>
    <t>LHE822170</t>
  </si>
  <si>
    <t>2A18649</t>
  </si>
  <si>
    <t>2021-02-08 17:00:13</t>
  </si>
  <si>
    <t>KHI322275</t>
  </si>
  <si>
    <t>07920</t>
  </si>
  <si>
    <t>2022-02-03 16:40:40</t>
  </si>
  <si>
    <t>MUL2712024</t>
  </si>
  <si>
    <t>Z01953</t>
  </si>
  <si>
    <t>2024-01-27 12:55:30</t>
  </si>
  <si>
    <t>BSJ-934</t>
  </si>
  <si>
    <t>Q067400</t>
  </si>
  <si>
    <t>R6044917</t>
  </si>
  <si>
    <t>2026-01-26 00:00:00</t>
  </si>
  <si>
    <t>AWG-826</t>
  </si>
  <si>
    <t>R18Z16928944</t>
  </si>
  <si>
    <t>NFBFC6669MR081527</t>
  </si>
  <si>
    <t>2023-01-31 15:41:17</t>
  </si>
  <si>
    <t>KHI271202410</t>
  </si>
  <si>
    <t>LA350S-0225126</t>
  </si>
  <si>
    <t>2024-01-27 14:37:50</t>
  </si>
  <si>
    <t>BYD-317</t>
  </si>
  <si>
    <t>Q364109</t>
  </si>
  <si>
    <t>R-7063294</t>
  </si>
  <si>
    <t>2023-02-01 17:54:47</t>
  </si>
  <si>
    <t>AFF-007</t>
  </si>
  <si>
    <t>2021-02-08 11:24:19</t>
  </si>
  <si>
    <t>TKY-307</t>
  </si>
  <si>
    <t>2023-01-06 18:11:13</t>
  </si>
  <si>
    <t>BQZ-111</t>
  </si>
  <si>
    <t>Q339059</t>
  </si>
  <si>
    <t>ZRE172R-7038201</t>
  </si>
  <si>
    <t>ABU-851</t>
  </si>
  <si>
    <t>2024-02-06 11:57:19</t>
  </si>
  <si>
    <t>LHE17120257</t>
  </si>
  <si>
    <t>6R335917</t>
  </si>
  <si>
    <t>2025-01-17 18:01:29</t>
  </si>
  <si>
    <t>LEH14-2203</t>
  </si>
  <si>
    <t>R18Z13746314</t>
  </si>
  <si>
    <t>ER120346</t>
  </si>
  <si>
    <t>2024-01-29 12:02:59</t>
  </si>
  <si>
    <t>AHC-307</t>
  </si>
  <si>
    <t>2022-02-07 17:58:49</t>
  </si>
  <si>
    <t>BSU-770</t>
  </si>
  <si>
    <t>2A14934</t>
  </si>
  <si>
    <t>2022-02-04 16:59:11</t>
  </si>
  <si>
    <t>BVV-649</t>
  </si>
  <si>
    <t>2022-02-07 17:38:22</t>
  </si>
  <si>
    <t>BQK-381</t>
  </si>
  <si>
    <t>L13Z17533595</t>
  </si>
  <si>
    <t>NFBGM1647KR252873</t>
  </si>
  <si>
    <t>2022-02-03 13:51:08</t>
  </si>
  <si>
    <t>BMR-741</t>
  </si>
  <si>
    <t>R18Z12934811</t>
  </si>
  <si>
    <t>NFBFC6666JR038226</t>
  </si>
  <si>
    <t>2022-02-02 16:00:07</t>
  </si>
  <si>
    <t>LB-4422</t>
  </si>
  <si>
    <t>2023-01-31 10:11:38</t>
  </si>
  <si>
    <t>AXJ-881</t>
  </si>
  <si>
    <t>2026-01-22 00:00:00</t>
  </si>
  <si>
    <t>AGM-787</t>
  </si>
  <si>
    <t>6R200150</t>
  </si>
  <si>
    <t>2024-02-06 12:56:35</t>
  </si>
  <si>
    <t>AYE-963</t>
  </si>
  <si>
    <t>NR002568</t>
  </si>
  <si>
    <t>BXY-800</t>
  </si>
  <si>
    <t>L12B51013564</t>
  </si>
  <si>
    <t>NFBGN8627NR024672</t>
  </si>
  <si>
    <t>2023-01-17 14:05:43</t>
  </si>
  <si>
    <t>BHS-331</t>
  </si>
  <si>
    <t>Z12908191</t>
  </si>
  <si>
    <t>R010845</t>
  </si>
  <si>
    <t>AGU-013</t>
  </si>
  <si>
    <t>Q042886</t>
  </si>
  <si>
    <t>ZRE171R-6020367</t>
  </si>
  <si>
    <t>2023-01-30 12:42:06</t>
  </si>
  <si>
    <t>CAW-483</t>
  </si>
  <si>
    <t>6R334258</t>
  </si>
  <si>
    <t>NF1AET306H1234296</t>
  </si>
  <si>
    <t>2025-01-18 14:12:13</t>
  </si>
  <si>
    <t>MK-977</t>
  </si>
  <si>
    <t>2024-01-27 11:58:14</t>
  </si>
  <si>
    <t>BLU-284</t>
  </si>
  <si>
    <t>K117509</t>
  </si>
  <si>
    <t>H10017458</t>
  </si>
  <si>
    <t>2025-01-31 00:00:00</t>
  </si>
  <si>
    <t>ALW-048</t>
  </si>
  <si>
    <t>2TRA934289</t>
  </si>
  <si>
    <t>0894088</t>
  </si>
  <si>
    <t>2021-02-04 17:35:14</t>
  </si>
  <si>
    <t>AEY-108</t>
  </si>
  <si>
    <t>2A50499</t>
  </si>
  <si>
    <t>2023-01-31 11:41:13</t>
  </si>
  <si>
    <t>BHN422257</t>
  </si>
  <si>
    <t>2A46016</t>
  </si>
  <si>
    <t>2022-02-04 15:43:32</t>
  </si>
  <si>
    <t>AQE-199</t>
  </si>
  <si>
    <t>R017277</t>
  </si>
  <si>
    <t>2023-01-16 16:44:07</t>
  </si>
  <si>
    <t>BK-9647</t>
  </si>
  <si>
    <t>KP311479</t>
  </si>
  <si>
    <t>2023-01-04 19:38:08</t>
  </si>
  <si>
    <t>KHI12232</t>
  </si>
  <si>
    <t>2A59513</t>
  </si>
  <si>
    <t>R-9521512</t>
  </si>
  <si>
    <t>2023-02-01 12:12:14</t>
  </si>
  <si>
    <t>BVT-056</t>
  </si>
  <si>
    <t>2A46152</t>
  </si>
  <si>
    <t>2022-02-03 16:57:56</t>
  </si>
  <si>
    <t>BLL-023</t>
  </si>
  <si>
    <t>PKS13039173</t>
  </si>
  <si>
    <t>RS413PK10039175</t>
  </si>
  <si>
    <t>2023-02-01 14:21:52</t>
  </si>
  <si>
    <t>AEW-011</t>
  </si>
  <si>
    <t>AHNK06008</t>
  </si>
  <si>
    <t>LVTDB216ND067708</t>
  </si>
  <si>
    <t>2023-02-01 12:02:33</t>
  </si>
  <si>
    <t>AMR-044</t>
  </si>
  <si>
    <t>2025-01-30 00:00:00</t>
  </si>
  <si>
    <t>LC-7767</t>
  </si>
  <si>
    <t>1GD5283310</t>
  </si>
  <si>
    <t>R-5558325</t>
  </si>
  <si>
    <t>2024-01-22 11:55:16</t>
  </si>
  <si>
    <t>LEB19-4410</t>
  </si>
  <si>
    <t>Z543091</t>
  </si>
  <si>
    <t>2023-01-31 16:02:40</t>
  </si>
  <si>
    <t>FSL3112350</t>
  </si>
  <si>
    <t>P000043</t>
  </si>
  <si>
    <t>2023-02-01 12:30:44</t>
  </si>
  <si>
    <t>BRW-415</t>
  </si>
  <si>
    <t>2025-01-17 18:24:47</t>
  </si>
  <si>
    <t>AGH-748</t>
  </si>
  <si>
    <t>EF-DET</t>
  </si>
  <si>
    <t>2023-01-24 11:40:05</t>
  </si>
  <si>
    <t>BYC-005</t>
  </si>
  <si>
    <t>2A58166</t>
  </si>
  <si>
    <t>2023-02-01 13:32:54</t>
  </si>
  <si>
    <t>BL-1405</t>
  </si>
  <si>
    <t>KHI-P2000629</t>
  </si>
  <si>
    <t>P2000629</t>
  </si>
  <si>
    <t>2023-02-01 13:42:50</t>
  </si>
  <si>
    <t>BR13-69</t>
  </si>
  <si>
    <t>PKF570105</t>
  </si>
  <si>
    <t>SF410PK476980</t>
  </si>
  <si>
    <t>2023-01-30 13:55:01</t>
  </si>
  <si>
    <t>MUL3012314</t>
  </si>
  <si>
    <t>NF9FF6A50P2000614</t>
  </si>
  <si>
    <t>2023-01-30 14:48:26</t>
  </si>
  <si>
    <t>ANA-663</t>
  </si>
  <si>
    <t>2023-01-20 17:49:04</t>
  </si>
  <si>
    <t>BM-9648</t>
  </si>
  <si>
    <t>R2011280</t>
  </si>
  <si>
    <t>2025-01-18 18:24:49</t>
  </si>
  <si>
    <t>BMK-910</t>
  </si>
  <si>
    <t>Q331272</t>
  </si>
  <si>
    <t>2021-12-28 17:35:23</t>
  </si>
  <si>
    <t>BLF-244</t>
  </si>
  <si>
    <t>Z512102</t>
  </si>
  <si>
    <t>NZE170R-4138213</t>
  </si>
  <si>
    <t>2025-01-24 00:00:00</t>
  </si>
  <si>
    <t>BUK-526</t>
  </si>
  <si>
    <t>6R159596</t>
  </si>
  <si>
    <t>NK1AET306H1059639</t>
  </si>
  <si>
    <t>2023-01-06 19:16:59</t>
  </si>
  <si>
    <t>AQN-685</t>
  </si>
  <si>
    <t>2024-01-23 10:54:35</t>
  </si>
  <si>
    <t>BZK-558</t>
  </si>
  <si>
    <t>036402</t>
  </si>
  <si>
    <t>2024-01-29 11:49:59</t>
  </si>
  <si>
    <t>BYD-489</t>
  </si>
  <si>
    <t>Q364224</t>
  </si>
  <si>
    <t>ZRE172R-7063396</t>
  </si>
  <si>
    <t>2024-01-30 00:00:00</t>
  </si>
  <si>
    <t>ANG-845</t>
  </si>
  <si>
    <t>078336</t>
  </si>
  <si>
    <t>2022-01-25 15:02:14</t>
  </si>
  <si>
    <t>AGH-112</t>
  </si>
  <si>
    <t>R028234</t>
  </si>
  <si>
    <t>2024-01-29 11:04:52</t>
  </si>
  <si>
    <t>KHI27120248</t>
  </si>
  <si>
    <t>2024-01-27 14:21:33</t>
  </si>
  <si>
    <t>BLS-858</t>
  </si>
  <si>
    <t>6R290765</t>
  </si>
  <si>
    <t>2024-01-29 10:57:33</t>
  </si>
  <si>
    <t>LE-2323</t>
  </si>
  <si>
    <t>2023-01-26 18:44:02</t>
  </si>
  <si>
    <t>BL-7643</t>
  </si>
  <si>
    <t>1GD5466649</t>
  </si>
  <si>
    <t>R-1104675</t>
  </si>
  <si>
    <t>2024-01-22 11:31:45</t>
  </si>
  <si>
    <t>BYH-666</t>
  </si>
  <si>
    <t>Q364703</t>
  </si>
  <si>
    <t>2023-01-26 17:44:36</t>
  </si>
  <si>
    <t>BL-2245</t>
  </si>
  <si>
    <t>L15Z14811301</t>
  </si>
  <si>
    <t>NFBDG1836PR027964</t>
  </si>
  <si>
    <t>2023-01-28 11:44:18</t>
  </si>
  <si>
    <t>BMK-732</t>
  </si>
  <si>
    <t>Z518473</t>
  </si>
  <si>
    <t>NZE170R-4144433</t>
  </si>
  <si>
    <t>2024-01-23 11:06:08</t>
  </si>
  <si>
    <t>AER-364</t>
  </si>
  <si>
    <t>2A34974</t>
  </si>
  <si>
    <t>NSP150R-7021804</t>
  </si>
  <si>
    <t>2024-11-25 00:00:00</t>
  </si>
  <si>
    <t>AUD-689</t>
  </si>
  <si>
    <t>PKR266327</t>
  </si>
  <si>
    <t>RA410PK570331</t>
  </si>
  <si>
    <t>2024-01-23 13:34:25</t>
  </si>
  <si>
    <t>AXY-927</t>
  </si>
  <si>
    <t>Q364696</t>
  </si>
  <si>
    <t>2023-01-25 18:28:15</t>
  </si>
  <si>
    <t>BVQ-846</t>
  </si>
  <si>
    <t>2022-01-12 14:29:06</t>
  </si>
  <si>
    <t>KHI221202413</t>
  </si>
  <si>
    <t>KF-J929840</t>
  </si>
  <si>
    <t>S-0221094</t>
  </si>
  <si>
    <t>2024-01-22 12:38:28</t>
  </si>
  <si>
    <t>BXJ-936</t>
  </si>
  <si>
    <t>0137682</t>
  </si>
  <si>
    <t>2023-01-25 18:58:35</t>
  </si>
  <si>
    <t>CW-4261</t>
  </si>
  <si>
    <t>A9263259</t>
  </si>
  <si>
    <t>2024-01-22 12:29:14</t>
  </si>
  <si>
    <t>AXA-724</t>
  </si>
  <si>
    <t>9Z08641</t>
  </si>
  <si>
    <t>ZVG10R-0907388</t>
  </si>
  <si>
    <t>2025-01-21 12:41:22</t>
  </si>
  <si>
    <t>KHI23123106</t>
  </si>
  <si>
    <t>2023-01-24 11:50:40</t>
  </si>
  <si>
    <t>SUK1912317</t>
  </si>
  <si>
    <t>Q102225</t>
  </si>
  <si>
    <t>ZRE171R-6079751</t>
  </si>
  <si>
    <t>2023-01-19 14:14:26</t>
  </si>
  <si>
    <t>LA-3455</t>
  </si>
  <si>
    <t>0966700</t>
  </si>
  <si>
    <t>2022-01-17 10:42:34</t>
  </si>
  <si>
    <t>AGV-768</t>
  </si>
  <si>
    <t>Q088236</t>
  </si>
  <si>
    <t>2022-01-19 09:52:16</t>
  </si>
  <si>
    <t>SKT21120252</t>
  </si>
  <si>
    <t>H700646</t>
  </si>
  <si>
    <t>N218746</t>
  </si>
  <si>
    <t>2025-01-21 11:51:00</t>
  </si>
  <si>
    <t>BN-9222</t>
  </si>
  <si>
    <t>2024-01-23 13:36:32</t>
  </si>
  <si>
    <t>ATY-469</t>
  </si>
  <si>
    <t>Q075930</t>
  </si>
  <si>
    <t>ZRE171R-6053422</t>
  </si>
  <si>
    <t>2026-01-09 00:00:00</t>
  </si>
  <si>
    <t>AKH-744</t>
  </si>
  <si>
    <t>2026-01-08 00:00:00</t>
  </si>
  <si>
    <t>BZB-992</t>
  </si>
  <si>
    <t>Q367927</t>
  </si>
  <si>
    <t>ZRE172R7067119</t>
  </si>
  <si>
    <t>2024-01-23 12:51:30</t>
  </si>
  <si>
    <t>BH-8960</t>
  </si>
  <si>
    <t>2TRA795560</t>
  </si>
  <si>
    <t>TGN166R-0892714</t>
  </si>
  <si>
    <t>2020-12-16 13:20:50</t>
  </si>
  <si>
    <t>AQL-551</t>
  </si>
  <si>
    <t>2024-01-09 10:39:10</t>
  </si>
  <si>
    <t>GAE-376</t>
  </si>
  <si>
    <t>2025-01-21 12:40:28</t>
  </si>
  <si>
    <t>LEA17A-9739</t>
  </si>
  <si>
    <t>2024-01-16 13:27:20</t>
  </si>
  <si>
    <t>LEA17A-9834</t>
  </si>
  <si>
    <t>Q326512</t>
  </si>
  <si>
    <t>2024-01-13 16:03:33</t>
  </si>
  <si>
    <t>KHI9122340</t>
  </si>
  <si>
    <t>Q105736</t>
  </si>
  <si>
    <t>ZRE171R-6083283</t>
  </si>
  <si>
    <t>2023-12-09 16:17:34</t>
  </si>
  <si>
    <t>CZ-4794</t>
  </si>
  <si>
    <t>M69U501511</t>
  </si>
  <si>
    <t>D1M1009314</t>
  </si>
  <si>
    <t>2025-01-18 00:00:00</t>
  </si>
  <si>
    <t>BWG-096</t>
  </si>
  <si>
    <t>R222458</t>
  </si>
  <si>
    <t>H110598</t>
  </si>
  <si>
    <t>2022-12-01 14:30:37</t>
  </si>
  <si>
    <t>BSX-695</t>
  </si>
  <si>
    <t>Q347501</t>
  </si>
  <si>
    <t>2021-12-15 10:20:34</t>
  </si>
  <si>
    <t>BHF-405</t>
  </si>
  <si>
    <t>Z469357</t>
  </si>
  <si>
    <t>R-4095255</t>
  </si>
  <si>
    <t>2023-01-05 19:09:00</t>
  </si>
  <si>
    <t>BZJ-650</t>
  </si>
  <si>
    <t>2024-01-17 15:48:54</t>
  </si>
  <si>
    <t>KHI1212239</t>
  </si>
  <si>
    <t>6R205035</t>
  </si>
  <si>
    <t>NF1AET306H1105025</t>
  </si>
  <si>
    <t>2022-01-12 14:20:40</t>
  </si>
  <si>
    <t>BEG-316</t>
  </si>
  <si>
    <t>Z327106</t>
  </si>
  <si>
    <t>R4047540</t>
  </si>
  <si>
    <t>2024-12-19 11:00:31</t>
  </si>
  <si>
    <t>BFQ-607</t>
  </si>
  <si>
    <t>Z436061</t>
  </si>
  <si>
    <t>2023-01-11 12:48:44</t>
  </si>
  <si>
    <t>BXQ-430</t>
  </si>
  <si>
    <t>G3LANP074054</t>
  </si>
  <si>
    <t>ZKP71084</t>
  </si>
  <si>
    <t>2022-10-10 18:12:36</t>
  </si>
  <si>
    <t>KHI81202411</t>
  </si>
  <si>
    <t>G4NAPH306066</t>
  </si>
  <si>
    <t>NNAQL51AZPP312772</t>
  </si>
  <si>
    <t>2024-01-08 13:21:14</t>
  </si>
  <si>
    <t>AAC-559</t>
  </si>
  <si>
    <t>Z367014</t>
  </si>
  <si>
    <t>NZE170R-4056333</t>
  </si>
  <si>
    <t>2023-01-10 11:08:32</t>
  </si>
  <si>
    <t>BWF-317</t>
  </si>
  <si>
    <t>Q-358587</t>
  </si>
  <si>
    <t>R-7057749</t>
  </si>
  <si>
    <t>BM-9568</t>
  </si>
  <si>
    <t>1GD5694685</t>
  </si>
  <si>
    <t>R1106141</t>
  </si>
  <si>
    <t>2025-01-16 12:49:36</t>
  </si>
  <si>
    <t>TC-989</t>
  </si>
  <si>
    <t>K500659</t>
  </si>
  <si>
    <t>M1001171</t>
  </si>
  <si>
    <t>2025-01-16 18:29:31</t>
  </si>
  <si>
    <t>OK19-22</t>
  </si>
  <si>
    <t>6R122674</t>
  </si>
  <si>
    <t>NF1AET306H1022594</t>
  </si>
  <si>
    <t>PR# 142098</t>
  </si>
  <si>
    <t>LES12-4800</t>
  </si>
  <si>
    <t>PFFRSMC4PM11G300028</t>
  </si>
  <si>
    <t>BFA-048</t>
  </si>
  <si>
    <t>T25047266</t>
  </si>
  <si>
    <t>SF327248</t>
  </si>
  <si>
    <t>BYY-689</t>
  </si>
  <si>
    <t>R279944</t>
  </si>
  <si>
    <t>H1179952</t>
  </si>
  <si>
    <t>AYT-827</t>
  </si>
  <si>
    <t>R18Z11542419</t>
  </si>
  <si>
    <t>NFBFB2561CR102401</t>
  </si>
  <si>
    <t>2020-01-23 13:40:17</t>
  </si>
  <si>
    <t>BSF-466</t>
  </si>
  <si>
    <t>1KRFE996</t>
  </si>
  <si>
    <t>2022-01-12 16:23:00</t>
  </si>
  <si>
    <t>MUL4220257</t>
  </si>
  <si>
    <t>2025-02-04 16:06:52</t>
  </si>
  <si>
    <t>LEA17-7352</t>
  </si>
  <si>
    <t>2026-01-31 00:00:00</t>
  </si>
  <si>
    <t>AQG-287</t>
  </si>
  <si>
    <t>0066447</t>
  </si>
  <si>
    <t>2024-01-22 00:00:00</t>
  </si>
  <si>
    <t>LE19-9917</t>
  </si>
  <si>
    <t>Z544422</t>
  </si>
  <si>
    <t>NZE170R-4170124</t>
  </si>
  <si>
    <t>2024-01-24 00:00:00</t>
  </si>
  <si>
    <t>BQG-367</t>
  </si>
  <si>
    <t>Z561332</t>
  </si>
  <si>
    <t>NZE170R-4187262</t>
  </si>
  <si>
    <t>2025-02-03 00:00:00</t>
  </si>
  <si>
    <t>LHE31121824</t>
  </si>
  <si>
    <t>Z547626</t>
  </si>
  <si>
    <t>KX-7333</t>
  </si>
  <si>
    <t>1GD0539590</t>
  </si>
  <si>
    <t>2022-01-14 18:20:00</t>
  </si>
  <si>
    <t>AMV-954</t>
  </si>
  <si>
    <t>7941KF</t>
  </si>
  <si>
    <t>2020-01-22 12:06:00</t>
  </si>
  <si>
    <t>ABR-441</t>
  </si>
  <si>
    <t>2021-01-23 15:21:40</t>
  </si>
  <si>
    <t>APZ-971</t>
  </si>
  <si>
    <t>PKS13048061</t>
  </si>
  <si>
    <t>2020-01-24 17:44:02</t>
  </si>
  <si>
    <t>BRA-628</t>
  </si>
  <si>
    <t>LEA20-9085</t>
  </si>
  <si>
    <t>2020-01-24 15:48:47</t>
  </si>
  <si>
    <t>APW-862</t>
  </si>
  <si>
    <t>R18Z12954326</t>
  </si>
  <si>
    <t>NFBFC6662KR057812</t>
  </si>
  <si>
    <t>FSL2212052</t>
  </si>
  <si>
    <t>Z577222</t>
  </si>
  <si>
    <t>2020-01-22 17:07:59</t>
  </si>
  <si>
    <t>ASG-458</t>
  </si>
  <si>
    <t>L15A79800142</t>
  </si>
  <si>
    <t>NFBGM2663LR265807</t>
  </si>
  <si>
    <t>2023-01-24 15:04:00</t>
  </si>
  <si>
    <t>CAY-497</t>
  </si>
  <si>
    <t>KFJ803464</t>
  </si>
  <si>
    <t>LA350S-0167432</t>
  </si>
  <si>
    <t>2025-02-07 13:22:08</t>
  </si>
  <si>
    <t>LE20-5372</t>
  </si>
  <si>
    <t>G3LAKP148009</t>
  </si>
  <si>
    <t>NNATA52AXKP500171</t>
  </si>
  <si>
    <t>2025-02-13 00:00:00</t>
  </si>
  <si>
    <t>BPC-091</t>
  </si>
  <si>
    <t>Z545534</t>
  </si>
  <si>
    <t>NZE170R-4171136</t>
  </si>
  <si>
    <t>LE20-8143</t>
  </si>
  <si>
    <t>BFE-860</t>
  </si>
  <si>
    <t>1KR-1410250</t>
  </si>
  <si>
    <t>KSP130-2089638</t>
  </si>
  <si>
    <t>2025-01-23 00:00:00</t>
  </si>
  <si>
    <t>LEA20-89</t>
  </si>
  <si>
    <t>1GD0792014</t>
  </si>
  <si>
    <t>2020-02-13 09:36:08</t>
  </si>
  <si>
    <t>AUB-368</t>
  </si>
  <si>
    <t>2ZRX719778</t>
  </si>
  <si>
    <t>MR2KZAAG200015804</t>
  </si>
  <si>
    <t>BXL-890</t>
  </si>
  <si>
    <t>2A48763</t>
  </si>
  <si>
    <t>NSP151R9518172</t>
  </si>
  <si>
    <t>2025-01-27 00:00:00</t>
  </si>
  <si>
    <t>LHE222131</t>
  </si>
  <si>
    <t>2021-02-02 11:59:43</t>
  </si>
  <si>
    <t>BH-2399</t>
  </si>
  <si>
    <t>012920</t>
  </si>
  <si>
    <t>2019-02-11 15:20:33</t>
  </si>
  <si>
    <t>BGN-880</t>
  </si>
  <si>
    <t>Z463259</t>
  </si>
  <si>
    <t>NZE170R-4090329</t>
  </si>
  <si>
    <t>2021-01-08 18:57:00</t>
  </si>
  <si>
    <t>BDY-437</t>
  </si>
  <si>
    <t>Z301600</t>
  </si>
  <si>
    <t>NZE170R-4041671</t>
  </si>
  <si>
    <t>2022-02-12 11:57:00</t>
  </si>
  <si>
    <t>LE19-4516</t>
  </si>
  <si>
    <t>2019-01-30 13:10:00</t>
  </si>
  <si>
    <t>LE20-191</t>
  </si>
  <si>
    <t>L13Z17536001</t>
  </si>
  <si>
    <t>NFBGM1644KR256721</t>
  </si>
  <si>
    <t>2023-01-21 16:59:00</t>
  </si>
  <si>
    <t>AQT-584</t>
  </si>
  <si>
    <t>PK10K158531</t>
  </si>
  <si>
    <t>NF1AVK31H10058518</t>
  </si>
  <si>
    <t>2022-02-10 16:16:00</t>
  </si>
  <si>
    <t>ANF-605</t>
  </si>
  <si>
    <t>2024-06-24 15:57:01</t>
  </si>
  <si>
    <t>BJ-0423</t>
  </si>
  <si>
    <t>2023-02-10 12:51:00</t>
  </si>
  <si>
    <t>BRM-097</t>
  </si>
  <si>
    <t>Z576019</t>
  </si>
  <si>
    <t>2020-02-10 11:48:27</t>
  </si>
  <si>
    <t>BQU-102</t>
  </si>
  <si>
    <t>PK10148823</t>
  </si>
  <si>
    <t>H10048825</t>
  </si>
  <si>
    <t>2022-12-26 10:25:25</t>
  </si>
  <si>
    <t>BWL-745</t>
  </si>
  <si>
    <t>2026-01-27 00:00:00</t>
  </si>
  <si>
    <t>BRL-838</t>
  </si>
  <si>
    <t>R258069</t>
  </si>
  <si>
    <t>2020-02-10 12:41:38</t>
  </si>
  <si>
    <t>BPW-368</t>
  </si>
  <si>
    <t>LE20-4321</t>
  </si>
  <si>
    <t>057696</t>
  </si>
  <si>
    <t>2020-01-21 15:46:45</t>
  </si>
  <si>
    <t>KHI1312027</t>
  </si>
  <si>
    <t>U500902</t>
  </si>
  <si>
    <t>K1000817</t>
  </si>
  <si>
    <t>2020-01-13 15:35:19</t>
  </si>
  <si>
    <t>BH-5097</t>
  </si>
  <si>
    <t>017457</t>
  </si>
  <si>
    <t>BRH-406</t>
  </si>
  <si>
    <t>1KR-1604994</t>
  </si>
  <si>
    <t>KSP130-2164849</t>
  </si>
  <si>
    <t>2023-02-09 18:31:00</t>
  </si>
  <si>
    <t>AUQ-415</t>
  </si>
  <si>
    <t>Y252898</t>
  </si>
  <si>
    <t>NZE140-2079009</t>
  </si>
  <si>
    <t>BSP-916</t>
  </si>
  <si>
    <t>2A13689</t>
  </si>
  <si>
    <t>BZK-453</t>
  </si>
  <si>
    <t>2024-01-20 13:04:30</t>
  </si>
  <si>
    <t>BRM-675</t>
  </si>
  <si>
    <t>6R123580</t>
  </si>
  <si>
    <t>NF1AET306H1023614</t>
  </si>
  <si>
    <t>2025-01-29 00:00:00</t>
  </si>
  <si>
    <t>BSS-432</t>
  </si>
  <si>
    <t>G3LALP0977806</t>
  </si>
  <si>
    <t>NNATA52AXKP500683</t>
  </si>
  <si>
    <t>ABM-316</t>
  </si>
  <si>
    <t>2024-01-31 00:00:00</t>
  </si>
  <si>
    <t>AQW-842</t>
  </si>
  <si>
    <t>2022-01-17 10:05:02</t>
  </si>
  <si>
    <t>LHE2872121</t>
  </si>
  <si>
    <t>2A29854</t>
  </si>
  <si>
    <t>2023-01-24 11:53:00</t>
  </si>
  <si>
    <t>BRL-893</t>
  </si>
  <si>
    <t>R18Z12952412</t>
  </si>
  <si>
    <t>NFBFC6664KR055849</t>
  </si>
  <si>
    <t>2021-01-21 10:03:00</t>
  </si>
  <si>
    <t>LEE19-9356</t>
  </si>
  <si>
    <t>E173574</t>
  </si>
  <si>
    <t>10073543C</t>
  </si>
  <si>
    <t>2020-01-09 12:11:13</t>
  </si>
  <si>
    <t>BZZ-911</t>
  </si>
  <si>
    <t>K152891</t>
  </si>
  <si>
    <t>2023-02-07 18:14:00</t>
  </si>
  <si>
    <t>KQH-7311</t>
  </si>
  <si>
    <t>P055404</t>
  </si>
  <si>
    <t>HA963289</t>
  </si>
  <si>
    <t>2024-01-19 09:50:35</t>
  </si>
  <si>
    <t>KQH-7433</t>
  </si>
  <si>
    <t>P053283</t>
  </si>
  <si>
    <t>HA961025</t>
  </si>
  <si>
    <t>2024-01-18 18:27:38</t>
  </si>
  <si>
    <t>BSD-767</t>
  </si>
  <si>
    <t>2A03529</t>
  </si>
  <si>
    <t>a7001793</t>
  </si>
  <si>
    <t>2021-01-04 10:50:50</t>
  </si>
  <si>
    <t>ACH-600</t>
  </si>
  <si>
    <t>Q070124</t>
  </si>
  <si>
    <t>R-6047635</t>
  </si>
  <si>
    <t>2025-01-13 15:09:00</t>
  </si>
  <si>
    <t>BRN-147</t>
  </si>
  <si>
    <t>Z574992</t>
  </si>
  <si>
    <t>NZE170R-4201283</t>
  </si>
  <si>
    <t>BXC-402</t>
  </si>
  <si>
    <t>Q097627</t>
  </si>
  <si>
    <t>ZRE171R6075132</t>
  </si>
  <si>
    <t>2026-01-23 00:00:00</t>
  </si>
  <si>
    <t>MNB19-15</t>
  </si>
  <si>
    <t>Z542342</t>
  </si>
  <si>
    <t>ASD-527</t>
  </si>
  <si>
    <t>2A14024</t>
  </si>
  <si>
    <t>NSP150R-7008248</t>
  </si>
  <si>
    <t>2023-01-05 15:24:00</t>
  </si>
  <si>
    <t>BQW-511</t>
  </si>
  <si>
    <t>Z568352</t>
  </si>
  <si>
    <t>NZE170R4194275</t>
  </si>
  <si>
    <t>2022-01-21 11:31:00</t>
  </si>
  <si>
    <t>LE20-5352</t>
  </si>
  <si>
    <t>6R127330</t>
  </si>
  <si>
    <t>NF1AET306H1027304</t>
  </si>
  <si>
    <t>2023-01-20 15:09:00</t>
  </si>
  <si>
    <t>ARS-713</t>
  </si>
  <si>
    <t>Q067768</t>
  </si>
  <si>
    <t>ZRE171R-6045280</t>
  </si>
  <si>
    <t>2025-02-06 00:00:00</t>
  </si>
  <si>
    <t>AJU-665</t>
  </si>
  <si>
    <t>2021-02-02 12:40:57</t>
  </si>
  <si>
    <t>LE20-8082</t>
  </si>
  <si>
    <t>Z569839</t>
  </si>
  <si>
    <t>2020-01-14 11:57:18</t>
  </si>
  <si>
    <t>LEB15-6961</t>
  </si>
  <si>
    <t>PKS130-27125</t>
  </si>
  <si>
    <t>RS413PK-10027138</t>
  </si>
  <si>
    <t>2021-12-28 11:06:00</t>
  </si>
  <si>
    <t>BTL-972</t>
  </si>
  <si>
    <t>PK10K170089</t>
  </si>
  <si>
    <t>NF1AVK31H10070110</t>
  </si>
  <si>
    <t>CHW151203</t>
  </si>
  <si>
    <t>017286</t>
  </si>
  <si>
    <t>2020-01-15 11:40:59</t>
  </si>
  <si>
    <t>DGK26121814</t>
  </si>
  <si>
    <t>JR241289</t>
  </si>
  <si>
    <t>BPD-187</t>
  </si>
  <si>
    <t>JR048717</t>
  </si>
  <si>
    <t>RWL371910</t>
  </si>
  <si>
    <t>2024-01-13 00:00:00</t>
  </si>
  <si>
    <t>BTB-086</t>
  </si>
  <si>
    <t>Z544285</t>
  </si>
  <si>
    <t>AMZ-280</t>
  </si>
  <si>
    <t>L13Z17530293</t>
  </si>
  <si>
    <t>NFBGM1542KR248649</t>
  </si>
  <si>
    <t>2023-01-11 12:23:00</t>
  </si>
  <si>
    <t>CBC-505</t>
  </si>
  <si>
    <t>R1024322</t>
  </si>
  <si>
    <t>S00206993</t>
  </si>
  <si>
    <t>2024-12-20 21:05:15</t>
  </si>
  <si>
    <t>ABH-968</t>
  </si>
  <si>
    <t>2020-12-31 15:27:37</t>
  </si>
  <si>
    <t>BTA-467</t>
  </si>
  <si>
    <t>2021-02-02 14:35:19</t>
  </si>
  <si>
    <t>BJ-3000</t>
  </si>
  <si>
    <t>2TR1037266</t>
  </si>
  <si>
    <t>0017145</t>
  </si>
  <si>
    <t>2020-01-14 14:51:46</t>
  </si>
  <si>
    <t>BQQ-283</t>
  </si>
  <si>
    <t>Z567358</t>
  </si>
  <si>
    <t>NZE170R4192940</t>
  </si>
  <si>
    <t>LEA16-342</t>
  </si>
  <si>
    <t>029678</t>
  </si>
  <si>
    <t>2020-02-01 14:13:49</t>
  </si>
  <si>
    <t>LE15-243</t>
  </si>
  <si>
    <t>2020-02-01 13:17:59</t>
  </si>
  <si>
    <t>BL-2112</t>
  </si>
  <si>
    <t>R-1720819</t>
  </si>
  <si>
    <t>J0064077</t>
  </si>
  <si>
    <t>2022-01-27 20:30:14</t>
  </si>
  <si>
    <t>BRK-896</t>
  </si>
  <si>
    <t>2023-02-03 15:50:00</t>
  </si>
  <si>
    <t>ABL-323</t>
  </si>
  <si>
    <t>2A07441</t>
  </si>
  <si>
    <t>NSP151R-9503186</t>
  </si>
  <si>
    <t>2024-01-04 15:45:00</t>
  </si>
  <si>
    <t>AHA-457</t>
  </si>
  <si>
    <t>2022-01-28 13:05:02</t>
  </si>
  <si>
    <t>AFA-171</t>
  </si>
  <si>
    <t>L13Z17529506</t>
  </si>
  <si>
    <t>NFBGM1542KR247694</t>
  </si>
  <si>
    <t>2023-01-09 20:49:00</t>
  </si>
  <si>
    <t>BH-9187</t>
  </si>
  <si>
    <t>2026-01-20 00:00:00</t>
  </si>
  <si>
    <t>BSQ-353</t>
  </si>
  <si>
    <t>2A13422</t>
  </si>
  <si>
    <t>FSL26122216</t>
  </si>
  <si>
    <t>Q364575</t>
  </si>
  <si>
    <t>2022-12-26 11:15:15</t>
  </si>
  <si>
    <t>ANB19-681</t>
  </si>
  <si>
    <t>2023-02-03 13:29:00</t>
  </si>
  <si>
    <t>BRA-632</t>
  </si>
  <si>
    <t>Z568964</t>
  </si>
  <si>
    <t>NZE170R-4195550</t>
  </si>
  <si>
    <t>BPU-395</t>
  </si>
  <si>
    <t>Z12948945</t>
  </si>
  <si>
    <t>XKR052437</t>
  </si>
  <si>
    <t>2022-12-23 12:14:00</t>
  </si>
  <si>
    <t>APT-891</t>
  </si>
  <si>
    <t>2020-01-01 15:35:03</t>
  </si>
  <si>
    <t>BPG-073</t>
  </si>
  <si>
    <t>Q337457</t>
  </si>
  <si>
    <t>2019-01-12 15:36:22</t>
  </si>
  <si>
    <t>AGL-251</t>
  </si>
  <si>
    <t>R002726</t>
  </si>
  <si>
    <t>2023-12-19 15:47:17</t>
  </si>
  <si>
    <t>LHE1412113</t>
  </si>
  <si>
    <t>2A15928</t>
  </si>
  <si>
    <t>2021-01-14 12:49:17</t>
  </si>
  <si>
    <t>BUN-953</t>
  </si>
  <si>
    <t>2A36356</t>
  </si>
  <si>
    <t>NSP151R-9513474</t>
  </si>
  <si>
    <t>CAB-594</t>
  </si>
  <si>
    <t>1KR-2642774</t>
  </si>
  <si>
    <t>KSP210-0008723</t>
  </si>
  <si>
    <t>2025-01-18 14:27:46</t>
  </si>
  <si>
    <t>AMX-240</t>
  </si>
  <si>
    <t>A25A0131765</t>
  </si>
  <si>
    <t>JTNB24HK403004501</t>
  </si>
  <si>
    <t>2025-01-09 00:00:00</t>
  </si>
  <si>
    <t>PESH11101926</t>
  </si>
  <si>
    <t>6R113019</t>
  </si>
  <si>
    <t>NF1AET306H1013010</t>
  </si>
  <si>
    <t>LE17-9694</t>
  </si>
  <si>
    <t>Z474797</t>
  </si>
  <si>
    <t>NZE170R-410210</t>
  </si>
  <si>
    <t>2022-01-12 10:48:00</t>
  </si>
  <si>
    <t>LHE19721106</t>
  </si>
  <si>
    <t>BML-898</t>
  </si>
  <si>
    <t>Z524563</t>
  </si>
  <si>
    <t>NZE170R-4150233</t>
  </si>
  <si>
    <t>2022-01-08 12:29:00</t>
  </si>
  <si>
    <t>BSJ-547</t>
  </si>
  <si>
    <t>L13Z17540784</t>
  </si>
  <si>
    <t>R263609</t>
  </si>
  <si>
    <t>ATA-328</t>
  </si>
  <si>
    <t>PK10K165455</t>
  </si>
  <si>
    <t>NF1AVK31H10065453</t>
  </si>
  <si>
    <t>2021-01-29 16:28:19</t>
  </si>
  <si>
    <t>LEF19-9909</t>
  </si>
  <si>
    <t>2023-01-10 11:02:00</t>
  </si>
  <si>
    <t>ISL133196</t>
  </si>
  <si>
    <t>Q056213</t>
  </si>
  <si>
    <t>ZRE171R-6033739</t>
  </si>
  <si>
    <t>2023-01-12 16:51:00</t>
  </si>
  <si>
    <t>BRB-274</t>
  </si>
  <si>
    <t>BSH-468</t>
  </si>
  <si>
    <t>2A08748</t>
  </si>
  <si>
    <t>2023-01-13 17:22:00</t>
  </si>
  <si>
    <t>RI19-582</t>
  </si>
  <si>
    <t>ADB-230</t>
  </si>
  <si>
    <t>R013353</t>
  </si>
  <si>
    <t>2022-01-31 10:55:41</t>
  </si>
  <si>
    <t>AWW-788</t>
  </si>
  <si>
    <t>Q088420</t>
  </si>
  <si>
    <t>2022-01-28 18:00:45</t>
  </si>
  <si>
    <t>GJRN411194</t>
  </si>
  <si>
    <t>2022-01-08 14:16:00</t>
  </si>
  <si>
    <t>LE19-4669</t>
  </si>
  <si>
    <t>Z542696</t>
  </si>
  <si>
    <t>NZE170R-4168349</t>
  </si>
  <si>
    <t>KHI11121926</t>
  </si>
  <si>
    <t>6R121489</t>
  </si>
  <si>
    <t>NF1AET306H1021450</t>
  </si>
  <si>
    <t>2022-12-30 10:33:00</t>
  </si>
  <si>
    <t>BH-3136</t>
  </si>
  <si>
    <t>2TR-1405600</t>
  </si>
  <si>
    <t>TRJ150-0040831</t>
  </si>
  <si>
    <t>2025-01-30 19:08:00</t>
  </si>
  <si>
    <t>LE19-4041</t>
  </si>
  <si>
    <t>Z546986</t>
  </si>
  <si>
    <t>2020-01-09 14:42:00</t>
  </si>
  <si>
    <t>MNC-19-885</t>
  </si>
  <si>
    <t>1GD0688070</t>
  </si>
  <si>
    <t>2023-01-09 14:33:00</t>
  </si>
  <si>
    <t>AAU-322</t>
  </si>
  <si>
    <t>066150</t>
  </si>
  <si>
    <t>BPV-120</t>
  </si>
  <si>
    <t>2020-01-08 14:19:40</t>
  </si>
  <si>
    <t>RID18-6</t>
  </si>
  <si>
    <t>Z532768</t>
  </si>
  <si>
    <t>NZE170R4158854</t>
  </si>
  <si>
    <t>2020-12-30 11:52:01</t>
  </si>
  <si>
    <t>BSL-152</t>
  </si>
  <si>
    <t>Q068265</t>
  </si>
  <si>
    <t>2020-11-05 13:03:10</t>
  </si>
  <si>
    <t>BJD-192</t>
  </si>
  <si>
    <t>Z17460137</t>
  </si>
  <si>
    <t>R202958</t>
  </si>
  <si>
    <t>2021-01-29 12:11:31</t>
  </si>
  <si>
    <t>BHX-920</t>
  </si>
  <si>
    <t>PKF636687</t>
  </si>
  <si>
    <t>K543563</t>
  </si>
  <si>
    <t>2023-02-07 15:22:12</t>
  </si>
  <si>
    <t>BKX-873</t>
  </si>
  <si>
    <t>PKB-706477</t>
  </si>
  <si>
    <t>K01244993</t>
  </si>
  <si>
    <t>2023-02-08 12:25:56</t>
  </si>
  <si>
    <t>KHI31122164</t>
  </si>
  <si>
    <t>2026-01-12 00:00:00</t>
  </si>
  <si>
    <t>MUL10112024</t>
  </si>
  <si>
    <t>2A11624</t>
  </si>
  <si>
    <t>2026-01-14 00:00:00</t>
  </si>
  <si>
    <t>BSJ-292</t>
  </si>
  <si>
    <t>L15A79797592</t>
  </si>
  <si>
    <t>NFBGM2662KR257020</t>
  </si>
  <si>
    <t>2020-01-02 12:11:00</t>
  </si>
  <si>
    <t>BG-3328</t>
  </si>
  <si>
    <t>001827</t>
  </si>
  <si>
    <t>2026-01-13 00:00:00</t>
  </si>
  <si>
    <t>BPC-498</t>
  </si>
  <si>
    <t>R18Z12944857</t>
  </si>
  <si>
    <t>NFBFC6660JR048279</t>
  </si>
  <si>
    <t>2022-12-28 16:50:00</t>
  </si>
  <si>
    <t>BSP-883</t>
  </si>
  <si>
    <t>PK10K164752</t>
  </si>
  <si>
    <t>2025-01-14 00:00:00</t>
  </si>
  <si>
    <t>BSS-393</t>
  </si>
  <si>
    <t>2A14407</t>
  </si>
  <si>
    <t>2021-01-04 16:08:51</t>
  </si>
  <si>
    <t>RWL1912364</t>
  </si>
  <si>
    <t>PK10K204654</t>
  </si>
  <si>
    <t>NF1AVK31H10104644</t>
  </si>
  <si>
    <t>2025-01-28 00:00:00</t>
  </si>
  <si>
    <t>ALG-059</t>
  </si>
  <si>
    <t>Q336935</t>
  </si>
  <si>
    <t>ZRE172R-7036080</t>
  </si>
  <si>
    <t>BM-6960</t>
  </si>
  <si>
    <t>022489</t>
  </si>
  <si>
    <t>2022-01-01 19:20:15</t>
  </si>
  <si>
    <t>LEB17-6374</t>
  </si>
  <si>
    <t>Z474194</t>
  </si>
  <si>
    <t>2023-01-02 12:21:00</t>
  </si>
  <si>
    <t>BSR-381</t>
  </si>
  <si>
    <t>6R148347</t>
  </si>
  <si>
    <t>H1048374</t>
  </si>
  <si>
    <t>2021-01-22 12:34:16</t>
  </si>
  <si>
    <t>LEH19-2450</t>
  </si>
  <si>
    <t>Q061631</t>
  </si>
  <si>
    <t>ZRE171R-6039145</t>
  </si>
  <si>
    <t>KHI26122213</t>
  </si>
  <si>
    <t>1GD5287810</t>
  </si>
  <si>
    <t>R5558961</t>
  </si>
  <si>
    <t>2022-12-26 10:45:57</t>
  </si>
  <si>
    <t>BM-2023</t>
  </si>
  <si>
    <t>1GD5108125</t>
  </si>
  <si>
    <t>R-1097954</t>
  </si>
  <si>
    <t>2022-01-26 17:44:08</t>
  </si>
  <si>
    <t>ALG-791</t>
  </si>
  <si>
    <t>R18Z12944115</t>
  </si>
  <si>
    <t>NFBFC6665JR047547</t>
  </si>
  <si>
    <t>2023-01-07 15:59:00</t>
  </si>
  <si>
    <t>AMB-230</t>
  </si>
  <si>
    <t>AMB2</t>
  </si>
  <si>
    <t>AMB1</t>
  </si>
  <si>
    <t>2020-01-25 12:20:15</t>
  </si>
  <si>
    <t>BPJ-998</t>
  </si>
  <si>
    <t>Z540244</t>
  </si>
  <si>
    <t>C4166041</t>
  </si>
  <si>
    <t>2020-12-31 12:17:05</t>
  </si>
  <si>
    <t>AVZ-691</t>
  </si>
  <si>
    <t>JL473QFM3CAD52010</t>
  </si>
  <si>
    <t>NKMA2ASE5M1003876</t>
  </si>
  <si>
    <t>APX-213</t>
  </si>
  <si>
    <t>KR017583</t>
  </si>
  <si>
    <t>2020-01-08 18:11:52</t>
  </si>
  <si>
    <t>ABA-672</t>
  </si>
  <si>
    <t>G4NALH331999</t>
  </si>
  <si>
    <t>NNAQL51AZKP506483</t>
  </si>
  <si>
    <t>AMG-023</t>
  </si>
  <si>
    <t>LC3204</t>
  </si>
  <si>
    <t>0214191</t>
  </si>
  <si>
    <t>2023-01-02 12:19:00</t>
  </si>
  <si>
    <t>AQV-413</t>
  </si>
  <si>
    <t>LR259751</t>
  </si>
  <si>
    <t>2023-01-05 14:55:00</t>
  </si>
  <si>
    <t>BKW-759</t>
  </si>
  <si>
    <t>Z505857</t>
  </si>
  <si>
    <t>NZE170R-4131884</t>
  </si>
  <si>
    <t>2023-01-03 15:55:00</t>
  </si>
  <si>
    <t>BUG-904</t>
  </si>
  <si>
    <t>Q075652</t>
  </si>
  <si>
    <t>R-6053142</t>
  </si>
  <si>
    <t>2024-01-16 09:49:24</t>
  </si>
  <si>
    <t>AK922224</t>
  </si>
  <si>
    <t>G4NAMH313263</t>
  </si>
  <si>
    <t>LP102888</t>
  </si>
  <si>
    <t>2026-01-10 00:00:00</t>
  </si>
  <si>
    <t>APZ-131</t>
  </si>
  <si>
    <t>1GD0768902</t>
  </si>
  <si>
    <t>2020-01-09 14:19:39</t>
  </si>
  <si>
    <t>BRH-307</t>
  </si>
  <si>
    <t>Z564332</t>
  </si>
  <si>
    <t>2020-01-13 16:23:39</t>
  </si>
  <si>
    <t>CZ-0841</t>
  </si>
  <si>
    <t>2021-01-04 14:33:49</t>
  </si>
  <si>
    <t>APZ-427</t>
  </si>
  <si>
    <t>KR254779</t>
  </si>
  <si>
    <t>2019-12-30 16:58:51</t>
  </si>
  <si>
    <t>AMW-752</t>
  </si>
  <si>
    <t>R014029</t>
  </si>
  <si>
    <t>BHB-121</t>
  </si>
  <si>
    <t>PK538564</t>
  </si>
  <si>
    <t>PKF631697</t>
  </si>
  <si>
    <t>2020-01-08 12:19:18</t>
  </si>
  <si>
    <t>BQF-726</t>
  </si>
  <si>
    <t>Q058869</t>
  </si>
  <si>
    <t>AQC-541</t>
  </si>
  <si>
    <t>Z573537</t>
  </si>
  <si>
    <t>2020-01-23 17:09:46</t>
  </si>
  <si>
    <t>ABQ-564</t>
  </si>
  <si>
    <t>Q347424</t>
  </si>
  <si>
    <t>R7046606</t>
  </si>
  <si>
    <t>2021-01-23 10:38:34</t>
  </si>
  <si>
    <t>ATF-922</t>
  </si>
  <si>
    <t>2024-11-04 15:53:36</t>
  </si>
  <si>
    <t>KQF-7751</t>
  </si>
  <si>
    <t>2023-12-18 15:58:06</t>
  </si>
  <si>
    <t>BQY-046</t>
  </si>
  <si>
    <t>Z567646</t>
  </si>
  <si>
    <t>2025-01-06 15:40:00</t>
  </si>
  <si>
    <t>KX-3837</t>
  </si>
  <si>
    <t>2022-12-29 11:19:00</t>
  </si>
  <si>
    <t>CAC-7448</t>
  </si>
  <si>
    <t>4K3177</t>
  </si>
  <si>
    <t>JAANMR55HL7100011</t>
  </si>
  <si>
    <t>2021-01-22 15:06:25</t>
  </si>
  <si>
    <t>AMT-915</t>
  </si>
  <si>
    <t>R18Z12946492</t>
  </si>
  <si>
    <t>NFBFC6669KR0499920</t>
  </si>
  <si>
    <t>2022-12-30 12:19:00</t>
  </si>
  <si>
    <t>MNB18-651</t>
  </si>
  <si>
    <t>2019-01-14 11:33:27</t>
  </si>
  <si>
    <t>BRE-960</t>
  </si>
  <si>
    <t>Z569835</t>
  </si>
  <si>
    <t>2019-12-20 16:51:00</t>
  </si>
  <si>
    <t>BPS-039</t>
  </si>
  <si>
    <t>PK10K139493</t>
  </si>
  <si>
    <t>NF1AVK31H10039475</t>
  </si>
  <si>
    <t>KHI1612355</t>
  </si>
  <si>
    <t>2A17003</t>
  </si>
  <si>
    <t>R-7010033</t>
  </si>
  <si>
    <t>2023-01-16 16:02:43</t>
  </si>
  <si>
    <t>BNF-468</t>
  </si>
  <si>
    <t>Z533652</t>
  </si>
  <si>
    <t>IG-805</t>
  </si>
  <si>
    <t>Q346606</t>
  </si>
  <si>
    <t>2020-12-28 11:01:57</t>
  </si>
  <si>
    <t>KZ-8661</t>
  </si>
  <si>
    <t>PKT369498</t>
  </si>
  <si>
    <t>SR308PK474133</t>
  </si>
  <si>
    <t>2026-01-07 00:00:00</t>
  </si>
  <si>
    <t>LEA15-634</t>
  </si>
  <si>
    <t>2022-01-20 14:05:43</t>
  </si>
  <si>
    <t>BPZ-863</t>
  </si>
  <si>
    <t>L15A79795261</t>
  </si>
  <si>
    <t>NFBGM2666KR249129</t>
  </si>
  <si>
    <t>2023-01-03 17:47:00</t>
  </si>
  <si>
    <t>BH-2869</t>
  </si>
  <si>
    <t>2NRF803850</t>
  </si>
  <si>
    <t>MHKE8FB200K001228</t>
  </si>
  <si>
    <t>2023-01-11 11:09:00</t>
  </si>
  <si>
    <t>ABL-103</t>
  </si>
  <si>
    <t>2020-12-31 14:06:30</t>
  </si>
  <si>
    <t>AGG-414</t>
  </si>
  <si>
    <t>2022-01-01 12:46:10</t>
  </si>
  <si>
    <t>LHE2012323</t>
  </si>
  <si>
    <t>NR005596</t>
  </si>
  <si>
    <t>2023-01-20 15:25:16</t>
  </si>
  <si>
    <t>AGH-618</t>
  </si>
  <si>
    <t>Q083840</t>
  </si>
  <si>
    <t>2021-12-27 11:45:01</t>
  </si>
  <si>
    <t>BDE24-993</t>
  </si>
  <si>
    <t>2025-01-20 15:19:54</t>
  </si>
  <si>
    <t>LEB07-8103</t>
  </si>
  <si>
    <t>2021-01-04 12:25:06</t>
  </si>
  <si>
    <t>ALS-352</t>
  </si>
  <si>
    <t>Q052832</t>
  </si>
  <si>
    <t>2022-01-06 09:14:00</t>
  </si>
  <si>
    <t>ACE-009</t>
  </si>
  <si>
    <t>2021-12-31 15:17:00</t>
  </si>
  <si>
    <t>BVG-717</t>
  </si>
  <si>
    <t>2021-12-27 12:19:03</t>
  </si>
  <si>
    <t>MUL412192</t>
  </si>
  <si>
    <t>2021-01-04 17:17:41</t>
  </si>
  <si>
    <t>ASG-305</t>
  </si>
  <si>
    <t>A149658</t>
  </si>
  <si>
    <t>2021-01-02 14:14:43</t>
  </si>
  <si>
    <t>AKX-938</t>
  </si>
  <si>
    <t>Z539435</t>
  </si>
  <si>
    <t>NZE170R-4165389</t>
  </si>
  <si>
    <t>2020-01-07 17:41:00</t>
  </si>
  <si>
    <t>ATQ-527</t>
  </si>
  <si>
    <t>R004099</t>
  </si>
  <si>
    <t>2025-01-18 13:20:33</t>
  </si>
  <si>
    <t>ANT-075</t>
  </si>
  <si>
    <t>L15B71403402</t>
  </si>
  <si>
    <t>NFBFC1664KR051495</t>
  </si>
  <si>
    <t>2023-01-06 14:00:00</t>
  </si>
  <si>
    <t>LE19A-9435</t>
  </si>
  <si>
    <t>6R119997</t>
  </si>
  <si>
    <t>NF1AET306H1020183</t>
  </si>
  <si>
    <t>2025-01-02 00:00:00</t>
  </si>
  <si>
    <t>BDW-796</t>
  </si>
  <si>
    <t>Z286222</t>
  </si>
  <si>
    <t>2023-01-03 18:11:00</t>
  </si>
  <si>
    <t>LEA20-9668</t>
  </si>
  <si>
    <t>Z576697</t>
  </si>
  <si>
    <t>NZE170R-4202047</t>
  </si>
  <si>
    <t>BVR-250</t>
  </si>
  <si>
    <t>Q088938</t>
  </si>
  <si>
    <t>R6066443</t>
  </si>
  <si>
    <t>2022-02-02 18:17:52</t>
  </si>
  <si>
    <t>BRG-389</t>
  </si>
  <si>
    <t>PK10B203138</t>
  </si>
  <si>
    <t>PK10103155</t>
  </si>
  <si>
    <t>2020-01-13 17:30:09</t>
  </si>
  <si>
    <t>BXA-593</t>
  </si>
  <si>
    <t>2A25703</t>
  </si>
  <si>
    <t>NSP151-R9510235</t>
  </si>
  <si>
    <t>2026-01-02 00:00:00</t>
  </si>
  <si>
    <t>BSA-816</t>
  </si>
  <si>
    <t>Q344177</t>
  </si>
  <si>
    <t>2022-12-27 18:45:00</t>
  </si>
  <si>
    <t>BJ-0680</t>
  </si>
  <si>
    <t>BRA-868</t>
  </si>
  <si>
    <t>R256001</t>
  </si>
  <si>
    <t>2023-01-09 19:35:00</t>
  </si>
  <si>
    <t>CAC-072</t>
  </si>
  <si>
    <t>4K6250</t>
  </si>
  <si>
    <t>CAB-2796</t>
  </si>
  <si>
    <t>4K3510</t>
  </si>
  <si>
    <t>CAB-2713</t>
  </si>
  <si>
    <t>4K3403</t>
  </si>
  <si>
    <t>CAB-2557</t>
  </si>
  <si>
    <t>4K3458</t>
  </si>
  <si>
    <t>CAB-2554</t>
  </si>
  <si>
    <t>4K3530</t>
  </si>
  <si>
    <t>CAB-2709</t>
  </si>
  <si>
    <t>4K3551</t>
  </si>
  <si>
    <t>OK18-748</t>
  </si>
  <si>
    <t>PKB731484</t>
  </si>
  <si>
    <t>SB308PK01270009</t>
  </si>
  <si>
    <t>LES20-1148</t>
  </si>
  <si>
    <t>4B3685</t>
  </si>
  <si>
    <t>JAANKR55LK7101484</t>
  </si>
  <si>
    <t>LES19-5548</t>
  </si>
  <si>
    <t>4B3659</t>
  </si>
  <si>
    <t>JAANKR55LK7101461</t>
  </si>
  <si>
    <t>LES19-5248</t>
  </si>
  <si>
    <t>4B3651</t>
  </si>
  <si>
    <t>JAANKR55LK7101460</t>
  </si>
  <si>
    <t>LES19-5348</t>
  </si>
  <si>
    <t>4B3641</t>
  </si>
  <si>
    <t>JAANKR55LK7101459</t>
  </si>
  <si>
    <t>ABG-148</t>
  </si>
  <si>
    <t>1NZR516100</t>
  </si>
  <si>
    <t>OK18-448</t>
  </si>
  <si>
    <t>PKB734609</t>
  </si>
  <si>
    <t>SB308PK01273231</t>
  </si>
  <si>
    <t>AMY-994</t>
  </si>
  <si>
    <t>PKB765104</t>
  </si>
  <si>
    <t>SB308PK01303627</t>
  </si>
  <si>
    <t>AST-708</t>
  </si>
  <si>
    <t>Q070179</t>
  </si>
  <si>
    <t>ABW-836</t>
  </si>
  <si>
    <t>ABT-089</t>
  </si>
  <si>
    <t>ABT-540</t>
  </si>
  <si>
    <t>LED18A-1215</t>
  </si>
  <si>
    <t>2023-02-08 16:59:20</t>
  </si>
  <si>
    <t>BYE-239</t>
  </si>
  <si>
    <t>1KR-2414472</t>
  </si>
  <si>
    <t>KSP130-4022495</t>
  </si>
  <si>
    <t>2025-02-10 09:49:55</t>
  </si>
  <si>
    <t>ATP-219</t>
  </si>
  <si>
    <t>9Z07227</t>
  </si>
  <si>
    <t>R0906125</t>
  </si>
  <si>
    <t>2025-01-31 12:03:06</t>
  </si>
  <si>
    <t>AKX-638</t>
  </si>
  <si>
    <t>2A54092</t>
  </si>
  <si>
    <t>2025-01-29 13:30:26</t>
  </si>
  <si>
    <t>ISL10220253</t>
  </si>
  <si>
    <t>2025-02-11 17:20:39</t>
  </si>
  <si>
    <t>BYP-270</t>
  </si>
  <si>
    <t>R1013685</t>
  </si>
  <si>
    <t>S00113687</t>
  </si>
  <si>
    <t>2024-02-06 17:33:18</t>
  </si>
  <si>
    <t>LC-766</t>
  </si>
  <si>
    <t>R18A1-19882518</t>
  </si>
  <si>
    <t>NFBFD15787R102513</t>
  </si>
  <si>
    <t>2025-01-22 00:00:00</t>
  </si>
  <si>
    <t>BG-3807</t>
  </si>
  <si>
    <t>L15Z13502799</t>
  </si>
  <si>
    <t>R002765</t>
  </si>
  <si>
    <t>2022-02-08 14:13:00</t>
  </si>
  <si>
    <t>BXR-676</t>
  </si>
  <si>
    <t>R249390</t>
  </si>
  <si>
    <t>H1149418</t>
  </si>
  <si>
    <t>BF-1512</t>
  </si>
  <si>
    <t>2TR7504285</t>
  </si>
  <si>
    <t>2019-11-30 13:37:58</t>
  </si>
  <si>
    <t>KHI22202425</t>
  </si>
  <si>
    <t>PH306390</t>
  </si>
  <si>
    <t>P519845</t>
  </si>
  <si>
    <t>2024-02-03 11:48:26</t>
  </si>
  <si>
    <t>AQS-824</t>
  </si>
  <si>
    <t>6R289866</t>
  </si>
  <si>
    <t>2024-01-24 16:15:20</t>
  </si>
  <si>
    <t>BL-8107</t>
  </si>
  <si>
    <t>H600471</t>
  </si>
  <si>
    <t>P500974</t>
  </si>
  <si>
    <t>2024-02-06 17:17:24</t>
  </si>
  <si>
    <t>BF-8148</t>
  </si>
  <si>
    <t>LEB-5060731</t>
  </si>
  <si>
    <t>CAW-672</t>
  </si>
  <si>
    <t>0N0N</t>
  </si>
  <si>
    <t>KSP210-0046604</t>
  </si>
  <si>
    <t>CAX-051</t>
  </si>
  <si>
    <t>1KR3287825</t>
  </si>
  <si>
    <t>KSP210-0091626</t>
  </si>
  <si>
    <t>2022-02-10 18:41:00</t>
  </si>
  <si>
    <t>BFF-375</t>
  </si>
  <si>
    <t>2025-01-25 12:49:19</t>
  </si>
  <si>
    <t>KHI822360</t>
  </si>
  <si>
    <t>2023-02-08 17:43:27</t>
  </si>
  <si>
    <t>LD-2325</t>
  </si>
  <si>
    <t>YT2871</t>
  </si>
  <si>
    <t>G000121</t>
  </si>
  <si>
    <t>2024-02-07 15:25:18</t>
  </si>
  <si>
    <t>BDB-416</t>
  </si>
  <si>
    <t>Q368593</t>
  </si>
  <si>
    <t>2024-02-10 14:39:40</t>
  </si>
  <si>
    <t>EY-908</t>
  </si>
  <si>
    <t>PK8619766</t>
  </si>
  <si>
    <t>PK01158924</t>
  </si>
  <si>
    <t>2023-02-09 14:58:16</t>
  </si>
  <si>
    <t>AYV-265</t>
  </si>
  <si>
    <t>Q014514</t>
  </si>
  <si>
    <t>2025-02-04 14:14:23</t>
  </si>
  <si>
    <t>BAJ-954</t>
  </si>
  <si>
    <t>PK10K201089</t>
  </si>
  <si>
    <t>NF1AVK31H10101072</t>
  </si>
  <si>
    <t>BXG-881</t>
  </si>
  <si>
    <t>BXG-81</t>
  </si>
  <si>
    <t>BXG-8</t>
  </si>
  <si>
    <t>2023-02-08 19:59:50</t>
  </si>
  <si>
    <t>GUJ7220241</t>
  </si>
  <si>
    <t>PR003234</t>
  </si>
  <si>
    <t>2024-02-07 16:40:10</t>
  </si>
  <si>
    <t>CX-0320</t>
  </si>
  <si>
    <t>LEA-302982</t>
  </si>
  <si>
    <t>GP3-129757</t>
  </si>
  <si>
    <t>2025-02-05 10:39:25</t>
  </si>
  <si>
    <t>BN-0759</t>
  </si>
  <si>
    <t>9Z06724</t>
  </si>
  <si>
    <t>R0905611</t>
  </si>
  <si>
    <t>2025-02-04 15:31:12</t>
  </si>
  <si>
    <t>AJM-471</t>
  </si>
  <si>
    <t>JR220312</t>
  </si>
  <si>
    <t>2025-01-23 14:00:38</t>
  </si>
  <si>
    <t>BG-3997</t>
  </si>
  <si>
    <t>L15Z13502287</t>
  </si>
  <si>
    <t>2022-02-03 12:06:00</t>
  </si>
  <si>
    <t>BG-1026</t>
  </si>
  <si>
    <t>2TRA140523</t>
  </si>
  <si>
    <t>TGN51R-9402707</t>
  </si>
  <si>
    <t>2024-02-03 15:15:41</t>
  </si>
  <si>
    <t>LEH17-8022</t>
  </si>
  <si>
    <t>Z497963</t>
  </si>
  <si>
    <t>NZE170R4125098</t>
  </si>
  <si>
    <t>2024-02-01 15:34:22</t>
  </si>
  <si>
    <t>LEA13-6044</t>
  </si>
  <si>
    <t>P07A1801630</t>
  </si>
  <si>
    <t>2025-01-29 10:57:37</t>
  </si>
  <si>
    <t>AHK-297</t>
  </si>
  <si>
    <t>NR010729</t>
  </si>
  <si>
    <t>2022-02-02 16:16:24</t>
  </si>
  <si>
    <t>BM-2060</t>
  </si>
  <si>
    <t>2024-01-19 18:28:36</t>
  </si>
  <si>
    <t>AHE-385</t>
  </si>
  <si>
    <t>G4KMMA839021</t>
  </si>
  <si>
    <t>MMN400037</t>
  </si>
  <si>
    <t>2024-02-01 15:24:15</t>
  </si>
  <si>
    <t>AMV-908</t>
  </si>
  <si>
    <t>PK10B242335</t>
  </si>
  <si>
    <t>A1J310PK10142330</t>
  </si>
  <si>
    <t>BH-8326</t>
  </si>
  <si>
    <t>GUNALU576962</t>
  </si>
  <si>
    <t>PMJ28135LN200410</t>
  </si>
  <si>
    <t>LHE17120245</t>
  </si>
  <si>
    <t>Q088802</t>
  </si>
  <si>
    <t>2024-01-17 19:19:53</t>
  </si>
  <si>
    <t>BFD-617</t>
  </si>
  <si>
    <t>G7921115</t>
  </si>
  <si>
    <t>R0111113</t>
  </si>
  <si>
    <t>2025-01-28 13:19:16</t>
  </si>
  <si>
    <t>BFU-220</t>
  </si>
  <si>
    <t>1GD1692048</t>
  </si>
  <si>
    <t>GUN126R-5567958</t>
  </si>
  <si>
    <t>2025-01-28 12:30:35</t>
  </si>
  <si>
    <t>BCP-141</t>
  </si>
  <si>
    <t>1NZ-7687293</t>
  </si>
  <si>
    <t>NHP10-2479430</t>
  </si>
  <si>
    <t>2023-01-19 13:03:08</t>
  </si>
  <si>
    <t>KHI222265</t>
  </si>
  <si>
    <t>012094</t>
  </si>
  <si>
    <t>2022-02-02 15:58:35</t>
  </si>
  <si>
    <t>AXB-686</t>
  </si>
  <si>
    <t>2022-02-02 15:59:45</t>
  </si>
  <si>
    <t>BRX-871</t>
  </si>
  <si>
    <t>Q065715</t>
  </si>
  <si>
    <t>2025-02-04 12:47:19</t>
  </si>
  <si>
    <t>BHY-997</t>
  </si>
  <si>
    <t>R030589</t>
  </si>
  <si>
    <t>2024-01-24 19:33:09</t>
  </si>
  <si>
    <t>AXZ-175</t>
  </si>
  <si>
    <t>Q359114</t>
  </si>
  <si>
    <t>ASG-527</t>
  </si>
  <si>
    <t>R267334</t>
  </si>
  <si>
    <t>2025-01-31 15:03:48</t>
  </si>
  <si>
    <t>TAB-237</t>
  </si>
  <si>
    <t>LGAG3CV21HH-190631</t>
  </si>
  <si>
    <t>2024-02-01 11:44:06</t>
  </si>
  <si>
    <t>CAF-631(A)</t>
  </si>
  <si>
    <t>SLT3GM92874</t>
  </si>
  <si>
    <t>2025-01-29 12:39:02</t>
  </si>
  <si>
    <t>KW-0826</t>
  </si>
  <si>
    <t>1KDU968887</t>
  </si>
  <si>
    <t>KUN126R-0963885</t>
  </si>
  <si>
    <t>2025-01-20 12:48:03</t>
  </si>
  <si>
    <t>ABD-775</t>
  </si>
  <si>
    <t>2026-01-19 00:00:00</t>
  </si>
  <si>
    <t>BNU-187</t>
  </si>
  <si>
    <t>L13Z17516461</t>
  </si>
  <si>
    <t>NFBGM1548JR231272</t>
  </si>
  <si>
    <t>AFG-845</t>
  </si>
  <si>
    <t>2A33886</t>
  </si>
  <si>
    <t>R7021075</t>
  </si>
  <si>
    <t>2025-01-27 14:32:39</t>
  </si>
  <si>
    <t>CQL-636</t>
  </si>
  <si>
    <t>P299382</t>
  </si>
  <si>
    <t>HA956874</t>
  </si>
  <si>
    <t>2025-01-25 15:48:15</t>
  </si>
  <si>
    <t>KNW5122100</t>
  </si>
  <si>
    <t>R009599</t>
  </si>
  <si>
    <t>2022-01-05 16:46:54</t>
  </si>
  <si>
    <t>SUK322168</t>
  </si>
  <si>
    <t>6R152136</t>
  </si>
  <si>
    <t>NF1AET306H1052151</t>
  </si>
  <si>
    <t>AMX-416</t>
  </si>
  <si>
    <t>P055283</t>
  </si>
  <si>
    <t>P710764</t>
  </si>
  <si>
    <t>2023-01-09 14:18:16</t>
  </si>
  <si>
    <t>KY-2088</t>
  </si>
  <si>
    <t>1GD0611634</t>
  </si>
  <si>
    <t>R-5535095</t>
  </si>
  <si>
    <t>2023-01-02 20:57:29</t>
  </si>
  <si>
    <t>KHI5122110</t>
  </si>
  <si>
    <t>081</t>
  </si>
  <si>
    <t>081403</t>
  </si>
  <si>
    <t>2022-01-05 16:49:30</t>
  </si>
  <si>
    <t>LHE29120254</t>
  </si>
  <si>
    <t>RR010267</t>
  </si>
  <si>
    <t>2025-01-29 11:24:41</t>
  </si>
  <si>
    <t>ALZ-930</t>
  </si>
  <si>
    <t>S00108119</t>
  </si>
  <si>
    <t>2021-01-04 10:57:21</t>
  </si>
  <si>
    <t>SHEK27122222</t>
  </si>
  <si>
    <t>NR026504</t>
  </si>
  <si>
    <t>2022-12-27 12:10:47</t>
  </si>
  <si>
    <t>ALU-690</t>
  </si>
  <si>
    <t>R18Z16930690</t>
  </si>
  <si>
    <t>NFBFC6662NR083248</t>
  </si>
  <si>
    <t>2026-01-16 00:00:00</t>
  </si>
  <si>
    <t>AGZ-713</t>
  </si>
  <si>
    <t>15E4E5MSM8200060</t>
  </si>
  <si>
    <t>LSJA24U94MN140185</t>
  </si>
  <si>
    <t>2022-01-05 19:03:25</t>
  </si>
  <si>
    <t>AVZ-504</t>
  </si>
  <si>
    <t>R18Z16928820</t>
  </si>
  <si>
    <t>NFBFC6662MR081384</t>
  </si>
  <si>
    <t>ASC-951</t>
  </si>
  <si>
    <t>2020-12-14 11:15:10</t>
  </si>
  <si>
    <t>CY-1424</t>
  </si>
  <si>
    <t>K6A-9303327</t>
  </si>
  <si>
    <t>DA64V-832973</t>
  </si>
  <si>
    <t>2021-02-22 18:28:53</t>
  </si>
  <si>
    <t>RIR-4820</t>
  </si>
  <si>
    <t>3S-5070983</t>
  </si>
  <si>
    <t>RIR1</t>
  </si>
  <si>
    <t>2021-02-22 18:26:26</t>
  </si>
  <si>
    <t>LHE15112220</t>
  </si>
  <si>
    <t>AWA-196</t>
  </si>
  <si>
    <t>2026-01-15 00:00:00</t>
  </si>
  <si>
    <t>BVR-707</t>
  </si>
  <si>
    <t>6R198610</t>
  </si>
  <si>
    <t>6H109851</t>
  </si>
  <si>
    <t>2022-01-12 19:46:21</t>
  </si>
  <si>
    <t>AHN-124</t>
  </si>
  <si>
    <t>2022-01-06 14:00:24</t>
  </si>
  <si>
    <t>GAS-1004</t>
  </si>
  <si>
    <t>J704385</t>
  </si>
  <si>
    <t>2018-12-10 12:42:20</t>
  </si>
  <si>
    <t>ACJ-984</t>
  </si>
  <si>
    <t>2025-01-28 16:51:05</t>
  </si>
  <si>
    <t>KHI271202524</t>
  </si>
  <si>
    <t>6R337817</t>
  </si>
  <si>
    <t>H1237624</t>
  </si>
  <si>
    <t>2025-01-27 15:57:46</t>
  </si>
  <si>
    <t>CAQ-604</t>
  </si>
  <si>
    <t>D4BBP011591</t>
  </si>
  <si>
    <t>PMFZBX7BLPN105122</t>
  </si>
  <si>
    <t>LE15-3988</t>
  </si>
  <si>
    <t>170R4016356</t>
  </si>
  <si>
    <t>2025-01-23 11:12:46</t>
  </si>
  <si>
    <t>CAK-883</t>
  </si>
  <si>
    <t>BK-9313</t>
  </si>
  <si>
    <t>2022-01-04 00:00:00</t>
  </si>
  <si>
    <t>AND-724</t>
  </si>
  <si>
    <t>2023-01-04 19:32:13</t>
  </si>
  <si>
    <t>AEE-901</t>
  </si>
  <si>
    <t>2023-01-09 11:14:30</t>
  </si>
  <si>
    <t>LES18-7555</t>
  </si>
  <si>
    <t>2023-01-09 11:27:40</t>
  </si>
  <si>
    <t>KT-0755</t>
  </si>
  <si>
    <t>2KDU345042</t>
  </si>
  <si>
    <t>KUN25R-9604007</t>
  </si>
  <si>
    <t>2023-01-11 18:21:58</t>
  </si>
  <si>
    <t>ARM-163</t>
  </si>
  <si>
    <t>2024-01-24 16:07:47</t>
  </si>
  <si>
    <t>ARR-673</t>
  </si>
  <si>
    <t>6R306108</t>
  </si>
  <si>
    <t>NF1AET306H1205947</t>
  </si>
  <si>
    <t>GJRN2672234</t>
  </si>
  <si>
    <t>CZ-8261</t>
  </si>
  <si>
    <t>PKT1019913</t>
  </si>
  <si>
    <t>SV308PK01136408</t>
  </si>
  <si>
    <t>2022-12-05 17:40:00</t>
  </si>
  <si>
    <t>BBD-540</t>
  </si>
  <si>
    <t>L15BG7915531</t>
  </si>
  <si>
    <t>NFBFE1658NR005528</t>
  </si>
  <si>
    <t>SRG512289</t>
  </si>
  <si>
    <t>2022-01-05 15:43:17</t>
  </si>
  <si>
    <t>BVJ-489</t>
  </si>
  <si>
    <t>6R202705</t>
  </si>
  <si>
    <t>2022-01-05 17:40:49</t>
  </si>
  <si>
    <t>KHI26122264</t>
  </si>
  <si>
    <t>R264117</t>
  </si>
  <si>
    <t>H1164104</t>
  </si>
  <si>
    <t>AUV-740</t>
  </si>
  <si>
    <t>L15Z81000190</t>
  </si>
  <si>
    <t>NFBGN9668MR000484</t>
  </si>
  <si>
    <t>LEB18A-9630</t>
  </si>
  <si>
    <t>Q334932</t>
  </si>
  <si>
    <t>2025-01-23 12:40:02</t>
  </si>
  <si>
    <t>AQR-634</t>
  </si>
  <si>
    <t>6R293557</t>
  </si>
  <si>
    <t>2024-01-22 17:43:06</t>
  </si>
  <si>
    <t>AFL-877</t>
  </si>
  <si>
    <t>L12BS1000766</t>
  </si>
  <si>
    <t>NR001009</t>
  </si>
  <si>
    <t>2024-01-18 15:31:14</t>
  </si>
  <si>
    <t>KHI1912270</t>
  </si>
  <si>
    <t>L15Z81003945</t>
  </si>
  <si>
    <t>NFBGN9661NR010422</t>
  </si>
  <si>
    <t>2022-01-19 16:02:58</t>
  </si>
  <si>
    <t>PESH2392028</t>
  </si>
  <si>
    <t>CZ-4787</t>
  </si>
  <si>
    <t>U505537</t>
  </si>
  <si>
    <t>M1009427</t>
  </si>
  <si>
    <t>2021-01-18 17:21:00</t>
  </si>
  <si>
    <t>LA-9447</t>
  </si>
  <si>
    <t>1GD4994164</t>
  </si>
  <si>
    <t>R5546236</t>
  </si>
  <si>
    <t>2025-01-23 14:50:46</t>
  </si>
  <si>
    <t>CY-6280</t>
  </si>
  <si>
    <t>2025-01-04 00:00:00</t>
  </si>
  <si>
    <t>LHE22120248</t>
  </si>
  <si>
    <t>PR007929</t>
  </si>
  <si>
    <t>2024-01-22 17:15:40</t>
  </si>
  <si>
    <t>BVK-024</t>
  </si>
  <si>
    <t>BVK-24</t>
  </si>
  <si>
    <t>BVK-0</t>
  </si>
  <si>
    <t>2022-12-31 10:17:40</t>
  </si>
  <si>
    <t>BRH-080</t>
  </si>
  <si>
    <t>Z572667</t>
  </si>
  <si>
    <t>2022-12-07 15:59:00</t>
  </si>
  <si>
    <t>ISL11112248</t>
  </si>
  <si>
    <t>NFBGN8620NR026876</t>
  </si>
  <si>
    <t>L12B51014882</t>
  </si>
  <si>
    <t>ALN-553</t>
  </si>
  <si>
    <t>PK10K200039</t>
  </si>
  <si>
    <t>H10100048</t>
  </si>
  <si>
    <t>AUA-339</t>
  </si>
  <si>
    <t>2025-01-18 09:45:10</t>
  </si>
  <si>
    <t>KHI912346</t>
  </si>
  <si>
    <t>1GD5267461</t>
  </si>
  <si>
    <t>R-5557541</t>
  </si>
  <si>
    <t>2023-01-16 21:17:41</t>
  </si>
  <si>
    <t>BM-9825</t>
  </si>
  <si>
    <t>2TR-22187722</t>
  </si>
  <si>
    <t>TRJ150-0110696</t>
  </si>
  <si>
    <t>2025-01-20 00:00:00</t>
  </si>
  <si>
    <t>BVG-690</t>
  </si>
  <si>
    <t>6R202773</t>
  </si>
  <si>
    <t>H1102737</t>
  </si>
  <si>
    <t>2021-12-29 19:11:31</t>
  </si>
  <si>
    <t>TAE-310</t>
  </si>
  <si>
    <t>D4BBR006244</t>
  </si>
  <si>
    <t>PMFZBX7BLRN106883</t>
  </si>
  <si>
    <t>2024-07-23 12:46:45</t>
  </si>
  <si>
    <t>LEC18-3383</t>
  </si>
  <si>
    <t>PK10B154598</t>
  </si>
  <si>
    <t>A1J310PK10054568</t>
  </si>
  <si>
    <t>JZ-3317</t>
  </si>
  <si>
    <t>2U2000</t>
  </si>
  <si>
    <t>2020-11-04 15:43:15</t>
  </si>
  <si>
    <t>AJN-603</t>
  </si>
  <si>
    <t>Q084937</t>
  </si>
  <si>
    <t>ZRE171R6062424</t>
  </si>
  <si>
    <t>AVA-796</t>
  </si>
  <si>
    <t>Q080185</t>
  </si>
  <si>
    <t>2021-12-23 16:51:03</t>
  </si>
  <si>
    <t>MUL2012132</t>
  </si>
  <si>
    <t>2A16288</t>
  </si>
  <si>
    <t>2021-01-20 14:54:44</t>
  </si>
  <si>
    <t>AYU-214</t>
  </si>
  <si>
    <t>NR025815</t>
  </si>
  <si>
    <t>2024-01-17 00:00:00</t>
  </si>
  <si>
    <t>BBE-989</t>
  </si>
  <si>
    <t>2022-12-28 18:23:27</t>
  </si>
  <si>
    <t>BYG-929</t>
  </si>
  <si>
    <t>1KR2294011</t>
  </si>
  <si>
    <t>P1304008508</t>
  </si>
  <si>
    <t>2022-12-28 09:54:53</t>
  </si>
  <si>
    <t>BYS-499</t>
  </si>
  <si>
    <t>2A61225</t>
  </si>
  <si>
    <t>2024-12-26 14:03:00</t>
  </si>
  <si>
    <t>BJ-5311</t>
  </si>
  <si>
    <t>L15Z14806074</t>
  </si>
  <si>
    <t>NFBDG183XMRO22679</t>
  </si>
  <si>
    <t>2024-12-09 00:00:00</t>
  </si>
  <si>
    <t>BUT-637</t>
  </si>
  <si>
    <t>3B20-MX0963</t>
  </si>
  <si>
    <t>0482963</t>
  </si>
  <si>
    <t>2021-12-28 17:45:00</t>
  </si>
  <si>
    <t>BBD-786</t>
  </si>
  <si>
    <t>2022-12-28 14:50:19</t>
  </si>
  <si>
    <t>KHI17120252</t>
  </si>
  <si>
    <t>2A72020</t>
  </si>
  <si>
    <t>R7049214</t>
  </si>
  <si>
    <t>2025-01-17 12:04:12</t>
  </si>
  <si>
    <t>AQT-948</t>
  </si>
  <si>
    <t>Z577543</t>
  </si>
  <si>
    <t>2022-01-06 09:23:29</t>
  </si>
  <si>
    <t>BQZ-341</t>
  </si>
  <si>
    <t>Z568391</t>
  </si>
  <si>
    <t>2020-12-09 12:43:00</t>
  </si>
  <si>
    <t>BRP-080</t>
  </si>
  <si>
    <t>Z573342</t>
  </si>
  <si>
    <t>2020-01-16 12:47:15</t>
  </si>
  <si>
    <t>APU-8586</t>
  </si>
  <si>
    <t>E-1946166</t>
  </si>
  <si>
    <t>US70-2188666</t>
  </si>
  <si>
    <t>2023-01-17 18:57:08</t>
  </si>
  <si>
    <t>BAQ-217</t>
  </si>
  <si>
    <t>L13Z1-5424517</t>
  </si>
  <si>
    <t>NFBGM1649DR143320</t>
  </si>
  <si>
    <t>2023-01-16 19:10:09</t>
  </si>
  <si>
    <t>BGJ-626</t>
  </si>
  <si>
    <t>Q317796</t>
  </si>
  <si>
    <t>2024-02-13 11:15:46</t>
  </si>
  <si>
    <t>BD-8244</t>
  </si>
  <si>
    <t>2TR-0076355</t>
  </si>
  <si>
    <t>TRN215-0002682</t>
  </si>
  <si>
    <t>2025-01-31 21:24:12</t>
  </si>
  <si>
    <t>LB-9370</t>
  </si>
  <si>
    <t>1GD5225775</t>
  </si>
  <si>
    <t>GUN126R-5556581</t>
  </si>
  <si>
    <t>2022-09-20 00:00:00</t>
  </si>
  <si>
    <t>ASL-582</t>
  </si>
  <si>
    <t>25/07/2024</t>
  </si>
  <si>
    <t>PR # 141971</t>
  </si>
  <si>
    <t>LEE17-9203</t>
  </si>
  <si>
    <t>LEE17</t>
  </si>
  <si>
    <t>JV-5755</t>
  </si>
  <si>
    <t>JAANNPR66PF-710079</t>
  </si>
  <si>
    <t>04659P</t>
  </si>
  <si>
    <t>21/11/2022</t>
  </si>
  <si>
    <t>PR # 141836</t>
  </si>
  <si>
    <t>JV-5855</t>
  </si>
  <si>
    <t>JAANPR66PG-7100772</t>
  </si>
  <si>
    <t>05024P</t>
  </si>
  <si>
    <t>JV-5655</t>
  </si>
  <si>
    <t>JAANPR66PF-7100778</t>
  </si>
  <si>
    <t>04658P</t>
  </si>
  <si>
    <t>JV-6062</t>
  </si>
  <si>
    <t>W04D-M13202</t>
  </si>
  <si>
    <t>JHHYJL0H402002505</t>
  </si>
  <si>
    <t>JV-4159</t>
  </si>
  <si>
    <t>W04DM12544</t>
  </si>
  <si>
    <t>JV-5955</t>
  </si>
  <si>
    <t>JAANPR66PG-7100753</t>
  </si>
  <si>
    <t>05005P</t>
  </si>
  <si>
    <t>22/11/2022</t>
  </si>
  <si>
    <t>TAB-255</t>
  </si>
  <si>
    <t>LES12-6064</t>
  </si>
  <si>
    <t>LES</t>
  </si>
  <si>
    <t>LES12</t>
  </si>
  <si>
    <t>16/01/2021</t>
  </si>
  <si>
    <t>AMK-848</t>
  </si>
  <si>
    <t>BPG-961</t>
  </si>
  <si>
    <t>K132838</t>
  </si>
  <si>
    <t>21/12/2020</t>
  </si>
  <si>
    <t>PR # 101023, 101037</t>
  </si>
  <si>
    <t>LEB-5066</t>
  </si>
  <si>
    <t>L13Z17424917</t>
  </si>
  <si>
    <t>NFBGM1549FR162258</t>
  </si>
  <si>
    <t>30/01/2025</t>
  </si>
  <si>
    <t>PR #143549</t>
  </si>
  <si>
    <t>ARH-585</t>
  </si>
  <si>
    <t>Q105073</t>
  </si>
  <si>
    <t>ZRE171R-6082580</t>
  </si>
  <si>
    <t>31/01/2025</t>
  </si>
  <si>
    <t>BXE-882</t>
  </si>
  <si>
    <t>PK10K198314</t>
  </si>
  <si>
    <t>H10098312</t>
  </si>
  <si>
    <t>PR # 144871</t>
  </si>
  <si>
    <t>BJX-813</t>
  </si>
  <si>
    <t>Z498454</t>
  </si>
  <si>
    <t>R-4124170</t>
  </si>
  <si>
    <t>15/08/2023</t>
  </si>
  <si>
    <t>BSB-869</t>
  </si>
  <si>
    <t>Q066352</t>
  </si>
  <si>
    <t>ZRE171R-6043857</t>
  </si>
  <si>
    <t>BQ-0191</t>
  </si>
  <si>
    <t>9Z01875</t>
  </si>
  <si>
    <t>ZVG10R-0900922</t>
  </si>
  <si>
    <t>2024-02-06 15:53:04</t>
  </si>
  <si>
    <t>BZK-989</t>
  </si>
  <si>
    <t>6R297389</t>
  </si>
  <si>
    <t>NF1AET306H1197407</t>
  </si>
  <si>
    <t>2024-02-13 14:42:11</t>
  </si>
  <si>
    <t>BZK-987</t>
  </si>
  <si>
    <t>6R297219</t>
  </si>
  <si>
    <t>NF1AET306H1197247</t>
  </si>
  <si>
    <t>2024-02-13 14:07:35</t>
  </si>
  <si>
    <t>BWJ-374</t>
  </si>
  <si>
    <t>K12MR1002561</t>
  </si>
  <si>
    <t>NF1SZC63S00102536</t>
  </si>
  <si>
    <t>2024-02-01 17:02:44</t>
  </si>
  <si>
    <t>BVU-322</t>
  </si>
  <si>
    <t>6R158560</t>
  </si>
  <si>
    <t>NFA1ET306H1058557</t>
  </si>
  <si>
    <t>AQY-133</t>
  </si>
  <si>
    <t>R-1093590</t>
  </si>
  <si>
    <t>ANJ-539</t>
  </si>
  <si>
    <t>2023-01-30 16:38:00</t>
  </si>
  <si>
    <t>KHI102202557</t>
  </si>
  <si>
    <t>L15Z81017388</t>
  </si>
  <si>
    <t>R048602</t>
  </si>
  <si>
    <t>2025-02-11 16:39:40</t>
  </si>
  <si>
    <t>BTF-720</t>
  </si>
  <si>
    <t>6R159825</t>
  </si>
  <si>
    <t>NF1AET306H1059829</t>
  </si>
  <si>
    <t>2025-02-11 09:25:14</t>
  </si>
  <si>
    <t>BXW-410</t>
  </si>
  <si>
    <t>6R254833</t>
  </si>
  <si>
    <t>2022-11-21 18:24:56</t>
  </si>
  <si>
    <t>KHI1882261</t>
  </si>
  <si>
    <t>G4NANU230065</t>
  </si>
  <si>
    <t>N209108</t>
  </si>
  <si>
    <t>2022-08-18 16:07:12</t>
  </si>
  <si>
    <t>LHE2412360</t>
  </si>
  <si>
    <t>2023-01-24 20:54:56</t>
  </si>
  <si>
    <t>MUL822351</t>
  </si>
  <si>
    <t>2023-02-08 16:04:03</t>
  </si>
  <si>
    <t>ABH-416</t>
  </si>
  <si>
    <t>Q346628</t>
  </si>
  <si>
    <t>2022-01-21 16:22:00</t>
  </si>
  <si>
    <t>LHE722322</t>
  </si>
  <si>
    <t>NH303063</t>
  </si>
  <si>
    <t>P518815</t>
  </si>
  <si>
    <t>2023-02-07 11:37:16</t>
  </si>
  <si>
    <t>BSQ-952</t>
  </si>
  <si>
    <t>PK10K161215</t>
  </si>
  <si>
    <t>2025-02-05 15:46:29</t>
  </si>
  <si>
    <t>BLN-627</t>
  </si>
  <si>
    <t>2023-01-27 17:48:46</t>
  </si>
  <si>
    <t>BYJ-605</t>
  </si>
  <si>
    <t>2023-01-11 11:37:15</t>
  </si>
  <si>
    <t>LEC16-2655</t>
  </si>
  <si>
    <t>Z419562</t>
  </si>
  <si>
    <t>2024-01-23 14:05:19</t>
  </si>
  <si>
    <t>BTG-093</t>
  </si>
  <si>
    <t>0074488</t>
  </si>
  <si>
    <t>2023-01-30 17:04:11</t>
  </si>
  <si>
    <t>APK-645</t>
  </si>
  <si>
    <t>Z565622</t>
  </si>
  <si>
    <t>2023-11-13 00:00:00</t>
  </si>
  <si>
    <t>MUL2712323</t>
  </si>
  <si>
    <t>Q103345</t>
  </si>
  <si>
    <t>2023-01-27 12:10:05</t>
  </si>
  <si>
    <t>CHT2912024</t>
  </si>
  <si>
    <t>2024-01-29 13:51:05</t>
  </si>
  <si>
    <t>BYJ-450</t>
  </si>
  <si>
    <t>Q103442</t>
  </si>
  <si>
    <t>R6080933</t>
  </si>
  <si>
    <t>2023-01-31 17:44:13</t>
  </si>
  <si>
    <t>BL-2183</t>
  </si>
  <si>
    <t>L15Z14811059</t>
  </si>
  <si>
    <t>NR027744</t>
  </si>
  <si>
    <t>2023-02-03 13:12:40</t>
  </si>
  <si>
    <t>BAV-284</t>
  </si>
  <si>
    <t>R025135</t>
  </si>
  <si>
    <t>2023-01-25 16:30:19</t>
  </si>
  <si>
    <t>AH-0257</t>
  </si>
  <si>
    <t>Q-205415</t>
  </si>
  <si>
    <t>S-383316</t>
  </si>
  <si>
    <t>2023-01-13 17:19:13</t>
  </si>
  <si>
    <t>ANY-058</t>
  </si>
  <si>
    <t>6R261620</t>
  </si>
  <si>
    <t>NF1AET306H1161611</t>
  </si>
  <si>
    <t>2023-02-03 16:58:35</t>
  </si>
  <si>
    <t>LE18-5484</t>
  </si>
  <si>
    <t>PK10K133353</t>
  </si>
  <si>
    <t>NF1AVK31H10033349</t>
  </si>
  <si>
    <t>2018-12-03 11:12:39</t>
  </si>
  <si>
    <t>APA21-138</t>
  </si>
  <si>
    <t>2022-02-02 16:09:00</t>
  </si>
  <si>
    <t>ASC-092</t>
  </si>
  <si>
    <t>R0892877</t>
  </si>
  <si>
    <t>2021-01-21 13:49:29</t>
  </si>
  <si>
    <t>APK-556</t>
  </si>
  <si>
    <t>R18Z12953053</t>
  </si>
  <si>
    <t>R056481</t>
  </si>
  <si>
    <t>2023-02-03 15:05:05</t>
  </si>
  <si>
    <t>BPW-824</t>
  </si>
  <si>
    <t>PK10B181311</t>
  </si>
  <si>
    <t>2023-01-31 21:45:46</t>
  </si>
  <si>
    <t>BBK-28</t>
  </si>
  <si>
    <t>PR005902</t>
  </si>
  <si>
    <t>2023-01-24 17:41:14</t>
  </si>
  <si>
    <t>MLN-111</t>
  </si>
  <si>
    <t>2AZ-2322259</t>
  </si>
  <si>
    <t>JTNBE40K20-3040996</t>
  </si>
  <si>
    <t>2023-01-25 12:20:19</t>
  </si>
  <si>
    <t>ARM-037</t>
  </si>
  <si>
    <t>2024-01-09 20:07:05</t>
  </si>
  <si>
    <t>BAS-178</t>
  </si>
  <si>
    <t>2023-01-30 16:21:26</t>
  </si>
  <si>
    <t>KY-4635</t>
  </si>
  <si>
    <t>PKT355135</t>
  </si>
  <si>
    <t>PK459801</t>
  </si>
  <si>
    <t>2022-01-22 11:48:00</t>
  </si>
  <si>
    <t>BJ-9381</t>
  </si>
  <si>
    <t>BJ-81</t>
  </si>
  <si>
    <t>BJ-93</t>
  </si>
  <si>
    <t>2023-01-31 18:39:53</t>
  </si>
  <si>
    <t>LHE2612272</t>
  </si>
  <si>
    <t>2022-01-26 16:23:22</t>
  </si>
  <si>
    <t>BYG-994</t>
  </si>
  <si>
    <t>Q364801</t>
  </si>
  <si>
    <t>R-7063892</t>
  </si>
  <si>
    <t>2023-01-31 19:09:17</t>
  </si>
  <si>
    <t>BYH-565</t>
  </si>
  <si>
    <t>Q103486</t>
  </si>
  <si>
    <t>R-6080971</t>
  </si>
  <si>
    <t>2023-01-30 16:59:24</t>
  </si>
  <si>
    <t>BXC-538</t>
  </si>
  <si>
    <t>Q360143</t>
  </si>
  <si>
    <t>2023-01-30 20:43:29</t>
  </si>
  <si>
    <t>KHI10102278</t>
  </si>
  <si>
    <t>S4PEWR3226</t>
  </si>
  <si>
    <t>NP000639</t>
  </si>
  <si>
    <t>2026-01-17 00:00:00</t>
  </si>
  <si>
    <t>ARN-312</t>
  </si>
  <si>
    <t>2024-01-29 13:11:33</t>
  </si>
  <si>
    <t>YX-746</t>
  </si>
  <si>
    <t>2024-01-29 13:04:02</t>
  </si>
  <si>
    <t>LHE231202415</t>
  </si>
  <si>
    <t>2024-01-23 17:41:43</t>
  </si>
  <si>
    <t>AKT-621</t>
  </si>
  <si>
    <t>2024-01-08 10:41:30</t>
  </si>
  <si>
    <t>BH-3553</t>
  </si>
  <si>
    <t>2TRA509813</t>
  </si>
  <si>
    <t>0891123</t>
  </si>
  <si>
    <t>2023-12-01 14:02:00</t>
  </si>
  <si>
    <t>KX-1017</t>
  </si>
  <si>
    <t>1KDU982161</t>
  </si>
  <si>
    <t>KUN126R-0965960</t>
  </si>
  <si>
    <t>BL-0182</t>
  </si>
  <si>
    <t>10XVDP1897321</t>
  </si>
  <si>
    <t>NG3USHNLVMH500747</t>
  </si>
  <si>
    <t>ANF-148</t>
  </si>
  <si>
    <t>2ZR4273798</t>
  </si>
  <si>
    <t>ZVW301002030</t>
  </si>
  <si>
    <t>2025-01-03 11:27:45</t>
  </si>
  <si>
    <t>KHI2312202433</t>
  </si>
  <si>
    <t>E487-151664</t>
  </si>
  <si>
    <t>NE436151663</t>
  </si>
  <si>
    <t>2024-12-24 21:18:01</t>
  </si>
  <si>
    <t>BZC-199</t>
  </si>
  <si>
    <t>2023-01-28 11:51:36</t>
  </si>
  <si>
    <t>TML-055</t>
  </si>
  <si>
    <t>UB-11160</t>
  </si>
  <si>
    <t>KA-16236</t>
  </si>
  <si>
    <t>2022-01-26 14:54:00</t>
  </si>
  <si>
    <t>AGK-385</t>
  </si>
  <si>
    <t>Q355379</t>
  </si>
  <si>
    <t>BP-0045</t>
  </si>
  <si>
    <t>2TRA991959</t>
  </si>
  <si>
    <t>0445373</t>
  </si>
  <si>
    <t>2023-01-25 12:27:13</t>
  </si>
  <si>
    <t>AHF-891</t>
  </si>
  <si>
    <t>MR008828</t>
  </si>
  <si>
    <t>2022-01-26 15:22:24</t>
  </si>
  <si>
    <t>KHI251235</t>
  </si>
  <si>
    <t>2A59959</t>
  </si>
  <si>
    <t>2023-01-25 11:55:46</t>
  </si>
  <si>
    <t>LHE2412362</t>
  </si>
  <si>
    <t>2023-01-24 16:50:02</t>
  </si>
  <si>
    <t>ANZ-130</t>
  </si>
  <si>
    <t>2A57317</t>
  </si>
  <si>
    <t>2023-01-25 11:57:15</t>
  </si>
  <si>
    <t>BYG-556</t>
  </si>
  <si>
    <t>2A59903</t>
  </si>
  <si>
    <t>NSP151R-9521645</t>
  </si>
  <si>
    <t>2023-01-24 14:49:30</t>
  </si>
  <si>
    <t>LHE251238</t>
  </si>
  <si>
    <t>1GD5229340</t>
  </si>
  <si>
    <t>2023-01-25 11:52:31</t>
  </si>
  <si>
    <t>BL-1462</t>
  </si>
  <si>
    <t>BL-1</t>
  </si>
  <si>
    <t>2023-01-24 18:19:42</t>
  </si>
  <si>
    <t>ISL2412338</t>
  </si>
  <si>
    <t>2023-01-24 13:50:45</t>
  </si>
  <si>
    <t>LEF17-9424</t>
  </si>
  <si>
    <t>Q323009</t>
  </si>
  <si>
    <t>2023-01-24 12:50:38</t>
  </si>
  <si>
    <t>LE19A-1114</t>
  </si>
  <si>
    <t>PK10K136070</t>
  </si>
  <si>
    <t>NF1AVK31H10036026</t>
  </si>
  <si>
    <t>2023-11-15 00:00:00</t>
  </si>
  <si>
    <t>JHL212024</t>
  </si>
  <si>
    <t>PR003613</t>
  </si>
  <si>
    <t>2024-01-02 19:35:58</t>
  </si>
  <si>
    <t>BRZ-292</t>
  </si>
  <si>
    <t>Q342701</t>
  </si>
  <si>
    <t>ZRE172R-7041869</t>
  </si>
  <si>
    <t>2024-12-31 11:57:03</t>
  </si>
  <si>
    <t>RI20-999</t>
  </si>
  <si>
    <t>1GD0805143</t>
  </si>
  <si>
    <t>GUN126R-5539494</t>
  </si>
  <si>
    <t>ASF-157</t>
  </si>
  <si>
    <t>Z541907</t>
  </si>
  <si>
    <t>2022-01-21 09:59:04</t>
  </si>
  <si>
    <t>KSR2212221</t>
  </si>
  <si>
    <t>Q088169</t>
  </si>
  <si>
    <t>2022-01-22 15:15:43</t>
  </si>
  <si>
    <t>AAX-949</t>
  </si>
  <si>
    <t>2A10791</t>
  </si>
  <si>
    <t>2020-11-06 16:34:04</t>
  </si>
  <si>
    <t>BQW-179</t>
  </si>
  <si>
    <t>Z568952</t>
  </si>
  <si>
    <t>NZE170R-4194192</t>
  </si>
  <si>
    <t>2023-12-04 00:00:00</t>
  </si>
  <si>
    <t>BSY-159</t>
  </si>
  <si>
    <t>INZ-R542020</t>
  </si>
  <si>
    <t>NHP-10-6617597</t>
  </si>
  <si>
    <t>2022-01-22 15:52:56</t>
  </si>
  <si>
    <t>BHWL2212212</t>
  </si>
  <si>
    <t>Q088606</t>
  </si>
  <si>
    <t>2022-01-22 14:18:31</t>
  </si>
  <si>
    <t>LEE15-2243</t>
  </si>
  <si>
    <t>L13Z17430848</t>
  </si>
  <si>
    <t>NFBGM1547FR169354</t>
  </si>
  <si>
    <t>2025-01-03 13:19:11</t>
  </si>
  <si>
    <t>BYK-304</t>
  </si>
  <si>
    <t>6R263199</t>
  </si>
  <si>
    <t>NF1AET306H1163193</t>
  </si>
  <si>
    <t>2023-01-17 14:04:28</t>
  </si>
  <si>
    <t>AVA-050</t>
  </si>
  <si>
    <t>2ZR-2C59781</t>
  </si>
  <si>
    <t>ZVW50-6158463</t>
  </si>
  <si>
    <t>2021-12-13 13:01:44</t>
  </si>
  <si>
    <t>ISL2212215</t>
  </si>
  <si>
    <t>2022-01-22 16:53:29</t>
  </si>
  <si>
    <t>BSV-841</t>
  </si>
  <si>
    <t>2021-01-21 16:01:01</t>
  </si>
  <si>
    <t>BYG-976</t>
  </si>
  <si>
    <t>6R267872</t>
  </si>
  <si>
    <t>NF1AET306H1167872</t>
  </si>
  <si>
    <t>ADD-325</t>
  </si>
  <si>
    <t>6R167708</t>
  </si>
  <si>
    <t>2021-12-09 14:28:01</t>
  </si>
  <si>
    <t>BVD-790</t>
  </si>
  <si>
    <t>KP707885</t>
  </si>
  <si>
    <t>MP180367</t>
  </si>
  <si>
    <t>2025-01-21 00:00:00</t>
  </si>
  <si>
    <t>BNR-030</t>
  </si>
  <si>
    <t>R794384</t>
  </si>
  <si>
    <t>2022-12-26 10:30:42</t>
  </si>
  <si>
    <t>TUE-594</t>
  </si>
  <si>
    <t>2022-01-21 12:57:28</t>
  </si>
  <si>
    <t>TUE-593</t>
  </si>
  <si>
    <t>2022-01-21 12:56:23</t>
  </si>
  <si>
    <t>AXB-904</t>
  </si>
  <si>
    <t>2025-01-20 21:53:23</t>
  </si>
  <si>
    <t>BQU-350</t>
  </si>
  <si>
    <t>2021-12-14 14:48:43</t>
  </si>
  <si>
    <t>LHE231020127</t>
  </si>
  <si>
    <t>G4NALH321609</t>
  </si>
  <si>
    <t>NNAQL51AZKP504758</t>
  </si>
  <si>
    <t>BCZ-713</t>
  </si>
  <si>
    <t>PR033943</t>
  </si>
  <si>
    <t>2023-12-28 12:27:28</t>
  </si>
  <si>
    <t>BEC-831</t>
  </si>
  <si>
    <t>Q027285</t>
  </si>
  <si>
    <t>ZRE171R-6004748</t>
  </si>
  <si>
    <t>2023-01-19 15:56:00</t>
  </si>
  <si>
    <t>BQZ-449</t>
  </si>
  <si>
    <t>AMC-734</t>
  </si>
  <si>
    <t>JR048841</t>
  </si>
  <si>
    <t>2022-12-01 14:02:00</t>
  </si>
  <si>
    <t>CCP-725</t>
  </si>
  <si>
    <t>K12MR1034800</t>
  </si>
  <si>
    <t>S00217455</t>
  </si>
  <si>
    <t>2023-01-18 12:56:33</t>
  </si>
  <si>
    <t>BL-6488</t>
  </si>
  <si>
    <t>U350926</t>
  </si>
  <si>
    <t>N214649</t>
  </si>
  <si>
    <t>2025-01-18 12:03:06</t>
  </si>
  <si>
    <t>BDA-157</t>
  </si>
  <si>
    <t>E171849</t>
  </si>
  <si>
    <t>2024-01-17 12:01:20</t>
  </si>
  <si>
    <t>BNY-505</t>
  </si>
  <si>
    <t>Z541373</t>
  </si>
  <si>
    <t>2022-10-19 15:00:46</t>
  </si>
  <si>
    <t>SLH-4660</t>
  </si>
  <si>
    <t>2023-01-05 19:13:52</t>
  </si>
  <si>
    <t>BHS-518</t>
  </si>
  <si>
    <t>BHS518</t>
  </si>
  <si>
    <t>2024-01-09 16:35:45</t>
  </si>
  <si>
    <t>RT-894</t>
  </si>
  <si>
    <t>2KD6717166</t>
  </si>
  <si>
    <t>KUN25R-9500650</t>
  </si>
  <si>
    <t>2024-01-06 15:22:20</t>
  </si>
  <si>
    <t>LED18-9112</t>
  </si>
  <si>
    <t>SO7A7163584</t>
  </si>
  <si>
    <t>JH12031810</t>
  </si>
  <si>
    <t>APL-190</t>
  </si>
  <si>
    <t>G4NAMH329659</t>
  </si>
  <si>
    <t>NNAQLS1AZKPS16542</t>
  </si>
  <si>
    <t>2024-12-16 11:23:55</t>
  </si>
  <si>
    <t>AUU-672</t>
  </si>
  <si>
    <t>2022-12-21 11:31:49</t>
  </si>
  <si>
    <t>BQK-289</t>
  </si>
  <si>
    <t>Z561866</t>
  </si>
  <si>
    <t>NZE170R-4187057</t>
  </si>
  <si>
    <t>2022-11-09 16:34:00</t>
  </si>
  <si>
    <t>LES19-8080</t>
  </si>
  <si>
    <t>LED16-7685</t>
  </si>
  <si>
    <t>Q031064</t>
  </si>
  <si>
    <t>LED19-9753</t>
  </si>
  <si>
    <t>Z554945</t>
  </si>
  <si>
    <t>LEC16-3603</t>
  </si>
  <si>
    <t>PKF620765</t>
  </si>
  <si>
    <t>LES12-4144</t>
  </si>
  <si>
    <t>AND-165</t>
  </si>
  <si>
    <t>N155059</t>
  </si>
  <si>
    <t>AND-295</t>
  </si>
  <si>
    <t>A050187</t>
  </si>
  <si>
    <t>N017978</t>
  </si>
  <si>
    <t>BPG-962</t>
  </si>
  <si>
    <t>PK10K135153</t>
  </si>
  <si>
    <t>NF1AVK31H10035014</t>
  </si>
  <si>
    <t>JX-5554</t>
  </si>
  <si>
    <t>KH-9329</t>
  </si>
  <si>
    <t>D4BBV-355792</t>
  </si>
  <si>
    <t>BMD-134</t>
  </si>
  <si>
    <t>BMD-134(A)</t>
  </si>
  <si>
    <t>BHR-289</t>
  </si>
  <si>
    <t>BHR-289(A)</t>
  </si>
  <si>
    <t>BQZ-550</t>
  </si>
  <si>
    <t>BQZ-550(A)</t>
  </si>
  <si>
    <t>ANU-330</t>
  </si>
  <si>
    <t>BKX-025</t>
  </si>
  <si>
    <t>PKB708130</t>
  </si>
  <si>
    <t>AXJ-536</t>
  </si>
  <si>
    <t>PKT1018156</t>
  </si>
  <si>
    <t>SV308PK01134682</t>
  </si>
  <si>
    <t>2025-02-01 18:52:48</t>
  </si>
  <si>
    <t>AKJ-994</t>
  </si>
  <si>
    <t>15A-3002719</t>
  </si>
  <si>
    <t>NFBGD86596R127025</t>
  </si>
  <si>
    <t>2025-02-01 15:45:48</t>
  </si>
  <si>
    <t>KHI612364</t>
  </si>
  <si>
    <t>1GD5280589</t>
  </si>
  <si>
    <t>R5559599</t>
  </si>
  <si>
    <t>2023-01-06 16:28:52</t>
  </si>
  <si>
    <t>AHW-605</t>
  </si>
  <si>
    <t>Q071317</t>
  </si>
  <si>
    <t>2024-01-30 18:34:13</t>
  </si>
  <si>
    <t>BSS-739</t>
  </si>
  <si>
    <t>2A15234</t>
  </si>
  <si>
    <t>R-7009006</t>
  </si>
  <si>
    <t>2023-01-30 17:34:27</t>
  </si>
  <si>
    <t>LHE2312232</t>
  </si>
  <si>
    <t>6R289764</t>
  </si>
  <si>
    <t>NF1AET306H1189788</t>
  </si>
  <si>
    <t>2025-02-01 00:00:00</t>
  </si>
  <si>
    <t>AMQ-278</t>
  </si>
  <si>
    <t>RWL11020243</t>
  </si>
  <si>
    <t>2024-10-03 11:22:52</t>
  </si>
  <si>
    <t>BQM-847</t>
  </si>
  <si>
    <t>R18Z12952814</t>
  </si>
  <si>
    <t>NFBFC6663KR056247</t>
  </si>
  <si>
    <t>2025-02-06 15:51:08</t>
  </si>
  <si>
    <t>TMP-688</t>
  </si>
  <si>
    <t>R7000060</t>
  </si>
  <si>
    <t>2024-04-18 00:00:00</t>
  </si>
  <si>
    <t>ATV-90</t>
  </si>
  <si>
    <t>G4N4MU095387</t>
  </si>
  <si>
    <t>PMHJ2813SMN203613</t>
  </si>
  <si>
    <t>2025-02-01 13:51:20</t>
  </si>
  <si>
    <t>AYT-112</t>
  </si>
  <si>
    <t>R100345</t>
  </si>
  <si>
    <t>2024-01-02 16:10:33</t>
  </si>
  <si>
    <t>BVY-415</t>
  </si>
  <si>
    <t>Q358313</t>
  </si>
  <si>
    <t>R-7057554</t>
  </si>
  <si>
    <t>AUD-758</t>
  </si>
  <si>
    <t>G4NAMH306705</t>
  </si>
  <si>
    <t>NNAQL62AZKP306057</t>
  </si>
  <si>
    <t>2023-09-02 14:49:39</t>
  </si>
  <si>
    <t>KHI51202413</t>
  </si>
  <si>
    <t>URJ-2024171789</t>
  </si>
  <si>
    <t>URJ-202-4171789</t>
  </si>
  <si>
    <t>2024-01-05 13:19:44</t>
  </si>
  <si>
    <t>OKR622025</t>
  </si>
  <si>
    <t>2025-02-06 16:23:18</t>
  </si>
  <si>
    <t>AUM-860</t>
  </si>
  <si>
    <t>0163125</t>
  </si>
  <si>
    <t>2025-02-03 15:21:34</t>
  </si>
  <si>
    <t>BXJ-308</t>
  </si>
  <si>
    <t>L12B51014256</t>
  </si>
  <si>
    <t>2025-01-25 14:56:33</t>
  </si>
  <si>
    <t>BN-1124</t>
  </si>
  <si>
    <t>9Z08290</t>
  </si>
  <si>
    <t>0907080</t>
  </si>
  <si>
    <t>2025-02-08 17:35:48</t>
  </si>
  <si>
    <t>CAV-5968</t>
  </si>
  <si>
    <t>270Y34</t>
  </si>
  <si>
    <t>PM00912</t>
  </si>
  <si>
    <t>2025-02-07 16:53:47</t>
  </si>
  <si>
    <t>CAV-2134</t>
  </si>
  <si>
    <t>270Y15</t>
  </si>
  <si>
    <t>PM00911</t>
  </si>
  <si>
    <t>2025-02-07 16:19:09</t>
  </si>
  <si>
    <t>AUD-632 (lhr)</t>
  </si>
  <si>
    <t>2025-01-17 12:47:48</t>
  </si>
  <si>
    <t>BFH-85</t>
  </si>
  <si>
    <t>9Z08769</t>
  </si>
  <si>
    <t>ZVG10R-0907518</t>
  </si>
  <si>
    <t>2025-02-10 13:41:06</t>
  </si>
  <si>
    <t>BZG-997</t>
  </si>
  <si>
    <t>6R292725</t>
  </si>
  <si>
    <t>H1192724</t>
  </si>
  <si>
    <t>2024-01-10 15:21:43</t>
  </si>
  <si>
    <t>FSL5122272</t>
  </si>
  <si>
    <t>6R261255</t>
  </si>
  <si>
    <t>NF1AET306H1161185</t>
  </si>
  <si>
    <t>KHI42202538</t>
  </si>
  <si>
    <t>B605951</t>
  </si>
  <si>
    <t>W106067</t>
  </si>
  <si>
    <t>2025-02-04 16:28:29</t>
  </si>
  <si>
    <t>BLR-428</t>
  </si>
  <si>
    <t>PK10K115073</t>
  </si>
  <si>
    <t>NF1AVK31H10015051</t>
  </si>
  <si>
    <t>SKT2220242</t>
  </si>
  <si>
    <t>2024-02-02 16:55:28</t>
  </si>
  <si>
    <t>AEN-029</t>
  </si>
  <si>
    <t>2A24824</t>
  </si>
  <si>
    <t>R9509907</t>
  </si>
  <si>
    <t>2024-01-10 14:25:08</t>
  </si>
  <si>
    <t>SA-7008</t>
  </si>
  <si>
    <t>2025-01-15 17:58:42</t>
  </si>
  <si>
    <t>KHI101202421</t>
  </si>
  <si>
    <t>Q368401</t>
  </si>
  <si>
    <t>2024-01-10 14:54:45</t>
  </si>
  <si>
    <t>BXP-318</t>
  </si>
  <si>
    <t>Q098891</t>
  </si>
  <si>
    <t>2023-01-26 18:22:22</t>
  </si>
  <si>
    <t>BZT-207</t>
  </si>
  <si>
    <t>2025-01-30 18:01:00</t>
  </si>
  <si>
    <t>CAK-539</t>
  </si>
  <si>
    <t>R06A-L264696</t>
  </si>
  <si>
    <t>HA36S-619792</t>
  </si>
  <si>
    <t>2026-01-21 00:00:00</t>
  </si>
  <si>
    <t>BL-1107</t>
  </si>
  <si>
    <t>2TRA972495</t>
  </si>
  <si>
    <t>TGN166R-0894442</t>
  </si>
  <si>
    <t>AUL-305</t>
  </si>
  <si>
    <t>C1002781</t>
  </si>
  <si>
    <t>2025-01-16 10:40:37</t>
  </si>
  <si>
    <t>BES-730</t>
  </si>
  <si>
    <t>L15Z14812272</t>
  </si>
  <si>
    <t>NFBDG183XXSR028933</t>
  </si>
  <si>
    <t>2025-01-24 14:37:03</t>
  </si>
  <si>
    <t>BPW-230</t>
  </si>
  <si>
    <t>C1004231</t>
  </si>
  <si>
    <t>2025-01-29 14:46:07</t>
  </si>
  <si>
    <t>AUH-018</t>
  </si>
  <si>
    <t>2025-01-29 14:18:28</t>
  </si>
  <si>
    <t>BYJ-201</t>
  </si>
  <si>
    <t>Q103269</t>
  </si>
  <si>
    <t>2025-02-04 17:15:06</t>
  </si>
  <si>
    <t>MUL16120241</t>
  </si>
  <si>
    <t>2024-01-16 16:25:01</t>
  </si>
  <si>
    <t>KHI1912268</t>
  </si>
  <si>
    <t>Q083130</t>
  </si>
  <si>
    <t>2022-01-19 16:09:01</t>
  </si>
  <si>
    <t>CAE-741</t>
  </si>
  <si>
    <t>K133156</t>
  </si>
  <si>
    <t>S0309572</t>
  </si>
  <si>
    <t>2025-01-04 15:27:44</t>
  </si>
  <si>
    <t>BNS-040</t>
  </si>
  <si>
    <t>Z523788</t>
  </si>
  <si>
    <t>NZE170R-4149628</t>
  </si>
  <si>
    <t>2023-12-22 14:14:00</t>
  </si>
  <si>
    <t>BTP-813</t>
  </si>
  <si>
    <t>R18Z16919732</t>
  </si>
  <si>
    <t>R071950</t>
  </si>
  <si>
    <t>2025-01-16 22:36:59</t>
  </si>
  <si>
    <t>BSG-475</t>
  </si>
  <si>
    <t>2A08200</t>
  </si>
  <si>
    <t>NSP151R-9503502</t>
  </si>
  <si>
    <t>2023-01-19 15:26:45</t>
  </si>
  <si>
    <t>ZC-990</t>
  </si>
  <si>
    <t>2024-12-31 13:25:09</t>
  </si>
  <si>
    <t>LE19A-7261</t>
  </si>
  <si>
    <t>Q062172</t>
  </si>
  <si>
    <t>2021-01-11 14:44:25</t>
  </si>
  <si>
    <t>LEC14-9443</t>
  </si>
  <si>
    <t>2025-01-17 18:31:17</t>
  </si>
  <si>
    <t>AUD-218</t>
  </si>
  <si>
    <t>Q371815</t>
  </si>
  <si>
    <t>2025-01-30 18:24:07</t>
  </si>
  <si>
    <t>CAX-604</t>
  </si>
  <si>
    <t>K054133</t>
  </si>
  <si>
    <t>2025-01-23 20:06:59</t>
  </si>
  <si>
    <t>BCZ-991</t>
  </si>
  <si>
    <t>2024-01-01 17:41:01</t>
  </si>
  <si>
    <t>HDD512384</t>
  </si>
  <si>
    <t>2024-01-16 12:58:00</t>
  </si>
  <si>
    <t>BEC-825</t>
  </si>
  <si>
    <t>Q027191</t>
  </si>
  <si>
    <t>ZRE171R-6004668</t>
  </si>
  <si>
    <t>AUB-168</t>
  </si>
  <si>
    <t>L15Z14805379</t>
  </si>
  <si>
    <t>R022055</t>
  </si>
  <si>
    <t>2025-01-25 13:41:04</t>
  </si>
  <si>
    <t>ISL24120252</t>
  </si>
  <si>
    <t>PKT395268</t>
  </si>
  <si>
    <t>SR308PK499924</t>
  </si>
  <si>
    <t>2025-01-24 11:37:20</t>
  </si>
  <si>
    <t>SRG2712025</t>
  </si>
  <si>
    <t>2025-01-27 16:32:41</t>
  </si>
  <si>
    <t>KHI24120254</t>
  </si>
  <si>
    <t>U506392</t>
  </si>
  <si>
    <t>S1002961</t>
  </si>
  <si>
    <t>2025-01-24 14:35:00</t>
  </si>
  <si>
    <t>BKR-843</t>
  </si>
  <si>
    <t>Z501413</t>
  </si>
  <si>
    <t>NZE170R-4128246</t>
  </si>
  <si>
    <t>2023-10-26 14:27:09</t>
  </si>
  <si>
    <t>ISL18120245</t>
  </si>
  <si>
    <t>6R289905</t>
  </si>
  <si>
    <t>H1189893</t>
  </si>
  <si>
    <t>2024-01-18 15:28:16</t>
  </si>
  <si>
    <t>KHI131202513</t>
  </si>
  <si>
    <t>K12MR1025037</t>
  </si>
  <si>
    <t>S00207691</t>
  </si>
  <si>
    <t>2025-01-13 16:24:31</t>
  </si>
  <si>
    <t>AUF-028</t>
  </si>
  <si>
    <t>2A72128</t>
  </si>
  <si>
    <t>2025-01-24 14:59:24</t>
  </si>
  <si>
    <t>BTS-050</t>
  </si>
  <si>
    <t>2A26374</t>
  </si>
  <si>
    <t>2024-01-17 17:21:56</t>
  </si>
  <si>
    <t>KHI15120257</t>
  </si>
  <si>
    <t>2A71950</t>
  </si>
  <si>
    <t>R7049148</t>
  </si>
  <si>
    <t>2025-01-15 14:23:05</t>
  </si>
  <si>
    <t>AUM-063</t>
  </si>
  <si>
    <t>1KR-2645235</t>
  </si>
  <si>
    <t>A200A-0035915</t>
  </si>
  <si>
    <t>BNN-212</t>
  </si>
  <si>
    <t>Z529791</t>
  </si>
  <si>
    <t>2025-01-21 14:01:51</t>
  </si>
  <si>
    <t>APZ-706</t>
  </si>
  <si>
    <t>1GD5431595</t>
  </si>
  <si>
    <t>2024-01-01 17:26:33</t>
  </si>
  <si>
    <t>CAH-741</t>
  </si>
  <si>
    <t>K022656</t>
  </si>
  <si>
    <t>S0264066</t>
  </si>
  <si>
    <t>2025-01-04 18:00:44</t>
  </si>
  <si>
    <t>KHI27122329</t>
  </si>
  <si>
    <t>L15ZG1002583</t>
  </si>
  <si>
    <t>R002591</t>
  </si>
  <si>
    <t>2023-12-27 13:07:26</t>
  </si>
  <si>
    <t>LHE10120242</t>
  </si>
  <si>
    <t>2024-01-10 13:50:52</t>
  </si>
  <si>
    <t>ATV-542</t>
  </si>
  <si>
    <t>2025-01-15 16:27:41</t>
  </si>
  <si>
    <t>AQR-115</t>
  </si>
  <si>
    <t>R035916</t>
  </si>
  <si>
    <t>2024-01-02 17:22:17</t>
  </si>
  <si>
    <t>LE19A-1459</t>
  </si>
  <si>
    <t>Z566957</t>
  </si>
  <si>
    <t>NZE170R4192537</t>
  </si>
  <si>
    <t>2025-01-04 17:34:50</t>
  </si>
  <si>
    <t>JHG9122212</t>
  </si>
  <si>
    <t>6R260368</t>
  </si>
  <si>
    <t>NF1AET306H1160349</t>
  </si>
  <si>
    <t>ASD-184</t>
  </si>
  <si>
    <t>Q346777</t>
  </si>
  <si>
    <t>BZT-980</t>
  </si>
  <si>
    <t>ISL2112025</t>
  </si>
  <si>
    <t>2025-01-21 14:23:12</t>
  </si>
  <si>
    <t>AGT-727</t>
  </si>
  <si>
    <t>2022-01-20 17:58:00</t>
  </si>
  <si>
    <t>BSR-443</t>
  </si>
  <si>
    <t>PK10K163914</t>
  </si>
  <si>
    <t>NF1AVK31H10063913</t>
  </si>
  <si>
    <t>2023-12-30 16:34:40</t>
  </si>
  <si>
    <t>BSH-208</t>
  </si>
  <si>
    <t>2A06919</t>
  </si>
  <si>
    <t>2024-12-31 12:49:51</t>
  </si>
  <si>
    <t>AKU-147</t>
  </si>
  <si>
    <t>L15BG7912632</t>
  </si>
  <si>
    <t>NFBFE1684NR002636</t>
  </si>
  <si>
    <t>2025-01-09 11:20:17</t>
  </si>
  <si>
    <t>JF-9246</t>
  </si>
  <si>
    <t>2TR-8459967</t>
  </si>
  <si>
    <t>TRH223-6130963</t>
  </si>
  <si>
    <t>2024-10-28 00:00:00</t>
  </si>
  <si>
    <t>ARR-520</t>
  </si>
  <si>
    <t>2025-01-08 22:33:50</t>
  </si>
  <si>
    <t>APD-014</t>
  </si>
  <si>
    <t>1GD5288193</t>
  </si>
  <si>
    <t>GUN126R-5558934</t>
  </si>
  <si>
    <t>2024-01-02 16:31:07</t>
  </si>
  <si>
    <t>LHE3120251</t>
  </si>
  <si>
    <t>2025-01-03 15:27:44</t>
  </si>
  <si>
    <t>LEA18A-4543</t>
  </si>
  <si>
    <t>1GD0516704</t>
  </si>
  <si>
    <t>R1091557</t>
  </si>
  <si>
    <t>2025-01-08 12:26:08</t>
  </si>
  <si>
    <t>ASL-731</t>
  </si>
  <si>
    <t>6R316431</t>
  </si>
  <si>
    <t>CY-5972</t>
  </si>
  <si>
    <t>K6A-9307557</t>
  </si>
  <si>
    <t>JF-1487</t>
  </si>
  <si>
    <t>3L3676024</t>
  </si>
  <si>
    <t>JF-3667</t>
  </si>
  <si>
    <t>3L-3643796</t>
  </si>
  <si>
    <t>JF-6237</t>
  </si>
  <si>
    <t>2RZ208635</t>
  </si>
  <si>
    <t>JF-6556</t>
  </si>
  <si>
    <t>2RZ-1687053</t>
  </si>
  <si>
    <t>JG-0955</t>
  </si>
  <si>
    <t>3L-3800163</t>
  </si>
  <si>
    <t>LED10-5799</t>
  </si>
  <si>
    <t>BVP-343</t>
  </si>
  <si>
    <t>2A30627</t>
  </si>
  <si>
    <t>BZH-824</t>
  </si>
  <si>
    <t>PK10B246838</t>
  </si>
  <si>
    <t>A1J310PK10146838</t>
  </si>
  <si>
    <t>SA-1936</t>
  </si>
  <si>
    <t>SA-1936(A)</t>
  </si>
  <si>
    <t>BGC-207</t>
  </si>
  <si>
    <t>BGC-207(A)</t>
  </si>
  <si>
    <t>AUE-762</t>
  </si>
  <si>
    <t>G4NAPU363853</t>
  </si>
  <si>
    <t>PMHJ2813MRN218153</t>
  </si>
  <si>
    <t>AUE-773</t>
  </si>
  <si>
    <t>2A72022</t>
  </si>
  <si>
    <t>NSP150R-7049218</t>
  </si>
  <si>
    <t>MUL23120258</t>
  </si>
  <si>
    <t>2A72036</t>
  </si>
  <si>
    <t>NSP150R-7049221</t>
  </si>
  <si>
    <t>AQS-461</t>
  </si>
  <si>
    <t>2A64389</t>
  </si>
  <si>
    <t>NSP150R-7042109</t>
  </si>
  <si>
    <t>KP-1431</t>
  </si>
  <si>
    <t>626420P</t>
  </si>
  <si>
    <t>JZ-7257</t>
  </si>
  <si>
    <t>141G64</t>
  </si>
  <si>
    <t>KV-1882</t>
  </si>
  <si>
    <t>PKT304986</t>
  </si>
  <si>
    <t>KX-0962</t>
  </si>
  <si>
    <t>PKT338257</t>
  </si>
  <si>
    <t>AKX-805</t>
  </si>
  <si>
    <t>L12851012362</t>
  </si>
  <si>
    <t>NFBGN8623NR022353</t>
  </si>
  <si>
    <t>UKT18102245</t>
  </si>
  <si>
    <t>R240658</t>
  </si>
  <si>
    <t>H1140658</t>
  </si>
  <si>
    <t>BYZ-777</t>
  </si>
  <si>
    <t>Q064707</t>
  </si>
  <si>
    <t>2024-01-16 16:42:14</t>
  </si>
  <si>
    <t>BYD-447</t>
  </si>
  <si>
    <t>PK10K203597</t>
  </si>
  <si>
    <t>2024-02-06 21:02:54</t>
  </si>
  <si>
    <t>LEF19-6496</t>
  </si>
  <si>
    <t>PK10B193224</t>
  </si>
  <si>
    <t>2025-02-03 14:01:08</t>
  </si>
  <si>
    <t>LET19-736</t>
  </si>
  <si>
    <t>4D33R16940</t>
  </si>
  <si>
    <t>MMCO4CNO1187</t>
  </si>
  <si>
    <t>2025-02-27 20:46:26</t>
  </si>
  <si>
    <t>CAT-736</t>
  </si>
  <si>
    <t>OVS486</t>
  </si>
  <si>
    <t>BS90474</t>
  </si>
  <si>
    <t>2025-02-28 15:38:00</t>
  </si>
  <si>
    <t>ADY-692</t>
  </si>
  <si>
    <t>6R171122</t>
  </si>
  <si>
    <t>NF1AET306H1071120</t>
  </si>
  <si>
    <t>2025-01-30 10:02:14</t>
  </si>
  <si>
    <t>BZM-042</t>
  </si>
  <si>
    <t>2024-01-29 17:58:09</t>
  </si>
  <si>
    <t>AJV-663</t>
  </si>
  <si>
    <t>2025-02-11 17:05:26</t>
  </si>
  <si>
    <t>KHI12202521</t>
  </si>
  <si>
    <t>244H0007927</t>
  </si>
  <si>
    <t>S2013238</t>
  </si>
  <si>
    <t>2025-02-01 14:12:20</t>
  </si>
  <si>
    <t>CBB-066</t>
  </si>
  <si>
    <t>2A72973</t>
  </si>
  <si>
    <t>NSP150R-7050123</t>
  </si>
  <si>
    <t>2025-02-13 16:18:52</t>
  </si>
  <si>
    <t>BJ-4545</t>
  </si>
  <si>
    <t>1GD0559800</t>
  </si>
  <si>
    <t>2025-02-13 12:58:32</t>
  </si>
  <si>
    <t>BFE-308</t>
  </si>
  <si>
    <t>9Z08680</t>
  </si>
  <si>
    <t>ZVG10R-0907421</t>
  </si>
  <si>
    <t>2025-01-30 18:21:56</t>
  </si>
  <si>
    <t>BXZ-063</t>
  </si>
  <si>
    <t>PK10K203371</t>
  </si>
  <si>
    <t>NF1AVK31H10103405</t>
  </si>
  <si>
    <t>AVC-500</t>
  </si>
  <si>
    <t>MUL122025</t>
  </si>
  <si>
    <t>TRJ1500077486</t>
  </si>
  <si>
    <t>2025-02-01 10:14:29</t>
  </si>
  <si>
    <t>CZ-3867</t>
  </si>
  <si>
    <t>1NZ-1LMR536717</t>
  </si>
  <si>
    <t>2024-01-24 17:03:09</t>
  </si>
  <si>
    <t>AMV-228</t>
  </si>
  <si>
    <t>ISL8220251</t>
  </si>
  <si>
    <t>6R338465</t>
  </si>
  <si>
    <t>2025-02-08 12:41:56</t>
  </si>
  <si>
    <t>BHX-655</t>
  </si>
  <si>
    <t>NR004360</t>
  </si>
  <si>
    <t>2023-01-23 15:28:20</t>
  </si>
  <si>
    <t>BBW-955</t>
  </si>
  <si>
    <t>R-5555497</t>
  </si>
  <si>
    <t>2024-11-29 11:57:11</t>
  </si>
  <si>
    <t>BPL-656</t>
  </si>
  <si>
    <t>PK10B182962</t>
  </si>
  <si>
    <t>A1J310PK10082971</t>
  </si>
  <si>
    <t>AGV-784</t>
  </si>
  <si>
    <t>2TRA926028</t>
  </si>
  <si>
    <t>R0893956</t>
  </si>
  <si>
    <t>2022-01-18 14:28:59</t>
  </si>
  <si>
    <t>BFE-741</t>
  </si>
  <si>
    <t>6R333833</t>
  </si>
  <si>
    <t>2025-02-03 11:13:45</t>
  </si>
  <si>
    <t>BUF-067</t>
  </si>
  <si>
    <t>6R177345</t>
  </si>
  <si>
    <t>H1077326</t>
  </si>
  <si>
    <t>BFE-740</t>
  </si>
  <si>
    <t>6R330155</t>
  </si>
  <si>
    <t>2025-02-03 11:33:25</t>
  </si>
  <si>
    <t>APW-493</t>
  </si>
  <si>
    <t>Q342607</t>
  </si>
  <si>
    <t>ZRE172R-7041770</t>
  </si>
  <si>
    <t>2025-01-17 00:00:00</t>
  </si>
  <si>
    <t>KHI612335</t>
  </si>
  <si>
    <t>K12MR1012937</t>
  </si>
  <si>
    <t>NF1SZC63S00112929</t>
  </si>
  <si>
    <t>BW-2626</t>
  </si>
  <si>
    <t>1KRK001389</t>
  </si>
  <si>
    <t>A0011694</t>
  </si>
  <si>
    <t>2025-01-23 17:59:23</t>
  </si>
  <si>
    <t>CAS-772</t>
  </si>
  <si>
    <t>6R324025</t>
  </si>
  <si>
    <t>NF1AET306H1224012</t>
  </si>
  <si>
    <t>2025-01-14 13:41:51</t>
  </si>
  <si>
    <t>KHI141202529</t>
  </si>
  <si>
    <t>1GD1684499</t>
  </si>
  <si>
    <t>GUN126R-5567229</t>
  </si>
  <si>
    <t>2025-01-15 14:19:37</t>
  </si>
  <si>
    <t>AUJ-274</t>
  </si>
  <si>
    <t>9Z07202</t>
  </si>
  <si>
    <t>R0906008</t>
  </si>
  <si>
    <t>2025-02-07 16:07:55</t>
  </si>
  <si>
    <t>AZK-829</t>
  </si>
  <si>
    <t>NFNF1AET306-1140267</t>
  </si>
  <si>
    <t>2025-02-08 14:10:51</t>
  </si>
  <si>
    <t>KHI251202533</t>
  </si>
  <si>
    <t>9Z08515</t>
  </si>
  <si>
    <t>ZVG10R-0907249</t>
  </si>
  <si>
    <t>2025-01-25 17:17:24</t>
  </si>
  <si>
    <t>APG-144</t>
  </si>
  <si>
    <t>002402</t>
  </si>
  <si>
    <t>2024-01-30 17:40:35</t>
  </si>
  <si>
    <t>KY-7567</t>
  </si>
  <si>
    <t>IGD0796497</t>
  </si>
  <si>
    <t>2020-02-27 18:02:08</t>
  </si>
  <si>
    <t>CAX-246</t>
  </si>
  <si>
    <t>Q371739</t>
  </si>
  <si>
    <t>R7970956</t>
  </si>
  <si>
    <t>2025-01-17 19:14:05</t>
  </si>
  <si>
    <t>BXQ-230</t>
  </si>
  <si>
    <t>G4NANU633206</t>
  </si>
  <si>
    <t>PMHD841FMNN303949</t>
  </si>
  <si>
    <t>CAL-471</t>
  </si>
  <si>
    <t>6R184085</t>
  </si>
  <si>
    <t>H1084068</t>
  </si>
  <si>
    <t>2025-01-23 16:40:49</t>
  </si>
  <si>
    <t>AXY-938</t>
  </si>
  <si>
    <t>L13Z13433060</t>
  </si>
  <si>
    <t>NFBGM1544CR128773</t>
  </si>
  <si>
    <t>2025-02-03 17:02:17</t>
  </si>
  <si>
    <t>AGV-400</t>
  </si>
  <si>
    <t>Q329535</t>
  </si>
  <si>
    <t>ZRE172R-7028645</t>
  </si>
  <si>
    <t>2025-01-24 18:47:55</t>
  </si>
  <si>
    <t>LEA18A-672</t>
  </si>
  <si>
    <t>Q050281</t>
  </si>
  <si>
    <t>2025-02-03 13:25:42</t>
  </si>
  <si>
    <t>CAV-020</t>
  </si>
  <si>
    <t>R327307</t>
  </si>
  <si>
    <t>2024-12-27 15:31:19</t>
  </si>
  <si>
    <t>BZJ-040</t>
  </si>
  <si>
    <t>KHI161202430</t>
  </si>
  <si>
    <t>2024-01-16 18:31:54</t>
  </si>
  <si>
    <t>BM-1509</t>
  </si>
  <si>
    <t>S240070</t>
  </si>
  <si>
    <t>P703143</t>
  </si>
  <si>
    <t>2025-02-01 16:02:38</t>
  </si>
  <si>
    <t>BFX-351</t>
  </si>
  <si>
    <t>PKF624842</t>
  </si>
  <si>
    <t>2025-02-04 14:30:10</t>
  </si>
  <si>
    <t>BYD-382</t>
  </si>
  <si>
    <t>6R260138</t>
  </si>
  <si>
    <t>H116003</t>
  </si>
  <si>
    <t>2025-01-28 16:36:17</t>
  </si>
  <si>
    <t>LHE3122017</t>
  </si>
  <si>
    <t>R18Z16915244</t>
  </si>
  <si>
    <t>NFBFC6665LR067171</t>
  </si>
  <si>
    <t>KHI131202523</t>
  </si>
  <si>
    <t>1GD1657779</t>
  </si>
  <si>
    <t>2025-01-14 13:03:06</t>
  </si>
  <si>
    <t>ARQ-487</t>
  </si>
  <si>
    <t>Q368567</t>
  </si>
  <si>
    <t>2024-02-12 17:26:07</t>
  </si>
  <si>
    <t>LEB18A-4761</t>
  </si>
  <si>
    <t>PK10B141339</t>
  </si>
  <si>
    <t>AJ310PK10041333</t>
  </si>
  <si>
    <t>ATZ-487</t>
  </si>
  <si>
    <t>1UR0798142</t>
  </si>
  <si>
    <t>2025-02-01 13:36:43</t>
  </si>
  <si>
    <t>ACL-796</t>
  </si>
  <si>
    <t>2024-01-20 10:34:32</t>
  </si>
  <si>
    <t>CAC-018</t>
  </si>
  <si>
    <t>1KR2809688</t>
  </si>
  <si>
    <t>2024-01-29 10:41:22</t>
  </si>
  <si>
    <t>BVT-147</t>
  </si>
  <si>
    <t>Q357433</t>
  </si>
  <si>
    <t>ZRE-172R7056510</t>
  </si>
  <si>
    <t>2025-01-29 13:38:23</t>
  </si>
  <si>
    <t>LAR1412025</t>
  </si>
  <si>
    <t>2025-01-15 14:21:29</t>
  </si>
  <si>
    <t>CAQ-5301</t>
  </si>
  <si>
    <t>224-0017077</t>
  </si>
  <si>
    <t>2023-02-11 11:23:28</t>
  </si>
  <si>
    <t>AVX-280</t>
  </si>
  <si>
    <t>2A11465</t>
  </si>
  <si>
    <t>NSP151R-9504682</t>
  </si>
  <si>
    <t>2025-01-20 14:23:38</t>
  </si>
  <si>
    <t>2025-01-15 11:41:21</t>
  </si>
  <si>
    <t>AUU-509</t>
  </si>
  <si>
    <t>2025-01-29 15:00:46</t>
  </si>
  <si>
    <t>BWB-025</t>
  </si>
  <si>
    <t>2025-01-10 11:50:49</t>
  </si>
  <si>
    <t>BPJ-904</t>
  </si>
  <si>
    <t>PKS13044521</t>
  </si>
  <si>
    <t>2024-01-26 22:18:20</t>
  </si>
  <si>
    <t>BEY-790</t>
  </si>
  <si>
    <t>Z393610</t>
  </si>
  <si>
    <t>R-4062131</t>
  </si>
  <si>
    <t>2024-01-18 18:22:31</t>
  </si>
  <si>
    <t>BJH -861</t>
  </si>
  <si>
    <t>PK10B131030</t>
  </si>
  <si>
    <t>A1J310PK10031036</t>
  </si>
  <si>
    <t>2025-01-25 19:45:02</t>
  </si>
  <si>
    <t>BJ-0745</t>
  </si>
  <si>
    <t>G4NALH343904</t>
  </si>
  <si>
    <t>2025-01-28 22:12:55</t>
  </si>
  <si>
    <t>KHI161202517</t>
  </si>
  <si>
    <t>2TRA247988</t>
  </si>
  <si>
    <t>2025-01-16 14:39:32</t>
  </si>
  <si>
    <t>ISL22120254</t>
  </si>
  <si>
    <t>PKT395041</t>
  </si>
  <si>
    <t>PK499686</t>
  </si>
  <si>
    <t>2025-01-22 14:42:57</t>
  </si>
  <si>
    <t>CAC-747</t>
  </si>
  <si>
    <t>2025-01-03 14:38:15</t>
  </si>
  <si>
    <t>KHI241202526</t>
  </si>
  <si>
    <t>H1235640</t>
  </si>
  <si>
    <t>2025-01-24 18:54:00</t>
  </si>
  <si>
    <t>AZT-850</t>
  </si>
  <si>
    <t>R1005796</t>
  </si>
  <si>
    <t>2025-01-16 11:02:02</t>
  </si>
  <si>
    <t>AXL-850</t>
  </si>
  <si>
    <t>2025-01-28 16:53:26</t>
  </si>
  <si>
    <t>BDG-850</t>
  </si>
  <si>
    <t>RN500808</t>
  </si>
  <si>
    <t>2025-01-28 11:15:40</t>
  </si>
  <si>
    <t>AAE-752</t>
  </si>
  <si>
    <t>2023-01-18 10:04:27</t>
  </si>
  <si>
    <t>BFA-994</t>
  </si>
  <si>
    <t>9Z08253</t>
  </si>
  <si>
    <t>ZVG10R-0906991</t>
  </si>
  <si>
    <t>2025-01-06 14:16:54</t>
  </si>
  <si>
    <t>AKQ-586</t>
  </si>
  <si>
    <t>2022-01-12 16:39:00</t>
  </si>
  <si>
    <t>AUE-813</t>
  </si>
  <si>
    <t>6R332850</t>
  </si>
  <si>
    <t>2025-01-06 14:44:12</t>
  </si>
  <si>
    <t>BBG-636</t>
  </si>
  <si>
    <t>05208</t>
  </si>
  <si>
    <t>000910</t>
  </si>
  <si>
    <t>2022-01-18 14:25:05</t>
  </si>
  <si>
    <t>BEX-155</t>
  </si>
  <si>
    <t>Z384893</t>
  </si>
  <si>
    <t>NZE170R-4060615</t>
  </si>
  <si>
    <t>2023-01-20 13:03:17</t>
  </si>
  <si>
    <t>AWT-320</t>
  </si>
  <si>
    <t>Q086303</t>
  </si>
  <si>
    <t>CAV-756</t>
  </si>
  <si>
    <t>6R3305464</t>
  </si>
  <si>
    <t>H1230633</t>
  </si>
  <si>
    <t>2025-01-21 12:30:28</t>
  </si>
  <si>
    <t>CAU-522</t>
  </si>
  <si>
    <t>KF-J997770</t>
  </si>
  <si>
    <t>0252605</t>
  </si>
  <si>
    <t>2025-01-10 16:06:46</t>
  </si>
  <si>
    <t>BZS-498</t>
  </si>
  <si>
    <t>Q369368</t>
  </si>
  <si>
    <t>R-7068571</t>
  </si>
  <si>
    <t>BST-865</t>
  </si>
  <si>
    <t>2A13352</t>
  </si>
  <si>
    <t>2026-01-06 00:00:00</t>
  </si>
  <si>
    <t>LEE08-5964</t>
  </si>
  <si>
    <t>M13A2058448</t>
  </si>
  <si>
    <t>V00356964</t>
  </si>
  <si>
    <t>2025-01-07 16:34:55</t>
  </si>
  <si>
    <t>BTD-799</t>
  </si>
  <si>
    <t>R554729</t>
  </si>
  <si>
    <t>2025-01-16 21:08:12</t>
  </si>
  <si>
    <t>AUX-799</t>
  </si>
  <si>
    <t>R18A1-7986228</t>
  </si>
  <si>
    <t>2020-12-30 15:36:40</t>
  </si>
  <si>
    <t>LEE15-360</t>
  </si>
  <si>
    <t>Q309157</t>
  </si>
  <si>
    <t>2025-01-03 14:31:43</t>
  </si>
  <si>
    <t>ADD-097</t>
  </si>
  <si>
    <t>1GD0932946</t>
  </si>
  <si>
    <t>R5543756</t>
  </si>
  <si>
    <t>2025-01-13 15:46:41</t>
  </si>
  <si>
    <t>ASK-734</t>
  </si>
  <si>
    <t>6R315841</t>
  </si>
  <si>
    <t>ASK-968</t>
  </si>
  <si>
    <t>6R316094</t>
  </si>
  <si>
    <t>AAW-786</t>
  </si>
  <si>
    <t>G4NALH318643</t>
  </si>
  <si>
    <t>NNAQL51AZKP503994</t>
  </si>
  <si>
    <t>ANP-888</t>
  </si>
  <si>
    <t>1GD5286402</t>
  </si>
  <si>
    <t>TMF-479</t>
  </si>
  <si>
    <t>GM-13626</t>
  </si>
  <si>
    <t>BXL-151</t>
  </si>
  <si>
    <t>6R246419</t>
  </si>
  <si>
    <t>BCW-124</t>
  </si>
  <si>
    <t>PKF603320</t>
  </si>
  <si>
    <t>BWH-267</t>
  </si>
  <si>
    <t>6R223913</t>
  </si>
  <si>
    <t>AQL-540</t>
  </si>
  <si>
    <t>6R288899</t>
  </si>
  <si>
    <t>FSL30120254</t>
  </si>
  <si>
    <t>6R337816</t>
  </si>
  <si>
    <t>NF1AET306H1237664</t>
  </si>
  <si>
    <t>FSL30120253</t>
  </si>
  <si>
    <t>6R337819</t>
  </si>
  <si>
    <t>NF1AET306H1237663</t>
  </si>
  <si>
    <t>AUJ-418</t>
  </si>
  <si>
    <t>2A72616</t>
  </si>
  <si>
    <t>NSP150R7049764</t>
  </si>
  <si>
    <t>BYQ-652</t>
  </si>
  <si>
    <t>PK10B242772</t>
  </si>
  <si>
    <t>A1J310PK10142768</t>
  </si>
  <si>
    <t>BYQ-653</t>
  </si>
  <si>
    <t>PK10B242780</t>
  </si>
  <si>
    <t>A1J310PK10142771</t>
  </si>
  <si>
    <t>BYR-349</t>
  </si>
  <si>
    <t>PK10B242782</t>
  </si>
  <si>
    <t>A1J310PK10142770</t>
  </si>
  <si>
    <t>BZN-674</t>
  </si>
  <si>
    <t>SA-1938</t>
  </si>
  <si>
    <t>BM-7812</t>
  </si>
  <si>
    <t>LEC-1027835</t>
  </si>
  <si>
    <t>RV5-1020582</t>
  </si>
  <si>
    <t>BTV-455</t>
  </si>
  <si>
    <t>PK10B214342</t>
  </si>
  <si>
    <t>A1J310PK10114339</t>
  </si>
  <si>
    <t>AQN-493</t>
  </si>
  <si>
    <t>PK10K208898</t>
  </si>
  <si>
    <t>NF1AVK31H10108891</t>
  </si>
  <si>
    <t>AQM-316</t>
  </si>
  <si>
    <t>PK10K208900</t>
  </si>
  <si>
    <t>NF1AVK31H10108897</t>
  </si>
  <si>
    <t>LEA20-1630</t>
  </si>
  <si>
    <t>PK10K153254</t>
  </si>
  <si>
    <t>NF1AVK31H10053257</t>
  </si>
  <si>
    <t>AUG-093</t>
  </si>
  <si>
    <t>2A72196</t>
  </si>
  <si>
    <t>NSP150R-7049351</t>
  </si>
  <si>
    <t>AUE-195</t>
  </si>
  <si>
    <t>AUE-477</t>
  </si>
  <si>
    <t>ABH-296</t>
  </si>
  <si>
    <t>2A14716</t>
  </si>
  <si>
    <t>NSP150R7008759</t>
  </si>
  <si>
    <t>BZC-298</t>
  </si>
  <si>
    <t>6R285170</t>
  </si>
  <si>
    <t>NF1AET306H1185109</t>
  </si>
  <si>
    <t>LHE277202412</t>
  </si>
  <si>
    <t>6R285131</t>
  </si>
  <si>
    <t>NF1AET306H1185110</t>
  </si>
  <si>
    <t>APJ-680</t>
  </si>
  <si>
    <t>PK10B244309</t>
  </si>
  <si>
    <t>A1J310PK10144291</t>
  </si>
  <si>
    <t>AQA-641</t>
  </si>
  <si>
    <t>PK10B247742</t>
  </si>
  <si>
    <t>A1J310PK10147736</t>
  </si>
  <si>
    <t>ALP-025</t>
  </si>
  <si>
    <t>PK10B238969</t>
  </si>
  <si>
    <t>A1J310PK1013961</t>
  </si>
  <si>
    <t>NWB6722102</t>
  </si>
  <si>
    <t>K12MR1005004</t>
  </si>
  <si>
    <t>NF1SZC63S00105004</t>
  </si>
  <si>
    <t>2024-02-14 00:00:00</t>
  </si>
  <si>
    <t>CAU-957</t>
  </si>
  <si>
    <t>MR1024185</t>
  </si>
  <si>
    <t>S00206846</t>
  </si>
  <si>
    <t>2024-12-11 21:10:26</t>
  </si>
  <si>
    <t>AEQ-632</t>
  </si>
  <si>
    <t>2023-02-01 15:15:40</t>
  </si>
  <si>
    <t>AJT-640</t>
  </si>
  <si>
    <t>2023-02-01 13:56:59</t>
  </si>
  <si>
    <t>LEF18-6762</t>
  </si>
  <si>
    <t>2023-02-03 11:48:10</t>
  </si>
  <si>
    <t>BXX-127</t>
  </si>
  <si>
    <t>Q100954</t>
  </si>
  <si>
    <t>ZRE171R-6078437</t>
  </si>
  <si>
    <t>ADK-521</t>
  </si>
  <si>
    <t>2023-02-01 14:23:57</t>
  </si>
  <si>
    <t>BVT-143</t>
  </si>
  <si>
    <t>Q089272</t>
  </si>
  <si>
    <t>2022-02-02 12:23:25</t>
  </si>
  <si>
    <t>CAV-8742</t>
  </si>
  <si>
    <t>4HG10ZU602</t>
  </si>
  <si>
    <t>KR7101026</t>
  </si>
  <si>
    <t>2025-02-28 11:18:04</t>
  </si>
  <si>
    <t>AQQ-441</t>
  </si>
  <si>
    <t>Q368512</t>
  </si>
  <si>
    <t>2024-01-23 12:22:15</t>
  </si>
  <si>
    <t>SKT72238</t>
  </si>
  <si>
    <t>Q103200</t>
  </si>
  <si>
    <t>2023-02-07 10:49:26</t>
  </si>
  <si>
    <t>ANF-744</t>
  </si>
  <si>
    <t>R029512</t>
  </si>
  <si>
    <t>2023-02-03 12:15:35</t>
  </si>
  <si>
    <t>KHI3121912</t>
  </si>
  <si>
    <t>BF-6994</t>
  </si>
  <si>
    <t>2022-02-09 18:28:32</t>
  </si>
  <si>
    <t>LEC14-7048</t>
  </si>
  <si>
    <t>R18Z13741820</t>
  </si>
  <si>
    <t>NFBFB2565ER115851</t>
  </si>
  <si>
    <t>BDP-433</t>
  </si>
  <si>
    <t>L13Z1-7428636</t>
  </si>
  <si>
    <t>KHI-L13Z1-7428636</t>
  </si>
  <si>
    <t>2022-02-09 14:32:21</t>
  </si>
  <si>
    <t>BZJ-408</t>
  </si>
  <si>
    <t>2A64812</t>
  </si>
  <si>
    <t>2024-02-10 13:05:43</t>
  </si>
  <si>
    <t>KHI922281</t>
  </si>
  <si>
    <t>L15215808060</t>
  </si>
  <si>
    <t>NFBDG1834NR024722</t>
  </si>
  <si>
    <t>2022-02-09 17:06:58</t>
  </si>
  <si>
    <t>AUX-529</t>
  </si>
  <si>
    <t>LEB-6064985</t>
  </si>
  <si>
    <t>GP5-3411356</t>
  </si>
  <si>
    <t>BDP-218</t>
  </si>
  <si>
    <t>Z259335</t>
  </si>
  <si>
    <t>NZE170R-4032706</t>
  </si>
  <si>
    <t>2024-02-12 17:27:55</t>
  </si>
  <si>
    <t>GD-770</t>
  </si>
  <si>
    <t>GD-770(A)</t>
  </si>
  <si>
    <t>2025-01-08 17:08:24</t>
  </si>
  <si>
    <t>BPG-954</t>
  </si>
  <si>
    <t>2023-01-31 15:09:42</t>
  </si>
  <si>
    <t>ACF-149</t>
  </si>
  <si>
    <t>A0075951</t>
  </si>
  <si>
    <t>2023-02-07 12:54:36</t>
  </si>
  <si>
    <t>AWD-644</t>
  </si>
  <si>
    <t>Q003122</t>
  </si>
  <si>
    <t>2024-01-27 16:36:01</t>
  </si>
  <si>
    <t>KHI231202417</t>
  </si>
  <si>
    <t>6R295726</t>
  </si>
  <si>
    <t>H1195730</t>
  </si>
  <si>
    <t>2024-01-23 16:38:12</t>
  </si>
  <si>
    <t>BF-4121</t>
  </si>
  <si>
    <t>2TR7610883</t>
  </si>
  <si>
    <t>TGN51R-9401082</t>
  </si>
  <si>
    <t>2023-01-17 16:03:07</t>
  </si>
  <si>
    <t>SAJ-701</t>
  </si>
  <si>
    <t>D1263514</t>
  </si>
  <si>
    <t>2024-02-07 00:00:00</t>
  </si>
  <si>
    <t>BFJ-841</t>
  </si>
  <si>
    <t>BFJ-2</t>
  </si>
  <si>
    <t>BFJ-1</t>
  </si>
  <si>
    <t>2023-01-28 17:30:03</t>
  </si>
  <si>
    <t>AJS-040</t>
  </si>
  <si>
    <t>Q359078</t>
  </si>
  <si>
    <t>2023-02-04 10:38:35</t>
  </si>
  <si>
    <t>BCV-854</t>
  </si>
  <si>
    <t>6R286413</t>
  </si>
  <si>
    <t>NF1AET306H1186466</t>
  </si>
  <si>
    <t>ISL23122341</t>
  </si>
  <si>
    <t>Q145333</t>
  </si>
  <si>
    <t>ZRE4489</t>
  </si>
  <si>
    <t>LAR2012025</t>
  </si>
  <si>
    <t>K12MR1024257</t>
  </si>
  <si>
    <t>NF1SZC63S00206924</t>
  </si>
  <si>
    <t>2025-01-20 13:51:26</t>
  </si>
  <si>
    <t>SJ-046</t>
  </si>
  <si>
    <t>Y235902</t>
  </si>
  <si>
    <t>2024-02-06 11:36:47</t>
  </si>
  <si>
    <t>BNH-768</t>
  </si>
  <si>
    <t>L1514805618</t>
  </si>
  <si>
    <t>NFBDG1833MR022314</t>
  </si>
  <si>
    <t>2025-02-05 00:00:00</t>
  </si>
  <si>
    <t>JY-9340</t>
  </si>
  <si>
    <t>S-08868</t>
  </si>
  <si>
    <t>0303882</t>
  </si>
  <si>
    <t>2025-01-14 16:36:17</t>
  </si>
  <si>
    <t>GJRN20120254</t>
  </si>
  <si>
    <t>2025-01-20 18:19:39</t>
  </si>
  <si>
    <t>BBS-796</t>
  </si>
  <si>
    <t>AMM-745</t>
  </si>
  <si>
    <t>PK10K203300</t>
  </si>
  <si>
    <t>NF1AVK31H10103303</t>
  </si>
  <si>
    <t>BXV-065</t>
  </si>
  <si>
    <t>Q099840</t>
  </si>
  <si>
    <t>R-6077415</t>
  </si>
  <si>
    <t>2023-02-18 16:05:39</t>
  </si>
  <si>
    <t>ALB-255</t>
  </si>
  <si>
    <t>NZE170R4164696</t>
  </si>
  <si>
    <t>ZS39055</t>
  </si>
  <si>
    <t>2025-01-13 15:54:35</t>
  </si>
  <si>
    <t>BBC-048</t>
  </si>
  <si>
    <t>2025-02-20 13:16:34</t>
  </si>
  <si>
    <t>BMU-378</t>
  </si>
  <si>
    <t>Z524906</t>
  </si>
  <si>
    <t>R-4150983</t>
  </si>
  <si>
    <t>2022-02-03 15:17:59</t>
  </si>
  <si>
    <t>AFR-668</t>
  </si>
  <si>
    <t>2A40302</t>
  </si>
  <si>
    <t>2024-01-23 12:17:41</t>
  </si>
  <si>
    <t>AXK-327</t>
  </si>
  <si>
    <t>JL473QFM3CAD529286</t>
  </si>
  <si>
    <t>NKMA2ASE5N1006832</t>
  </si>
  <si>
    <t>2023-01-26 17:54:00</t>
  </si>
  <si>
    <t>BQQ-564</t>
  </si>
  <si>
    <t>Q062018</t>
  </si>
  <si>
    <t>ZRE171R-6039150</t>
  </si>
  <si>
    <t>BDA-931</t>
  </si>
  <si>
    <t>Z198446</t>
  </si>
  <si>
    <t>2023-01-31 13:59:53</t>
  </si>
  <si>
    <t>LEB15-6665</t>
  </si>
  <si>
    <t>Q023809</t>
  </si>
  <si>
    <t>2024-02-06 12:25:42</t>
  </si>
  <si>
    <t>LE16A-9477</t>
  </si>
  <si>
    <t>2023-02-04 09:44:57</t>
  </si>
  <si>
    <t>MUL1812332</t>
  </si>
  <si>
    <t>G4NANH302993</t>
  </si>
  <si>
    <t>NNAQL51AZKP311700</t>
  </si>
  <si>
    <t>BBA-581</t>
  </si>
  <si>
    <t>Q363277</t>
  </si>
  <si>
    <t>2024-02-03 00:00:00</t>
  </si>
  <si>
    <t>KHI222219</t>
  </si>
  <si>
    <t>2A45965</t>
  </si>
  <si>
    <t>2022-02-02 12:53:49</t>
  </si>
  <si>
    <t>LA-1100</t>
  </si>
  <si>
    <t>1GD0952823</t>
  </si>
  <si>
    <t>GUN126R5544805</t>
  </si>
  <si>
    <t>EX-971</t>
  </si>
  <si>
    <t>AWZ-291</t>
  </si>
  <si>
    <t>Q088243</t>
  </si>
  <si>
    <t>2022-01-19 11:01:45</t>
  </si>
  <si>
    <t>LEA17A-6810</t>
  </si>
  <si>
    <t>L13Z17502178</t>
  </si>
  <si>
    <t>NFBGM1546HR212276</t>
  </si>
  <si>
    <t>2024-01-23 13:41:28</t>
  </si>
  <si>
    <t>AQN-195</t>
  </si>
  <si>
    <t>PR035932</t>
  </si>
  <si>
    <t>2024-01-23 13:51:58</t>
  </si>
  <si>
    <t>HDD1912024</t>
  </si>
  <si>
    <t>0158143</t>
  </si>
  <si>
    <t>2024-01-19 12:23:24</t>
  </si>
  <si>
    <t>ACE-303</t>
  </si>
  <si>
    <t>2A10801</t>
  </si>
  <si>
    <t>NSP150R-7006236</t>
  </si>
  <si>
    <t>2024-01-22 13:05:54</t>
  </si>
  <si>
    <t>BYU-293</t>
  </si>
  <si>
    <t>6R275375</t>
  </si>
  <si>
    <t>2024-01-20 15:02:03</t>
  </si>
  <si>
    <t>LES07-5730</t>
  </si>
  <si>
    <t>AGX-767</t>
  </si>
  <si>
    <t>2A44970</t>
  </si>
  <si>
    <t>2023-01-28 13:09:44</t>
  </si>
  <si>
    <t>ARE-784</t>
  </si>
  <si>
    <t>J981764</t>
  </si>
  <si>
    <t>LA150S2080217</t>
  </si>
  <si>
    <t>2025-01-21 11:07:49</t>
  </si>
  <si>
    <t>BL-1712</t>
  </si>
  <si>
    <t>H080507</t>
  </si>
  <si>
    <t>N1002497</t>
  </si>
  <si>
    <t>2023-01-30 13:22:13</t>
  </si>
  <si>
    <t>BSR-430</t>
  </si>
  <si>
    <t>2A11392</t>
  </si>
  <si>
    <t>ISL122365</t>
  </si>
  <si>
    <t>2023-02-01 21:07:54</t>
  </si>
  <si>
    <t>CZ-0266</t>
  </si>
  <si>
    <t>01123161</t>
  </si>
  <si>
    <t>BHWL2412379</t>
  </si>
  <si>
    <t>2023-01-24 20:14:31</t>
  </si>
  <si>
    <t>AZY-250</t>
  </si>
  <si>
    <t>Q098688</t>
  </si>
  <si>
    <t>2023-01-25 18:22:04</t>
  </si>
  <si>
    <t>BQT-833</t>
  </si>
  <si>
    <t>6R103414</t>
  </si>
  <si>
    <t>H1003369</t>
  </si>
  <si>
    <t>2023-01-30 16:12:56</t>
  </si>
  <si>
    <t>BYF-771</t>
  </si>
  <si>
    <t>2023-01-25 16:22:34</t>
  </si>
  <si>
    <t>BXS-351</t>
  </si>
  <si>
    <t>1KR2036172</t>
  </si>
  <si>
    <t>A0104741</t>
  </si>
  <si>
    <t>2023-01-30 12:48:43</t>
  </si>
  <si>
    <t>BYF-344</t>
  </si>
  <si>
    <t>6R268598</t>
  </si>
  <si>
    <t>H1168522</t>
  </si>
  <si>
    <t>2023-01-18 16:41:25</t>
  </si>
  <si>
    <t>BUW-255</t>
  </si>
  <si>
    <t>Q-082720</t>
  </si>
  <si>
    <t>ZRE171R-6060160</t>
  </si>
  <si>
    <t>AEN-949</t>
  </si>
  <si>
    <t>2024-08-19 12:27:11</t>
  </si>
  <si>
    <t>BJX-614</t>
  </si>
  <si>
    <t>NR-029802</t>
  </si>
  <si>
    <t>2023-01-31 15:38:42</t>
  </si>
  <si>
    <t>LEB20-9914</t>
  </si>
  <si>
    <t>Q201654</t>
  </si>
  <si>
    <t>2023-01-31 14:43:44</t>
  </si>
  <si>
    <t>FSL3112353</t>
  </si>
  <si>
    <t>2023-01-31 16:12:55</t>
  </si>
  <si>
    <t>BQL-791</t>
  </si>
  <si>
    <t>L13Z1-7533311</t>
  </si>
  <si>
    <t>NFBGM1545KR-252534</t>
  </si>
  <si>
    <t>2023-01-25 17:12:55</t>
  </si>
  <si>
    <t>BND-480</t>
  </si>
  <si>
    <t>Q049409</t>
  </si>
  <si>
    <t>ZRE171R-6026894</t>
  </si>
  <si>
    <t>SRG3012320</t>
  </si>
  <si>
    <t>2023-01-30 11:29:18</t>
  </si>
  <si>
    <t>LHE3012346</t>
  </si>
  <si>
    <t>2023-01-30 15:42:38</t>
  </si>
  <si>
    <t>BYG-972</t>
  </si>
  <si>
    <t>2A59874</t>
  </si>
  <si>
    <t>2023-01-28 17:14:44</t>
  </si>
  <si>
    <t>BMT-809</t>
  </si>
  <si>
    <t>Q331572</t>
  </si>
  <si>
    <t>LHE2072341</t>
  </si>
  <si>
    <t>PK10B213111</t>
  </si>
  <si>
    <t>A1J31DPK10113128</t>
  </si>
  <si>
    <t>BZA-509</t>
  </si>
  <si>
    <t>Z910393</t>
  </si>
  <si>
    <t>0191422</t>
  </si>
  <si>
    <t>2020-01-27 14:06:00</t>
  </si>
  <si>
    <t>UET291202410</t>
  </si>
  <si>
    <t>6R288705</t>
  </si>
  <si>
    <t>2024-01-29 16:18:15</t>
  </si>
  <si>
    <t>MUL1512025</t>
  </si>
  <si>
    <t>6R335652</t>
  </si>
  <si>
    <t>2025-01-15 12:19:29</t>
  </si>
  <si>
    <t>BUZ-331</t>
  </si>
  <si>
    <t>Q082879</t>
  </si>
  <si>
    <t>AUN-818</t>
  </si>
  <si>
    <t>BYJ-267</t>
  </si>
  <si>
    <t>G4NANU740698</t>
  </si>
  <si>
    <t>PMHD841FMNN305980</t>
  </si>
  <si>
    <t>2023-01-25 17:47:17</t>
  </si>
  <si>
    <t>BTF-898</t>
  </si>
  <si>
    <t>BTF-898 (A)</t>
  </si>
  <si>
    <t>2024-01-23 14:47:36</t>
  </si>
  <si>
    <t>GUJ31102051</t>
  </si>
  <si>
    <t>6R143395</t>
  </si>
  <si>
    <t>BWH-773</t>
  </si>
  <si>
    <t>R18Z16916920</t>
  </si>
  <si>
    <t>2025-01-08 16:03:00</t>
  </si>
  <si>
    <t>KHR23122024</t>
  </si>
  <si>
    <t>RR004263</t>
  </si>
  <si>
    <t>2024-12-23 18:23:40</t>
  </si>
  <si>
    <t>LEE19-5112</t>
  </si>
  <si>
    <t>R18Z12949940</t>
  </si>
  <si>
    <t>NFBFC6668KR053425</t>
  </si>
  <si>
    <t>BPB-468</t>
  </si>
  <si>
    <t>1NZ-1LM7250396</t>
  </si>
  <si>
    <t>NHP10-2363083</t>
  </si>
  <si>
    <t>2023-01-19 16:51:00</t>
  </si>
  <si>
    <t>ABC812025</t>
  </si>
  <si>
    <t>2025-01-09 15:15:55</t>
  </si>
  <si>
    <t>BYG-621</t>
  </si>
  <si>
    <t>G4NANU27339O</t>
  </si>
  <si>
    <t>PMHD841-FMNN3O6041</t>
  </si>
  <si>
    <t>2023-01-25 17:50:07</t>
  </si>
  <si>
    <t>BM-2851</t>
  </si>
  <si>
    <t>H678995</t>
  </si>
  <si>
    <t>R1001589</t>
  </si>
  <si>
    <t>LEA20-3787</t>
  </si>
  <si>
    <t>Z568187</t>
  </si>
  <si>
    <t>2025-01-15 11:17:55</t>
  </si>
  <si>
    <t>BQG-470</t>
  </si>
  <si>
    <t>AMP-484</t>
  </si>
  <si>
    <t>BPY-176</t>
  </si>
  <si>
    <t>Z554446</t>
  </si>
  <si>
    <t>2022-01-18 12:31:53</t>
  </si>
  <si>
    <t>KHI171202520</t>
  </si>
  <si>
    <t>G4NARH300462</t>
  </si>
  <si>
    <t>RP521340</t>
  </si>
  <si>
    <t>HDD23120242</t>
  </si>
  <si>
    <t>Q106837</t>
  </si>
  <si>
    <t>ZRE171R-6084328</t>
  </si>
  <si>
    <t>2024-01-24 16:55:24</t>
  </si>
  <si>
    <t>BK-8096</t>
  </si>
  <si>
    <t>1GNR-0894123</t>
  </si>
  <si>
    <t>2024-01-23 12:11:53</t>
  </si>
  <si>
    <t>VX-170</t>
  </si>
  <si>
    <t>D317758</t>
  </si>
  <si>
    <t>SCP90-2017677</t>
  </si>
  <si>
    <t>2024-01-11 18:57:36</t>
  </si>
  <si>
    <t>AWR-070</t>
  </si>
  <si>
    <t>Y439788</t>
  </si>
  <si>
    <t>NZE1402119048</t>
  </si>
  <si>
    <t>2024-12-26 12:54:52</t>
  </si>
  <si>
    <t>AWT-14</t>
  </si>
  <si>
    <t>P709163</t>
  </si>
  <si>
    <t>2023-12-22 18:20:58</t>
  </si>
  <si>
    <t>LEF-6061</t>
  </si>
  <si>
    <t>2025-01-21 10:13:54</t>
  </si>
  <si>
    <t>JHL292237</t>
  </si>
  <si>
    <t>K12MR1006473</t>
  </si>
  <si>
    <t>NF1SZC63S00106442</t>
  </si>
  <si>
    <t>RLC-2005</t>
  </si>
  <si>
    <t>50430785A</t>
  </si>
  <si>
    <t>MMC0202314</t>
  </si>
  <si>
    <t>2025-01-15 11:50:50</t>
  </si>
  <si>
    <t>AQE-216</t>
  </si>
  <si>
    <t>R18Z12956333</t>
  </si>
  <si>
    <t>NFBFC6669LR060241</t>
  </si>
  <si>
    <t>2022-01-20 15:15:00</t>
  </si>
  <si>
    <t>BUX-957</t>
  </si>
  <si>
    <t>6R190185</t>
  </si>
  <si>
    <t>NF1AET306H1090172</t>
  </si>
  <si>
    <t>BSK-653</t>
  </si>
  <si>
    <t>Z549157</t>
  </si>
  <si>
    <t>NZE170R-4174841</t>
  </si>
  <si>
    <t>2025-01-09 19:01:11</t>
  </si>
  <si>
    <t>BND-658</t>
  </si>
  <si>
    <t>L13Z17516741</t>
  </si>
  <si>
    <t>NFBGM1545JR231813</t>
  </si>
  <si>
    <t>2025-01-04 16:04:21</t>
  </si>
  <si>
    <t>BK-9248</t>
  </si>
  <si>
    <t>1GD5225742</t>
  </si>
  <si>
    <t>GUN156R-1101305</t>
  </si>
  <si>
    <t>2022-09-30 13:10:34</t>
  </si>
  <si>
    <t>AXE-380</t>
  </si>
  <si>
    <t>BFC-627</t>
  </si>
  <si>
    <t>Z400936</t>
  </si>
  <si>
    <t>NZE170R-4064562</t>
  </si>
  <si>
    <t>2025-01-16 00:00:00</t>
  </si>
  <si>
    <t>FSL7120252</t>
  </si>
  <si>
    <t>2025-01-07 12:54:44</t>
  </si>
  <si>
    <t>RID-931</t>
  </si>
  <si>
    <t>2024-12-30 14:14:44</t>
  </si>
  <si>
    <t>AQQ-961</t>
  </si>
  <si>
    <t>PK10K202395</t>
  </si>
  <si>
    <t>2024-09-07 16:32:53</t>
  </si>
  <si>
    <t>LWC-8110</t>
  </si>
  <si>
    <t>2025-01-17 17:04:37</t>
  </si>
  <si>
    <t>BTJ-479</t>
  </si>
  <si>
    <t>2A24214</t>
  </si>
  <si>
    <t>2023-11-21 00:00:00</t>
  </si>
  <si>
    <t>BUE-715</t>
  </si>
  <si>
    <t>2A32293</t>
  </si>
  <si>
    <t>R-7019941</t>
  </si>
  <si>
    <t>LEF17-7881</t>
  </si>
  <si>
    <t>PKB687960</t>
  </si>
  <si>
    <t>SB308PK01226485</t>
  </si>
  <si>
    <t>2025-01-08 18:32:16</t>
  </si>
  <si>
    <t>CAV-040</t>
  </si>
  <si>
    <t>2025-01-02 15:42:31</t>
  </si>
  <si>
    <t>CAV-039</t>
  </si>
  <si>
    <t>2025-01-02 15:08:41</t>
  </si>
  <si>
    <t>BZH-396</t>
  </si>
  <si>
    <t>2024-01-16 19:29:37</t>
  </si>
  <si>
    <t>AUK-409</t>
  </si>
  <si>
    <t>2025-01-03 14:36:55</t>
  </si>
  <si>
    <t>LED19-9887</t>
  </si>
  <si>
    <t>0008830</t>
  </si>
  <si>
    <t>2022-01-17 10:31:49</t>
  </si>
  <si>
    <t>APD-755</t>
  </si>
  <si>
    <t>G4NANU273352</t>
  </si>
  <si>
    <t>PMHD841FMPN306391</t>
  </si>
  <si>
    <t>2025-01-04 14:05:41</t>
  </si>
  <si>
    <t>BXJ-433</t>
  </si>
  <si>
    <t>6R238593</t>
  </si>
  <si>
    <t>NF1AET306H1138597</t>
  </si>
  <si>
    <t>LEB18-6773</t>
  </si>
  <si>
    <t>2025-01-13 15:53:12</t>
  </si>
  <si>
    <t>ARV-989</t>
  </si>
  <si>
    <t>MGL9300528</t>
  </si>
  <si>
    <t>6MN015611</t>
  </si>
  <si>
    <t>2025-01-16 17:35:07</t>
  </si>
  <si>
    <t>LEI15-374</t>
  </si>
  <si>
    <t>2025-01-15 20:29:10</t>
  </si>
  <si>
    <t>BSJ-875</t>
  </si>
  <si>
    <t>6R142976</t>
  </si>
  <si>
    <t>2024-01-27 15:27:56</t>
  </si>
  <si>
    <t>AVB-963</t>
  </si>
  <si>
    <t>2TR-FE0</t>
  </si>
  <si>
    <t>TRJ1500076679</t>
  </si>
  <si>
    <t>2021-09-23 14:10:46</t>
  </si>
  <si>
    <t>AFX-766</t>
  </si>
  <si>
    <t>PK10K189374</t>
  </si>
  <si>
    <t>NF1AVK31H10089364</t>
  </si>
  <si>
    <t>BMW-921</t>
  </si>
  <si>
    <t>Q331733</t>
  </si>
  <si>
    <t>ZRE172R-7030857</t>
  </si>
  <si>
    <t>2025-01-17 14:44:12</t>
  </si>
  <si>
    <t>BM-9504</t>
  </si>
  <si>
    <t>2TRB226270</t>
  </si>
  <si>
    <t>TGN156R-0445640</t>
  </si>
  <si>
    <t>2025-01-15 13:00:08</t>
  </si>
  <si>
    <t>BTJ-899</t>
  </si>
  <si>
    <t>6R160851</t>
  </si>
  <si>
    <t>NF1AET306H1060833</t>
  </si>
  <si>
    <t>APF-140</t>
  </si>
  <si>
    <t>R18Z12953254</t>
  </si>
  <si>
    <t>NFBFC6660KR056674</t>
  </si>
  <si>
    <t>BPD-741</t>
  </si>
  <si>
    <t>2025-01-14 15:17:12</t>
  </si>
  <si>
    <t>CAP-856</t>
  </si>
  <si>
    <t>2026-01-01 00:00:00</t>
  </si>
  <si>
    <t>2024-01-16 13:38:00</t>
  </si>
  <si>
    <t>BLL-062</t>
  </si>
  <si>
    <t>Z17504464</t>
  </si>
  <si>
    <t>R215771</t>
  </si>
  <si>
    <t>2024-01-11 20:05:59</t>
  </si>
  <si>
    <t>AQH-714</t>
  </si>
  <si>
    <t>ASK-958</t>
  </si>
  <si>
    <t>6R316362</t>
  </si>
  <si>
    <t>ASL-557</t>
  </si>
  <si>
    <t>6R316521</t>
  </si>
  <si>
    <t>ASK-458</t>
  </si>
  <si>
    <t>6R316534</t>
  </si>
  <si>
    <t>OKS12-649</t>
  </si>
  <si>
    <t>PKT224308</t>
  </si>
  <si>
    <t>SR308PK328975</t>
  </si>
  <si>
    <t>ALJ-775</t>
  </si>
  <si>
    <t>CAF-4645</t>
  </si>
  <si>
    <t>AQC-774</t>
  </si>
  <si>
    <t>CAV-3976</t>
  </si>
  <si>
    <t>ZS1710</t>
  </si>
  <si>
    <t>KR7100988</t>
  </si>
  <si>
    <t>CAV-3203</t>
  </si>
  <si>
    <t>OZO4100</t>
  </si>
  <si>
    <t>KR7100795</t>
  </si>
  <si>
    <t>AUH-048</t>
  </si>
  <si>
    <t>RU795001</t>
  </si>
  <si>
    <t>SN502492</t>
  </si>
  <si>
    <t>BJ-5945</t>
  </si>
  <si>
    <t>G4NAMH312276</t>
  </si>
  <si>
    <t>NNAQL51AZLP102050</t>
  </si>
  <si>
    <t>BXS-183</t>
  </si>
  <si>
    <t>K12MR1007900</t>
  </si>
  <si>
    <t>NF1SZC63S00107898</t>
  </si>
  <si>
    <t>ANT-301 Aamir Ali</t>
  </si>
  <si>
    <t>6R271323</t>
  </si>
  <si>
    <t>AMU-452</t>
  </si>
  <si>
    <t>BZG-713</t>
  </si>
  <si>
    <t>BZG-713(A)</t>
  </si>
  <si>
    <t>BZJ-358</t>
  </si>
  <si>
    <t>PK10B246859</t>
  </si>
  <si>
    <t>A1J310PK10146862</t>
  </si>
  <si>
    <t>AQM-373</t>
  </si>
  <si>
    <t>PK10K208888</t>
  </si>
  <si>
    <t>NF1AVK31H10108885</t>
  </si>
  <si>
    <t>AQM-552</t>
  </si>
  <si>
    <t>PK10K208889</t>
  </si>
  <si>
    <t>NF1AVK31H10108881</t>
  </si>
  <si>
    <t>AQS-056</t>
  </si>
  <si>
    <t>2A64617</t>
  </si>
  <si>
    <t>NSP150R-7041935</t>
  </si>
  <si>
    <t>AGV-879</t>
  </si>
  <si>
    <t>L15Z81001627</t>
  </si>
  <si>
    <t>NFBGN9669MR006133</t>
  </si>
  <si>
    <t>BXW-214</t>
  </si>
  <si>
    <t>PK10B241269</t>
  </si>
  <si>
    <t>A1J310PK10141268</t>
  </si>
  <si>
    <t>HDD322024</t>
  </si>
  <si>
    <t>2024-02-03 14:41:27</t>
  </si>
  <si>
    <t>LHE12220252</t>
  </si>
  <si>
    <t>6R339350</t>
  </si>
  <si>
    <t>2025-02-12 11:58:38</t>
  </si>
  <si>
    <t>AYC-125</t>
  </si>
  <si>
    <t>G4NAMH328714</t>
  </si>
  <si>
    <t>NNAQL51AZP516426</t>
  </si>
  <si>
    <t>2025-02-14 14:09:39</t>
  </si>
  <si>
    <t>LED17-8592</t>
  </si>
  <si>
    <t>2022-12-12 20:54:55</t>
  </si>
  <si>
    <t>LEF18-6769</t>
  </si>
  <si>
    <t>2023-02-02 12:06:07</t>
  </si>
  <si>
    <t>LHE20112328</t>
  </si>
  <si>
    <t>2A61991</t>
  </si>
  <si>
    <t>NSP150R-7039876</t>
  </si>
  <si>
    <t>KT-9673</t>
  </si>
  <si>
    <t>PKT256142</t>
  </si>
  <si>
    <t>SR308PK360827</t>
  </si>
  <si>
    <t>2025-02-13 10:59:16</t>
  </si>
  <si>
    <t>BLL-053</t>
  </si>
  <si>
    <t>1NZ-7206076</t>
  </si>
  <si>
    <t>NHP10-6314789</t>
  </si>
  <si>
    <t>2025-01-31 16:22:49</t>
  </si>
  <si>
    <t>BMH-884</t>
  </si>
  <si>
    <t>Z520513</t>
  </si>
  <si>
    <t>NZE170R-4147214</t>
  </si>
  <si>
    <t>2025-02-12 13:17:55</t>
  </si>
  <si>
    <t>BN-1569</t>
  </si>
  <si>
    <t>NF9EFUA58S2013555</t>
  </si>
  <si>
    <t>2025-02-11 17:28:40</t>
  </si>
  <si>
    <t>HDD622025</t>
  </si>
  <si>
    <t>M016432</t>
  </si>
  <si>
    <t>BH516374</t>
  </si>
  <si>
    <t>2025-02-06 14:49:31</t>
  </si>
  <si>
    <t>BN-0535</t>
  </si>
  <si>
    <t>L15Z14812242</t>
  </si>
  <si>
    <t>NFBDG1831SRO27951</t>
  </si>
  <si>
    <t>2025-02-12 16:25:00</t>
  </si>
  <si>
    <t>ADG-623</t>
  </si>
  <si>
    <t>Q322185</t>
  </si>
  <si>
    <t>2023-01-26 17:57:14</t>
  </si>
  <si>
    <t>BQX-163</t>
  </si>
  <si>
    <t>6R115368</t>
  </si>
  <si>
    <t>H1015345</t>
  </si>
  <si>
    <t>2021-01-11 00:00:00</t>
  </si>
  <si>
    <t>BZL-656</t>
  </si>
  <si>
    <t>6R297957</t>
  </si>
  <si>
    <t>2024-02-07 22:14:06</t>
  </si>
  <si>
    <t>KHI72202424</t>
  </si>
  <si>
    <t>PU375102</t>
  </si>
  <si>
    <t>PN215647</t>
  </si>
  <si>
    <t>2024-02-09 15:58:07</t>
  </si>
  <si>
    <t>PCSW(S)1461</t>
  </si>
  <si>
    <t>2TR9090979</t>
  </si>
  <si>
    <t>TRH2140046037</t>
  </si>
  <si>
    <t>2022-12-06 13:07:45</t>
  </si>
  <si>
    <t>AUP-838</t>
  </si>
  <si>
    <t>R06A-2830251</t>
  </si>
  <si>
    <t>DA17V-487165</t>
  </si>
  <si>
    <t>2025-02-11 13:10:24</t>
  </si>
  <si>
    <t>CAM-353</t>
  </si>
  <si>
    <t>K12MR1021658</t>
  </si>
  <si>
    <t>NF1SZC63S00204302</t>
  </si>
  <si>
    <t>2025-02-06 13:10:11</t>
  </si>
  <si>
    <t>BMP-337</t>
  </si>
  <si>
    <t>1NZ-7555329</t>
  </si>
  <si>
    <t>NHP10-6412197</t>
  </si>
  <si>
    <t>2024-02-07 21:11:10</t>
  </si>
  <si>
    <t>JGS16-170</t>
  </si>
  <si>
    <t>536799B</t>
  </si>
  <si>
    <t>2025-02-08 17:06:02</t>
  </si>
  <si>
    <t>BDH-280</t>
  </si>
  <si>
    <t>KF999336</t>
  </si>
  <si>
    <t>2024-02-09 18:08:31</t>
  </si>
  <si>
    <t>LEB06-5655</t>
  </si>
  <si>
    <t>2025-02-04 12:23:43</t>
  </si>
  <si>
    <t>KHI271202416</t>
  </si>
  <si>
    <t>2024-01-27 15:14:35</t>
  </si>
  <si>
    <t>BVA-498</t>
  </si>
  <si>
    <t>Q083771</t>
  </si>
  <si>
    <t>R-6061239</t>
  </si>
  <si>
    <t>BVC-131</t>
  </si>
  <si>
    <t>6R176777</t>
  </si>
  <si>
    <t>NF1AET306H1076776</t>
  </si>
  <si>
    <t>2025-02-06 16:47:33</t>
  </si>
  <si>
    <t>BBH-689</t>
  </si>
  <si>
    <t>2A54938</t>
  </si>
  <si>
    <t>2023-02-02 12:11:28</t>
  </si>
  <si>
    <t>LHE291202417</t>
  </si>
  <si>
    <t>PR002737</t>
  </si>
  <si>
    <t>2024-01-29 17:42:21</t>
  </si>
  <si>
    <t>LEF19-275</t>
  </si>
  <si>
    <t>1UR-563800</t>
  </si>
  <si>
    <t>URJ2020-4109567</t>
  </si>
  <si>
    <t>LA-2864</t>
  </si>
  <si>
    <t>PK372748</t>
  </si>
  <si>
    <t>K477401</t>
  </si>
  <si>
    <t>2022-12-01 15:16:04</t>
  </si>
  <si>
    <t>BDE-164</t>
  </si>
  <si>
    <t>2024-02-01 14:17:22</t>
  </si>
  <si>
    <t>BPV-207</t>
  </si>
  <si>
    <t>G4NANU677363</t>
  </si>
  <si>
    <t>PMHD841FMNN305559</t>
  </si>
  <si>
    <t>RYK22231</t>
  </si>
  <si>
    <t>R029997</t>
  </si>
  <si>
    <t>2023-02-02 10:01:12</t>
  </si>
  <si>
    <t>SUK322024</t>
  </si>
  <si>
    <t>2024-02-03 14:49:08</t>
  </si>
  <si>
    <t>LHE31120253</t>
  </si>
  <si>
    <t>2A72430</t>
  </si>
  <si>
    <t>R-7049626</t>
  </si>
  <si>
    <t>2025-01-31 12:15:21</t>
  </si>
  <si>
    <t>LE20-9411</t>
  </si>
  <si>
    <t>2020-01-18 12:46:00</t>
  </si>
  <si>
    <t>BL-8203</t>
  </si>
  <si>
    <t>9Z02214</t>
  </si>
  <si>
    <t>0901258</t>
  </si>
  <si>
    <t>2024-02-03 16:47:21</t>
  </si>
  <si>
    <t>AAV-121</t>
  </si>
  <si>
    <t>A129282</t>
  </si>
  <si>
    <t>2024-01-24 14:34:39</t>
  </si>
  <si>
    <t>LHE1122164</t>
  </si>
  <si>
    <t>2A41352</t>
  </si>
  <si>
    <t>NSP151R-9515363</t>
  </si>
  <si>
    <t>BJC-997</t>
  </si>
  <si>
    <t>1GD0800999</t>
  </si>
  <si>
    <t>R-1093396</t>
  </si>
  <si>
    <t>2024-02-01 16:22:28</t>
  </si>
  <si>
    <t>AMF-068</t>
  </si>
  <si>
    <t>PK10B238750</t>
  </si>
  <si>
    <t>2024-02-01 17:48:40</t>
  </si>
  <si>
    <t>KQH-6606</t>
  </si>
  <si>
    <t>2024-01-24 15:17:46</t>
  </si>
  <si>
    <t>KHI32202414</t>
  </si>
  <si>
    <t>00103086</t>
  </si>
  <si>
    <t>2024-02-03 19:30:13</t>
  </si>
  <si>
    <t>ASU-117</t>
  </si>
  <si>
    <t>2025-01-31 14:39:59</t>
  </si>
  <si>
    <t>MUL31120256</t>
  </si>
  <si>
    <t>9Z04589</t>
  </si>
  <si>
    <t>R0903500</t>
  </si>
  <si>
    <t>2025-01-31 13:16:37</t>
  </si>
  <si>
    <t>BAS-964</t>
  </si>
  <si>
    <t>URJ-202</t>
  </si>
  <si>
    <t>2022-09-20 17:18:08</t>
  </si>
  <si>
    <t>MUL144202510</t>
  </si>
  <si>
    <t>Q372841</t>
  </si>
  <si>
    <t>ZRE172R-7072054</t>
  </si>
  <si>
    <t>BUX-717</t>
  </si>
  <si>
    <t>Q043104</t>
  </si>
  <si>
    <t>ZRE171R-6020571</t>
  </si>
  <si>
    <t>2024-12-24 19:21:45</t>
  </si>
  <si>
    <t>AGY-224</t>
  </si>
  <si>
    <t>6R197707</t>
  </si>
  <si>
    <t>NF1AET306H1097716</t>
  </si>
  <si>
    <t>2023-01-09 15:21:51</t>
  </si>
  <si>
    <t>KHI2612346</t>
  </si>
  <si>
    <t>Q364722</t>
  </si>
  <si>
    <t>R7063907</t>
  </si>
  <si>
    <t>2023-01-26 16:08:23</t>
  </si>
  <si>
    <t>BYL-887</t>
  </si>
  <si>
    <t>L15Z81012395</t>
  </si>
  <si>
    <t>R028841</t>
  </si>
  <si>
    <t>2024-01-29 20:33:21</t>
  </si>
  <si>
    <t>TKA-445</t>
  </si>
  <si>
    <t>2025-01-18 12:06:52</t>
  </si>
  <si>
    <t>GLTA-7808</t>
  </si>
  <si>
    <t>GLTA-7808(A)</t>
  </si>
  <si>
    <t>2024-01-27 17:57:17</t>
  </si>
  <si>
    <t>AUG-657</t>
  </si>
  <si>
    <t>2025-01-30 12:12:16</t>
  </si>
  <si>
    <t>CAY-206</t>
  </si>
  <si>
    <t>6R337544</t>
  </si>
  <si>
    <t>NF1AET306H1237541</t>
  </si>
  <si>
    <t>2025-01-28 11:51:33</t>
  </si>
  <si>
    <t>KHI30120259</t>
  </si>
  <si>
    <t>6R327366</t>
  </si>
  <si>
    <t>H1227349</t>
  </si>
  <si>
    <t>2025-01-30 15:46:45</t>
  </si>
  <si>
    <t>AXR-287</t>
  </si>
  <si>
    <t>R18A1-9985892</t>
  </si>
  <si>
    <t>NFBFD1677CR133308</t>
  </si>
  <si>
    <t>2025-01-29 11:23:00</t>
  </si>
  <si>
    <t>AGT-724</t>
  </si>
  <si>
    <t>2022-01-20 12:52:57</t>
  </si>
  <si>
    <t>ADA-327</t>
  </si>
  <si>
    <t>0093786</t>
  </si>
  <si>
    <t>2024-01-16 13:13:28</t>
  </si>
  <si>
    <t>BH-8221</t>
  </si>
  <si>
    <t>R018803</t>
  </si>
  <si>
    <t>2022-02-18 12:22:00</t>
  </si>
  <si>
    <t>BZN-823</t>
  </si>
  <si>
    <t>Q368445</t>
  </si>
  <si>
    <t>2020-01-15 19:05:56</t>
  </si>
  <si>
    <t>ARE-328</t>
  </si>
  <si>
    <t>2A05832</t>
  </si>
  <si>
    <t>CBB-669</t>
  </si>
  <si>
    <t>L15BG7920651</t>
  </si>
  <si>
    <t>NFBFE1688RR010647</t>
  </si>
  <si>
    <t>2025-01-25 14:24:23</t>
  </si>
  <si>
    <t>CBB-077</t>
  </si>
  <si>
    <t>L15BG7920394</t>
  </si>
  <si>
    <t>NFBFE1685RR010394</t>
  </si>
  <si>
    <t>2025-01-25 15:25:32</t>
  </si>
  <si>
    <t>BXR-740</t>
  </si>
  <si>
    <t>G3LANP075281</t>
  </si>
  <si>
    <t>NNATA52AZKP710918</t>
  </si>
  <si>
    <t>BXZ-716</t>
  </si>
  <si>
    <t>BN-3268</t>
  </si>
  <si>
    <t>9Z08552</t>
  </si>
  <si>
    <t>ZVG10R-0907281</t>
  </si>
  <si>
    <t>2025-01-18 14:23:09</t>
  </si>
  <si>
    <t>BKA-416</t>
  </si>
  <si>
    <t>L12B51024098</t>
  </si>
  <si>
    <t>NFBGN8624RR039748</t>
  </si>
  <si>
    <t>BEP-576</t>
  </si>
  <si>
    <t>Q025059</t>
  </si>
  <si>
    <t>R6002534</t>
  </si>
  <si>
    <t>2024-01-19 15:35:12</t>
  </si>
  <si>
    <t>AWG-571</t>
  </si>
  <si>
    <t>PK108224816</t>
  </si>
  <si>
    <t>A1J310PK10124822</t>
  </si>
  <si>
    <t>2025-01-25 13:26:13</t>
  </si>
  <si>
    <t>BXZ-748</t>
  </si>
  <si>
    <t>BUU-368</t>
  </si>
  <si>
    <t>LEC18-5361</t>
  </si>
  <si>
    <t>LHE25120252</t>
  </si>
  <si>
    <t>Q351329</t>
  </si>
  <si>
    <t>2025-01-25 12:33:27</t>
  </si>
  <si>
    <t>BLC-849</t>
  </si>
  <si>
    <t>R18Z12925604</t>
  </si>
  <si>
    <t>BLC-1</t>
  </si>
  <si>
    <t>2021-12-03 16:38:51</t>
  </si>
  <si>
    <t>KW-8949</t>
  </si>
  <si>
    <t>1GD0472360</t>
  </si>
  <si>
    <t>R-5531801</t>
  </si>
  <si>
    <t>2024-01-23 12:40:27</t>
  </si>
  <si>
    <t>BG-6540</t>
  </si>
  <si>
    <t>2TR-1155204</t>
  </si>
  <si>
    <t>TRJ150-0026202</t>
  </si>
  <si>
    <t>2024-01-23 12:31:04</t>
  </si>
  <si>
    <t>LHE30112268</t>
  </si>
  <si>
    <t>Q101895</t>
  </si>
  <si>
    <t>2022-11-30 16:19:01</t>
  </si>
  <si>
    <t>ABM-206</t>
  </si>
  <si>
    <t>2024-01-24 13:37:32</t>
  </si>
  <si>
    <t>BV-0112</t>
  </si>
  <si>
    <t>028559</t>
  </si>
  <si>
    <t>2024-01-22 15:58:57</t>
  </si>
  <si>
    <t>E-3225</t>
  </si>
  <si>
    <t>2024-01-08 12:57:24</t>
  </si>
  <si>
    <t>BH-9043</t>
  </si>
  <si>
    <t>LEB-6930729</t>
  </si>
  <si>
    <t>RU4-1300729</t>
  </si>
  <si>
    <t>AHD-965</t>
  </si>
  <si>
    <t>R030513</t>
  </si>
  <si>
    <t>2024-01-22 12:32:13</t>
  </si>
  <si>
    <t>LHE21202513</t>
  </si>
  <si>
    <t>2025-01-07 10:55:09</t>
  </si>
  <si>
    <t>CAX-073</t>
  </si>
  <si>
    <t>Q371825</t>
  </si>
  <si>
    <t>2025-01-21 15:08:05</t>
  </si>
  <si>
    <t>BZH-837</t>
  </si>
  <si>
    <t>2A64795</t>
  </si>
  <si>
    <t>R-9522321</t>
  </si>
  <si>
    <t>2024-01-22 16:35:00</t>
  </si>
  <si>
    <t>BRP-747</t>
  </si>
  <si>
    <t>6R123187</t>
  </si>
  <si>
    <t>NF1AET306H1023096</t>
  </si>
  <si>
    <t>2025-01-07 13:35:42</t>
  </si>
  <si>
    <t>BJY-696</t>
  </si>
  <si>
    <t>Z12917357</t>
  </si>
  <si>
    <t>R020708</t>
  </si>
  <si>
    <t>2024-01-20 13:58:55</t>
  </si>
  <si>
    <t>AST-513</t>
  </si>
  <si>
    <t>2023-11-11 10:12:06</t>
  </si>
  <si>
    <t>LES13-9515</t>
  </si>
  <si>
    <t>2025-01-16 11:25:42</t>
  </si>
  <si>
    <t>IDT-1657</t>
  </si>
  <si>
    <t>2025-02-08 12:30:34</t>
  </si>
  <si>
    <t>DGM-1729</t>
  </si>
  <si>
    <t>40112248A</t>
  </si>
  <si>
    <t>C0200581</t>
  </si>
  <si>
    <t>2025-02-18 13:12:21</t>
  </si>
  <si>
    <t>LE-1191</t>
  </si>
  <si>
    <t>1GD1677940</t>
  </si>
  <si>
    <t>R5567344</t>
  </si>
  <si>
    <t>2025-01-20 12:19:51</t>
  </si>
  <si>
    <t>ARQ-294</t>
  </si>
  <si>
    <t>P404080</t>
  </si>
  <si>
    <t>K433908</t>
  </si>
  <si>
    <t>2025-01-21 18:27:48</t>
  </si>
  <si>
    <t>BVQ-078</t>
  </si>
  <si>
    <t>R18Z16930588</t>
  </si>
  <si>
    <t>R083174</t>
  </si>
  <si>
    <t>2022-01-12 16:09:36</t>
  </si>
  <si>
    <t>AGS-780</t>
  </si>
  <si>
    <t>Q354131</t>
  </si>
  <si>
    <t>ZRE172R-7053353</t>
  </si>
  <si>
    <t>BBE-529</t>
  </si>
  <si>
    <t>NR027378</t>
  </si>
  <si>
    <t>2024-01-18 00:00:00</t>
  </si>
  <si>
    <t>BM-1285</t>
  </si>
  <si>
    <t>1KR-K114369</t>
  </si>
  <si>
    <t>A200A-0104251</t>
  </si>
  <si>
    <t>2023-01-15 00:00:00</t>
  </si>
  <si>
    <t>BJX-898</t>
  </si>
  <si>
    <t>2024-12-31 14:29:16</t>
  </si>
  <si>
    <t>ASV-215</t>
  </si>
  <si>
    <t>P082631</t>
  </si>
  <si>
    <t>2022-01-12 18:07:12</t>
  </si>
  <si>
    <t>SKT1212280</t>
  </si>
  <si>
    <t>2A44522</t>
  </si>
  <si>
    <t>2022-01-12 16:00:45</t>
  </si>
  <si>
    <t>BGX-363</t>
  </si>
  <si>
    <t>Q319070</t>
  </si>
  <si>
    <t>2023-01-17 17:39:20</t>
  </si>
  <si>
    <t>BL-7369</t>
  </si>
  <si>
    <t>1GD5431222</t>
  </si>
  <si>
    <t>R-1104766</t>
  </si>
  <si>
    <t>2024-01-04 15:23:01</t>
  </si>
  <si>
    <t>FSL1412317</t>
  </si>
  <si>
    <t>6R183939</t>
  </si>
  <si>
    <t>H1083920</t>
  </si>
  <si>
    <t>2023-01-14 11:59:46</t>
  </si>
  <si>
    <t>MOR2710228</t>
  </si>
  <si>
    <t>PK10K202660</t>
  </si>
  <si>
    <t>NF1AVK31H10102646</t>
  </si>
  <si>
    <t>ALP-462</t>
  </si>
  <si>
    <t>2024-01-08 13:14:56</t>
  </si>
  <si>
    <t>SB-5740</t>
  </si>
  <si>
    <t>1KDU980063</t>
  </si>
  <si>
    <t>R-0965476</t>
  </si>
  <si>
    <t>2023-01-16 17:32:05</t>
  </si>
  <si>
    <t>APC-888</t>
  </si>
  <si>
    <t>A060062</t>
  </si>
  <si>
    <t>NX003963</t>
  </si>
  <si>
    <t>LPT-6259</t>
  </si>
  <si>
    <t>DA45718</t>
  </si>
  <si>
    <t>KA42608</t>
  </si>
  <si>
    <t>LES19-5648</t>
  </si>
  <si>
    <t>4D3676</t>
  </si>
  <si>
    <t>JAANKR55LK7101561</t>
  </si>
  <si>
    <t>BKN-343</t>
  </si>
  <si>
    <t>Q040527</t>
  </si>
  <si>
    <t>BPR-343</t>
  </si>
  <si>
    <t>Z550472</t>
  </si>
  <si>
    <t>BYE-782</t>
  </si>
  <si>
    <t>BYE-791</t>
  </si>
  <si>
    <t>BYE-796</t>
  </si>
  <si>
    <t>AMG-961</t>
  </si>
  <si>
    <t>6R255050</t>
  </si>
  <si>
    <t>TLJ-558</t>
  </si>
  <si>
    <t>LEC14-927</t>
  </si>
  <si>
    <t>PKB553474</t>
  </si>
  <si>
    <t>SB308PK0192010</t>
  </si>
  <si>
    <t>2020-10-27 18:33:07</t>
  </si>
  <si>
    <t>BNU-706</t>
  </si>
  <si>
    <t>R18Z12942852</t>
  </si>
  <si>
    <t>UV-794</t>
  </si>
  <si>
    <t>Y491706</t>
  </si>
  <si>
    <t>LC-2421</t>
  </si>
  <si>
    <t>1GD5283117</t>
  </si>
  <si>
    <t>KHI121202433</t>
  </si>
  <si>
    <t>G4KEPH600091</t>
  </si>
  <si>
    <t>HDD181122DI9081</t>
  </si>
  <si>
    <t>BL-9217</t>
  </si>
  <si>
    <t>LE-7530</t>
  </si>
  <si>
    <t>R18Z12953617</t>
  </si>
  <si>
    <t>AFS-885</t>
  </si>
  <si>
    <t>Z504967</t>
  </si>
  <si>
    <t>KQA-0060</t>
  </si>
  <si>
    <t>LEB16-6165</t>
  </si>
  <si>
    <t>Z362946</t>
  </si>
  <si>
    <t>R4055127</t>
  </si>
  <si>
    <t>BN-0156</t>
  </si>
  <si>
    <t>9Z08562</t>
  </si>
  <si>
    <t>ASL-630</t>
  </si>
  <si>
    <t>6R315669</t>
  </si>
  <si>
    <t>ASK-866</t>
  </si>
  <si>
    <t>6R316448</t>
  </si>
  <si>
    <t>ASL-108</t>
  </si>
  <si>
    <t>6R316519</t>
  </si>
  <si>
    <t>ASL-677</t>
  </si>
  <si>
    <t>6R316517</t>
  </si>
  <si>
    <t>ASL-954</t>
  </si>
  <si>
    <t>6R316609</t>
  </si>
  <si>
    <t>BNX-622</t>
  </si>
  <si>
    <t>Q051965</t>
  </si>
  <si>
    <t>BHQ-434</t>
  </si>
  <si>
    <t>Z477582</t>
  </si>
  <si>
    <t>ISL17120243</t>
  </si>
  <si>
    <t>M00732</t>
  </si>
  <si>
    <t>D01596</t>
  </si>
  <si>
    <t>CAU-2787</t>
  </si>
  <si>
    <t>A504133</t>
  </si>
  <si>
    <t>R1000191</t>
  </si>
  <si>
    <t>BYG-159</t>
  </si>
  <si>
    <t>2A57259</t>
  </si>
  <si>
    <t>BGP-027</t>
  </si>
  <si>
    <t>Q318372</t>
  </si>
  <si>
    <t>ZRE172R-7017411</t>
  </si>
  <si>
    <t>LES19-848</t>
  </si>
  <si>
    <t>4A1359</t>
  </si>
  <si>
    <t>JAANKR55LJ7102422</t>
  </si>
  <si>
    <t>AEZ-755</t>
  </si>
  <si>
    <t>ATJ-572</t>
  </si>
  <si>
    <t>Q107779</t>
  </si>
  <si>
    <t>GLTG-1012</t>
  </si>
  <si>
    <t>J-7001341</t>
  </si>
  <si>
    <t>KX-2849</t>
  </si>
  <si>
    <t>GLTI-512</t>
  </si>
  <si>
    <t>M-7000036</t>
  </si>
  <si>
    <t>BZY-700</t>
  </si>
  <si>
    <t>Q081617</t>
  </si>
  <si>
    <t>R-6059104</t>
  </si>
  <si>
    <t>BYY-061</t>
  </si>
  <si>
    <t>JL473QFN3CAD522825</t>
  </si>
  <si>
    <t>KHI251202526</t>
  </si>
  <si>
    <t>ATY-199</t>
  </si>
  <si>
    <t>ZRE171R-6086280</t>
  </si>
  <si>
    <t>BN-0701</t>
  </si>
  <si>
    <t>KHI251202534</t>
  </si>
  <si>
    <t>GDJ150-0042442</t>
  </si>
  <si>
    <t>SA-3523</t>
  </si>
  <si>
    <t>NA059196</t>
  </si>
  <si>
    <t>MP0263576</t>
  </si>
  <si>
    <t>CAS-482</t>
  </si>
  <si>
    <t>K12MR1022860</t>
  </si>
  <si>
    <t>NF1SZC63S00205500</t>
  </si>
  <si>
    <t>BZJ 056</t>
  </si>
  <si>
    <t>6R293933</t>
  </si>
  <si>
    <t>NF1AET306H1193949</t>
  </si>
  <si>
    <t>CAZ-974</t>
  </si>
  <si>
    <t>BYP-428</t>
  </si>
  <si>
    <t>P237933</t>
  </si>
  <si>
    <t>P712297</t>
  </si>
  <si>
    <t>BYZ-699</t>
  </si>
  <si>
    <t>6R282894</t>
  </si>
  <si>
    <t>H1102091</t>
  </si>
  <si>
    <t>BH-8247</t>
  </si>
  <si>
    <t>BVK18-985</t>
  </si>
  <si>
    <t>1KR-2110490</t>
  </si>
  <si>
    <t>KSP130-2233898</t>
  </si>
  <si>
    <t>MUL28120252</t>
  </si>
  <si>
    <t>R047872</t>
  </si>
  <si>
    <t>BXN-690</t>
  </si>
  <si>
    <t>BXN-690(A)</t>
  </si>
  <si>
    <t>BL-2047</t>
  </si>
  <si>
    <t>15E4E5MGM6170018</t>
  </si>
  <si>
    <t>NFPA24U96NP000601</t>
  </si>
  <si>
    <t>BWE-865</t>
  </si>
  <si>
    <t>6R216839</t>
  </si>
  <si>
    <t>H1116836</t>
  </si>
  <si>
    <t>AEX-902</t>
  </si>
  <si>
    <t>R18Z12919924</t>
  </si>
  <si>
    <t>NFBFC6665HR023291</t>
  </si>
  <si>
    <t>AAY-124</t>
  </si>
  <si>
    <t>LR265320</t>
  </si>
  <si>
    <t>AWX-865</t>
  </si>
  <si>
    <t>1ZZ-8770844</t>
  </si>
  <si>
    <t>CBP-626</t>
  </si>
  <si>
    <t>KF-K061457</t>
  </si>
  <si>
    <t>LS350S-0277436</t>
  </si>
  <si>
    <t>BDU-459</t>
  </si>
  <si>
    <t>Z277560</t>
  </si>
  <si>
    <t>NZE170R-4036882</t>
  </si>
  <si>
    <t>BFG-616</t>
  </si>
  <si>
    <t>KX-1282</t>
  </si>
  <si>
    <t>PKT339264</t>
  </si>
  <si>
    <t>SR308PK443891</t>
  </si>
  <si>
    <t>LB-7111</t>
  </si>
  <si>
    <t>1GD5139360</t>
  </si>
  <si>
    <t>BYB-398</t>
  </si>
  <si>
    <t>6R223720</t>
  </si>
  <si>
    <t>H1123683</t>
  </si>
  <si>
    <t>LE-2951</t>
  </si>
  <si>
    <t>BAG-916</t>
  </si>
  <si>
    <t>T321129</t>
  </si>
  <si>
    <t>S1001877</t>
  </si>
  <si>
    <t>LE-3036</t>
  </si>
  <si>
    <t>1GD1701680</t>
  </si>
  <si>
    <t>R-5568268</t>
  </si>
  <si>
    <t>AXD-217</t>
  </si>
  <si>
    <t>SR055826</t>
  </si>
  <si>
    <t>SAL-830</t>
  </si>
  <si>
    <t>1GD1658560</t>
  </si>
  <si>
    <t>R-5567201</t>
  </si>
  <si>
    <t>BYT-225</t>
  </si>
  <si>
    <t>Q104823</t>
  </si>
  <si>
    <t>ZRE171R-6082313</t>
  </si>
  <si>
    <t>ACK-98</t>
  </si>
  <si>
    <t>Q047709</t>
  </si>
  <si>
    <t>ZRE171R-6025192</t>
  </si>
  <si>
    <t>ACR-345</t>
  </si>
  <si>
    <t>Z16917858</t>
  </si>
  <si>
    <t>R069956</t>
  </si>
  <si>
    <t>SRG2612024</t>
  </si>
  <si>
    <t>JX-1072</t>
  </si>
  <si>
    <t>BYC-914</t>
  </si>
  <si>
    <t>6R268774</t>
  </si>
  <si>
    <t>H1168810</t>
  </si>
  <si>
    <t>LHE311202529</t>
  </si>
  <si>
    <t>SR011256</t>
  </si>
  <si>
    <t>BAY-932</t>
  </si>
  <si>
    <t>6R259480</t>
  </si>
  <si>
    <t>NF1AET306H1159479</t>
  </si>
  <si>
    <t>AFR-722</t>
  </si>
  <si>
    <t>NR001957</t>
  </si>
  <si>
    <t>LE-0225</t>
  </si>
  <si>
    <t>1GD5463011</t>
  </si>
  <si>
    <t>R5564141</t>
  </si>
  <si>
    <t>AUJ-310</t>
  </si>
  <si>
    <t>1004266N</t>
  </si>
  <si>
    <t>RR004308</t>
  </si>
  <si>
    <t>BM-9297</t>
  </si>
  <si>
    <t>K0407481K</t>
  </si>
  <si>
    <t>A200A-0033268</t>
  </si>
  <si>
    <t>BXR-492</t>
  </si>
  <si>
    <t>6R250396</t>
  </si>
  <si>
    <t>H1150404</t>
  </si>
  <si>
    <t>BBB-522</t>
  </si>
  <si>
    <t>BSJ-152</t>
  </si>
  <si>
    <t>1KR-18415566</t>
  </si>
  <si>
    <t>BQE-843</t>
  </si>
  <si>
    <t>LE15-2048</t>
  </si>
  <si>
    <t>Z130980</t>
  </si>
  <si>
    <t>BET-188(A)</t>
  </si>
  <si>
    <t>K018638(A)</t>
  </si>
  <si>
    <t>S-262443(A)</t>
  </si>
  <si>
    <t>BVD-032</t>
  </si>
  <si>
    <t>2A40450</t>
  </si>
  <si>
    <t>AUN-491</t>
  </si>
  <si>
    <t>Y242107</t>
  </si>
  <si>
    <t>NZE140-2077423</t>
  </si>
  <si>
    <t>AWD-308 Nouman Javed</t>
  </si>
  <si>
    <t>R054273</t>
  </si>
  <si>
    <t>CCB-005 M Azeem</t>
  </si>
  <si>
    <t>2A81672</t>
  </si>
  <si>
    <t>NSP150R-7058522</t>
  </si>
  <si>
    <t>AHH-257 Naeem Bajwa</t>
  </si>
  <si>
    <t>BAK-956 TBN</t>
  </si>
  <si>
    <t>6R362756</t>
  </si>
  <si>
    <t>NF1AET306H1262792</t>
  </si>
  <si>
    <t>ABQ-396 Pool Car</t>
  </si>
  <si>
    <t>G3LALP081532</t>
  </si>
  <si>
    <t>NNATA52AZKP704102</t>
  </si>
  <si>
    <t>AUT-184 Wajid Aslam</t>
  </si>
  <si>
    <t>6R339752</t>
  </si>
  <si>
    <t>BZJ-866</t>
  </si>
  <si>
    <t>6R294023</t>
  </si>
  <si>
    <t>H1193730</t>
  </si>
  <si>
    <t>CAU-950</t>
  </si>
  <si>
    <t>K12MR1024746</t>
  </si>
  <si>
    <t>S00207469</t>
  </si>
  <si>
    <t>BZG-709</t>
  </si>
  <si>
    <t>BZG-709(A)</t>
  </si>
  <si>
    <t>BZG-712</t>
  </si>
  <si>
    <t>BZG-712(A)</t>
  </si>
  <si>
    <t>BZH-830</t>
  </si>
  <si>
    <t>PK10B246842</t>
  </si>
  <si>
    <t>A1J310PK10146840</t>
  </si>
  <si>
    <t>BZH-819</t>
  </si>
  <si>
    <t>PK10B246855</t>
  </si>
  <si>
    <t>A1J310PK10146860</t>
  </si>
  <si>
    <t>BZH-836</t>
  </si>
  <si>
    <t>PK10B246857</t>
  </si>
  <si>
    <t>A1J310PK10146861</t>
  </si>
  <si>
    <t>BZH-835</t>
  </si>
  <si>
    <t>PK10B246849</t>
  </si>
  <si>
    <t>A1J30PK10146842</t>
  </si>
  <si>
    <t>BZH-834</t>
  </si>
  <si>
    <t>PK10B246863</t>
  </si>
  <si>
    <t>A1J310PK101046870</t>
  </si>
  <si>
    <t>CAC-847</t>
  </si>
  <si>
    <t>PK10K210526</t>
  </si>
  <si>
    <t>H10110515</t>
  </si>
  <si>
    <t>TMQ-986</t>
  </si>
  <si>
    <t>KHI291202556</t>
  </si>
  <si>
    <t>AQL-750</t>
  </si>
  <si>
    <t>6R287430</t>
  </si>
  <si>
    <t>AQM-547</t>
  </si>
  <si>
    <t>6R288620</t>
  </si>
  <si>
    <t>AUE-950</t>
  </si>
  <si>
    <t>2A72021</t>
  </si>
  <si>
    <t>NSP150R-7049217</t>
  </si>
  <si>
    <t>AUE-450</t>
  </si>
  <si>
    <t>2A72042</t>
  </si>
  <si>
    <t>NSP150R-7049226</t>
  </si>
  <si>
    <t>AUE-269</t>
  </si>
  <si>
    <t>2A72019</t>
  </si>
  <si>
    <t>NSP150R-7049220</t>
  </si>
  <si>
    <t>CAY-329</t>
  </si>
  <si>
    <t>R335396</t>
  </si>
  <si>
    <t>BUH-616</t>
  </si>
  <si>
    <t>R18Z16924191</t>
  </si>
  <si>
    <t>BUH-6</t>
  </si>
  <si>
    <t>2023-01-17 16:45:28</t>
  </si>
  <si>
    <t>RWL22122013</t>
  </si>
  <si>
    <t>G4NALH329886</t>
  </si>
  <si>
    <t>NNAQL51AZLP100750</t>
  </si>
  <si>
    <t>BL-5955</t>
  </si>
  <si>
    <t>1GD5420140</t>
  </si>
  <si>
    <t>GUN156R-1104468</t>
  </si>
  <si>
    <t>2025-02-14 17:40:19</t>
  </si>
  <si>
    <t>LHE142202511</t>
  </si>
  <si>
    <t>U484083</t>
  </si>
  <si>
    <t>N600684</t>
  </si>
  <si>
    <t>2025-02-14 18:39:23</t>
  </si>
  <si>
    <t>CAY-380</t>
  </si>
  <si>
    <t>Q371972</t>
  </si>
  <si>
    <t>ZRE172R-7071153</t>
  </si>
  <si>
    <t>2025-02-13 18:36:17</t>
  </si>
  <si>
    <t>KHI251202535</t>
  </si>
  <si>
    <t>1GD1659264</t>
  </si>
  <si>
    <t>126R5567281</t>
  </si>
  <si>
    <t>2025-01-25 18:14:33</t>
  </si>
  <si>
    <t>ISL16112183</t>
  </si>
  <si>
    <t>2A40053</t>
  </si>
  <si>
    <t>NSP151R-9514995</t>
  </si>
  <si>
    <t>BZH-556</t>
  </si>
  <si>
    <t>KF-K015984</t>
  </si>
  <si>
    <t>LA350A-0030978</t>
  </si>
  <si>
    <t>2024-01-02 17:43:17</t>
  </si>
  <si>
    <t>KHI62202519</t>
  </si>
  <si>
    <t>2A72670</t>
  </si>
  <si>
    <t>2025-02-07 12:44:31</t>
  </si>
  <si>
    <t>ATK-296</t>
  </si>
  <si>
    <t>MR069306</t>
  </si>
  <si>
    <t>2025-02-13 17:11:55</t>
  </si>
  <si>
    <t>LEA19A-7860</t>
  </si>
  <si>
    <t>2025-02-06 11:43:41</t>
  </si>
  <si>
    <t>LEF19-3109</t>
  </si>
  <si>
    <t>2021-01-19 14:55:37</t>
  </si>
  <si>
    <t>BG-5999</t>
  </si>
  <si>
    <t>UZJ200-4018478</t>
  </si>
  <si>
    <t>AYJ-391</t>
  </si>
  <si>
    <t>2025-02-03 10:25:52</t>
  </si>
  <si>
    <t>BKY-501</t>
  </si>
  <si>
    <t>Z509065</t>
  </si>
  <si>
    <t>BKY-2</t>
  </si>
  <si>
    <t>2023-01-20 10:53:30</t>
  </si>
  <si>
    <t>BUW-840</t>
  </si>
  <si>
    <t>Q353800</t>
  </si>
  <si>
    <t>2024-02-12 10:13:26</t>
  </si>
  <si>
    <t>CAV-2995</t>
  </si>
  <si>
    <t>E002693</t>
  </si>
  <si>
    <t>0021536</t>
  </si>
  <si>
    <t>2025-02-11 14:17:23</t>
  </si>
  <si>
    <t>ISL14120252</t>
  </si>
  <si>
    <t>NF9EE4A52S2011531</t>
  </si>
  <si>
    <t>2025-01-15 14:26:35</t>
  </si>
  <si>
    <t>ALV-155</t>
  </si>
  <si>
    <t>R137578</t>
  </si>
  <si>
    <t>2025-01-20 10:55:02</t>
  </si>
  <si>
    <t>BEK-072</t>
  </si>
  <si>
    <t>Q027276</t>
  </si>
  <si>
    <t>2025-01-20 10:54:30</t>
  </si>
  <si>
    <t>KW-9666</t>
  </si>
  <si>
    <t>1GD-4003650</t>
  </si>
  <si>
    <t>CD300001876</t>
  </si>
  <si>
    <t>2023-12-06 12:42:40</t>
  </si>
  <si>
    <t>BEB-332</t>
  </si>
  <si>
    <t>1KR-1194325</t>
  </si>
  <si>
    <t>2025-02-07 22:25:15</t>
  </si>
  <si>
    <t>BL-3690</t>
  </si>
  <si>
    <t>H262603</t>
  </si>
  <si>
    <t>P1000730</t>
  </si>
  <si>
    <t>2023-02-03 13:14:15</t>
  </si>
  <si>
    <t>BG-3617</t>
  </si>
  <si>
    <t>2TRA295711</t>
  </si>
  <si>
    <t>R0441344</t>
  </si>
  <si>
    <t>CAP-471</t>
  </si>
  <si>
    <t>2024-11-11 10:59:12</t>
  </si>
  <si>
    <t>BWM-438</t>
  </si>
  <si>
    <t>Q359001</t>
  </si>
  <si>
    <t>2021-02-02 11:41:52</t>
  </si>
  <si>
    <t>CAV-2460</t>
  </si>
  <si>
    <t>PKT395458</t>
  </si>
  <si>
    <t>PK500173</t>
  </si>
  <si>
    <t>2025-02-07 17:09:42</t>
  </si>
  <si>
    <t>AYT-672</t>
  </si>
  <si>
    <t>CBJ-524</t>
  </si>
  <si>
    <t>BR06-SY4537</t>
  </si>
  <si>
    <t>B43W-0319394</t>
  </si>
  <si>
    <t>2024-02-06 12:54:40</t>
  </si>
  <si>
    <t>KHI62202572</t>
  </si>
  <si>
    <t>2025-02-06 20:38:22</t>
  </si>
  <si>
    <t>CBD-477</t>
  </si>
  <si>
    <t>6R331638</t>
  </si>
  <si>
    <t>2024-02-02 16:16:51</t>
  </si>
  <si>
    <t>SB-3629</t>
  </si>
  <si>
    <t>GUN-126R5567961</t>
  </si>
  <si>
    <t>2025-02-04 15:10:05</t>
  </si>
  <si>
    <t>CAH-1822</t>
  </si>
  <si>
    <t>2023-08-28 11:37:57</t>
  </si>
  <si>
    <t>MNS07-1449</t>
  </si>
  <si>
    <t>2023-01-21 11:47:45</t>
  </si>
  <si>
    <t>BDV-672</t>
  </si>
  <si>
    <t>Z276511</t>
  </si>
  <si>
    <t>NZE170R-4036667</t>
  </si>
  <si>
    <t>2025-01-20 14:46:13</t>
  </si>
  <si>
    <t>BDD-577</t>
  </si>
  <si>
    <t>Q307696</t>
  </si>
  <si>
    <t>R-7006714</t>
  </si>
  <si>
    <t>2022-02-04 12:25:02</t>
  </si>
  <si>
    <t>BPU-124</t>
  </si>
  <si>
    <t>Z546585</t>
  </si>
  <si>
    <t>2023-12-08 20:15:00</t>
  </si>
  <si>
    <t>LHE5122212</t>
  </si>
  <si>
    <t>L15BG7915272</t>
  </si>
  <si>
    <t>NFBFE1686NR005313</t>
  </si>
  <si>
    <t>KHI411202528</t>
  </si>
  <si>
    <t>JL473ZQ7SN8AT111734</t>
  </si>
  <si>
    <t>NKMASE9S1006820</t>
  </si>
  <si>
    <t>2025-02-03 19:05:51</t>
  </si>
  <si>
    <t>BK-3081</t>
  </si>
  <si>
    <t>G4NAMU113445</t>
  </si>
  <si>
    <t>2024-02-03 14:27:16</t>
  </si>
  <si>
    <t>CAX-632</t>
  </si>
  <si>
    <t>2025-01-23 19:22:06</t>
  </si>
  <si>
    <t>LEB11-8847</t>
  </si>
  <si>
    <t>K6A3309769</t>
  </si>
  <si>
    <t>RA410PK574514</t>
  </si>
  <si>
    <t>2021-01-30 17:01:47</t>
  </si>
  <si>
    <t>LHE121220256</t>
  </si>
  <si>
    <t>Q377572</t>
  </si>
  <si>
    <t>2023-02-01 15:45:51</t>
  </si>
  <si>
    <t>LHE121220254</t>
  </si>
  <si>
    <t>SR062225</t>
  </si>
  <si>
    <t>2020-01-31 16:28:58</t>
  </si>
  <si>
    <t>BYN-032</t>
  </si>
  <si>
    <t>PMHD871FMPN306500</t>
  </si>
  <si>
    <t>GANANU285113</t>
  </si>
  <si>
    <t>2024-02-01 16:05:15</t>
  </si>
  <si>
    <t>BP-4276</t>
  </si>
  <si>
    <t>1KR-K138187</t>
  </si>
  <si>
    <t>A200A-0121908</t>
  </si>
  <si>
    <t>2024-02-01 13:48:11</t>
  </si>
  <si>
    <t>CBW-846(A)</t>
  </si>
  <si>
    <t>Q111147(A)</t>
  </si>
  <si>
    <t>CBW-846</t>
  </si>
  <si>
    <t>2025-01-31 22:29:20</t>
  </si>
  <si>
    <t>LE19A-5131</t>
  </si>
  <si>
    <t>H030353</t>
  </si>
  <si>
    <t>KP500701</t>
  </si>
  <si>
    <t>2025-01-31 15:26:11</t>
  </si>
  <si>
    <t>AAZ-267</t>
  </si>
  <si>
    <t>BBS-39</t>
  </si>
  <si>
    <t>1GD5228640</t>
  </si>
  <si>
    <t>GUN156R-1101623</t>
  </si>
  <si>
    <t>2025-01-09 18:58:54</t>
  </si>
  <si>
    <t>APA-762</t>
  </si>
  <si>
    <t>6R264786</t>
  </si>
  <si>
    <t>LED19-4860</t>
  </si>
  <si>
    <t>2024-01-10 18:08:08</t>
  </si>
  <si>
    <t>ALW-939</t>
  </si>
  <si>
    <t>R18Z16919142</t>
  </si>
  <si>
    <t>NFBFC6665MR071318</t>
  </si>
  <si>
    <t>JV-8808</t>
  </si>
  <si>
    <t>T4200016</t>
  </si>
  <si>
    <t>2021-01-18 15:09:43</t>
  </si>
  <si>
    <t>JV-8032</t>
  </si>
  <si>
    <t>2020-02-01 11:45:46</t>
  </si>
  <si>
    <t>LEB17A-1280</t>
  </si>
  <si>
    <t>Q326148</t>
  </si>
  <si>
    <t>2025-01-28 17:45:21</t>
  </si>
  <si>
    <t>BTA-429</t>
  </si>
  <si>
    <t>2A1957</t>
  </si>
  <si>
    <t>NSP140R-7011576</t>
  </si>
  <si>
    <t>2024-01-29 18:26:18</t>
  </si>
  <si>
    <t>KTK-6456</t>
  </si>
  <si>
    <t>H043590</t>
  </si>
  <si>
    <t>W043568</t>
  </si>
  <si>
    <t>2024-01-29 19:10:11</t>
  </si>
  <si>
    <t>BHWL26102039</t>
  </si>
  <si>
    <t>AMT-532</t>
  </si>
  <si>
    <t>K12MR1013054</t>
  </si>
  <si>
    <t>NF1SZC63S00113055</t>
  </si>
  <si>
    <t>BNL-607</t>
  </si>
  <si>
    <t>JR042492</t>
  </si>
  <si>
    <t>AQW-317</t>
  </si>
  <si>
    <t>2024-01-26 18:37:22</t>
  </si>
  <si>
    <t>KY-3040</t>
  </si>
  <si>
    <t>1GD0673023</t>
  </si>
  <si>
    <t>GUN126R-5536593</t>
  </si>
  <si>
    <t>2025-01-28 18:32:56</t>
  </si>
  <si>
    <t>CBT-743</t>
  </si>
  <si>
    <t>6R350951</t>
  </si>
  <si>
    <t>H11250912</t>
  </si>
  <si>
    <t>2023-01-27 16:45:50</t>
  </si>
  <si>
    <t>BXW-382</t>
  </si>
  <si>
    <t>6R254257</t>
  </si>
  <si>
    <t>NF1AET306H1154252</t>
  </si>
  <si>
    <t>BNW-094</t>
  </si>
  <si>
    <t>2025-01-23 16:32:50</t>
  </si>
  <si>
    <t>LE16-6013</t>
  </si>
  <si>
    <t>L13Z17437989</t>
  </si>
  <si>
    <t>GR177757</t>
  </si>
  <si>
    <t>BG-3922</t>
  </si>
  <si>
    <t>1UR-0606718</t>
  </si>
  <si>
    <t>BG-4</t>
  </si>
  <si>
    <t>2024-01-19 00:00:00</t>
  </si>
  <si>
    <t>BZJ-810</t>
  </si>
  <si>
    <t>K12MR1016013</t>
  </si>
  <si>
    <t>S00116053</t>
  </si>
  <si>
    <t>2024-12-11 15:04:18</t>
  </si>
  <si>
    <t>BQS-013</t>
  </si>
  <si>
    <t>Z463207</t>
  </si>
  <si>
    <t>NZE170R-4092611</t>
  </si>
  <si>
    <t>2025-01-20 20:33:05</t>
  </si>
  <si>
    <t>AHT-604</t>
  </si>
  <si>
    <t>ZZE121-9014023</t>
  </si>
  <si>
    <t>2025-01-23 21:06:03</t>
  </si>
  <si>
    <t>ABQ-851</t>
  </si>
  <si>
    <t>2A17156</t>
  </si>
  <si>
    <t>2023-01-17 16:56:00</t>
  </si>
  <si>
    <t>ISL22120253</t>
  </si>
  <si>
    <t>L12851029827</t>
  </si>
  <si>
    <t>R047180</t>
  </si>
  <si>
    <t>2025-01-22 15:18:34</t>
  </si>
  <si>
    <t>BK-0294</t>
  </si>
  <si>
    <t>G4NAMH323983</t>
  </si>
  <si>
    <t>KP308967</t>
  </si>
  <si>
    <t>BFH-367</t>
  </si>
  <si>
    <t>2025-01-22 14:35:32</t>
  </si>
  <si>
    <t>BVT-083</t>
  </si>
  <si>
    <t>2A45873</t>
  </si>
  <si>
    <t>NSP150R-7028597</t>
  </si>
  <si>
    <t>2025-01-22 18:06:56</t>
  </si>
  <si>
    <t>KHI213202535</t>
  </si>
  <si>
    <t>Q109237</t>
  </si>
  <si>
    <t>ZRE171R-6088741</t>
  </si>
  <si>
    <t>DX-232</t>
  </si>
  <si>
    <t>Z210513</t>
  </si>
  <si>
    <t>2023-12-29 12:08:46</t>
  </si>
  <si>
    <t>BSU-103</t>
  </si>
  <si>
    <t>2021-01-12 14:31:00</t>
  </si>
  <si>
    <t>LC-1663</t>
  </si>
  <si>
    <t>1GD5288643</t>
  </si>
  <si>
    <t>GUN126R-5558748</t>
  </si>
  <si>
    <t>KHI41202530</t>
  </si>
  <si>
    <t>2025-01-04 17:50:34</t>
  </si>
  <si>
    <t>KHI1812287</t>
  </si>
  <si>
    <t>KHI-208379</t>
  </si>
  <si>
    <t>2022-01-18 18:18:33</t>
  </si>
  <si>
    <t>GBC-474</t>
  </si>
  <si>
    <t>2ZR-0374558</t>
  </si>
  <si>
    <t>ZRE172R-7073808</t>
  </si>
  <si>
    <t>2022-01-18 11:19:56</t>
  </si>
  <si>
    <t>SA-7156</t>
  </si>
  <si>
    <t>R06AR1002214</t>
  </si>
  <si>
    <t>2025-01-14 13:45:34</t>
  </si>
  <si>
    <t>JHL17120251</t>
  </si>
  <si>
    <t>RR004349</t>
  </si>
  <si>
    <t>2025-01-17 13:01:32</t>
  </si>
  <si>
    <t>AUF-804</t>
  </si>
  <si>
    <t>C1001541</t>
  </si>
  <si>
    <t>2025-01-17 16:51:38</t>
  </si>
  <si>
    <t>CAV-986</t>
  </si>
  <si>
    <t>R06D-K15451</t>
  </si>
  <si>
    <t>S-100633</t>
  </si>
  <si>
    <t>2025-01-14 14:37:59</t>
  </si>
  <si>
    <t>KHI161202524</t>
  </si>
  <si>
    <t>9Z08263</t>
  </si>
  <si>
    <t>ZVG10R-0907018</t>
  </si>
  <si>
    <t>2025-01-16 16:16:04</t>
  </si>
  <si>
    <t>EA-535</t>
  </si>
  <si>
    <t>2022-08-04 10:04:35</t>
  </si>
  <si>
    <t>AYU-566</t>
  </si>
  <si>
    <t>SR056711</t>
  </si>
  <si>
    <t>LEB-15-8066</t>
  </si>
  <si>
    <t>FR162228</t>
  </si>
  <si>
    <t>LE16A-6166</t>
  </si>
  <si>
    <t>R18Z12902788</t>
  </si>
  <si>
    <t>NFBFC6664GR003564</t>
  </si>
  <si>
    <t>AGC-693</t>
  </si>
  <si>
    <t>PK10B224798</t>
  </si>
  <si>
    <t>A1J310PK10124812</t>
  </si>
  <si>
    <t>AQG-266</t>
  </si>
  <si>
    <t>15BG7916316</t>
  </si>
  <si>
    <t>NFBFE1658PR006262</t>
  </si>
  <si>
    <t>AZA-166</t>
  </si>
  <si>
    <t>G4NANH300997</t>
  </si>
  <si>
    <t>NNAQL51AZKP517102</t>
  </si>
  <si>
    <t>FDV-6140</t>
  </si>
  <si>
    <t>CAX-894</t>
  </si>
  <si>
    <t>6R335835</t>
  </si>
  <si>
    <t>H1235891</t>
  </si>
  <si>
    <t>22-01-2025</t>
  </si>
  <si>
    <t>BTP-751</t>
  </si>
  <si>
    <t>2A26856</t>
  </si>
  <si>
    <t>NSP150R-7016292</t>
  </si>
  <si>
    <t>20-10-2023</t>
  </si>
  <si>
    <t>BJ-8346</t>
  </si>
  <si>
    <t>1GD5078391</t>
  </si>
  <si>
    <t>GUN156R-1096667</t>
  </si>
  <si>
    <t>18-11-2023</t>
  </si>
  <si>
    <t>BAK-945 TBN</t>
  </si>
  <si>
    <t>6R362835</t>
  </si>
  <si>
    <t>NF1AET306H1262652</t>
  </si>
  <si>
    <t>ATY-573 Razaullah</t>
  </si>
  <si>
    <t>6R333393</t>
  </si>
  <si>
    <t>NF1AET306H1233590</t>
  </si>
  <si>
    <t>ATY-575 M Saeed</t>
  </si>
  <si>
    <t>6R333068</t>
  </si>
  <si>
    <t>NF1AET306H1233543</t>
  </si>
  <si>
    <t>ATY-794 Maqsood Arshad</t>
  </si>
  <si>
    <t>6R333651</t>
  </si>
  <si>
    <t>NF1AET306H1233544</t>
  </si>
  <si>
    <t>ATY-371(SHAHZAD-ABBAS)</t>
  </si>
  <si>
    <t>6R333462</t>
  </si>
  <si>
    <t>NF1AET306H1233486</t>
  </si>
  <si>
    <t>ATY-267 Imran Niaz</t>
  </si>
  <si>
    <t>6R333665</t>
  </si>
  <si>
    <t>NF1AET306H1233541</t>
  </si>
  <si>
    <t>ATY-407 M Arshad</t>
  </si>
  <si>
    <t>6R333558</t>
  </si>
  <si>
    <t>NF1AET306H1233581</t>
  </si>
  <si>
    <t>BXE-884</t>
  </si>
  <si>
    <t>PK10K198250</t>
  </si>
  <si>
    <t>NF1AVK31H10098164</t>
  </si>
  <si>
    <t>BXE-872</t>
  </si>
  <si>
    <t>PK10K198288</t>
  </si>
  <si>
    <t>NF1AVK31H10098270</t>
  </si>
  <si>
    <t>BXE-871</t>
  </si>
  <si>
    <t>PK10K198323</t>
  </si>
  <si>
    <t>NF1AVK31H10098305</t>
  </si>
  <si>
    <t>BXE-867</t>
  </si>
  <si>
    <t>PK10K198304</t>
  </si>
  <si>
    <t>NF1AVK31H10098173</t>
  </si>
  <si>
    <t>BXE-865</t>
  </si>
  <si>
    <t>PK10K198277</t>
  </si>
  <si>
    <t>NF1AVK31H10098288</t>
  </si>
  <si>
    <t>AUG-447</t>
  </si>
  <si>
    <t>2A72152</t>
  </si>
  <si>
    <t>NSP150R-7049338</t>
  </si>
  <si>
    <t>24-1-2025</t>
  </si>
  <si>
    <t>AUG-863</t>
  </si>
  <si>
    <t>2A72106</t>
  </si>
  <si>
    <t>NSP150R-7049337</t>
  </si>
  <si>
    <t>AUG-978</t>
  </si>
  <si>
    <t>2A72104</t>
  </si>
  <si>
    <t>NSP150R-7049339</t>
  </si>
  <si>
    <t>AUG-543</t>
  </si>
  <si>
    <t>2A72090</t>
  </si>
  <si>
    <t>NSP150R-7049270</t>
  </si>
  <si>
    <t>KHI13220258</t>
  </si>
  <si>
    <t>6R337086</t>
  </si>
  <si>
    <t>2025-02-13 15:34:02</t>
  </si>
  <si>
    <t>KHI132202510</t>
  </si>
  <si>
    <t>2TRB220240</t>
  </si>
  <si>
    <t>R0894607</t>
  </si>
  <si>
    <t>2025-02-13 14:23:45</t>
  </si>
  <si>
    <t>BSV-682</t>
  </si>
  <si>
    <t>2A02339</t>
  </si>
  <si>
    <t>2025-02-12 19:33:41</t>
  </si>
  <si>
    <t>BGF-851</t>
  </si>
  <si>
    <t>Z410448</t>
  </si>
  <si>
    <t>R-4066981</t>
  </si>
  <si>
    <t>2024-12-31 17:48:03</t>
  </si>
  <si>
    <t>AVP-140</t>
  </si>
  <si>
    <t>A200A-0078444</t>
  </si>
  <si>
    <t>2024-10-22 11:32:55</t>
  </si>
  <si>
    <t>BNR-685</t>
  </si>
  <si>
    <t>L13Z17521484</t>
  </si>
  <si>
    <t>NFBGM1641JR237526</t>
  </si>
  <si>
    <t>2025-02-11 17:59:04</t>
  </si>
  <si>
    <t>CAM-304</t>
  </si>
  <si>
    <t>6R319761</t>
  </si>
  <si>
    <t>NF1AET306H1219783</t>
  </si>
  <si>
    <t>2025-01-23 16:35:37</t>
  </si>
  <si>
    <t>KHI92202418</t>
  </si>
  <si>
    <t>6R296769</t>
  </si>
  <si>
    <t>H1196817</t>
  </si>
  <si>
    <t>2024-02-09 22:13:37</t>
  </si>
  <si>
    <t>KZ-1633</t>
  </si>
  <si>
    <t>1GD0788282</t>
  </si>
  <si>
    <t>2024-02-09 18:20:06</t>
  </si>
  <si>
    <t>LHE6220259</t>
  </si>
  <si>
    <t>S00206862</t>
  </si>
  <si>
    <t>2025-02-06 15:28:50</t>
  </si>
  <si>
    <t>AZA-882</t>
  </si>
  <si>
    <t>2021-11-03 14:10:26</t>
  </si>
  <si>
    <t>CBA-055</t>
  </si>
  <si>
    <t>Q372221</t>
  </si>
  <si>
    <t>R-7071433</t>
  </si>
  <si>
    <t>2025-02-08 18:11:33</t>
  </si>
  <si>
    <t>BR-0381</t>
  </si>
  <si>
    <t>1GD0913998</t>
  </si>
  <si>
    <t>R1094258</t>
  </si>
  <si>
    <t>2024-02-01 20:58:29</t>
  </si>
  <si>
    <t>LED18-2751</t>
  </si>
  <si>
    <t>R034420</t>
  </si>
  <si>
    <t>2024-02-01 17:55:20</t>
  </si>
  <si>
    <t>AZA-746</t>
  </si>
  <si>
    <t>R06AV870777</t>
  </si>
  <si>
    <t>2025-02-06 18:09:26</t>
  </si>
  <si>
    <t>AXK-540</t>
  </si>
  <si>
    <t>L15Z14808231</t>
  </si>
  <si>
    <t>R024948</t>
  </si>
  <si>
    <t>2025-02-07 15:24:59</t>
  </si>
  <si>
    <t>BZL-544</t>
  </si>
  <si>
    <t>Q365893</t>
  </si>
  <si>
    <t>R-7065077</t>
  </si>
  <si>
    <t>2024-02-01 21:09:45</t>
  </si>
  <si>
    <t>BNG-086</t>
  </si>
  <si>
    <t>Z533665</t>
  </si>
  <si>
    <t>NZE170R-4160108</t>
  </si>
  <si>
    <t>2025-02-07 18:29:31</t>
  </si>
  <si>
    <t>SUK17102229</t>
  </si>
  <si>
    <t>6R252955</t>
  </si>
  <si>
    <t>NF1AET306H1152948</t>
  </si>
  <si>
    <t>BVQ-476</t>
  </si>
  <si>
    <t>Q081725</t>
  </si>
  <si>
    <t>ZRE171R6059215</t>
  </si>
  <si>
    <t>CAJ-360</t>
  </si>
  <si>
    <t>00205216</t>
  </si>
  <si>
    <t>2025-02-06 18:17:55</t>
  </si>
  <si>
    <t>2025-02-03 10:36:37</t>
  </si>
  <si>
    <t>BYW-844</t>
  </si>
  <si>
    <t>6R278884</t>
  </si>
  <si>
    <t>H1178820</t>
  </si>
  <si>
    <t>2023-01-31 12:15:47</t>
  </si>
  <si>
    <t>BCW-140</t>
  </si>
  <si>
    <t>Q366781</t>
  </si>
  <si>
    <t>R-7065983</t>
  </si>
  <si>
    <t>2024-01-31 11:41:37</t>
  </si>
  <si>
    <t>BJH-630</t>
  </si>
  <si>
    <t>1LM6809074</t>
  </si>
  <si>
    <t>2024-02-01 00:00:00</t>
  </si>
  <si>
    <t>BEY-547</t>
  </si>
  <si>
    <t>NF9EFUA55R2010946</t>
  </si>
  <si>
    <t>BX-0009</t>
  </si>
  <si>
    <t>1UR-0212285</t>
  </si>
  <si>
    <t>URJ202-4003925</t>
  </si>
  <si>
    <t>2025-01-30 11:58:48</t>
  </si>
  <si>
    <t>ALC-796</t>
  </si>
  <si>
    <t>6R237443</t>
  </si>
  <si>
    <t>2025-01-31 12:14:13</t>
  </si>
  <si>
    <t>LHE25120249</t>
  </si>
  <si>
    <t>PR035958</t>
  </si>
  <si>
    <t>2024-01-25 16:58:10</t>
  </si>
  <si>
    <t>BMG-388</t>
  </si>
  <si>
    <t>PK10B158398</t>
  </si>
  <si>
    <t>A1J310PK18838390</t>
  </si>
  <si>
    <t>2025-01-28 15:01:23</t>
  </si>
  <si>
    <t>APV-958</t>
  </si>
  <si>
    <t>APG-857</t>
  </si>
  <si>
    <t>2021-02-03 17:45:20</t>
  </si>
  <si>
    <t>BFR-535</t>
  </si>
  <si>
    <t>GR184753</t>
  </si>
  <si>
    <t>2023-02-02 14:31:41</t>
  </si>
  <si>
    <t>ARN-168</t>
  </si>
  <si>
    <t>H563522</t>
  </si>
  <si>
    <t>R1001417</t>
  </si>
  <si>
    <t>2024-02-03 14:53:42</t>
  </si>
  <si>
    <t>GUJ29120251</t>
  </si>
  <si>
    <t>SR048151</t>
  </si>
  <si>
    <t>2025-01-30 13:44:35</t>
  </si>
  <si>
    <t>BN-2202</t>
  </si>
  <si>
    <t>G4NAPU359583</t>
  </si>
  <si>
    <t>PMHJ2813SPN215675</t>
  </si>
  <si>
    <t>2024-01-25 17:42:28</t>
  </si>
  <si>
    <t>BL-1787</t>
  </si>
  <si>
    <t>1GD5218466</t>
  </si>
  <si>
    <t>R-1100873</t>
  </si>
  <si>
    <t>2024-02-01 20:54:15</t>
  </si>
  <si>
    <t>MDN1592045</t>
  </si>
  <si>
    <t>064757</t>
  </si>
  <si>
    <t>LEC19-2324</t>
  </si>
  <si>
    <t>R18Z12936921</t>
  </si>
  <si>
    <t>JR040328</t>
  </si>
  <si>
    <t>2025-01-27 12:56:07</t>
  </si>
  <si>
    <t>LHE311202416</t>
  </si>
  <si>
    <t>2TR-FE26933</t>
  </si>
  <si>
    <t>TRJ150-0085807</t>
  </si>
  <si>
    <t>2024-01-31 22:34:40</t>
  </si>
  <si>
    <t>AAX-950</t>
  </si>
  <si>
    <t>LE15-4000</t>
  </si>
  <si>
    <t>Z075756</t>
  </si>
  <si>
    <t>NZE170R4000404</t>
  </si>
  <si>
    <t>2025-01-30 13:29:21</t>
  </si>
  <si>
    <t>AGA-039</t>
  </si>
  <si>
    <t>Q042523</t>
  </si>
  <si>
    <t>R-6020020</t>
  </si>
  <si>
    <t>2025-01-24 16:55:19</t>
  </si>
  <si>
    <t>LHE24102277</t>
  </si>
  <si>
    <t>6R250867</t>
  </si>
  <si>
    <t>2022-10-24 16:12:16</t>
  </si>
  <si>
    <t>KHI28120254</t>
  </si>
  <si>
    <t>RH192198</t>
  </si>
  <si>
    <t>2025-01-28 12:46:57</t>
  </si>
  <si>
    <t>LE18-9066</t>
  </si>
  <si>
    <t>18Z12926202</t>
  </si>
  <si>
    <t>HR029529</t>
  </si>
  <si>
    <t>2025-01-24 15:25:24</t>
  </si>
  <si>
    <t>LHE41021126</t>
  </si>
  <si>
    <t>2A37192</t>
  </si>
  <si>
    <t>ANJ-053</t>
  </si>
  <si>
    <t>PK10K203289</t>
  </si>
  <si>
    <t>NF1AVK31H10103287</t>
  </si>
  <si>
    <t>AMX-689</t>
  </si>
  <si>
    <t>6R268348</t>
  </si>
  <si>
    <t>NF1AET306H1168361</t>
  </si>
  <si>
    <t>2025-01-18 12:46:15</t>
  </si>
  <si>
    <t>JG-2250</t>
  </si>
  <si>
    <t>2TR-FE 2693</t>
  </si>
  <si>
    <t>TRH214-0057592</t>
  </si>
  <si>
    <t>2025-01-23 16:28:10</t>
  </si>
  <si>
    <t>MNBD21112025</t>
  </si>
  <si>
    <t>1GD0553315</t>
  </si>
  <si>
    <t>KHI15112270</t>
  </si>
  <si>
    <t>ONU457</t>
  </si>
  <si>
    <t>JAANPR1KN7101153</t>
  </si>
  <si>
    <t>AQP-513</t>
  </si>
  <si>
    <t>2ZR8444930</t>
  </si>
  <si>
    <t>ZYX10-2121560</t>
  </si>
  <si>
    <t>2024-01-26 12:27:49</t>
  </si>
  <si>
    <t>BYY-825</t>
  </si>
  <si>
    <t>6R282615</t>
  </si>
  <si>
    <t>2024-10-11 21:44:19</t>
  </si>
  <si>
    <t>ACE-007</t>
  </si>
  <si>
    <t>R007021</t>
  </si>
  <si>
    <t>AUU-170</t>
  </si>
  <si>
    <t>2025-01-23 10:40:55</t>
  </si>
  <si>
    <t>ABT-606</t>
  </si>
  <si>
    <t>2A10078</t>
  </si>
  <si>
    <t>NSP151R-9504328</t>
  </si>
  <si>
    <t>BPD-957</t>
  </si>
  <si>
    <t>3B20KR9237</t>
  </si>
  <si>
    <t>B21W0315615</t>
  </si>
  <si>
    <t>2025-01-24 16:03:00</t>
  </si>
  <si>
    <t>BFB-762</t>
  </si>
  <si>
    <t>RR044106</t>
  </si>
  <si>
    <t>2025-01-22 14:03:36</t>
  </si>
  <si>
    <t>ATY-373</t>
  </si>
  <si>
    <t>R06DK270558</t>
  </si>
  <si>
    <t>S191194</t>
  </si>
  <si>
    <t>2022-01-19 13:25:16</t>
  </si>
  <si>
    <t>AUG-646</t>
  </si>
  <si>
    <t>6R332527</t>
  </si>
  <si>
    <t>H1232451</t>
  </si>
  <si>
    <t>2025-01-22 10:48:00</t>
  </si>
  <si>
    <t>BST-014</t>
  </si>
  <si>
    <t>2A05740</t>
  </si>
  <si>
    <t>BUL-098</t>
  </si>
  <si>
    <t>PK10B218132</t>
  </si>
  <si>
    <t>BUL-3</t>
  </si>
  <si>
    <t>2023-01-20 16:45:39</t>
  </si>
  <si>
    <t>LHE161202513</t>
  </si>
  <si>
    <t>1GD1691697</t>
  </si>
  <si>
    <t>R-5567662</t>
  </si>
  <si>
    <t>2025-01-16 18:38:16</t>
  </si>
  <si>
    <t>BL-1435</t>
  </si>
  <si>
    <t>L15ZG-1000692</t>
  </si>
  <si>
    <t>NR000699</t>
  </si>
  <si>
    <t>2023-01-18 11:06:01</t>
  </si>
  <si>
    <t>BYY-512</t>
  </si>
  <si>
    <t>Q104775</t>
  </si>
  <si>
    <t>R6082296</t>
  </si>
  <si>
    <t>2025-01-20 18:37:11</t>
  </si>
  <si>
    <t>ISL22720246</t>
  </si>
  <si>
    <t>PKT392317</t>
  </si>
  <si>
    <t>SR308PK496986</t>
  </si>
  <si>
    <t>2024-07-24 16:03:11</t>
  </si>
  <si>
    <t>TAE-309</t>
  </si>
  <si>
    <t>D4BBR006021</t>
  </si>
  <si>
    <t>PMFZBX7BLRN106868</t>
  </si>
  <si>
    <t>2024-07-23 12:11:47</t>
  </si>
  <si>
    <t>LWN-2256</t>
  </si>
  <si>
    <t>2025-02-08 11:50:39</t>
  </si>
  <si>
    <t>FDG-3551</t>
  </si>
  <si>
    <t>2025-01-17 11:09:30</t>
  </si>
  <si>
    <t>BN-0058</t>
  </si>
  <si>
    <t>R0905948</t>
  </si>
  <si>
    <t>2025-01-18 19:08:36</t>
  </si>
  <si>
    <t>KHI9120256</t>
  </si>
  <si>
    <t>2A71710</t>
  </si>
  <si>
    <t>2025-01-09 12:33:35</t>
  </si>
  <si>
    <t>KHI18121917</t>
  </si>
  <si>
    <t>6R122364</t>
  </si>
  <si>
    <t>H1022347</t>
  </si>
  <si>
    <t>2022-01-18 14:56:00</t>
  </si>
  <si>
    <t>KHI13102170</t>
  </si>
  <si>
    <t>2A35873</t>
  </si>
  <si>
    <t>R-7022409</t>
  </si>
  <si>
    <t>BAM-281</t>
  </si>
  <si>
    <t>R18Z1-2740083</t>
  </si>
  <si>
    <t>NFBFB2669DR110343</t>
  </si>
  <si>
    <t>2023-01-19 15:22:00</t>
  </si>
  <si>
    <t>FSL13120252</t>
  </si>
  <si>
    <t>Q371757</t>
  </si>
  <si>
    <t>2025-01-13 16:22:07</t>
  </si>
  <si>
    <t>BVF-860</t>
  </si>
  <si>
    <t>Q355490</t>
  </si>
  <si>
    <t>2022-01-18 14:42:45</t>
  </si>
  <si>
    <t>ANH-713</t>
  </si>
  <si>
    <t>2025-01-15 15:33:36</t>
  </si>
  <si>
    <t>KNW1612024</t>
  </si>
  <si>
    <t>Q035607</t>
  </si>
  <si>
    <t>2024-01-16 21:16:25</t>
  </si>
  <si>
    <t>KHI121202410</t>
  </si>
  <si>
    <t>2A64549</t>
  </si>
  <si>
    <t>2024-01-12 14:58:26</t>
  </si>
  <si>
    <t>KHI14102173</t>
  </si>
  <si>
    <t>Q082181</t>
  </si>
  <si>
    <t>ZRE171R-6059648</t>
  </si>
  <si>
    <t>2026-01-03 00:00:00</t>
  </si>
  <si>
    <t>AEM-976</t>
  </si>
  <si>
    <t>2A22537</t>
  </si>
  <si>
    <t>2023-01-16 10:33:18</t>
  </si>
  <si>
    <t>BMD-275</t>
  </si>
  <si>
    <t>Z521309</t>
  </si>
  <si>
    <t>R-4146653</t>
  </si>
  <si>
    <t>2022-01-17 19:17:00</t>
  </si>
  <si>
    <t>CAP-893</t>
  </si>
  <si>
    <t>Q369915</t>
  </si>
  <si>
    <t>R7069166</t>
  </si>
  <si>
    <t>2025-01-13 17:54:58</t>
  </si>
  <si>
    <t>KHI4112172</t>
  </si>
  <si>
    <t>P150544</t>
  </si>
  <si>
    <t>KP502643</t>
  </si>
  <si>
    <t>LEF12-514</t>
  </si>
  <si>
    <t>R18Z11540501</t>
  </si>
  <si>
    <t>NFBFB2664CR100494</t>
  </si>
  <si>
    <t>2025-01-02 19:25:06</t>
  </si>
  <si>
    <t>LC-9265</t>
  </si>
  <si>
    <t>PKT389995</t>
  </si>
  <si>
    <t>BYE-871</t>
  </si>
  <si>
    <t>6R261459</t>
  </si>
  <si>
    <t>CAE-325</t>
  </si>
  <si>
    <t>Q108379</t>
  </si>
  <si>
    <t>CAT-4324</t>
  </si>
  <si>
    <t>4HG10XM862</t>
  </si>
  <si>
    <t>BS96956</t>
  </si>
  <si>
    <t>CAT-1170</t>
  </si>
  <si>
    <t>4HG10XN018</t>
  </si>
  <si>
    <t>BS96951</t>
  </si>
  <si>
    <t>CAT-6328</t>
  </si>
  <si>
    <t>4HG10XM882</t>
  </si>
  <si>
    <t>BS96957</t>
  </si>
  <si>
    <t>LEF07-1093</t>
  </si>
  <si>
    <t>LEF071093</t>
  </si>
  <si>
    <t>CAU-3469 Ramzan</t>
  </si>
  <si>
    <t>769174K</t>
  </si>
  <si>
    <t>RNU06-7513</t>
  </si>
  <si>
    <t>CAD-421</t>
  </si>
  <si>
    <t>Q108235</t>
  </si>
  <si>
    <t>R-6085680</t>
  </si>
  <si>
    <t>CAV-807</t>
  </si>
  <si>
    <t>L15BG7920755</t>
  </si>
  <si>
    <t>R010749</t>
  </si>
  <si>
    <t>CZ-4735</t>
  </si>
  <si>
    <t>MA706119</t>
  </si>
  <si>
    <t>M6127097</t>
  </si>
  <si>
    <t>ATY-194 Naeem Khan</t>
  </si>
  <si>
    <t>6R333630</t>
  </si>
  <si>
    <t>C-NF1AET306H1233567</t>
  </si>
  <si>
    <t>BRV-366</t>
  </si>
  <si>
    <t>PK10K159127</t>
  </si>
  <si>
    <t>BVT-291</t>
  </si>
  <si>
    <t>2A45884</t>
  </si>
  <si>
    <t>R-7028769</t>
  </si>
  <si>
    <t>AQT-329</t>
  </si>
  <si>
    <t>2A64422</t>
  </si>
  <si>
    <t>NSP150R-7042126</t>
  </si>
  <si>
    <t>ARM-615</t>
  </si>
  <si>
    <t>PK10K209165</t>
  </si>
  <si>
    <t>NF1AVK31H10109157</t>
  </si>
  <si>
    <t>AQS-406</t>
  </si>
  <si>
    <t>PK10K209175</t>
  </si>
  <si>
    <t>NF1AVK31H10109155</t>
  </si>
  <si>
    <t>AKY-586</t>
  </si>
  <si>
    <t>PK10B238532</t>
  </si>
  <si>
    <t>A1J310PK10138534</t>
  </si>
  <si>
    <t>BYX-194</t>
  </si>
  <si>
    <t>PK10B245306</t>
  </si>
  <si>
    <t>A1J310PK10145303</t>
  </si>
  <si>
    <t>ANW-156</t>
  </si>
  <si>
    <t>APW-722</t>
  </si>
  <si>
    <t>L12B5109044</t>
  </si>
  <si>
    <t>NFBGN8620PR033586</t>
  </si>
  <si>
    <t>CAV-968</t>
  </si>
  <si>
    <t>2A71834</t>
  </si>
  <si>
    <t>NSP150R-7049046</t>
  </si>
  <si>
    <t>2025-01-14 12:01:54</t>
  </si>
  <si>
    <t>HDD122024</t>
  </si>
  <si>
    <t>2024-02-01 17:21:26</t>
  </si>
  <si>
    <t>AUP-510</t>
  </si>
  <si>
    <t>2A71697</t>
  </si>
  <si>
    <t>2025-02-04 11:11:23</t>
  </si>
  <si>
    <t>BU-8887</t>
  </si>
  <si>
    <t>KHI72202432</t>
  </si>
  <si>
    <t>URJ202-4180568</t>
  </si>
  <si>
    <t>2024-02-07 16:30:19</t>
  </si>
  <si>
    <t>BXP-374</t>
  </si>
  <si>
    <t>Q100072</t>
  </si>
  <si>
    <t>2024-02-03 15:33:53</t>
  </si>
  <si>
    <t>AQB-268</t>
  </si>
  <si>
    <t>L15Z8101150</t>
  </si>
  <si>
    <t>NFBGN964XNR025791</t>
  </si>
  <si>
    <t>2025-01-28 13:20:38</t>
  </si>
  <si>
    <t>KHI1112386</t>
  </si>
  <si>
    <t>K12MR1012778</t>
  </si>
  <si>
    <t>NF1SZC63S00112766</t>
  </si>
  <si>
    <t>BGU-414</t>
  </si>
  <si>
    <t>Z467171</t>
  </si>
  <si>
    <t>2025-02-06 18:28:19</t>
  </si>
  <si>
    <t>LEF18-9439</t>
  </si>
  <si>
    <t>PK10K122282</t>
  </si>
  <si>
    <t>2023-02-09 14:22:35</t>
  </si>
  <si>
    <t>ADF-921</t>
  </si>
  <si>
    <t>MR270739</t>
  </si>
  <si>
    <t>2023-02-08 09:34:41</t>
  </si>
  <si>
    <t>BH-4647</t>
  </si>
  <si>
    <t>H019226</t>
  </si>
  <si>
    <t>P300291</t>
  </si>
  <si>
    <t>2025-01-03 19:29:33</t>
  </si>
  <si>
    <t>BM-6685</t>
  </si>
  <si>
    <t>244H0004427</t>
  </si>
  <si>
    <t>NF9EEUA54R2010102</t>
  </si>
  <si>
    <t>2022-02-08 14:16:32</t>
  </si>
  <si>
    <t>CAR-495</t>
  </si>
  <si>
    <t>2024-12-03 17:16:18</t>
  </si>
  <si>
    <t>LA-8455</t>
  </si>
  <si>
    <t>1GD0838181</t>
  </si>
  <si>
    <t>GUN126R-5540357</t>
  </si>
  <si>
    <t>BH-2101</t>
  </si>
  <si>
    <t>2019-07-23 19:28:58</t>
  </si>
  <si>
    <t>AQS-842</t>
  </si>
  <si>
    <t>R033444</t>
  </si>
  <si>
    <t>2024-01-30 22:06:28</t>
  </si>
  <si>
    <t>BZJ-805</t>
  </si>
  <si>
    <t>02179149</t>
  </si>
  <si>
    <t>2024-01-27 15:07:24</t>
  </si>
  <si>
    <t>BZ-7777</t>
  </si>
  <si>
    <t>1UR-0211870</t>
  </si>
  <si>
    <t>URJ202-5002041</t>
  </si>
  <si>
    <t>2025-01-22 14:44:03</t>
  </si>
  <si>
    <t>KV-6212</t>
  </si>
  <si>
    <t>1KDU948871</t>
  </si>
  <si>
    <t>R0961096</t>
  </si>
  <si>
    <t>AFM-913</t>
  </si>
  <si>
    <t>PK10B219810</t>
  </si>
  <si>
    <t>A1J310PK10119849</t>
  </si>
  <si>
    <t>2024-01-30 16:33:32</t>
  </si>
  <si>
    <t>FSL18120252</t>
  </si>
  <si>
    <t>C1001606</t>
  </si>
  <si>
    <t>2025-01-18 15:05:15</t>
  </si>
  <si>
    <t>AHE-827</t>
  </si>
  <si>
    <t>Q088231</t>
  </si>
  <si>
    <t>2022-02-02 20:49:38</t>
  </si>
  <si>
    <t>BCB-246</t>
  </si>
  <si>
    <t>2024-01-27 15:53:40</t>
  </si>
  <si>
    <t>AXX-246</t>
  </si>
  <si>
    <t>2A47633</t>
  </si>
  <si>
    <t>2024-01-27 14:41:45</t>
  </si>
  <si>
    <t>AZV-246</t>
  </si>
  <si>
    <t>2A54010</t>
  </si>
  <si>
    <t>2024-01-27 15:25:16</t>
  </si>
  <si>
    <t>BVS-392</t>
  </si>
  <si>
    <t>2A45516</t>
  </si>
  <si>
    <t>2022-02-02 17:24:31</t>
  </si>
  <si>
    <t>BNY-739</t>
  </si>
  <si>
    <t>2024-02-03 14:09:54</t>
  </si>
  <si>
    <t>LD-2107</t>
  </si>
  <si>
    <t>1GD5455319</t>
  </si>
  <si>
    <t>R5564120</t>
  </si>
  <si>
    <t>2024-02-01 14:56:41</t>
  </si>
  <si>
    <t>SRG2192017</t>
  </si>
  <si>
    <t>ISL3220241</t>
  </si>
  <si>
    <t>2A64969</t>
  </si>
  <si>
    <t>ISL-7042588</t>
  </si>
  <si>
    <t>2024-02-03 12:11:39</t>
  </si>
  <si>
    <t>BZJ-954</t>
  </si>
  <si>
    <t>1KR2482324</t>
  </si>
  <si>
    <t>2024-01-29 16:15:52</t>
  </si>
  <si>
    <t>LE18-4051</t>
  </si>
  <si>
    <t>2024-01-31 17:02:48</t>
  </si>
  <si>
    <t>BZK-768</t>
  </si>
  <si>
    <t>6R295514</t>
  </si>
  <si>
    <t>H1195418</t>
  </si>
  <si>
    <t>2024-01-29 19:31:32</t>
  </si>
  <si>
    <t>AFS-007</t>
  </si>
  <si>
    <t>R101524</t>
  </si>
  <si>
    <t>2025-01-25 12:11:08</t>
  </si>
  <si>
    <t>BM9-323</t>
  </si>
  <si>
    <t>R4010050</t>
  </si>
  <si>
    <t>RP001768</t>
  </si>
  <si>
    <t>2025-01-28 13:59:26</t>
  </si>
  <si>
    <t>SWN30120241</t>
  </si>
  <si>
    <t>AH401113</t>
  </si>
  <si>
    <t>P1004434</t>
  </si>
  <si>
    <t>2024-01-30 16:47:09</t>
  </si>
  <si>
    <t>BL-7904</t>
  </si>
  <si>
    <t>H334165</t>
  </si>
  <si>
    <t>P1003726</t>
  </si>
  <si>
    <t>2024-01-29 16:07:42</t>
  </si>
  <si>
    <t>APL-295</t>
  </si>
  <si>
    <t>R032462</t>
  </si>
  <si>
    <t>2024-01-26 10:07:05</t>
  </si>
  <si>
    <t>MDN1252336</t>
  </si>
  <si>
    <t>K12MR1014106</t>
  </si>
  <si>
    <t>NF1SZC63S0014029</t>
  </si>
  <si>
    <t>JG-1359</t>
  </si>
  <si>
    <t>2TR-9223869</t>
  </si>
  <si>
    <t>TRH224-0020940</t>
  </si>
  <si>
    <t>2023-10-09 14:59:17</t>
  </si>
  <si>
    <t>AEG-182</t>
  </si>
  <si>
    <t>NZE120-6000714</t>
  </si>
  <si>
    <t>2025-01-22 14:46:29</t>
  </si>
  <si>
    <t>AZC-884</t>
  </si>
  <si>
    <t>Z17540110</t>
  </si>
  <si>
    <t>LR262698</t>
  </si>
  <si>
    <t>KHI241202537</t>
  </si>
  <si>
    <t>R1001780</t>
  </si>
  <si>
    <t>V00101759</t>
  </si>
  <si>
    <t>2025-01-25 11:41:38</t>
  </si>
  <si>
    <t>FSL111220247</t>
  </si>
  <si>
    <t>H0005494</t>
  </si>
  <si>
    <t>2024-12-11 13:56:47</t>
  </si>
  <si>
    <t>MN16-40</t>
  </si>
  <si>
    <t>Q028922</t>
  </si>
  <si>
    <t>R6006402</t>
  </si>
  <si>
    <t>2025-01-20 16:55:08</t>
  </si>
  <si>
    <t>KHI26122274</t>
  </si>
  <si>
    <t>Z579535</t>
  </si>
  <si>
    <t>R4204283</t>
  </si>
  <si>
    <t>BYA-614</t>
  </si>
  <si>
    <t>L15BG7911024</t>
  </si>
  <si>
    <t>2024-01-24 20:11:06</t>
  </si>
  <si>
    <t>ATZ-565</t>
  </si>
  <si>
    <t>MDN281220241</t>
  </si>
  <si>
    <t>2025-01-06 11:12:52</t>
  </si>
  <si>
    <t>BX-3313</t>
  </si>
  <si>
    <t>SA-7422</t>
  </si>
  <si>
    <t>1GD1692350</t>
  </si>
  <si>
    <t>R5567872</t>
  </si>
  <si>
    <t>2025-01-25 12:54:40</t>
  </si>
  <si>
    <t>SA-4070</t>
  </si>
  <si>
    <t>2024-01-26 12:21:44</t>
  </si>
  <si>
    <t>BH-8902</t>
  </si>
  <si>
    <t>G4NALH332513</t>
  </si>
  <si>
    <t>NNAQL51AZKP506743</t>
  </si>
  <si>
    <t>AGH-3593</t>
  </si>
  <si>
    <t>EB843349</t>
  </si>
  <si>
    <t>2025-01-17 15:51:43</t>
  </si>
  <si>
    <t>AWV-97</t>
  </si>
  <si>
    <t>Q087597</t>
  </si>
  <si>
    <t>2022-01-20 17:18:45</t>
  </si>
  <si>
    <t>AUH-932</t>
  </si>
  <si>
    <t>Q109315</t>
  </si>
  <si>
    <t>R-6086828</t>
  </si>
  <si>
    <t>2025-01-25 11:38:17</t>
  </si>
  <si>
    <t>ALS-094</t>
  </si>
  <si>
    <t>2024-01-20 14:07:11</t>
  </si>
  <si>
    <t>ISL1012025</t>
  </si>
  <si>
    <t>NF9EF4A58S2012745</t>
  </si>
  <si>
    <t>2025-01-10 10:24:13</t>
  </si>
  <si>
    <t>KHI231202512</t>
  </si>
  <si>
    <t>2025-01-23 15:02:06</t>
  </si>
  <si>
    <t>BWJ-070</t>
  </si>
  <si>
    <t>L15BG7910023</t>
  </si>
  <si>
    <t>BNB-882</t>
  </si>
  <si>
    <t>2025-01-23 18:41:42</t>
  </si>
  <si>
    <t>LHE-1091</t>
  </si>
  <si>
    <t>2025-01-16 18:55:43</t>
  </si>
  <si>
    <t>CAW-639</t>
  </si>
  <si>
    <t>K123827</t>
  </si>
  <si>
    <t>S0303736</t>
  </si>
  <si>
    <t>2025-01-13 20:33:15</t>
  </si>
  <si>
    <t>BJN-096</t>
  </si>
  <si>
    <t>L15BG7916830</t>
  </si>
  <si>
    <t>R006765</t>
  </si>
  <si>
    <t>BBK-823</t>
  </si>
  <si>
    <t>2025-01-13 16:27:53</t>
  </si>
  <si>
    <t>LHE23120255</t>
  </si>
  <si>
    <t>6R336384</t>
  </si>
  <si>
    <t>2025-01-23 11:55:08</t>
  </si>
  <si>
    <t>BSV-761</t>
  </si>
  <si>
    <t>2A16876</t>
  </si>
  <si>
    <t>2021-01-20 12:54:20</t>
  </si>
  <si>
    <t>AEV-248</t>
  </si>
  <si>
    <t>PK10K18259</t>
  </si>
  <si>
    <t>NF1AVK31H10084275</t>
  </si>
  <si>
    <t>2025-01-23 13:24:04</t>
  </si>
  <si>
    <t>LHE11120252</t>
  </si>
  <si>
    <t>UZJ200-4015693</t>
  </si>
  <si>
    <t>2025-01-11 11:17:43</t>
  </si>
  <si>
    <t>BDS-334</t>
  </si>
  <si>
    <t>1KR-1413821</t>
  </si>
  <si>
    <t>2025-01-06 14:14:15</t>
  </si>
  <si>
    <t>LHE20120259</t>
  </si>
  <si>
    <t>6R335888</t>
  </si>
  <si>
    <t>2025-01-20 16:13:12</t>
  </si>
  <si>
    <t>AT-177</t>
  </si>
  <si>
    <t>2022-01-17 15:51:17</t>
  </si>
  <si>
    <t>KHI141202538</t>
  </si>
  <si>
    <t>1GD1682283(A)</t>
  </si>
  <si>
    <t>GUN126R-5567090(A)</t>
  </si>
  <si>
    <t>2025-01-14 17:12:04</t>
  </si>
  <si>
    <t>BKT-323</t>
  </si>
  <si>
    <t>U222892</t>
  </si>
  <si>
    <t>N403336</t>
  </si>
  <si>
    <t>2024-01-08 15:29:44</t>
  </si>
  <si>
    <t>KHI121202439</t>
  </si>
  <si>
    <t>2A18949</t>
  </si>
  <si>
    <t>R9507713</t>
  </si>
  <si>
    <t>2024-01-12 18:14:38</t>
  </si>
  <si>
    <t>AMZ-680</t>
  </si>
  <si>
    <t>Q101664</t>
  </si>
  <si>
    <t>2023-01-16 16:26:31</t>
  </si>
  <si>
    <t>LD-8399</t>
  </si>
  <si>
    <t>1GD1583872</t>
  </si>
  <si>
    <t>R-5565138</t>
  </si>
  <si>
    <t>BSP-352</t>
  </si>
  <si>
    <t>6R144883</t>
  </si>
  <si>
    <t>2025-01-10 12:16:20</t>
  </si>
  <si>
    <t>BPW-595</t>
  </si>
  <si>
    <t>L13Z17528630</t>
  </si>
  <si>
    <t>NFBGM1647KR246538</t>
  </si>
  <si>
    <t>2023-01-16 15:43:00</t>
  </si>
  <si>
    <t>BTY-359</t>
  </si>
  <si>
    <t>PK10K175598</t>
  </si>
  <si>
    <t>2024-01-08 19:27:50</t>
  </si>
  <si>
    <t>AWT-53</t>
  </si>
  <si>
    <t>BVW-620</t>
  </si>
  <si>
    <t>6R211692</t>
  </si>
  <si>
    <t>H1111694</t>
  </si>
  <si>
    <t>AUE-854</t>
  </si>
  <si>
    <t>6R331520</t>
  </si>
  <si>
    <t>H1231512</t>
  </si>
  <si>
    <t>2025-01-15 19:11:05</t>
  </si>
  <si>
    <t>ATA-700</t>
  </si>
  <si>
    <t>RP001689</t>
  </si>
  <si>
    <t>2024-01-04 15:20:05</t>
  </si>
  <si>
    <t>BM-0127</t>
  </si>
  <si>
    <t>A20A-00153327</t>
  </si>
  <si>
    <t>K014588</t>
  </si>
  <si>
    <t>2024-01-12 20:22:19</t>
  </si>
  <si>
    <t>LHE141202513</t>
  </si>
  <si>
    <t>AT255405</t>
  </si>
  <si>
    <t>C1001594</t>
  </si>
  <si>
    <t>2025-01-14 16:42:46</t>
  </si>
  <si>
    <t>BCX-329</t>
  </si>
  <si>
    <t>2024-01-16 16:04:58</t>
  </si>
  <si>
    <t>BPG-267</t>
  </si>
  <si>
    <t>049130</t>
  </si>
  <si>
    <t>BZS-268</t>
  </si>
  <si>
    <t>R06A26U</t>
  </si>
  <si>
    <t>NF1AET3061200604</t>
  </si>
  <si>
    <t>2024-01-04 12:35:00</t>
  </si>
  <si>
    <t>ADM-809</t>
  </si>
  <si>
    <t>MR022096</t>
  </si>
  <si>
    <t>FSL10120251</t>
  </si>
  <si>
    <t>9Z08479</t>
  </si>
  <si>
    <t>0907242</t>
  </si>
  <si>
    <t>2025-01-10 10:26:03</t>
  </si>
  <si>
    <t>BTU-393</t>
  </si>
  <si>
    <t>R071946</t>
  </si>
  <si>
    <t>2024-01-15 13:38:12</t>
  </si>
  <si>
    <t>KTI-1978</t>
  </si>
  <si>
    <t>Z677450</t>
  </si>
  <si>
    <t>ED35180</t>
  </si>
  <si>
    <t>2024-01-08 18:21:08</t>
  </si>
  <si>
    <t>BTP-125</t>
  </si>
  <si>
    <t>Q072887</t>
  </si>
  <si>
    <t>ZRE171R-6050401</t>
  </si>
  <si>
    <t>AJD-184</t>
  </si>
  <si>
    <t>2A45634</t>
  </si>
  <si>
    <t>ASK-201</t>
  </si>
  <si>
    <t>6R314956</t>
  </si>
  <si>
    <t>BBL-565</t>
  </si>
  <si>
    <t>6R359020</t>
  </si>
  <si>
    <t>OKS19-248</t>
  </si>
  <si>
    <t>3U7673</t>
  </si>
  <si>
    <t>JAANKR55LJ7102025</t>
  </si>
  <si>
    <t>AQU-639</t>
  </si>
  <si>
    <t>PK10K209168</t>
  </si>
  <si>
    <t>NF1AVK31H10109162</t>
  </si>
  <si>
    <t>AQU-566</t>
  </si>
  <si>
    <t>PK10K209161</t>
  </si>
  <si>
    <t>NF1AVK31H10109164</t>
  </si>
  <si>
    <t>ARK-552</t>
  </si>
  <si>
    <t>Q344948</t>
  </si>
  <si>
    <t>ZRE172R-7044106</t>
  </si>
  <si>
    <t>SHEK322370</t>
  </si>
  <si>
    <t>2023-02-03 17:38:18</t>
  </si>
  <si>
    <t>BWZ-688</t>
  </si>
  <si>
    <t>1NZ-R663526</t>
  </si>
  <si>
    <t>NKE165-7187976</t>
  </si>
  <si>
    <t>2025-02-08 13:28:12</t>
  </si>
  <si>
    <t>ASH-278</t>
  </si>
  <si>
    <t>R019965</t>
  </si>
  <si>
    <t>2024-02-12 16:05:09</t>
  </si>
  <si>
    <t>ARQ-093</t>
  </si>
  <si>
    <t>2024-02-12 16:04:08</t>
  </si>
  <si>
    <t>AKQ -876</t>
  </si>
  <si>
    <t>2025-01-28 13:15:43</t>
  </si>
  <si>
    <t>ISL5420242</t>
  </si>
  <si>
    <t>Q072837</t>
  </si>
  <si>
    <t>ZRE171R-6050318</t>
  </si>
  <si>
    <t>BXX-841</t>
  </si>
  <si>
    <t>Q099083</t>
  </si>
  <si>
    <t>AYX-10</t>
  </si>
  <si>
    <t>AYX-0</t>
  </si>
  <si>
    <t>2023-01-16 12:08:00</t>
  </si>
  <si>
    <t>AUA-869</t>
  </si>
  <si>
    <t>6R323309</t>
  </si>
  <si>
    <t>NF1AET306H1223342</t>
  </si>
  <si>
    <t>2025-01-28 17:56:51</t>
  </si>
  <si>
    <t>BSX-032</t>
  </si>
  <si>
    <t>2A15914</t>
  </si>
  <si>
    <t>2024-02-19 12:46:56</t>
  </si>
  <si>
    <t>BK-6958</t>
  </si>
  <si>
    <t>1UR-0504537</t>
  </si>
  <si>
    <t>2024-01-22 17:36:45</t>
  </si>
  <si>
    <t>BFE-851</t>
  </si>
  <si>
    <t>2A72323</t>
  </si>
  <si>
    <t>R-7049482</t>
  </si>
  <si>
    <t>2025-02-10 12:13:41</t>
  </si>
  <si>
    <t>BGW-981</t>
  </si>
  <si>
    <t>BGW</t>
  </si>
  <si>
    <t>2021-07-19 19:49:56</t>
  </si>
  <si>
    <t>BSS-618</t>
  </si>
  <si>
    <t>2A15157</t>
  </si>
  <si>
    <t>2021-01-04 13:24:40</t>
  </si>
  <si>
    <t>BJ-8023</t>
  </si>
  <si>
    <t>PDF580PALR21J2336</t>
  </si>
  <si>
    <t>2021-11-06 10:58:07</t>
  </si>
  <si>
    <t>AMY-820</t>
  </si>
  <si>
    <t>2A55871</t>
  </si>
  <si>
    <t>2023-01-12 15:24:57</t>
  </si>
  <si>
    <t>AAA-988</t>
  </si>
  <si>
    <t>2A02080</t>
  </si>
  <si>
    <t>2022-02-04 09:34:24</t>
  </si>
  <si>
    <t>BMT-311</t>
  </si>
  <si>
    <t>Q331043</t>
  </si>
  <si>
    <t>ZRE172R-7030156</t>
  </si>
  <si>
    <t>2025-02-10 11:05:25</t>
  </si>
  <si>
    <t>BH-7593</t>
  </si>
  <si>
    <t>2TRA769260</t>
  </si>
  <si>
    <t>TGN166R-0892398</t>
  </si>
  <si>
    <t>2025-02-08 15:47:34</t>
  </si>
  <si>
    <t>ZX-366</t>
  </si>
  <si>
    <t>2023-02-09 16:16:06</t>
  </si>
  <si>
    <t>AQV-509</t>
  </si>
  <si>
    <t>L13Z17538616</t>
  </si>
  <si>
    <t>NFBGM1540LR260364</t>
  </si>
  <si>
    <t>LC-3398</t>
  </si>
  <si>
    <t>1GD5243390</t>
  </si>
  <si>
    <t>2023-02-03 15:02:42</t>
  </si>
  <si>
    <t>CAG-998</t>
  </si>
  <si>
    <t>6R313367</t>
  </si>
  <si>
    <t>NF1AET306H1213336</t>
  </si>
  <si>
    <t>2025-02-05 14:00:39</t>
  </si>
  <si>
    <t>CAV-309</t>
  </si>
  <si>
    <t>KF-K060432</t>
  </si>
  <si>
    <t>2025-02-06 10:12:28</t>
  </si>
  <si>
    <t>BVL-949</t>
  </si>
  <si>
    <t>Q085989</t>
  </si>
  <si>
    <t>2023-02-02 15:37:07</t>
  </si>
  <si>
    <t>BBB-39</t>
  </si>
  <si>
    <t>1GD5216860</t>
  </si>
  <si>
    <t>2023-02-02 11:26:08</t>
  </si>
  <si>
    <t>KOK-7365</t>
  </si>
  <si>
    <t>PK30061576</t>
  </si>
  <si>
    <t>GS30061576</t>
  </si>
  <si>
    <t>2024-01-18 19:15:07</t>
  </si>
  <si>
    <t>PESH12112024</t>
  </si>
  <si>
    <t>6R324741</t>
  </si>
  <si>
    <t>NF1AET306H1224677</t>
  </si>
  <si>
    <t>KHI161202544</t>
  </si>
  <si>
    <t>JL473QR30A503969</t>
  </si>
  <si>
    <t>NKMAB13R2R1000365</t>
  </si>
  <si>
    <t>2025-01-16 20:42:39</t>
  </si>
  <si>
    <t>AFT-844</t>
  </si>
  <si>
    <t>L15A79786806</t>
  </si>
  <si>
    <t>NFBGM2663HR212029</t>
  </si>
  <si>
    <t>AUD-735</t>
  </si>
  <si>
    <t>Q076999</t>
  </si>
  <si>
    <t>ZRE171R-6054593</t>
  </si>
  <si>
    <t>2025-01-27 16:56:32</t>
  </si>
  <si>
    <t>LEC18-7450</t>
  </si>
  <si>
    <t>2TRA359746</t>
  </si>
  <si>
    <t>TGN156R0442369</t>
  </si>
  <si>
    <t>2024-01-31 11:14:57</t>
  </si>
  <si>
    <t>BMB-269</t>
  </si>
  <si>
    <t>2023-02-06 18:14:43</t>
  </si>
  <si>
    <t>BMT-322</t>
  </si>
  <si>
    <t>Q047593</t>
  </si>
  <si>
    <t>R-6025064</t>
  </si>
  <si>
    <t>2023-02-02 12:40:31</t>
  </si>
  <si>
    <t>APM-475</t>
  </si>
  <si>
    <t>031771</t>
  </si>
  <si>
    <t>2024-01-30 14:02:17</t>
  </si>
  <si>
    <t>2024-02-01 20:34:25</t>
  </si>
  <si>
    <t>LEB09-6104</t>
  </si>
  <si>
    <t>2025-01-11 14:22:13</t>
  </si>
  <si>
    <t>ALZ-837</t>
  </si>
  <si>
    <t>R048767</t>
  </si>
  <si>
    <t>2023-02-03 12:47:49</t>
  </si>
  <si>
    <t>HDD13120251</t>
  </si>
  <si>
    <t>2025-01-13 15:59:06</t>
  </si>
  <si>
    <t>ASM-649</t>
  </si>
  <si>
    <t>R033791</t>
  </si>
  <si>
    <t>2025-01-20 15:14:25</t>
  </si>
  <si>
    <t>AGM-483</t>
  </si>
  <si>
    <t>2024-01-10 16:57:33</t>
  </si>
  <si>
    <t>LED18-2979</t>
  </si>
  <si>
    <t>2022-01-21 16:06:50</t>
  </si>
  <si>
    <t>BSH-126</t>
  </si>
  <si>
    <t>R062927</t>
  </si>
  <si>
    <t>2024-01-31 13:44:21</t>
  </si>
  <si>
    <t>AJP-148</t>
  </si>
  <si>
    <t>PK10B233291</t>
  </si>
  <si>
    <t>A1J310PK10133313</t>
  </si>
  <si>
    <t>LEA20-8129</t>
  </si>
  <si>
    <t>PK10K154963</t>
  </si>
  <si>
    <t>ARU-247</t>
  </si>
  <si>
    <t>6R298177</t>
  </si>
  <si>
    <t>NF1AET306H1198191</t>
  </si>
  <si>
    <t>AQS-543</t>
  </si>
  <si>
    <t>6R295696</t>
  </si>
  <si>
    <t>NF1AET306H1195698</t>
  </si>
  <si>
    <t>2024-02-01 12:47:04</t>
  </si>
  <si>
    <t>AQS-209</t>
  </si>
  <si>
    <t>6R295701</t>
  </si>
  <si>
    <t>NF1AET306H1195710</t>
  </si>
  <si>
    <t>2024-02-01 11:07:18</t>
  </si>
  <si>
    <t>KY-5093</t>
  </si>
  <si>
    <t>TG2701</t>
  </si>
  <si>
    <t>2024-01-30 17:23:30</t>
  </si>
  <si>
    <t>CY15-585</t>
  </si>
  <si>
    <t>2023-01-20 16:13:00</t>
  </si>
  <si>
    <t>LEE12-7247</t>
  </si>
  <si>
    <t>K6A7443196</t>
  </si>
  <si>
    <t>DA64V240752</t>
  </si>
  <si>
    <t>2024-01-30 14:43:28</t>
  </si>
  <si>
    <t>KHI281202516</t>
  </si>
  <si>
    <t>010569</t>
  </si>
  <si>
    <t>2025-01-28 13:34:32</t>
  </si>
  <si>
    <t>SWN1122115</t>
  </si>
  <si>
    <t>Q084104</t>
  </si>
  <si>
    <t>ZRE171R-6061361</t>
  </si>
  <si>
    <t>BHWL1912024</t>
  </si>
  <si>
    <t>2024-01-20 12:12:27</t>
  </si>
  <si>
    <t>BL-7519</t>
  </si>
  <si>
    <t>G4NAPU374542</t>
  </si>
  <si>
    <t>PN215864</t>
  </si>
  <si>
    <t>2024-01-16 16:36:12</t>
  </si>
  <si>
    <t>CX-5050</t>
  </si>
  <si>
    <t>KF-G557740</t>
  </si>
  <si>
    <t>S321V-0212671</t>
  </si>
  <si>
    <t>2025-01-18 17:49:39</t>
  </si>
  <si>
    <t>FSL10120258</t>
  </si>
  <si>
    <t>L12B51030031</t>
  </si>
  <si>
    <t>NFBGN862SR047158</t>
  </si>
  <si>
    <t>CAJ-220</t>
  </si>
  <si>
    <t>L12B51026579</t>
  </si>
  <si>
    <t>NFBGN8629RR042919</t>
  </si>
  <si>
    <t>2025-01-25 16:05:55</t>
  </si>
  <si>
    <t>KHI1212356</t>
  </si>
  <si>
    <t>027577</t>
  </si>
  <si>
    <t>2023-01-12 17:21:59</t>
  </si>
  <si>
    <t>BWU-578</t>
  </si>
  <si>
    <t>1NZ-R66827</t>
  </si>
  <si>
    <t>2024-01-25 00:00:00</t>
  </si>
  <si>
    <t>MUL22120254</t>
  </si>
  <si>
    <t>6R336507</t>
  </si>
  <si>
    <t>2025-01-23 11:57:20</t>
  </si>
  <si>
    <t>LHE1792066</t>
  </si>
  <si>
    <t>GHNALH319820</t>
  </si>
  <si>
    <t>KP303053</t>
  </si>
  <si>
    <t>KTE-8508</t>
  </si>
  <si>
    <t>BH557192</t>
  </si>
  <si>
    <t>MO57302</t>
  </si>
  <si>
    <t>2025-01-17 14:12:29</t>
  </si>
  <si>
    <t>LXP-2566</t>
  </si>
  <si>
    <t>2025-01-11 12:21:43</t>
  </si>
  <si>
    <t>BFJ-065</t>
  </si>
  <si>
    <t>L13Z17441092</t>
  </si>
  <si>
    <t>NFBGM1548GR181224</t>
  </si>
  <si>
    <t>BN-8499</t>
  </si>
  <si>
    <t>1KR-K016493</t>
  </si>
  <si>
    <t>A2008-0007688</t>
  </si>
  <si>
    <t>2023-01-19 16:14:45</t>
  </si>
  <si>
    <t>AKU-821</t>
  </si>
  <si>
    <t>6R238468</t>
  </si>
  <si>
    <t>NF1AET306H1138469</t>
  </si>
  <si>
    <t>2023-01-19 15:58:00</t>
  </si>
  <si>
    <t>BQK-781</t>
  </si>
  <si>
    <t>PK10K14697</t>
  </si>
  <si>
    <t>H10046977</t>
  </si>
  <si>
    <t>2023-01-21 15:27:58</t>
  </si>
  <si>
    <t>BSF-237</t>
  </si>
  <si>
    <t>K162215</t>
  </si>
  <si>
    <t>H10062212</t>
  </si>
  <si>
    <t>2025-01-11 13:14:02</t>
  </si>
  <si>
    <t>AUH-966</t>
  </si>
  <si>
    <t>Q108906</t>
  </si>
  <si>
    <t>2025-01-15 14:39:51</t>
  </si>
  <si>
    <t>TMJ-676</t>
  </si>
  <si>
    <t>2025-01-21 14:28:33</t>
  </si>
  <si>
    <t>AAX-256</t>
  </si>
  <si>
    <t>2A10258</t>
  </si>
  <si>
    <t>NSP151R-9504296</t>
  </si>
  <si>
    <t>ADZ-418</t>
  </si>
  <si>
    <t>LHE9112163</t>
  </si>
  <si>
    <t>PK10K186461</t>
  </si>
  <si>
    <t>NF1AVK31H10086487</t>
  </si>
  <si>
    <t>BKG-353</t>
  </si>
  <si>
    <t>Q325406</t>
  </si>
  <si>
    <t>R7024503</t>
  </si>
  <si>
    <t>2025-01-03 15:22:58</t>
  </si>
  <si>
    <t>AWB-430</t>
  </si>
  <si>
    <t>Q085755</t>
  </si>
  <si>
    <t>ZRE171R-6063215</t>
  </si>
  <si>
    <t>BL-1348</t>
  </si>
  <si>
    <t>2023-01-18 11:12:34</t>
  </si>
  <si>
    <t>APD-986</t>
  </si>
  <si>
    <t>6R271119</t>
  </si>
  <si>
    <t>H1171090</t>
  </si>
  <si>
    <t>2025-01-09 17:17:31</t>
  </si>
  <si>
    <t>LA-0378</t>
  </si>
  <si>
    <t>D4BBL000148</t>
  </si>
  <si>
    <t>PMFZBX7BLLN100720</t>
  </si>
  <si>
    <t>2022-11-18 18:32:31</t>
  </si>
  <si>
    <t>CAU-549</t>
  </si>
  <si>
    <t>KF-K047052</t>
  </si>
  <si>
    <t>2025-01-20 21:00:25</t>
  </si>
  <si>
    <t>IA-1</t>
  </si>
  <si>
    <t>E390423</t>
  </si>
  <si>
    <t>NFBFB2661DR103824</t>
  </si>
  <si>
    <t>2025-01-20 14:40:57</t>
  </si>
  <si>
    <t>BWT-478</t>
  </si>
  <si>
    <t>2A52149</t>
  </si>
  <si>
    <t>R-7032895</t>
  </si>
  <si>
    <t>2022-06-01 17:34:21</t>
  </si>
  <si>
    <t>ASV-243</t>
  </si>
  <si>
    <t>MR069644</t>
  </si>
  <si>
    <t>2025-01-15 16:12:50</t>
  </si>
  <si>
    <t>BNK-456</t>
  </si>
  <si>
    <t>Q050046</t>
  </si>
  <si>
    <t>R6027525</t>
  </si>
  <si>
    <t>2023-01-20 16:55:16</t>
  </si>
  <si>
    <t>BVC-526</t>
  </si>
  <si>
    <t>PK10B224369</t>
  </si>
  <si>
    <t>2022-01-18 15:27:08</t>
  </si>
  <si>
    <t>KHI2120251</t>
  </si>
  <si>
    <t>6R333083</t>
  </si>
  <si>
    <t>H1233312</t>
  </si>
  <si>
    <t>2025-01-02 13:34:01</t>
  </si>
  <si>
    <t>BQL-587</t>
  </si>
  <si>
    <t>Z565466</t>
  </si>
  <si>
    <t>NZE170R-4190961</t>
  </si>
  <si>
    <t>2023-01-17 16:35:00</t>
  </si>
  <si>
    <t>ANP-583</t>
  </si>
  <si>
    <t>6R269722</t>
  </si>
  <si>
    <t>H1169735</t>
  </si>
  <si>
    <t>2025-01-08 15:42:23</t>
  </si>
  <si>
    <t>CAT-752</t>
  </si>
  <si>
    <t>6R324363</t>
  </si>
  <si>
    <t>H1224364</t>
  </si>
  <si>
    <t>2021-01-05 17:34:48</t>
  </si>
  <si>
    <t>RYK1152426</t>
  </si>
  <si>
    <t>1URW</t>
  </si>
  <si>
    <t>ASL-057</t>
  </si>
  <si>
    <t>6R316542</t>
  </si>
  <si>
    <t>ASK-134</t>
  </si>
  <si>
    <t>6R315165</t>
  </si>
  <si>
    <t>BYE-264</t>
  </si>
  <si>
    <t>6R250434</t>
  </si>
  <si>
    <t>BNR-102</t>
  </si>
  <si>
    <t>PKB746386</t>
  </si>
  <si>
    <t>BRS-850</t>
  </si>
  <si>
    <t>2A01184</t>
  </si>
  <si>
    <t>KHI22122184</t>
  </si>
  <si>
    <t>1UR4608</t>
  </si>
  <si>
    <t>R4160398</t>
  </si>
  <si>
    <t>KHI1062257</t>
  </si>
  <si>
    <t>BYE22-784</t>
  </si>
  <si>
    <t>BYE-774</t>
  </si>
  <si>
    <t>BYE-769</t>
  </si>
  <si>
    <t>AMN-830</t>
  </si>
  <si>
    <t>2A56262</t>
  </si>
  <si>
    <t>JY-4271</t>
  </si>
  <si>
    <t>JY-5620</t>
  </si>
  <si>
    <t>S08615</t>
  </si>
  <si>
    <t>JX-0137</t>
  </si>
  <si>
    <t>C-11957</t>
  </si>
  <si>
    <t>ATY-977 Khizar Abbas</t>
  </si>
  <si>
    <t>6R333690</t>
  </si>
  <si>
    <t>NF1AET306H1233539</t>
  </si>
  <si>
    <t>AUK-564 M Nadeem</t>
  </si>
  <si>
    <t>A72313</t>
  </si>
  <si>
    <t>R7049484</t>
  </si>
  <si>
    <t>BXD-540</t>
  </si>
  <si>
    <t>6R235740</t>
  </si>
  <si>
    <t>BYX-950</t>
  </si>
  <si>
    <t>6R278456</t>
  </si>
  <si>
    <t>BVX-608</t>
  </si>
  <si>
    <t>2A47386</t>
  </si>
  <si>
    <t>NSP150R-7029653</t>
  </si>
  <si>
    <t>LEF19-2604</t>
  </si>
  <si>
    <t>R18Z12949227</t>
  </si>
  <si>
    <t>R052700</t>
  </si>
  <si>
    <t>BTN-943</t>
  </si>
  <si>
    <t>BTN-943(A)</t>
  </si>
  <si>
    <t>BUJ-870</t>
  </si>
  <si>
    <t>BUJ-870(A)</t>
  </si>
  <si>
    <t>BTV-453</t>
  </si>
  <si>
    <t>BTV-453(A)</t>
  </si>
  <si>
    <t>BTK-155</t>
  </si>
  <si>
    <t>BTK-155(A)</t>
  </si>
  <si>
    <t>BNG-589</t>
  </si>
  <si>
    <t>BNG-589(A)</t>
  </si>
  <si>
    <t>KY-9739</t>
  </si>
  <si>
    <t>KY-9739(A)</t>
  </si>
  <si>
    <t>BKY-852</t>
  </si>
  <si>
    <t>BKY-852(A)</t>
  </si>
  <si>
    <t>AQU-743</t>
  </si>
  <si>
    <t>PK10K209155</t>
  </si>
  <si>
    <t>NF1AVK31H10109150</t>
  </si>
  <si>
    <t>AQS-853</t>
  </si>
  <si>
    <t>PK10K209174</t>
  </si>
  <si>
    <t>NF1AVK31H10109165</t>
  </si>
  <si>
    <t>AQU-815</t>
  </si>
  <si>
    <t>PK10K208912</t>
  </si>
  <si>
    <t>NF1AVK31H10108905</t>
  </si>
  <si>
    <t>AQS-116</t>
  </si>
  <si>
    <t>2A64721</t>
  </si>
  <si>
    <t>NSP150R-7042367</t>
  </si>
  <si>
    <t>AQS-314</t>
  </si>
  <si>
    <t>2A64685</t>
  </si>
  <si>
    <t>NSP150R-7042366</t>
  </si>
  <si>
    <t>AQS-480</t>
  </si>
  <si>
    <t>2A64718</t>
  </si>
  <si>
    <t>NSP150R-7042364</t>
  </si>
  <si>
    <t>AQS-251</t>
  </si>
  <si>
    <t>2A64694</t>
  </si>
  <si>
    <t>NSP150R-7042365</t>
  </si>
  <si>
    <t>CBK-043</t>
  </si>
  <si>
    <t>K12MR1026801</t>
  </si>
  <si>
    <t>NF1SZC63S00209484</t>
  </si>
  <si>
    <t>ISL12220254</t>
  </si>
  <si>
    <t>9Z08814</t>
  </si>
  <si>
    <t>BHY-374</t>
  </si>
  <si>
    <t>Z485085</t>
  </si>
  <si>
    <t>R-4111774</t>
  </si>
  <si>
    <t>BZQ-520</t>
  </si>
  <si>
    <t>Q368821</t>
  </si>
  <si>
    <t>R-7068031</t>
  </si>
  <si>
    <t>KHI112202528</t>
  </si>
  <si>
    <t>9Z08506</t>
  </si>
  <si>
    <t>ZNG10R-0907243</t>
  </si>
  <si>
    <t>CAL-710</t>
  </si>
  <si>
    <t>BR06-RN9312</t>
  </si>
  <si>
    <t>B44W-0119170</t>
  </si>
  <si>
    <t>BRJ-522</t>
  </si>
  <si>
    <t>R18Z12958484</t>
  </si>
  <si>
    <t>R059266</t>
  </si>
  <si>
    <t>LEA17A-3868</t>
  </si>
  <si>
    <t>L13Z17501846</t>
  </si>
  <si>
    <t>NFBGM1540HR211768</t>
  </si>
  <si>
    <t>AYU-250</t>
  </si>
  <si>
    <t>2A50522</t>
  </si>
  <si>
    <t>AJV-031</t>
  </si>
  <si>
    <t>6R225604</t>
  </si>
  <si>
    <t>AME-844</t>
  </si>
  <si>
    <t>KHI62202550</t>
  </si>
  <si>
    <t>1GD1697061</t>
  </si>
  <si>
    <t>R-5568108</t>
  </si>
  <si>
    <t>BTH-939</t>
  </si>
  <si>
    <t>6R158760</t>
  </si>
  <si>
    <t>H1058754</t>
  </si>
  <si>
    <t>APN-859</t>
  </si>
  <si>
    <t>3B20NR7362</t>
  </si>
  <si>
    <t>KSR2012024</t>
  </si>
  <si>
    <t>BVJ-851</t>
  </si>
  <si>
    <t>BSM-306</t>
  </si>
  <si>
    <t>Q068477</t>
  </si>
  <si>
    <t>ZRE171R-6045944</t>
  </si>
  <si>
    <t>ANJ-945</t>
  </si>
  <si>
    <t>PK10K138959</t>
  </si>
  <si>
    <t>NF1AVK31H10038952</t>
  </si>
  <si>
    <t>BYF-332</t>
  </si>
  <si>
    <t>LED17-6973</t>
  </si>
  <si>
    <t>Z486584</t>
  </si>
  <si>
    <t>AVF-796</t>
  </si>
  <si>
    <t>6R185863</t>
  </si>
  <si>
    <t>NF1AET306H1085781</t>
  </si>
  <si>
    <t>LEC18A-6175</t>
  </si>
  <si>
    <t>PKT987453</t>
  </si>
  <si>
    <t>SV308PK01103937</t>
  </si>
  <si>
    <t>AUC-975</t>
  </si>
  <si>
    <t>JH-31226309</t>
  </si>
  <si>
    <t>BFY-661</t>
  </si>
  <si>
    <t>1KR-1403054</t>
  </si>
  <si>
    <t>KSP130-2086366</t>
  </si>
  <si>
    <t>BGZ-885</t>
  </si>
  <si>
    <t>L13Z17452678</t>
  </si>
  <si>
    <t>NFBGM1543GR194723</t>
  </si>
  <si>
    <t>BFH-709</t>
  </si>
  <si>
    <t>6R338664</t>
  </si>
  <si>
    <t>NF1AET306H1238683</t>
  </si>
  <si>
    <t>ATQ-492</t>
  </si>
  <si>
    <t>JL466Q9M69U503641</t>
  </si>
  <si>
    <t>BKJ-384</t>
  </si>
  <si>
    <t>J324626</t>
  </si>
  <si>
    <t>MUL3220252</t>
  </si>
  <si>
    <t>MIRKH1812024</t>
  </si>
  <si>
    <t>FD19-10</t>
  </si>
  <si>
    <t>R250113</t>
  </si>
  <si>
    <t>HDD28120251</t>
  </si>
  <si>
    <t>2A72246</t>
  </si>
  <si>
    <t>NSP150R-7049419</t>
  </si>
  <si>
    <t>MZF30120251</t>
  </si>
  <si>
    <t>6R337237</t>
  </si>
  <si>
    <t>AQS-320</t>
  </si>
  <si>
    <t>ABA-527</t>
  </si>
  <si>
    <t>BQC-014</t>
  </si>
  <si>
    <t>Q339728</t>
  </si>
  <si>
    <t>R7038890</t>
  </si>
  <si>
    <t>KT-3911</t>
  </si>
  <si>
    <t>2KDU528209</t>
  </si>
  <si>
    <t>KHI29120256</t>
  </si>
  <si>
    <t>KHI101202433</t>
  </si>
  <si>
    <t>9Z01444</t>
  </si>
  <si>
    <t>R0900489</t>
  </si>
  <si>
    <t>AUA-575</t>
  </si>
  <si>
    <t>LEH18-3273</t>
  </si>
  <si>
    <t>BFF-711</t>
  </si>
  <si>
    <t>NF9EE4A5XS2013110</t>
  </si>
  <si>
    <t>ANK-481</t>
  </si>
  <si>
    <t>BVL-585</t>
  </si>
  <si>
    <t>Z81002568</t>
  </si>
  <si>
    <t>R007858</t>
  </si>
  <si>
    <t>BHS1012024</t>
  </si>
  <si>
    <t>6R292688</t>
  </si>
  <si>
    <t>BVZ-327</t>
  </si>
  <si>
    <t>6R217076</t>
  </si>
  <si>
    <t>NF1AET306H1117089</t>
  </si>
  <si>
    <t>ANJ-128</t>
  </si>
  <si>
    <t>BQM-674</t>
  </si>
  <si>
    <t>6R105367</t>
  </si>
  <si>
    <t>BZA-494</t>
  </si>
  <si>
    <t>BL-7810</t>
  </si>
  <si>
    <t>1GD5466935</t>
  </si>
  <si>
    <t>R-1104867</t>
  </si>
  <si>
    <t>AKQ-754</t>
  </si>
  <si>
    <t>SRG2112025</t>
  </si>
  <si>
    <t>6R336707</t>
  </si>
  <si>
    <t>NF1AET306H1236618</t>
  </si>
  <si>
    <t>BUS-625</t>
  </si>
  <si>
    <t>6R186569</t>
  </si>
  <si>
    <t>NF1AET306H1086502</t>
  </si>
  <si>
    <t>AJJ-598</t>
  </si>
  <si>
    <t>6R224048</t>
  </si>
  <si>
    <t>NF1AET306H1124012</t>
  </si>
  <si>
    <t>AGH-110</t>
  </si>
  <si>
    <t>G4NAMU103239</t>
  </si>
  <si>
    <t>SMN204843</t>
  </si>
  <si>
    <t>BNH-566</t>
  </si>
  <si>
    <t>R078448</t>
  </si>
  <si>
    <t>BYT-784</t>
  </si>
  <si>
    <t>6R273086</t>
  </si>
  <si>
    <t>BUC-694</t>
  </si>
  <si>
    <t>2A30665</t>
  </si>
  <si>
    <t>AUJ-639</t>
  </si>
  <si>
    <t>U842468</t>
  </si>
  <si>
    <t>N300950</t>
  </si>
  <si>
    <t>KHI151202421</t>
  </si>
  <si>
    <t>2A22345</t>
  </si>
  <si>
    <t>BRN-763</t>
  </si>
  <si>
    <t>Z574667</t>
  </si>
  <si>
    <t>AUJ-5600</t>
  </si>
  <si>
    <t>W034757</t>
  </si>
  <si>
    <t>EH034796</t>
  </si>
  <si>
    <t>KHI11120243</t>
  </si>
  <si>
    <t>G4NAPU373097</t>
  </si>
  <si>
    <t>PMHJ2813MPN215482</t>
  </si>
  <si>
    <t>AQL-335</t>
  </si>
  <si>
    <t>6R291074</t>
  </si>
  <si>
    <t>NF1AET306H1191198</t>
  </si>
  <si>
    <t>LHE15120243</t>
  </si>
  <si>
    <t>Q368351</t>
  </si>
  <si>
    <t>BSE-458</t>
  </si>
  <si>
    <t>Q067317</t>
  </si>
  <si>
    <t>LES11-2456</t>
  </si>
  <si>
    <t>TF126961</t>
  </si>
  <si>
    <t>LEC18A-7992</t>
  </si>
  <si>
    <t>MUL1912146</t>
  </si>
  <si>
    <t>2A16461</t>
  </si>
  <si>
    <t>LEB18A-7532</t>
  </si>
  <si>
    <t>PK10B173183</t>
  </si>
  <si>
    <t>A1J310PK10073168</t>
  </si>
  <si>
    <t>CAW-680</t>
  </si>
  <si>
    <t>RP4879</t>
  </si>
  <si>
    <t>BEK-601</t>
  </si>
  <si>
    <t>C071096</t>
  </si>
  <si>
    <t>BUD 834</t>
  </si>
  <si>
    <t>Q349057</t>
  </si>
  <si>
    <t>R-7048205</t>
  </si>
  <si>
    <t>BM-3466</t>
  </si>
  <si>
    <t>ARZ-966</t>
  </si>
  <si>
    <t>PK10B207511</t>
  </si>
  <si>
    <t>A1J310PK10107519</t>
  </si>
  <si>
    <t>PESH18112174</t>
  </si>
  <si>
    <t>6R193533</t>
  </si>
  <si>
    <t>NF1AET306H1093515</t>
  </si>
  <si>
    <t>ABW-578</t>
  </si>
  <si>
    <t>UE-458</t>
  </si>
  <si>
    <t>Y451811</t>
  </si>
  <si>
    <t>NZE140-2121358</t>
  </si>
  <si>
    <t>LES17A-1089</t>
  </si>
  <si>
    <t>LES-2TRFE2693</t>
  </si>
  <si>
    <t>GUJ582248</t>
  </si>
  <si>
    <t>PK10B238881</t>
  </si>
  <si>
    <t>A1J310PK10138865</t>
  </si>
  <si>
    <t>AK2611217</t>
  </si>
  <si>
    <t>BLP-058</t>
  </si>
  <si>
    <t>2021-01-06 14:00:00</t>
  </si>
  <si>
    <t>KASH1912323</t>
  </si>
  <si>
    <t>1GD5320894</t>
  </si>
  <si>
    <t>GUN126R-5560755218</t>
  </si>
  <si>
    <t>2023-01-19 15:14:05</t>
  </si>
  <si>
    <t>BPA-682</t>
  </si>
  <si>
    <t>R304895</t>
  </si>
  <si>
    <t>NKE165-7120568</t>
  </si>
  <si>
    <t>2023-02-01 17:25:17</t>
  </si>
  <si>
    <t>BVK-104</t>
  </si>
  <si>
    <t>KF-J636803</t>
  </si>
  <si>
    <t>LA350S-0087168</t>
  </si>
  <si>
    <t>2025-01-16 17:46:00</t>
  </si>
  <si>
    <t>CX-6508</t>
  </si>
  <si>
    <t>KF-331727</t>
  </si>
  <si>
    <t>V-0136622</t>
  </si>
  <si>
    <t>2023-01-26 18:23:59</t>
  </si>
  <si>
    <t>ANA-849</t>
  </si>
  <si>
    <t>2A56647</t>
  </si>
  <si>
    <t>2023-01-20 16:41:17</t>
  </si>
  <si>
    <t>SKT27120253</t>
  </si>
  <si>
    <t>2025-01-28 12:08:06</t>
  </si>
  <si>
    <t>BNK-595</t>
  </si>
  <si>
    <t>2ZR-6407281</t>
  </si>
  <si>
    <t>2025-01-21 19:27:16</t>
  </si>
  <si>
    <t>ATY-170</t>
  </si>
  <si>
    <t>2025-01-25 13:34:11</t>
  </si>
  <si>
    <t>BWX-585</t>
  </si>
  <si>
    <t>2023-01-09 18:37:48</t>
  </si>
  <si>
    <t>ATY-842</t>
  </si>
  <si>
    <t>6R329454</t>
  </si>
  <si>
    <t>NF1AET306H1229512</t>
  </si>
  <si>
    <t>BXG-502</t>
  </si>
  <si>
    <t>L12B51012779</t>
  </si>
  <si>
    <t>R022920</t>
  </si>
  <si>
    <t>BZA-686</t>
  </si>
  <si>
    <t>R282778</t>
  </si>
  <si>
    <t>H1182779</t>
  </si>
  <si>
    <t>2023-10-04 11:39:37</t>
  </si>
  <si>
    <t>AUZ-866</t>
  </si>
  <si>
    <t>G4NALU064007</t>
  </si>
  <si>
    <t>PMHJ2813SMN202200</t>
  </si>
  <si>
    <t>2025-01-23 13:40:58</t>
  </si>
  <si>
    <t>BRX-715</t>
  </si>
  <si>
    <t>R18Z12957107</t>
  </si>
  <si>
    <t>NFBFC6665LR061192</t>
  </si>
  <si>
    <t>2025-01-27 14:02:46</t>
  </si>
  <si>
    <t>KHI24120249</t>
  </si>
  <si>
    <t>9Z01762</t>
  </si>
  <si>
    <t>ZVG10R-0900764</t>
  </si>
  <si>
    <t>2024-01-24 12:17:08</t>
  </si>
  <si>
    <t>BWD-776</t>
  </si>
  <si>
    <t>1NZ-R662958</t>
  </si>
  <si>
    <t>NHP10-6753082</t>
  </si>
  <si>
    <t>2024-01-19 12:42:37</t>
  </si>
  <si>
    <t>BL-7763</t>
  </si>
  <si>
    <t>R2003567</t>
  </si>
  <si>
    <t>2025-01-23 12:15:35</t>
  </si>
  <si>
    <t>BZJ-488</t>
  </si>
  <si>
    <t>Q368370</t>
  </si>
  <si>
    <t>2024-01-24 15:09:49</t>
  </si>
  <si>
    <t>AMN-871</t>
  </si>
  <si>
    <t>2A58787</t>
  </si>
  <si>
    <t>2024-01-05 15:56:00</t>
  </si>
  <si>
    <t>LH-8887</t>
  </si>
  <si>
    <t>1GD5378138</t>
  </si>
  <si>
    <t>R-5562536</t>
  </si>
  <si>
    <t>BRJ-628</t>
  </si>
  <si>
    <t>A152403</t>
  </si>
  <si>
    <t>2020-01-20 18:35:18</t>
  </si>
  <si>
    <t>LOK-5371</t>
  </si>
  <si>
    <t>2025-01-16 12:31:31</t>
  </si>
  <si>
    <t>MUL1212245</t>
  </si>
  <si>
    <t>Q087499</t>
  </si>
  <si>
    <t>2022-01-12 13:48:29</t>
  </si>
  <si>
    <t>RYK191227</t>
  </si>
  <si>
    <t>R083785</t>
  </si>
  <si>
    <t>2022-01-19 09:55:44</t>
  </si>
  <si>
    <t>BQE-935</t>
  </si>
  <si>
    <t>QO57972</t>
  </si>
  <si>
    <t>2024-01-01 18:21:38</t>
  </si>
  <si>
    <t>BCJ-309</t>
  </si>
  <si>
    <t>Z132180</t>
  </si>
  <si>
    <t>2023-01-11 09:29:35</t>
  </si>
  <si>
    <t>AMX-735</t>
  </si>
  <si>
    <t>2023-01-13 17:10:28</t>
  </si>
  <si>
    <t>JHL16120252</t>
  </si>
  <si>
    <t>6R335676</t>
  </si>
  <si>
    <t>2025-01-17 10:32:18</t>
  </si>
  <si>
    <t>KHI1712338</t>
  </si>
  <si>
    <t>KHI-1012600</t>
  </si>
  <si>
    <t>2023-01-17 16:37:30</t>
  </si>
  <si>
    <t>BYF-132</t>
  </si>
  <si>
    <t>S00110802</t>
  </si>
  <si>
    <t>R-1011229</t>
  </si>
  <si>
    <t>2023-01-16 16:54:42</t>
  </si>
  <si>
    <t>SB-6583</t>
  </si>
  <si>
    <t>1GD5435010</t>
  </si>
  <si>
    <t>GUN126R-5563926</t>
  </si>
  <si>
    <t>2024-01-18 14:45:29</t>
  </si>
  <si>
    <t>ARW-989</t>
  </si>
  <si>
    <t>R019438</t>
  </si>
  <si>
    <t>2025-01-16 17:33:49</t>
  </si>
  <si>
    <t>BL-1106</t>
  </si>
  <si>
    <t>A200A-1</t>
  </si>
  <si>
    <t>A200A-0077674</t>
  </si>
  <si>
    <t>2023-01-10 14:01:33</t>
  </si>
  <si>
    <t>ALJ-776</t>
  </si>
  <si>
    <t>OK18-248</t>
  </si>
  <si>
    <t>PKT972880</t>
  </si>
  <si>
    <t>SV308PK01089416</t>
  </si>
  <si>
    <t>ASZ-552</t>
  </si>
  <si>
    <t>U627485</t>
  </si>
  <si>
    <t>N501740</t>
  </si>
  <si>
    <t>2022-01-31 14:17:57</t>
  </si>
  <si>
    <t>CAS-8764</t>
  </si>
  <si>
    <t>605065H</t>
  </si>
  <si>
    <t>89676/04/22</t>
  </si>
  <si>
    <t>2024-01-29 15:38:04</t>
  </si>
  <si>
    <t>ABP-456</t>
  </si>
  <si>
    <t>MUL281220235</t>
  </si>
  <si>
    <t>2023-12-28 18:35:53</t>
  </si>
  <si>
    <t>KHI271202542</t>
  </si>
  <si>
    <t>KO35789</t>
  </si>
  <si>
    <t>LA350S-0268443</t>
  </si>
  <si>
    <t>2025-01-27 19:09:33</t>
  </si>
  <si>
    <t>BCW-429</t>
  </si>
  <si>
    <t>6R285594</t>
  </si>
  <si>
    <t>2025-02-01 14:00:34</t>
  </si>
  <si>
    <t>BWR-999</t>
  </si>
  <si>
    <t>R18Z16925970</t>
  </si>
  <si>
    <t>NFBFC6661MR078492</t>
  </si>
  <si>
    <t>CAA-397</t>
  </si>
  <si>
    <t>Q369970</t>
  </si>
  <si>
    <t>ZRE172R-7069186</t>
  </si>
  <si>
    <t>2025-01-09 19:00:41</t>
  </si>
  <si>
    <t>AYX-433</t>
  </si>
  <si>
    <t>H083435</t>
  </si>
  <si>
    <t>2022-01-18 18:40:23</t>
  </si>
  <si>
    <t>LEA18-737</t>
  </si>
  <si>
    <t>2022-12-29 14:43:34</t>
  </si>
  <si>
    <t>BCF-813</t>
  </si>
  <si>
    <t>2ZR-5087804</t>
  </si>
  <si>
    <t>2025-01-29 16:23:23</t>
  </si>
  <si>
    <t>BXZ-733</t>
  </si>
  <si>
    <t>K203624</t>
  </si>
  <si>
    <t>H10103621</t>
  </si>
  <si>
    <t>2023-01-19 15:21:31</t>
  </si>
  <si>
    <t>BM-8870</t>
  </si>
  <si>
    <t>9Z08281</t>
  </si>
  <si>
    <t>ZVG10R-0907028</t>
  </si>
  <si>
    <t>2025-01-01 17:56:17</t>
  </si>
  <si>
    <t>BUG-756</t>
  </si>
  <si>
    <t>6R177552</t>
  </si>
  <si>
    <t>NF1AET306H1077533</t>
  </si>
  <si>
    <t>2025-01-20 14:22:00</t>
  </si>
  <si>
    <t>LE-4125</t>
  </si>
  <si>
    <t>6R103550</t>
  </si>
  <si>
    <t>H1003537</t>
  </si>
  <si>
    <t>2021-01-20 12:31:33</t>
  </si>
  <si>
    <t>LHE22112024</t>
  </si>
  <si>
    <t>6R324156</t>
  </si>
  <si>
    <t>NF1AET306H1224140</t>
  </si>
  <si>
    <t>BEY-215</t>
  </si>
  <si>
    <t>Z360461</t>
  </si>
  <si>
    <t>BRV-351</t>
  </si>
  <si>
    <t>6R103438</t>
  </si>
  <si>
    <t>H1003412</t>
  </si>
  <si>
    <t>2023-01-24 16:08:02</t>
  </si>
  <si>
    <t>BLX-376</t>
  </si>
  <si>
    <t>J205278</t>
  </si>
  <si>
    <t>A1033885</t>
  </si>
  <si>
    <t>2025-01-15 19:38:24</t>
  </si>
  <si>
    <t>BN-7268</t>
  </si>
  <si>
    <t>G4FTSU919553</t>
  </si>
  <si>
    <t>PMHJB811SSN700895</t>
  </si>
  <si>
    <t>2024-01-23 15:06:32</t>
  </si>
  <si>
    <t>KOB-3818</t>
  </si>
  <si>
    <t>PKG30057281</t>
  </si>
  <si>
    <t>GS150PK30057281</t>
  </si>
  <si>
    <t>2023-12-09 14:11:20</t>
  </si>
  <si>
    <t>BPU-189</t>
  </si>
  <si>
    <t>PK10B183623</t>
  </si>
  <si>
    <t>A1J310PK10083545</t>
  </si>
  <si>
    <t>2023-12-14 17:17:08</t>
  </si>
  <si>
    <t>AUJ-850</t>
  </si>
  <si>
    <t>Q371988</t>
  </si>
  <si>
    <t>ZRE172R7071201</t>
  </si>
  <si>
    <t>2025-01-14 12:06:17</t>
  </si>
  <si>
    <t>BQB-111</t>
  </si>
  <si>
    <t>R18Z12947043</t>
  </si>
  <si>
    <t>NFBFG6668KR050476</t>
  </si>
  <si>
    <t>2025-01-07 18:32:29</t>
  </si>
  <si>
    <t>BXL-391</t>
  </si>
  <si>
    <t>U676993</t>
  </si>
  <si>
    <t>N305220</t>
  </si>
  <si>
    <t>2025-01-13 17:41:07</t>
  </si>
  <si>
    <t>BZL-111</t>
  </si>
  <si>
    <t>Q100207</t>
  </si>
  <si>
    <t>2023-12-11 12:13:14</t>
  </si>
  <si>
    <t>BSA-812</t>
  </si>
  <si>
    <t>Z17539675</t>
  </si>
  <si>
    <t>2023-12-12 11:38:22</t>
  </si>
  <si>
    <t>ATB-954</t>
  </si>
  <si>
    <t>Y055116</t>
  </si>
  <si>
    <t>NZE140-2041732</t>
  </si>
  <si>
    <t>2023-12-13 17:32:27</t>
  </si>
  <si>
    <t>AQZ-669</t>
  </si>
  <si>
    <t>NFBFC6664LR063</t>
  </si>
  <si>
    <t>2024-12-30 11:54:08</t>
  </si>
  <si>
    <t>HFZB612025</t>
  </si>
  <si>
    <t>6R331060</t>
  </si>
  <si>
    <t>2025-01-06 16:13:43</t>
  </si>
  <si>
    <t>BRW-219</t>
  </si>
  <si>
    <t>R18Z16910667</t>
  </si>
  <si>
    <t>R062232</t>
  </si>
  <si>
    <t>2023-12-28 17:21:18</t>
  </si>
  <si>
    <t>AVB-476</t>
  </si>
  <si>
    <t>R-7071984</t>
  </si>
  <si>
    <t>2020-01-07 12:21:04</t>
  </si>
  <si>
    <t>AQH-549</t>
  </si>
  <si>
    <t>MANUALLY ADJUSTED</t>
  </si>
  <si>
    <t>ASL-956</t>
  </si>
  <si>
    <t>6R316547</t>
  </si>
  <si>
    <t>25/7/2024  12:21:04 PM</t>
  </si>
  <si>
    <t>ASM-578</t>
  </si>
  <si>
    <t>6R315186</t>
  </si>
  <si>
    <t>CAU-2142</t>
  </si>
  <si>
    <t>0XM972</t>
  </si>
  <si>
    <t>BS96949</t>
  </si>
  <si>
    <t>28/10/2024  12:21:04 PM</t>
  </si>
  <si>
    <t>CAC-074</t>
  </si>
  <si>
    <t>4K6096</t>
  </si>
  <si>
    <t>FDY-8027</t>
  </si>
  <si>
    <t>FSM-4502</t>
  </si>
  <si>
    <t>KY5234</t>
  </si>
  <si>
    <t>A000288</t>
  </si>
  <si>
    <t>FDJ12-35</t>
  </si>
  <si>
    <t>KY6439</t>
  </si>
  <si>
    <t>FDT-6341</t>
  </si>
  <si>
    <t>T721585</t>
  </si>
  <si>
    <t>FDJ16-133</t>
  </si>
  <si>
    <t>T935307</t>
  </si>
  <si>
    <t>K01051790</t>
  </si>
  <si>
    <t>ASL-147</t>
  </si>
  <si>
    <t>ASL-639</t>
  </si>
  <si>
    <t>LET17-1648</t>
  </si>
  <si>
    <t>APA-888</t>
  </si>
  <si>
    <t>AKN-048</t>
  </si>
  <si>
    <t>1GD5148052</t>
  </si>
  <si>
    <t>BBT-150</t>
  </si>
  <si>
    <t>BBT150</t>
  </si>
  <si>
    <t>FC26657</t>
  </si>
  <si>
    <t>AMR-711</t>
  </si>
  <si>
    <t>2A58425</t>
  </si>
  <si>
    <t>SAL-427</t>
  </si>
  <si>
    <t>RNG-1026</t>
  </si>
  <si>
    <t>RNQ-8234</t>
  </si>
  <si>
    <t>VRG-14</t>
  </si>
  <si>
    <t>TMF-790</t>
  </si>
  <si>
    <t>C7000339</t>
  </si>
  <si>
    <t>TLJ-662</t>
  </si>
  <si>
    <t>BXD-427</t>
  </si>
  <si>
    <t>PK10K198940</t>
  </si>
  <si>
    <t>NF1AVK31H10098930</t>
  </si>
  <si>
    <t>CAC-844</t>
  </si>
  <si>
    <t>PK10K210507</t>
  </si>
  <si>
    <t>NF1AVK31H10110496</t>
  </si>
  <si>
    <t>CAC-859</t>
  </si>
  <si>
    <t>PK10K210515</t>
  </si>
  <si>
    <t>H10110497</t>
  </si>
  <si>
    <t>APB-574 M Amin</t>
  </si>
  <si>
    <t>WV2647</t>
  </si>
  <si>
    <t>P001791</t>
  </si>
  <si>
    <t>AGD-695</t>
  </si>
  <si>
    <t>LE19A-4591</t>
  </si>
  <si>
    <t>PK10K147458</t>
  </si>
  <si>
    <t>NF1AVK31H1004734</t>
  </si>
  <si>
    <t>BQE-531</t>
  </si>
  <si>
    <t>2024-06-03 00:00:00</t>
  </si>
  <si>
    <t>BVZ-023</t>
  </si>
  <si>
    <t>6R107002</t>
  </si>
  <si>
    <t>NF1AET306H1005997</t>
  </si>
  <si>
    <t>2024-02-14 21:33:55</t>
  </si>
  <si>
    <t>BRC-932</t>
  </si>
  <si>
    <t>6R111376</t>
  </si>
  <si>
    <t>NF1AET306H1011281</t>
  </si>
  <si>
    <t>2024-02-14 18:02:09</t>
  </si>
  <si>
    <t>AHW-570</t>
  </si>
  <si>
    <t>2022-01-18 18:04:53</t>
  </si>
  <si>
    <t>BZL-454</t>
  </si>
  <si>
    <t>0231602</t>
  </si>
  <si>
    <t>2024-02-14 19:24:01</t>
  </si>
  <si>
    <t>BL-8427</t>
  </si>
  <si>
    <t>L15ZG1003553</t>
  </si>
  <si>
    <t>PR003558</t>
  </si>
  <si>
    <t>2024-02-13 21:14:05</t>
  </si>
  <si>
    <t>LEE19-4191</t>
  </si>
  <si>
    <t>1NZ1LM7321380</t>
  </si>
  <si>
    <t>NHP106403258</t>
  </si>
  <si>
    <t>AYA-620</t>
  </si>
  <si>
    <t>1GD5137876</t>
  </si>
  <si>
    <t>GUN126R5552669</t>
  </si>
  <si>
    <t>2022-12-29 13:04:00</t>
  </si>
  <si>
    <t>CAN-9041</t>
  </si>
  <si>
    <t>2TR9121403</t>
  </si>
  <si>
    <t>TRH2240017394</t>
  </si>
  <si>
    <t>2025-01-28 19:33:05</t>
  </si>
  <si>
    <t>AZZ-547</t>
  </si>
  <si>
    <t>2025-02-11 12:07:51</t>
  </si>
  <si>
    <t>BEY-888</t>
  </si>
  <si>
    <t>0812267</t>
  </si>
  <si>
    <t>2024-12-19 11:04:20</t>
  </si>
  <si>
    <t>KHI10220257</t>
  </si>
  <si>
    <t>1GD1652258</t>
  </si>
  <si>
    <t>R5567893</t>
  </si>
  <si>
    <t>2025-02-10 15:21:56</t>
  </si>
  <si>
    <t>BPZ-729</t>
  </si>
  <si>
    <t>PK10045163</t>
  </si>
  <si>
    <t>S13045165</t>
  </si>
  <si>
    <t>2025-02-04 11:09:41</t>
  </si>
  <si>
    <t>CR-5461</t>
  </si>
  <si>
    <t>2024-01-16 16:40:20</t>
  </si>
  <si>
    <t>CAX-560</t>
  </si>
  <si>
    <t>KF-R011814</t>
  </si>
  <si>
    <t>2025-02-01 14:17:54</t>
  </si>
  <si>
    <t>AMJ-677</t>
  </si>
  <si>
    <t>AFD-657</t>
  </si>
  <si>
    <t>0893661</t>
  </si>
  <si>
    <t>2022-01-11 14:19:28</t>
  </si>
  <si>
    <t>ANM-996</t>
  </si>
  <si>
    <t>U264583</t>
  </si>
  <si>
    <t>2025-02-11 11:29:20</t>
  </si>
  <si>
    <t>KHI11220258</t>
  </si>
  <si>
    <t>2A72408</t>
  </si>
  <si>
    <t>2025-02-11 15:33:25</t>
  </si>
  <si>
    <t>BFG-603</t>
  </si>
  <si>
    <t>9Z08775</t>
  </si>
  <si>
    <t>R0907517</t>
  </si>
  <si>
    <t>2025-02-10 13:08:06</t>
  </si>
  <si>
    <t>BXN-174</t>
  </si>
  <si>
    <t>Q362614</t>
  </si>
  <si>
    <t>R7061798</t>
  </si>
  <si>
    <t>2022-12-31 00:00:00</t>
  </si>
  <si>
    <t>BZK-776</t>
  </si>
  <si>
    <t>2A65097</t>
  </si>
  <si>
    <t>2024-02-07 16:57:14</t>
  </si>
  <si>
    <t>BZK-775</t>
  </si>
  <si>
    <t>2A65190</t>
  </si>
  <si>
    <t>2024-02-07 15:05:11</t>
  </si>
  <si>
    <t>BYD-553</t>
  </si>
  <si>
    <t>Q363807</t>
  </si>
  <si>
    <t>2022-11-19 15:08:35</t>
  </si>
  <si>
    <t>AJD-242</t>
  </si>
  <si>
    <t>AJD-2</t>
  </si>
  <si>
    <t>036642</t>
  </si>
  <si>
    <t>2022-01-20 11:50:31</t>
  </si>
  <si>
    <t>BH-9253</t>
  </si>
  <si>
    <t>015250</t>
  </si>
  <si>
    <t>2024-02-07 14:43:35</t>
  </si>
  <si>
    <t>BSW-350</t>
  </si>
  <si>
    <t>Q347332</t>
  </si>
  <si>
    <t>ZRE172R7046501</t>
  </si>
  <si>
    <t>KHI30120251</t>
  </si>
  <si>
    <t>H700114</t>
  </si>
  <si>
    <t>N218353</t>
  </si>
  <si>
    <t>2025-01-30 13:04:22</t>
  </si>
  <si>
    <t>CAY-804</t>
  </si>
  <si>
    <t>Q372010</t>
  </si>
  <si>
    <t>ZRE172R-7071242</t>
  </si>
  <si>
    <t>2025-01-30 13:57:54</t>
  </si>
  <si>
    <t>BF-7775</t>
  </si>
  <si>
    <t>1HD-0561618</t>
  </si>
  <si>
    <t>JTECB09J973034381</t>
  </si>
  <si>
    <t>2025-02-12 15:34:59</t>
  </si>
  <si>
    <t>BG-7777</t>
  </si>
  <si>
    <t>2UZ-1342797</t>
  </si>
  <si>
    <t>UZJ200-4027451</t>
  </si>
  <si>
    <t>2025-01-23 14:14:19</t>
  </si>
  <si>
    <t>LEA11-9252</t>
  </si>
  <si>
    <t>Y307312</t>
  </si>
  <si>
    <t>NZE1402089371</t>
  </si>
  <si>
    <t>2025-01-27 16:06:46</t>
  </si>
  <si>
    <t>AGG-677</t>
  </si>
  <si>
    <t>085786</t>
  </si>
  <si>
    <t>ZRE171R6063296</t>
  </si>
  <si>
    <t>2024-02-02 12:34:35</t>
  </si>
  <si>
    <t>LEH16-5644</t>
  </si>
  <si>
    <t>Z460922</t>
  </si>
  <si>
    <t>2021-12-06 15:01:18</t>
  </si>
  <si>
    <t>BDA-49</t>
  </si>
  <si>
    <t>ART-026</t>
  </si>
  <si>
    <t>064945</t>
  </si>
  <si>
    <t>KHI16122232</t>
  </si>
  <si>
    <t>A59148</t>
  </si>
  <si>
    <t>BPE-721</t>
  </si>
  <si>
    <t>1KR-1544538</t>
  </si>
  <si>
    <t>KGC30-0219526</t>
  </si>
  <si>
    <t>BSQ-826</t>
  </si>
  <si>
    <t>Q068928</t>
  </si>
  <si>
    <t>ZRE171R-6046411</t>
  </si>
  <si>
    <t>AQC23-027</t>
  </si>
  <si>
    <t>BN-0384</t>
  </si>
  <si>
    <t>9Z08658</t>
  </si>
  <si>
    <t>ZVG10R-0907392</t>
  </si>
  <si>
    <t>2025-01-28 12:57:04</t>
  </si>
  <si>
    <t>CAS-757</t>
  </si>
  <si>
    <t>G4LERU449010</t>
  </si>
  <si>
    <t>PMHCS41JVRN600008</t>
  </si>
  <si>
    <t>2025-01-31 21:18:33</t>
  </si>
  <si>
    <t>FSL1062110</t>
  </si>
  <si>
    <t>PKT1012133</t>
  </si>
  <si>
    <t>SV308PK01128625</t>
  </si>
  <si>
    <t>CAH-4766</t>
  </si>
  <si>
    <t>2TRA9102681</t>
  </si>
  <si>
    <t>2025-02-04 10:28:10</t>
  </si>
  <si>
    <t>SA-7417</t>
  </si>
  <si>
    <t>2025-01-29 19:57:06</t>
  </si>
  <si>
    <t>BCZ-389</t>
  </si>
  <si>
    <t>1GD5346060</t>
  </si>
  <si>
    <t>2025-02-03 12:14:01</t>
  </si>
  <si>
    <t>LEF16-6125</t>
  </si>
  <si>
    <t>2023-01-06 11:49:28</t>
  </si>
  <si>
    <t>ANV-449</t>
  </si>
  <si>
    <t>2025-01-31 13:08:13</t>
  </si>
  <si>
    <t>KHI301202547</t>
  </si>
  <si>
    <t>L15Z81017079</t>
  </si>
  <si>
    <t>NFBGN9661RR046861</t>
  </si>
  <si>
    <t>2025-01-31 13:22:02</t>
  </si>
  <si>
    <t>BRX-387</t>
  </si>
  <si>
    <t>2025-01-27 14:47:43</t>
  </si>
  <si>
    <t>BCG-121</t>
  </si>
  <si>
    <t>R125724</t>
  </si>
  <si>
    <t>2025-01-27 13:48:35</t>
  </si>
  <si>
    <t>KHI30120254</t>
  </si>
  <si>
    <t>R337201</t>
  </si>
  <si>
    <t>2025-01-30 12:07:45</t>
  </si>
  <si>
    <t>LHE1512227</t>
  </si>
  <si>
    <t>1GD0603040</t>
  </si>
  <si>
    <t>2022-01-15 13:08:57</t>
  </si>
  <si>
    <t>CCG-838</t>
  </si>
  <si>
    <t>Q375485</t>
  </si>
  <si>
    <t>ZRE172R-7074716</t>
  </si>
  <si>
    <t>2025-01-18 16:17:14</t>
  </si>
  <si>
    <t>BTJ-598</t>
  </si>
  <si>
    <t>6R149265</t>
  </si>
  <si>
    <t>H1049240</t>
  </si>
  <si>
    <t>2025-01-28 18:50:18</t>
  </si>
  <si>
    <t>ANB-955</t>
  </si>
  <si>
    <t>004869</t>
  </si>
  <si>
    <t>BVC-522</t>
  </si>
  <si>
    <t>R18Z16928143</t>
  </si>
  <si>
    <t>NFBFC6660MR080721</t>
  </si>
  <si>
    <t>2025-01-29 18:34:20</t>
  </si>
  <si>
    <t>AUL-071 ( 03008407905 )</t>
  </si>
  <si>
    <t>NF9EF4A57S2013398</t>
  </si>
  <si>
    <t>2025-01-30 12:26:07</t>
  </si>
  <si>
    <t>AGM-773</t>
  </si>
  <si>
    <t>2022-01-07 14:39:39</t>
  </si>
  <si>
    <t>LEB15-6128</t>
  </si>
  <si>
    <t>L13Z17425596</t>
  </si>
  <si>
    <t>NFBGM154XFR163080</t>
  </si>
  <si>
    <t>2025-01-24 18:21:52</t>
  </si>
  <si>
    <t>AAZ-831</t>
  </si>
  <si>
    <t>LR066039</t>
  </si>
  <si>
    <t>2022-01-11 13:55:44</t>
  </si>
  <si>
    <t>KHI311202533</t>
  </si>
  <si>
    <t>2025-01-31 16:52:57</t>
  </si>
  <si>
    <t>MZF24120251</t>
  </si>
  <si>
    <t>2A72245</t>
  </si>
  <si>
    <t>2025-01-25 10:31:22</t>
  </si>
  <si>
    <t>KHI271202517</t>
  </si>
  <si>
    <t>004520</t>
  </si>
  <si>
    <t>2025-01-27 15:02:15</t>
  </si>
  <si>
    <t>AWJ-754</t>
  </si>
  <si>
    <t>Q077629</t>
  </si>
  <si>
    <t>2022-01-10 16:39:13</t>
  </si>
  <si>
    <t>BVY-394</t>
  </si>
  <si>
    <t>1KR2119251</t>
  </si>
  <si>
    <t>2024-01-26 13:12:05</t>
  </si>
  <si>
    <t>KHI1212222</t>
  </si>
  <si>
    <t>2A44353</t>
  </si>
  <si>
    <t>2022-01-12 12:17:11</t>
  </si>
  <si>
    <t>AEA-416</t>
  </si>
  <si>
    <t>1KR-1606580</t>
  </si>
  <si>
    <t>KSP130-2165424</t>
  </si>
  <si>
    <t>ABM-163</t>
  </si>
  <si>
    <t>2A16061</t>
  </si>
  <si>
    <t>2021-01-19 17:16:09</t>
  </si>
  <si>
    <t>BL-8359</t>
  </si>
  <si>
    <t>G4NANH30315</t>
  </si>
  <si>
    <t>NNAQL51AZKP518751</t>
  </si>
  <si>
    <t>2025-01-20 18:45:46</t>
  </si>
  <si>
    <t>JHG1012244</t>
  </si>
  <si>
    <t>2022-01-10 13:37:57</t>
  </si>
  <si>
    <t>LA-9842</t>
  </si>
  <si>
    <t>1GD5054025</t>
  </si>
  <si>
    <t>R5548170</t>
  </si>
  <si>
    <t>2022-01-15 13:52:47</t>
  </si>
  <si>
    <t>BM-9570</t>
  </si>
  <si>
    <t>9Z08566</t>
  </si>
  <si>
    <t>R0907307</t>
  </si>
  <si>
    <t>2025-01-16 15:57:48</t>
  </si>
  <si>
    <t>BVJ-747</t>
  </si>
  <si>
    <t>2A44080</t>
  </si>
  <si>
    <t>2022-01-07 18:57:06</t>
  </si>
  <si>
    <t>HDD10112269</t>
  </si>
  <si>
    <t>DGK392037</t>
  </si>
  <si>
    <t>Z14802125</t>
  </si>
  <si>
    <t>LR018830</t>
  </si>
  <si>
    <t>BAU-114</t>
  </si>
  <si>
    <t>2024-01-26 11:06:00</t>
  </si>
  <si>
    <t>JG-2388</t>
  </si>
  <si>
    <t>2TR-9220000</t>
  </si>
  <si>
    <t>JG-23</t>
  </si>
  <si>
    <t>2023-01-17 18:59:07</t>
  </si>
  <si>
    <t>BXL-053</t>
  </si>
  <si>
    <t>6R247095</t>
  </si>
  <si>
    <t>NF1AET306H1147103</t>
  </si>
  <si>
    <t>BRJ-680</t>
  </si>
  <si>
    <t>H10054307</t>
  </si>
  <si>
    <t>2025-01-24 17:03:16</t>
  </si>
  <si>
    <t>KHI21112225</t>
  </si>
  <si>
    <t>R1010411</t>
  </si>
  <si>
    <t>S00110418</t>
  </si>
  <si>
    <t>KHI2292256</t>
  </si>
  <si>
    <t>D4BBN005066</t>
  </si>
  <si>
    <t>APZ-843</t>
  </si>
  <si>
    <t>S00111748</t>
  </si>
  <si>
    <t>2024-01-03 09:17:00</t>
  </si>
  <si>
    <t>AGS-688</t>
  </si>
  <si>
    <t>Q043648</t>
  </si>
  <si>
    <t>2024-01-02 13:24:47</t>
  </si>
  <si>
    <t>LEF17-6749</t>
  </si>
  <si>
    <t>PK10B132028</t>
  </si>
  <si>
    <t>SKT28102219</t>
  </si>
  <si>
    <t>NR027243</t>
  </si>
  <si>
    <t>BLS-214</t>
  </si>
  <si>
    <t>Q043304</t>
  </si>
  <si>
    <t>ZRE171R-6020803</t>
  </si>
  <si>
    <t>KHI201236</t>
  </si>
  <si>
    <t>2023-01-20 11:58:44</t>
  </si>
  <si>
    <t>AGY-939</t>
  </si>
  <si>
    <t>2022-01-10 14:24:51</t>
  </si>
  <si>
    <t>AHF-082</t>
  </si>
  <si>
    <t>2022-01-15 15:25:06</t>
  </si>
  <si>
    <t>KHI5122124</t>
  </si>
  <si>
    <t>L1ZB51006210</t>
  </si>
  <si>
    <t>NFBGN8527MR009640</t>
  </si>
  <si>
    <t>2022-01-05 20:03:01</t>
  </si>
  <si>
    <t>ADP-367</t>
  </si>
  <si>
    <t>2A30587</t>
  </si>
  <si>
    <t>2024-01-02 11:59:23</t>
  </si>
  <si>
    <t>LEA18-5200</t>
  </si>
  <si>
    <t>Q042177</t>
  </si>
  <si>
    <t>2022-01-15 13:49:20</t>
  </si>
  <si>
    <t>AFZ-272</t>
  </si>
  <si>
    <t>Q082144</t>
  </si>
  <si>
    <t>2022-01-11 16:48:07</t>
  </si>
  <si>
    <t>SKT81222</t>
  </si>
  <si>
    <t>2022-01-08 10:22:06</t>
  </si>
  <si>
    <t>BXN-754</t>
  </si>
  <si>
    <t>L15BG7912009</t>
  </si>
  <si>
    <t>NFBFE165XNR001982</t>
  </si>
  <si>
    <t>KHI612311</t>
  </si>
  <si>
    <t>G4NANU677479</t>
  </si>
  <si>
    <t>PMHD841FMNN305543</t>
  </si>
  <si>
    <t>2023-01-06 20:47:36</t>
  </si>
  <si>
    <t>BSX-485</t>
  </si>
  <si>
    <t>Q070911</t>
  </si>
  <si>
    <t>2021-01-18 16:18:41</t>
  </si>
  <si>
    <t>ACD-342</t>
  </si>
  <si>
    <t>G3LALP082861</t>
  </si>
  <si>
    <t>NNATA52AZKP704960</t>
  </si>
  <si>
    <t>2025-01-13 00:00:00</t>
  </si>
  <si>
    <t>BXU-347</t>
  </si>
  <si>
    <t>2A55311</t>
  </si>
  <si>
    <t>NSP151R-9520339</t>
  </si>
  <si>
    <t>2022-01-13 14:06:34</t>
  </si>
  <si>
    <t>BVK-644</t>
  </si>
  <si>
    <t>L15ZB1002908</t>
  </si>
  <si>
    <t>NFBGN9668MR008505</t>
  </si>
  <si>
    <t>2022-01-12 10:55:32</t>
  </si>
  <si>
    <t>BUX-851</t>
  </si>
  <si>
    <t>2A39101</t>
  </si>
  <si>
    <t>R9514568</t>
  </si>
  <si>
    <t>2021-12-07 11:03:07</t>
  </si>
  <si>
    <t>BTU-986</t>
  </si>
  <si>
    <t>6R165824</t>
  </si>
  <si>
    <t>H1065827</t>
  </si>
  <si>
    <t>BSS-126</t>
  </si>
  <si>
    <t>2022-01-11 17:25:00</t>
  </si>
  <si>
    <t>BK-8841</t>
  </si>
  <si>
    <t>Z14810629</t>
  </si>
  <si>
    <t>R027319</t>
  </si>
  <si>
    <t>2022-12-24 11:18:07</t>
  </si>
  <si>
    <t>BUX-151</t>
  </si>
  <si>
    <t>Q081875</t>
  </si>
  <si>
    <t>2021-11-10 20:29:22</t>
  </si>
  <si>
    <t>BVK-712</t>
  </si>
  <si>
    <t>L15Z8-1002809</t>
  </si>
  <si>
    <t>NFBGN9668MR008388</t>
  </si>
  <si>
    <t>2022-01-10 15:00:31</t>
  </si>
  <si>
    <t>BVH-505</t>
  </si>
  <si>
    <t>Q095910</t>
  </si>
  <si>
    <t>ZRE171R-6073444</t>
  </si>
  <si>
    <t>KW-4856</t>
  </si>
  <si>
    <t>3H1968</t>
  </si>
  <si>
    <t>2022-01-05 18:52:13</t>
  </si>
  <si>
    <t>CAH-5356</t>
  </si>
  <si>
    <t>0KG546</t>
  </si>
  <si>
    <t>2022-01-12 11:18:08</t>
  </si>
  <si>
    <t>BSG-041</t>
  </si>
  <si>
    <t>2024-01-17 15:51:59</t>
  </si>
  <si>
    <t>BJ-9189</t>
  </si>
  <si>
    <t>2TRA907025</t>
  </si>
  <si>
    <t>TGN156R-0444444</t>
  </si>
  <si>
    <t>BK-0309</t>
  </si>
  <si>
    <t>P515573</t>
  </si>
  <si>
    <t>2022-01-13 17:24:01</t>
  </si>
  <si>
    <t>BVM-339</t>
  </si>
  <si>
    <t>Q356574</t>
  </si>
  <si>
    <t>ZRE172R-7055750</t>
  </si>
  <si>
    <t>2023-01-16 14:54:00</t>
  </si>
  <si>
    <t>BTA-691</t>
  </si>
  <si>
    <t>Z16915834</t>
  </si>
  <si>
    <t>BTA-2</t>
  </si>
  <si>
    <t>2023-01-04 17:51:41</t>
  </si>
  <si>
    <t>LEB20-1073</t>
  </si>
  <si>
    <t>2021-12-22 15:15:45</t>
  </si>
  <si>
    <t>LHE6122178</t>
  </si>
  <si>
    <t>Q083166</t>
  </si>
  <si>
    <t>2021-12-06 17:22:54</t>
  </si>
  <si>
    <t>AKK-075</t>
  </si>
  <si>
    <t>R042996</t>
  </si>
  <si>
    <t>2022-01-10 21:33:07</t>
  </si>
  <si>
    <t>BUS-909</t>
  </si>
  <si>
    <t>2A38135</t>
  </si>
  <si>
    <t>NSP150R-7023937</t>
  </si>
  <si>
    <t>2022-12-05 16:19:00</t>
  </si>
  <si>
    <t>OK19-948</t>
  </si>
  <si>
    <t>PKT994002</t>
  </si>
  <si>
    <t>SV308PK01110503</t>
  </si>
  <si>
    <t>BPG-957</t>
  </si>
  <si>
    <t>PK136397</t>
  </si>
  <si>
    <t>BPG-956</t>
  </si>
  <si>
    <t>PKK135083</t>
  </si>
  <si>
    <t>A5115</t>
  </si>
  <si>
    <t>BNS-275</t>
  </si>
  <si>
    <t>PK751355</t>
  </si>
  <si>
    <t>PK01289899</t>
  </si>
  <si>
    <t>CY-1023</t>
  </si>
  <si>
    <t>BPG-960</t>
  </si>
  <si>
    <t>PK135006</t>
  </si>
  <si>
    <t>A0035024</t>
  </si>
  <si>
    <t>BXS-181</t>
  </si>
  <si>
    <t>K12MR1007910</t>
  </si>
  <si>
    <t>NF1SZC63S00107908</t>
  </si>
  <si>
    <t>AME-321</t>
  </si>
  <si>
    <t>2A57699</t>
  </si>
  <si>
    <t>AMD-043</t>
  </si>
  <si>
    <t>2A57702</t>
  </si>
  <si>
    <t>AME-157</t>
  </si>
  <si>
    <t>2A57701</t>
  </si>
  <si>
    <t>ACN-285</t>
  </si>
  <si>
    <t>PK10K170560</t>
  </si>
  <si>
    <t>NF1AVK31H10070559</t>
  </si>
  <si>
    <t>AEX-923</t>
  </si>
  <si>
    <t>PK10B216824</t>
  </si>
  <si>
    <t>A1J310PK10116818</t>
  </si>
  <si>
    <t>LC-1064</t>
  </si>
  <si>
    <t>1GD5287462</t>
  </si>
  <si>
    <t>R-5558776</t>
  </si>
  <si>
    <t>BGC-215</t>
  </si>
  <si>
    <t>PKF625855</t>
  </si>
  <si>
    <t>BXE-897</t>
  </si>
  <si>
    <t>NF1AVK31H10098360</t>
  </si>
  <si>
    <t>PK10K198343</t>
  </si>
  <si>
    <t>BXE-890</t>
  </si>
  <si>
    <t>PK10K198292</t>
  </si>
  <si>
    <t>NF1AVK31H10098292</t>
  </si>
  <si>
    <t>AUE-836</t>
  </si>
  <si>
    <t>2A72087</t>
  </si>
  <si>
    <t>NSP150R-7049249</t>
  </si>
  <si>
    <t>AUE-968</t>
  </si>
  <si>
    <t>2A72083</t>
  </si>
  <si>
    <t>NSP150R-7049256</t>
  </si>
  <si>
    <t>KHI152202519</t>
  </si>
  <si>
    <t>2A72995</t>
  </si>
  <si>
    <t>NSP150R-7050116</t>
  </si>
  <si>
    <t>2025-02-15 15:56:09</t>
  </si>
  <si>
    <t>CBU-814</t>
  </si>
  <si>
    <t>Q10935</t>
  </si>
  <si>
    <t>2025-01-30 18:09:06</t>
  </si>
  <si>
    <t>ANX-009</t>
  </si>
  <si>
    <t>NZT240-0037298</t>
  </si>
  <si>
    <t>2025-01-28 15:54:27</t>
  </si>
  <si>
    <t>BVJ-887</t>
  </si>
  <si>
    <t>Q086949</t>
  </si>
  <si>
    <t>2021-12-31 17:45:27</t>
  </si>
  <si>
    <t>MN14-4977</t>
  </si>
  <si>
    <t>Y963291</t>
  </si>
  <si>
    <t>2025-02-11 13:23:52</t>
  </si>
  <si>
    <t>CBA-935</t>
  </si>
  <si>
    <t>Q372296</t>
  </si>
  <si>
    <t>R7071505</t>
  </si>
  <si>
    <t>2025-02-10 11:58:28</t>
  </si>
  <si>
    <t>BYN-361</t>
  </si>
  <si>
    <t>R271951</t>
  </si>
  <si>
    <t>H1171938</t>
  </si>
  <si>
    <t>BYS-916</t>
  </si>
  <si>
    <t>2A59510</t>
  </si>
  <si>
    <t>R-9521550</t>
  </si>
  <si>
    <t>2025-01-31 18:52:27</t>
  </si>
  <si>
    <t>DJ-006</t>
  </si>
  <si>
    <t>2A08509</t>
  </si>
  <si>
    <t>NSP150R-7004861</t>
  </si>
  <si>
    <t>2025-02-10 12:48:45</t>
  </si>
  <si>
    <t>BVA-089</t>
  </si>
  <si>
    <t>KF-H592523</t>
  </si>
  <si>
    <t>LA350S-0089031</t>
  </si>
  <si>
    <t>2025-02-08 17:11:26</t>
  </si>
  <si>
    <t>KV-9242</t>
  </si>
  <si>
    <t>PKT-317338</t>
  </si>
  <si>
    <t>R-308PK4211993</t>
  </si>
  <si>
    <t>2024-02-07 10:49:20</t>
  </si>
  <si>
    <t>KHI151202430</t>
  </si>
  <si>
    <t>036134</t>
  </si>
  <si>
    <t>2024-01-15 17:02:08</t>
  </si>
  <si>
    <t>BBX-231</t>
  </si>
  <si>
    <t>K6A-8819238</t>
  </si>
  <si>
    <t>HA25S-826419</t>
  </si>
  <si>
    <t>2025-02-08 14:12:54</t>
  </si>
  <si>
    <t>AKL-810</t>
  </si>
  <si>
    <t>D17A91401177</t>
  </si>
  <si>
    <t>NFBES86B46R137447</t>
  </si>
  <si>
    <t>2025-02-08 11:31:54</t>
  </si>
  <si>
    <t>MIRKH122025</t>
  </si>
  <si>
    <t>GUN126R-5567318</t>
  </si>
  <si>
    <t>1GD1679488</t>
  </si>
  <si>
    <t>2025-02-01 18:07:17</t>
  </si>
  <si>
    <t>BM-9640</t>
  </si>
  <si>
    <t>2025-01-23 15:34:22</t>
  </si>
  <si>
    <t>KQU-9996</t>
  </si>
  <si>
    <t>Y239747</t>
  </si>
  <si>
    <t>EG239710</t>
  </si>
  <si>
    <t>2025-02-03 19:31:22</t>
  </si>
  <si>
    <t>BSK-373</t>
  </si>
  <si>
    <t>6R143134</t>
  </si>
  <si>
    <t>2024-02-07 20:44:47</t>
  </si>
  <si>
    <t>LEA18-6393</t>
  </si>
  <si>
    <t>Z12925307</t>
  </si>
  <si>
    <t>R028674</t>
  </si>
  <si>
    <t>2025-01-22 17:34:24</t>
  </si>
  <si>
    <t>ANV-143</t>
  </si>
  <si>
    <t>NZ170R-4189293</t>
  </si>
  <si>
    <t>Z563968</t>
  </si>
  <si>
    <t>2025-02-01 13:45:58</t>
  </si>
  <si>
    <t>KQV-7256</t>
  </si>
  <si>
    <t>2025-01-18 17:04:33</t>
  </si>
  <si>
    <t>AYG-952</t>
  </si>
  <si>
    <t>S13014652</t>
  </si>
  <si>
    <t>PK10014653</t>
  </si>
  <si>
    <t>2023-11-02 12:25:11</t>
  </si>
  <si>
    <t>AHK-663</t>
  </si>
  <si>
    <t>6R189775</t>
  </si>
  <si>
    <t>H1089789</t>
  </si>
  <si>
    <t>2025-01-07 13:17:55</t>
  </si>
  <si>
    <t>AVM-821</t>
  </si>
  <si>
    <t>Y350650</t>
  </si>
  <si>
    <t>NZE140-2104976</t>
  </si>
  <si>
    <t>2025-02-10 09:48:42</t>
  </si>
  <si>
    <t>LEC14-2288</t>
  </si>
  <si>
    <t>2TR0931569</t>
  </si>
  <si>
    <t>TRJ1500009892</t>
  </si>
  <si>
    <t>2024-01-26 10:35:25</t>
  </si>
  <si>
    <t>AUS-151</t>
  </si>
  <si>
    <t>2025-01-24 10:16:15</t>
  </si>
  <si>
    <t>AJW-945</t>
  </si>
  <si>
    <t>R06AK870527</t>
  </si>
  <si>
    <t>HA365899879</t>
  </si>
  <si>
    <t>2025-02-01 13:55:36</t>
  </si>
  <si>
    <t>BXZ-019</t>
  </si>
  <si>
    <t>2024-12-26 15:29:19</t>
  </si>
  <si>
    <t>LEE16-7511</t>
  </si>
  <si>
    <t>R185990</t>
  </si>
  <si>
    <t>2025-01-28 16:27:06</t>
  </si>
  <si>
    <t>BWU-686</t>
  </si>
  <si>
    <t>R-6073503</t>
  </si>
  <si>
    <t>2024-02-02 15:27:21</t>
  </si>
  <si>
    <t>LD-7444</t>
  </si>
  <si>
    <t>1GD1615301</t>
  </si>
  <si>
    <t>R5565706</t>
  </si>
  <si>
    <t>2025-01-30 17:03:51</t>
  </si>
  <si>
    <t>AUD-632</t>
  </si>
  <si>
    <t>PKS13002962</t>
  </si>
  <si>
    <t>RS413PK10002968</t>
  </si>
  <si>
    <t>2025-01-03 21:29:24</t>
  </si>
  <si>
    <t>KHI1312195</t>
  </si>
  <si>
    <t>6R123083</t>
  </si>
  <si>
    <t>H1023097</t>
  </si>
  <si>
    <t>LEI15A-3988</t>
  </si>
  <si>
    <t>PK00878</t>
  </si>
  <si>
    <t>2023-01-16 09:52:08</t>
  </si>
  <si>
    <t>RYK3220253</t>
  </si>
  <si>
    <t>Q372130</t>
  </si>
  <si>
    <t>2025-02-03 15:24:08</t>
  </si>
  <si>
    <t>KSR2492194</t>
  </si>
  <si>
    <t>G4KEMH626646</t>
  </si>
  <si>
    <t>NNAUM53AZMP300314</t>
  </si>
  <si>
    <t>KHI18120251</t>
  </si>
  <si>
    <t>6R336756</t>
  </si>
  <si>
    <t>2025-01-18 13:08:46</t>
  </si>
  <si>
    <t>MNB-2018</t>
  </si>
  <si>
    <t>PK10K137681</t>
  </si>
  <si>
    <t>NF1AVK31H10037691</t>
  </si>
  <si>
    <t>BXV-890</t>
  </si>
  <si>
    <t>2A58011</t>
  </si>
  <si>
    <t>NSP151R-9521249</t>
  </si>
  <si>
    <t>RYK23120252</t>
  </si>
  <si>
    <t>R047622</t>
  </si>
  <si>
    <t>2025-01-23 13:49:43</t>
  </si>
  <si>
    <t>LED16-2515</t>
  </si>
  <si>
    <t>Z421361</t>
  </si>
  <si>
    <t>R4070545</t>
  </si>
  <si>
    <t>2023-01-20 09:35:07</t>
  </si>
  <si>
    <t>LED19-6620</t>
  </si>
  <si>
    <t>Z549690</t>
  </si>
  <si>
    <t>2025-01-28 13:36:26</t>
  </si>
  <si>
    <t>AWY-110</t>
  </si>
  <si>
    <t>RU3-1263080</t>
  </si>
  <si>
    <t>2025-01-29 12:42:41</t>
  </si>
  <si>
    <t>BLE-090</t>
  </si>
  <si>
    <t>Z512136</t>
  </si>
  <si>
    <t>NZE170R-4138006</t>
  </si>
  <si>
    <t>2025-01-24 18:38:22</t>
  </si>
  <si>
    <t>GIL3012025</t>
  </si>
  <si>
    <t>6R333213</t>
  </si>
  <si>
    <t>H1233240</t>
  </si>
  <si>
    <t>2025-01-30 17:17:14</t>
  </si>
  <si>
    <t>KHI271202512</t>
  </si>
  <si>
    <t>2A67248</t>
  </si>
  <si>
    <t>R-7044763</t>
  </si>
  <si>
    <t>2025-01-27 12:41:21</t>
  </si>
  <si>
    <t>KHI301202530</t>
  </si>
  <si>
    <t>9Z08621</t>
  </si>
  <si>
    <t>ZVG10R-0907356</t>
  </si>
  <si>
    <t>2025-01-30 17:34:10</t>
  </si>
  <si>
    <t>KHI231202523</t>
  </si>
  <si>
    <t>K12MR1025209</t>
  </si>
  <si>
    <t>2025-01-23 15:15:33</t>
  </si>
  <si>
    <t>ATA-023</t>
  </si>
  <si>
    <t>2024-01-15 17:18:18</t>
  </si>
  <si>
    <t>KHI251202421</t>
  </si>
  <si>
    <t>6R294802</t>
  </si>
  <si>
    <t>NF1AET306H1194846</t>
  </si>
  <si>
    <t>2024-01-26 10:45:47</t>
  </si>
  <si>
    <t>ANB-760</t>
  </si>
  <si>
    <t>2022-12-31 17:45:22</t>
  </si>
  <si>
    <t>AFW-282</t>
  </si>
  <si>
    <t>NR004648</t>
  </si>
  <si>
    <t>2022-12-22 16:05:37</t>
  </si>
  <si>
    <t>BQY-647</t>
  </si>
  <si>
    <t>2024-12-26 16:31:46</t>
  </si>
  <si>
    <t>BQP-475</t>
  </si>
  <si>
    <t>6R106996</t>
  </si>
  <si>
    <t>2024-12-26 13:49:54</t>
  </si>
  <si>
    <t>CAY-662</t>
  </si>
  <si>
    <t>KHI291202517</t>
  </si>
  <si>
    <t>2025-01-29 17:55:56</t>
  </si>
  <si>
    <t>ARK-848</t>
  </si>
  <si>
    <t>R019362</t>
  </si>
  <si>
    <t>LD-2142</t>
  </si>
  <si>
    <t>1GD5462980</t>
  </si>
  <si>
    <t>2024-01-25 14:10:43</t>
  </si>
  <si>
    <t>LC-2757</t>
  </si>
  <si>
    <t>PKT387298</t>
  </si>
  <si>
    <t>PK491973</t>
  </si>
  <si>
    <t>2023-01-19 16:43:11</t>
  </si>
  <si>
    <t>BK-6250</t>
  </si>
  <si>
    <t>J-106496</t>
  </si>
  <si>
    <t>CAN-225</t>
  </si>
  <si>
    <t>6R323954</t>
  </si>
  <si>
    <t>H1224004</t>
  </si>
  <si>
    <t>2024-10-24 14:22:09</t>
  </si>
  <si>
    <t>AHX-723</t>
  </si>
  <si>
    <t>Z511710</t>
  </si>
  <si>
    <t>NZE170R-4137660</t>
  </si>
  <si>
    <t>KHI1612326</t>
  </si>
  <si>
    <t>KHI-1011660</t>
  </si>
  <si>
    <t>2023-01-18 10:22:58</t>
  </si>
  <si>
    <t>LHE181202411</t>
  </si>
  <si>
    <t>9Z01333</t>
  </si>
  <si>
    <t>R-0900358</t>
  </si>
  <si>
    <t>2024-01-18 16:16:07</t>
  </si>
  <si>
    <t>BCW-141</t>
  </si>
  <si>
    <t>1GD5485037</t>
  </si>
  <si>
    <t>GUN156R-1104859</t>
  </si>
  <si>
    <t>2024-01-11 14:11:27</t>
  </si>
  <si>
    <t>LEF18-856</t>
  </si>
  <si>
    <t>R034994</t>
  </si>
  <si>
    <t>2024-01-08 15:24:27</t>
  </si>
  <si>
    <t>BPK-886</t>
  </si>
  <si>
    <t>Z539484</t>
  </si>
  <si>
    <t>2023-12-09 13:22:01</t>
  </si>
  <si>
    <t>HDD28102197</t>
  </si>
  <si>
    <t>6R190331</t>
  </si>
  <si>
    <t>NF1AET306H1090112</t>
  </si>
  <si>
    <t>BK-9082</t>
  </si>
  <si>
    <t>10XVDP1867308</t>
  </si>
  <si>
    <t>NG3USHNLVMH300308</t>
  </si>
  <si>
    <t>LHE2412025</t>
  </si>
  <si>
    <t>0207472</t>
  </si>
  <si>
    <t>2025-01-24 10:41:24</t>
  </si>
  <si>
    <t>KHI201202511</t>
  </si>
  <si>
    <t>NFBGN9660RR046866</t>
  </si>
  <si>
    <t>L15Z81017100</t>
  </si>
  <si>
    <t>2025-01-20 16:41:33</t>
  </si>
  <si>
    <t>BBS-582</t>
  </si>
  <si>
    <t>Z046251</t>
  </si>
  <si>
    <t>NZE140-2193685</t>
  </si>
  <si>
    <t>2024-01-13 13:41:39</t>
  </si>
  <si>
    <t>KQK-0333</t>
  </si>
  <si>
    <t>Z026756</t>
  </si>
  <si>
    <t>EC708936</t>
  </si>
  <si>
    <t>2024-01-09 15:20:48</t>
  </si>
  <si>
    <t>BEW-744</t>
  </si>
  <si>
    <t>Z386897</t>
  </si>
  <si>
    <t>NZE170R-4060249</t>
  </si>
  <si>
    <t>2024-01-20 00:00:00</t>
  </si>
  <si>
    <t>KQF-6385</t>
  </si>
  <si>
    <t>G-129167</t>
  </si>
  <si>
    <t>2023-12-18 12:55:26</t>
  </si>
  <si>
    <t>MNB18-314</t>
  </si>
  <si>
    <t>HH301403</t>
  </si>
  <si>
    <t>LFPAHFMVM18001170</t>
  </si>
  <si>
    <t>2022-12-29 16:38:30</t>
  </si>
  <si>
    <t>BXW-328</t>
  </si>
  <si>
    <t>R1009444</t>
  </si>
  <si>
    <t>S109447</t>
  </si>
  <si>
    <t>2025-01-21 19:25:33</t>
  </si>
  <si>
    <t>KHI131202415</t>
  </si>
  <si>
    <t>0218222</t>
  </si>
  <si>
    <t>2024-01-13 13:38:54</t>
  </si>
  <si>
    <t>BDB-542</t>
  </si>
  <si>
    <t>2024-01-16 15:46:06</t>
  </si>
  <si>
    <t>LB-9835</t>
  </si>
  <si>
    <t>1GD5260461</t>
  </si>
  <si>
    <t>GUN126R-5557060</t>
  </si>
  <si>
    <t>2024-01-06 13:55:02</t>
  </si>
  <si>
    <t>KHI111202417</t>
  </si>
  <si>
    <t>2024-01-11 16:56:33</t>
  </si>
  <si>
    <t>BNQ-502</t>
  </si>
  <si>
    <t>Z539072</t>
  </si>
  <si>
    <t>2024-01-09 13:54:17</t>
  </si>
  <si>
    <t>AJE-572</t>
  </si>
  <si>
    <t>Q352780</t>
  </si>
  <si>
    <t>2024-01-15 17:24:41</t>
  </si>
  <si>
    <t>AQH-992</t>
  </si>
  <si>
    <t>6R288493</t>
  </si>
  <si>
    <t>NF1AET306H1188514</t>
  </si>
  <si>
    <t>BP-2299</t>
  </si>
  <si>
    <t>G1003134</t>
  </si>
  <si>
    <t>R003254</t>
  </si>
  <si>
    <t>2024-01-10 14:46:42</t>
  </si>
  <si>
    <t>KHI1411202419</t>
  </si>
  <si>
    <t>Z330025</t>
  </si>
  <si>
    <t>012539</t>
  </si>
  <si>
    <t>2025-01-02 14:25:02</t>
  </si>
  <si>
    <t>KHI81202438</t>
  </si>
  <si>
    <t>2024-01-08 15:42:57</t>
  </si>
  <si>
    <t>ARY-199</t>
  </si>
  <si>
    <t>ARX-716</t>
  </si>
  <si>
    <t>G4NALU502380</t>
  </si>
  <si>
    <t>PMHJ1813MLN200232</t>
  </si>
  <si>
    <t>ABV-277</t>
  </si>
  <si>
    <t>2024-01-04 14:58:39</t>
  </si>
  <si>
    <t>KHI9120241</t>
  </si>
  <si>
    <t>6R293969</t>
  </si>
  <si>
    <t>NF1AET306H1193981</t>
  </si>
  <si>
    <t>2024-01-09 12:07:19</t>
  </si>
  <si>
    <t>BUQ-028</t>
  </si>
  <si>
    <t>Q080344</t>
  </si>
  <si>
    <t>ZRE171R-6057826</t>
  </si>
  <si>
    <t>BZQ-858</t>
  </si>
  <si>
    <t>Q368713</t>
  </si>
  <si>
    <t>AXV-625</t>
  </si>
  <si>
    <t>PR035300</t>
  </si>
  <si>
    <t>2024-01-04 14:20:51</t>
  </si>
  <si>
    <t>BBZ-950</t>
  </si>
  <si>
    <t>Q301301</t>
  </si>
  <si>
    <t>R7000400</t>
  </si>
  <si>
    <t>2024-01-08 16:27:15</t>
  </si>
  <si>
    <t>ASK-630</t>
  </si>
  <si>
    <t>6R314614</t>
  </si>
  <si>
    <t>BKX-030</t>
  </si>
  <si>
    <t>PKB707829</t>
  </si>
  <si>
    <t>BTL-225</t>
  </si>
  <si>
    <t>6R162437</t>
  </si>
  <si>
    <t>CAC-075</t>
  </si>
  <si>
    <t>4K6151</t>
  </si>
  <si>
    <t>AZK-341</t>
  </si>
  <si>
    <t>PKB548107</t>
  </si>
  <si>
    <t>SB-308PK01086609</t>
  </si>
  <si>
    <t>AQS-497</t>
  </si>
  <si>
    <t>2A64489</t>
  </si>
  <si>
    <t>NSP150R-7042125</t>
  </si>
  <si>
    <t>AQT-565</t>
  </si>
  <si>
    <t>PK10K209166</t>
  </si>
  <si>
    <t>NF1AVK31H10109156</t>
  </si>
  <si>
    <t>AQS-812</t>
  </si>
  <si>
    <t>PK10K209172</t>
  </si>
  <si>
    <t>NF1AVK31H10109166</t>
  </si>
  <si>
    <t>AXX-831</t>
  </si>
  <si>
    <t>Q011953</t>
  </si>
  <si>
    <t>2021-02-02 12:31:36</t>
  </si>
  <si>
    <t>CAX-844</t>
  </si>
  <si>
    <t>2025-01-29 21:57:42</t>
  </si>
  <si>
    <t>BMK-743</t>
  </si>
  <si>
    <t>R013908</t>
  </si>
  <si>
    <t>2023-02-14 14:23:56</t>
  </si>
  <si>
    <t>ANE-941</t>
  </si>
  <si>
    <t>PR030714</t>
  </si>
  <si>
    <t>CAD-1586</t>
  </si>
  <si>
    <t>2TR8716441</t>
  </si>
  <si>
    <t>TRH2240014050</t>
  </si>
  <si>
    <t>2025-01-28 18:45:50</t>
  </si>
  <si>
    <t>CAS-5748</t>
  </si>
  <si>
    <t>2TR8711604</t>
  </si>
  <si>
    <t>TRH2240013968</t>
  </si>
  <si>
    <t>2025-01-28 18:20:27</t>
  </si>
  <si>
    <t>KHI422329</t>
  </si>
  <si>
    <t>N104023</t>
  </si>
  <si>
    <t>N008261</t>
  </si>
  <si>
    <t>2023-02-04 16:49:22</t>
  </si>
  <si>
    <t>LEE19-9139</t>
  </si>
  <si>
    <t>PKB556562</t>
  </si>
  <si>
    <t>2023-01-30 20:26:16</t>
  </si>
  <si>
    <t>CBA-605</t>
  </si>
  <si>
    <t>2025-02-06 18:30:47</t>
  </si>
  <si>
    <t>BYF-513</t>
  </si>
  <si>
    <t>2A59514</t>
  </si>
  <si>
    <t>NSP151R9521548</t>
  </si>
  <si>
    <t>2023-01-09 17:28:38</t>
  </si>
  <si>
    <t>BL-7571</t>
  </si>
  <si>
    <t>003499</t>
  </si>
  <si>
    <t>2023-12-20 17:09:34</t>
  </si>
  <si>
    <t>ASV-021</t>
  </si>
  <si>
    <t>2025-01-11 16:03:13</t>
  </si>
  <si>
    <t>AHV-023</t>
  </si>
  <si>
    <t>2025-01-11 14:24:20</t>
  </si>
  <si>
    <t>CAW-931</t>
  </si>
  <si>
    <t>1KR-3109652</t>
  </si>
  <si>
    <t>0214875</t>
  </si>
  <si>
    <t>2025-02-08 16:23:28</t>
  </si>
  <si>
    <t>AYF-190</t>
  </si>
  <si>
    <t>1GD5134217</t>
  </si>
  <si>
    <t>2025-01-22 14:45:47</t>
  </si>
  <si>
    <t>BWP-257</t>
  </si>
  <si>
    <t>6R177673</t>
  </si>
  <si>
    <t>NF1AET306H1077655</t>
  </si>
  <si>
    <t>GJRN622025</t>
  </si>
  <si>
    <t>KSP210-0032885</t>
  </si>
  <si>
    <t>2025-02-06 13:34:45</t>
  </si>
  <si>
    <t>BXC-307</t>
  </si>
  <si>
    <t>2A46719</t>
  </si>
  <si>
    <t>R9517431</t>
  </si>
  <si>
    <t>2025-01-27 10:01:12</t>
  </si>
  <si>
    <t>ANK-397</t>
  </si>
  <si>
    <t>6R258164</t>
  </si>
  <si>
    <t>NF1AET306H1158154</t>
  </si>
  <si>
    <t>SWN622025</t>
  </si>
  <si>
    <t>2025-02-06 14:32:29</t>
  </si>
  <si>
    <t>LHE6220256</t>
  </si>
  <si>
    <t>L15ZG1004396</t>
  </si>
  <si>
    <t>RR004385</t>
  </si>
  <si>
    <t>2025-02-06 13:20:37</t>
  </si>
  <si>
    <t>AYF-568</t>
  </si>
  <si>
    <t>R003833</t>
  </si>
  <si>
    <t>2024-07-10 09:39:22</t>
  </si>
  <si>
    <t>CAW-653</t>
  </si>
  <si>
    <t>E240955</t>
  </si>
  <si>
    <t>2025-01-21 16:04:23</t>
  </si>
  <si>
    <t>BZT-005</t>
  </si>
  <si>
    <t>KF-J915889</t>
  </si>
  <si>
    <t>S-0213565</t>
  </si>
  <si>
    <t>2024-02-02 18:53:37</t>
  </si>
  <si>
    <t>SHEK422334</t>
  </si>
  <si>
    <t>2023-02-04 15:08:26</t>
  </si>
  <si>
    <t>BM-6114</t>
  </si>
  <si>
    <t>2024-09-19 19:42:47</t>
  </si>
  <si>
    <t>CZ-8602</t>
  </si>
  <si>
    <t>2023-01-17 14:11:37</t>
  </si>
  <si>
    <t>KS-2236</t>
  </si>
  <si>
    <t>PK216748</t>
  </si>
  <si>
    <t>PK321413</t>
  </si>
  <si>
    <t>2024-02-14 15:54:22</t>
  </si>
  <si>
    <t>BTD-210</t>
  </si>
  <si>
    <t>6R156452</t>
  </si>
  <si>
    <t>H1056454</t>
  </si>
  <si>
    <t>2023-11-10 20:36:36</t>
  </si>
  <si>
    <t>ABG-010</t>
  </si>
  <si>
    <t>2023-02-04 12:19:58</t>
  </si>
  <si>
    <t>BAY-395</t>
  </si>
  <si>
    <t>2A5561</t>
  </si>
  <si>
    <t>2023-01-26 13:54:21</t>
  </si>
  <si>
    <t>BK-2612</t>
  </si>
  <si>
    <t>L15Z14807532</t>
  </si>
  <si>
    <t>2025-02-03 20:44:38</t>
  </si>
  <si>
    <t>BSJ-593</t>
  </si>
  <si>
    <t>6R140999</t>
  </si>
  <si>
    <t>2025-01-27 10:01:58</t>
  </si>
  <si>
    <t>BJV-493</t>
  </si>
  <si>
    <t>1KR-1488335</t>
  </si>
  <si>
    <t>KSP130-2119926</t>
  </si>
  <si>
    <t>2025-01-29 17:36:02</t>
  </si>
  <si>
    <t>APA-041</t>
  </si>
  <si>
    <t>X596926</t>
  </si>
  <si>
    <t>2025-01-29 18:53:18</t>
  </si>
  <si>
    <t>AYF-681</t>
  </si>
  <si>
    <t>092068</t>
  </si>
  <si>
    <t>BZQ-900</t>
  </si>
  <si>
    <t>008393</t>
  </si>
  <si>
    <t>2024-01-30 13:35:07</t>
  </si>
  <si>
    <t>BN-1050</t>
  </si>
  <si>
    <t>U627439</t>
  </si>
  <si>
    <t>N502281</t>
  </si>
  <si>
    <t>2025-01-06 10:58:11</t>
  </si>
  <si>
    <t>SKT2532024</t>
  </si>
  <si>
    <t>L12851022952</t>
  </si>
  <si>
    <t>NFBGN8627RR038299</t>
  </si>
  <si>
    <t>CAY-101</t>
  </si>
  <si>
    <t>6K12MR1025359</t>
  </si>
  <si>
    <t>NF1SZC63S00208023</t>
  </si>
  <si>
    <t>2025-01-29 12:41:37</t>
  </si>
  <si>
    <t>LE-0799</t>
  </si>
  <si>
    <t>2025-01-28 10:56:14</t>
  </si>
  <si>
    <t>BCU-050</t>
  </si>
  <si>
    <t>Q304858</t>
  </si>
  <si>
    <t>R7003905</t>
  </si>
  <si>
    <t>2024-01-30 13:59:38</t>
  </si>
  <si>
    <t>LEE19-2472</t>
  </si>
  <si>
    <t>PK10K143013</t>
  </si>
  <si>
    <t>NF1AVK31H10042961</t>
  </si>
  <si>
    <t>2025-01-21 14:10:48</t>
  </si>
  <si>
    <t>LE19-5722</t>
  </si>
  <si>
    <t>L13Z17517077</t>
  </si>
  <si>
    <t>2025-01-22 16:17:40</t>
  </si>
  <si>
    <t>BZA-578</t>
  </si>
  <si>
    <t>6R283503</t>
  </si>
  <si>
    <t>H1183490</t>
  </si>
  <si>
    <t>2024-10-10 20:13:03</t>
  </si>
  <si>
    <t>BZH-643</t>
  </si>
  <si>
    <t>KF-J901866</t>
  </si>
  <si>
    <t>LA350S-0206902</t>
  </si>
  <si>
    <t>2022-01-25 16:15:47</t>
  </si>
  <si>
    <t>ANE-701</t>
  </si>
  <si>
    <t>1GD5281844</t>
  </si>
  <si>
    <t>2023-01-26 12:48:29</t>
  </si>
  <si>
    <t>BAT-274</t>
  </si>
  <si>
    <t>S13019791</t>
  </si>
  <si>
    <t>PK10019786</t>
  </si>
  <si>
    <t>2024-01-20 14:57:57</t>
  </si>
  <si>
    <t>BEP-113</t>
  </si>
  <si>
    <t>PKS13029773</t>
  </si>
  <si>
    <t>RS413PK10029743</t>
  </si>
  <si>
    <t>2025-01-21 13:59:08</t>
  </si>
  <si>
    <t>ASK-668</t>
  </si>
  <si>
    <t>PK10K166513</t>
  </si>
  <si>
    <t>NF1AVK31H10066498</t>
  </si>
  <si>
    <t>2021-01-20 13:52:56</t>
  </si>
  <si>
    <t>LA-3986</t>
  </si>
  <si>
    <t>1GD5019469</t>
  </si>
  <si>
    <t>GUN126R-5546395</t>
  </si>
  <si>
    <t>2024-01-25 19:40:00</t>
  </si>
  <si>
    <t>MUL2012275</t>
  </si>
  <si>
    <t>Q088646</t>
  </si>
  <si>
    <t>2022-01-20 17:03:02</t>
  </si>
  <si>
    <t>BG-8593</t>
  </si>
  <si>
    <t>L15Z13510089</t>
  </si>
  <si>
    <t>NFBDG1830JR010097</t>
  </si>
  <si>
    <t>LEC18A-9586</t>
  </si>
  <si>
    <t>2023-12-15 15:23:21</t>
  </si>
  <si>
    <t>BXG-723</t>
  </si>
  <si>
    <t>2024-01-25 12:50:01</t>
  </si>
  <si>
    <t>LE16A-6714</t>
  </si>
  <si>
    <t>L15B71401162</t>
  </si>
  <si>
    <t>2025-01-24 16:09:35</t>
  </si>
  <si>
    <t>SA-1456</t>
  </si>
  <si>
    <t>R06A-2248192</t>
  </si>
  <si>
    <t>BR17V-268936</t>
  </si>
  <si>
    <t>2023-01-18 20:39:33</t>
  </si>
  <si>
    <t>ISL16120257</t>
  </si>
  <si>
    <t>R1001082</t>
  </si>
  <si>
    <t>2025-01-16 18:13:10</t>
  </si>
  <si>
    <t>ASW-760</t>
  </si>
  <si>
    <t>6R319525</t>
  </si>
  <si>
    <t>2025-01-17 10:00:13</t>
  </si>
  <si>
    <t>AMS-806</t>
  </si>
  <si>
    <t>B374804</t>
  </si>
  <si>
    <t>2024-12-28 19:20:14</t>
  </si>
  <si>
    <t>BM-9178</t>
  </si>
  <si>
    <t>2025-01-09 15:28:46</t>
  </si>
  <si>
    <t>CAB-362</t>
  </si>
  <si>
    <t>L12B51025325</t>
  </si>
  <si>
    <t>NFBGN8620RR041528</t>
  </si>
  <si>
    <t>2025-01-23 19:09:13</t>
  </si>
  <si>
    <t>KHI10112234</t>
  </si>
  <si>
    <t>R253780</t>
  </si>
  <si>
    <t>H1153264</t>
  </si>
  <si>
    <t>AHP-442</t>
  </si>
  <si>
    <t>L12B51005747</t>
  </si>
  <si>
    <t>MR008995</t>
  </si>
  <si>
    <t>2024-12-30 10:25:40</t>
  </si>
  <si>
    <t>SWN22122210</t>
  </si>
  <si>
    <t>JL466Q9N69U500739</t>
  </si>
  <si>
    <t>NKMAAB3D1N1016939</t>
  </si>
  <si>
    <t>2024-01-16 00:00:00</t>
  </si>
  <si>
    <t>KHI24121812</t>
  </si>
  <si>
    <t>1KR-1593812</t>
  </si>
  <si>
    <t>KGC30-0244552</t>
  </si>
  <si>
    <t>LEC18A-1125</t>
  </si>
  <si>
    <t>Z17520885</t>
  </si>
  <si>
    <t>R236811</t>
  </si>
  <si>
    <t>2025-01-20 12:18:24</t>
  </si>
  <si>
    <t>BZJ-985</t>
  </si>
  <si>
    <t>035910</t>
  </si>
  <si>
    <t>2024-01-17 15:49:58</t>
  </si>
  <si>
    <t>MUL2012350</t>
  </si>
  <si>
    <t>H056143</t>
  </si>
  <si>
    <t>2023-01-20 17:11:35</t>
  </si>
  <si>
    <t>LZH-6827</t>
  </si>
  <si>
    <t>2025-01-15 16:26:32</t>
  </si>
  <si>
    <t>ATR-154</t>
  </si>
  <si>
    <t>2025-01-20 11:27:54</t>
  </si>
  <si>
    <t>BL-1778</t>
  </si>
  <si>
    <t>H080500</t>
  </si>
  <si>
    <t>N1002519</t>
  </si>
  <si>
    <t>2023-01-16 20:40:05</t>
  </si>
  <si>
    <t>MUL14120259</t>
  </si>
  <si>
    <t>2025-01-14 15:18:29</t>
  </si>
  <si>
    <t>BK-0530</t>
  </si>
  <si>
    <t>L15Z14807708</t>
  </si>
  <si>
    <t>NFBDG1833NR024386</t>
  </si>
  <si>
    <t>2022-01-17 13:21:00</t>
  </si>
  <si>
    <t>CAR-072</t>
  </si>
  <si>
    <t>RR044963</t>
  </si>
  <si>
    <t>2025-01-07 20:25:13</t>
  </si>
  <si>
    <t>AQK23-176</t>
  </si>
  <si>
    <t>6R290267</t>
  </si>
  <si>
    <t>leh1190336</t>
  </si>
  <si>
    <t>ASL-433</t>
  </si>
  <si>
    <t>ASL-473</t>
  </si>
  <si>
    <t>ASL-546</t>
  </si>
  <si>
    <t>ASL-588</t>
  </si>
  <si>
    <t>ASL-307</t>
  </si>
  <si>
    <t>ASK-475</t>
  </si>
  <si>
    <t>6R314784</t>
  </si>
  <si>
    <t>ASK-708</t>
  </si>
  <si>
    <t>6R314622</t>
  </si>
  <si>
    <t>ASK-240</t>
  </si>
  <si>
    <t>6R316107</t>
  </si>
  <si>
    <t>ASK-758</t>
  </si>
  <si>
    <t>6R314953</t>
  </si>
  <si>
    <t>BME-551</t>
  </si>
  <si>
    <t>Q045649</t>
  </si>
  <si>
    <t>BYX-376</t>
  </si>
  <si>
    <t>6R280743</t>
  </si>
  <si>
    <t>LES19-948</t>
  </si>
  <si>
    <t>4A1355</t>
  </si>
  <si>
    <t>JAANKR55LJ7102421</t>
  </si>
  <si>
    <t>FDS-1065</t>
  </si>
  <si>
    <t>T717939</t>
  </si>
  <si>
    <t>SAL-074</t>
  </si>
  <si>
    <t>SAL-412</t>
  </si>
  <si>
    <t>FDY-8024</t>
  </si>
  <si>
    <t>T740374</t>
  </si>
  <si>
    <t>LWC-9040</t>
  </si>
  <si>
    <t>KY5520</t>
  </si>
  <si>
    <t>A000308</t>
  </si>
  <si>
    <t>LR-4621</t>
  </si>
  <si>
    <t>FDJ16-132</t>
  </si>
  <si>
    <t>T935305</t>
  </si>
  <si>
    <t>K01051791</t>
  </si>
  <si>
    <t>KH-6365</t>
  </si>
  <si>
    <t>AWQ-722 Faisal Saleem</t>
  </si>
  <si>
    <t>PK10K213506</t>
  </si>
  <si>
    <t>NF1AVK31H10113492</t>
  </si>
  <si>
    <t>MNS-554 SHAHID</t>
  </si>
  <si>
    <t>PKT350201</t>
  </si>
  <si>
    <t>SR308PK454845</t>
  </si>
  <si>
    <t>MLJ-138 AKBAR</t>
  </si>
  <si>
    <t>BZG-824</t>
  </si>
  <si>
    <t>R1016120</t>
  </si>
  <si>
    <t>S00116149</t>
  </si>
  <si>
    <t>AUE-746</t>
  </si>
  <si>
    <t>2A72039</t>
  </si>
  <si>
    <t>NSP150R-7049227</t>
  </si>
  <si>
    <t>AUE-697</t>
  </si>
  <si>
    <t>2A72075</t>
  </si>
  <si>
    <t>NSP150R-7049254</t>
  </si>
  <si>
    <t>ANS-128</t>
  </si>
  <si>
    <t>R015795</t>
  </si>
  <si>
    <t>2020-02-13 17:20:31</t>
  </si>
  <si>
    <t>BYV-466</t>
  </si>
  <si>
    <t>K12MR1015259</t>
  </si>
  <si>
    <t>2025-01-23 18:47:46</t>
  </si>
  <si>
    <t>Device Missing</t>
  </si>
  <si>
    <t>BMY-069</t>
  </si>
  <si>
    <t>2022-02-01 11:11:46</t>
  </si>
  <si>
    <t>FD-082</t>
  </si>
  <si>
    <t>Z304794</t>
  </si>
  <si>
    <t>2023-02-14 14:40:09</t>
  </si>
  <si>
    <t>BLS-831</t>
  </si>
  <si>
    <t>R030774</t>
  </si>
  <si>
    <t>2023-02-06 14:19:58</t>
  </si>
  <si>
    <t>SRG8122324</t>
  </si>
  <si>
    <t>2023-12-11 10:29:20</t>
  </si>
  <si>
    <t>BRP-942</t>
  </si>
  <si>
    <t>6R101987</t>
  </si>
  <si>
    <t>NF1AET306H1001968</t>
  </si>
  <si>
    <t>2025-02-01 12:07:57</t>
  </si>
  <si>
    <t>MDN8122158</t>
  </si>
  <si>
    <t>1GD5008913</t>
  </si>
  <si>
    <t>GUN126R-5546904</t>
  </si>
  <si>
    <t>2021-12-08 19:27:47</t>
  </si>
  <si>
    <t>BFE-615</t>
  </si>
  <si>
    <t>ISL231220244</t>
  </si>
  <si>
    <t>2024-12-23 12:30:20</t>
  </si>
  <si>
    <t>AGN-079</t>
  </si>
  <si>
    <t>B218959</t>
  </si>
  <si>
    <t>PK10118961</t>
  </si>
  <si>
    <t>2025-02-03 11:18:37</t>
  </si>
  <si>
    <t>LEB17A-7002</t>
  </si>
  <si>
    <t>PK10B143925</t>
  </si>
  <si>
    <t>2025-02-04 21:42:37</t>
  </si>
  <si>
    <t>BCR-467</t>
  </si>
  <si>
    <t>R18Z1-3747522</t>
  </si>
  <si>
    <t>2025-02-03 13:06:44</t>
  </si>
  <si>
    <t>FSL151202512</t>
  </si>
  <si>
    <t>S00206638</t>
  </si>
  <si>
    <t>2025-01-15 18:18:29</t>
  </si>
  <si>
    <t>ARF-483</t>
  </si>
  <si>
    <t>LR064528</t>
  </si>
  <si>
    <t>BWG-252</t>
  </si>
  <si>
    <t>54PEWR2358</t>
  </si>
  <si>
    <t>NRPBT3SRRNP000512</t>
  </si>
  <si>
    <t>2025-01-15 20:09:18</t>
  </si>
  <si>
    <t>LYS12-524</t>
  </si>
  <si>
    <t>519583W</t>
  </si>
  <si>
    <t>2025-02-08 15:43:13</t>
  </si>
  <si>
    <t>KHI42202519</t>
  </si>
  <si>
    <t>E1004444</t>
  </si>
  <si>
    <t>004388</t>
  </si>
  <si>
    <t>2025-02-04 13:51:57</t>
  </si>
  <si>
    <t>ANY-541</t>
  </si>
  <si>
    <t>2025-01-31 11:52:21</t>
  </si>
  <si>
    <t>LED16-339</t>
  </si>
  <si>
    <t>Q315592</t>
  </si>
  <si>
    <t>2024-02-07 16:19:21</t>
  </si>
  <si>
    <t>MNS19-1489</t>
  </si>
  <si>
    <t>J028527</t>
  </si>
  <si>
    <t>2025-02-01 14:44:56</t>
  </si>
  <si>
    <t>BSC-797</t>
  </si>
  <si>
    <t>PK10K160296</t>
  </si>
  <si>
    <t>NF1AVK31H10060290</t>
  </si>
  <si>
    <t>2025-02-06 19:24:28</t>
  </si>
  <si>
    <t>CAZ-747</t>
  </si>
  <si>
    <t>R06A-L288910</t>
  </si>
  <si>
    <t>Ha36S-627319</t>
  </si>
  <si>
    <t>2025-02-01 18:29:21</t>
  </si>
  <si>
    <t>BKG-517</t>
  </si>
  <si>
    <t>R013213</t>
  </si>
  <si>
    <t>2022-01-27 15:01:18</t>
  </si>
  <si>
    <t>HDD9120252</t>
  </si>
  <si>
    <t>2025-01-09 15:05:02</t>
  </si>
  <si>
    <t>AUP-372</t>
  </si>
  <si>
    <t>SR004586</t>
  </si>
  <si>
    <t>2025-02-04 12:39:28</t>
  </si>
  <si>
    <t>BKN-186</t>
  </si>
  <si>
    <t>L15A79786226</t>
  </si>
  <si>
    <t>NFBGM266HR210564</t>
  </si>
  <si>
    <t>BXY-338</t>
  </si>
  <si>
    <t>6R257713</t>
  </si>
  <si>
    <t>BDN-624</t>
  </si>
  <si>
    <t>2ZR-5237644</t>
  </si>
  <si>
    <t>ZVW30-5357066</t>
  </si>
  <si>
    <t>2025-02-06 22:07:42</t>
  </si>
  <si>
    <t>CAL-2573</t>
  </si>
  <si>
    <t>4HG1-0NC264</t>
  </si>
  <si>
    <t>2022-10-24 21:00:31</t>
  </si>
  <si>
    <t>BUF-520</t>
  </si>
  <si>
    <t>PK10K181416</t>
  </si>
  <si>
    <t>2023-11-21 11:56:58</t>
  </si>
  <si>
    <t>BN-0488</t>
  </si>
  <si>
    <t>S2012437</t>
  </si>
  <si>
    <t>2025-01-13 19:17:31</t>
  </si>
  <si>
    <t>LZB-5197</t>
  </si>
  <si>
    <t>FE6005157E</t>
  </si>
  <si>
    <t>B20087</t>
  </si>
  <si>
    <t>2023-11-27 11:24:39</t>
  </si>
  <si>
    <t>SKT30122042</t>
  </si>
  <si>
    <t>R18Z16915743</t>
  </si>
  <si>
    <t>NFBFC6666LR067728</t>
  </si>
  <si>
    <t>LEA16-6422</t>
  </si>
  <si>
    <t>KSP1302D46427</t>
  </si>
  <si>
    <t>2023-01-19 14:33:34</t>
  </si>
  <si>
    <t>BVT-866</t>
  </si>
  <si>
    <t>6R211283</t>
  </si>
  <si>
    <t>NF1AET306H1111230</t>
  </si>
  <si>
    <t>2024-02-02 17:40:14</t>
  </si>
  <si>
    <t>SB-7081</t>
  </si>
  <si>
    <t>1GD0464903</t>
  </si>
  <si>
    <t>GUN126R-5531570</t>
  </si>
  <si>
    <t>2025-02-03 10:52:06</t>
  </si>
  <si>
    <t>AVX-698</t>
  </si>
  <si>
    <t>R053764</t>
  </si>
  <si>
    <t>2025-01-23 17:55:16</t>
  </si>
  <si>
    <t>CAX-336</t>
  </si>
  <si>
    <t>2025-01-17 09:24:34</t>
  </si>
  <si>
    <t>KHI27112330</t>
  </si>
  <si>
    <t>1GD5237879</t>
  </si>
  <si>
    <t>R5557821</t>
  </si>
  <si>
    <t>2023-11-27 00:00:00</t>
  </si>
  <si>
    <t>KHI17112066</t>
  </si>
  <si>
    <t>2A11217</t>
  </si>
  <si>
    <t>2020-11-17 16:12:47</t>
  </si>
  <si>
    <t>ISL31120251</t>
  </si>
  <si>
    <t>Q109378</t>
  </si>
  <si>
    <t>2025-01-31 11:23:49</t>
  </si>
  <si>
    <t>BN-1074</t>
  </si>
  <si>
    <t>244H0009667</t>
  </si>
  <si>
    <t>NF9EEUA56S2013363</t>
  </si>
  <si>
    <t>2025-01-31 15:30:37</t>
  </si>
  <si>
    <t>BFH-414</t>
  </si>
  <si>
    <t>244H0009688</t>
  </si>
  <si>
    <t>NF9EEUA51S2013349</t>
  </si>
  <si>
    <t>2025-01-29 16:50:21</t>
  </si>
  <si>
    <t>LEJ-4398</t>
  </si>
  <si>
    <t>CE200038423</t>
  </si>
  <si>
    <t>2023-12-06 16:32:40</t>
  </si>
  <si>
    <t>BAB-698</t>
  </si>
  <si>
    <t>2022-01-27 17:40:10</t>
  </si>
  <si>
    <t>SWN612025</t>
  </si>
  <si>
    <t>NKMASE2E9R1001398</t>
  </si>
  <si>
    <t>2025-01-06 14:12:02</t>
  </si>
  <si>
    <t>PESH27102087</t>
  </si>
  <si>
    <t>Q345433</t>
  </si>
  <si>
    <t>ACJ-095</t>
  </si>
  <si>
    <t>2A02796</t>
  </si>
  <si>
    <t>2022-12-28 18:39:48</t>
  </si>
  <si>
    <t>CBJ-311</t>
  </si>
  <si>
    <t>Q109314</t>
  </si>
  <si>
    <t>ZRE171R-6086827</t>
  </si>
  <si>
    <t>2025-01-29 19:31:22</t>
  </si>
  <si>
    <t>AQN-635</t>
  </si>
  <si>
    <t>P000920</t>
  </si>
  <si>
    <t>2024-01-12 15:19:57</t>
  </si>
  <si>
    <t>LEC17-344</t>
  </si>
  <si>
    <t>L13Z17443455</t>
  </si>
  <si>
    <t>NFBGM1549GR183998</t>
  </si>
  <si>
    <t>2025-01-17 15:47:50</t>
  </si>
  <si>
    <t>LHE281202519</t>
  </si>
  <si>
    <t>1GD1686053</t>
  </si>
  <si>
    <t>R-5567717</t>
  </si>
  <si>
    <t>2025-01-28 18:52:13</t>
  </si>
  <si>
    <t>BSC-991</t>
  </si>
  <si>
    <t>6R116669</t>
  </si>
  <si>
    <t>NF1AET306H1016665</t>
  </si>
  <si>
    <t>2024-12-21 10:48:00</t>
  </si>
  <si>
    <t>ATN-825</t>
  </si>
  <si>
    <t>6R326477</t>
  </si>
  <si>
    <t>2025-01-13 15:49:00</t>
  </si>
  <si>
    <t>AUN-223</t>
  </si>
  <si>
    <t>2022-01-25 17:44:44</t>
  </si>
  <si>
    <t>KHI15102156</t>
  </si>
  <si>
    <t>KHI3625135</t>
  </si>
  <si>
    <t>RFHH006911</t>
  </si>
  <si>
    <t>LS6A2E163RA554051</t>
  </si>
  <si>
    <t>2024-01-24 16:38:49</t>
  </si>
  <si>
    <t>CAV-785</t>
  </si>
  <si>
    <t>Q371436</t>
  </si>
  <si>
    <t>2025-01-14 20:45:27</t>
  </si>
  <si>
    <t>AWK-501</t>
  </si>
  <si>
    <t>Q086931</t>
  </si>
  <si>
    <t>2025-01-08 12:11:28</t>
  </si>
  <si>
    <t>AVX-392</t>
  </si>
  <si>
    <t>6R189971</t>
  </si>
  <si>
    <t>NF1AET306H1089762</t>
  </si>
  <si>
    <t>LHE141202514</t>
  </si>
  <si>
    <t>2025-01-14 17:04:44</t>
  </si>
  <si>
    <t>KHI241202538</t>
  </si>
  <si>
    <t>9Z08539</t>
  </si>
  <si>
    <t>R-0907266</t>
  </si>
  <si>
    <t>2025-01-24 19:20:50</t>
  </si>
  <si>
    <t>LEC14-5400</t>
  </si>
  <si>
    <t>2TR0752899</t>
  </si>
  <si>
    <t>TRJ1205145340</t>
  </si>
  <si>
    <t>2022-01-20 14:01:14</t>
  </si>
  <si>
    <t>BG-3693</t>
  </si>
  <si>
    <t>L12TRA297321</t>
  </si>
  <si>
    <t>TGN156R-0441371</t>
  </si>
  <si>
    <t>2024-01-20 14:43:29</t>
  </si>
  <si>
    <t>BBS-738</t>
  </si>
  <si>
    <t>R151664</t>
  </si>
  <si>
    <t>2021-01-18 14:46:40</t>
  </si>
  <si>
    <t>BQM-756</t>
  </si>
  <si>
    <t>PK10K146416</t>
  </si>
  <si>
    <t>2025-01-22 11:47:00</t>
  </si>
  <si>
    <t>ZX-585</t>
  </si>
  <si>
    <t>BMZ-788</t>
  </si>
  <si>
    <t>Z538881</t>
  </si>
  <si>
    <t>2025-01-10 12:28:50</t>
  </si>
  <si>
    <t>BFJ-701</t>
  </si>
  <si>
    <t>HR026422</t>
  </si>
  <si>
    <t>2023-11-28 12:16:15</t>
  </si>
  <si>
    <t>CAF-151</t>
  </si>
  <si>
    <t>2025-01-13 18:29:43</t>
  </si>
  <si>
    <t>LEA18-2199</t>
  </si>
  <si>
    <t>2019-05-24 15:36:44</t>
  </si>
  <si>
    <t>LED19-493</t>
  </si>
  <si>
    <t>0040140</t>
  </si>
  <si>
    <t>2025-01-06 12:05:31</t>
  </si>
  <si>
    <t>BRW1112025</t>
  </si>
  <si>
    <t>Q371081</t>
  </si>
  <si>
    <t>2025-01-11 12:25:42</t>
  </si>
  <si>
    <t>GUJ1612349</t>
  </si>
  <si>
    <t>PK10B243028</t>
  </si>
  <si>
    <t>2023-01-16 13:19:10</t>
  </si>
  <si>
    <t>BRB-874</t>
  </si>
  <si>
    <t>6R121235</t>
  </si>
  <si>
    <t>NF1AET306H1021194</t>
  </si>
  <si>
    <t>BZH-076</t>
  </si>
  <si>
    <t>Q106783</t>
  </si>
  <si>
    <t>2024-01-12 14:52:42</t>
  </si>
  <si>
    <t>AUD-527</t>
  </si>
  <si>
    <t>RU453530</t>
  </si>
  <si>
    <t>RN600277</t>
  </si>
  <si>
    <t>2025-01-16 12:40:19</t>
  </si>
  <si>
    <t>BQG-808</t>
  </si>
  <si>
    <t>PKS13046672</t>
  </si>
  <si>
    <t>2025-01-16 10:59:34</t>
  </si>
  <si>
    <t>LEF17-231</t>
  </si>
  <si>
    <t>L15A79756869</t>
  </si>
  <si>
    <t>HR206168</t>
  </si>
  <si>
    <t>2025-01-09 16:15:05</t>
  </si>
  <si>
    <t>ABU-403</t>
  </si>
  <si>
    <t>2025-01-16 15:05:20</t>
  </si>
  <si>
    <t>BAU-798</t>
  </si>
  <si>
    <t>L12B51015255</t>
  </si>
  <si>
    <t>NFBGN8623NR027200</t>
  </si>
  <si>
    <t>FSL151202511</t>
  </si>
  <si>
    <t>9Z08575</t>
  </si>
  <si>
    <t>0907292</t>
  </si>
  <si>
    <t>2025-01-15 17:52:27</t>
  </si>
  <si>
    <t>LE17-875</t>
  </si>
  <si>
    <t>R18Z12905701</t>
  </si>
  <si>
    <t>NFBFC6665GR008370</t>
  </si>
  <si>
    <t>2025-01-06 14:23:59</t>
  </si>
  <si>
    <t>CBC-678</t>
  </si>
  <si>
    <t>G4LERU453497</t>
  </si>
  <si>
    <t>PMHCS41JVRN600350</t>
  </si>
  <si>
    <t>2025-01-09 18:32:04</t>
  </si>
  <si>
    <t>ALN-878</t>
  </si>
  <si>
    <t>6R198865</t>
  </si>
  <si>
    <t>NF1AET306H1098855</t>
  </si>
  <si>
    <t>2024-12-30 11:22:25</t>
  </si>
  <si>
    <t>BG-5621</t>
  </si>
  <si>
    <t>L15Z13505472</t>
  </si>
  <si>
    <t>NFBDG183XHR005483</t>
  </si>
  <si>
    <t>2023-11-13 15:16:57</t>
  </si>
  <si>
    <t>BSL-968</t>
  </si>
  <si>
    <t>2A11194</t>
  </si>
  <si>
    <t>NSP150R-7006606</t>
  </si>
  <si>
    <t>2020-11-11 13:38:15</t>
  </si>
  <si>
    <t>SA-1946</t>
  </si>
  <si>
    <t>PKT1027121</t>
  </si>
  <si>
    <t>LES12-6170</t>
  </si>
  <si>
    <t>TF137771</t>
  </si>
  <si>
    <t>BYZ-108</t>
  </si>
  <si>
    <t>PK10K207623</t>
  </si>
  <si>
    <t>FDY-8023</t>
  </si>
  <si>
    <t>T740390</t>
  </si>
  <si>
    <t>AHH-842 Faraz Ahmed</t>
  </si>
  <si>
    <t>E196372</t>
  </si>
  <si>
    <t>LES-7423 BUS-2</t>
  </si>
  <si>
    <t>E113661</t>
  </si>
  <si>
    <t>LES-6954 BUS-1</t>
  </si>
  <si>
    <t>RNG14-42</t>
  </si>
  <si>
    <t>RNG-1009</t>
  </si>
  <si>
    <t>SAE-5405</t>
  </si>
  <si>
    <t>GAA-414</t>
  </si>
  <si>
    <t>D0850622</t>
  </si>
  <si>
    <t>GAA-415</t>
  </si>
  <si>
    <t>D0852538</t>
  </si>
  <si>
    <t>RNS-9555</t>
  </si>
  <si>
    <t>01308P</t>
  </si>
  <si>
    <t>CAV-591</t>
  </si>
  <si>
    <t>AUE-483</t>
  </si>
  <si>
    <t>G4NAPU363888</t>
  </si>
  <si>
    <t>PMHJ2813MRN218158</t>
  </si>
  <si>
    <t>AUE-684</t>
  </si>
  <si>
    <t>G4NAPU363755</t>
  </si>
  <si>
    <t>PMHJ2813MRN218159</t>
  </si>
  <si>
    <t>BDZ-833</t>
  </si>
  <si>
    <t>9Z04590</t>
  </si>
  <si>
    <t>ZVG10R-0903475</t>
  </si>
  <si>
    <t>MUL31120252</t>
  </si>
  <si>
    <t>G4NAPU364399</t>
  </si>
  <si>
    <t>PMHJ2813MSN218963</t>
  </si>
  <si>
    <t>BHS-223</t>
  </si>
  <si>
    <t>15E4EDMSS4030127</t>
  </si>
  <si>
    <t>NFPA24396SP001358</t>
  </si>
  <si>
    <t>2025-02-27 17:58:05</t>
  </si>
  <si>
    <t>BDE-223</t>
  </si>
  <si>
    <t>9Z01382</t>
  </si>
  <si>
    <t>ZVG10R-0900430</t>
  </si>
  <si>
    <t>2025-02-28 12:52:14</t>
  </si>
  <si>
    <t>BCB-223</t>
  </si>
  <si>
    <t>K12MR1014078</t>
  </si>
  <si>
    <t>NF1SZC63S00114087</t>
  </si>
  <si>
    <t>2025-02-27 18:25:24</t>
  </si>
  <si>
    <t>BAW-223</t>
  </si>
  <si>
    <t>1GD5235908</t>
  </si>
  <si>
    <t>GUN126R5557257</t>
  </si>
  <si>
    <t>2025-02-28 14:37:40</t>
  </si>
  <si>
    <t>AWD-223</t>
  </si>
  <si>
    <t>2TR-2219862</t>
  </si>
  <si>
    <t>TRJ150-0110819</t>
  </si>
  <si>
    <t>2025-02-27 20:22:13</t>
  </si>
  <si>
    <t>AVU-223</t>
  </si>
  <si>
    <t>Q351393</t>
  </si>
  <si>
    <t>ZRE172R7050554</t>
  </si>
  <si>
    <t>2025-02-27 19:29:48</t>
  </si>
  <si>
    <t>CAG-840</t>
  </si>
  <si>
    <t>6R201823</t>
  </si>
  <si>
    <t>NF1AET306H1101860</t>
  </si>
  <si>
    <t>2025-01-31 19:22:30</t>
  </si>
  <si>
    <t>BDV-60</t>
  </si>
  <si>
    <t>L15BG7918993</t>
  </si>
  <si>
    <t>R008991</t>
  </si>
  <si>
    <t>2025-02-07 15:55:17</t>
  </si>
  <si>
    <t>BXU-733</t>
  </si>
  <si>
    <t>Q053983</t>
  </si>
  <si>
    <t>2019-01-25 17:43:58</t>
  </si>
  <si>
    <t>ARP-411</t>
  </si>
  <si>
    <t>9Z01037</t>
  </si>
  <si>
    <t>ZVG10R-0900068</t>
  </si>
  <si>
    <t>2024-02-09 14:23:14</t>
  </si>
  <si>
    <t>BJX-411</t>
  </si>
  <si>
    <t>R18Z12916987</t>
  </si>
  <si>
    <t>R020402</t>
  </si>
  <si>
    <t>2022-01-27 16:22:27</t>
  </si>
  <si>
    <t>RWL7122218</t>
  </si>
  <si>
    <t>2A58629</t>
  </si>
  <si>
    <t>NSP150R-7037259</t>
  </si>
  <si>
    <t>LEB18-785</t>
  </si>
  <si>
    <t>2023-01-18 11:51:09</t>
  </si>
  <si>
    <t>BM-2619</t>
  </si>
  <si>
    <t>G4LCPS238953</t>
  </si>
  <si>
    <t>2021-02-01 10:41:08</t>
  </si>
  <si>
    <t>CAB-2127</t>
  </si>
  <si>
    <t>009790</t>
  </si>
  <si>
    <t>2025-02-12 18:24:30</t>
  </si>
  <si>
    <t>E-4579</t>
  </si>
  <si>
    <t>E-4579(A)</t>
  </si>
  <si>
    <t>2025-02-10 16:06:37</t>
  </si>
  <si>
    <t>CAC-211</t>
  </si>
  <si>
    <t>V577180</t>
  </si>
  <si>
    <t>S0305454</t>
  </si>
  <si>
    <t>2025-02-11 18:27:47</t>
  </si>
  <si>
    <t>LEA17A-1057</t>
  </si>
  <si>
    <t>Z501116</t>
  </si>
  <si>
    <t>2025-02-01 12:01:30</t>
  </si>
  <si>
    <t>KHI122202550</t>
  </si>
  <si>
    <t>2025-02-12 20:52:42</t>
  </si>
  <si>
    <t>AUA-560</t>
  </si>
  <si>
    <t>GUNAMU945417</t>
  </si>
  <si>
    <t>PMHD841FMMN302211</t>
  </si>
  <si>
    <t>2025-01-13 12:08:25</t>
  </si>
  <si>
    <t>KHI122202548</t>
  </si>
  <si>
    <t>2025-02-12 19:32:57</t>
  </si>
  <si>
    <t>KX-2406</t>
  </si>
  <si>
    <t>1GD0539352</t>
  </si>
  <si>
    <t>GUN126R-5533192</t>
  </si>
  <si>
    <t>2025-02-04 16:23:08</t>
  </si>
  <si>
    <t>BNY-676</t>
  </si>
  <si>
    <t>Q396408</t>
  </si>
  <si>
    <t>ZRE172R-7035535</t>
  </si>
  <si>
    <t>2025-01-20 20:57:02</t>
  </si>
  <si>
    <t>ARG-170</t>
  </si>
  <si>
    <t>6R298307</t>
  </si>
  <si>
    <t>NF1AET306H1198364</t>
  </si>
  <si>
    <t>AZA-184</t>
  </si>
  <si>
    <t>L15Z14809555</t>
  </si>
  <si>
    <t>R026234</t>
  </si>
  <si>
    <t>2025-02-07 17:16:10</t>
  </si>
  <si>
    <t>LEA20-5621</t>
  </si>
  <si>
    <t>PK10B199124</t>
  </si>
  <si>
    <t>A1J310PK10099138</t>
  </si>
  <si>
    <t>2025-02-03 15:08:08</t>
  </si>
  <si>
    <t>BVV-629</t>
  </si>
  <si>
    <t>Q090434</t>
  </si>
  <si>
    <t>R-6067911</t>
  </si>
  <si>
    <t>2023-01-12 10:54:18</t>
  </si>
  <si>
    <t>AUE-393</t>
  </si>
  <si>
    <t>P314196</t>
  </si>
  <si>
    <t>2025-01-25 14:54:50</t>
  </si>
  <si>
    <t>ARZ-874</t>
  </si>
  <si>
    <t>BQP-120</t>
  </si>
  <si>
    <t>Z543375</t>
  </si>
  <si>
    <t>R-4169019</t>
  </si>
  <si>
    <t>2024-01-15 16:49:03</t>
  </si>
  <si>
    <t>ASE-621</t>
  </si>
  <si>
    <t>1GD0893774</t>
  </si>
  <si>
    <t>AUJ-932</t>
  </si>
  <si>
    <t>2A72262</t>
  </si>
  <si>
    <t>R-7049425</t>
  </si>
  <si>
    <t>2025-01-27 14:38:06</t>
  </si>
  <si>
    <t>AGS-097</t>
  </si>
  <si>
    <t>H313058</t>
  </si>
  <si>
    <t>KP307763</t>
  </si>
  <si>
    <t>2024-01-26 00:00:00</t>
  </si>
  <si>
    <t>KHI26925140</t>
  </si>
  <si>
    <t>Q342958</t>
  </si>
  <si>
    <t>R-7042121</t>
  </si>
  <si>
    <t>2025-01-09 17:58:52</t>
  </si>
  <si>
    <t>AFQ-740</t>
  </si>
  <si>
    <t>0011994</t>
  </si>
  <si>
    <t>2025-02-03 11:41:22</t>
  </si>
  <si>
    <t>ASE-416</t>
  </si>
  <si>
    <t>BN-0466</t>
  </si>
  <si>
    <t>L15Z14812232</t>
  </si>
  <si>
    <t>NFBDG1837RR028866</t>
  </si>
  <si>
    <t>2025-02-06 21:18:19</t>
  </si>
  <si>
    <t>SA-6766</t>
  </si>
  <si>
    <t>R06AR1000831</t>
  </si>
  <si>
    <t>2025-01-29 22:32:24</t>
  </si>
  <si>
    <t>BRF-141</t>
  </si>
  <si>
    <t>6R125732</t>
  </si>
  <si>
    <t>NF1AET306H1025695</t>
  </si>
  <si>
    <t>MIRKH221020252</t>
  </si>
  <si>
    <t>2025-01-14 19:40:10</t>
  </si>
  <si>
    <t>LEH17-8533</t>
  </si>
  <si>
    <t>1NZFXE1496ML</t>
  </si>
  <si>
    <t>2025-01-09 13:19:47</t>
  </si>
  <si>
    <t>ABC-453</t>
  </si>
  <si>
    <t>BLD-029</t>
  </si>
  <si>
    <t>Q042635</t>
  </si>
  <si>
    <t>ZRE171R-6020091</t>
  </si>
  <si>
    <t>2022-01-19 15:41:00</t>
  </si>
  <si>
    <t>ABK-924</t>
  </si>
  <si>
    <t>2025-01-31 16:53:33</t>
  </si>
  <si>
    <t>CBD-943</t>
  </si>
  <si>
    <t>6R319163</t>
  </si>
  <si>
    <t>2025-01-30 18:41:20</t>
  </si>
  <si>
    <t>CBA-231</t>
  </si>
  <si>
    <t>2A72700</t>
  </si>
  <si>
    <t>NSP150R-7049825</t>
  </si>
  <si>
    <t>2025-02-04 17:11:36</t>
  </si>
  <si>
    <t>BHT-224</t>
  </si>
  <si>
    <t>2025-01-25 14:53:42</t>
  </si>
  <si>
    <t>HDD41120257</t>
  </si>
  <si>
    <t>2024-02-01 18:12:48</t>
  </si>
  <si>
    <t>KHI26225114</t>
  </si>
  <si>
    <t>TRJ150-0098886</t>
  </si>
  <si>
    <t>2024-02-01 14:45:30</t>
  </si>
  <si>
    <t>KHI982562</t>
  </si>
  <si>
    <t>1GD1798357</t>
  </si>
  <si>
    <t>2024-01-23 15:12:05</t>
  </si>
  <si>
    <t>KHI231202553</t>
  </si>
  <si>
    <t>B51030546</t>
  </si>
  <si>
    <t>R047638</t>
  </si>
  <si>
    <t>2025-01-24 13:03:57</t>
  </si>
  <si>
    <t>BZ-5522</t>
  </si>
  <si>
    <t>2TRA870012</t>
  </si>
  <si>
    <t>2024-01-11 19:13:57</t>
  </si>
  <si>
    <t>AAR-068</t>
  </si>
  <si>
    <t>6R112754</t>
  </si>
  <si>
    <t>NF1AET306H1012746</t>
  </si>
  <si>
    <t>LEB17A-7527</t>
  </si>
  <si>
    <t>L15Z13506218</t>
  </si>
  <si>
    <t>NFBDG1836HR006226</t>
  </si>
  <si>
    <t>CAB-7570</t>
  </si>
  <si>
    <t>CC005417</t>
  </si>
  <si>
    <t>ARS-796</t>
  </si>
  <si>
    <t>G4NALH323166</t>
  </si>
  <si>
    <t>NNAQL51AZKP505248</t>
  </si>
  <si>
    <t>SHEK2712025</t>
  </si>
  <si>
    <t>2025-01-27 16:14:00</t>
  </si>
  <si>
    <t>CCF-067</t>
  </si>
  <si>
    <t>G4LESU525443</t>
  </si>
  <si>
    <t>PMHCS41JVSN601797</t>
  </si>
  <si>
    <t>2021-01-30 12:49:13</t>
  </si>
  <si>
    <t>BYF-544</t>
  </si>
  <si>
    <t>6R269081</t>
  </si>
  <si>
    <t>H1169100</t>
  </si>
  <si>
    <t>2025-01-28 16:36:54</t>
  </si>
  <si>
    <t>BK-5906</t>
  </si>
  <si>
    <t>H300537</t>
  </si>
  <si>
    <t>P517106</t>
  </si>
  <si>
    <t>2025-01-25 14:32:08</t>
  </si>
  <si>
    <t>LZP-345</t>
  </si>
  <si>
    <t>Y414826</t>
  </si>
  <si>
    <t>2025-01-28 16:42:12</t>
  </si>
  <si>
    <t>BEK-170</t>
  </si>
  <si>
    <t>Q098436</t>
  </si>
  <si>
    <t>C6074932</t>
  </si>
  <si>
    <t>2025-01-25 12:45:21</t>
  </si>
  <si>
    <t>AWU-515</t>
  </si>
  <si>
    <t>1KR-0390569</t>
  </si>
  <si>
    <t>KGC10-0143993</t>
  </si>
  <si>
    <t>2025-01-27 20:26:51</t>
  </si>
  <si>
    <t>BRG-027</t>
  </si>
  <si>
    <t>Z569055</t>
  </si>
  <si>
    <t>2024-12-05 18:47:46</t>
  </si>
  <si>
    <t>BSP-151</t>
  </si>
  <si>
    <t>J467035</t>
  </si>
  <si>
    <t>CAP-397</t>
  </si>
  <si>
    <t>K022763</t>
  </si>
  <si>
    <t>S0264106</t>
  </si>
  <si>
    <t>2025-01-27 14:56:08</t>
  </si>
  <si>
    <t>ASW-557</t>
  </si>
  <si>
    <t>1KR2858393</t>
  </si>
  <si>
    <t>KSP2100035742</t>
  </si>
  <si>
    <t>2025-01-29 15:43:37</t>
  </si>
  <si>
    <t>LHE16120255</t>
  </si>
  <si>
    <t>6R335610</t>
  </si>
  <si>
    <t>2025-01-16 14:03:33</t>
  </si>
  <si>
    <t>AYL-246</t>
  </si>
  <si>
    <t>PKF572592</t>
  </si>
  <si>
    <t>SF410PK479422</t>
  </si>
  <si>
    <t>2024-12-27 15:44:01</t>
  </si>
  <si>
    <t>ATM-087</t>
  </si>
  <si>
    <t>Q370983</t>
  </si>
  <si>
    <t>ZRE172R-7070206</t>
  </si>
  <si>
    <t>RWL1722132</t>
  </si>
  <si>
    <t>Q347703</t>
  </si>
  <si>
    <t>ZRE172R-7046889</t>
  </si>
  <si>
    <t>2021-02-17 12:33:32</t>
  </si>
  <si>
    <t>BWQ-069</t>
  </si>
  <si>
    <t>214642N</t>
  </si>
  <si>
    <t>BVQ-575</t>
  </si>
  <si>
    <t>R697308</t>
  </si>
  <si>
    <t>2024-01-18 14:04:29</t>
  </si>
  <si>
    <t>BGB-188</t>
  </si>
  <si>
    <t>R004642</t>
  </si>
  <si>
    <t>2025-01-09 14:40:13</t>
  </si>
  <si>
    <t>RWL27112128</t>
  </si>
  <si>
    <t>2A40579</t>
  </si>
  <si>
    <t>NSP150R-7025463</t>
  </si>
  <si>
    <t>BJ-8487</t>
  </si>
  <si>
    <t>1GD5089975</t>
  </si>
  <si>
    <t>ABR-954</t>
  </si>
  <si>
    <t>Q070014</t>
  </si>
  <si>
    <t>2021-01-18 10:06:18</t>
  </si>
  <si>
    <t>ISL2012025</t>
  </si>
  <si>
    <t>6R335948</t>
  </si>
  <si>
    <t>2025-01-20 11:02:18</t>
  </si>
  <si>
    <t>AGV-052</t>
  </si>
  <si>
    <t>Q088371</t>
  </si>
  <si>
    <t>2022-01-18 17:18:50</t>
  </si>
  <si>
    <t>BSR-959</t>
  </si>
  <si>
    <t>PK10K166149</t>
  </si>
  <si>
    <t>NF1AVK31H10066121</t>
  </si>
  <si>
    <t>2021-01-19 17:01:35</t>
  </si>
  <si>
    <t>AYB-4092</t>
  </si>
  <si>
    <t>EG241658</t>
  </si>
  <si>
    <t>2025-01-16 09:30:25</t>
  </si>
  <si>
    <t>LEE17-3809</t>
  </si>
  <si>
    <t>HR204258</t>
  </si>
  <si>
    <t>2025-01-15 16:28:23</t>
  </si>
  <si>
    <t>AWW-827</t>
  </si>
  <si>
    <t>054905</t>
  </si>
  <si>
    <t>2022-01-03 18:49:31</t>
  </si>
  <si>
    <t>ASL-298</t>
  </si>
  <si>
    <t>6R316942</t>
  </si>
  <si>
    <t>JG-1861</t>
  </si>
  <si>
    <t>5L-6016682</t>
  </si>
  <si>
    <t>SA-3110</t>
  </si>
  <si>
    <t>R06A-2182622</t>
  </si>
  <si>
    <t>SA-7783</t>
  </si>
  <si>
    <t>R06A-2842919</t>
  </si>
  <si>
    <t>KHI31120258</t>
  </si>
  <si>
    <t>SA-7785</t>
  </si>
  <si>
    <t>R06A-2519466</t>
  </si>
  <si>
    <t>DS17V-261147</t>
  </si>
  <si>
    <t>SA-8110</t>
  </si>
  <si>
    <t>R06A-2812327</t>
  </si>
  <si>
    <t>SB-3110</t>
  </si>
  <si>
    <t>KF-H668676</t>
  </si>
  <si>
    <t>LET17-3090</t>
  </si>
  <si>
    <t>FDU-4076</t>
  </si>
  <si>
    <t>BXD-403</t>
  </si>
  <si>
    <t>PK10K198696</t>
  </si>
  <si>
    <t>NF1AVK31H10098697</t>
  </si>
  <si>
    <t>ANC-452</t>
  </si>
  <si>
    <t>BYQ-657</t>
  </si>
  <si>
    <t>PK10B242771</t>
  </si>
  <si>
    <t>A1J310PK10142766</t>
  </si>
  <si>
    <t>BYQ-658</t>
  </si>
  <si>
    <t>PK10B242774</t>
  </si>
  <si>
    <t>A1J310PK10142767</t>
  </si>
  <si>
    <t>BYR-346</t>
  </si>
  <si>
    <t>PK10B242773</t>
  </si>
  <si>
    <t>A1J310PK10142769</t>
  </si>
  <si>
    <t>CAC-851</t>
  </si>
  <si>
    <t>PK10K210494</t>
  </si>
  <si>
    <t>NF1AVK31H10110508</t>
  </si>
  <si>
    <t>CAC-857</t>
  </si>
  <si>
    <t>PK10K210520</t>
  </si>
  <si>
    <t>NF1AVK31H10110502</t>
  </si>
  <si>
    <t>AQT-187</t>
  </si>
  <si>
    <t>2A64360</t>
  </si>
  <si>
    <t>NSP150R-7042124</t>
  </si>
  <si>
    <t>LEF19-5785</t>
  </si>
  <si>
    <t>LEE-192705</t>
  </si>
  <si>
    <t>2022-01-07 10:04:25</t>
  </si>
  <si>
    <t>LHE22122152</t>
  </si>
  <si>
    <t>21K2819</t>
  </si>
  <si>
    <t>BSX-656</t>
  </si>
  <si>
    <t>R18Z16916887</t>
  </si>
  <si>
    <t>R068992</t>
  </si>
  <si>
    <t>2021-01-30 11:59:30</t>
  </si>
  <si>
    <t>BNR-321</t>
  </si>
  <si>
    <t>Z12941638</t>
  </si>
  <si>
    <t>JR045057</t>
  </si>
  <si>
    <t>2024-02-14 16:01:45</t>
  </si>
  <si>
    <t>AWT-850</t>
  </si>
  <si>
    <t>PKF561096</t>
  </si>
  <si>
    <t>PK467967</t>
  </si>
  <si>
    <t>2023-02-06 19:47:28</t>
  </si>
  <si>
    <t>HDD72228</t>
  </si>
  <si>
    <t>2022-02-07 10:28:58</t>
  </si>
  <si>
    <t>LHE30821DI5279</t>
  </si>
  <si>
    <t>2025-02-10 00:00:00</t>
  </si>
  <si>
    <t>AXE-851</t>
  </si>
  <si>
    <t>R011275</t>
  </si>
  <si>
    <t>2022-02-10 13:02:03</t>
  </si>
  <si>
    <t>ISL822276</t>
  </si>
  <si>
    <t>024866</t>
  </si>
  <si>
    <t>2022-02-09 10:41:51</t>
  </si>
  <si>
    <t>AUJ-649</t>
  </si>
  <si>
    <t>2023-02-09 16:52:00</t>
  </si>
  <si>
    <t>LEA19A-3055</t>
  </si>
  <si>
    <t>Z569930</t>
  </si>
  <si>
    <t>NZE170R-4195363</t>
  </si>
  <si>
    <t>RWL2712134</t>
  </si>
  <si>
    <t>Q347281</t>
  </si>
  <si>
    <t>2021-01-27 13:14:15</t>
  </si>
  <si>
    <t>BPL-768</t>
  </si>
  <si>
    <t>2022-02-02 12:27:05</t>
  </si>
  <si>
    <t>KQ-1013</t>
  </si>
  <si>
    <t>5L-6066913</t>
  </si>
  <si>
    <t>AH7FK22G103028076</t>
  </si>
  <si>
    <t>2024-02-06 00:00:00</t>
  </si>
  <si>
    <t>LEA20-5472</t>
  </si>
  <si>
    <t>Z574770</t>
  </si>
  <si>
    <t>NZE170R-4198671</t>
  </si>
  <si>
    <t>KN-2430</t>
  </si>
  <si>
    <t>2021-01-12 10:57:00</t>
  </si>
  <si>
    <t>BCK-611</t>
  </si>
  <si>
    <t>L13T-7420318</t>
  </si>
  <si>
    <t>NFBGM1542ER156851</t>
  </si>
  <si>
    <t>2021-01-12 14:28:00</t>
  </si>
  <si>
    <t>AFR-969</t>
  </si>
  <si>
    <t>2TRA889008</t>
  </si>
  <si>
    <t>0444138</t>
  </si>
  <si>
    <t>2024-01-29 00:00:00</t>
  </si>
  <si>
    <t>MZF271215</t>
  </si>
  <si>
    <t>2A17066</t>
  </si>
  <si>
    <t>2021-01-27 10:44:27</t>
  </si>
  <si>
    <t>LHE6223110</t>
  </si>
  <si>
    <t>2023-02-06 19:31:32</t>
  </si>
  <si>
    <t>ACN-858</t>
  </si>
  <si>
    <t>2A18085</t>
  </si>
  <si>
    <t>2021-02-04 12:57:58</t>
  </si>
  <si>
    <t>BMY-595</t>
  </si>
  <si>
    <t>Q047961</t>
  </si>
  <si>
    <t>R-6025435</t>
  </si>
  <si>
    <t>2022-01-24 15:53:57</t>
  </si>
  <si>
    <t>KHI28122171</t>
  </si>
  <si>
    <t>2021-12-29 14:11:51</t>
  </si>
  <si>
    <t>BBG-929</t>
  </si>
  <si>
    <t>2023-02-06 15:50:16</t>
  </si>
  <si>
    <t>ACG-701</t>
  </si>
  <si>
    <t>6R156415</t>
  </si>
  <si>
    <t>NF1AET306H1056398</t>
  </si>
  <si>
    <t>2024-01-25 16:37:00</t>
  </si>
  <si>
    <t>AEC-358</t>
  </si>
  <si>
    <t>AEC-3</t>
  </si>
  <si>
    <t>2023-01-03 16:48:48</t>
  </si>
  <si>
    <t>BPD-108</t>
  </si>
  <si>
    <t>1KR-1569171</t>
  </si>
  <si>
    <t>KSP130-2150320</t>
  </si>
  <si>
    <t>2021-02-04 18:07:33</t>
  </si>
  <si>
    <t>ALU-176</t>
  </si>
  <si>
    <t>Z542979</t>
  </si>
  <si>
    <t>ISL2812264</t>
  </si>
  <si>
    <t>088369</t>
  </si>
  <si>
    <t>2022-01-29 14:32:11</t>
  </si>
  <si>
    <t>ATU-263</t>
  </si>
  <si>
    <t>2023-02-01 16:14:00</t>
  </si>
  <si>
    <t>AMK-814</t>
  </si>
  <si>
    <t>NR028588</t>
  </si>
  <si>
    <t>BLR-131</t>
  </si>
  <si>
    <t>1NZ-7108995</t>
  </si>
  <si>
    <t>NHP10-6289288</t>
  </si>
  <si>
    <t>2022-01-26 14:33:00</t>
  </si>
  <si>
    <t>LHE722221</t>
  </si>
  <si>
    <t>2022-02-07 10:52:16</t>
  </si>
  <si>
    <t>LM-0005</t>
  </si>
  <si>
    <t>2023-02-06 20:08:44</t>
  </si>
  <si>
    <t>RWL1412218</t>
  </si>
  <si>
    <t>Q086147</t>
  </si>
  <si>
    <t>2022-01-14 13:14:22</t>
  </si>
  <si>
    <t>BUF-376</t>
  </si>
  <si>
    <t>2A33058</t>
  </si>
  <si>
    <t>NSP151R-9512462</t>
  </si>
  <si>
    <t>2023-01-31 17:17:00</t>
  </si>
  <si>
    <t>BVG-076</t>
  </si>
  <si>
    <t>G3LAMP133110</t>
  </si>
  <si>
    <t>NNATA52AZKP708340</t>
  </si>
  <si>
    <t>2025-02-04 00:00:00</t>
  </si>
  <si>
    <t>LB-1053</t>
  </si>
  <si>
    <t>2022-02-03 11:23:25</t>
  </si>
  <si>
    <t>AHV-279</t>
  </si>
  <si>
    <t>UL473QFM3CAD535143</t>
  </si>
  <si>
    <t>NKMA2ASE5N1007649</t>
  </si>
  <si>
    <t>BK-2601</t>
  </si>
  <si>
    <t>2TRA917938</t>
  </si>
  <si>
    <t>R0444488</t>
  </si>
  <si>
    <t>2022-01-31 13:31:33</t>
  </si>
  <si>
    <t>BSP-636</t>
  </si>
  <si>
    <t>2A04040</t>
  </si>
  <si>
    <t>LE20-3561</t>
  </si>
  <si>
    <t>PK10K154029</t>
  </si>
  <si>
    <t>NF1AVK31H10054020</t>
  </si>
  <si>
    <t>2023-01-26 10:28:00</t>
  </si>
  <si>
    <t>BNL-232</t>
  </si>
  <si>
    <t>PK10B-170097</t>
  </si>
  <si>
    <t>A1J310PK-10070073</t>
  </si>
  <si>
    <t>2023-01-30 13:18:00</t>
  </si>
  <si>
    <t>AMQ-407</t>
  </si>
  <si>
    <t>6R258472</t>
  </si>
  <si>
    <t>NF1AET306H1158430</t>
  </si>
  <si>
    <t>BUH-768</t>
  </si>
  <si>
    <t>083374</t>
  </si>
  <si>
    <t>KHI281221124</t>
  </si>
  <si>
    <t>D516773</t>
  </si>
  <si>
    <t>M1005195</t>
  </si>
  <si>
    <t>BGT-067</t>
  </si>
  <si>
    <t>L13Z1-7451488</t>
  </si>
  <si>
    <t>NFBGM1542GR193398</t>
  </si>
  <si>
    <t>2024-01-23 00:00:00</t>
  </si>
  <si>
    <t>GJRN15420254</t>
  </si>
  <si>
    <t>L12B51033480</t>
  </si>
  <si>
    <t>NFBGN8629SR051125</t>
  </si>
  <si>
    <t>BWA-259</t>
  </si>
  <si>
    <t>BVP-920</t>
  </si>
  <si>
    <t>Q087261</t>
  </si>
  <si>
    <t>ZRE171R-6064698</t>
  </si>
  <si>
    <t>2024-02-02 00:00:00</t>
  </si>
  <si>
    <t>BRU-250</t>
  </si>
  <si>
    <t>PK10K158797</t>
  </si>
  <si>
    <t>NF1AVK31H10058793</t>
  </si>
  <si>
    <t>2025-01-30 16:18:00</t>
  </si>
  <si>
    <t>MDRB-305</t>
  </si>
  <si>
    <t>007923</t>
  </si>
  <si>
    <t>2022-01-29 16:07:38</t>
  </si>
  <si>
    <t>BEL-470</t>
  </si>
  <si>
    <t>Z17435090</t>
  </si>
  <si>
    <t>R174252</t>
  </si>
  <si>
    <t>2024-02-01 11:58:00</t>
  </si>
  <si>
    <t>MOR101227</t>
  </si>
  <si>
    <t>2022-01-10 15:37:16</t>
  </si>
  <si>
    <t>APB-747</t>
  </si>
  <si>
    <t>PR005846</t>
  </si>
  <si>
    <t>2023-01-23 12:58:12</t>
  </si>
  <si>
    <t>LEF19-2793</t>
  </si>
  <si>
    <t>KR252588</t>
  </si>
  <si>
    <t>2023-01-23 11:31:25</t>
  </si>
  <si>
    <t>BFQ-867</t>
  </si>
  <si>
    <t>PKB646760</t>
  </si>
  <si>
    <t>SB308PK01185260</t>
  </si>
  <si>
    <t>AQQ-203</t>
  </si>
  <si>
    <t>L12B51021134</t>
  </si>
  <si>
    <t>PR036195</t>
  </si>
  <si>
    <t>2024-01-16 12:17:20</t>
  </si>
  <si>
    <t>KHI1012210</t>
  </si>
  <si>
    <t>010019</t>
  </si>
  <si>
    <t>2022-01-11 18:22:00</t>
  </si>
  <si>
    <t>KHI24122175</t>
  </si>
  <si>
    <t>R200710</t>
  </si>
  <si>
    <t>H1100712</t>
  </si>
  <si>
    <t>MUF782116</t>
  </si>
  <si>
    <t>022457</t>
  </si>
  <si>
    <t>BRP-833</t>
  </si>
  <si>
    <t>2020-01-30 10:41:55</t>
  </si>
  <si>
    <t>MNF-337</t>
  </si>
  <si>
    <t>G4NAMU113350</t>
  </si>
  <si>
    <t>PMHJ2813SMN205139</t>
  </si>
  <si>
    <t>ABP-353</t>
  </si>
  <si>
    <t>2022-01-31 10:50:50</t>
  </si>
  <si>
    <t>AJC-535</t>
  </si>
  <si>
    <t>6R218426</t>
  </si>
  <si>
    <t>NF1AET306H111</t>
  </si>
  <si>
    <t>2025-01-16 21:01:38</t>
  </si>
  <si>
    <t>KHI3112269</t>
  </si>
  <si>
    <t>M3CAD56719</t>
  </si>
  <si>
    <t>N1006719</t>
  </si>
  <si>
    <t>2022-01-31 16:10:12</t>
  </si>
  <si>
    <t>KHI3012061</t>
  </si>
  <si>
    <t>Q064108</t>
  </si>
  <si>
    <t>2020-01-30 16:44:02</t>
  </si>
  <si>
    <t>FSL211237</t>
  </si>
  <si>
    <t>R005702</t>
  </si>
  <si>
    <t>2023-01-21 13:06:32</t>
  </si>
  <si>
    <t>BSR-403</t>
  </si>
  <si>
    <t>6R146307</t>
  </si>
  <si>
    <t>NF1AET306H1046302</t>
  </si>
  <si>
    <t>AWT-621</t>
  </si>
  <si>
    <t>008479</t>
  </si>
  <si>
    <t>ABG-125</t>
  </si>
  <si>
    <t>2021-01-25 15:24:03</t>
  </si>
  <si>
    <t>LEA18-5653</t>
  </si>
  <si>
    <t>R217724</t>
  </si>
  <si>
    <t>2019-01-28 15:12:42</t>
  </si>
  <si>
    <t>BSZ-747</t>
  </si>
  <si>
    <t>2A17047</t>
  </si>
  <si>
    <t>2021-01-25 12:05:37</t>
  </si>
  <si>
    <t>AFS-679</t>
  </si>
  <si>
    <t>R18216926674</t>
  </si>
  <si>
    <t>NFBFC6668MR079218</t>
  </si>
  <si>
    <t>LEA20-8456</t>
  </si>
  <si>
    <t>Z579025</t>
  </si>
  <si>
    <t>2021-01-27 13:28:47</t>
  </si>
  <si>
    <t>ASD-372</t>
  </si>
  <si>
    <t>2023-01-27 17:35:00</t>
  </si>
  <si>
    <t>MUL2412223</t>
  </si>
  <si>
    <t>Q355898</t>
  </si>
  <si>
    <t>2022-01-24 11:34:21</t>
  </si>
  <si>
    <t>ASK-127</t>
  </si>
  <si>
    <t>PKP404940</t>
  </si>
  <si>
    <t>SF410PK438580</t>
  </si>
  <si>
    <t>2023-01-19 09:34:31</t>
  </si>
  <si>
    <t>ARY-959</t>
  </si>
  <si>
    <t>L15Z14802461</t>
  </si>
  <si>
    <t>NFBDG1726LR019155</t>
  </si>
  <si>
    <t>TAP-935</t>
  </si>
  <si>
    <t>2022-01-24 11:51:23</t>
  </si>
  <si>
    <t>AQA-587</t>
  </si>
  <si>
    <t>LR-017759</t>
  </si>
  <si>
    <t>2020-01-28 16:14:08</t>
  </si>
  <si>
    <t>BK-0609</t>
  </si>
  <si>
    <t>SFG15T-21029081</t>
  </si>
  <si>
    <t>PDF580PALR22A2880</t>
  </si>
  <si>
    <t>KHI12122103</t>
  </si>
  <si>
    <t>Q087293</t>
  </si>
  <si>
    <t>ZRE171R-6064601</t>
  </si>
  <si>
    <t>MUL1412283</t>
  </si>
  <si>
    <t>2A43684</t>
  </si>
  <si>
    <t>2022-01-14 16:04:34</t>
  </si>
  <si>
    <t>AMC-456</t>
  </si>
  <si>
    <t>BEK-977</t>
  </si>
  <si>
    <t>Q024260</t>
  </si>
  <si>
    <t>ZRE171R-6001740</t>
  </si>
  <si>
    <t>BL-7630</t>
  </si>
  <si>
    <t>2024-01-19 16:01:21</t>
  </si>
  <si>
    <t>BHM-259</t>
  </si>
  <si>
    <t>L13Z17456145</t>
  </si>
  <si>
    <t>R198592</t>
  </si>
  <si>
    <t>AGD-255</t>
  </si>
  <si>
    <t>TRJ150-0016945</t>
  </si>
  <si>
    <t>2024-12-17 15:33:35</t>
  </si>
  <si>
    <t>BYD-082</t>
  </si>
  <si>
    <t>IKR-2364298</t>
  </si>
  <si>
    <t>M700A-0136217</t>
  </si>
  <si>
    <t>2022-12-27 00:00:00</t>
  </si>
  <si>
    <t>AVU-261</t>
  </si>
  <si>
    <t>BLV-566</t>
  </si>
  <si>
    <t>Q328397</t>
  </si>
  <si>
    <t>ZRE172R-7027517</t>
  </si>
  <si>
    <t>2023-01-28 13:13:00</t>
  </si>
  <si>
    <t>RWL2112273</t>
  </si>
  <si>
    <t>PK01136045</t>
  </si>
  <si>
    <t>2022-01-24 14:36:15</t>
  </si>
  <si>
    <t>BRK-787</t>
  </si>
  <si>
    <t>Q063980</t>
  </si>
  <si>
    <t>2020-01-27 16:14:07</t>
  </si>
  <si>
    <t>ALS-703</t>
  </si>
  <si>
    <t>JR049056</t>
  </si>
  <si>
    <t>2020-01-27 11:54:52</t>
  </si>
  <si>
    <t>ANJ-376</t>
  </si>
  <si>
    <t>2021-01-25 13:10:57</t>
  </si>
  <si>
    <t>KHI2710229</t>
  </si>
  <si>
    <t>Z528606</t>
  </si>
  <si>
    <t>NZE170R-4154641</t>
  </si>
  <si>
    <t>APW-571</t>
  </si>
  <si>
    <t>G3LAKP148074</t>
  </si>
  <si>
    <t>NNATA52AZKP700557</t>
  </si>
  <si>
    <t>2023-01-20 16:09:00</t>
  </si>
  <si>
    <t>BWU-981</t>
  </si>
  <si>
    <t>S00104061</t>
  </si>
  <si>
    <t>2023-12-27 16:37:00</t>
  </si>
  <si>
    <t>LHE2412257</t>
  </si>
  <si>
    <t>PK10B223747</t>
  </si>
  <si>
    <t>PK10123692</t>
  </si>
  <si>
    <t>2022-01-24 20:17:24</t>
  </si>
  <si>
    <t>AKW-010</t>
  </si>
  <si>
    <t>0893970</t>
  </si>
  <si>
    <t>2022-01-14 17:32:58</t>
  </si>
  <si>
    <t>LES08-3446</t>
  </si>
  <si>
    <t>2021-01-09 13:36:54</t>
  </si>
  <si>
    <t>HDD23122144</t>
  </si>
  <si>
    <t>2021-12-23 15:14:37</t>
  </si>
  <si>
    <t>AWX-493</t>
  </si>
  <si>
    <t>Q088224</t>
  </si>
  <si>
    <t>2022-01-24 12:21:01</t>
  </si>
  <si>
    <t>RYK15122041</t>
  </si>
  <si>
    <t>LR266110</t>
  </si>
  <si>
    <t>MUL1412267</t>
  </si>
  <si>
    <t>2022-01-14 20:30:25</t>
  </si>
  <si>
    <t>BUN-773</t>
  </si>
  <si>
    <t>2A35567</t>
  </si>
  <si>
    <t>NSP150R-7022115</t>
  </si>
  <si>
    <t>BYD-260</t>
  </si>
  <si>
    <t>Q102822</t>
  </si>
  <si>
    <t>2023-01-02 12:48:42</t>
  </si>
  <si>
    <t>BVK-724</t>
  </si>
  <si>
    <t>R06AK944450</t>
  </si>
  <si>
    <t>MH555274560</t>
  </si>
  <si>
    <t>2021-12-29 12:10:22</t>
  </si>
  <si>
    <t>BVK-754</t>
  </si>
  <si>
    <t>2A43835</t>
  </si>
  <si>
    <t>2022-01-07 16:08:32</t>
  </si>
  <si>
    <t>BUL-799</t>
  </si>
  <si>
    <t>Q080085</t>
  </si>
  <si>
    <t>ZRE171R-6057531</t>
  </si>
  <si>
    <t>ANJ-514</t>
  </si>
  <si>
    <t>Q101680</t>
  </si>
  <si>
    <t>BWQ-784</t>
  </si>
  <si>
    <t>2023-01-17 13:16:46</t>
  </si>
  <si>
    <t>PESH392158</t>
  </si>
  <si>
    <t>2A25820</t>
  </si>
  <si>
    <t>NSP150R-7015478</t>
  </si>
  <si>
    <t>BQS-874</t>
  </si>
  <si>
    <t>6R109217</t>
  </si>
  <si>
    <t>H1009081</t>
  </si>
  <si>
    <t>2023-01-02 11:59:09</t>
  </si>
  <si>
    <t>KHI14222105</t>
  </si>
  <si>
    <t>Q357473</t>
  </si>
  <si>
    <t>ZRE172R-7056633</t>
  </si>
  <si>
    <t>BM-9959</t>
  </si>
  <si>
    <t>S1001648</t>
  </si>
  <si>
    <t>2025-01-18 14:01:35</t>
  </si>
  <si>
    <t>BJD-683</t>
  </si>
  <si>
    <t>Q036790</t>
  </si>
  <si>
    <t>ZRE171R-6014312</t>
  </si>
  <si>
    <t>MNBD412277</t>
  </si>
  <si>
    <t>2022-01-04 16:22:47</t>
  </si>
  <si>
    <t>BYC-843</t>
  </si>
  <si>
    <t>2023-01-03 13:38:58</t>
  </si>
  <si>
    <t>LEA19-3100</t>
  </si>
  <si>
    <t>2022-01-06 17:42:04</t>
  </si>
  <si>
    <t>BSL-609</t>
  </si>
  <si>
    <t>R264360</t>
  </si>
  <si>
    <t>2021-01-12 17:19:50</t>
  </si>
  <si>
    <t>AGA-165</t>
  </si>
  <si>
    <t>PK10B224479</t>
  </si>
  <si>
    <t>A1J310PK10124489</t>
  </si>
  <si>
    <t>BVQ-391</t>
  </si>
  <si>
    <t>2022-01-04 15:30:59</t>
  </si>
  <si>
    <t>KHI212321</t>
  </si>
  <si>
    <t>2023-01-02 16:16:11</t>
  </si>
  <si>
    <t>QE-567</t>
  </si>
  <si>
    <t>R119777</t>
  </si>
  <si>
    <t>2021-12-29 16:07:07</t>
  </si>
  <si>
    <t>ASE-626</t>
  </si>
  <si>
    <t>Q346953</t>
  </si>
  <si>
    <t>2021-01-05 15:28:48</t>
  </si>
  <si>
    <t>MUL30122167</t>
  </si>
  <si>
    <t>2A29322</t>
  </si>
  <si>
    <t>2021-12-30 15:31:36</t>
  </si>
  <si>
    <t>AHK-135</t>
  </si>
  <si>
    <t>2021-12-28 10:57:45</t>
  </si>
  <si>
    <t>BJ-9643</t>
  </si>
  <si>
    <t>RYK1412280</t>
  </si>
  <si>
    <t>R024394</t>
  </si>
  <si>
    <t>2022-01-14 15:46:01</t>
  </si>
  <si>
    <t>KHI1012212</t>
  </si>
  <si>
    <t>MR009378</t>
  </si>
  <si>
    <t>2022-01-10 10:28:44</t>
  </si>
  <si>
    <t>ANG-355</t>
  </si>
  <si>
    <t>2A57230</t>
  </si>
  <si>
    <t>2024-01-03 15:33:00</t>
  </si>
  <si>
    <t>HDD822267</t>
  </si>
  <si>
    <t>1109332A</t>
  </si>
  <si>
    <t>2022-01-06 16:47:36</t>
  </si>
  <si>
    <t>ASE-298</t>
  </si>
  <si>
    <t>Q070156</t>
  </si>
  <si>
    <t>BWP-767</t>
  </si>
  <si>
    <t>Q084216</t>
  </si>
  <si>
    <t>R-6061719</t>
  </si>
  <si>
    <t>BVE-133</t>
  </si>
  <si>
    <t>Q354675</t>
  </si>
  <si>
    <t>ZRE172R-7053836</t>
  </si>
  <si>
    <t>ALJ-725</t>
  </si>
  <si>
    <t>6R243946</t>
  </si>
  <si>
    <t>NF1AET306H1143916</t>
  </si>
  <si>
    <t>LWK06-4740</t>
  </si>
  <si>
    <t>2022-01-04 18:44:44</t>
  </si>
  <si>
    <t>KHI472289</t>
  </si>
  <si>
    <t>JL473QFN3CAD501626</t>
  </si>
  <si>
    <t>NKMA2ASE5N1009789</t>
  </si>
  <si>
    <t>LHE24122144</t>
  </si>
  <si>
    <t>2A43182</t>
  </si>
  <si>
    <t>2021-12-24 15:45:00</t>
  </si>
  <si>
    <t>BL-0864</t>
  </si>
  <si>
    <t>2ZR-Y740292</t>
  </si>
  <si>
    <t>G700021880</t>
  </si>
  <si>
    <t>2023-01-03 14:47:38</t>
  </si>
  <si>
    <t>AUU-135</t>
  </si>
  <si>
    <t>2022-12-19 11:36:19</t>
  </si>
  <si>
    <t>BH-9734</t>
  </si>
  <si>
    <t>L15Z14803518</t>
  </si>
  <si>
    <t>R020133</t>
  </si>
  <si>
    <t>2021-01-13 16:56:43</t>
  </si>
  <si>
    <t>LEH17-98</t>
  </si>
  <si>
    <t>0963369</t>
  </si>
  <si>
    <t>2022-01-01 14:48:00</t>
  </si>
  <si>
    <t>LEB20-310</t>
  </si>
  <si>
    <t>2022-01-01 10:36:00</t>
  </si>
  <si>
    <t>LEA16-310</t>
  </si>
  <si>
    <t>Q314132</t>
  </si>
  <si>
    <t>LEA-7013195</t>
  </si>
  <si>
    <t>2022-01-01 10:30:00</t>
  </si>
  <si>
    <t>DB-310</t>
  </si>
  <si>
    <t>2022-01-01 12:41:00</t>
  </si>
  <si>
    <t>AWZ-310</t>
  </si>
  <si>
    <t>081411</t>
  </si>
  <si>
    <t>2022-01-01 14:22:00</t>
  </si>
  <si>
    <t>BUR-790</t>
  </si>
  <si>
    <t>1KR-2010632</t>
  </si>
  <si>
    <t>2022-01-10 09:26:13</t>
  </si>
  <si>
    <t>LEA20-2457</t>
  </si>
  <si>
    <t>Z503333</t>
  </si>
  <si>
    <t>2021-12-31 10:37:22</t>
  </si>
  <si>
    <t>AUL-571</t>
  </si>
  <si>
    <t>R18A1-7984058</t>
  </si>
  <si>
    <t>NFBFD16370R124004</t>
  </si>
  <si>
    <t>2021-12-30 18:39:44</t>
  </si>
  <si>
    <t>AUG-706</t>
  </si>
  <si>
    <t>Q078245</t>
  </si>
  <si>
    <t>2022-01-11 09:50:30</t>
  </si>
  <si>
    <t>ABC-828</t>
  </si>
  <si>
    <t>6R146063</t>
  </si>
  <si>
    <t>2021-01-13 12:33:23</t>
  </si>
  <si>
    <t>BQP-146</t>
  </si>
  <si>
    <t>L13Z1-7533177</t>
  </si>
  <si>
    <t>NFBGM1646KR252363</t>
  </si>
  <si>
    <t>2022-01-13 17:52:00</t>
  </si>
  <si>
    <t>ISL26112114</t>
  </si>
  <si>
    <t>L15Z8100479</t>
  </si>
  <si>
    <t>NFBGN9664MR005617</t>
  </si>
  <si>
    <t>BVH-802</t>
  </si>
  <si>
    <t>6R204159</t>
  </si>
  <si>
    <t>H1104132</t>
  </si>
  <si>
    <t>2022-01-07 12:17:34</t>
  </si>
  <si>
    <t>BF-8889</t>
  </si>
  <si>
    <t>BF-89</t>
  </si>
  <si>
    <t>BF-88</t>
  </si>
  <si>
    <t>2023-01-02 14:34:00</t>
  </si>
  <si>
    <t>AGS-494</t>
  </si>
  <si>
    <t>2024-12-18 16:56:57</t>
  </si>
  <si>
    <t>BQZ-819</t>
  </si>
  <si>
    <t>Z570275</t>
  </si>
  <si>
    <t>ABN-448</t>
  </si>
  <si>
    <t>1GD0839972</t>
  </si>
  <si>
    <t>GUN126R5540919</t>
  </si>
  <si>
    <t>LET17-1643</t>
  </si>
  <si>
    <t>ADE-888</t>
  </si>
  <si>
    <t>1GD0943585</t>
  </si>
  <si>
    <t>GUN126R5544277</t>
  </si>
  <si>
    <t>LES19-5448</t>
  </si>
  <si>
    <t>4D3681</t>
  </si>
  <si>
    <t>JAANKR55LK7101562</t>
  </si>
  <si>
    <t>LES19-5748</t>
  </si>
  <si>
    <t>4D3673</t>
  </si>
  <si>
    <t>JAANKR55LK7101560</t>
  </si>
  <si>
    <t>LES19-5848</t>
  </si>
  <si>
    <t>4B3699</t>
  </si>
  <si>
    <t>JAANKR55LK7101466</t>
  </si>
  <si>
    <t>LES19-6948</t>
  </si>
  <si>
    <t>4B3678</t>
  </si>
  <si>
    <t>JAANKR55LK7101483</t>
  </si>
  <si>
    <t>OK17-148</t>
  </si>
  <si>
    <t>PKB672683</t>
  </si>
  <si>
    <t>SB308PK01211151</t>
  </si>
  <si>
    <t>OK18-348</t>
  </si>
  <si>
    <t>PKB719295</t>
  </si>
  <si>
    <t>SB308PK01257801</t>
  </si>
  <si>
    <t>ADR-888</t>
  </si>
  <si>
    <t>1GD0954231</t>
  </si>
  <si>
    <t>GUN126R-5544894</t>
  </si>
  <si>
    <t>OK20-103</t>
  </si>
  <si>
    <t>6R126241</t>
  </si>
  <si>
    <t>NF1AET306H1026080</t>
  </si>
  <si>
    <t>OK20-104</t>
  </si>
  <si>
    <t>6R126255</t>
  </si>
  <si>
    <t>NF1AET306H1026234</t>
  </si>
  <si>
    <t>OKS19-148</t>
  </si>
  <si>
    <t>3U7676</t>
  </si>
  <si>
    <t>JAANKR55LJ7102026</t>
  </si>
  <si>
    <t>LES19-6848</t>
  </si>
  <si>
    <t>4B3710</t>
  </si>
  <si>
    <t>JAANKR55LK7101467</t>
  </si>
  <si>
    <t>AFW-888</t>
  </si>
  <si>
    <t>1UR0753802</t>
  </si>
  <si>
    <t>URJ2024174046</t>
  </si>
  <si>
    <t>LED17-848</t>
  </si>
  <si>
    <t>Q322174</t>
  </si>
  <si>
    <t>ALY-771</t>
  </si>
  <si>
    <t>ALJ-773</t>
  </si>
  <si>
    <t>ALJ-774</t>
  </si>
  <si>
    <t>LHE-236222</t>
  </si>
  <si>
    <t>RNG17-59</t>
  </si>
  <si>
    <t>ACM-430</t>
  </si>
  <si>
    <t>3E0747079</t>
  </si>
  <si>
    <t>BBU-806</t>
  </si>
  <si>
    <t>Z044441</t>
  </si>
  <si>
    <t>JV-7556</t>
  </si>
  <si>
    <t>4HF1-0AV160</t>
  </si>
  <si>
    <t>PK7100679</t>
  </si>
  <si>
    <t>JV-8426</t>
  </si>
  <si>
    <t>4HF1-DEM558</t>
  </si>
  <si>
    <t>TMM-466</t>
  </si>
  <si>
    <t>BVM-886</t>
  </si>
  <si>
    <t>2A44432</t>
  </si>
  <si>
    <t>2022-01-13 12:19:29</t>
  </si>
  <si>
    <t>LE10-8156</t>
  </si>
  <si>
    <t>2022-02-11 18:52:53</t>
  </si>
  <si>
    <t>ASD-407</t>
  </si>
  <si>
    <t>BNZ-445</t>
  </si>
  <si>
    <t>Z532478</t>
  </si>
  <si>
    <t>2023-01-23 15:39:46</t>
  </si>
  <si>
    <t>BVH-410</t>
  </si>
  <si>
    <t>2022-02-11 13:03:41</t>
  </si>
  <si>
    <t>BH-8338</t>
  </si>
  <si>
    <t>KW-8064</t>
  </si>
  <si>
    <t>1GD0454836</t>
  </si>
  <si>
    <t>GUN126R-5531146</t>
  </si>
  <si>
    <t>2022-02-09 16:06:11</t>
  </si>
  <si>
    <t>AHK-796</t>
  </si>
  <si>
    <t>2022-02-12 13:54:10</t>
  </si>
  <si>
    <t>BRD-641</t>
  </si>
  <si>
    <t>G3LAKP132915</t>
  </si>
  <si>
    <t>NNATA52AZKP700338</t>
  </si>
  <si>
    <t>2022-02-11 11:22:12</t>
  </si>
  <si>
    <t>ASK-364</t>
  </si>
  <si>
    <t>R069141</t>
  </si>
  <si>
    <t>2021-01-28 19:09:20</t>
  </si>
  <si>
    <t>LHE1732173</t>
  </si>
  <si>
    <t>GD0929241</t>
  </si>
  <si>
    <t>094635</t>
  </si>
  <si>
    <t>2023-01-09 17:23:00</t>
  </si>
  <si>
    <t>BVV-423</t>
  </si>
  <si>
    <t>R084100</t>
  </si>
  <si>
    <t>2022-02-10 19:27:34</t>
  </si>
  <si>
    <t>AVA-020</t>
  </si>
  <si>
    <t>2023-02-02 13:26:00</t>
  </si>
  <si>
    <t>AZX-630</t>
  </si>
  <si>
    <t>R139636</t>
  </si>
  <si>
    <t>2022-02-04 16:27:45</t>
  </si>
  <si>
    <t>AXB-060</t>
  </si>
  <si>
    <t>R011299</t>
  </si>
  <si>
    <t>2023-02-07 16:36:00</t>
  </si>
  <si>
    <t>AVD-814</t>
  </si>
  <si>
    <t>Q352701</t>
  </si>
  <si>
    <t>ZRE172R-7051843</t>
  </si>
  <si>
    <t>BVQ-535</t>
  </si>
  <si>
    <t>Z16930955</t>
  </si>
  <si>
    <t>R083492</t>
  </si>
  <si>
    <t>2022-01-27 10:39:25</t>
  </si>
  <si>
    <t>KHI1610215</t>
  </si>
  <si>
    <t>2A38755</t>
  </si>
  <si>
    <t>NSP150R-7024285</t>
  </si>
  <si>
    <t>2023-02-02 12:30:00</t>
  </si>
  <si>
    <t>APF-554</t>
  </si>
  <si>
    <t>2020-01-29 15:34:39</t>
  </si>
  <si>
    <t>BAZ-242</t>
  </si>
  <si>
    <t>Y930531</t>
  </si>
  <si>
    <t>2021-01-26 16:03:11</t>
  </si>
  <si>
    <t>BVB-997</t>
  </si>
  <si>
    <t>B223241</t>
  </si>
  <si>
    <t>PK10123238</t>
  </si>
  <si>
    <t>SRG712176</t>
  </si>
  <si>
    <t>Q070663</t>
  </si>
  <si>
    <t>2021-01-07 15:58:33</t>
  </si>
  <si>
    <t>BK-6469</t>
  </si>
  <si>
    <t>2TRA926175</t>
  </si>
  <si>
    <t>0444616</t>
  </si>
  <si>
    <t>2022-01-14 15:20:27</t>
  </si>
  <si>
    <t>BTA-403</t>
  </si>
  <si>
    <t>KF-JS72586</t>
  </si>
  <si>
    <t>LA3505-0052229</t>
  </si>
  <si>
    <t>2021-02-06 13:35:03</t>
  </si>
  <si>
    <t>BYJ-188</t>
  </si>
  <si>
    <t>R030469</t>
  </si>
  <si>
    <t>2023-02-06 12:56:54</t>
  </si>
  <si>
    <t>BNY-353</t>
  </si>
  <si>
    <t>LEB-3406619</t>
  </si>
  <si>
    <t>AJU-533</t>
  </si>
  <si>
    <t>R018033</t>
  </si>
  <si>
    <t>2023-02-06 11:34:43</t>
  </si>
  <si>
    <t>BVK-513</t>
  </si>
  <si>
    <t>R203612</t>
  </si>
  <si>
    <t>H1103517</t>
  </si>
  <si>
    <t>BK-1831</t>
  </si>
  <si>
    <t>L15Z14808215</t>
  </si>
  <si>
    <t>NFBDG1834NR024851</t>
  </si>
  <si>
    <t>2022-02-08 13:26:22</t>
  </si>
  <si>
    <t>BEW-823</t>
  </si>
  <si>
    <t>2024-11-02 19:48:59</t>
  </si>
  <si>
    <t>BM-0686</t>
  </si>
  <si>
    <t>URJ-1</t>
  </si>
  <si>
    <t>URJ-202-416527</t>
  </si>
  <si>
    <t>2022-01-27 14:59:13</t>
  </si>
  <si>
    <t>LEA16A-8227</t>
  </si>
  <si>
    <t>R195936</t>
  </si>
  <si>
    <t>2023-01-12 00:00:00</t>
  </si>
  <si>
    <t>AEV-132</t>
  </si>
  <si>
    <t>AYF-168</t>
  </si>
  <si>
    <t>2024-01-22 11:42:41</t>
  </si>
  <si>
    <t>ISL2512274</t>
  </si>
  <si>
    <t>2022-01-25 17:04:41</t>
  </si>
  <si>
    <t>LA-1067</t>
  </si>
  <si>
    <t>1GD-0958396</t>
  </si>
  <si>
    <t>GUN126R-5544839</t>
  </si>
  <si>
    <t>AVW-150</t>
  </si>
  <si>
    <t>6R190629</t>
  </si>
  <si>
    <t>NF1AET306H1090543</t>
  </si>
  <si>
    <t>AGS-746</t>
  </si>
  <si>
    <t>L12B51006281</t>
  </si>
  <si>
    <t>NFBGN8524MR009661</t>
  </si>
  <si>
    <t>BAW-451</t>
  </si>
  <si>
    <t>2020-01-29 10:40:50</t>
  </si>
  <si>
    <t>BKX-303</t>
  </si>
  <si>
    <t>R18Z1-2924413</t>
  </si>
  <si>
    <t>NFBC666X-HR027790</t>
  </si>
  <si>
    <t>BPM-335</t>
  </si>
  <si>
    <t>Q055064</t>
  </si>
  <si>
    <t>ZRE171R-6032584</t>
  </si>
  <si>
    <t>BMW-70</t>
  </si>
  <si>
    <t>R18Z169294</t>
  </si>
  <si>
    <t>NFBFC6663MR082057</t>
  </si>
  <si>
    <t>2022-01-28 12:24:16</t>
  </si>
  <si>
    <t>BVN-086</t>
  </si>
  <si>
    <t>Q351562</t>
  </si>
  <si>
    <t>2022-01-24 21:22:42</t>
  </si>
  <si>
    <t>BUV-338</t>
  </si>
  <si>
    <t>Q081379</t>
  </si>
  <si>
    <t>ZRE171R-6058868</t>
  </si>
  <si>
    <t>BTP-046</t>
  </si>
  <si>
    <t>2A26362</t>
  </si>
  <si>
    <t>LEA14-798</t>
  </si>
  <si>
    <t>LEA14</t>
  </si>
  <si>
    <t>2021-02-03 12:38:56</t>
  </si>
  <si>
    <t>BUL-937</t>
  </si>
  <si>
    <t>2024-12-26 17:22:00</t>
  </si>
  <si>
    <t>BMB-154</t>
  </si>
  <si>
    <t>L15A79789559</t>
  </si>
  <si>
    <t>NFBGM266XJR222353</t>
  </si>
  <si>
    <t>2022-02-04 12:05:33</t>
  </si>
  <si>
    <t>LE20-9227</t>
  </si>
  <si>
    <t>2024-01-22 10:50:04</t>
  </si>
  <si>
    <t>AFS-951</t>
  </si>
  <si>
    <t>2022-12-30 15:58:00</t>
  </si>
  <si>
    <t>AXY-55</t>
  </si>
  <si>
    <t>1GD5077729</t>
  </si>
  <si>
    <t>ASJ-833</t>
  </si>
  <si>
    <t>Q071258</t>
  </si>
  <si>
    <t>2021-01-26 11:14:42</t>
  </si>
  <si>
    <t>AWU-962</t>
  </si>
  <si>
    <t>2A43854</t>
  </si>
  <si>
    <t>2022-02-03 12:06:12</t>
  </si>
  <si>
    <t>AVW-497</t>
  </si>
  <si>
    <t>2022-01-31 10:38:00</t>
  </si>
  <si>
    <t>BUC-837</t>
  </si>
  <si>
    <t>2A32794</t>
  </si>
  <si>
    <t>BAJ-409</t>
  </si>
  <si>
    <t>6R248648</t>
  </si>
  <si>
    <t>NF1AET306H1148644</t>
  </si>
  <si>
    <t>2023-01-24 00:00:00</t>
  </si>
  <si>
    <t>BXP-299</t>
  </si>
  <si>
    <t>2A41839</t>
  </si>
  <si>
    <t>NSP150R-7026290</t>
  </si>
  <si>
    <t>LHE122259</t>
  </si>
  <si>
    <t>2022-02-01 16:06:06</t>
  </si>
  <si>
    <t>BLK-761</t>
  </si>
  <si>
    <t>KN0336</t>
  </si>
  <si>
    <t>BVC-398</t>
  </si>
  <si>
    <t>Q354678</t>
  </si>
  <si>
    <t>2021-01-27 17:35:00</t>
  </si>
  <si>
    <t>UJ-533</t>
  </si>
  <si>
    <t>BR123949</t>
  </si>
  <si>
    <t>2024-01-20 12:38:33</t>
  </si>
  <si>
    <t>AGB-021</t>
  </si>
  <si>
    <t>2022-01-31 17:14:29</t>
  </si>
  <si>
    <t>BTD-182</t>
  </si>
  <si>
    <t>2021-01-30 11:44:16</t>
  </si>
  <si>
    <t>AAZ-847</t>
  </si>
  <si>
    <t>2022-02-01 18:18:10</t>
  </si>
  <si>
    <t>KHI122252</t>
  </si>
  <si>
    <t>2A45355</t>
  </si>
  <si>
    <t>2022-02-01 16:15:09</t>
  </si>
  <si>
    <t>BVK-695</t>
  </si>
  <si>
    <t>KP502919</t>
  </si>
  <si>
    <t>2024-01-29 10:40:21</t>
  </si>
  <si>
    <t>JZ-3889</t>
  </si>
  <si>
    <t>BJ493QH014509</t>
  </si>
  <si>
    <t>MMC0601723</t>
  </si>
  <si>
    <t>2019-12-19 21:24:56</t>
  </si>
  <si>
    <t>BJN-331</t>
  </si>
  <si>
    <t>Z115098</t>
  </si>
  <si>
    <t>2019-12-19 19:43:38</t>
  </si>
  <si>
    <t>BJJ-333</t>
  </si>
  <si>
    <t>Z485545</t>
  </si>
  <si>
    <t>2019-12-19 21:46:37</t>
  </si>
  <si>
    <t>BVF-451</t>
  </si>
  <si>
    <t>080741</t>
  </si>
  <si>
    <t>2025-01-26 00:00:00</t>
  </si>
  <si>
    <t>ALY-218</t>
  </si>
  <si>
    <t>2A57040</t>
  </si>
  <si>
    <t>2023-01-23 12:30:45</t>
  </si>
  <si>
    <t>LEF15-8226</t>
  </si>
  <si>
    <t>2021-01-07 20:44:26</t>
  </si>
  <si>
    <t>AHR-718</t>
  </si>
  <si>
    <t>MR008826</t>
  </si>
  <si>
    <t>2022-01-31 14:42:42</t>
  </si>
  <si>
    <t>BTM-428</t>
  </si>
  <si>
    <t>2022-01-21 19:20:23</t>
  </si>
  <si>
    <t>BMJ-325</t>
  </si>
  <si>
    <t>Z523295</t>
  </si>
  <si>
    <t>R-4149083</t>
  </si>
  <si>
    <t>2022-01-25 16:35:25</t>
  </si>
  <si>
    <t>BYW-505</t>
  </si>
  <si>
    <t>R277089</t>
  </si>
  <si>
    <t>H1177090</t>
  </si>
  <si>
    <t>BYC-490</t>
  </si>
  <si>
    <t>6R253482</t>
  </si>
  <si>
    <t>NF1AET306H1153541</t>
  </si>
  <si>
    <t>2023-01-23 15:13:55</t>
  </si>
  <si>
    <t>AXC-728</t>
  </si>
  <si>
    <t>01003457</t>
  </si>
  <si>
    <t>009882</t>
  </si>
  <si>
    <t>2022-01-28 14:43:03</t>
  </si>
  <si>
    <t>BSX-505</t>
  </si>
  <si>
    <t>Z372333</t>
  </si>
  <si>
    <t>2021-01-30 16:21:07</t>
  </si>
  <si>
    <t>KHI8-2-2023-91796</t>
  </si>
  <si>
    <t>L15Z14807842</t>
  </si>
  <si>
    <t>NFBDG183XNR024496</t>
  </si>
  <si>
    <t>2022-01-21 17:49:51</t>
  </si>
  <si>
    <t>KHI921910</t>
  </si>
  <si>
    <t>G341521</t>
  </si>
  <si>
    <t>0096063</t>
  </si>
  <si>
    <t>AAM-643</t>
  </si>
  <si>
    <t>2A05379</t>
  </si>
  <si>
    <t>BL-5100</t>
  </si>
  <si>
    <t>G4NAMH317945</t>
  </si>
  <si>
    <t>P514670</t>
  </si>
  <si>
    <t>2022-01-05 11:57:44</t>
  </si>
  <si>
    <t>AYA-529</t>
  </si>
  <si>
    <t>6R223742</t>
  </si>
  <si>
    <t>JZ-6736</t>
  </si>
  <si>
    <t>QK028277</t>
  </si>
  <si>
    <t>C603718</t>
  </si>
  <si>
    <t>2021-01-01 14:53:12</t>
  </si>
  <si>
    <t>KHI2512275</t>
  </si>
  <si>
    <t>R18Z16929744</t>
  </si>
  <si>
    <t>R082324</t>
  </si>
  <si>
    <t>2022-01-26 17:30:22</t>
  </si>
  <si>
    <t>NWB29122182</t>
  </si>
  <si>
    <t>2021-12-30 14:59:52</t>
  </si>
  <si>
    <t>AFJ -950</t>
  </si>
  <si>
    <t>Q326481</t>
  </si>
  <si>
    <t>ZRE172R7025687</t>
  </si>
  <si>
    <t>KHI2612281</t>
  </si>
  <si>
    <t>G6DCMS293728</t>
  </si>
  <si>
    <t>P700686</t>
  </si>
  <si>
    <t>2022-01-27 12:37:25</t>
  </si>
  <si>
    <t>AGS-645</t>
  </si>
  <si>
    <t>2022-01-03 12:39:49</t>
  </si>
  <si>
    <t>ABM-342</t>
  </si>
  <si>
    <t>R18Z16916651</t>
  </si>
  <si>
    <t>NFBFC666MR068722</t>
  </si>
  <si>
    <t>2022-12-29 15:31:00</t>
  </si>
  <si>
    <t>AXF-405</t>
  </si>
  <si>
    <t>010944</t>
  </si>
  <si>
    <t>2022-01-24 19:57:00</t>
  </si>
  <si>
    <t>LEF15-6909</t>
  </si>
  <si>
    <t>2018-12-31 15:34:21</t>
  </si>
  <si>
    <t>JZ-6735</t>
  </si>
  <si>
    <t>QK028266</t>
  </si>
  <si>
    <t>C603719</t>
  </si>
  <si>
    <t>2021-01-01 17:30:37</t>
  </si>
  <si>
    <t>LEB17A-1643</t>
  </si>
  <si>
    <t>L13Z17502464</t>
  </si>
  <si>
    <t>NFBGM1547HR212819</t>
  </si>
  <si>
    <t>LEE19-439</t>
  </si>
  <si>
    <t>053461</t>
  </si>
  <si>
    <t>2022-01-25 14:46:41</t>
  </si>
  <si>
    <t>BZF-880</t>
  </si>
  <si>
    <t>6R290306</t>
  </si>
  <si>
    <t>NF1AET306H1190342</t>
  </si>
  <si>
    <t>BN-0727</t>
  </si>
  <si>
    <t>2TRA925700</t>
  </si>
  <si>
    <t>0894008</t>
  </si>
  <si>
    <t>2022-01-13 13:58:13</t>
  </si>
  <si>
    <t>LHE892153</t>
  </si>
  <si>
    <t>BVK-691</t>
  </si>
  <si>
    <t>L12B51006143</t>
  </si>
  <si>
    <t>MR009547</t>
  </si>
  <si>
    <t>2022-01-04 12:53:00</t>
  </si>
  <si>
    <t>HDD312226</t>
  </si>
  <si>
    <t>2022-01-03 12:50:35</t>
  </si>
  <si>
    <t>BRW-137</t>
  </si>
  <si>
    <t>6R130376</t>
  </si>
  <si>
    <t>NF1AET306H1030421</t>
  </si>
  <si>
    <t>2021-01-09 13:46:41</t>
  </si>
  <si>
    <t>BFA-385</t>
  </si>
  <si>
    <t>K12MR1023960</t>
  </si>
  <si>
    <t>63S00206620</t>
  </si>
  <si>
    <t>2025-01-17 17:35:30</t>
  </si>
  <si>
    <t>BWA-191</t>
  </si>
  <si>
    <t>D17752</t>
  </si>
  <si>
    <t>M1003741</t>
  </si>
  <si>
    <t>2022-01-17 10:11:54</t>
  </si>
  <si>
    <t>BGE-182</t>
  </si>
  <si>
    <t>Z455448</t>
  </si>
  <si>
    <t>BNH-291</t>
  </si>
  <si>
    <t>R114840</t>
  </si>
  <si>
    <t>2023-01-16 16:59:35</t>
  </si>
  <si>
    <t>BCZ-213</t>
  </si>
  <si>
    <t>Q023857</t>
  </si>
  <si>
    <t>ZRE171R-6001340</t>
  </si>
  <si>
    <t>ASD-213</t>
  </si>
  <si>
    <t>M710A-0017416</t>
  </si>
  <si>
    <t>2021-01-07 16:11:15</t>
  </si>
  <si>
    <t>APW-453</t>
  </si>
  <si>
    <t>2025-01-16 16:00:29</t>
  </si>
  <si>
    <t>KHI16122042</t>
  </si>
  <si>
    <t>G3LALP072558</t>
  </si>
  <si>
    <t>KP703357</t>
  </si>
  <si>
    <t>BH-9175</t>
  </si>
  <si>
    <t>L15Z14803332</t>
  </si>
  <si>
    <t>R020003</t>
  </si>
  <si>
    <t>2021-01-06 11:58:48</t>
  </si>
  <si>
    <t>BAC-306</t>
  </si>
  <si>
    <t>Q362753</t>
  </si>
  <si>
    <t>2024-01-22 11:56:18</t>
  </si>
  <si>
    <t>CZ-6852</t>
  </si>
  <si>
    <t>U50693</t>
  </si>
  <si>
    <t>DIMI011804</t>
  </si>
  <si>
    <t>2022-01-13 13:00:13</t>
  </si>
  <si>
    <t>BSW-988</t>
  </si>
  <si>
    <t>Q070827</t>
  </si>
  <si>
    <t>2021-01-11 18:45:00</t>
  </si>
  <si>
    <t>GUJ1812295</t>
  </si>
  <si>
    <t>21J2217</t>
  </si>
  <si>
    <t>2022-01-19 12:33:53</t>
  </si>
  <si>
    <t>BVP-858</t>
  </si>
  <si>
    <t>Q086647</t>
  </si>
  <si>
    <t>R6064130</t>
  </si>
  <si>
    <t>2022-01-21 12:00:30</t>
  </si>
  <si>
    <t>ABP-607</t>
  </si>
  <si>
    <t>BVH-468</t>
  </si>
  <si>
    <t>6R200740</t>
  </si>
  <si>
    <t>NF1AET306H1100774</t>
  </si>
  <si>
    <t>KHI712133</t>
  </si>
  <si>
    <t>2021-01-07 12:57:42</t>
  </si>
  <si>
    <t>BWG-316</t>
  </si>
  <si>
    <t>6R222847</t>
  </si>
  <si>
    <t>2021-01-21 17:49:32</t>
  </si>
  <si>
    <t>BVM-803</t>
  </si>
  <si>
    <t>2A44843</t>
  </si>
  <si>
    <t>2022-01-13 15:04:14</t>
  </si>
  <si>
    <t>BUH-581</t>
  </si>
  <si>
    <t>BM-9591</t>
  </si>
  <si>
    <t>1KR-K029806</t>
  </si>
  <si>
    <t>A200A-0026346</t>
  </si>
  <si>
    <t>2025-01-18 11:03:05</t>
  </si>
  <si>
    <t>BNY-783</t>
  </si>
  <si>
    <t>KF-J149668</t>
  </si>
  <si>
    <t>LA300S-1275706</t>
  </si>
  <si>
    <t>2022-12-31 12:52:00</t>
  </si>
  <si>
    <t>LEB14-343</t>
  </si>
  <si>
    <t>Y976827</t>
  </si>
  <si>
    <t>2020-01-20 12:05:56</t>
  </si>
  <si>
    <t>LHE2012253</t>
  </si>
  <si>
    <t>Q356667</t>
  </si>
  <si>
    <t>7055841N</t>
  </si>
  <si>
    <t>2022-01-20 14:30:42</t>
  </si>
  <si>
    <t>MUL1712321</t>
  </si>
  <si>
    <t>2A56435</t>
  </si>
  <si>
    <t>2023-01-17 11:43:36</t>
  </si>
  <si>
    <t>BHL-551</t>
  </si>
  <si>
    <t>2022-01-05 11:00:18</t>
  </si>
  <si>
    <t>GJRN1292024</t>
  </si>
  <si>
    <t>1GD1610405</t>
  </si>
  <si>
    <t>GUN126R-5565919</t>
  </si>
  <si>
    <t>BWR-190</t>
  </si>
  <si>
    <t>R18Z16930395</t>
  </si>
  <si>
    <t>NFBFC6668MR082975</t>
  </si>
  <si>
    <t>2021-12-30 13:27:03</t>
  </si>
  <si>
    <t>BQA-602</t>
  </si>
  <si>
    <t>0072873</t>
  </si>
  <si>
    <t>2022-01-12 13:26:00</t>
  </si>
  <si>
    <t>AAX-942</t>
  </si>
  <si>
    <t>2023-12-19 00:00:00</t>
  </si>
  <si>
    <t>BVM-846</t>
  </si>
  <si>
    <t>R18Z16930739</t>
  </si>
  <si>
    <t>NFBFC6661NR083323</t>
  </si>
  <si>
    <t>2022-01-13 16:38:23</t>
  </si>
  <si>
    <t>BJ-9737</t>
  </si>
  <si>
    <t>G4NAMH313569</t>
  </si>
  <si>
    <t>NNAQL51AZKP308627</t>
  </si>
  <si>
    <t>2022-01-03 12:36:22</t>
  </si>
  <si>
    <t>BCY-980</t>
  </si>
  <si>
    <t>2024-01-17 15:45:32</t>
  </si>
  <si>
    <t>LEA16A-6406</t>
  </si>
  <si>
    <t>2020-01-07 17:25:06</t>
  </si>
  <si>
    <t>AAF-083</t>
  </si>
  <si>
    <t>G4NAKH045823</t>
  </si>
  <si>
    <t>NNAQ151AZKP501340</t>
  </si>
  <si>
    <t>LEC17-2089</t>
  </si>
  <si>
    <t>1KR1413605</t>
  </si>
  <si>
    <t>KSP1302090880</t>
  </si>
  <si>
    <t>BVM-974</t>
  </si>
  <si>
    <t>G4NAMU945405</t>
  </si>
  <si>
    <t>PMHD841FMMN302157</t>
  </si>
  <si>
    <t>CAC-1167</t>
  </si>
  <si>
    <t>4K6270</t>
  </si>
  <si>
    <t>CAC-071</t>
  </si>
  <si>
    <t>4K6230</t>
  </si>
  <si>
    <t>LEB19-1508</t>
  </si>
  <si>
    <t>R18Z12943700</t>
  </si>
  <si>
    <t>NFBFC6669JR047129</t>
  </si>
  <si>
    <t>LEA18A-548</t>
  </si>
  <si>
    <t>Z535498</t>
  </si>
  <si>
    <t>NZE170R-4161382</t>
  </si>
  <si>
    <t>LEC15-648</t>
  </si>
  <si>
    <t>Q307387</t>
  </si>
  <si>
    <t>ZRE172R-7006427</t>
  </si>
  <si>
    <t>OK17-648</t>
  </si>
  <si>
    <t>PKT964927</t>
  </si>
  <si>
    <t>SV308PK01081422</t>
  </si>
  <si>
    <t>ACZ-103</t>
  </si>
  <si>
    <t>2A22057</t>
  </si>
  <si>
    <t>NSP150R-7013162</t>
  </si>
  <si>
    <t>ACZ-102</t>
  </si>
  <si>
    <t>2A22189</t>
  </si>
  <si>
    <t>NSP150R-7013206</t>
  </si>
  <si>
    <t>LEE19-6169</t>
  </si>
  <si>
    <t>PKB753528</t>
  </si>
  <si>
    <t>SB308PK10292027</t>
  </si>
  <si>
    <t>ACH-048</t>
  </si>
  <si>
    <t>1UR0397699</t>
  </si>
  <si>
    <t>URJ2024060601</t>
  </si>
  <si>
    <t>LEB20-9509</t>
  </si>
  <si>
    <t>6R126590</t>
  </si>
  <si>
    <t>NF1AET306H1026595</t>
  </si>
  <si>
    <t>LEE19-1740</t>
  </si>
  <si>
    <t>L13Z17530876</t>
  </si>
  <si>
    <t>NFBGM164XKR249501</t>
  </si>
  <si>
    <t>LEA19A-1739</t>
  </si>
  <si>
    <t>L13Z17536115</t>
  </si>
  <si>
    <t>NFBGM1648KR256835</t>
  </si>
  <si>
    <t>LES19-448</t>
  </si>
  <si>
    <t>3R6405</t>
  </si>
  <si>
    <t>JAANHR55EJ7100414</t>
  </si>
  <si>
    <t>LES19-248</t>
  </si>
  <si>
    <t>3R6438</t>
  </si>
  <si>
    <t>JAANHR55EJ7100417</t>
  </si>
  <si>
    <t>LES19-748</t>
  </si>
  <si>
    <t>3V7483</t>
  </si>
  <si>
    <t>JAANKR55LJ7102225</t>
  </si>
  <si>
    <t>LES20-348</t>
  </si>
  <si>
    <t>PKT359041</t>
  </si>
  <si>
    <t>CAB21-5409</t>
  </si>
  <si>
    <t>PKT364945</t>
  </si>
  <si>
    <t>CAB21</t>
  </si>
  <si>
    <t>OK19-21</t>
  </si>
  <si>
    <t>6R118351</t>
  </si>
  <si>
    <t>NF1AET306H1018281</t>
  </si>
  <si>
    <t xml:space="preserve">KV-8897 </t>
  </si>
  <si>
    <t>7100159-J2</t>
  </si>
  <si>
    <t>AHFMPS117CC003608</t>
  </si>
  <si>
    <t>KV-8882</t>
  </si>
  <si>
    <t>7100158-J2</t>
  </si>
  <si>
    <t>AHFMPS117CC003610</t>
  </si>
  <si>
    <t>KU-4068.</t>
  </si>
  <si>
    <t>5600667-J2</t>
  </si>
  <si>
    <t>AHFMPS116CC001973</t>
  </si>
  <si>
    <t>ARV-430  </t>
  </si>
  <si>
    <t>2NZ-2458051</t>
  </si>
  <si>
    <t>NZE140-2009684</t>
  </si>
  <si>
    <t xml:space="preserve">BG-4110 </t>
  </si>
  <si>
    <t>L15Z13502766</t>
  </si>
  <si>
    <t>NFBDG1830HR002771</t>
  </si>
  <si>
    <t>FDA16-267</t>
  </si>
  <si>
    <t>PK01194282</t>
  </si>
  <si>
    <t>AST-713</t>
  </si>
  <si>
    <t>Q070279</t>
  </si>
  <si>
    <t>AST-709</t>
  </si>
  <si>
    <t>Q070245</t>
  </si>
  <si>
    <t>LEI15A-2590</t>
  </si>
  <si>
    <t>14/01/2021</t>
  </si>
  <si>
    <t>ASV-265</t>
  </si>
  <si>
    <t>Q070340</t>
  </si>
  <si>
    <t>AST-745</t>
  </si>
  <si>
    <t>Q070548</t>
  </si>
  <si>
    <t>ABT-886</t>
  </si>
  <si>
    <t>ABT-485</t>
  </si>
  <si>
    <t>PRI Amount</t>
  </si>
  <si>
    <t>Pertain to Other Month</t>
  </si>
  <si>
    <t>Pertain to Previous Year</t>
  </si>
  <si>
    <t xml:space="preserve">Technician Incentive </t>
  </si>
  <si>
    <t>09-122025</t>
  </si>
  <si>
    <t>005582</t>
  </si>
  <si>
    <t>0036960</t>
  </si>
  <si>
    <t>0907545</t>
  </si>
  <si>
    <t>0119682</t>
  </si>
  <si>
    <t>0907294</t>
  </si>
  <si>
    <t>0072262</t>
  </si>
  <si>
    <t>Vehicle Pertain to Leasing</t>
  </si>
  <si>
    <t>Payment not found</t>
  </si>
  <si>
    <t>Sum of Incentive Amount</t>
  </si>
  <si>
    <t>Agha.M.Jaffer</t>
  </si>
  <si>
    <t>Nazra.Nazar</t>
  </si>
  <si>
    <t>Current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</si>
</sst>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2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sz val="9"/>
      <color rgb="FF3F3F3F"/>
      <name val="Calibri"/>
      <family val="2"/>
      <scheme val="minor"/>
    </font>
    <font>
      <sz val="9"/>
      <name val="Roboto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Roboto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11" fillId="0" borderId="0"/>
    <xf numFmtId="0" fontId="15" fillId="3" borderId="0" applyNumberFormat="0" applyBorder="0" applyAlignment="0" applyProtection="0"/>
    <xf numFmtId="0" fontId="16" fillId="4" borderId="35" applyNumberFormat="0" applyAlignment="0" applyProtection="0"/>
    <xf numFmtId="0" fontId="5" fillId="5" borderId="36" applyNumberFormat="0" applyFont="0" applyAlignment="0" applyProtection="0"/>
  </cellStyleXfs>
  <cellXfs count="17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8" fillId="0" borderId="0" xfId="0" applyFon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/>
    <xf numFmtId="0" fontId="6" fillId="0" borderId="4" xfId="0" applyFont="1" applyBorder="1"/>
    <xf numFmtId="0" fontId="9" fillId="0" borderId="0" xfId="0" applyFont="1" applyFill="1" applyBorder="1"/>
    <xf numFmtId="164" fontId="8" fillId="0" borderId="11" xfId="2" applyNumberFormat="1" applyFont="1" applyFill="1" applyBorder="1"/>
    <xf numFmtId="164" fontId="9" fillId="0" borderId="0" xfId="0" applyNumberFormat="1" applyFont="1" applyFill="1" applyBorder="1"/>
    <xf numFmtId="9" fontId="9" fillId="0" borderId="13" xfId="0" applyNumberFormat="1" applyFont="1" applyFill="1" applyBorder="1"/>
    <xf numFmtId="164" fontId="9" fillId="0" borderId="14" xfId="2" applyNumberFormat="1" applyFont="1" applyFill="1" applyBorder="1"/>
    <xf numFmtId="164" fontId="9" fillId="0" borderId="16" xfId="0" applyNumberFormat="1" applyFont="1" applyFill="1" applyBorder="1"/>
    <xf numFmtId="164" fontId="9" fillId="0" borderId="17" xfId="2" applyNumberFormat="1" applyFont="1" applyFill="1" applyBorder="1"/>
    <xf numFmtId="164" fontId="9" fillId="0" borderId="18" xfId="0" applyNumberFormat="1" applyFont="1" applyFill="1" applyBorder="1"/>
    <xf numFmtId="164" fontId="9" fillId="0" borderId="20" xfId="0" applyNumberFormat="1" applyFont="1" applyFill="1" applyBorder="1"/>
    <xf numFmtId="0" fontId="0" fillId="0" borderId="0" xfId="0" applyFill="1" applyBorder="1"/>
    <xf numFmtId="164" fontId="9" fillId="0" borderId="10" xfId="2" applyNumberFormat="1" applyFont="1" applyFill="1" applyBorder="1"/>
    <xf numFmtId="164" fontId="6" fillId="0" borderId="10" xfId="2" applyNumberFormat="1" applyFont="1" applyFill="1" applyBorder="1"/>
    <xf numFmtId="0" fontId="9" fillId="0" borderId="16" xfId="0" applyFont="1" applyFill="1" applyBorder="1"/>
    <xf numFmtId="0" fontId="8" fillId="0" borderId="21" xfId="0" applyFont="1" applyBorder="1"/>
    <xf numFmtId="0" fontId="8" fillId="0" borderId="22" xfId="0" applyFont="1" applyBorder="1"/>
    <xf numFmtId="164" fontId="8" fillId="0" borderId="22" xfId="0" applyNumberFormat="1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29" xfId="0" applyFont="1" applyBorder="1"/>
    <xf numFmtId="164" fontId="9" fillId="0" borderId="28" xfId="2" applyNumberFormat="1" applyFont="1" applyBorder="1"/>
    <xf numFmtId="164" fontId="9" fillId="0" borderId="27" xfId="2" applyNumberFormat="1" applyFont="1" applyBorder="1"/>
    <xf numFmtId="0" fontId="9" fillId="0" borderId="2" xfId="0" applyFont="1" applyBorder="1"/>
    <xf numFmtId="164" fontId="9" fillId="0" borderId="2" xfId="2" applyNumberFormat="1" applyFont="1" applyBorder="1"/>
    <xf numFmtId="164" fontId="9" fillId="2" borderId="2" xfId="2" applyNumberFormat="1" applyFont="1" applyFill="1" applyBorder="1"/>
    <xf numFmtId="164" fontId="8" fillId="0" borderId="0" xfId="2" applyNumberFormat="1" applyFont="1"/>
    <xf numFmtId="0" fontId="9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11" xfId="0" applyNumberFormat="1" applyFont="1" applyFill="1" applyBorder="1"/>
    <xf numFmtId="0" fontId="9" fillId="0" borderId="30" xfId="0" applyNumberFormat="1" applyFont="1" applyBorder="1" applyAlignment="1">
      <alignment horizontal="center"/>
    </xf>
    <xf numFmtId="0" fontId="9" fillId="0" borderId="31" xfId="0" applyNumberFormat="1" applyFont="1" applyBorder="1" applyAlignment="1">
      <alignment horizontal="center"/>
    </xf>
    <xf numFmtId="0" fontId="9" fillId="0" borderId="32" xfId="0" applyNumberFormat="1" applyFont="1" applyBorder="1" applyAlignment="1">
      <alignment horizontal="center"/>
    </xf>
    <xf numFmtId="0" fontId="8" fillId="0" borderId="33" xfId="0" applyNumberFormat="1" applyFont="1" applyFill="1" applyBorder="1"/>
    <xf numFmtId="0" fontId="8" fillId="0" borderId="23" xfId="0" applyNumberFormat="1" applyFont="1" applyBorder="1"/>
    <xf numFmtId="0" fontId="8" fillId="0" borderId="24" xfId="0" applyNumberFormat="1" applyFont="1" applyBorder="1"/>
    <xf numFmtId="0" fontId="8" fillId="0" borderId="25" xfId="2" applyNumberFormat="1" applyFont="1" applyBorder="1"/>
    <xf numFmtId="164" fontId="12" fillId="0" borderId="12" xfId="2" applyNumberFormat="1" applyFont="1" applyFill="1" applyBorder="1"/>
    <xf numFmtId="164" fontId="9" fillId="0" borderId="0" xfId="2" applyNumberFormat="1" applyFont="1" applyBorder="1"/>
    <xf numFmtId="164" fontId="9" fillId="0" borderId="0" xfId="2" applyNumberFormat="1" applyFont="1" applyFill="1" applyBorder="1"/>
    <xf numFmtId="0" fontId="7" fillId="0" borderId="0" xfId="0" applyFont="1" applyAlignment="1">
      <alignment horizontal="center"/>
    </xf>
    <xf numFmtId="0" fontId="9" fillId="0" borderId="10" xfId="0" applyFont="1" applyFill="1" applyBorder="1" applyAlignment="1"/>
    <xf numFmtId="0" fontId="9" fillId="0" borderId="15" xfId="0" applyFont="1" applyFill="1" applyBorder="1" applyAlignment="1"/>
    <xf numFmtId="0" fontId="9" fillId="0" borderId="13" xfId="0" applyFont="1" applyFill="1" applyBorder="1" applyAlignment="1"/>
    <xf numFmtId="0" fontId="9" fillId="0" borderId="19" xfId="0" applyFont="1" applyFill="1" applyBorder="1" applyAlignment="1"/>
    <xf numFmtId="0" fontId="9" fillId="0" borderId="6" xfId="0" applyFont="1" applyFill="1" applyBorder="1" applyAlignment="1">
      <alignment horizontal="center"/>
    </xf>
    <xf numFmtId="0" fontId="9" fillId="0" borderId="31" xfId="0" applyNumberFormat="1" applyFont="1" applyFill="1" applyBorder="1" applyAlignment="1">
      <alignment horizontal="center"/>
    </xf>
    <xf numFmtId="0" fontId="8" fillId="0" borderId="24" xfId="2" applyNumberFormat="1" applyFont="1" applyFill="1" applyBorder="1"/>
    <xf numFmtId="164" fontId="9" fillId="0" borderId="29" xfId="2" applyNumberFormat="1" applyFont="1" applyFill="1" applyBorder="1"/>
    <xf numFmtId="0" fontId="8" fillId="0" borderId="0" xfId="0" applyFont="1" applyFill="1"/>
    <xf numFmtId="0" fontId="9" fillId="0" borderId="4" xfId="0" applyFont="1" applyFill="1" applyBorder="1" applyAlignment="1">
      <alignment horizontal="center"/>
    </xf>
    <xf numFmtId="0" fontId="8" fillId="0" borderId="21" xfId="0" applyFont="1" applyFill="1" applyBorder="1"/>
    <xf numFmtId="164" fontId="9" fillId="0" borderId="27" xfId="2" applyNumberFormat="1" applyFont="1" applyFill="1" applyBorder="1"/>
    <xf numFmtId="164" fontId="9" fillId="0" borderId="2" xfId="2" applyNumberFormat="1" applyFont="1" applyFill="1" applyBorder="1"/>
    <xf numFmtId="164" fontId="8" fillId="0" borderId="0" xfId="2" applyNumberFormat="1" applyFont="1" applyFill="1"/>
    <xf numFmtId="164" fontId="8" fillId="0" borderId="26" xfId="2" applyNumberFormat="1" applyFont="1" applyBorder="1"/>
    <xf numFmtId="164" fontId="8" fillId="0" borderId="34" xfId="2" applyNumberFormat="1" applyFont="1" applyBorder="1"/>
    <xf numFmtId="0" fontId="0" fillId="0" borderId="0" xfId="0" applyFill="1"/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22" fontId="2" fillId="0" borderId="1" xfId="0" applyNumberFormat="1" applyFont="1" applyFill="1" applyBorder="1" applyAlignment="1">
      <alignment horizontal="left"/>
    </xf>
    <xf numFmtId="2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65" fontId="2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/>
    </xf>
    <xf numFmtId="15" fontId="2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15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8" fillId="0" borderId="0" xfId="0" applyFont="1" applyBorder="1" applyAlignment="1"/>
    <xf numFmtId="1" fontId="12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/>
    <xf numFmtId="0" fontId="17" fillId="0" borderId="0" xfId="0" applyFont="1" applyBorder="1" applyAlignment="1"/>
    <xf numFmtId="15" fontId="17" fillId="0" borderId="0" xfId="0" applyNumberFormat="1" applyFont="1" applyAlignment="1"/>
    <xf numFmtId="0" fontId="17" fillId="0" borderId="0" xfId="0" applyFont="1" applyAlignment="1"/>
    <xf numFmtId="0" fontId="4" fillId="0" borderId="0" xfId="0" applyFont="1" applyBorder="1" applyAlignment="1">
      <alignment vertical="center"/>
    </xf>
    <xf numFmtId="49" fontId="8" fillId="0" borderId="1" xfId="0" quotePrefix="1" applyNumberFormat="1" applyFont="1" applyBorder="1" applyAlignment="1">
      <alignment horizontal="center"/>
    </xf>
    <xf numFmtId="14" fontId="8" fillId="0" borderId="0" xfId="0" applyNumberFormat="1" applyFont="1" applyBorder="1" applyAlignment="1"/>
    <xf numFmtId="0" fontId="2" fillId="6" borderId="1" xfId="0" applyFont="1" applyFill="1" applyBorder="1" applyAlignment="1">
      <alignment horizontal="left"/>
    </xf>
    <xf numFmtId="1" fontId="2" fillId="6" borderId="1" xfId="0" applyNumberFormat="1" applyFont="1" applyFill="1" applyBorder="1" applyAlignment="1">
      <alignment horizontal="left"/>
    </xf>
    <xf numFmtId="0" fontId="2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6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22" fontId="2" fillId="6" borderId="1" xfId="0" applyNumberFormat="1" applyFont="1" applyFill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3" fontId="2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/>
    </xf>
    <xf numFmtId="14" fontId="26" fillId="0" borderId="1" xfId="0" applyNumberFormat="1" applyFont="1" applyBorder="1" applyAlignment="1">
      <alignment horizontal="left"/>
    </xf>
    <xf numFmtId="14" fontId="26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left" vertical="center"/>
    </xf>
    <xf numFmtId="22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11" fontId="2" fillId="0" borderId="1" xfId="0" applyNumberFormat="1" applyFont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3" fontId="2" fillId="0" borderId="1" xfId="0" applyNumberFormat="1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left" vertical="top"/>
    </xf>
    <xf numFmtId="0" fontId="21" fillId="0" borderId="1" xfId="0" applyFont="1" applyFill="1" applyBorder="1" applyAlignment="1">
      <alignment horizontal="left" vertical="top"/>
    </xf>
    <xf numFmtId="0" fontId="18" fillId="0" borderId="1" xfId="0" applyFont="1" applyFill="1" applyBorder="1" applyAlignment="1">
      <alignment horizontal="left"/>
    </xf>
    <xf numFmtId="0" fontId="19" fillId="0" borderId="1" xfId="5" applyFont="1" applyFill="1" applyBorder="1" applyAlignment="1">
      <alignment horizontal="left"/>
    </xf>
    <xf numFmtId="0" fontId="19" fillId="0" borderId="1" xfId="5" applyFont="1" applyFill="1" applyBorder="1" applyAlignment="1">
      <alignment horizontal="left" vertical="top"/>
    </xf>
    <xf numFmtId="0" fontId="2" fillId="0" borderId="1" xfId="6" applyFont="1" applyFill="1" applyBorder="1" applyAlignment="1">
      <alignment horizontal="left"/>
    </xf>
    <xf numFmtId="0" fontId="19" fillId="0" borderId="1" xfId="5" applyFont="1" applyFill="1" applyBorder="1" applyAlignment="1">
      <alignment horizontal="left" vertical="center"/>
    </xf>
    <xf numFmtId="1" fontId="19" fillId="0" borderId="1" xfId="5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14" fontId="20" fillId="0" borderId="1" xfId="0" applyNumberFormat="1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center"/>
    </xf>
    <xf numFmtId="22" fontId="2" fillId="0" borderId="1" xfId="0" applyNumberFormat="1" applyFont="1" applyFill="1" applyBorder="1" applyAlignment="1">
      <alignment horizontal="left" vertical="top"/>
    </xf>
    <xf numFmtId="0" fontId="18" fillId="0" borderId="1" xfId="0" applyFont="1" applyFill="1" applyBorder="1" applyAlignment="1">
      <alignment horizontal="left" vertical="top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3" fontId="10" fillId="0" borderId="1" xfId="0" applyNumberFormat="1" applyFont="1" applyFill="1" applyBorder="1" applyAlignment="1">
      <alignment horizontal="left"/>
    </xf>
    <xf numFmtId="1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4" applyFont="1" applyFill="1" applyBorder="1" applyAlignment="1">
      <alignment horizontal="left" vertical="center"/>
    </xf>
    <xf numFmtId="3" fontId="10" fillId="0" borderId="1" xfId="0" applyNumberFormat="1" applyFont="1" applyFill="1" applyBorder="1" applyAlignment="1">
      <alignment horizontal="left" vertical="center"/>
    </xf>
    <xf numFmtId="15" fontId="18" fillId="0" borderId="1" xfId="0" applyNumberFormat="1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15" fontId="21" fillId="0" borderId="1" xfId="0" applyNumberFormat="1" applyFont="1" applyFill="1" applyBorder="1" applyAlignment="1">
      <alignment horizontal="left"/>
    </xf>
    <xf numFmtId="15" fontId="21" fillId="0" borderId="1" xfId="0" applyNumberFormat="1" applyFont="1" applyFill="1" applyBorder="1" applyAlignment="1">
      <alignment horizontal="left" vertical="center"/>
    </xf>
    <xf numFmtId="15" fontId="18" fillId="0" borderId="1" xfId="0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left"/>
    </xf>
    <xf numFmtId="15" fontId="25" fillId="0" borderId="1" xfId="0" applyNumberFormat="1" applyFont="1" applyFill="1" applyBorder="1" applyAlignment="1">
      <alignment horizontal="left"/>
    </xf>
    <xf numFmtId="22" fontId="18" fillId="0" borderId="1" xfId="0" applyNumberFormat="1" applyFont="1" applyFill="1" applyBorder="1" applyAlignment="1">
      <alignment horizontal="left"/>
    </xf>
    <xf numFmtId="1" fontId="2" fillId="0" borderId="0" xfId="0" applyNumberFormat="1" applyFont="1" applyFill="1" applyAlignment="1">
      <alignment horizontal="left"/>
    </xf>
    <xf numFmtId="15" fontId="2" fillId="0" borderId="0" xfId="0" applyNumberFormat="1" applyFont="1" applyFill="1" applyAlignment="1">
      <alignment horizontal="left"/>
    </xf>
    <xf numFmtId="15" fontId="3" fillId="0" borderId="0" xfId="0" applyNumberFormat="1" applyFont="1" applyFill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1" fontId="2" fillId="0" borderId="1" xfId="0" quotePrefix="1" applyNumberFormat="1" applyFont="1" applyFill="1" applyBorder="1" applyAlignment="1">
      <alignment horizontal="left"/>
    </xf>
    <xf numFmtId="164" fontId="27" fillId="0" borderId="12" xfId="2" applyNumberFormat="1" applyFont="1" applyFill="1" applyBorder="1"/>
    <xf numFmtId="9" fontId="9" fillId="8" borderId="13" xfId="0" applyNumberFormat="1" applyFont="1" applyFill="1" applyBorder="1"/>
    <xf numFmtId="0" fontId="7" fillId="0" borderId="0" xfId="0" applyFont="1" applyAlignment="1">
      <alignment horizontal="center"/>
    </xf>
    <xf numFmtId="164" fontId="8" fillId="2" borderId="11" xfId="2" applyNumberFormat="1" applyFont="1" applyFill="1" applyBorder="1"/>
    <xf numFmtId="164" fontId="12" fillId="2" borderId="12" xfId="2" applyNumberFormat="1" applyFont="1" applyFill="1" applyBorder="1"/>
  </cellXfs>
  <cellStyles count="7">
    <cellStyle name="Comma" xfId="2" builtinId="3"/>
    <cellStyle name="Neutral" xfId="4" builtinId="28"/>
    <cellStyle name="Normal" xfId="0" builtinId="0"/>
    <cellStyle name="Normal 2" xfId="1" xr:uid="{1979F2A7-4D2D-415B-93BA-E40F990639FC}"/>
    <cellStyle name="Normal 3" xfId="3" xr:uid="{3943B9C5-2926-476F-91F6-29F7115B1AF5}"/>
    <cellStyle name="Note" xfId="6" builtinId="10"/>
    <cellStyle name="Output" xfId="5" builtinId="21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moval%20Report%20Jan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ission/5.%20PRI%20Jan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oval Report"/>
    </sheetNames>
    <sheetDataSet>
      <sheetData sheetId="0">
        <row r="2">
          <cell r="G2" t="str">
            <v>PMHJ2813SMN201912</v>
          </cell>
          <cell r="H2" t="str">
            <v>22-Jan-2026</v>
          </cell>
          <cell r="I2" t="str">
            <v>ZAYNAB.MUSTAFA</v>
          </cell>
        </row>
        <row r="3">
          <cell r="G3" t="str">
            <v>10085574</v>
          </cell>
          <cell r="H3" t="str">
            <v>3-Jan-2026</v>
          </cell>
          <cell r="I3" t="str">
            <v>ALIZA.WALEED</v>
          </cell>
        </row>
        <row r="4">
          <cell r="G4" t="str">
            <v>PN215355</v>
          </cell>
          <cell r="H4" t="str">
            <v>3-Jan-2026</v>
          </cell>
          <cell r="I4" t="str">
            <v>WASEEM.TARIQ</v>
          </cell>
        </row>
        <row r="5">
          <cell r="G5" t="str">
            <v>1150394(REMOVAL)</v>
          </cell>
          <cell r="H5" t="str">
            <v>5-Jan-2026</v>
          </cell>
          <cell r="I5" t="str">
            <v>ALIZA.WALEED</v>
          </cell>
        </row>
        <row r="6">
          <cell r="G6" t="str">
            <v>1024626</v>
          </cell>
          <cell r="H6" t="str">
            <v>3-Jan-2026</v>
          </cell>
          <cell r="I6" t="str">
            <v>SHAHROZ</v>
          </cell>
        </row>
        <row r="7">
          <cell r="G7" t="str">
            <v>6075489</v>
          </cell>
          <cell r="H7" t="str">
            <v>3-Jan-2026</v>
          </cell>
          <cell r="I7" t="str">
            <v>WASEEM.TARIQ</v>
          </cell>
        </row>
        <row r="8">
          <cell r="G8" t="str">
            <v>LA250S-0094381</v>
          </cell>
          <cell r="H8" t="str">
            <v>3-Jan-2026</v>
          </cell>
          <cell r="I8" t="str">
            <v>YOUSUF.KHAN</v>
          </cell>
        </row>
        <row r="9">
          <cell r="G9" t="str">
            <v>LSJA24U90MN022828</v>
          </cell>
          <cell r="H9" t="str">
            <v>5-Jan-2026</v>
          </cell>
          <cell r="I9" t="str">
            <v>MUHAMMAD.UMER</v>
          </cell>
        </row>
        <row r="10">
          <cell r="G10" t="str">
            <v>425499</v>
          </cell>
          <cell r="H10" t="str">
            <v>2-Jan-2026</v>
          </cell>
          <cell r="I10" t="str">
            <v>FARJAD.MANZOOR</v>
          </cell>
        </row>
        <row r="11">
          <cell r="G11" t="str">
            <v>1146273</v>
          </cell>
          <cell r="H11" t="str">
            <v>5-Jan-2026</v>
          </cell>
          <cell r="I11" t="str">
            <v>YOUSUF.KHAN</v>
          </cell>
        </row>
        <row r="12">
          <cell r="G12" t="str">
            <v>R-4092656</v>
          </cell>
          <cell r="H12" t="str">
            <v>3-Jan-2026</v>
          </cell>
          <cell r="I12" t="str">
            <v>M.KHALID</v>
          </cell>
        </row>
        <row r="13">
          <cell r="G13" t="str">
            <v>SV308PK01120288</v>
          </cell>
          <cell r="H13" t="str">
            <v>9-Jan-2026</v>
          </cell>
          <cell r="I13" t="str">
            <v>IQRA.KHAN</v>
          </cell>
        </row>
        <row r="14">
          <cell r="G14" t="str">
            <v>NF1AET306H1140233</v>
          </cell>
          <cell r="H14" t="str">
            <v>5-Jan-2026</v>
          </cell>
          <cell r="I14" t="str">
            <v>MOSES.AKHTAR</v>
          </cell>
        </row>
        <row r="15">
          <cell r="G15" t="str">
            <v>NFBGN9644MR003526</v>
          </cell>
          <cell r="H15" t="str">
            <v>5-Jan-2026</v>
          </cell>
          <cell r="I15" t="str">
            <v>SAIF.MALIK</v>
          </cell>
        </row>
        <row r="16">
          <cell r="G16" t="str">
            <v>NF1AET306H1209060</v>
          </cell>
          <cell r="H16" t="str">
            <v>8-Jan-2026</v>
          </cell>
          <cell r="I16" t="str">
            <v>M.MUSTAFA</v>
          </cell>
        </row>
        <row r="17">
          <cell r="G17" t="str">
            <v>NFBGN8622NR027852</v>
          </cell>
          <cell r="H17" t="str">
            <v>14-Jan-2026</v>
          </cell>
          <cell r="I17" t="str">
            <v>FARJAD.MANZOOR</v>
          </cell>
        </row>
        <row r="18">
          <cell r="G18" t="str">
            <v>KSP130-2078994</v>
          </cell>
          <cell r="H18" t="str">
            <v>5-Jan-2026</v>
          </cell>
          <cell r="I18" t="str">
            <v>SAIF.MALIK</v>
          </cell>
        </row>
        <row r="19">
          <cell r="G19" t="str">
            <v>NF1AVK31H10072769</v>
          </cell>
          <cell r="H19" t="str">
            <v>6-Jan-2026</v>
          </cell>
          <cell r="I19" t="str">
            <v>MUHAMMAD.UMER</v>
          </cell>
        </row>
        <row r="20">
          <cell r="G20" t="str">
            <v>R-7017985</v>
          </cell>
          <cell r="H20" t="str">
            <v>16-Jan-2026</v>
          </cell>
          <cell r="I20" t="str">
            <v>AMIN.CHISHTI</v>
          </cell>
        </row>
        <row r="21">
          <cell r="G21" t="str">
            <v>ZRE171R-6066125</v>
          </cell>
          <cell r="H21" t="str">
            <v>21-Jan-2026</v>
          </cell>
          <cell r="I21" t="str">
            <v>MOSES.AKHTAR</v>
          </cell>
        </row>
        <row r="22">
          <cell r="G22" t="str">
            <v>SV308PK1141831</v>
          </cell>
          <cell r="H22" t="str">
            <v>6-Jan-2026</v>
          </cell>
          <cell r="I22" t="str">
            <v>ZAYNAB.MUSTAFA</v>
          </cell>
        </row>
        <row r="23">
          <cell r="G23" t="str">
            <v>1191963</v>
          </cell>
          <cell r="H23" t="str">
            <v>15-Jan-2026</v>
          </cell>
          <cell r="I23" t="str">
            <v>SABA.CH</v>
          </cell>
        </row>
        <row r="24">
          <cell r="G24" t="str">
            <v>EC685757</v>
          </cell>
          <cell r="H24" t="str">
            <v>5-Jan-2026</v>
          </cell>
          <cell r="I24" t="str">
            <v>WASEEM.TARIQ</v>
          </cell>
        </row>
        <row r="25">
          <cell r="G25" t="str">
            <v>CD999051</v>
          </cell>
          <cell r="H25" t="str">
            <v>5-Jan-2026</v>
          </cell>
          <cell r="I25" t="str">
            <v>SABA.CH</v>
          </cell>
        </row>
        <row r="26">
          <cell r="G26" t="str">
            <v>10011686</v>
          </cell>
          <cell r="H26" t="str">
            <v>3-Jan-2026</v>
          </cell>
          <cell r="I26" t="str">
            <v>MUHAMMAD.UMER</v>
          </cell>
        </row>
        <row r="27">
          <cell r="G27" t="str">
            <v>7013861</v>
          </cell>
          <cell r="H27" t="str">
            <v>3-Jan-2026</v>
          </cell>
          <cell r="I27" t="str">
            <v>JAWAHIR.SAEED</v>
          </cell>
        </row>
        <row r="28">
          <cell r="G28" t="str">
            <v>1235572</v>
          </cell>
          <cell r="H28" t="str">
            <v>3-Jan-2026</v>
          </cell>
          <cell r="I28" t="str">
            <v>YOUSUF.KHAN</v>
          </cell>
        </row>
        <row r="29">
          <cell r="G29" t="str">
            <v>S0032800</v>
          </cell>
          <cell r="H29" t="str">
            <v>3-Jan-2026</v>
          </cell>
          <cell r="I29" t="str">
            <v>RAHAT.GUL</v>
          </cell>
        </row>
        <row r="30">
          <cell r="G30" t="str">
            <v>1002479</v>
          </cell>
          <cell r="H30" t="str">
            <v>5-Jan-2026</v>
          </cell>
          <cell r="I30" t="str">
            <v>RAHAT.GUL</v>
          </cell>
        </row>
        <row r="31">
          <cell r="G31" t="str">
            <v>NFBGM1541ER146733</v>
          </cell>
          <cell r="H31" t="str">
            <v>5-Jan-2026</v>
          </cell>
          <cell r="I31" t="str">
            <v>SHAHROZ</v>
          </cell>
        </row>
        <row r="32">
          <cell r="G32" t="str">
            <v>PMHJ2813MNN211167</v>
          </cell>
          <cell r="H32" t="str">
            <v>5-Jan-2026</v>
          </cell>
          <cell r="I32" t="str">
            <v>ABDUL.AHAD</v>
          </cell>
        </row>
        <row r="33">
          <cell r="G33" t="str">
            <v>JF861853</v>
          </cell>
          <cell r="H33" t="str">
            <v>6-Jan-2026</v>
          </cell>
          <cell r="I33" t="str">
            <v>JAWAHIR.SAEED</v>
          </cell>
        </row>
        <row r="34">
          <cell r="G34" t="str">
            <v>EC671099</v>
          </cell>
          <cell r="H34" t="str">
            <v>5-Jan-2026</v>
          </cell>
          <cell r="I34" t="str">
            <v>MOSES.AKHTAR</v>
          </cell>
        </row>
        <row r="35">
          <cell r="G35" t="str">
            <v>SP700573125</v>
          </cell>
          <cell r="H35" t="str">
            <v>5-Jan-2026</v>
          </cell>
          <cell r="I35" t="str">
            <v>SAIF.MALIK</v>
          </cell>
        </row>
        <row r="36">
          <cell r="G36" t="str">
            <v>SSA1603996</v>
          </cell>
          <cell r="H36" t="str">
            <v>5-Jan-2026</v>
          </cell>
          <cell r="I36" t="str">
            <v>HASNAIN</v>
          </cell>
        </row>
        <row r="37">
          <cell r="G37" t="str">
            <v>HA790447</v>
          </cell>
          <cell r="H37" t="str">
            <v>5-Jan-2026</v>
          </cell>
          <cell r="I37" t="str">
            <v>HUZAIFA.KHAN</v>
          </cell>
        </row>
        <row r="38">
          <cell r="G38" t="str">
            <v>NZE140-2148553</v>
          </cell>
          <cell r="H38" t="str">
            <v>8-Jan-2026</v>
          </cell>
          <cell r="I38" t="str">
            <v>SAIF.MALIK</v>
          </cell>
        </row>
        <row r="39">
          <cell r="G39" t="str">
            <v>SB-5599</v>
          </cell>
          <cell r="H39" t="str">
            <v>13-Jan-2026</v>
          </cell>
          <cell r="I39" t="str">
            <v>AMIN.CHISHTI</v>
          </cell>
        </row>
        <row r="40">
          <cell r="G40" t="str">
            <v>NFBFE1686SR011625</v>
          </cell>
          <cell r="H40" t="str">
            <v>12-Jan-2026</v>
          </cell>
          <cell r="I40" t="str">
            <v>SAIF.MALIK</v>
          </cell>
        </row>
        <row r="41">
          <cell r="G41" t="str">
            <v>HA35S-207641</v>
          </cell>
          <cell r="H41" t="str">
            <v>6-Jan-2026</v>
          </cell>
          <cell r="I41" t="str">
            <v>ZAYNAB.MUSTAFA</v>
          </cell>
        </row>
        <row r="42">
          <cell r="G42" t="str">
            <v>100460</v>
          </cell>
          <cell r="H42" t="str">
            <v>9-Jan-2026</v>
          </cell>
          <cell r="I42" t="str">
            <v>ZAYNAB.MUSTAFA</v>
          </cell>
        </row>
        <row r="43">
          <cell r="G43" t="str">
            <v>1009694</v>
          </cell>
          <cell r="H43" t="str">
            <v>7-Jan-2026</v>
          </cell>
          <cell r="I43" t="str">
            <v>MOSES.AKHTAR</v>
          </cell>
        </row>
        <row r="44">
          <cell r="G44" t="str">
            <v>1060026</v>
          </cell>
          <cell r="H44" t="str">
            <v>6-Jan-2026</v>
          </cell>
          <cell r="I44" t="str">
            <v>FIZA.SHEIKH</v>
          </cell>
        </row>
        <row r="45">
          <cell r="G45" t="str">
            <v>NF1AVK31H10099226</v>
          </cell>
          <cell r="H45" t="str">
            <v>13-Jan-2026</v>
          </cell>
          <cell r="I45" t="str">
            <v>HUZAIFA.KHAN</v>
          </cell>
        </row>
        <row r="46">
          <cell r="G46" t="str">
            <v>R263257</v>
          </cell>
          <cell r="H46" t="str">
            <v>13-Jan-2026</v>
          </cell>
          <cell r="I46" t="str">
            <v>JAWAHIR.SAEED</v>
          </cell>
        </row>
        <row r="47">
          <cell r="G47" t="str">
            <v>NSP150R-7048894</v>
          </cell>
          <cell r="H47" t="str">
            <v>8-Jan-2026</v>
          </cell>
          <cell r="I47" t="str">
            <v>M.MUSTAFA</v>
          </cell>
        </row>
        <row r="48">
          <cell r="G48" t="str">
            <v>R263353</v>
          </cell>
          <cell r="H48" t="str">
            <v>8-Jan-2026</v>
          </cell>
          <cell r="I48" t="str">
            <v>MOSES.AKHTAR</v>
          </cell>
        </row>
        <row r="49">
          <cell r="G49" t="str">
            <v>PMHJ2813SMN203227</v>
          </cell>
          <cell r="H49" t="str">
            <v>8-Jan-2026</v>
          </cell>
          <cell r="I49" t="str">
            <v>SAIF.MALIK</v>
          </cell>
        </row>
        <row r="50">
          <cell r="G50" t="str">
            <v>6046841</v>
          </cell>
          <cell r="H50" t="str">
            <v>13-Jan-2026</v>
          </cell>
          <cell r="I50" t="str">
            <v>RAHAT.GUL</v>
          </cell>
        </row>
        <row r="51">
          <cell r="G51" t="str">
            <v>R-4196716</v>
          </cell>
          <cell r="H51" t="str">
            <v>3-Jan-2026</v>
          </cell>
          <cell r="I51" t="str">
            <v>RAHAT.GUL</v>
          </cell>
        </row>
        <row r="52">
          <cell r="G52" t="str">
            <v>NF1AET306H1259625N</v>
          </cell>
          <cell r="H52" t="str">
            <v>8-Jan-2026</v>
          </cell>
          <cell r="I52" t="str">
            <v>YOUSUF.KHAN</v>
          </cell>
        </row>
        <row r="53">
          <cell r="G53" t="str">
            <v>028207</v>
          </cell>
          <cell r="H53" t="str">
            <v>3-Jan-2026</v>
          </cell>
          <cell r="I53" t="str">
            <v>ABDUL.AHAD</v>
          </cell>
        </row>
        <row r="54">
          <cell r="G54" t="str">
            <v>NKPBT3SRRNP001249</v>
          </cell>
          <cell r="H54" t="str">
            <v>3-Jan-2026</v>
          </cell>
          <cell r="I54" t="str">
            <v>M.KHALID</v>
          </cell>
        </row>
        <row r="55">
          <cell r="G55" t="str">
            <v>10006730</v>
          </cell>
          <cell r="H55" t="str">
            <v>5-Jan-2026</v>
          </cell>
          <cell r="I55" t="str">
            <v>ALIZA.WALEED</v>
          </cell>
        </row>
        <row r="56">
          <cell r="G56" t="str">
            <v>458286</v>
          </cell>
          <cell r="H56" t="str">
            <v>3-Jan-2026</v>
          </cell>
          <cell r="I56" t="str">
            <v>NAZRA.NAZAR</v>
          </cell>
        </row>
        <row r="57">
          <cell r="G57" t="str">
            <v>RS413PK10041941</v>
          </cell>
          <cell r="H57" t="str">
            <v>5-Jan-2026</v>
          </cell>
          <cell r="I57" t="str">
            <v>SAIF.MALIK</v>
          </cell>
        </row>
        <row r="58">
          <cell r="G58" t="str">
            <v>HA805627</v>
          </cell>
          <cell r="H58" t="str">
            <v>5-Jan-2026</v>
          </cell>
          <cell r="I58" t="str">
            <v>SHAHROZ</v>
          </cell>
        </row>
        <row r="59">
          <cell r="G59" t="str">
            <v>NZE170R-4156948(REMOVED)</v>
          </cell>
          <cell r="H59" t="str">
            <v>23-Jan-2026</v>
          </cell>
          <cell r="I59" t="str">
            <v>IQRA.KHAN</v>
          </cell>
        </row>
        <row r="60">
          <cell r="G60" t="str">
            <v>10100852</v>
          </cell>
          <cell r="H60" t="str">
            <v>5-Jan-2026</v>
          </cell>
          <cell r="I60" t="str">
            <v>YOUSUF.KHAN</v>
          </cell>
        </row>
        <row r="61">
          <cell r="G61" t="str">
            <v>JF320812</v>
          </cell>
          <cell r="H61" t="str">
            <v>5-Jan-2026</v>
          </cell>
          <cell r="I61" t="str">
            <v>M.MUSTAFA</v>
          </cell>
        </row>
        <row r="62">
          <cell r="G62" t="str">
            <v>BH432697</v>
          </cell>
          <cell r="H62" t="str">
            <v>5-Jan-2026</v>
          </cell>
          <cell r="I62" t="str">
            <v>MUHAMMAD.OWAIS</v>
          </cell>
        </row>
        <row r="63">
          <cell r="G63" t="str">
            <v>EC996928</v>
          </cell>
          <cell r="H63" t="str">
            <v>5-Jan-2026</v>
          </cell>
          <cell r="I63" t="str">
            <v>FARJAD.MANZOOR</v>
          </cell>
        </row>
        <row r="64">
          <cell r="G64" t="str">
            <v>1189392</v>
          </cell>
          <cell r="H64" t="str">
            <v>7-Jan-2026</v>
          </cell>
          <cell r="I64" t="str">
            <v>SAIF.MALIK</v>
          </cell>
        </row>
        <row r="65">
          <cell r="G65" t="str">
            <v>1104094</v>
          </cell>
          <cell r="H65" t="str">
            <v>6-Jan-2026</v>
          </cell>
          <cell r="I65" t="str">
            <v>HUZAIFA.KHAN</v>
          </cell>
        </row>
        <row r="66">
          <cell r="G66" t="str">
            <v>10085477</v>
          </cell>
          <cell r="H66" t="str">
            <v>5-Jan-2026</v>
          </cell>
          <cell r="I66" t="str">
            <v>FIZA.SHEIKH</v>
          </cell>
        </row>
        <row r="67">
          <cell r="G67" t="str">
            <v>NKMA2ASE5M1001319</v>
          </cell>
          <cell r="H67" t="str">
            <v>8-Jan-2026</v>
          </cell>
          <cell r="I67" t="str">
            <v>YOUSUF.KHAN</v>
          </cell>
        </row>
        <row r="68">
          <cell r="G68" t="str">
            <v>NF1AET306H1170239</v>
          </cell>
          <cell r="H68" t="str">
            <v>6-Jan-2026</v>
          </cell>
          <cell r="I68" t="str">
            <v>FARJAD.MANZOOR</v>
          </cell>
        </row>
        <row r="69">
          <cell r="G69" t="str">
            <v>NF1AET306H1206350</v>
          </cell>
          <cell r="H69" t="str">
            <v>8-Jan-2026</v>
          </cell>
          <cell r="I69" t="str">
            <v>YOUSUF.KHAN</v>
          </cell>
        </row>
        <row r="70">
          <cell r="G70" t="str">
            <v>KSP130-2113826</v>
          </cell>
          <cell r="H70" t="str">
            <v>7-Jan-2026</v>
          </cell>
          <cell r="I70" t="str">
            <v>M.MUSTAFA</v>
          </cell>
        </row>
        <row r="71">
          <cell r="G71" t="str">
            <v>LA160S0037255</v>
          </cell>
          <cell r="H71" t="str">
            <v>22-Jan-2026</v>
          </cell>
          <cell r="I71" t="str">
            <v>SAIF.MALIK</v>
          </cell>
        </row>
        <row r="72">
          <cell r="G72" t="str">
            <v>1040096</v>
          </cell>
          <cell r="H72" t="str">
            <v>13-Jan-2026</v>
          </cell>
          <cell r="I72" t="str">
            <v>M.MUSTAFA</v>
          </cell>
        </row>
        <row r="73">
          <cell r="G73" t="str">
            <v>263378</v>
          </cell>
          <cell r="H73" t="str">
            <v>15-Jan-2026</v>
          </cell>
          <cell r="I73" t="str">
            <v>HASNAIN</v>
          </cell>
        </row>
        <row r="74">
          <cell r="G74" t="str">
            <v>BJ-5904</v>
          </cell>
          <cell r="H74" t="str">
            <v>7-Jan-2026</v>
          </cell>
          <cell r="I74" t="str">
            <v>HASNAIN</v>
          </cell>
        </row>
        <row r="75">
          <cell r="G75" t="str">
            <v>NFBFB2665FR123304</v>
          </cell>
          <cell r="H75" t="str">
            <v>7-Jan-2026</v>
          </cell>
          <cell r="I75" t="str">
            <v>ALIZA.WALEED</v>
          </cell>
        </row>
        <row r="76">
          <cell r="G76" t="str">
            <v>9522832</v>
          </cell>
          <cell r="H76" t="str">
            <v>3-Jan-2026</v>
          </cell>
          <cell r="I76" t="str">
            <v>HASNAIN</v>
          </cell>
        </row>
        <row r="77">
          <cell r="G77" t="str">
            <v>NFBGM1543ER155417</v>
          </cell>
          <cell r="H77" t="str">
            <v>6-Jan-2026</v>
          </cell>
          <cell r="I77" t="str">
            <v>ZAYNAB.MUSTAFA</v>
          </cell>
        </row>
        <row r="78">
          <cell r="G78" t="str">
            <v>500207145</v>
          </cell>
          <cell r="H78" t="str">
            <v>6-Jan-2026</v>
          </cell>
          <cell r="I78" t="str">
            <v>M.MUSTAFA</v>
          </cell>
        </row>
        <row r="79">
          <cell r="G79" t="str">
            <v>NF1AET306H1170212</v>
          </cell>
          <cell r="H79" t="str">
            <v>6-Jan-2026</v>
          </cell>
          <cell r="I79" t="str">
            <v>MOSES.AKHTAR</v>
          </cell>
        </row>
        <row r="80">
          <cell r="G80" t="str">
            <v>1156759</v>
          </cell>
          <cell r="H80" t="str">
            <v>6-Jan-2026</v>
          </cell>
          <cell r="I80" t="str">
            <v>ZAYNAB.MUSTAFA</v>
          </cell>
        </row>
        <row r="81">
          <cell r="G81" t="str">
            <v>GUN126R-5565848</v>
          </cell>
          <cell r="H81" t="str">
            <v>6-Jan-2026</v>
          </cell>
          <cell r="I81" t="str">
            <v>YOUSUF.KHAN</v>
          </cell>
        </row>
        <row r="82">
          <cell r="G82" t="str">
            <v>R-7067927</v>
          </cell>
          <cell r="H82" t="str">
            <v>8-Jan-2026</v>
          </cell>
          <cell r="I82" t="str">
            <v>HASNAIN</v>
          </cell>
        </row>
        <row r="83">
          <cell r="G83" t="str">
            <v>R7028281</v>
          </cell>
          <cell r="H83" t="str">
            <v>6-Jan-2026</v>
          </cell>
          <cell r="I83" t="str">
            <v>AGHA.M.JAFFER</v>
          </cell>
        </row>
        <row r="84">
          <cell r="G84" t="str">
            <v>10129757</v>
          </cell>
          <cell r="H84" t="str">
            <v>6-Jan-2026</v>
          </cell>
          <cell r="I84" t="str">
            <v>ABDUL.AHAD</v>
          </cell>
        </row>
        <row r="85">
          <cell r="G85" t="str">
            <v>1118905</v>
          </cell>
          <cell r="H85" t="str">
            <v>26-Jan-2026</v>
          </cell>
          <cell r="I85" t="str">
            <v>ABDUL.AHAD</v>
          </cell>
        </row>
        <row r="86">
          <cell r="G86" t="str">
            <v>HEM-5656</v>
          </cell>
          <cell r="H86" t="str">
            <v>8-Jan-2026</v>
          </cell>
          <cell r="I86" t="str">
            <v>SAIF.MALIK</v>
          </cell>
        </row>
        <row r="87">
          <cell r="G87" t="str">
            <v>N1001826</v>
          </cell>
          <cell r="H87" t="str">
            <v>14-Jan-2026</v>
          </cell>
          <cell r="I87" t="str">
            <v>FARJAD.MANZOOR</v>
          </cell>
        </row>
        <row r="88">
          <cell r="G88" t="str">
            <v>7038410</v>
          </cell>
          <cell r="H88" t="str">
            <v>14-Jan-2026</v>
          </cell>
          <cell r="I88" t="str">
            <v>SHAHROZ</v>
          </cell>
        </row>
        <row r="89">
          <cell r="G89" t="str">
            <v>CY-7228</v>
          </cell>
          <cell r="H89" t="str">
            <v>17-Jan-2026</v>
          </cell>
          <cell r="I89" t="str">
            <v>WASEEM.TARIQ</v>
          </cell>
        </row>
        <row r="90">
          <cell r="G90" t="str">
            <v>H10081926</v>
          </cell>
          <cell r="H90" t="str">
            <v>4-Jan-2026</v>
          </cell>
          <cell r="I90" t="str">
            <v>SABA.CH</v>
          </cell>
        </row>
        <row r="91">
          <cell r="G91" t="str">
            <v>JF712100</v>
          </cell>
          <cell r="H91" t="str">
            <v>5-Jan-2026</v>
          </cell>
          <cell r="I91" t="str">
            <v>ZAYNAB.MUSTAFA</v>
          </cell>
        </row>
        <row r="92">
          <cell r="G92" t="str">
            <v>254662</v>
          </cell>
          <cell r="H92" t="str">
            <v>7-Jan-2026</v>
          </cell>
          <cell r="I92" t="str">
            <v>YOUSUF.KHAN</v>
          </cell>
        </row>
        <row r="93">
          <cell r="G93" t="str">
            <v>H1210019</v>
          </cell>
          <cell r="H93" t="str">
            <v>6-Jan-2026</v>
          </cell>
          <cell r="I93" t="str">
            <v>YOUSUF.KHAN</v>
          </cell>
        </row>
        <row r="94">
          <cell r="G94" t="str">
            <v>1035893</v>
          </cell>
          <cell r="H94" t="str">
            <v>6-Jan-2026</v>
          </cell>
          <cell r="I94" t="str">
            <v>RAHAT.GUL</v>
          </cell>
        </row>
        <row r="95">
          <cell r="G95" t="str">
            <v>NSP150R-7007139</v>
          </cell>
          <cell r="H95" t="str">
            <v>6-Jan-2026</v>
          </cell>
          <cell r="I95" t="str">
            <v>SABA.CH</v>
          </cell>
        </row>
        <row r="96">
          <cell r="G96" t="str">
            <v>NF9EFUA56S2014297</v>
          </cell>
          <cell r="H96" t="str">
            <v>8-Jan-2026</v>
          </cell>
          <cell r="I96" t="str">
            <v>YOUSUF.KHAN</v>
          </cell>
        </row>
        <row r="97">
          <cell r="G97" t="str">
            <v>114103</v>
          </cell>
          <cell r="H97" t="str">
            <v>7-Jan-2026</v>
          </cell>
          <cell r="I97" t="str">
            <v>ZAYNAB.MUSTAFA</v>
          </cell>
        </row>
        <row r="98">
          <cell r="G98" t="str">
            <v>6044933</v>
          </cell>
          <cell r="H98" t="str">
            <v>13-Jan-2026</v>
          </cell>
          <cell r="I98" t="str">
            <v>SAIF.MALIK</v>
          </cell>
        </row>
        <row r="99">
          <cell r="G99" t="str">
            <v>ZRE172R-7066714</v>
          </cell>
          <cell r="H99" t="str">
            <v>28-Jan-2026</v>
          </cell>
          <cell r="I99" t="str">
            <v>AGHA.M.JAFFER</v>
          </cell>
        </row>
        <row r="100">
          <cell r="G100" t="str">
            <v>BSJ-634</v>
          </cell>
          <cell r="H100" t="str">
            <v>7-Jan-2026</v>
          </cell>
          <cell r="I100" t="str">
            <v>ABDUL.AHAD</v>
          </cell>
        </row>
        <row r="101">
          <cell r="G101" t="str">
            <v>C00208278</v>
          </cell>
          <cell r="H101" t="str">
            <v>7-Jan-2026</v>
          </cell>
          <cell r="I101" t="str">
            <v>ABDUL.AHAD</v>
          </cell>
        </row>
        <row r="102">
          <cell r="G102" t="str">
            <v>LA-6364</v>
          </cell>
          <cell r="H102" t="str">
            <v>8-Jan-2026</v>
          </cell>
          <cell r="I102" t="str">
            <v>HUZAIFA.KHAN</v>
          </cell>
        </row>
        <row r="103">
          <cell r="G103" t="str">
            <v>01122807</v>
          </cell>
          <cell r="H103" t="str">
            <v>8-Jan-2026</v>
          </cell>
          <cell r="I103" t="str">
            <v>MOSES.AKHTAR</v>
          </cell>
        </row>
        <row r="104">
          <cell r="G104" t="str">
            <v>R117279</v>
          </cell>
          <cell r="H104" t="str">
            <v>12-Jan-2026</v>
          </cell>
          <cell r="I104" t="str">
            <v>HASNAIN</v>
          </cell>
        </row>
        <row r="105">
          <cell r="G105" t="str">
            <v>9-7102396</v>
          </cell>
          <cell r="H105" t="str">
            <v>26-Jan-2026</v>
          </cell>
          <cell r="I105" t="str">
            <v>JAWAHIR.SAEED</v>
          </cell>
        </row>
        <row r="106">
          <cell r="G106" t="str">
            <v>10084790</v>
          </cell>
          <cell r="H106" t="str">
            <v>15-Jan-2026</v>
          </cell>
          <cell r="I106" t="str">
            <v>YOUSUF.KHAN</v>
          </cell>
        </row>
        <row r="107">
          <cell r="G107" t="str">
            <v>502875</v>
          </cell>
          <cell r="H107" t="str">
            <v>7-Jan-2026</v>
          </cell>
          <cell r="I107" t="str">
            <v>ABDUL.AHAD</v>
          </cell>
        </row>
        <row r="108">
          <cell r="G108" t="str">
            <v>5551104</v>
          </cell>
          <cell r="H108" t="str">
            <v>7-Jan-2026</v>
          </cell>
          <cell r="I108" t="str">
            <v>ABDUL.AHAD</v>
          </cell>
        </row>
        <row r="109">
          <cell r="G109" t="str">
            <v>113339</v>
          </cell>
          <cell r="H109" t="str">
            <v>15-Jan-2026</v>
          </cell>
          <cell r="I109" t="str">
            <v>M.KHALID</v>
          </cell>
        </row>
        <row r="110">
          <cell r="G110" t="str">
            <v>GUN126R-5548056</v>
          </cell>
          <cell r="H110" t="str">
            <v>7-Jan-2026</v>
          </cell>
          <cell r="I110" t="str">
            <v>MOSES.AKHTAR</v>
          </cell>
        </row>
        <row r="111">
          <cell r="G111" t="str">
            <v>NSP150R70066757</v>
          </cell>
          <cell r="H111" t="str">
            <v>8-Jan-2026</v>
          </cell>
          <cell r="I111" t="str">
            <v>HASNAIN</v>
          </cell>
        </row>
        <row r="112">
          <cell r="G112" t="str">
            <v>NFBFC6660HR020203</v>
          </cell>
          <cell r="H112" t="str">
            <v>12-Jan-2026</v>
          </cell>
          <cell r="I112" t="str">
            <v>IQRA.KHAN</v>
          </cell>
        </row>
        <row r="113">
          <cell r="G113" t="str">
            <v>H1026578</v>
          </cell>
          <cell r="H113" t="str">
            <v>7-Jan-2026</v>
          </cell>
          <cell r="I113" t="str">
            <v>MOSES.AKHTAR</v>
          </cell>
        </row>
        <row r="114">
          <cell r="G114" t="str">
            <v>10064572</v>
          </cell>
          <cell r="H114" t="str">
            <v>19-Jan-2026</v>
          </cell>
          <cell r="I114" t="str">
            <v>ZAYNAB.MUSTAFA</v>
          </cell>
        </row>
        <row r="115">
          <cell r="G115" t="str">
            <v>10091718</v>
          </cell>
          <cell r="H115" t="str">
            <v>8-Jan-2026</v>
          </cell>
          <cell r="I115" t="str">
            <v>ALIZA.WALEED</v>
          </cell>
        </row>
        <row r="116">
          <cell r="G116" t="str">
            <v>11464690</v>
          </cell>
          <cell r="H116" t="str">
            <v>8-Jan-2026</v>
          </cell>
          <cell r="I116" t="str">
            <v>SAIF.MALIK</v>
          </cell>
        </row>
        <row r="117">
          <cell r="G117" t="str">
            <v>ZRE171R-6025662</v>
          </cell>
          <cell r="H117" t="str">
            <v>19-Jan-2026</v>
          </cell>
          <cell r="I117" t="str">
            <v>SAIF.MALIK</v>
          </cell>
        </row>
        <row r="118">
          <cell r="G118" t="str">
            <v>NNAQL51AZKP501656</v>
          </cell>
          <cell r="H118" t="str">
            <v>12-Jan-2026</v>
          </cell>
          <cell r="I118" t="str">
            <v>MUHAMMAD.UMER</v>
          </cell>
        </row>
        <row r="119">
          <cell r="G119" t="str">
            <v>SP000007</v>
          </cell>
          <cell r="H119" t="str">
            <v>10-Jan-2026</v>
          </cell>
          <cell r="I119" t="str">
            <v>AMIN.CHISHTI</v>
          </cell>
        </row>
        <row r="120">
          <cell r="G120" t="str">
            <v>RP703897</v>
          </cell>
          <cell r="H120" t="str">
            <v>15-Jan-2026</v>
          </cell>
          <cell r="I120" t="str">
            <v>M.MUSTAFA</v>
          </cell>
        </row>
        <row r="121">
          <cell r="G121" t="str">
            <v>NFBGN862XNR016662(REMOVED</v>
          </cell>
          <cell r="H121" t="str">
            <v>8-Jan-2026</v>
          </cell>
          <cell r="I121" t="str">
            <v>ABDUL.AHAD</v>
          </cell>
        </row>
        <row r="122">
          <cell r="G122" t="str">
            <v>R110236</v>
          </cell>
          <cell r="H122" t="str">
            <v>8-Jan-2026</v>
          </cell>
          <cell r="I122" t="str">
            <v>ABDUL.AHAD</v>
          </cell>
        </row>
        <row r="123">
          <cell r="G123" t="str">
            <v>NF1AET306H1161395</v>
          </cell>
          <cell r="H123" t="str">
            <v>8-Jan-2026</v>
          </cell>
          <cell r="I123" t="str">
            <v>MOSES.AKHTAR</v>
          </cell>
        </row>
        <row r="124">
          <cell r="G124" t="str">
            <v>ZRE172R-7041450</v>
          </cell>
          <cell r="H124" t="str">
            <v>12-Jan-2026</v>
          </cell>
          <cell r="I124" t="str">
            <v>MUHAMMAD.OWAIS</v>
          </cell>
        </row>
        <row r="125">
          <cell r="G125" t="str">
            <v>1001523</v>
          </cell>
          <cell r="H125" t="str">
            <v>8-Jan-2026</v>
          </cell>
          <cell r="I125" t="str">
            <v>SHAHROZ</v>
          </cell>
        </row>
        <row r="126">
          <cell r="G126" t="str">
            <v>4165293</v>
          </cell>
          <cell r="H126" t="str">
            <v>8-Jan-2026</v>
          </cell>
          <cell r="I126" t="str">
            <v>WASEEM.TARIQ</v>
          </cell>
        </row>
        <row r="127">
          <cell r="G127" t="str">
            <v>NZE170R-4194958</v>
          </cell>
          <cell r="H127" t="str">
            <v>8-Jan-2026</v>
          </cell>
          <cell r="I127" t="str">
            <v>SHAHROZ</v>
          </cell>
        </row>
        <row r="128">
          <cell r="G128" t="str">
            <v>1234944</v>
          </cell>
          <cell r="H128" t="str">
            <v>8-Jan-2026</v>
          </cell>
          <cell r="I128" t="str">
            <v>MUHAMMAD.UMER</v>
          </cell>
        </row>
        <row r="129">
          <cell r="G129" t="str">
            <v>NSB150R7010654</v>
          </cell>
          <cell r="H129" t="str">
            <v>8-Jan-2026</v>
          </cell>
          <cell r="I129" t="str">
            <v>SHAHROZ</v>
          </cell>
        </row>
        <row r="130">
          <cell r="G130" t="str">
            <v>4180412</v>
          </cell>
          <cell r="H130" t="str">
            <v>8-Jan-2026</v>
          </cell>
          <cell r="I130" t="str">
            <v>YOUSUF.KHAN</v>
          </cell>
        </row>
        <row r="131">
          <cell r="G131" t="str">
            <v>SGTTEF1826</v>
          </cell>
          <cell r="H131" t="str">
            <v>8-Jan-2026</v>
          </cell>
          <cell r="I131" t="str">
            <v>M.MUSTAFA</v>
          </cell>
        </row>
        <row r="132">
          <cell r="G132" t="str">
            <v>1133717</v>
          </cell>
          <cell r="H132" t="str">
            <v>8-Jan-2026</v>
          </cell>
          <cell r="I132" t="str">
            <v>HUZAIFA.KHAN</v>
          </cell>
        </row>
        <row r="133">
          <cell r="G133" t="str">
            <v>S-0297012</v>
          </cell>
          <cell r="H133" t="str">
            <v>9-Jan-2026</v>
          </cell>
          <cell r="I133" t="str">
            <v>M.MUSTAFA</v>
          </cell>
        </row>
        <row r="134">
          <cell r="G134" t="str">
            <v>10128941</v>
          </cell>
          <cell r="H134" t="str">
            <v>22-Jan-2026</v>
          </cell>
          <cell r="I134" t="str">
            <v>ALIZA.WALEED</v>
          </cell>
        </row>
        <row r="135">
          <cell r="G135" t="str">
            <v>H1258799</v>
          </cell>
          <cell r="H135" t="str">
            <v>9-Jan-2026</v>
          </cell>
          <cell r="I135" t="str">
            <v>SAIF.MALIK</v>
          </cell>
        </row>
        <row r="136">
          <cell r="G136" t="str">
            <v>NFBGE15AO4R108864</v>
          </cell>
          <cell r="H136" t="str">
            <v>10-Jan-2026</v>
          </cell>
          <cell r="I136" t="str">
            <v>FIZA.SHEIKH</v>
          </cell>
        </row>
        <row r="137">
          <cell r="G137" t="str">
            <v>NF1AET306H1026861</v>
          </cell>
          <cell r="H137" t="str">
            <v>17-Jan-2026</v>
          </cell>
          <cell r="I137" t="str">
            <v>JAWAHIR.SAEED</v>
          </cell>
        </row>
        <row r="138">
          <cell r="G138" t="str">
            <v>SSA1747736</v>
          </cell>
          <cell r="H138" t="str">
            <v>8-Jan-2026</v>
          </cell>
          <cell r="I138" t="str">
            <v>HASNAIN</v>
          </cell>
        </row>
        <row r="139">
          <cell r="G139" t="str">
            <v>003152</v>
          </cell>
          <cell r="H139" t="str">
            <v>8-Jan-2026</v>
          </cell>
          <cell r="I139" t="str">
            <v>M.MUSTAFA</v>
          </cell>
        </row>
        <row r="140">
          <cell r="G140" t="str">
            <v>KSP130-220319</v>
          </cell>
          <cell r="H140" t="str">
            <v>9-Jan-2026</v>
          </cell>
          <cell r="I140" t="str">
            <v>IQRA.KHAN</v>
          </cell>
        </row>
        <row r="141">
          <cell r="G141" t="str">
            <v>7071473</v>
          </cell>
          <cell r="H141" t="str">
            <v>9-Jan-2026</v>
          </cell>
          <cell r="I141" t="str">
            <v>AGHA.M.JAFFER</v>
          </cell>
        </row>
        <row r="142">
          <cell r="G142" t="str">
            <v>N1016045</v>
          </cell>
          <cell r="H142" t="str">
            <v>23-Jan-2026</v>
          </cell>
          <cell r="I142" t="str">
            <v>RAHAT.GUL</v>
          </cell>
        </row>
        <row r="143">
          <cell r="G143" t="str">
            <v>58171299</v>
          </cell>
          <cell r="H143" t="str">
            <v>8-Jan-2026</v>
          </cell>
          <cell r="I143" t="str">
            <v>SHAHROZ</v>
          </cell>
        </row>
        <row r="144">
          <cell r="G144" t="str">
            <v>NR024499</v>
          </cell>
          <cell r="H144" t="str">
            <v>8-Jan-2026</v>
          </cell>
          <cell r="I144" t="str">
            <v>ZAYNAB.MUSTAFA</v>
          </cell>
        </row>
        <row r="145">
          <cell r="G145" t="str">
            <v>200016</v>
          </cell>
          <cell r="H145" t="str">
            <v>8-Jan-2026</v>
          </cell>
          <cell r="I145" t="str">
            <v>ABDUL.AHAD</v>
          </cell>
        </row>
        <row r="146">
          <cell r="G146" t="str">
            <v>A1J310PK10046472</v>
          </cell>
          <cell r="H146" t="str">
            <v>12-Jan-2026</v>
          </cell>
          <cell r="I146" t="str">
            <v>ABDUL.AHAD</v>
          </cell>
        </row>
        <row r="147">
          <cell r="G147" t="str">
            <v>VJA300-4059348</v>
          </cell>
          <cell r="H147" t="str">
            <v>8-Jan-2026</v>
          </cell>
          <cell r="I147" t="str">
            <v>M.MUSTAFA</v>
          </cell>
        </row>
        <row r="148">
          <cell r="G148" t="str">
            <v>9514876</v>
          </cell>
          <cell r="H148" t="str">
            <v>13-Jan-2026</v>
          </cell>
          <cell r="I148" t="str">
            <v>RAHAT.GUL</v>
          </cell>
        </row>
        <row r="149">
          <cell r="G149" t="str">
            <v>473265</v>
          </cell>
          <cell r="H149" t="str">
            <v>9-Jan-2026</v>
          </cell>
          <cell r="I149" t="str">
            <v>SHAHROZ</v>
          </cell>
        </row>
        <row r="150">
          <cell r="G150" t="str">
            <v>A1J310PK10120322</v>
          </cell>
          <cell r="H150" t="str">
            <v>9-Jan-2026</v>
          </cell>
          <cell r="I150" t="str">
            <v>HASNAIN</v>
          </cell>
        </row>
        <row r="151">
          <cell r="G151" t="str">
            <v>NFBFD16729R117350</v>
          </cell>
          <cell r="H151" t="str">
            <v>8-Jan-2026</v>
          </cell>
          <cell r="I151" t="str">
            <v>RAHAT.GUL</v>
          </cell>
        </row>
        <row r="152">
          <cell r="G152" t="str">
            <v>NF1AET306H1181289</v>
          </cell>
          <cell r="H152" t="str">
            <v>30-Jan-2026</v>
          </cell>
          <cell r="I152" t="str">
            <v>RAHAT.GUL</v>
          </cell>
        </row>
        <row r="153">
          <cell r="G153" t="str">
            <v>079264</v>
          </cell>
          <cell r="H153" t="str">
            <v>20-Jan-2026</v>
          </cell>
          <cell r="I153" t="str">
            <v>AMIN.CHISHTI</v>
          </cell>
        </row>
        <row r="154">
          <cell r="G154" t="str">
            <v>R025051</v>
          </cell>
          <cell r="H154" t="str">
            <v>12-Jan-2026</v>
          </cell>
          <cell r="I154" t="str">
            <v>HASNAIN</v>
          </cell>
        </row>
        <row r="155">
          <cell r="G155" t="str">
            <v>ZRE171R-6069555</v>
          </cell>
          <cell r="H155" t="str">
            <v>9-Jan-2026</v>
          </cell>
          <cell r="I155" t="str">
            <v>MOSES.AKHTAR</v>
          </cell>
        </row>
        <row r="156">
          <cell r="G156" t="str">
            <v>100801189</v>
          </cell>
          <cell r="H156" t="str">
            <v>10-Jan-2026</v>
          </cell>
          <cell r="I156" t="str">
            <v>HUZAIFA.KHAN</v>
          </cell>
        </row>
        <row r="157">
          <cell r="G157" t="str">
            <v>100750966</v>
          </cell>
          <cell r="H157" t="str">
            <v>14-Jan-2026</v>
          </cell>
          <cell r="I157" t="str">
            <v>FARJAD.MANZOOR</v>
          </cell>
        </row>
        <row r="158">
          <cell r="G158" t="str">
            <v>100744741</v>
          </cell>
          <cell r="H158" t="str">
            <v>12-Jan-2026</v>
          </cell>
          <cell r="I158" t="str">
            <v>AMIN.CHISHTI</v>
          </cell>
        </row>
        <row r="159">
          <cell r="G159" t="str">
            <v>100747619</v>
          </cell>
          <cell r="H159" t="str">
            <v>16-Jan-2026</v>
          </cell>
          <cell r="I159" t="str">
            <v>AMIN.CHISHTI</v>
          </cell>
        </row>
        <row r="160">
          <cell r="G160" t="str">
            <v>100803875</v>
          </cell>
          <cell r="H160" t="str">
            <v>12-Jan-2026</v>
          </cell>
          <cell r="I160" t="str">
            <v>AMIN.CHISHTI</v>
          </cell>
        </row>
        <row r="161">
          <cell r="G161" t="str">
            <v>100803929</v>
          </cell>
          <cell r="H161" t="str">
            <v>12-Jan-2026</v>
          </cell>
          <cell r="I161" t="str">
            <v>AMIN.CHISHTI</v>
          </cell>
        </row>
        <row r="162">
          <cell r="G162" t="str">
            <v>100803854</v>
          </cell>
          <cell r="H162" t="str">
            <v>10-Jan-2026</v>
          </cell>
          <cell r="I162" t="str">
            <v>ZAYNAB.MUSTAFA</v>
          </cell>
        </row>
        <row r="163">
          <cell r="G163" t="str">
            <v>100863644</v>
          </cell>
          <cell r="H163" t="str">
            <v>10-Jan-2026</v>
          </cell>
          <cell r="I163" t="str">
            <v>M.KHALID</v>
          </cell>
        </row>
        <row r="164">
          <cell r="G164" t="str">
            <v>100863671</v>
          </cell>
          <cell r="H164" t="str">
            <v>13-Jan-2026</v>
          </cell>
          <cell r="I164" t="str">
            <v>M.KHALID</v>
          </cell>
        </row>
        <row r="165">
          <cell r="G165" t="str">
            <v>100863680</v>
          </cell>
          <cell r="H165" t="str">
            <v>10-Jan-2026</v>
          </cell>
          <cell r="I165" t="str">
            <v>MUHAMMAD.OWAIS</v>
          </cell>
        </row>
        <row r="166">
          <cell r="G166" t="str">
            <v>100863678</v>
          </cell>
          <cell r="H166" t="str">
            <v>12-Jan-2026</v>
          </cell>
          <cell r="I166" t="str">
            <v>JAWAHIR.SAEED</v>
          </cell>
        </row>
        <row r="167">
          <cell r="G167" t="str">
            <v>1133189</v>
          </cell>
          <cell r="H167" t="str">
            <v>16-Jan-2026</v>
          </cell>
          <cell r="I167" t="str">
            <v>SAIF.MALIK</v>
          </cell>
        </row>
        <row r="168">
          <cell r="G168" t="str">
            <v>C100746632</v>
          </cell>
          <cell r="H168" t="str">
            <v>12-Jan-2026</v>
          </cell>
          <cell r="I168" t="str">
            <v>MUHAMMAD.OWAIS</v>
          </cell>
        </row>
        <row r="169">
          <cell r="G169" t="str">
            <v>100744908</v>
          </cell>
          <cell r="H169" t="str">
            <v>12-Jan-2026</v>
          </cell>
          <cell r="I169" t="str">
            <v>IQRA.KHAN</v>
          </cell>
        </row>
        <row r="170">
          <cell r="G170" t="str">
            <v>133145</v>
          </cell>
          <cell r="H170" t="str">
            <v>12-Jan-2026</v>
          </cell>
          <cell r="I170" t="str">
            <v>MOSES.AKHTAR</v>
          </cell>
        </row>
        <row r="171">
          <cell r="G171" t="str">
            <v>400601</v>
          </cell>
          <cell r="H171" t="str">
            <v>22-Jan-2026</v>
          </cell>
          <cell r="I171" t="str">
            <v>M.MUSTAFA</v>
          </cell>
        </row>
        <row r="172">
          <cell r="G172" t="str">
            <v>NF1AET306H1233723(REMOVAL)</v>
          </cell>
          <cell r="H172" t="str">
            <v>6-Jan-2026</v>
          </cell>
          <cell r="I172" t="str">
            <v>M.KHALID</v>
          </cell>
        </row>
        <row r="173">
          <cell r="G173" t="str">
            <v>10148565</v>
          </cell>
          <cell r="H173" t="str">
            <v>14-Jan-2026</v>
          </cell>
          <cell r="I173" t="str">
            <v>ALIZA.WALEED</v>
          </cell>
        </row>
        <row r="174">
          <cell r="G174" t="str">
            <v>SV308PK01139230</v>
          </cell>
          <cell r="H174" t="str">
            <v>6-Jan-2026</v>
          </cell>
          <cell r="I174" t="str">
            <v>HASNAIN</v>
          </cell>
        </row>
        <row r="175">
          <cell r="G175" t="str">
            <v>NNAQL51AZKP305681</v>
          </cell>
          <cell r="H175" t="str">
            <v>29-Jan-2026</v>
          </cell>
          <cell r="I175" t="str">
            <v>SAIF.MALIK</v>
          </cell>
        </row>
        <row r="176">
          <cell r="G176" t="str">
            <v>R034642</v>
          </cell>
          <cell r="H176" t="str">
            <v>5-Jan-2026</v>
          </cell>
          <cell r="I176" t="str">
            <v>SAIF.MALIK</v>
          </cell>
        </row>
        <row r="177">
          <cell r="G177" t="str">
            <v>A1J310PK10053975</v>
          </cell>
          <cell r="H177" t="str">
            <v>8-Jan-2026</v>
          </cell>
          <cell r="I177" t="str">
            <v>ZAYNAB.MUSTAFA</v>
          </cell>
        </row>
        <row r="178">
          <cell r="G178" t="str">
            <v>1014728</v>
          </cell>
          <cell r="H178" t="str">
            <v>1-Jan-2026</v>
          </cell>
          <cell r="I178" t="str">
            <v>M.MUSTAFA</v>
          </cell>
        </row>
        <row r="179">
          <cell r="G179" t="str">
            <v>ZRE141-4519063</v>
          </cell>
          <cell r="H179" t="str">
            <v>24-Jan-2026</v>
          </cell>
          <cell r="I179" t="str">
            <v>SABA.CH</v>
          </cell>
        </row>
        <row r="180">
          <cell r="G180" t="str">
            <v>NF9EF4A52S2024115</v>
          </cell>
          <cell r="H180" t="str">
            <v>6-Jan-2026</v>
          </cell>
          <cell r="I180" t="str">
            <v>YOUSUF.KHAN</v>
          </cell>
        </row>
        <row r="181">
          <cell r="G181" t="str">
            <v>NZE170R-4197662</v>
          </cell>
          <cell r="H181" t="str">
            <v>15-Jan-2026</v>
          </cell>
          <cell r="I181" t="str">
            <v>YOUSUF.KHAN</v>
          </cell>
        </row>
        <row r="182">
          <cell r="G182" t="str">
            <v>NZE170R-4174375</v>
          </cell>
          <cell r="H182" t="str">
            <v>19-Jan-2026</v>
          </cell>
          <cell r="I182" t="str">
            <v>MUHAMMAD.OWAIS</v>
          </cell>
        </row>
        <row r="183">
          <cell r="G183" t="str">
            <v>R116685</v>
          </cell>
          <cell r="H183" t="str">
            <v>14-Jan-2026</v>
          </cell>
          <cell r="I183" t="str">
            <v>FARJAD.MANZOOR</v>
          </cell>
        </row>
        <row r="184">
          <cell r="G184" t="str">
            <v>1117371</v>
          </cell>
          <cell r="H184" t="str">
            <v>2-Jan-2026</v>
          </cell>
          <cell r="I184" t="str">
            <v>M.MUSTAFA</v>
          </cell>
        </row>
        <row r="185">
          <cell r="G185" t="str">
            <v>PDF580PALR21J2219</v>
          </cell>
          <cell r="H185" t="str">
            <v>20-Jan-2026</v>
          </cell>
          <cell r="I185" t="str">
            <v>SABA.CH</v>
          </cell>
        </row>
        <row r="186">
          <cell r="G186" t="str">
            <v>MR0FZ29G101667215</v>
          </cell>
          <cell r="H186" t="str">
            <v>7-Jan-2026</v>
          </cell>
          <cell r="I186" t="str">
            <v>FIZA.SHEIKH</v>
          </cell>
        </row>
        <row r="187">
          <cell r="G187" t="str">
            <v>NFBGM1649JR235006</v>
          </cell>
          <cell r="H187" t="str">
            <v>20-Jan-2026</v>
          </cell>
          <cell r="I187" t="str">
            <v>SABA.CH</v>
          </cell>
        </row>
        <row r="188">
          <cell r="G188" t="str">
            <v>A200A-0023660</v>
          </cell>
          <cell r="H188" t="str">
            <v>11-Jan-2026</v>
          </cell>
          <cell r="I188" t="str">
            <v>FARJAD.MANZOOR</v>
          </cell>
        </row>
        <row r="189">
          <cell r="G189" t="str">
            <v>NFBDG1839HR002347</v>
          </cell>
          <cell r="H189" t="str">
            <v>13-Jan-2026</v>
          </cell>
          <cell r="I189" t="str">
            <v>AGHA.M.JAFFER</v>
          </cell>
        </row>
        <row r="190">
          <cell r="G190" t="str">
            <v>A1J310PK10133241</v>
          </cell>
          <cell r="H190" t="str">
            <v>15-Jan-2026</v>
          </cell>
          <cell r="I190" t="str">
            <v>HASNAIN</v>
          </cell>
        </row>
        <row r="191">
          <cell r="G191" t="str">
            <v>GUN156R-1104058</v>
          </cell>
          <cell r="H191" t="str">
            <v>14-Jan-2026</v>
          </cell>
          <cell r="I191" t="str">
            <v>MUHAMMAD.OWAIS</v>
          </cell>
        </row>
        <row r="192">
          <cell r="G192" t="str">
            <v>NFBGM1544GR180796</v>
          </cell>
          <cell r="H192" t="str">
            <v>15-Jan-2026</v>
          </cell>
          <cell r="I192" t="str">
            <v>SABA.CH</v>
          </cell>
        </row>
        <row r="193">
          <cell r="G193" t="str">
            <v>6077178</v>
          </cell>
          <cell r="H193" t="str">
            <v>19-Jan-2026</v>
          </cell>
          <cell r="I193" t="str">
            <v>AMIN.CHISHTI</v>
          </cell>
        </row>
        <row r="194">
          <cell r="G194" t="str">
            <v>NF1AET306H1116143</v>
          </cell>
          <cell r="H194" t="str">
            <v>19-Jan-2026</v>
          </cell>
          <cell r="I194" t="str">
            <v>MUHAMMAD.UMER</v>
          </cell>
        </row>
        <row r="195">
          <cell r="G195" t="str">
            <v>1034544</v>
          </cell>
          <cell r="H195" t="str">
            <v>14-Jan-2026</v>
          </cell>
          <cell r="I195" t="str">
            <v>YOUSUF.KHAN</v>
          </cell>
        </row>
        <row r="196">
          <cell r="G196" t="str">
            <v>SB308PK01269687</v>
          </cell>
          <cell r="H196" t="str">
            <v>21-Jan-2026</v>
          </cell>
          <cell r="I196" t="str">
            <v>SAIF.MALIK</v>
          </cell>
        </row>
        <row r="197">
          <cell r="G197" t="str">
            <v>NFBGM1542KR25474</v>
          </cell>
          <cell r="H197" t="str">
            <v>21-Jan-2026</v>
          </cell>
          <cell r="I197" t="str">
            <v>M.MUSTAFA</v>
          </cell>
        </row>
        <row r="198">
          <cell r="G198" t="str">
            <v>6056272</v>
          </cell>
          <cell r="H198" t="str">
            <v>14-Jan-2026</v>
          </cell>
          <cell r="I198" t="str">
            <v>SHAHROZ</v>
          </cell>
        </row>
        <row r="199">
          <cell r="G199" t="str">
            <v>R-7060027</v>
          </cell>
          <cell r="H199" t="str">
            <v>14-Jan-2026</v>
          </cell>
          <cell r="I199" t="str">
            <v>MOSES.AKHTAR</v>
          </cell>
        </row>
        <row r="200">
          <cell r="G200" t="str">
            <v>7006782</v>
          </cell>
          <cell r="H200" t="str">
            <v>19-Jan-2026</v>
          </cell>
          <cell r="I200" t="str">
            <v>MUHAMMAD.UMER</v>
          </cell>
        </row>
        <row r="201">
          <cell r="G201" t="str">
            <v>KHI41202531</v>
          </cell>
          <cell r="H201" t="str">
            <v>14-Jan-2026</v>
          </cell>
          <cell r="I201" t="str">
            <v>RAHAT.GUL</v>
          </cell>
        </row>
        <row r="202">
          <cell r="G202" t="str">
            <v>1276289</v>
          </cell>
          <cell r="H202" t="str">
            <v>16-Jan-2026</v>
          </cell>
          <cell r="I202" t="str">
            <v>SAIF.MALIK</v>
          </cell>
        </row>
        <row r="203">
          <cell r="G203" t="str">
            <v>KSP130-2209471</v>
          </cell>
          <cell r="H203" t="str">
            <v>21-Jan-2026</v>
          </cell>
          <cell r="I203" t="str">
            <v>SHAHROZ</v>
          </cell>
        </row>
        <row r="204">
          <cell r="G204" t="str">
            <v>NF1AVK31H10106155</v>
          </cell>
          <cell r="H204" t="str">
            <v>16-Jan-2026</v>
          </cell>
          <cell r="I204" t="str">
            <v>MOSES.AKHTAR</v>
          </cell>
        </row>
        <row r="205">
          <cell r="G205" t="str">
            <v>NKMAAB3D1N1014511</v>
          </cell>
          <cell r="H205" t="str">
            <v>19-Jan-2026</v>
          </cell>
          <cell r="I205" t="str">
            <v>JAWAHIR.SAEED</v>
          </cell>
        </row>
        <row r="206">
          <cell r="G206" t="str">
            <v>LA300F-1511387</v>
          </cell>
          <cell r="H206" t="str">
            <v>16-Jan-2026</v>
          </cell>
          <cell r="I206" t="str">
            <v>WASEEM.TARIQ</v>
          </cell>
        </row>
        <row r="207">
          <cell r="G207" t="str">
            <v>PMHJ2813SPN213311</v>
          </cell>
          <cell r="H207" t="str">
            <v>22-Jan-2026</v>
          </cell>
          <cell r="I207" t="str">
            <v>RAHAT.GUL</v>
          </cell>
        </row>
        <row r="208">
          <cell r="G208" t="str">
            <v>1232456</v>
          </cell>
          <cell r="H208" t="str">
            <v>23-Jan-2026</v>
          </cell>
          <cell r="I208" t="str">
            <v>JAWAHIR.SAEED</v>
          </cell>
        </row>
        <row r="209">
          <cell r="G209" t="str">
            <v>A1J310PK10102617</v>
          </cell>
          <cell r="H209" t="str">
            <v>14-Jan-2026</v>
          </cell>
          <cell r="I209" t="str">
            <v>HASNAIN</v>
          </cell>
        </row>
        <row r="210">
          <cell r="G210" t="str">
            <v>1105304</v>
          </cell>
          <cell r="H210" t="str">
            <v>20-Jan-2026</v>
          </cell>
          <cell r="I210" t="str">
            <v>YOUSUF.KHAN</v>
          </cell>
        </row>
        <row r="211">
          <cell r="G211" t="str">
            <v>4166553</v>
          </cell>
          <cell r="H211" t="str">
            <v>15-Jan-2026</v>
          </cell>
          <cell r="I211" t="str">
            <v>NAZRA.NAZAR</v>
          </cell>
        </row>
        <row r="212">
          <cell r="G212" t="str">
            <v>NKMA2CBRAM1000647</v>
          </cell>
          <cell r="H212" t="str">
            <v>19-Jan-2026</v>
          </cell>
          <cell r="I212" t="str">
            <v>MUHAMMAD.UMER</v>
          </cell>
        </row>
        <row r="213">
          <cell r="G213" t="str">
            <v>1233643</v>
          </cell>
          <cell r="H213" t="str">
            <v>15-Jan-2026</v>
          </cell>
          <cell r="I213" t="str">
            <v>MUHAMMAD.UMER</v>
          </cell>
        </row>
        <row r="214">
          <cell r="G214" t="str">
            <v>JW-5566</v>
          </cell>
          <cell r="H214" t="str">
            <v>15-Jan-2026</v>
          </cell>
          <cell r="I214" t="str">
            <v>ABDUL.AHAD</v>
          </cell>
        </row>
        <row r="215">
          <cell r="G215" t="str">
            <v>153975</v>
          </cell>
          <cell r="H215" t="str">
            <v>15-Jan-2026</v>
          </cell>
          <cell r="I215" t="str">
            <v>MUHAMMAD.OWAIS</v>
          </cell>
        </row>
        <row r="216">
          <cell r="G216" t="str">
            <v>NZE170R4013113</v>
          </cell>
          <cell r="H216" t="str">
            <v>19-Jan-2026</v>
          </cell>
          <cell r="I216" t="str">
            <v>ZAYNAB.MUSTAFA</v>
          </cell>
        </row>
        <row r="217">
          <cell r="G217" t="str">
            <v>RS413PK-10035268</v>
          </cell>
          <cell r="H217" t="str">
            <v>27-Jan-2026</v>
          </cell>
          <cell r="I217" t="str">
            <v>WASEEM.TARIQ</v>
          </cell>
        </row>
        <row r="218">
          <cell r="G218" t="str">
            <v>10036049</v>
          </cell>
          <cell r="H218" t="str">
            <v>15-Jan-2026</v>
          </cell>
          <cell r="I218" t="str">
            <v>YOUSUF.KHAN</v>
          </cell>
        </row>
        <row r="219">
          <cell r="G219" t="str">
            <v>NFBDG-1826HR000322</v>
          </cell>
          <cell r="H219" t="str">
            <v>16-Jan-2026</v>
          </cell>
          <cell r="I219" t="str">
            <v>WASEEM.TARIQ</v>
          </cell>
        </row>
        <row r="220">
          <cell r="G220" t="str">
            <v>R064501</v>
          </cell>
          <cell r="H220" t="str">
            <v>15-Jan-2026</v>
          </cell>
          <cell r="I220" t="str">
            <v>ABDUL.AHAD</v>
          </cell>
        </row>
        <row r="221">
          <cell r="G221" t="str">
            <v>S00111365</v>
          </cell>
          <cell r="H221" t="str">
            <v>21-Jan-2026</v>
          </cell>
          <cell r="I221" t="str">
            <v>MUHAMMAD.OWAIS</v>
          </cell>
        </row>
        <row r="222">
          <cell r="G222" t="str">
            <v>6039056</v>
          </cell>
          <cell r="H222" t="str">
            <v>21-Jan-2026</v>
          </cell>
          <cell r="I222" t="str">
            <v>SAIF.MALIK</v>
          </cell>
        </row>
        <row r="223">
          <cell r="G223" t="str">
            <v>NF1AET306H1174917</v>
          </cell>
          <cell r="H223" t="str">
            <v>27-Jan-2026</v>
          </cell>
          <cell r="I223" t="str">
            <v>HUZAIFA.KHAN</v>
          </cell>
        </row>
        <row r="224">
          <cell r="G224" t="str">
            <v>NF1AVK31H10023044</v>
          </cell>
          <cell r="H224" t="str">
            <v>16-Jan-2026</v>
          </cell>
          <cell r="I224" t="str">
            <v>MOSES.AKHTAR</v>
          </cell>
        </row>
        <row r="225">
          <cell r="G225" t="str">
            <v>DA17V-200739</v>
          </cell>
          <cell r="H225" t="str">
            <v>20-Jan-2026</v>
          </cell>
          <cell r="I225" t="str">
            <v>WASEEM.TARIQ</v>
          </cell>
        </row>
        <row r="226">
          <cell r="G226" t="str">
            <v>KSP2100084675</v>
          </cell>
          <cell r="H226" t="str">
            <v>16-Jan-2026</v>
          </cell>
          <cell r="I226" t="str">
            <v>FARJAD.MANZOOR</v>
          </cell>
        </row>
        <row r="227">
          <cell r="G227" t="str">
            <v>1195574</v>
          </cell>
          <cell r="H227" t="str">
            <v>20-Jan-2026</v>
          </cell>
          <cell r="I227" t="str">
            <v>SAIF.MALIK</v>
          </cell>
        </row>
        <row r="228">
          <cell r="G228" t="str">
            <v>ZRE172R-7001750</v>
          </cell>
          <cell r="H228" t="str">
            <v>19-Jan-2026</v>
          </cell>
          <cell r="I228" t="str">
            <v>HASNAIN</v>
          </cell>
        </row>
        <row r="229">
          <cell r="G229" t="str">
            <v>JR240933</v>
          </cell>
          <cell r="H229" t="str">
            <v>17-Jan-2026</v>
          </cell>
          <cell r="I229" t="str">
            <v>WASEEM.TARIQ</v>
          </cell>
        </row>
        <row r="230">
          <cell r="G230" t="str">
            <v>R6081946</v>
          </cell>
          <cell r="H230" t="str">
            <v>17-Jan-2026</v>
          </cell>
          <cell r="I230" t="str">
            <v>M.MUSTAFA</v>
          </cell>
        </row>
        <row r="231">
          <cell r="G231" t="str">
            <v>JF1JKPB14444</v>
          </cell>
          <cell r="H231" t="str">
            <v>14-Jan-2026</v>
          </cell>
          <cell r="I231" t="str">
            <v>JAWAHIR.SAEED</v>
          </cell>
        </row>
        <row r="232">
          <cell r="G232" t="str">
            <v>H1051994</v>
          </cell>
          <cell r="H232" t="str">
            <v>27-Jan-2026</v>
          </cell>
          <cell r="I232" t="str">
            <v>FARJAD.MANZOOR</v>
          </cell>
        </row>
        <row r="233">
          <cell r="G233" t="str">
            <v>R-6079749</v>
          </cell>
          <cell r="H233" t="str">
            <v>27-Jan-2026</v>
          </cell>
          <cell r="I233" t="str">
            <v>ABDUL.AHAD</v>
          </cell>
        </row>
        <row r="234">
          <cell r="G234" t="str">
            <v>NF1ASZC63S00204757</v>
          </cell>
          <cell r="H234" t="str">
            <v>27-Jan-2026</v>
          </cell>
          <cell r="I234" t="str">
            <v>ABDUL.AHAD</v>
          </cell>
        </row>
        <row r="235">
          <cell r="G235" t="str">
            <v>R4080090</v>
          </cell>
          <cell r="H235" t="str">
            <v>28-Jan-2026</v>
          </cell>
          <cell r="I235" t="str">
            <v>SHAHROZ</v>
          </cell>
        </row>
        <row r="236">
          <cell r="G236" t="str">
            <v>NF1AET306H1161776</v>
          </cell>
          <cell r="H236" t="str">
            <v>23-Jan-2026</v>
          </cell>
          <cell r="I236" t="str">
            <v>MUHAMMAD.OWAIS</v>
          </cell>
        </row>
        <row r="237">
          <cell r="G237" t="str">
            <v>KSP130-2095862</v>
          </cell>
          <cell r="H237" t="str">
            <v>19-Jan-2026</v>
          </cell>
          <cell r="I237" t="str">
            <v>JAWAHIR.SAEED</v>
          </cell>
        </row>
        <row r="238">
          <cell r="G238" t="str">
            <v>1041915</v>
          </cell>
          <cell r="H238" t="str">
            <v>27-Jan-2026</v>
          </cell>
          <cell r="I238" t="str">
            <v>WASEEM.TARIQ</v>
          </cell>
        </row>
        <row r="239">
          <cell r="G239" t="str">
            <v>ANH-983</v>
          </cell>
          <cell r="H239" t="str">
            <v>14-Jan-2026</v>
          </cell>
          <cell r="I239" t="str">
            <v>M.MUSTAFA</v>
          </cell>
        </row>
        <row r="240">
          <cell r="G240" t="str">
            <v>714331</v>
          </cell>
          <cell r="H240" t="str">
            <v>14-Jan-2026</v>
          </cell>
          <cell r="I240" t="str">
            <v>AMIN.CHISHTI</v>
          </cell>
        </row>
        <row r="241">
          <cell r="G241" t="str">
            <v>NF1AET306H1093495</v>
          </cell>
          <cell r="H241" t="str">
            <v>14-Jan-2026</v>
          </cell>
          <cell r="I241" t="str">
            <v>MUHAMMAD.OWAIS</v>
          </cell>
        </row>
        <row r="242">
          <cell r="G242" t="str">
            <v>500572</v>
          </cell>
          <cell r="H242" t="str">
            <v>14-Jan-2026</v>
          </cell>
          <cell r="I242" t="str">
            <v>SAIF.MALIK</v>
          </cell>
        </row>
        <row r="243">
          <cell r="G243" t="str">
            <v>NFBFE165XSR013660</v>
          </cell>
          <cell r="H243" t="str">
            <v>14-Jan-2026</v>
          </cell>
          <cell r="I243" t="str">
            <v>M.MUSTAFA</v>
          </cell>
        </row>
        <row r="244">
          <cell r="G244" t="str">
            <v>1076247</v>
          </cell>
          <cell r="H244" t="str">
            <v>14-Jan-2026</v>
          </cell>
          <cell r="I244" t="str">
            <v>MOSES.AKHTAR</v>
          </cell>
        </row>
        <row r="245">
          <cell r="G245" t="str">
            <v>NF1AET306H188059</v>
          </cell>
          <cell r="H245" t="str">
            <v>14-Jan-2026</v>
          </cell>
          <cell r="I245" t="str">
            <v>ZAYNAB.MUSTAFA</v>
          </cell>
        </row>
        <row r="246">
          <cell r="G246" t="str">
            <v>H301726</v>
          </cell>
          <cell r="H246" t="str">
            <v>14-Jan-2026</v>
          </cell>
          <cell r="I246" t="str">
            <v>ALIZA.WALEED</v>
          </cell>
        </row>
        <row r="247">
          <cell r="G247" t="str">
            <v>AD-4807</v>
          </cell>
          <cell r="H247" t="str">
            <v>17-Jan-2026</v>
          </cell>
          <cell r="I247" t="str">
            <v>SHAHROZ</v>
          </cell>
        </row>
        <row r="248">
          <cell r="G248" t="str">
            <v>9010876</v>
          </cell>
          <cell r="H248" t="str">
            <v>14-Jan-2026</v>
          </cell>
          <cell r="I248" t="str">
            <v>FIZA.SHEIKH</v>
          </cell>
        </row>
        <row r="249">
          <cell r="G249" t="str">
            <v>7071034</v>
          </cell>
          <cell r="H249" t="str">
            <v>15-Jan-2026</v>
          </cell>
          <cell r="I249" t="str">
            <v>AMIN.CHISHTI</v>
          </cell>
        </row>
        <row r="250">
          <cell r="G250" t="str">
            <v>R135669</v>
          </cell>
          <cell r="H250" t="str">
            <v>16-Jan-2026</v>
          </cell>
          <cell r="I250" t="str">
            <v>WASEEM.TARIQ</v>
          </cell>
        </row>
        <row r="251">
          <cell r="G251" t="str">
            <v>ZVW30-1807467</v>
          </cell>
          <cell r="H251" t="str">
            <v>17-Jan-2026</v>
          </cell>
          <cell r="I251" t="str">
            <v>SAIF.MALIK</v>
          </cell>
        </row>
        <row r="252">
          <cell r="G252" t="str">
            <v>121465</v>
          </cell>
          <cell r="H252" t="str">
            <v>20-Jan-2026</v>
          </cell>
          <cell r="I252" t="str">
            <v>M.MUSTAFA</v>
          </cell>
        </row>
        <row r="253">
          <cell r="G253" t="str">
            <v>1096383</v>
          </cell>
          <cell r="H253" t="str">
            <v>19-Jan-2026</v>
          </cell>
          <cell r="I253" t="str">
            <v>JAWAHIR.SAEED</v>
          </cell>
        </row>
        <row r="254">
          <cell r="G254" t="str">
            <v>LEA-16A-2288</v>
          </cell>
          <cell r="H254" t="str">
            <v>19-Jan-2026</v>
          </cell>
          <cell r="I254" t="str">
            <v>SHAHROZ</v>
          </cell>
        </row>
        <row r="255">
          <cell r="G255" t="str">
            <v>NKMA2ASE5L1000504</v>
          </cell>
          <cell r="H255" t="str">
            <v>21-Jan-2026</v>
          </cell>
          <cell r="I255" t="str">
            <v>WASEEM.TARIQ</v>
          </cell>
        </row>
        <row r="256">
          <cell r="G256" t="str">
            <v>NZE170R4023772</v>
          </cell>
          <cell r="H256" t="str">
            <v>19-Jan-2026</v>
          </cell>
          <cell r="I256" t="str">
            <v>ZAYNAB.MUSTAFA</v>
          </cell>
        </row>
        <row r="257">
          <cell r="G257" t="str">
            <v>NF1SZC63S00112202</v>
          </cell>
          <cell r="H257" t="str">
            <v>19-Jan-2026</v>
          </cell>
          <cell r="I257" t="str">
            <v>SAIF.MALIK</v>
          </cell>
        </row>
        <row r="258">
          <cell r="G258" t="str">
            <v>2010822</v>
          </cell>
          <cell r="H258" t="str">
            <v>19-Jan-2026</v>
          </cell>
          <cell r="I258" t="str">
            <v>SHAHROZ</v>
          </cell>
        </row>
        <row r="259">
          <cell r="G259" t="str">
            <v>1019414</v>
          </cell>
          <cell r="H259" t="str">
            <v>24-Jan-2026</v>
          </cell>
          <cell r="I259" t="str">
            <v>MUHAMMAD.OWAIS</v>
          </cell>
        </row>
        <row r="260">
          <cell r="G260" t="str">
            <v>KUN25R-9500404</v>
          </cell>
          <cell r="H260" t="str">
            <v>19-Jan-2026</v>
          </cell>
          <cell r="I260" t="str">
            <v>WASEEM.TARIQ</v>
          </cell>
        </row>
        <row r="261">
          <cell r="G261" t="str">
            <v>7073179</v>
          </cell>
          <cell r="H261" t="str">
            <v>19-Jan-2026</v>
          </cell>
          <cell r="I261" t="str">
            <v>SHAHROZ</v>
          </cell>
        </row>
        <row r="262">
          <cell r="G262" t="str">
            <v>ZRE172R-7048298</v>
          </cell>
          <cell r="H262" t="str">
            <v>22-Jan-2026</v>
          </cell>
          <cell r="I262" t="str">
            <v>FIZA.SHEIKH</v>
          </cell>
        </row>
        <row r="263">
          <cell r="G263" t="str">
            <v>NFBFC666XKR055015</v>
          </cell>
          <cell r="H263" t="str">
            <v>19-Jan-2026</v>
          </cell>
          <cell r="I263" t="str">
            <v>SAIF.MALIK</v>
          </cell>
        </row>
        <row r="264">
          <cell r="G264" t="str">
            <v>RP713779</v>
          </cell>
          <cell r="H264" t="str">
            <v>18-Jan-2026</v>
          </cell>
          <cell r="I264" t="str">
            <v>SAIF.MALIK</v>
          </cell>
        </row>
        <row r="265">
          <cell r="G265" t="str">
            <v>1024334</v>
          </cell>
          <cell r="H265" t="str">
            <v>25-Jan-2026</v>
          </cell>
          <cell r="I265" t="str">
            <v>MUHAMMAD.OWAIS</v>
          </cell>
        </row>
        <row r="266">
          <cell r="G266" t="str">
            <v>M700S-0008253</v>
          </cell>
          <cell r="H266" t="str">
            <v>19-Jan-2026</v>
          </cell>
          <cell r="I266" t="str">
            <v>MOSES.AKHTAR</v>
          </cell>
        </row>
        <row r="267">
          <cell r="G267" t="str">
            <v>10077855</v>
          </cell>
          <cell r="H267" t="str">
            <v>27-Jan-2026</v>
          </cell>
          <cell r="I267" t="str">
            <v>SHAHROZ</v>
          </cell>
        </row>
        <row r="268">
          <cell r="G268" t="str">
            <v>NSP151R-9515006</v>
          </cell>
          <cell r="H268" t="str">
            <v>22-Jan-2026</v>
          </cell>
          <cell r="I268" t="str">
            <v>JAWAHIR.SAEED</v>
          </cell>
        </row>
        <row r="269">
          <cell r="G269" t="str">
            <v>R4146158</v>
          </cell>
          <cell r="H269" t="str">
            <v>20-Jan-2026</v>
          </cell>
          <cell r="I269" t="str">
            <v>HUZAIFA.KHAN</v>
          </cell>
        </row>
        <row r="270">
          <cell r="G270" t="str">
            <v>1096129</v>
          </cell>
          <cell r="H270" t="str">
            <v>19-Jan-2026</v>
          </cell>
          <cell r="I270" t="str">
            <v>ALIZA.WALEED</v>
          </cell>
        </row>
        <row r="271">
          <cell r="G271" t="str">
            <v>SF410PK507618</v>
          </cell>
          <cell r="H271" t="str">
            <v>20-Jan-2026</v>
          </cell>
          <cell r="I271" t="str">
            <v>MUHAMMAD.UMER</v>
          </cell>
        </row>
        <row r="272">
          <cell r="G272" t="str">
            <v>10086249</v>
          </cell>
          <cell r="H272" t="str">
            <v>17-Jan-2026</v>
          </cell>
          <cell r="I272" t="str">
            <v>SABA.CH</v>
          </cell>
        </row>
        <row r="273">
          <cell r="G273" t="str">
            <v>1046049</v>
          </cell>
          <cell r="H273" t="str">
            <v>17-Jan-2026</v>
          </cell>
          <cell r="I273" t="str">
            <v>M.MUSTAFA</v>
          </cell>
        </row>
        <row r="274">
          <cell r="G274" t="str">
            <v>7400306</v>
          </cell>
          <cell r="H274" t="str">
            <v>19-Jan-2026</v>
          </cell>
          <cell r="I274" t="str">
            <v>FARJAD.MANZOOR</v>
          </cell>
        </row>
        <row r="275">
          <cell r="G275" t="str">
            <v>NZE120-6003025</v>
          </cell>
          <cell r="H275" t="str">
            <v>19-Jan-2026</v>
          </cell>
          <cell r="I275" t="str">
            <v>SHAHROZ</v>
          </cell>
        </row>
        <row r="276">
          <cell r="G276" t="str">
            <v>NF1AET306H1046054</v>
          </cell>
          <cell r="H276" t="str">
            <v>20-Jan-2026</v>
          </cell>
          <cell r="I276" t="str">
            <v>ZAYNAB.MUSTAFA</v>
          </cell>
        </row>
        <row r="277">
          <cell r="G277" t="str">
            <v>1192053</v>
          </cell>
          <cell r="H277" t="str">
            <v>7-Jan-2026</v>
          </cell>
          <cell r="I277" t="str">
            <v>FARJAD.MANZOOR</v>
          </cell>
        </row>
        <row r="278">
          <cell r="G278" t="str">
            <v>022034</v>
          </cell>
          <cell r="H278" t="str">
            <v>19-Jan-2026</v>
          </cell>
          <cell r="I278" t="str">
            <v>ALIZA.WALEED</v>
          </cell>
        </row>
        <row r="279">
          <cell r="G279" t="str">
            <v>A1J310PK10102311</v>
          </cell>
          <cell r="H279" t="str">
            <v>20-Jan-2026</v>
          </cell>
          <cell r="I279" t="str">
            <v>M.KHALID</v>
          </cell>
        </row>
        <row r="280">
          <cell r="G280" t="str">
            <v>GUN156R-1090618</v>
          </cell>
          <cell r="H280" t="str">
            <v>24-Jan-2026</v>
          </cell>
          <cell r="I280" t="str">
            <v>AMIN.CHISHTI</v>
          </cell>
        </row>
        <row r="281">
          <cell r="G281" t="str">
            <v>ZRE171R6028050</v>
          </cell>
          <cell r="H281" t="str">
            <v>19-Jan-2026</v>
          </cell>
          <cell r="I281" t="str">
            <v>M.MUSTAFA</v>
          </cell>
        </row>
        <row r="282">
          <cell r="G282" t="str">
            <v>PAILPPM21A01880</v>
          </cell>
          <cell r="H282" t="str">
            <v>19-Jan-2026</v>
          </cell>
          <cell r="I282" t="str">
            <v>MOSES.AKHTAR</v>
          </cell>
        </row>
        <row r="283">
          <cell r="G283" t="str">
            <v>NFBGM1547DR141888</v>
          </cell>
          <cell r="H283" t="str">
            <v>19-Jan-2026</v>
          </cell>
          <cell r="I283" t="str">
            <v>MUHAMMAD.OWAIS</v>
          </cell>
        </row>
        <row r="284">
          <cell r="G284" t="str">
            <v>NF9EFUA52R2006241</v>
          </cell>
          <cell r="H284" t="str">
            <v>24-Jan-2026</v>
          </cell>
          <cell r="I284" t="str">
            <v>YOUSUF.KHAN</v>
          </cell>
        </row>
        <row r="285">
          <cell r="G285" t="str">
            <v>ZRE171R-6023769</v>
          </cell>
          <cell r="H285" t="str">
            <v>24-Jan-2026</v>
          </cell>
          <cell r="I285" t="str">
            <v>MUHAMMAD.OWAIS</v>
          </cell>
        </row>
        <row r="286">
          <cell r="G286" t="str">
            <v>NR026206</v>
          </cell>
          <cell r="H286" t="str">
            <v>20-Jan-2026</v>
          </cell>
          <cell r="I286" t="str">
            <v>RAHAT.GUL</v>
          </cell>
        </row>
        <row r="287">
          <cell r="G287" t="str">
            <v>NR029582</v>
          </cell>
          <cell r="H287" t="str">
            <v>22-Jan-2026</v>
          </cell>
          <cell r="I287" t="str">
            <v>M.MUSTAFA</v>
          </cell>
        </row>
        <row r="288">
          <cell r="G288" t="str">
            <v>NKMAAB3D1N1016730</v>
          </cell>
          <cell r="H288" t="str">
            <v>22-Jan-2026</v>
          </cell>
          <cell r="I288" t="str">
            <v>M.MUSTAFA</v>
          </cell>
        </row>
        <row r="289">
          <cell r="G289" t="str">
            <v>R-9522536</v>
          </cell>
          <cell r="H289" t="str">
            <v>30-Jan-2026</v>
          </cell>
          <cell r="I289" t="str">
            <v>ABDUL.AHAD</v>
          </cell>
        </row>
        <row r="290">
          <cell r="G290" t="str">
            <v>209991</v>
          </cell>
          <cell r="H290" t="str">
            <v>20-Jan-2026</v>
          </cell>
          <cell r="I290" t="str">
            <v>AGHA.M.JAFFER</v>
          </cell>
        </row>
        <row r="291">
          <cell r="G291" t="str">
            <v>4077557</v>
          </cell>
          <cell r="H291" t="str">
            <v>19-Jan-2026</v>
          </cell>
          <cell r="I291" t="str">
            <v>RAHAT.GUL</v>
          </cell>
        </row>
        <row r="292">
          <cell r="G292" t="str">
            <v>N104100</v>
          </cell>
          <cell r="H292" t="str">
            <v>21-Jan-2026</v>
          </cell>
          <cell r="I292" t="str">
            <v>M.MUSTAFA</v>
          </cell>
        </row>
        <row r="293">
          <cell r="G293" t="str">
            <v>7063451</v>
          </cell>
          <cell r="H293" t="str">
            <v>24-Jan-2026</v>
          </cell>
          <cell r="I293" t="str">
            <v>FIZA.SHEIKH</v>
          </cell>
        </row>
        <row r="294">
          <cell r="G294" t="str">
            <v>NFBFB2664FR129854</v>
          </cell>
          <cell r="H294" t="str">
            <v>19-Jan-2026</v>
          </cell>
          <cell r="I294" t="str">
            <v>FARJAD.MANZOOR</v>
          </cell>
        </row>
        <row r="295">
          <cell r="G295" t="str">
            <v>H10081005</v>
          </cell>
          <cell r="H295" t="str">
            <v>20-Jan-2026</v>
          </cell>
          <cell r="I295" t="str">
            <v>YOUSUF.KHAN</v>
          </cell>
        </row>
        <row r="296">
          <cell r="G296" t="str">
            <v>K10134693</v>
          </cell>
          <cell r="H296" t="str">
            <v>20-Jan-2026</v>
          </cell>
          <cell r="I296" t="str">
            <v>MUHAMMAD.UMER</v>
          </cell>
        </row>
        <row r="297">
          <cell r="G297" t="str">
            <v>LFP72APC2F5A19999</v>
          </cell>
          <cell r="H297" t="str">
            <v>20-Jan-2026</v>
          </cell>
          <cell r="I297" t="str">
            <v>IQRA.KHAN</v>
          </cell>
        </row>
        <row r="298">
          <cell r="G298" t="str">
            <v>ZRE172R-7053360</v>
          </cell>
          <cell r="H298" t="str">
            <v>29-Jan-2026</v>
          </cell>
          <cell r="I298" t="str">
            <v>SABA.CH</v>
          </cell>
        </row>
        <row r="299">
          <cell r="G299" t="str">
            <v>NZE170R-4197337</v>
          </cell>
          <cell r="H299" t="str">
            <v>17-Jan-2026</v>
          </cell>
          <cell r="I299" t="str">
            <v>WASEEM.TARIQ</v>
          </cell>
        </row>
        <row r="300">
          <cell r="G300" t="str">
            <v>NFBGN8626RR036608</v>
          </cell>
          <cell r="H300" t="str">
            <v>26-Jan-2026</v>
          </cell>
          <cell r="I300" t="str">
            <v>SHAHROZ</v>
          </cell>
        </row>
        <row r="301">
          <cell r="G301" t="str">
            <v>NFBFB2660ER119840</v>
          </cell>
          <cell r="H301" t="str">
            <v>21-Jan-2026</v>
          </cell>
          <cell r="I301" t="str">
            <v>WASEEM.TARIQ</v>
          </cell>
        </row>
        <row r="302">
          <cell r="G302" t="str">
            <v>H1023952</v>
          </cell>
          <cell r="H302" t="str">
            <v>19-Jan-2026</v>
          </cell>
          <cell r="I302" t="str">
            <v>HASNAIN</v>
          </cell>
        </row>
        <row r="303">
          <cell r="G303" t="str">
            <v>RS413PK10049389</v>
          </cell>
          <cell r="H303" t="str">
            <v>21-Jan-2026</v>
          </cell>
          <cell r="I303" t="str">
            <v>SHAHROZ</v>
          </cell>
        </row>
        <row r="304">
          <cell r="G304" t="str">
            <v>5559036</v>
          </cell>
          <cell r="H304" t="str">
            <v>28-Jan-2026</v>
          </cell>
          <cell r="I304" t="str">
            <v>RAHAT.GUL</v>
          </cell>
        </row>
        <row r="305">
          <cell r="G305" t="str">
            <v>51S2013428</v>
          </cell>
          <cell r="H305" t="str">
            <v>20-Jan-2026</v>
          </cell>
          <cell r="I305" t="str">
            <v>HASNAIN</v>
          </cell>
        </row>
        <row r="306">
          <cell r="G306" t="str">
            <v>10139655</v>
          </cell>
          <cell r="H306" t="str">
            <v>29-Jan-2026</v>
          </cell>
          <cell r="I306" t="str">
            <v>SAIF.MALIK</v>
          </cell>
        </row>
        <row r="307">
          <cell r="G307" t="str">
            <v>NKMAAB3D1N1014436</v>
          </cell>
          <cell r="H307" t="str">
            <v>20-Jan-2026</v>
          </cell>
          <cell r="I307" t="str">
            <v>HUZAIFA.KHAN</v>
          </cell>
        </row>
        <row r="308">
          <cell r="G308" t="str">
            <v>5560670</v>
          </cell>
          <cell r="H308" t="str">
            <v>20-Jan-2026</v>
          </cell>
          <cell r="I308" t="str">
            <v>SABA.CH</v>
          </cell>
        </row>
        <row r="309">
          <cell r="G309" t="str">
            <v>906955</v>
          </cell>
          <cell r="H309" t="str">
            <v>20-Jan-2026</v>
          </cell>
          <cell r="I309" t="str">
            <v>SHAHROZ</v>
          </cell>
        </row>
        <row r="310">
          <cell r="G310" t="str">
            <v>RU31128558</v>
          </cell>
          <cell r="H310" t="str">
            <v>20-Jan-2026</v>
          </cell>
          <cell r="I310" t="str">
            <v>HASNAIN</v>
          </cell>
        </row>
        <row r="311">
          <cell r="G311" t="str">
            <v>1015377</v>
          </cell>
          <cell r="H311" t="str">
            <v>20-Jan-2026</v>
          </cell>
          <cell r="I311" t="str">
            <v>AGHA.M.JAFFER</v>
          </cell>
        </row>
        <row r="312">
          <cell r="G312" t="str">
            <v>B21W-0234974</v>
          </cell>
          <cell r="H312" t="str">
            <v>21-Jan-2026</v>
          </cell>
          <cell r="I312" t="str">
            <v>RAHAT.GUL</v>
          </cell>
        </row>
        <row r="313">
          <cell r="G313" t="str">
            <v>ZRE171R6024485</v>
          </cell>
          <cell r="H313" t="str">
            <v>20-Jan-2026</v>
          </cell>
          <cell r="I313" t="str">
            <v>SHAHROZ</v>
          </cell>
        </row>
        <row r="314">
          <cell r="G314" t="str">
            <v>1167063</v>
          </cell>
          <cell r="H314" t="str">
            <v>20-Jan-2026</v>
          </cell>
          <cell r="I314" t="str">
            <v>YOUSUF.KHAN</v>
          </cell>
        </row>
        <row r="315">
          <cell r="G315" t="str">
            <v>SF410PK545615</v>
          </cell>
          <cell r="H315" t="str">
            <v>20-Jan-2026</v>
          </cell>
          <cell r="I315" t="str">
            <v>JAWAHIR.SAEED</v>
          </cell>
        </row>
        <row r="316">
          <cell r="G316" t="str">
            <v>NF1AET306H1201466</v>
          </cell>
          <cell r="H316" t="str">
            <v>22-Jan-2026</v>
          </cell>
          <cell r="I316" t="str">
            <v>MUHAMMAD.UMER</v>
          </cell>
        </row>
        <row r="317">
          <cell r="G317" t="str">
            <v>EG238985</v>
          </cell>
          <cell r="H317" t="str">
            <v>28-Jan-2026</v>
          </cell>
          <cell r="I317" t="str">
            <v>MOSES.AKHTAR</v>
          </cell>
        </row>
        <row r="318">
          <cell r="G318" t="str">
            <v>R186748</v>
          </cell>
          <cell r="H318" t="str">
            <v>20-Jan-2026</v>
          </cell>
          <cell r="I318" t="str">
            <v>IQRA.KHAN</v>
          </cell>
        </row>
        <row r="319">
          <cell r="G319" t="str">
            <v>SB-0932</v>
          </cell>
          <cell r="H319" t="str">
            <v>21-Jan-2026</v>
          </cell>
          <cell r="I319" t="str">
            <v>IQRA.KHAN</v>
          </cell>
        </row>
        <row r="320">
          <cell r="G320" t="str">
            <v>NR-005625</v>
          </cell>
          <cell r="H320" t="str">
            <v>20-Jan-2026</v>
          </cell>
          <cell r="I320" t="str">
            <v>MOSES.AKHTAR</v>
          </cell>
        </row>
        <row r="321">
          <cell r="G321" t="str">
            <v>AHFMVA118PD005673</v>
          </cell>
          <cell r="H321" t="str">
            <v>20-Jan-2026</v>
          </cell>
          <cell r="I321" t="str">
            <v>SABA.CH</v>
          </cell>
        </row>
        <row r="322">
          <cell r="G322" t="str">
            <v>21211742</v>
          </cell>
          <cell r="H322" t="str">
            <v>27-Jan-2026</v>
          </cell>
          <cell r="I322" t="str">
            <v>ABDUL.AHAD</v>
          </cell>
        </row>
        <row r="323">
          <cell r="G323" t="str">
            <v>NKMASE2E9S1001722</v>
          </cell>
          <cell r="H323" t="str">
            <v>24-Jan-2026</v>
          </cell>
          <cell r="I323" t="str">
            <v>MUHAMMAD.UMER</v>
          </cell>
        </row>
        <row r="324">
          <cell r="G324" t="str">
            <v>NFBGM1645GR197184</v>
          </cell>
          <cell r="H324" t="str">
            <v>21-Jan-2026</v>
          </cell>
          <cell r="I324" t="str">
            <v>SAIF.MALIK</v>
          </cell>
        </row>
        <row r="325">
          <cell r="G325" t="str">
            <v>NNAQL51AZKP512498</v>
          </cell>
          <cell r="H325" t="str">
            <v>28-Jan-2026</v>
          </cell>
          <cell r="I325" t="str">
            <v>M.KHALID</v>
          </cell>
        </row>
        <row r="326">
          <cell r="G326" t="str">
            <v>10089680</v>
          </cell>
          <cell r="H326" t="str">
            <v>22-Jan-2026</v>
          </cell>
          <cell r="I326" t="str">
            <v>HUZAIFA.KHAN</v>
          </cell>
        </row>
        <row r="327">
          <cell r="G327" t="str">
            <v>900080</v>
          </cell>
          <cell r="H327" t="str">
            <v>21-Jan-2026</v>
          </cell>
          <cell r="I327" t="str">
            <v>SAIF.MALIK</v>
          </cell>
        </row>
        <row r="328">
          <cell r="G328" t="str">
            <v>R059474</v>
          </cell>
          <cell r="H328" t="str">
            <v>19-Jan-2026</v>
          </cell>
          <cell r="I328" t="str">
            <v>RAHAT.GUL</v>
          </cell>
        </row>
        <row r="329">
          <cell r="G329" t="str">
            <v>H1233487</v>
          </cell>
          <cell r="H329" t="str">
            <v>21-Jan-2026</v>
          </cell>
          <cell r="I329" t="str">
            <v>M.KHALID</v>
          </cell>
        </row>
        <row r="330">
          <cell r="G330" t="str">
            <v>10082279</v>
          </cell>
          <cell r="H330" t="str">
            <v>21-Jan-2026</v>
          </cell>
          <cell r="I330" t="str">
            <v>ALIZA.WALEED</v>
          </cell>
        </row>
        <row r="331">
          <cell r="G331" t="str">
            <v>1016963</v>
          </cell>
          <cell r="H331" t="str">
            <v>27-Jan-2026</v>
          </cell>
          <cell r="I331" t="str">
            <v>M.KHALID</v>
          </cell>
        </row>
        <row r="332">
          <cell r="G332" t="str">
            <v>215753</v>
          </cell>
          <cell r="H332" t="str">
            <v>21-Jan-2026</v>
          </cell>
          <cell r="I332" t="str">
            <v>JAWAHIR.SAEED</v>
          </cell>
        </row>
        <row r="333">
          <cell r="G333" t="str">
            <v>41024</v>
          </cell>
          <cell r="H333" t="str">
            <v>19-Jan-2026</v>
          </cell>
          <cell r="I333" t="str">
            <v>SABA.CH</v>
          </cell>
        </row>
        <row r="334">
          <cell r="G334" t="str">
            <v>NF1AVK31H10034169</v>
          </cell>
          <cell r="H334" t="str">
            <v>19-Jan-2026</v>
          </cell>
          <cell r="I334" t="str">
            <v>HASNAIN</v>
          </cell>
        </row>
        <row r="335">
          <cell r="G335" t="str">
            <v>NF1AET306H1045474</v>
          </cell>
          <cell r="H335" t="str">
            <v>20-Jan-2026</v>
          </cell>
          <cell r="I335" t="str">
            <v>ABDUL.AHAD</v>
          </cell>
        </row>
        <row r="336">
          <cell r="G336" t="str">
            <v>RU3-1103072</v>
          </cell>
          <cell r="H336" t="str">
            <v>22-Jan-2026</v>
          </cell>
          <cell r="I336" t="str">
            <v>MUHAMMAD.UMER</v>
          </cell>
        </row>
        <row r="337">
          <cell r="G337" t="str">
            <v>NFBGM1546JR228600</v>
          </cell>
          <cell r="H337" t="str">
            <v>26-Jan-2026</v>
          </cell>
          <cell r="I337" t="str">
            <v>M.KHALID</v>
          </cell>
        </row>
        <row r="338">
          <cell r="G338" t="str">
            <v>C034086</v>
          </cell>
          <cell r="H338" t="str">
            <v>22-Jan-2026</v>
          </cell>
          <cell r="I338" t="str">
            <v>M.MUSTAFA</v>
          </cell>
        </row>
        <row r="339">
          <cell r="G339" t="str">
            <v>1234134</v>
          </cell>
          <cell r="H339" t="str">
            <v>21-Jan-2026</v>
          </cell>
          <cell r="I339" t="str">
            <v>JAWAHIR.SAEED</v>
          </cell>
        </row>
        <row r="340">
          <cell r="G340" t="str">
            <v>NF1AET306H1040324</v>
          </cell>
          <cell r="H340" t="str">
            <v>21-Jan-2026</v>
          </cell>
          <cell r="I340" t="str">
            <v>ZAYNAB.MUSTAFA</v>
          </cell>
        </row>
        <row r="341">
          <cell r="G341" t="str">
            <v>BYG-438</v>
          </cell>
          <cell r="H341" t="str">
            <v>21-Jan-2026</v>
          </cell>
          <cell r="I341" t="str">
            <v>M.KHALID</v>
          </cell>
        </row>
        <row r="342">
          <cell r="G342" t="str">
            <v>LA300S-1283812</v>
          </cell>
          <cell r="H342" t="str">
            <v>23-Jan-2026</v>
          </cell>
          <cell r="I342" t="str">
            <v>RAHAT.GUL</v>
          </cell>
        </row>
        <row r="343">
          <cell r="G343" t="str">
            <v>NSP151R-9503048</v>
          </cell>
          <cell r="H343" t="str">
            <v>26-Jan-2026</v>
          </cell>
          <cell r="I343" t="str">
            <v>WASEEM.TARIQ</v>
          </cell>
        </row>
        <row r="344">
          <cell r="G344" t="str">
            <v>NFBGM1548HR209864</v>
          </cell>
          <cell r="H344" t="str">
            <v>23-Jan-2026</v>
          </cell>
          <cell r="I344" t="str">
            <v>SHAHROZ</v>
          </cell>
        </row>
        <row r="345">
          <cell r="G345" t="str">
            <v>BH-3933</v>
          </cell>
          <cell r="H345" t="str">
            <v>27-Jan-2026</v>
          </cell>
          <cell r="I345" t="str">
            <v>HUZAIFA.KHAN</v>
          </cell>
        </row>
        <row r="346">
          <cell r="G346" t="str">
            <v>NFBGM2669LR259588</v>
          </cell>
          <cell r="H346" t="str">
            <v>22-Jan-2026</v>
          </cell>
          <cell r="I346" t="str">
            <v>M.MUSTAFA</v>
          </cell>
        </row>
        <row r="347">
          <cell r="G347" t="str">
            <v>010895</v>
          </cell>
          <cell r="H347" t="str">
            <v>27-Jan-2026</v>
          </cell>
          <cell r="I347" t="str">
            <v>MUHAMMAD.OWAIS</v>
          </cell>
        </row>
        <row r="348">
          <cell r="G348" t="str">
            <v>7008777</v>
          </cell>
          <cell r="H348" t="str">
            <v>21-Jan-2026</v>
          </cell>
          <cell r="I348" t="str">
            <v>HUZAIFA.KHAN</v>
          </cell>
        </row>
        <row r="349">
          <cell r="G349" t="str">
            <v>NFBGN9661MR009320</v>
          </cell>
          <cell r="H349" t="str">
            <v>22-Jan-2026</v>
          </cell>
          <cell r="I349" t="str">
            <v>WASEEM.TARIQ</v>
          </cell>
        </row>
        <row r="350">
          <cell r="G350" t="str">
            <v>PK495559</v>
          </cell>
          <cell r="H350" t="str">
            <v>21-Jan-2026</v>
          </cell>
          <cell r="I350" t="str">
            <v>IQRA.KHAN</v>
          </cell>
        </row>
        <row r="351">
          <cell r="G351" t="str">
            <v>6066823</v>
          </cell>
          <cell r="H351" t="str">
            <v>21-Jan-2026</v>
          </cell>
          <cell r="I351" t="str">
            <v>AGHA.M.JAFFER</v>
          </cell>
        </row>
        <row r="352">
          <cell r="G352" t="str">
            <v>NSP151R-9515934</v>
          </cell>
          <cell r="H352" t="str">
            <v>24-Jan-2026</v>
          </cell>
          <cell r="I352" t="str">
            <v>AGHA.M.JAFFER</v>
          </cell>
        </row>
        <row r="353">
          <cell r="G353" t="str">
            <v>K10102983</v>
          </cell>
          <cell r="H353" t="str">
            <v>19-Jan-2026</v>
          </cell>
          <cell r="I353" t="str">
            <v>MOSES.AKHTAR</v>
          </cell>
        </row>
        <row r="354">
          <cell r="G354" t="str">
            <v>NSP150R-7008061</v>
          </cell>
          <cell r="H354" t="str">
            <v>20-Jan-2026</v>
          </cell>
          <cell r="I354" t="str">
            <v>IQRA.KHAN</v>
          </cell>
        </row>
        <row r="355">
          <cell r="G355" t="str">
            <v>R4141799</v>
          </cell>
          <cell r="H355" t="str">
            <v>27-Jan-2026</v>
          </cell>
          <cell r="I355" t="str">
            <v>M.KHALID</v>
          </cell>
        </row>
        <row r="356">
          <cell r="G356" t="str">
            <v>NNATA52AZKP703694</v>
          </cell>
          <cell r="H356" t="str">
            <v>23-Jan-2026</v>
          </cell>
          <cell r="I356" t="str">
            <v>ALIZA.WALEED</v>
          </cell>
        </row>
        <row r="357">
          <cell r="G357" t="str">
            <v>ZRE172R-7019417</v>
          </cell>
          <cell r="H357" t="str">
            <v>28-Jan-2026</v>
          </cell>
          <cell r="I357" t="str">
            <v>M.MUSTAFA</v>
          </cell>
        </row>
        <row r="358">
          <cell r="G358" t="str">
            <v>SB308PK01164526</v>
          </cell>
          <cell r="H358" t="str">
            <v>22-Jan-2026</v>
          </cell>
          <cell r="I358" t="str">
            <v>RAHAT.GUL</v>
          </cell>
        </row>
        <row r="359">
          <cell r="G359" t="str">
            <v>ZRE172R-7061600</v>
          </cell>
          <cell r="H359" t="str">
            <v>23-Jan-2026</v>
          </cell>
          <cell r="I359" t="str">
            <v>ALIZA.WALEED</v>
          </cell>
        </row>
        <row r="360">
          <cell r="G360" t="str">
            <v>S00111555</v>
          </cell>
          <cell r="H360" t="str">
            <v>20-Jan-2026</v>
          </cell>
          <cell r="I360" t="str">
            <v>YOUSUF.KHAN</v>
          </cell>
        </row>
        <row r="361">
          <cell r="G361" t="str">
            <v>ZRE171R6001397</v>
          </cell>
          <cell r="H361" t="str">
            <v>20-Jan-2026</v>
          </cell>
          <cell r="I361" t="str">
            <v>HUZAIFA.KHAN</v>
          </cell>
        </row>
        <row r="362">
          <cell r="G362" t="str">
            <v>7058499</v>
          </cell>
          <cell r="H362" t="str">
            <v>20-Jan-2026</v>
          </cell>
          <cell r="I362" t="str">
            <v>FARJAD.MANZOOR</v>
          </cell>
        </row>
        <row r="363">
          <cell r="G363" t="str">
            <v>NKMAAB3D1N1016961</v>
          </cell>
          <cell r="H363" t="str">
            <v>28-Jan-2026</v>
          </cell>
          <cell r="I363" t="str">
            <v>FARJAD.MANZOOR</v>
          </cell>
        </row>
        <row r="364">
          <cell r="G364" t="str">
            <v>NF1AET306H1067067</v>
          </cell>
          <cell r="H364" t="str">
            <v>21-Jan-2026</v>
          </cell>
          <cell r="I364" t="str">
            <v>NAZRA.NAZAR</v>
          </cell>
        </row>
        <row r="365">
          <cell r="G365" t="str">
            <v>1044714</v>
          </cell>
          <cell r="H365" t="str">
            <v>22-Jan-2026</v>
          </cell>
          <cell r="I365" t="str">
            <v>M.MUSTAFA</v>
          </cell>
        </row>
        <row r="366">
          <cell r="G366" t="str">
            <v>SCP10-0244850</v>
          </cell>
          <cell r="H366" t="str">
            <v>20-Jan-2026</v>
          </cell>
          <cell r="I366" t="str">
            <v>HASNAIN</v>
          </cell>
        </row>
        <row r="367">
          <cell r="G367" t="str">
            <v>6079737</v>
          </cell>
          <cell r="H367" t="str">
            <v>23-Jan-2026</v>
          </cell>
          <cell r="I367" t="str">
            <v>SABA.CH</v>
          </cell>
        </row>
        <row r="368">
          <cell r="G368" t="str">
            <v>1267604</v>
          </cell>
          <cell r="H368" t="str">
            <v>6-Jan-2026</v>
          </cell>
          <cell r="I368" t="str">
            <v>RAHAT.GUL</v>
          </cell>
        </row>
        <row r="369">
          <cell r="G369" t="str">
            <v>A1J310PK10080419</v>
          </cell>
          <cell r="H369" t="str">
            <v>16-Jan-2026</v>
          </cell>
          <cell r="I369" t="str">
            <v>JAWAHIR.SAEED</v>
          </cell>
        </row>
        <row r="370">
          <cell r="G370" t="str">
            <v>NKMASE2E6N1001753</v>
          </cell>
          <cell r="H370" t="str">
            <v>23-Jan-2026</v>
          </cell>
          <cell r="I370" t="str">
            <v>YOUSUF.KHAN</v>
          </cell>
        </row>
        <row r="371">
          <cell r="G371" t="str">
            <v>R015975</v>
          </cell>
          <cell r="H371" t="str">
            <v>14-Jan-2026</v>
          </cell>
          <cell r="I371" t="str">
            <v>SABA.CH</v>
          </cell>
        </row>
        <row r="372">
          <cell r="G372" t="str">
            <v>NF1AVK31H10066459(REMOVED)</v>
          </cell>
          <cell r="H372" t="str">
            <v>14-Jan-2026</v>
          </cell>
          <cell r="I372" t="str">
            <v>HUZAIFA.KHAN</v>
          </cell>
        </row>
        <row r="373">
          <cell r="G373" t="str">
            <v>9519707</v>
          </cell>
          <cell r="H373" t="str">
            <v>5-Jan-2026</v>
          </cell>
          <cell r="I373" t="str">
            <v>WASEEM.TARIQ</v>
          </cell>
        </row>
        <row r="374">
          <cell r="G374" t="str">
            <v>169727</v>
          </cell>
          <cell r="H374" t="str">
            <v>9-Jan-2026</v>
          </cell>
          <cell r="I374" t="str">
            <v>HUZAIFA.KHAN</v>
          </cell>
        </row>
        <row r="375">
          <cell r="G375" t="str">
            <v>NFBFB265XDR109127</v>
          </cell>
          <cell r="H375" t="str">
            <v>12-Jan-2026</v>
          </cell>
          <cell r="I375" t="str">
            <v>SAIF.MALIK</v>
          </cell>
        </row>
        <row r="376">
          <cell r="G376" t="str">
            <v>BBU-608</v>
          </cell>
          <cell r="H376" t="str">
            <v>6-Jan-2026</v>
          </cell>
          <cell r="I376" t="str">
            <v>WASEEM.TARIQ</v>
          </cell>
        </row>
        <row r="377">
          <cell r="G377" t="str">
            <v>10101197</v>
          </cell>
          <cell r="H377" t="str">
            <v>22-Jan-2026</v>
          </cell>
          <cell r="I377" t="str">
            <v>SAIF.MALIK</v>
          </cell>
        </row>
        <row r="378">
          <cell r="G378" t="str">
            <v>NKMASE2E9S1006107</v>
          </cell>
          <cell r="H378" t="str">
            <v>20-Jan-2026</v>
          </cell>
          <cell r="I378" t="str">
            <v>MOSES.AKHTAR</v>
          </cell>
        </row>
        <row r="379">
          <cell r="G379" t="str">
            <v>6048005</v>
          </cell>
          <cell r="H379" t="str">
            <v>19-Jan-2026</v>
          </cell>
          <cell r="I379" t="str">
            <v>WASEEM.TARIQ</v>
          </cell>
        </row>
        <row r="380">
          <cell r="G380" t="str">
            <v>9513031</v>
          </cell>
          <cell r="H380" t="str">
            <v>19-Jan-2026</v>
          </cell>
          <cell r="I380" t="str">
            <v>M.MUSTAFA</v>
          </cell>
        </row>
        <row r="381">
          <cell r="G381" t="str">
            <v>RR046640</v>
          </cell>
          <cell r="H381" t="str">
            <v>19-Jan-2026</v>
          </cell>
          <cell r="I381" t="str">
            <v>SHAHROZ</v>
          </cell>
        </row>
        <row r="382">
          <cell r="G382" t="str">
            <v>S00200874</v>
          </cell>
          <cell r="H382" t="str">
            <v>19-Jan-2026</v>
          </cell>
          <cell r="I382" t="str">
            <v>ABDUL.AHAD</v>
          </cell>
        </row>
        <row r="383">
          <cell r="G383" t="str">
            <v>1254284</v>
          </cell>
          <cell r="H383" t="str">
            <v>31-Jan-2026</v>
          </cell>
          <cell r="I383" t="str">
            <v>M.MUSTAFA</v>
          </cell>
        </row>
        <row r="384">
          <cell r="G384" t="str">
            <v>NF1AET306H1163139</v>
          </cell>
          <cell r="H384" t="str">
            <v>31-Jan-2026</v>
          </cell>
          <cell r="I384" t="str">
            <v>FARJAD.MANZOOR</v>
          </cell>
        </row>
        <row r="385">
          <cell r="G385" t="str">
            <v>746717</v>
          </cell>
          <cell r="H385" t="str">
            <v>20-Jan-2026</v>
          </cell>
          <cell r="I385" t="str">
            <v>RAHAT.GUL</v>
          </cell>
        </row>
        <row r="386">
          <cell r="G386" t="str">
            <v>R6058932</v>
          </cell>
          <cell r="H386" t="str">
            <v>20-Jan-2026</v>
          </cell>
          <cell r="I386" t="str">
            <v>ALIZA.WALEED</v>
          </cell>
        </row>
        <row r="387">
          <cell r="G387" t="str">
            <v>NFBGN8528NR023614</v>
          </cell>
          <cell r="H387" t="str">
            <v>27-Jan-2026</v>
          </cell>
          <cell r="I387" t="str">
            <v>IQRA.KHAN</v>
          </cell>
        </row>
        <row r="388">
          <cell r="G388" t="str">
            <v>1232171</v>
          </cell>
          <cell r="H388" t="str">
            <v>20-Jan-2026</v>
          </cell>
          <cell r="I388" t="str">
            <v>YOUSUF.KHAN</v>
          </cell>
        </row>
        <row r="389">
          <cell r="G389" t="str">
            <v>7071079</v>
          </cell>
          <cell r="H389" t="str">
            <v>20-Jan-2026</v>
          </cell>
          <cell r="I389" t="str">
            <v>SHAHROZ</v>
          </cell>
        </row>
        <row r="390">
          <cell r="G390" t="str">
            <v>ZRE171R-6044627</v>
          </cell>
          <cell r="H390" t="str">
            <v>20-Jan-2026</v>
          </cell>
          <cell r="I390" t="str">
            <v>RAHAT.GUL</v>
          </cell>
        </row>
        <row r="391">
          <cell r="G391" t="str">
            <v>7901997-J2</v>
          </cell>
          <cell r="H391" t="str">
            <v>20-Jan-2026</v>
          </cell>
          <cell r="I391" t="str">
            <v>SABA.CH</v>
          </cell>
        </row>
        <row r="392">
          <cell r="G392" t="str">
            <v>7701190-J2</v>
          </cell>
          <cell r="H392" t="str">
            <v>20-Jan-2026</v>
          </cell>
          <cell r="I392" t="str">
            <v>SABA.CH</v>
          </cell>
        </row>
        <row r="393">
          <cell r="G393" t="str">
            <v>HR012595</v>
          </cell>
          <cell r="H393" t="str">
            <v>21-Jan-2026</v>
          </cell>
          <cell r="I393" t="str">
            <v>FARJAD.MANZOOR</v>
          </cell>
        </row>
        <row r="394">
          <cell r="G394" t="str">
            <v>206024</v>
          </cell>
          <cell r="H394" t="str">
            <v>21-Jan-2026</v>
          </cell>
          <cell r="I394" t="str">
            <v>SHAHROZ</v>
          </cell>
        </row>
        <row r="395">
          <cell r="G395" t="str">
            <v>PH502281</v>
          </cell>
          <cell r="H395" t="str">
            <v>26-Jan-2026</v>
          </cell>
          <cell r="I395" t="str">
            <v>M.KHALID</v>
          </cell>
        </row>
        <row r="396">
          <cell r="G396" t="str">
            <v>1009378</v>
          </cell>
          <cell r="H396" t="str">
            <v>24-Jan-2026</v>
          </cell>
          <cell r="I396" t="str">
            <v>HASNAIN</v>
          </cell>
        </row>
        <row r="397">
          <cell r="G397" t="str">
            <v>SF410PKPK527697</v>
          </cell>
          <cell r="H397" t="str">
            <v>22-Jan-2026</v>
          </cell>
          <cell r="I397" t="str">
            <v>MUHAMMAD.OWAIS</v>
          </cell>
        </row>
        <row r="398">
          <cell r="G398" t="str">
            <v>H1230387</v>
          </cell>
          <cell r="H398" t="str">
            <v>21-Jan-2026</v>
          </cell>
          <cell r="I398" t="str">
            <v>ADMIN</v>
          </cell>
        </row>
        <row r="399">
          <cell r="G399" t="str">
            <v>271465</v>
          </cell>
          <cell r="H399" t="str">
            <v>24-Jan-2026</v>
          </cell>
          <cell r="I399" t="str">
            <v>YOUSUF.KHAN</v>
          </cell>
        </row>
        <row r="400">
          <cell r="G400" t="str">
            <v>NZE170R-4179066</v>
          </cell>
          <cell r="H400" t="str">
            <v>23-Jan-2026</v>
          </cell>
          <cell r="I400" t="str">
            <v>SAIF.MALIK</v>
          </cell>
        </row>
        <row r="401">
          <cell r="G401" t="str">
            <v>NSP151R9511045</v>
          </cell>
          <cell r="H401" t="str">
            <v>27-Jan-2026</v>
          </cell>
          <cell r="I401" t="str">
            <v>JAWAHIR.SAEED</v>
          </cell>
        </row>
        <row r="402">
          <cell r="G402" t="str">
            <v>1068799</v>
          </cell>
          <cell r="H402" t="str">
            <v>26-Jan-2026</v>
          </cell>
          <cell r="I402" t="str">
            <v>ZAYNAB.MUSTAFA</v>
          </cell>
        </row>
        <row r="403">
          <cell r="G403" t="str">
            <v>7072927</v>
          </cell>
          <cell r="H403" t="str">
            <v>21-Jan-2026</v>
          </cell>
          <cell r="I403" t="str">
            <v>M.MUSTAFA</v>
          </cell>
        </row>
        <row r="404">
          <cell r="G404" t="str">
            <v>H5560168</v>
          </cell>
          <cell r="H404" t="str">
            <v>21-Jan-2026</v>
          </cell>
          <cell r="I404" t="str">
            <v>SAIF.MALIK</v>
          </cell>
        </row>
        <row r="405">
          <cell r="G405" t="str">
            <v>4103676</v>
          </cell>
          <cell r="H405" t="str">
            <v>21-Jan-2026</v>
          </cell>
          <cell r="I405" t="str">
            <v>WASEEM.TARIQ</v>
          </cell>
        </row>
        <row r="406">
          <cell r="G406" t="str">
            <v>NF1AET306H1215538</v>
          </cell>
          <cell r="H406" t="str">
            <v>19-Jan-2026</v>
          </cell>
          <cell r="I406" t="str">
            <v>HUZAIFA.KHAN</v>
          </cell>
        </row>
        <row r="407">
          <cell r="G407" t="str">
            <v>7009556</v>
          </cell>
          <cell r="H407" t="str">
            <v>20-Jan-2026</v>
          </cell>
          <cell r="I407" t="str">
            <v>ALIZA.WALEED</v>
          </cell>
        </row>
        <row r="408">
          <cell r="G408" t="str">
            <v>ARA-898</v>
          </cell>
          <cell r="H408" t="str">
            <v>20-Jan-2026</v>
          </cell>
          <cell r="I408" t="str">
            <v>AGHA.M.JAFFER</v>
          </cell>
        </row>
        <row r="409">
          <cell r="G409" t="str">
            <v>1155187</v>
          </cell>
          <cell r="H409" t="str">
            <v>20-Jan-2026</v>
          </cell>
          <cell r="I409" t="str">
            <v>ALIZA.WALEED</v>
          </cell>
        </row>
        <row r="410">
          <cell r="G410" t="str">
            <v>62456</v>
          </cell>
          <cell r="H410" t="str">
            <v>20-Jan-2026</v>
          </cell>
          <cell r="I410" t="str">
            <v>HUZAIFA.KHAN</v>
          </cell>
        </row>
        <row r="411">
          <cell r="G411" t="str">
            <v>10138117</v>
          </cell>
          <cell r="H411" t="str">
            <v>22-Jan-2026</v>
          </cell>
          <cell r="I411" t="str">
            <v>JAWAHIR.SAEED</v>
          </cell>
        </row>
        <row r="412">
          <cell r="G412" t="str">
            <v>100104</v>
          </cell>
          <cell r="H412" t="str">
            <v>27-Jan-2026</v>
          </cell>
          <cell r="I412" t="str">
            <v>IQRA.KHAN</v>
          </cell>
        </row>
        <row r="413">
          <cell r="G413" t="str">
            <v>ZRE172R-7044785</v>
          </cell>
          <cell r="H413" t="str">
            <v>29-Jan-2026</v>
          </cell>
          <cell r="I413" t="str">
            <v>FARJAD.MANZOOR</v>
          </cell>
        </row>
        <row r="414">
          <cell r="G414" t="str">
            <v>NF1AET306H1203127</v>
          </cell>
          <cell r="H414" t="str">
            <v>27-Jan-2026</v>
          </cell>
          <cell r="I414" t="str">
            <v>M.KHALID</v>
          </cell>
        </row>
        <row r="415">
          <cell r="G415" t="str">
            <v>KSP210-0025189</v>
          </cell>
          <cell r="H415" t="str">
            <v>22-Jan-2026</v>
          </cell>
          <cell r="I415" t="str">
            <v>MUHAMMAD.UMER</v>
          </cell>
        </row>
        <row r="416">
          <cell r="G416" t="str">
            <v>NF1AVK31H10062728</v>
          </cell>
          <cell r="H416" t="str">
            <v>28-Jan-2026</v>
          </cell>
          <cell r="I416" t="str">
            <v>HASNAIN</v>
          </cell>
        </row>
        <row r="417">
          <cell r="G417" t="str">
            <v>K-1001074</v>
          </cell>
          <cell r="H417" t="str">
            <v>22-Jan-2026</v>
          </cell>
          <cell r="I417" t="str">
            <v>WASEEM.TARIQ</v>
          </cell>
        </row>
        <row r="418">
          <cell r="G418" t="str">
            <v>10608865</v>
          </cell>
          <cell r="H418" t="str">
            <v>22-Jan-2026</v>
          </cell>
          <cell r="I418" t="str">
            <v>SHAHROZ</v>
          </cell>
        </row>
        <row r="419">
          <cell r="G419" t="str">
            <v>R073807</v>
          </cell>
          <cell r="H419" t="str">
            <v>21-Jan-2026</v>
          </cell>
          <cell r="I419" t="str">
            <v>Technician App</v>
          </cell>
        </row>
        <row r="420">
          <cell r="G420" t="str">
            <v>NF1AVK31H10066551</v>
          </cell>
          <cell r="H420" t="str">
            <v>27-Jan-2026</v>
          </cell>
          <cell r="I420" t="str">
            <v>SAIF.MALIK</v>
          </cell>
        </row>
        <row r="421">
          <cell r="G421" t="str">
            <v>10114587N</v>
          </cell>
          <cell r="H421" t="str">
            <v>26-Jan-2026</v>
          </cell>
          <cell r="I421" t="str">
            <v>HASNAIN</v>
          </cell>
        </row>
        <row r="422">
          <cell r="G422" t="str">
            <v>BLE-755</v>
          </cell>
          <cell r="H422" t="str">
            <v>22-Jan-2026</v>
          </cell>
          <cell r="I422" t="str">
            <v>M.MUSTAFA</v>
          </cell>
        </row>
        <row r="423">
          <cell r="G423" t="str">
            <v>CZ-2217</v>
          </cell>
          <cell r="H423" t="str">
            <v>22-Jan-2026</v>
          </cell>
          <cell r="I423" t="str">
            <v>MUHAMMAD.UMER</v>
          </cell>
        </row>
        <row r="424">
          <cell r="G424" t="str">
            <v>10024630</v>
          </cell>
          <cell r="H424" t="str">
            <v>22-Jan-2026</v>
          </cell>
          <cell r="I424" t="str">
            <v>MOSES.AKHTAR</v>
          </cell>
        </row>
        <row r="425">
          <cell r="G425" t="str">
            <v>NFBFC6669KR058472</v>
          </cell>
          <cell r="H425" t="str">
            <v>28-Jan-2026</v>
          </cell>
          <cell r="I425" t="str">
            <v>WASEEM.TARIQ</v>
          </cell>
        </row>
        <row r="426">
          <cell r="G426" t="str">
            <v>NF1AET306H1093235</v>
          </cell>
          <cell r="H426" t="str">
            <v>23-Jan-2026</v>
          </cell>
          <cell r="I426" t="str">
            <v>WASEEM.TARIQ</v>
          </cell>
        </row>
        <row r="427">
          <cell r="G427" t="str">
            <v>M1011184</v>
          </cell>
          <cell r="H427" t="str">
            <v>22-Jan-2026</v>
          </cell>
          <cell r="I427" t="str">
            <v>ALIZA.WALEED</v>
          </cell>
        </row>
        <row r="428">
          <cell r="G428" t="str">
            <v>7003679</v>
          </cell>
          <cell r="H428" t="str">
            <v>27-Jan-2026</v>
          </cell>
          <cell r="I428" t="str">
            <v>ALIZA.WALEED</v>
          </cell>
        </row>
        <row r="429">
          <cell r="G429" t="str">
            <v>NF1AET306H1113694</v>
          </cell>
          <cell r="H429" t="str">
            <v>28-Jan-2026</v>
          </cell>
          <cell r="I429" t="str">
            <v>SAIF.MALIK</v>
          </cell>
        </row>
        <row r="430">
          <cell r="G430" t="str">
            <v>A1J310PK10080733</v>
          </cell>
          <cell r="H430" t="str">
            <v>28-Jan-2026</v>
          </cell>
          <cell r="I430" t="str">
            <v>HASNAIN</v>
          </cell>
        </row>
        <row r="431">
          <cell r="G431" t="str">
            <v>H10090358</v>
          </cell>
          <cell r="H431" t="str">
            <v>21-Jan-2026</v>
          </cell>
          <cell r="I431" t="str">
            <v>SHAHROZ</v>
          </cell>
        </row>
        <row r="432">
          <cell r="G432" t="str">
            <v>7059006</v>
          </cell>
          <cell r="H432" t="str">
            <v>30-Jan-2026</v>
          </cell>
          <cell r="I432" t="str">
            <v>YOUSUF.KHAN</v>
          </cell>
        </row>
        <row r="433">
          <cell r="G433" t="str">
            <v>R011418</v>
          </cell>
          <cell r="H433" t="str">
            <v>20-Jan-2026</v>
          </cell>
          <cell r="I433" t="str">
            <v>ABDUL.AHAD</v>
          </cell>
        </row>
        <row r="434">
          <cell r="G434" t="str">
            <v>120PD000801</v>
          </cell>
          <cell r="H434" t="str">
            <v>22-Jan-2026</v>
          </cell>
          <cell r="I434" t="str">
            <v>SAIF.MALIK</v>
          </cell>
        </row>
        <row r="435">
          <cell r="G435" t="str">
            <v>7049268</v>
          </cell>
          <cell r="H435" t="str">
            <v>20-Jan-2026</v>
          </cell>
          <cell r="I435" t="str">
            <v>SHAHROZ</v>
          </cell>
        </row>
        <row r="436">
          <cell r="G436" t="str">
            <v>NF9EF4A52S2021814</v>
          </cell>
          <cell r="H436" t="str">
            <v>23-Jan-2026</v>
          </cell>
          <cell r="I436" t="str">
            <v>ABDUL.AHAD</v>
          </cell>
        </row>
        <row r="437">
          <cell r="G437" t="str">
            <v>7041642</v>
          </cell>
          <cell r="H437" t="str">
            <v>26-Jan-2026</v>
          </cell>
          <cell r="I437" t="str">
            <v>HASNAIN</v>
          </cell>
        </row>
        <row r="438">
          <cell r="G438" t="str">
            <v>R011246</v>
          </cell>
          <cell r="H438" t="str">
            <v>21-Jan-2026</v>
          </cell>
          <cell r="I438" t="str">
            <v>SAIF.MALIK</v>
          </cell>
        </row>
        <row r="439">
          <cell r="G439" t="str">
            <v>1213428</v>
          </cell>
          <cell r="H439" t="str">
            <v>24-Jan-2026</v>
          </cell>
          <cell r="I439" t="str">
            <v>FIZA.SHEIKH</v>
          </cell>
        </row>
        <row r="440">
          <cell r="G440" t="str">
            <v>NNATA52AZKP703785</v>
          </cell>
          <cell r="H440" t="str">
            <v>27-Jan-2026</v>
          </cell>
          <cell r="I440" t="str">
            <v>FARJAD.MANZOOR</v>
          </cell>
        </row>
        <row r="441">
          <cell r="G441" t="str">
            <v>NF1AET306H1150706</v>
          </cell>
          <cell r="H441" t="str">
            <v>23-Jan-2026</v>
          </cell>
          <cell r="I441" t="str">
            <v>YOUSUF.KHAN</v>
          </cell>
        </row>
        <row r="442">
          <cell r="G442" t="str">
            <v>NZE170R4072356</v>
          </cell>
          <cell r="H442" t="str">
            <v>24-Jan-2026</v>
          </cell>
          <cell r="I442" t="str">
            <v>M.MUSTAFA</v>
          </cell>
        </row>
        <row r="443">
          <cell r="G443" t="str">
            <v>NFBGN8620SR048274</v>
          </cell>
          <cell r="H443" t="str">
            <v>23-Jan-2026</v>
          </cell>
          <cell r="I443" t="str">
            <v>YOUSUF.KHAN</v>
          </cell>
        </row>
        <row r="444">
          <cell r="G444" t="str">
            <v>9005878</v>
          </cell>
          <cell r="H444" t="str">
            <v>22-Jan-2026</v>
          </cell>
          <cell r="I444" t="str">
            <v>AMIN.CHISHTI</v>
          </cell>
        </row>
        <row r="445">
          <cell r="G445" t="str">
            <v>KSP130-4031604</v>
          </cell>
          <cell r="H445" t="str">
            <v>26-Jan-2026</v>
          </cell>
          <cell r="I445" t="str">
            <v>MUHAMMAD.UMER</v>
          </cell>
        </row>
        <row r="446">
          <cell r="G446" t="str">
            <v>1116913</v>
          </cell>
          <cell r="H446" t="str">
            <v>22-Jan-2026</v>
          </cell>
          <cell r="I446" t="str">
            <v>M.MUSTAFA</v>
          </cell>
        </row>
        <row r="447">
          <cell r="G447" t="str">
            <v>10140834</v>
          </cell>
          <cell r="H447" t="str">
            <v>31-Jan-2026</v>
          </cell>
          <cell r="I447" t="str">
            <v>ABDUL.AHAD</v>
          </cell>
        </row>
        <row r="448">
          <cell r="G448" t="str">
            <v>BJY-702</v>
          </cell>
          <cell r="H448" t="str">
            <v>23-Jan-2026</v>
          </cell>
          <cell r="I448" t="str">
            <v>FARJAD.MANZOOR</v>
          </cell>
        </row>
        <row r="449">
          <cell r="G449" t="str">
            <v>10005</v>
          </cell>
          <cell r="H449" t="str">
            <v>26-Jan-2026</v>
          </cell>
          <cell r="I449" t="str">
            <v>YOUSUF.KHAN</v>
          </cell>
        </row>
        <row r="450">
          <cell r="G450" t="str">
            <v>B44W-0114745</v>
          </cell>
          <cell r="H450" t="str">
            <v>30-Jan-2026</v>
          </cell>
          <cell r="I450" t="str">
            <v>IQRA.KHAN</v>
          </cell>
        </row>
        <row r="451">
          <cell r="G451" t="str">
            <v>JAANKR55LG7100546</v>
          </cell>
          <cell r="H451" t="str">
            <v>23-Jan-2026</v>
          </cell>
          <cell r="I451" t="str">
            <v>RAHAT.GUL</v>
          </cell>
        </row>
        <row r="452">
          <cell r="G452" t="str">
            <v>NFBRV3852SR00693</v>
          </cell>
          <cell r="H452" t="str">
            <v>24-Jan-2026</v>
          </cell>
          <cell r="I452" t="str">
            <v>SAIF.MALIK</v>
          </cell>
        </row>
        <row r="453">
          <cell r="G453" t="str">
            <v>4099430</v>
          </cell>
          <cell r="H453" t="str">
            <v>24-Jan-2026</v>
          </cell>
          <cell r="I453" t="str">
            <v>ABDUL.AHAD</v>
          </cell>
        </row>
        <row r="454">
          <cell r="G454" t="str">
            <v>1233605</v>
          </cell>
          <cell r="H454" t="str">
            <v>24-Jan-2026</v>
          </cell>
          <cell r="I454" t="str">
            <v>SHAHROZ</v>
          </cell>
        </row>
        <row r="455">
          <cell r="G455" t="str">
            <v>7049373</v>
          </cell>
          <cell r="H455" t="str">
            <v>21-Jan-2026</v>
          </cell>
          <cell r="I455" t="str">
            <v>MOSES.AKHTAR</v>
          </cell>
        </row>
        <row r="456">
          <cell r="G456" t="str">
            <v>1199623</v>
          </cell>
          <cell r="H456" t="str">
            <v>30-Jan-2026</v>
          </cell>
          <cell r="I456" t="str">
            <v>AGHA.M.JAFFER</v>
          </cell>
        </row>
        <row r="457">
          <cell r="G457" t="str">
            <v>NG3NO5PVBSP701772</v>
          </cell>
          <cell r="H457" t="str">
            <v>21-Jan-2026</v>
          </cell>
          <cell r="I457" t="str">
            <v>MOSES.AKHTAR</v>
          </cell>
        </row>
        <row r="458">
          <cell r="G458" t="str">
            <v>4167432</v>
          </cell>
          <cell r="H458" t="str">
            <v>22-Jan-2026</v>
          </cell>
          <cell r="I458" t="str">
            <v>MUHAMMAD.UMER</v>
          </cell>
        </row>
        <row r="459">
          <cell r="G459" t="str">
            <v>RR004198</v>
          </cell>
          <cell r="H459" t="str">
            <v>23-Jan-2026</v>
          </cell>
          <cell r="I459" t="str">
            <v>ZAYNAB.MUSTAFA</v>
          </cell>
        </row>
        <row r="460">
          <cell r="G460" t="str">
            <v>NFBFC6668MR069398</v>
          </cell>
          <cell r="H460" t="str">
            <v>23-Jan-2026</v>
          </cell>
          <cell r="I460" t="str">
            <v>IQRA.KHAN</v>
          </cell>
        </row>
        <row r="461">
          <cell r="G461" t="str">
            <v>LZL-4339</v>
          </cell>
          <cell r="H461" t="str">
            <v>27-Jan-2026</v>
          </cell>
          <cell r="I461" t="str">
            <v>SAIF.MALIK</v>
          </cell>
        </row>
        <row r="462">
          <cell r="G462" t="str">
            <v>PK10074595</v>
          </cell>
          <cell r="H462" t="str">
            <v>23-Jan-2026</v>
          </cell>
          <cell r="I462" t="str">
            <v>ALIZA.WALEED</v>
          </cell>
        </row>
        <row r="463">
          <cell r="G463" t="str">
            <v>SP1302047888</v>
          </cell>
          <cell r="H463" t="str">
            <v>26-Jan-2026</v>
          </cell>
          <cell r="I463" t="str">
            <v>MOSES.AKHTAR</v>
          </cell>
        </row>
        <row r="464">
          <cell r="G464" t="str">
            <v>NFBGM266XKR246802</v>
          </cell>
          <cell r="H464" t="str">
            <v>26-Jan-2026</v>
          </cell>
          <cell r="I464" t="str">
            <v>YOUSUF.KHAN</v>
          </cell>
        </row>
        <row r="465">
          <cell r="G465" t="str">
            <v>1004328</v>
          </cell>
          <cell r="H465" t="str">
            <v>26-Jan-2026</v>
          </cell>
          <cell r="I465" t="str">
            <v>SAIF.MALIK</v>
          </cell>
        </row>
        <row r="466">
          <cell r="G466" t="str">
            <v>NZE170R-4174978</v>
          </cell>
          <cell r="H466" t="str">
            <v>29-Jan-2026</v>
          </cell>
          <cell r="I466" t="str">
            <v>HUZAIFA.KHAN</v>
          </cell>
        </row>
        <row r="467">
          <cell r="G467" t="str">
            <v>HA36S-623597</v>
          </cell>
          <cell r="H467" t="str">
            <v>27-Jan-2026</v>
          </cell>
          <cell r="I467" t="str">
            <v>ABDUL.AHAD</v>
          </cell>
        </row>
        <row r="468">
          <cell r="G468" t="str">
            <v>1122905</v>
          </cell>
          <cell r="H468" t="str">
            <v>29-Jan-2026</v>
          </cell>
          <cell r="I468" t="str">
            <v>ALIZA.WALEED</v>
          </cell>
        </row>
        <row r="469">
          <cell r="G469" t="str">
            <v>1106201</v>
          </cell>
          <cell r="H469" t="str">
            <v>28-Jan-2026</v>
          </cell>
          <cell r="I469" t="str">
            <v>FARJAD.MANZOOR</v>
          </cell>
        </row>
        <row r="470">
          <cell r="G470" t="str">
            <v>RS413PK10041983</v>
          </cell>
          <cell r="H470" t="str">
            <v>26-Jan-2026</v>
          </cell>
          <cell r="I470" t="str">
            <v>YOUSUF.KHAN</v>
          </cell>
        </row>
        <row r="471">
          <cell r="G471" t="str">
            <v>NFBGM1546BR121533</v>
          </cell>
          <cell r="H471" t="str">
            <v>26-Jan-2026</v>
          </cell>
          <cell r="I471" t="str">
            <v>ALIZA.WALEED</v>
          </cell>
        </row>
        <row r="472">
          <cell r="G472" t="str">
            <v>LSJA24U9XMN116523</v>
          </cell>
          <cell r="H472" t="str">
            <v>26-Jan-2026</v>
          </cell>
          <cell r="I472" t="str">
            <v>HUZAIFA.KHAN</v>
          </cell>
        </row>
        <row r="473">
          <cell r="G473" t="str">
            <v>117211</v>
          </cell>
          <cell r="H473" t="str">
            <v>28-Jan-2026</v>
          </cell>
          <cell r="I473" t="str">
            <v>SAIF.MALIK</v>
          </cell>
        </row>
        <row r="474">
          <cell r="G474" t="str">
            <v>1117164</v>
          </cell>
          <cell r="H474" t="str">
            <v>28-Jan-2026</v>
          </cell>
          <cell r="I474" t="str">
            <v>MOSES.AKHTAR</v>
          </cell>
        </row>
        <row r="475">
          <cell r="G475" t="str">
            <v>KUN25R9608258</v>
          </cell>
          <cell r="H475" t="str">
            <v>29-Jan-2026</v>
          </cell>
          <cell r="I475" t="str">
            <v>YOUSUF.KHAN</v>
          </cell>
        </row>
        <row r="476">
          <cell r="G476" t="str">
            <v>NF1AET306H1231412</v>
          </cell>
          <cell r="H476" t="str">
            <v>22-Jan-2026</v>
          </cell>
          <cell r="I476" t="str">
            <v>YOUSUF.KHAN</v>
          </cell>
        </row>
        <row r="477">
          <cell r="G477" t="str">
            <v>NFDGM-1659HR201781</v>
          </cell>
          <cell r="H477" t="str">
            <v>23-Jan-2026</v>
          </cell>
          <cell r="I477" t="str">
            <v>MOSES.AKHTAR</v>
          </cell>
        </row>
        <row r="478">
          <cell r="G478" t="str">
            <v>R047963</v>
          </cell>
          <cell r="H478" t="str">
            <v>27-Jan-2026</v>
          </cell>
          <cell r="I478" t="str">
            <v>HUZAIFA.KHAN</v>
          </cell>
        </row>
        <row r="479">
          <cell r="G479" t="str">
            <v>68839</v>
          </cell>
          <cell r="H479" t="str">
            <v>30-Jan-2026</v>
          </cell>
          <cell r="I479" t="str">
            <v>YOUSUF.KHAN</v>
          </cell>
        </row>
        <row r="480">
          <cell r="G480" t="str">
            <v>JR240716</v>
          </cell>
          <cell r="H480" t="str">
            <v>24-Jan-2026</v>
          </cell>
          <cell r="I480" t="str">
            <v>HASNAIN</v>
          </cell>
        </row>
        <row r="481">
          <cell r="G481" t="str">
            <v>A15277</v>
          </cell>
          <cell r="H481" t="str">
            <v>22-Jan-2026</v>
          </cell>
          <cell r="I481" t="str">
            <v>ZAYNAB.MUSTAFA</v>
          </cell>
        </row>
        <row r="482">
          <cell r="G482" t="str">
            <v>10063809</v>
          </cell>
          <cell r="H482" t="str">
            <v>24-Jan-2026</v>
          </cell>
          <cell r="I482" t="str">
            <v>WASEEM.TARIQ</v>
          </cell>
        </row>
        <row r="483">
          <cell r="G483" t="str">
            <v>NF1ACT306H1168077</v>
          </cell>
          <cell r="H483" t="str">
            <v>29-Jan-2026</v>
          </cell>
          <cell r="I483" t="str">
            <v>RAHAT.GUL</v>
          </cell>
        </row>
        <row r="484">
          <cell r="G484" t="str">
            <v>HA36S-390504</v>
          </cell>
          <cell r="H484" t="str">
            <v>25-Jan-2026</v>
          </cell>
          <cell r="I484" t="str">
            <v>AGHA.M.JAFFER</v>
          </cell>
        </row>
        <row r="485">
          <cell r="G485" t="str">
            <v>NF1AVK31H10055977</v>
          </cell>
          <cell r="H485" t="str">
            <v>23-Jan-2026</v>
          </cell>
          <cell r="I485" t="str">
            <v>SAIF.MALIK</v>
          </cell>
        </row>
        <row r="486">
          <cell r="G486" t="str">
            <v>012267</v>
          </cell>
          <cell r="H486" t="str">
            <v>22-Jan-2026</v>
          </cell>
          <cell r="I486" t="str">
            <v>HUZAIFA.KHAN</v>
          </cell>
        </row>
        <row r="487">
          <cell r="G487" t="str">
            <v>4099020</v>
          </cell>
          <cell r="H487" t="str">
            <v>24-Jan-2026</v>
          </cell>
          <cell r="I487" t="str">
            <v>M.KHALID</v>
          </cell>
        </row>
        <row r="488">
          <cell r="G488" t="str">
            <v>10103635</v>
          </cell>
          <cell r="H488" t="str">
            <v>28-Jan-2026</v>
          </cell>
          <cell r="I488" t="str">
            <v>FARJAD.MANZOOR</v>
          </cell>
        </row>
        <row r="489">
          <cell r="G489" t="str">
            <v>1007863</v>
          </cell>
          <cell r="H489" t="str">
            <v>27-Jan-2026</v>
          </cell>
          <cell r="I489" t="str">
            <v>M.KHALID</v>
          </cell>
        </row>
        <row r="490">
          <cell r="G490" t="str">
            <v>1001390</v>
          </cell>
          <cell r="H490" t="str">
            <v>27-Jan-2026</v>
          </cell>
          <cell r="I490" t="str">
            <v>HUZAIFA.KHAN</v>
          </cell>
        </row>
        <row r="491">
          <cell r="G491" t="str">
            <v>1156596</v>
          </cell>
          <cell r="H491" t="str">
            <v>29-Jan-2026</v>
          </cell>
          <cell r="I491" t="str">
            <v>SAIF.MALIK</v>
          </cell>
        </row>
        <row r="492">
          <cell r="G492" t="str">
            <v>NF1AET306H1078510</v>
          </cell>
          <cell r="H492" t="str">
            <v>29-Jan-2026</v>
          </cell>
          <cell r="I492" t="str">
            <v>MUHAMMAD.UMER</v>
          </cell>
        </row>
        <row r="493">
          <cell r="G493" t="str">
            <v>NHP170-7195732</v>
          </cell>
          <cell r="H493" t="str">
            <v>28-Jan-2026</v>
          </cell>
          <cell r="I493" t="str">
            <v>M.KHALID</v>
          </cell>
        </row>
        <row r="494">
          <cell r="G494" t="str">
            <v>NSP150R7019730</v>
          </cell>
          <cell r="H494" t="str">
            <v>27-Jan-2026</v>
          </cell>
          <cell r="I494" t="str">
            <v>MOSES.AKHTAR</v>
          </cell>
        </row>
        <row r="495">
          <cell r="G495" t="str">
            <v>6078004</v>
          </cell>
          <cell r="H495" t="str">
            <v>24-Jan-2026</v>
          </cell>
          <cell r="I495" t="str">
            <v>ZAYNAB.MUSTAFA</v>
          </cell>
        </row>
        <row r="496">
          <cell r="G496" t="str">
            <v>1027039</v>
          </cell>
          <cell r="H496" t="str">
            <v>26-Jan-2026</v>
          </cell>
          <cell r="I496" t="str">
            <v>ABDUL.AHAD</v>
          </cell>
        </row>
        <row r="497">
          <cell r="G497" t="str">
            <v>H10059980</v>
          </cell>
          <cell r="H497" t="str">
            <v>26-Jan-2026</v>
          </cell>
          <cell r="I497" t="str">
            <v>SAIF.MALIK</v>
          </cell>
        </row>
        <row r="498">
          <cell r="G498" t="str">
            <v>SV308PK01133757</v>
          </cell>
          <cell r="H498" t="str">
            <v>24-Jan-2026</v>
          </cell>
          <cell r="I498" t="str">
            <v>ABDUL.AHAD</v>
          </cell>
        </row>
        <row r="499">
          <cell r="G499" t="str">
            <v>MR000191</v>
          </cell>
          <cell r="H499" t="str">
            <v>23-Jan-2026</v>
          </cell>
          <cell r="I499" t="str">
            <v>MUHAMMAD.UMER</v>
          </cell>
        </row>
        <row r="500">
          <cell r="G500" t="str">
            <v>L1000294</v>
          </cell>
          <cell r="H500" t="str">
            <v>23-Jan-2026</v>
          </cell>
          <cell r="I500" t="str">
            <v>SHAHROZ</v>
          </cell>
        </row>
        <row r="501">
          <cell r="G501" t="str">
            <v>0030929</v>
          </cell>
          <cell r="H501" t="str">
            <v>22-Jan-2026</v>
          </cell>
          <cell r="I501" t="str">
            <v>YOUSUF.KHAN</v>
          </cell>
        </row>
        <row r="502">
          <cell r="G502" t="str">
            <v>NNAUM53AZMP500605</v>
          </cell>
          <cell r="H502" t="str">
            <v>30-Jan-2026</v>
          </cell>
          <cell r="I502" t="str">
            <v>FARJAD.MANZOOR</v>
          </cell>
        </row>
        <row r="503">
          <cell r="G503" t="str">
            <v>PK495689</v>
          </cell>
          <cell r="H503" t="str">
            <v>23-Jan-2026</v>
          </cell>
          <cell r="I503" t="str">
            <v>IQRA.KHAN</v>
          </cell>
        </row>
        <row r="504">
          <cell r="G504" t="str">
            <v>KSP130-4007018</v>
          </cell>
          <cell r="H504" t="str">
            <v>23-Jan-2026</v>
          </cell>
          <cell r="I504" t="str">
            <v>SAIF.MALIK</v>
          </cell>
        </row>
        <row r="505">
          <cell r="G505" t="str">
            <v>NKMA2ASE5M1002604</v>
          </cell>
          <cell r="H505" t="str">
            <v>24-Jan-2026</v>
          </cell>
          <cell r="I505" t="str">
            <v>RAHAT.GUL</v>
          </cell>
        </row>
        <row r="506">
          <cell r="G506" t="str">
            <v>NKMA2ASE5N1006023</v>
          </cell>
          <cell r="H506" t="str">
            <v>24-Jan-2026</v>
          </cell>
          <cell r="I506" t="str">
            <v>ALIZA.WALEED</v>
          </cell>
        </row>
        <row r="507">
          <cell r="G507" t="str">
            <v>499647</v>
          </cell>
          <cell r="H507" t="str">
            <v>24-Jan-2026</v>
          </cell>
          <cell r="I507" t="str">
            <v>SHAHROZ</v>
          </cell>
        </row>
        <row r="508">
          <cell r="G508" t="str">
            <v>10071058</v>
          </cell>
          <cell r="H508" t="str">
            <v>26-Jan-2026</v>
          </cell>
          <cell r="I508" t="str">
            <v>SAIF.MALIK</v>
          </cell>
        </row>
        <row r="509">
          <cell r="G509" t="str">
            <v>10108124</v>
          </cell>
          <cell r="H509" t="str">
            <v>29-Jan-2026</v>
          </cell>
          <cell r="I509" t="str">
            <v>MUHAMMAD.UMER</v>
          </cell>
        </row>
        <row r="510">
          <cell r="G510" t="str">
            <v>216163</v>
          </cell>
          <cell r="H510" t="str">
            <v>28-Jan-2026</v>
          </cell>
          <cell r="I510" t="str">
            <v>ALIZA.WALEED</v>
          </cell>
        </row>
        <row r="511">
          <cell r="G511" t="str">
            <v>TRJ150-0016746</v>
          </cell>
          <cell r="H511" t="str">
            <v>26-Jan-2026</v>
          </cell>
          <cell r="I511" t="str">
            <v>HUZAIFA.KHAN</v>
          </cell>
        </row>
        <row r="512">
          <cell r="G512" t="str">
            <v>GUN126R-5572997</v>
          </cell>
          <cell r="H512" t="str">
            <v>26-Jan-2026</v>
          </cell>
          <cell r="I512" t="str">
            <v>FARJAD.MANZOOR</v>
          </cell>
        </row>
        <row r="513">
          <cell r="G513" t="str">
            <v>NKMA2ASE5M1002197</v>
          </cell>
          <cell r="H513" t="str">
            <v>27-Jan-2026</v>
          </cell>
          <cell r="I513" t="str">
            <v>JAWAHIR.SAEED</v>
          </cell>
        </row>
        <row r="514">
          <cell r="G514" t="str">
            <v>K24A-1005672</v>
          </cell>
          <cell r="H514" t="str">
            <v>26-Jan-2026</v>
          </cell>
          <cell r="I514" t="str">
            <v>ABDUL.AHAD</v>
          </cell>
        </row>
        <row r="515">
          <cell r="G515" t="str">
            <v>S0280426</v>
          </cell>
          <cell r="H515" t="str">
            <v>27-Jan-2026</v>
          </cell>
          <cell r="I515" t="str">
            <v>ABDUL.AHAD</v>
          </cell>
        </row>
        <row r="516">
          <cell r="G516" t="str">
            <v>0047412</v>
          </cell>
          <cell r="H516" t="str">
            <v>29-Jan-2026</v>
          </cell>
          <cell r="I516" t="str">
            <v>RAHAT.GUL</v>
          </cell>
        </row>
        <row r="517">
          <cell r="G517" t="str">
            <v>NFBGM1540KR248617</v>
          </cell>
          <cell r="H517" t="str">
            <v>29-Jan-2026</v>
          </cell>
          <cell r="I517" t="str">
            <v>M.MUSTAFA</v>
          </cell>
        </row>
        <row r="518">
          <cell r="G518" t="str">
            <v>JR040595</v>
          </cell>
          <cell r="H518" t="str">
            <v>27-Jan-2026</v>
          </cell>
          <cell r="I518" t="str">
            <v>SAIF.MALIK</v>
          </cell>
        </row>
        <row r="519">
          <cell r="G519" t="str">
            <v>NZE140-2090487</v>
          </cell>
          <cell r="H519" t="str">
            <v>27-Jan-2026</v>
          </cell>
          <cell r="I519" t="str">
            <v>SAIF.MALIK</v>
          </cell>
        </row>
        <row r="520">
          <cell r="G520" t="str">
            <v>NFBFC6668MR082703</v>
          </cell>
          <cell r="H520" t="str">
            <v>29-Jan-2026</v>
          </cell>
          <cell r="I520" t="str">
            <v>MUHAMMAD.OWAIS</v>
          </cell>
        </row>
        <row r="521">
          <cell r="G521" t="str">
            <v>NZE140-2055318</v>
          </cell>
          <cell r="H521" t="str">
            <v>27-Jan-2026</v>
          </cell>
          <cell r="I521" t="str">
            <v>ABDUL.AHAD</v>
          </cell>
        </row>
        <row r="522">
          <cell r="G522" t="str">
            <v>7035510</v>
          </cell>
          <cell r="H522" t="str">
            <v>27-Jan-2026</v>
          </cell>
          <cell r="I522" t="str">
            <v>ABDUL.AHAD</v>
          </cell>
        </row>
        <row r="523">
          <cell r="G523" t="str">
            <v>39249</v>
          </cell>
          <cell r="H523" t="str">
            <v>27-Jan-2026</v>
          </cell>
          <cell r="I523" t="str">
            <v>YOUSUF.KHAN</v>
          </cell>
        </row>
        <row r="524">
          <cell r="G524" t="str">
            <v>NSP150R7009679</v>
          </cell>
          <cell r="H524" t="str">
            <v>27-Jan-2026</v>
          </cell>
          <cell r="I524" t="str">
            <v>HASNAIN</v>
          </cell>
        </row>
        <row r="525">
          <cell r="G525" t="str">
            <v>1240098</v>
          </cell>
          <cell r="H525" t="str">
            <v>22-Jan-2026</v>
          </cell>
          <cell r="I525" t="str">
            <v>HUZAIFA.KHAN</v>
          </cell>
        </row>
        <row r="526">
          <cell r="G526" t="str">
            <v>309032</v>
          </cell>
          <cell r="H526" t="str">
            <v>21-Jan-2026</v>
          </cell>
          <cell r="I526" t="str">
            <v>M.KHALID</v>
          </cell>
        </row>
        <row r="527">
          <cell r="G527" t="str">
            <v>10070196</v>
          </cell>
          <cell r="H527" t="str">
            <v>28-Jan-2026</v>
          </cell>
          <cell r="I527" t="str">
            <v>M.MUSTAFA</v>
          </cell>
        </row>
        <row r="528">
          <cell r="G528" t="str">
            <v>10090026</v>
          </cell>
          <cell r="H528" t="str">
            <v>27-Jan-2026</v>
          </cell>
          <cell r="I528" t="str">
            <v>IQRA.KHAN</v>
          </cell>
        </row>
        <row r="529">
          <cell r="G529" t="str">
            <v>216064</v>
          </cell>
          <cell r="H529" t="str">
            <v>28-Jan-2026</v>
          </cell>
          <cell r="I529" t="str">
            <v>JAWAHIR.SAEED</v>
          </cell>
        </row>
        <row r="530">
          <cell r="G530" t="str">
            <v>87950-120C</v>
          </cell>
          <cell r="H530" t="str">
            <v>29-Jan-2026</v>
          </cell>
          <cell r="I530" t="str">
            <v>ABDUL.AHAD</v>
          </cell>
        </row>
        <row r="531">
          <cell r="G531" t="str">
            <v>NFBFC6668JR042262</v>
          </cell>
          <cell r="H531" t="str">
            <v>26-Jan-2026</v>
          </cell>
          <cell r="I531" t="str">
            <v>ZAYNAB.MUSTAFA</v>
          </cell>
        </row>
        <row r="532">
          <cell r="G532" t="str">
            <v>NZE140-2191317</v>
          </cell>
          <cell r="H532" t="str">
            <v>26-Jan-2026</v>
          </cell>
          <cell r="I532" t="str">
            <v>MOSES.AKHTAR</v>
          </cell>
        </row>
        <row r="533">
          <cell r="G533" t="str">
            <v>1169196</v>
          </cell>
          <cell r="H533" t="str">
            <v>26-Jan-2026</v>
          </cell>
          <cell r="I533" t="str">
            <v>YOUSUF.KHAN</v>
          </cell>
        </row>
        <row r="534">
          <cell r="G534" t="str">
            <v>BZC-731</v>
          </cell>
          <cell r="H534" t="str">
            <v>26-Jan-2026</v>
          </cell>
          <cell r="I534" t="str">
            <v>HUZAIFA.KHAN</v>
          </cell>
        </row>
        <row r="535">
          <cell r="G535" t="str">
            <v>7005683</v>
          </cell>
          <cell r="H535" t="str">
            <v>30-Jan-2026</v>
          </cell>
          <cell r="I535" t="str">
            <v>HASNAIN</v>
          </cell>
        </row>
        <row r="536">
          <cell r="G536" t="str">
            <v>ZRE172R-7003046</v>
          </cell>
          <cell r="H536" t="str">
            <v>27-Jan-2026</v>
          </cell>
          <cell r="I536" t="str">
            <v>RAHAT.GUL</v>
          </cell>
        </row>
        <row r="537">
          <cell r="G537" t="str">
            <v>NF1AVK310H10086484</v>
          </cell>
          <cell r="H537" t="str">
            <v>28-Jan-2026</v>
          </cell>
          <cell r="I537" t="str">
            <v>IQRA.KHAN</v>
          </cell>
        </row>
        <row r="538">
          <cell r="G538" t="str">
            <v>RN500527</v>
          </cell>
          <cell r="H538" t="str">
            <v>27-Jan-2026</v>
          </cell>
          <cell r="I538" t="str">
            <v>RAHAT.GUL</v>
          </cell>
        </row>
        <row r="539">
          <cell r="G539" t="str">
            <v>1028092</v>
          </cell>
          <cell r="H539" t="str">
            <v>28-Jan-2026</v>
          </cell>
          <cell r="I539" t="str">
            <v>SAIF.MALIK</v>
          </cell>
        </row>
        <row r="540">
          <cell r="G540" t="str">
            <v>R-7055739</v>
          </cell>
          <cell r="H540" t="str">
            <v>28-Jan-2026</v>
          </cell>
          <cell r="I540" t="str">
            <v>YOUSUF.KHAN</v>
          </cell>
        </row>
        <row r="541">
          <cell r="G541" t="str">
            <v>10055337</v>
          </cell>
          <cell r="H541" t="str">
            <v>28-Jan-2026</v>
          </cell>
          <cell r="I541" t="str">
            <v>RAHAT.GUL</v>
          </cell>
        </row>
        <row r="542">
          <cell r="G542" t="str">
            <v>6045349</v>
          </cell>
          <cell r="H542" t="str">
            <v>28-Jan-2026</v>
          </cell>
          <cell r="I542" t="str">
            <v>M.MUSTAFA</v>
          </cell>
        </row>
        <row r="543">
          <cell r="G543" t="str">
            <v>R-7031607</v>
          </cell>
          <cell r="H543" t="str">
            <v>27-Jan-2026</v>
          </cell>
          <cell r="I543" t="str">
            <v>M.KHALID</v>
          </cell>
        </row>
        <row r="544">
          <cell r="G544" t="str">
            <v>LF3HCK30XJP:005654</v>
          </cell>
          <cell r="H544" t="str">
            <v>29-Jan-2026</v>
          </cell>
          <cell r="I544" t="str">
            <v>WASEEM.TARIQ</v>
          </cell>
        </row>
        <row r="545">
          <cell r="G545" t="str">
            <v>LZSHCKZ59K8004299</v>
          </cell>
          <cell r="H545" t="str">
            <v>29-Jan-2026</v>
          </cell>
          <cell r="I545" t="str">
            <v>FARJAD.MANZOOR</v>
          </cell>
        </row>
        <row r="546">
          <cell r="G546" t="str">
            <v>224715-11C5</v>
          </cell>
          <cell r="H546" t="str">
            <v>29-Jan-2026</v>
          </cell>
          <cell r="I546" t="str">
            <v>AGHA.M.JAFFER</v>
          </cell>
        </row>
        <row r="547">
          <cell r="G547" t="str">
            <v>1196617</v>
          </cell>
          <cell r="H547" t="str">
            <v>28-Jan-2026</v>
          </cell>
          <cell r="I547" t="str">
            <v>YOUSUF.KHAN</v>
          </cell>
        </row>
        <row r="548">
          <cell r="G548" t="str">
            <v>5134332</v>
          </cell>
          <cell r="H548" t="str">
            <v>26-Jan-2026</v>
          </cell>
          <cell r="I548" t="str">
            <v>MOSES.AKHTAR</v>
          </cell>
        </row>
        <row r="549">
          <cell r="G549" t="str">
            <v>C7004161</v>
          </cell>
          <cell r="H549" t="str">
            <v>26-Jan-2026</v>
          </cell>
          <cell r="I549" t="str">
            <v>MOSES.AKHTAR</v>
          </cell>
        </row>
        <row r="550">
          <cell r="G550" t="str">
            <v>GUN125-3936224</v>
          </cell>
          <cell r="H550" t="str">
            <v>26-Jan-2026</v>
          </cell>
          <cell r="I550" t="str">
            <v>ABDUL.AHAD</v>
          </cell>
        </row>
        <row r="551">
          <cell r="G551" t="str">
            <v>NFBDG1833HR005163</v>
          </cell>
          <cell r="H551" t="str">
            <v>28-Jan-2026</v>
          </cell>
          <cell r="I551" t="str">
            <v>SHAHROZ</v>
          </cell>
        </row>
        <row r="552">
          <cell r="G552" t="str">
            <v>SR308PK359390</v>
          </cell>
          <cell r="H552" t="str">
            <v>27-Jan-2026</v>
          </cell>
          <cell r="I552" t="str">
            <v>RAHAT.GUL</v>
          </cell>
        </row>
        <row r="553">
          <cell r="G553" t="str">
            <v>10081794</v>
          </cell>
          <cell r="H553" t="str">
            <v>27-Jan-2026</v>
          </cell>
          <cell r="I553" t="str">
            <v>FARJAD.MANZOOR</v>
          </cell>
        </row>
        <row r="554">
          <cell r="G554" t="str">
            <v>NF1AET306H1175564</v>
          </cell>
          <cell r="H554" t="str">
            <v>27-Jan-2026</v>
          </cell>
          <cell r="I554" t="str">
            <v>MOSES.AKHTAR</v>
          </cell>
        </row>
        <row r="555">
          <cell r="G555" t="str">
            <v>ZVG10R0902786</v>
          </cell>
          <cell r="H555" t="str">
            <v>27-Jan-2026</v>
          </cell>
          <cell r="I555" t="str">
            <v>MOSES.AKHTAR</v>
          </cell>
        </row>
        <row r="556">
          <cell r="G556" t="str">
            <v>NSP150R-7025728</v>
          </cell>
          <cell r="H556" t="str">
            <v>28-Jan-2026</v>
          </cell>
          <cell r="I556" t="str">
            <v>ALIZA.WALEED</v>
          </cell>
        </row>
        <row r="557">
          <cell r="G557" t="str">
            <v>NSP150R-7009254</v>
          </cell>
          <cell r="H557" t="str">
            <v>27-Jan-2026</v>
          </cell>
          <cell r="I557" t="str">
            <v>HASNAIN</v>
          </cell>
        </row>
        <row r="558">
          <cell r="G558" t="str">
            <v>HE12-184217</v>
          </cell>
          <cell r="H558" t="str">
            <v>28-Jan-2026</v>
          </cell>
          <cell r="I558" t="str">
            <v>JAWAHIR.SAEED</v>
          </cell>
        </row>
        <row r="559">
          <cell r="G559" t="str">
            <v>MR020206</v>
          </cell>
          <cell r="H559" t="str">
            <v>30-Jan-2026</v>
          </cell>
          <cell r="I559" t="str">
            <v>ZAYNAB.MUSTAFA</v>
          </cell>
        </row>
        <row r="560">
          <cell r="G560" t="str">
            <v>MAF373831</v>
          </cell>
          <cell r="H560" t="str">
            <v>28-Jan-2026</v>
          </cell>
          <cell r="I560" t="str">
            <v>ABDUL.AHAD</v>
          </cell>
        </row>
        <row r="561">
          <cell r="G561" t="str">
            <v>83647-01-18</v>
          </cell>
          <cell r="H561" t="str">
            <v>28-Jan-2026</v>
          </cell>
          <cell r="I561" t="str">
            <v>SABA.CH</v>
          </cell>
        </row>
        <row r="562">
          <cell r="G562" t="str">
            <v>CR937224</v>
          </cell>
          <cell r="H562" t="str">
            <v>28-Jan-2026</v>
          </cell>
          <cell r="I562" t="str">
            <v>HASNAIN</v>
          </cell>
        </row>
        <row r="563">
          <cell r="G563" t="str">
            <v>8S300808</v>
          </cell>
          <cell r="H563" t="str">
            <v>28-Jan-2026</v>
          </cell>
          <cell r="I563" t="str">
            <v>ZAYNAB.MUSTAFA</v>
          </cell>
        </row>
        <row r="564">
          <cell r="G564" t="str">
            <v>NF1SZC63S00117312</v>
          </cell>
          <cell r="H564" t="str">
            <v>29-Jan-2026</v>
          </cell>
          <cell r="I564" t="str">
            <v>MUHAMMAD.UMER</v>
          </cell>
        </row>
        <row r="565">
          <cell r="G565" t="str">
            <v>NFBGM1646MR270610</v>
          </cell>
          <cell r="H565" t="str">
            <v>28-Jan-2026</v>
          </cell>
          <cell r="I565" t="str">
            <v>SAIF.MALIK</v>
          </cell>
        </row>
        <row r="566">
          <cell r="G566" t="str">
            <v>PDF580PALR21J2218</v>
          </cell>
          <cell r="H566" t="str">
            <v>28-Jan-2026</v>
          </cell>
          <cell r="I566" t="str">
            <v>SABA.CH</v>
          </cell>
        </row>
        <row r="567">
          <cell r="G567" t="str">
            <v>S-0273312</v>
          </cell>
          <cell r="H567" t="str">
            <v>28-Jan-2026</v>
          </cell>
          <cell r="I567" t="str">
            <v>M.KHALID</v>
          </cell>
        </row>
        <row r="568">
          <cell r="G568" t="str">
            <v>AWQ571</v>
          </cell>
          <cell r="H568" t="str">
            <v>28-Jan-2026</v>
          </cell>
          <cell r="I568" t="str">
            <v>SAIF.MALIK</v>
          </cell>
        </row>
        <row r="569">
          <cell r="G569" t="str">
            <v>7054752</v>
          </cell>
          <cell r="H569" t="str">
            <v>28-Jan-2026</v>
          </cell>
          <cell r="I569" t="str">
            <v>YOUSUF.KHAN</v>
          </cell>
        </row>
        <row r="570">
          <cell r="G570" t="str">
            <v>NNATA52AZKP702867</v>
          </cell>
          <cell r="H570" t="str">
            <v>24-Jan-2026</v>
          </cell>
          <cell r="I570" t="str">
            <v>SABA.CH</v>
          </cell>
        </row>
        <row r="571">
          <cell r="G571" t="str">
            <v>NE43G-161202</v>
          </cell>
          <cell r="H571" t="str">
            <v>26-Jan-2026</v>
          </cell>
          <cell r="I571" t="str">
            <v>IQRA.KHAN</v>
          </cell>
        </row>
        <row r="572">
          <cell r="G572" t="str">
            <v>RR010833</v>
          </cell>
          <cell r="H572" t="str">
            <v>26-Jan-2026</v>
          </cell>
          <cell r="I572" t="str">
            <v>RAHAT.GUL</v>
          </cell>
        </row>
        <row r="573">
          <cell r="G573" t="str">
            <v>ZRE172R-7019787</v>
          </cell>
          <cell r="H573" t="str">
            <v>26-Jan-2026</v>
          </cell>
          <cell r="I573" t="str">
            <v>JAWAHIR.SAEED</v>
          </cell>
        </row>
        <row r="574">
          <cell r="G574" t="str">
            <v>10053932</v>
          </cell>
          <cell r="H574" t="str">
            <v>26-Jan-2026</v>
          </cell>
          <cell r="I574" t="str">
            <v>WASEEM.TARIQ</v>
          </cell>
        </row>
        <row r="575">
          <cell r="G575" t="str">
            <v>C10108141</v>
          </cell>
          <cell r="H575" t="str">
            <v>27-Jan-2026</v>
          </cell>
          <cell r="I575" t="str">
            <v>HUZAIFA.KHAN</v>
          </cell>
        </row>
        <row r="576">
          <cell r="G576" t="str">
            <v>10090037</v>
          </cell>
          <cell r="H576" t="str">
            <v>27-Jan-2026</v>
          </cell>
          <cell r="I576" t="str">
            <v>FARJAD.MANZOOR</v>
          </cell>
        </row>
        <row r="577">
          <cell r="G577" t="str">
            <v>10090024</v>
          </cell>
          <cell r="H577" t="str">
            <v>30-Jan-2026</v>
          </cell>
          <cell r="I577" t="str">
            <v>SAIF.MALIK</v>
          </cell>
        </row>
        <row r="578">
          <cell r="G578" t="str">
            <v>1020577</v>
          </cell>
          <cell r="H578" t="str">
            <v>26-Jan-2026</v>
          </cell>
          <cell r="I578" t="str">
            <v>SHAHROZ</v>
          </cell>
        </row>
        <row r="579">
          <cell r="G579" t="str">
            <v>NSP150R-7017463</v>
          </cell>
          <cell r="H579" t="str">
            <v>26-Jan-2026</v>
          </cell>
          <cell r="I579" t="str">
            <v>HASNAIN</v>
          </cell>
        </row>
        <row r="580">
          <cell r="G580" t="str">
            <v>10090004</v>
          </cell>
          <cell r="H580" t="str">
            <v>27-Jan-2026</v>
          </cell>
          <cell r="I580" t="str">
            <v>ABDUL.AHAD</v>
          </cell>
        </row>
        <row r="581">
          <cell r="G581" t="str">
            <v>BRH-360</v>
          </cell>
          <cell r="H581" t="str">
            <v>29-Jan-2026</v>
          </cell>
          <cell r="I581" t="str">
            <v>WASEEM.TARIQ</v>
          </cell>
        </row>
        <row r="582">
          <cell r="G582" t="str">
            <v>0893914</v>
          </cell>
          <cell r="H582" t="str">
            <v>26-Jan-2026</v>
          </cell>
          <cell r="I582" t="str">
            <v>YOUSUF.KHAN</v>
          </cell>
        </row>
        <row r="583">
          <cell r="G583" t="str">
            <v>ZRE171R-6081558</v>
          </cell>
          <cell r="H583" t="str">
            <v>27-Jan-2026</v>
          </cell>
          <cell r="I583" t="str">
            <v>YOUSUF.KHAN</v>
          </cell>
        </row>
        <row r="584">
          <cell r="G584" t="str">
            <v>FMZPKPA-19057</v>
          </cell>
          <cell r="H584" t="str">
            <v>26-Jan-2026</v>
          </cell>
          <cell r="I584" t="str">
            <v>WASEEM.TARIQ</v>
          </cell>
        </row>
        <row r="585">
          <cell r="G585" t="str">
            <v>10108197</v>
          </cell>
          <cell r="H585" t="str">
            <v>28-Jan-2026</v>
          </cell>
          <cell r="I585" t="str">
            <v>YOUSUF.KHAN</v>
          </cell>
        </row>
        <row r="586">
          <cell r="G586" t="str">
            <v>GUN126R-5530084</v>
          </cell>
          <cell r="H586" t="str">
            <v>23-Jan-2026</v>
          </cell>
          <cell r="I586" t="str">
            <v>AMIN.CHISHTI</v>
          </cell>
        </row>
        <row r="587">
          <cell r="G587" t="str">
            <v>4134897</v>
          </cell>
          <cell r="H587" t="str">
            <v>26-Jan-2026</v>
          </cell>
          <cell r="I587" t="str">
            <v>ZAYNAB.MUSTAFA</v>
          </cell>
        </row>
        <row r="588">
          <cell r="G588" t="str">
            <v>NZE170R-4011473</v>
          </cell>
          <cell r="H588" t="str">
            <v>26-Jan-2026</v>
          </cell>
          <cell r="I588" t="str">
            <v>SAIF.MALIK</v>
          </cell>
        </row>
        <row r="589">
          <cell r="G589" t="str">
            <v>ZVG10R-0900283(REMOVED)</v>
          </cell>
          <cell r="H589" t="str">
            <v>13-Jan-2026</v>
          </cell>
          <cell r="I589" t="str">
            <v>WASEEM.TARIQ</v>
          </cell>
        </row>
        <row r="590">
          <cell r="G590" t="str">
            <v>NSP150R-7007854</v>
          </cell>
          <cell r="H590" t="str">
            <v>3-Jan-2026</v>
          </cell>
          <cell r="I590" t="str">
            <v>SHAHROZ</v>
          </cell>
        </row>
        <row r="591">
          <cell r="G591" t="str">
            <v>10120169</v>
          </cell>
          <cell r="H591" t="str">
            <v>28-Jan-2026</v>
          </cell>
          <cell r="I591" t="str">
            <v>YOUSUF.KHAN</v>
          </cell>
        </row>
        <row r="592">
          <cell r="G592" t="str">
            <v>SV308PK01065775</v>
          </cell>
          <cell r="H592" t="str">
            <v>3-Jan-2026</v>
          </cell>
          <cell r="I592" t="str">
            <v>IQRA.KHAN</v>
          </cell>
        </row>
        <row r="593">
          <cell r="G593" t="str">
            <v>BRF1</v>
          </cell>
          <cell r="H593" t="str">
            <v>2-Jan-2026</v>
          </cell>
          <cell r="I593" t="str">
            <v>WASEEM.TARIQ</v>
          </cell>
        </row>
        <row r="594">
          <cell r="G594" t="str">
            <v>JF418684</v>
          </cell>
          <cell r="H594" t="str">
            <v>5-Jan-2026</v>
          </cell>
          <cell r="I594" t="str">
            <v>YOUSUF.KHAN</v>
          </cell>
        </row>
        <row r="595">
          <cell r="G595" t="str">
            <v>NFBFC666MR080612</v>
          </cell>
          <cell r="H595" t="str">
            <v>14-Jan-2026</v>
          </cell>
          <cell r="I595" t="str">
            <v>MOSES.AKHTAR</v>
          </cell>
        </row>
        <row r="596">
          <cell r="G596" t="str">
            <v>10143063</v>
          </cell>
          <cell r="H596" t="str">
            <v>15-Jan-2026</v>
          </cell>
          <cell r="I596" t="str">
            <v>IQRA.KHAN</v>
          </cell>
        </row>
        <row r="597">
          <cell r="G597" t="str">
            <v>1192220</v>
          </cell>
          <cell r="H597" t="str">
            <v>6-Jan-2026</v>
          </cell>
          <cell r="I597" t="str">
            <v>JAWAHIR.SAEED</v>
          </cell>
        </row>
        <row r="598">
          <cell r="G598" t="str">
            <v>RDD150539</v>
          </cell>
          <cell r="H598" t="str">
            <v>9-Jan-2026</v>
          </cell>
          <cell r="I598" t="str">
            <v>YOUSUF.KHAN</v>
          </cell>
        </row>
        <row r="599">
          <cell r="G599" t="str">
            <v>HA565265</v>
          </cell>
          <cell r="H599" t="str">
            <v>5-Jan-2026</v>
          </cell>
          <cell r="I599" t="str">
            <v>MUHAMMAD.UMER</v>
          </cell>
        </row>
        <row r="600">
          <cell r="G600" t="str">
            <v>NR027940</v>
          </cell>
          <cell r="H600" t="str">
            <v>6-Jan-2026</v>
          </cell>
          <cell r="I600" t="str">
            <v>YOUSUF.KHAN</v>
          </cell>
        </row>
        <row r="601">
          <cell r="G601" t="str">
            <v>NSP151R-9513484(REMOVED)</v>
          </cell>
          <cell r="H601" t="str">
            <v>28-Jan-2026</v>
          </cell>
          <cell r="I601" t="str">
            <v>M.KHALID</v>
          </cell>
        </row>
        <row r="602">
          <cell r="G602" t="str">
            <v>7033705</v>
          </cell>
          <cell r="H602" t="str">
            <v>7-Jan-2026</v>
          </cell>
          <cell r="I602" t="str">
            <v>M.MUSTAFA</v>
          </cell>
        </row>
        <row r="603">
          <cell r="G603" t="str">
            <v>KPO-0123</v>
          </cell>
          <cell r="H603" t="str">
            <v>13-Jan-2026</v>
          </cell>
          <cell r="I603" t="str">
            <v>ALIZA.WALEED</v>
          </cell>
        </row>
        <row r="604">
          <cell r="G604" t="str">
            <v>AWL1</v>
          </cell>
          <cell r="H604" t="str">
            <v>1-Jan-2026</v>
          </cell>
          <cell r="I604" t="str">
            <v>M.MUSTAFA</v>
          </cell>
        </row>
        <row r="605">
          <cell r="G605" t="str">
            <v>A1J310PK10148513</v>
          </cell>
          <cell r="H605" t="str">
            <v>7-Jan-2026</v>
          </cell>
          <cell r="I605" t="str">
            <v>IQRA.KHAN</v>
          </cell>
        </row>
        <row r="606">
          <cell r="G606" t="str">
            <v>10080670</v>
          </cell>
          <cell r="H606" t="str">
            <v>19-Jan-2026</v>
          </cell>
          <cell r="I606" t="str">
            <v>RAHAT.GUL</v>
          </cell>
        </row>
        <row r="607">
          <cell r="G607" t="str">
            <v>1101826</v>
          </cell>
          <cell r="H607" t="str">
            <v>8-Jan-2026</v>
          </cell>
          <cell r="I607" t="str">
            <v>M.MUSTAFA</v>
          </cell>
        </row>
        <row r="608">
          <cell r="G608" t="str">
            <v>1052569</v>
          </cell>
          <cell r="H608" t="str">
            <v>8-Jan-2026</v>
          </cell>
          <cell r="I608" t="str">
            <v>RAHAT.GUL</v>
          </cell>
        </row>
        <row r="609">
          <cell r="G609" t="str">
            <v>772824-L</v>
          </cell>
          <cell r="H609" t="str">
            <v>16-Jan-2026</v>
          </cell>
          <cell r="I609" t="str">
            <v>HASNAIN</v>
          </cell>
        </row>
        <row r="610">
          <cell r="G610" t="str">
            <v>SB308PK01210058</v>
          </cell>
          <cell r="H610" t="str">
            <v>22-Jan-2026</v>
          </cell>
          <cell r="I610" t="str">
            <v>HASNAIN</v>
          </cell>
        </row>
        <row r="611">
          <cell r="G611" t="str">
            <v>1188336</v>
          </cell>
          <cell r="H611" t="str">
            <v>13-Jan-2026</v>
          </cell>
          <cell r="I611" t="str">
            <v>SHAHROZ</v>
          </cell>
        </row>
        <row r="612">
          <cell r="G612" t="str">
            <v>6024133</v>
          </cell>
          <cell r="H612" t="str">
            <v>6-Jan-2026</v>
          </cell>
          <cell r="I612" t="str">
            <v>RAHAT.GUL</v>
          </cell>
        </row>
        <row r="613">
          <cell r="G613" t="str">
            <v>PMHJ2813-MRN216761</v>
          </cell>
          <cell r="H613" t="str">
            <v>2-Jan-2026</v>
          </cell>
          <cell r="I613" t="str">
            <v>HUZAIFA.KHAN</v>
          </cell>
        </row>
        <row r="614">
          <cell r="G614" t="str">
            <v>RS413PK-10042850</v>
          </cell>
          <cell r="H614" t="str">
            <v>24-Jan-2026</v>
          </cell>
          <cell r="I614" t="str">
            <v>SABA.CH</v>
          </cell>
        </row>
        <row r="615">
          <cell r="G615" t="str">
            <v>NKMASE2E6N1000011</v>
          </cell>
          <cell r="H615" t="str">
            <v>26-Jan-2026</v>
          </cell>
          <cell r="I615" t="str">
            <v>M.MUSTAFA</v>
          </cell>
        </row>
        <row r="616">
          <cell r="G616" t="str">
            <v>H1010805</v>
          </cell>
          <cell r="H616" t="str">
            <v>15-Jan-2026</v>
          </cell>
          <cell r="I616" t="str">
            <v>JAWAHIR.SAEED</v>
          </cell>
        </row>
        <row r="617">
          <cell r="G617" t="str">
            <v>10064859</v>
          </cell>
          <cell r="H617" t="str">
            <v>31-Jan-2026</v>
          </cell>
          <cell r="I617" t="str">
            <v>YOUSUF.KHAN</v>
          </cell>
        </row>
        <row r="618">
          <cell r="G618" t="str">
            <v>PMHD841FMNN305683</v>
          </cell>
          <cell r="H618" t="str">
            <v>24-Jan-2026</v>
          </cell>
          <cell r="I618" t="str">
            <v>SHAHROZ</v>
          </cell>
        </row>
        <row r="619">
          <cell r="G619" t="str">
            <v>JZ-1768</v>
          </cell>
          <cell r="H619" t="str">
            <v>17-Jan-2026</v>
          </cell>
          <cell r="I619" t="str">
            <v>FARJAD.MANZOOR</v>
          </cell>
        </row>
        <row r="620">
          <cell r="G620" t="str">
            <v>NFBGM1543LR263873</v>
          </cell>
          <cell r="H620" t="str">
            <v>5-Jan-2026</v>
          </cell>
          <cell r="I620" t="str">
            <v>SABA.CH</v>
          </cell>
        </row>
        <row r="621">
          <cell r="G621" t="str">
            <v>ZRE172R7024825</v>
          </cell>
          <cell r="H621" t="str">
            <v>12-Jan-2026</v>
          </cell>
          <cell r="I621" t="str">
            <v>JAWAHIR.SAEED</v>
          </cell>
        </row>
        <row r="622">
          <cell r="G622" t="str">
            <v>1200390</v>
          </cell>
          <cell r="H622" t="str">
            <v>17-Jan-2026</v>
          </cell>
          <cell r="I622" t="str">
            <v>SHAHROZ</v>
          </cell>
        </row>
        <row r="623">
          <cell r="G623" t="str">
            <v>NSP151R-9506119</v>
          </cell>
          <cell r="H623" t="str">
            <v>6-Jan-2026</v>
          </cell>
          <cell r="I623" t="str">
            <v>HASNAIN</v>
          </cell>
        </row>
        <row r="624">
          <cell r="G624" t="str">
            <v>NF1AET306H1268189</v>
          </cell>
          <cell r="H624" t="str">
            <v>15-Jan-2026</v>
          </cell>
          <cell r="I624" t="str">
            <v>M.MUSTAFA</v>
          </cell>
        </row>
        <row r="625">
          <cell r="G625" t="str">
            <v>1010160</v>
          </cell>
          <cell r="H625" t="str">
            <v>3-Jan-2026</v>
          </cell>
          <cell r="I625" t="str">
            <v>ZAYNAB.MUSTAFA</v>
          </cell>
        </row>
        <row r="626">
          <cell r="G626" t="str">
            <v>10098389</v>
          </cell>
          <cell r="H626" t="str">
            <v>28-Jan-2026</v>
          </cell>
          <cell r="I626" t="str">
            <v>YOUSUF.KHAN</v>
          </cell>
        </row>
        <row r="627">
          <cell r="G627" t="str">
            <v>NZE170R-4204307</v>
          </cell>
          <cell r="H627" t="str">
            <v>29-Jan-2026</v>
          </cell>
          <cell r="I627" t="str">
            <v>IQRA.KHAN</v>
          </cell>
        </row>
        <row r="628">
          <cell r="G628" t="str">
            <v>700171361</v>
          </cell>
          <cell r="H628" t="str">
            <v>29-Jan-2026</v>
          </cell>
          <cell r="I628" t="str">
            <v>MUHAMMAD.OWAIS</v>
          </cell>
        </row>
        <row r="629">
          <cell r="G629" t="str">
            <v>NSP150R-7047040</v>
          </cell>
          <cell r="H629" t="str">
            <v>30-Jan-2026</v>
          </cell>
          <cell r="I629" t="str">
            <v>FARJAD.MANZOOR</v>
          </cell>
        </row>
        <row r="630">
          <cell r="G630" t="str">
            <v>10085385</v>
          </cell>
          <cell r="H630" t="str">
            <v>29-Jan-2026</v>
          </cell>
          <cell r="I630" t="str">
            <v>SAIF.MALIK</v>
          </cell>
        </row>
        <row r="631">
          <cell r="G631" t="str">
            <v>HMKLYE3321</v>
          </cell>
          <cell r="H631" t="str">
            <v>28-Jan-2026</v>
          </cell>
          <cell r="I631" t="str">
            <v>JAWAHIR.SAEED</v>
          </cell>
        </row>
        <row r="632">
          <cell r="G632" t="str">
            <v>10107178</v>
          </cell>
          <cell r="H632" t="str">
            <v>30-Jan-2026</v>
          </cell>
          <cell r="I632" t="str">
            <v>M.KHALID</v>
          </cell>
        </row>
        <row r="633">
          <cell r="G633" t="str">
            <v>NNATA52AZKP708557</v>
          </cell>
          <cell r="H633" t="str">
            <v>30-Jan-2026</v>
          </cell>
          <cell r="I633" t="str">
            <v>YOUSUF.KHAN</v>
          </cell>
        </row>
        <row r="634">
          <cell r="G634" t="str">
            <v>1049563</v>
          </cell>
          <cell r="H634" t="str">
            <v>29-Jan-2026</v>
          </cell>
          <cell r="I634" t="str">
            <v>MOSES.AKHTAR</v>
          </cell>
        </row>
        <row r="635">
          <cell r="G635" t="str">
            <v>1219119</v>
          </cell>
          <cell r="H635" t="str">
            <v>29-Jan-2026</v>
          </cell>
          <cell r="I635" t="str">
            <v>IQRA.KHAN</v>
          </cell>
        </row>
        <row r="636">
          <cell r="G636" t="str">
            <v>KSP130-2161173(REMOVED)</v>
          </cell>
          <cell r="H636" t="str">
            <v>28-Jan-2026</v>
          </cell>
          <cell r="I636" t="str">
            <v>FARJAD.MANZOOR</v>
          </cell>
        </row>
        <row r="637">
          <cell r="G637" t="str">
            <v>6333444</v>
          </cell>
          <cell r="H637" t="str">
            <v>29-Jan-2026</v>
          </cell>
          <cell r="I637" t="str">
            <v>MOSES.AKHTAR</v>
          </cell>
        </row>
        <row r="638">
          <cell r="G638" t="str">
            <v>NF1AET306H1157545</v>
          </cell>
          <cell r="H638" t="str">
            <v>29-Jan-2026</v>
          </cell>
          <cell r="I638" t="str">
            <v>AGHA.M.JAFFER</v>
          </cell>
        </row>
        <row r="639">
          <cell r="G639" t="str">
            <v>BYZ-252</v>
          </cell>
          <cell r="H639" t="str">
            <v>29-Jan-2026</v>
          </cell>
          <cell r="I639" t="str">
            <v>ZAYNAB.MUSTAFA</v>
          </cell>
        </row>
        <row r="640">
          <cell r="G640" t="str">
            <v>MN019894</v>
          </cell>
          <cell r="H640" t="str">
            <v>28-Jan-2026</v>
          </cell>
          <cell r="I640" t="str">
            <v>M.KHALID</v>
          </cell>
        </row>
        <row r="641">
          <cell r="G641" t="str">
            <v>1124091</v>
          </cell>
          <cell r="H641" t="str">
            <v>30-Jan-2026</v>
          </cell>
          <cell r="I641" t="str">
            <v>SAIF.MALIK</v>
          </cell>
        </row>
        <row r="642">
          <cell r="G642" t="str">
            <v>0007692</v>
          </cell>
          <cell r="H642" t="str">
            <v>28-Jan-2026</v>
          </cell>
          <cell r="I642" t="str">
            <v>IQRA.KHAN</v>
          </cell>
        </row>
        <row r="643">
          <cell r="G643" t="str">
            <v>NF1AVK31H10101200</v>
          </cell>
          <cell r="H643" t="str">
            <v>29-Jan-2026</v>
          </cell>
          <cell r="I643" t="str">
            <v>IQRA.KHAN</v>
          </cell>
        </row>
        <row r="644">
          <cell r="G644" t="str">
            <v>NF1AET306H1208458</v>
          </cell>
          <cell r="H644" t="str">
            <v>29-Jan-2026</v>
          </cell>
          <cell r="I644" t="str">
            <v>AGHA.M.JAFFER</v>
          </cell>
        </row>
        <row r="645">
          <cell r="G645" t="str">
            <v>KSP130-4021193</v>
          </cell>
          <cell r="H645" t="str">
            <v>29-Jan-2026</v>
          </cell>
          <cell r="I645" t="str">
            <v>FARJAD.MANZOOR</v>
          </cell>
        </row>
        <row r="646">
          <cell r="G646" t="str">
            <v>10054932</v>
          </cell>
          <cell r="H646" t="str">
            <v>29-Jan-2026</v>
          </cell>
          <cell r="I646" t="str">
            <v>WASEEM.TARIQ</v>
          </cell>
        </row>
        <row r="647">
          <cell r="G647" t="str">
            <v>NF1AVK31H1008015</v>
          </cell>
          <cell r="H647" t="str">
            <v>31-Jan-2026</v>
          </cell>
          <cell r="I647" t="str">
            <v>SAIF.MALIK</v>
          </cell>
        </row>
        <row r="648">
          <cell r="G648" t="str">
            <v>NF1AET306H1019224</v>
          </cell>
          <cell r="H648" t="str">
            <v>30-Jan-2026</v>
          </cell>
          <cell r="I648" t="str">
            <v>IQRA.KHAN</v>
          </cell>
        </row>
        <row r="649">
          <cell r="G649" t="str">
            <v>NF1AET306H1235026</v>
          </cell>
          <cell r="H649" t="str">
            <v>30-Jan-2026</v>
          </cell>
          <cell r="I649" t="str">
            <v>SAIF.MALIK</v>
          </cell>
        </row>
        <row r="650">
          <cell r="G650" t="str">
            <v>H1265414</v>
          </cell>
          <cell r="H650" t="str">
            <v>30-Jan-2026</v>
          </cell>
          <cell r="I650" t="str">
            <v>WASEEM.TARIQ</v>
          </cell>
        </row>
        <row r="651">
          <cell r="G651" t="str">
            <v>1302239690</v>
          </cell>
          <cell r="H651" t="str">
            <v>29-Jan-2026</v>
          </cell>
          <cell r="I651" t="str">
            <v>SAIF.MALIK</v>
          </cell>
        </row>
        <row r="652">
          <cell r="G652" t="str">
            <v>A1J310PK10024709</v>
          </cell>
          <cell r="H652" t="str">
            <v>29-Jan-2026</v>
          </cell>
          <cell r="I652" t="str">
            <v>AGHA.M.JAFFER</v>
          </cell>
        </row>
        <row r="653">
          <cell r="G653" t="str">
            <v>R-6086195</v>
          </cell>
          <cell r="H653" t="str">
            <v>30-Jan-2026</v>
          </cell>
          <cell r="I653" t="str">
            <v>M.MUSTAFA</v>
          </cell>
        </row>
        <row r="654">
          <cell r="G654" t="str">
            <v>SV308PK01137063</v>
          </cell>
          <cell r="H654" t="str">
            <v>30-Jan-2026</v>
          </cell>
          <cell r="I654" t="str">
            <v>FARJAD.MANZOOR</v>
          </cell>
        </row>
        <row r="655">
          <cell r="G655" t="str">
            <v>NF1AET306H1040194</v>
          </cell>
          <cell r="H655" t="str">
            <v>30-Jan-2026</v>
          </cell>
          <cell r="I655" t="str">
            <v>RAHAT.GUL</v>
          </cell>
        </row>
        <row r="656">
          <cell r="G656" t="str">
            <v>NF1AET306H1215705</v>
          </cell>
          <cell r="H656" t="str">
            <v>28-Jan-2026</v>
          </cell>
          <cell r="I656" t="str">
            <v>WASEEM.TARIQ</v>
          </cell>
        </row>
        <row r="657">
          <cell r="G657" t="str">
            <v>TRJ1500020764</v>
          </cell>
          <cell r="H657" t="str">
            <v>28-Jan-2026</v>
          </cell>
          <cell r="I657" t="str">
            <v>WASEEM.TARIQ</v>
          </cell>
        </row>
        <row r="658">
          <cell r="G658" t="str">
            <v>500900</v>
          </cell>
          <cell r="H658" t="str">
            <v>28-Jan-2026</v>
          </cell>
          <cell r="I658" t="str">
            <v>JAWAHIR.SAEED</v>
          </cell>
        </row>
        <row r="659">
          <cell r="G659" t="str">
            <v>M019144</v>
          </cell>
          <cell r="H659" t="str">
            <v>29-Jan-2026</v>
          </cell>
          <cell r="I659" t="str">
            <v>SAIF.MALIK</v>
          </cell>
        </row>
        <row r="660">
          <cell r="G660" t="str">
            <v>9506547</v>
          </cell>
          <cell r="H660" t="str">
            <v>29-Jan-2026</v>
          </cell>
          <cell r="I660" t="str">
            <v>HUZAIFA.KHAN</v>
          </cell>
        </row>
        <row r="661">
          <cell r="G661" t="str">
            <v>19207</v>
          </cell>
          <cell r="H661" t="str">
            <v>29-Jan-2026</v>
          </cell>
          <cell r="I661" t="str">
            <v>SAIF.MALIK</v>
          </cell>
        </row>
        <row r="662">
          <cell r="G662" t="str">
            <v>NFBFE1680NR002617</v>
          </cell>
          <cell r="H662" t="str">
            <v>30-Jan-2026</v>
          </cell>
          <cell r="I662" t="str">
            <v>MOSES.AKHTAR</v>
          </cell>
        </row>
        <row r="663">
          <cell r="G663" t="str">
            <v>136421</v>
          </cell>
          <cell r="H663" t="str">
            <v>30-Jan-2026</v>
          </cell>
          <cell r="I663" t="str">
            <v>SAIF.MALIK</v>
          </cell>
        </row>
        <row r="664">
          <cell r="G664" t="str">
            <v>510919</v>
          </cell>
          <cell r="H664" t="str">
            <v>28-Jan-2026</v>
          </cell>
          <cell r="I664" t="str">
            <v>HASNAIN</v>
          </cell>
        </row>
        <row r="665">
          <cell r="G665" t="str">
            <v>1099335</v>
          </cell>
          <cell r="H665" t="str">
            <v>29-Jan-2026</v>
          </cell>
          <cell r="I665" t="str">
            <v>M.MUSTAFA</v>
          </cell>
        </row>
        <row r="666">
          <cell r="G666" t="str">
            <v>SSA1205566</v>
          </cell>
          <cell r="H666" t="str">
            <v>29-Jan-2026</v>
          </cell>
          <cell r="I666" t="str">
            <v>MUHAMMAD.UMER</v>
          </cell>
        </row>
        <row r="667">
          <cell r="G667" t="str">
            <v>MR000389</v>
          </cell>
          <cell r="H667" t="str">
            <v>29-Jan-2026</v>
          </cell>
          <cell r="I667" t="str">
            <v>AGHA.M.JAFFER</v>
          </cell>
        </row>
        <row r="668">
          <cell r="G668" t="str">
            <v>NNSP150R7025318</v>
          </cell>
          <cell r="H668" t="str">
            <v>30-Jan-2026</v>
          </cell>
          <cell r="I668" t="str">
            <v>IQRA.KHAN</v>
          </cell>
        </row>
        <row r="669">
          <cell r="G669" t="str">
            <v>R4088648</v>
          </cell>
          <cell r="H669" t="str">
            <v>29-Jan-2026</v>
          </cell>
          <cell r="I669" t="str">
            <v>ABDUL.AHAD</v>
          </cell>
        </row>
        <row r="670">
          <cell r="G670" t="str">
            <v>SR011407</v>
          </cell>
          <cell r="H670" t="str">
            <v>29-Jan-2026</v>
          </cell>
          <cell r="I670" t="str">
            <v>M.KHALID</v>
          </cell>
        </row>
        <row r="671">
          <cell r="G671" t="str">
            <v>18693</v>
          </cell>
          <cell r="H671" t="str">
            <v>29-Jan-2026</v>
          </cell>
          <cell r="I671" t="str">
            <v>SAIF.MALIK</v>
          </cell>
        </row>
        <row r="672">
          <cell r="G672" t="str">
            <v>S331V0035940</v>
          </cell>
          <cell r="H672" t="str">
            <v>29-Jan-2026</v>
          </cell>
          <cell r="I672" t="str">
            <v>SAIF.MALIK</v>
          </cell>
        </row>
        <row r="673">
          <cell r="G673" t="str">
            <v>NF9EFUA52S2012966</v>
          </cell>
          <cell r="H673" t="str">
            <v>28-Jan-2026</v>
          </cell>
          <cell r="I673" t="str">
            <v>FARJAD.MANZOOR</v>
          </cell>
        </row>
        <row r="674">
          <cell r="G674" t="str">
            <v>111522</v>
          </cell>
          <cell r="H674" t="str">
            <v>30-Jan-2026</v>
          </cell>
          <cell r="I674" t="str">
            <v>MUHAMMAD.OWAIS</v>
          </cell>
        </row>
        <row r="675">
          <cell r="G675" t="str">
            <v>NF1AET306H1142267</v>
          </cell>
          <cell r="H675" t="str">
            <v>31-Jan-2026</v>
          </cell>
          <cell r="I675" t="str">
            <v>FARJAD.MANZOOR</v>
          </cell>
        </row>
        <row r="676">
          <cell r="G676" t="str">
            <v>S-0002086</v>
          </cell>
          <cell r="H676" t="str">
            <v>31-Jan-2026</v>
          </cell>
          <cell r="I676" t="str">
            <v>M.KHALID</v>
          </cell>
        </row>
        <row r="677">
          <cell r="G677" t="str">
            <v>A1J310PK10051882</v>
          </cell>
          <cell r="H677" t="str">
            <v>30-Jan-2026</v>
          </cell>
          <cell r="I677" t="str">
            <v>YOUSUF.KHAN</v>
          </cell>
        </row>
        <row r="678">
          <cell r="G678" t="str">
            <v>217285</v>
          </cell>
          <cell r="H678" t="str">
            <v>29-Jan-2026</v>
          </cell>
          <cell r="I678" t="str">
            <v>M.MUSTAFA</v>
          </cell>
        </row>
        <row r="679">
          <cell r="G679" t="str">
            <v>7054502</v>
          </cell>
          <cell r="H679" t="str">
            <v>31-Jan-2026</v>
          </cell>
          <cell r="I679" t="str">
            <v>M.MUSTAFA</v>
          </cell>
        </row>
        <row r="680">
          <cell r="G680" t="str">
            <v>NKMA2ASE6R1000169</v>
          </cell>
          <cell r="H680" t="str">
            <v>29-Jan-2026</v>
          </cell>
          <cell r="I680" t="str">
            <v>M.KHALID</v>
          </cell>
        </row>
        <row r="681">
          <cell r="G681" t="str">
            <v>TRJ150-003661(REMOVED)</v>
          </cell>
          <cell r="H681" t="str">
            <v>29-Jan-2026</v>
          </cell>
          <cell r="I681" t="str">
            <v>MUHAMMAD.OWAIS</v>
          </cell>
        </row>
        <row r="682">
          <cell r="G682" t="str">
            <v>1226689</v>
          </cell>
          <cell r="H682" t="str">
            <v>31-Jan-2026</v>
          </cell>
          <cell r="I682" t="str">
            <v>MOSES.AKHTAR</v>
          </cell>
        </row>
        <row r="683">
          <cell r="G683" t="str">
            <v>A1J310PK10123068</v>
          </cell>
          <cell r="H683" t="str">
            <v>30-Jan-2026</v>
          </cell>
          <cell r="I683" t="str">
            <v>MUHAMMAD.OWAIS</v>
          </cell>
        </row>
        <row r="684">
          <cell r="G684" t="str">
            <v>1118555</v>
          </cell>
          <cell r="H684" t="str">
            <v>30-Jan-2026</v>
          </cell>
          <cell r="I684" t="str">
            <v>ABDUL.AHAD</v>
          </cell>
        </row>
        <row r="685">
          <cell r="G685" t="str">
            <v>7063982</v>
          </cell>
          <cell r="H685" t="str">
            <v>31-Jan-2026</v>
          </cell>
          <cell r="I685" t="str">
            <v>FARJAD.MANZOOR</v>
          </cell>
        </row>
        <row r="686">
          <cell r="G686" t="str">
            <v>R027710</v>
          </cell>
          <cell r="H686" t="str">
            <v>29-Jan-2026</v>
          </cell>
          <cell r="I686" t="str">
            <v>HASNAIN</v>
          </cell>
        </row>
        <row r="687">
          <cell r="G687" t="str">
            <v>NF1AET306H1189176</v>
          </cell>
          <cell r="H687" t="str">
            <v>30-Jan-2026</v>
          </cell>
          <cell r="I687" t="str">
            <v>YOUSUF.KHAN</v>
          </cell>
        </row>
        <row r="688">
          <cell r="G688" t="str">
            <v>NF1AET306H1162179a</v>
          </cell>
          <cell r="H688" t="str">
            <v>30-Jan-2026</v>
          </cell>
          <cell r="I688" t="str">
            <v>SAIF.MALIK</v>
          </cell>
        </row>
        <row r="689">
          <cell r="G689" t="str">
            <v>H1205130</v>
          </cell>
          <cell r="H689" t="str">
            <v>30-Jan-2026</v>
          </cell>
          <cell r="I689" t="str">
            <v>SAIF.MALIK</v>
          </cell>
        </row>
        <row r="690">
          <cell r="G690" t="str">
            <v>103526</v>
          </cell>
          <cell r="H690" t="str">
            <v>30-Jan-2026</v>
          </cell>
          <cell r="I690" t="str">
            <v>SAIF.MALIK</v>
          </cell>
        </row>
        <row r="691">
          <cell r="G691" t="str">
            <v>NFBGM1548FR172845</v>
          </cell>
          <cell r="H691" t="str">
            <v>31-Jan-2026</v>
          </cell>
          <cell r="I691" t="str">
            <v>IQRA.KHAN</v>
          </cell>
        </row>
        <row r="692">
          <cell r="G692" t="str">
            <v>NF9EF4A59T2025974</v>
          </cell>
          <cell r="H692" t="str">
            <v>30-Jan-2026</v>
          </cell>
          <cell r="I692" t="str">
            <v>SAIF.MALIK</v>
          </cell>
        </row>
        <row r="693">
          <cell r="G693" t="str">
            <v>NF1AET306H1114370</v>
          </cell>
          <cell r="H693" t="str">
            <v>30-Jan-2026</v>
          </cell>
          <cell r="I693" t="str">
            <v>YOUSUF.KHAN</v>
          </cell>
        </row>
        <row r="694">
          <cell r="G694" t="str">
            <v>6R107140</v>
          </cell>
          <cell r="H694" t="str">
            <v>30-Jan-2026</v>
          </cell>
          <cell r="I694" t="str">
            <v>SAIF.MALIK</v>
          </cell>
        </row>
        <row r="695">
          <cell r="G695" t="str">
            <v>R6076309</v>
          </cell>
          <cell r="H695" t="str">
            <v>30-Jan-2026</v>
          </cell>
          <cell r="I695" t="str">
            <v>SAIF.MALIK</v>
          </cell>
        </row>
        <row r="696">
          <cell r="G696" t="str">
            <v>AEC-711</v>
          </cell>
          <cell r="H696" t="str">
            <v>30-Jan-2026</v>
          </cell>
          <cell r="I696" t="str">
            <v>FARJAD.MANZOOR</v>
          </cell>
        </row>
        <row r="697">
          <cell r="G697" t="str">
            <v>1002681</v>
          </cell>
          <cell r="H697" t="str">
            <v>31-Jan-2026</v>
          </cell>
          <cell r="I697" t="str">
            <v>RAHAT.GUL</v>
          </cell>
        </row>
        <row r="698">
          <cell r="G698" t="str">
            <v>2158956</v>
          </cell>
          <cell r="H698" t="str">
            <v>31-Jan-2026</v>
          </cell>
          <cell r="I698" t="str">
            <v>MOSES.AKHTAR</v>
          </cell>
        </row>
        <row r="699">
          <cell r="G699" t="str">
            <v>1238479</v>
          </cell>
          <cell r="H699" t="str">
            <v>27-Jan-2026</v>
          </cell>
          <cell r="I699" t="str">
            <v>ABDUL.AHAD</v>
          </cell>
        </row>
        <row r="700">
          <cell r="G700" t="str">
            <v>NFBGM2561ER155469</v>
          </cell>
          <cell r="H700" t="str">
            <v>20-Jan-2026</v>
          </cell>
          <cell r="I700" t="str">
            <v>ALIZA.WALEED</v>
          </cell>
        </row>
        <row r="701">
          <cell r="G701" t="str">
            <v>NKMAAB3D1N1015979</v>
          </cell>
          <cell r="H701" t="str">
            <v>28-Jan-2026</v>
          </cell>
          <cell r="I701" t="str">
            <v>SHAHROZ</v>
          </cell>
        </row>
        <row r="702">
          <cell r="G702" t="str">
            <v>NR020224</v>
          </cell>
          <cell r="H702" t="str">
            <v>1-Jan-2026</v>
          </cell>
          <cell r="I702" t="str">
            <v>AMIN.CHISHTI</v>
          </cell>
        </row>
        <row r="703">
          <cell r="G703" t="str">
            <v>H1137364</v>
          </cell>
          <cell r="H703" t="str">
            <v>7-Jan-2026</v>
          </cell>
          <cell r="I703" t="str">
            <v>HASNAIN</v>
          </cell>
        </row>
        <row r="704">
          <cell r="G704" t="str">
            <v>JAANPR71KN7101185</v>
          </cell>
          <cell r="H704" t="str">
            <v>29-Jan-2026</v>
          </cell>
          <cell r="I704" t="str">
            <v>YOUSUF.KHAN</v>
          </cell>
        </row>
        <row r="705">
          <cell r="G705" t="str">
            <v>R2008546</v>
          </cell>
          <cell r="H705" t="str">
            <v>29-Jan-2026</v>
          </cell>
          <cell r="I705" t="str">
            <v>YOUSUF.KHAN</v>
          </cell>
        </row>
        <row r="706">
          <cell r="G706" t="str">
            <v>1017979</v>
          </cell>
          <cell r="H706" t="str">
            <v>29-Jan-2026</v>
          </cell>
          <cell r="I706" t="str">
            <v>YOUSUF.KHAN</v>
          </cell>
        </row>
        <row r="707">
          <cell r="G707" t="str">
            <v>ALT-177</v>
          </cell>
          <cell r="H707" t="str">
            <v>30-Jan-2026</v>
          </cell>
          <cell r="I707" t="str">
            <v>AGHA.M.JAFFER</v>
          </cell>
        </row>
        <row r="708">
          <cell r="G708" t="str">
            <v>1193821</v>
          </cell>
          <cell r="H708" t="str">
            <v>30-Jan-2026</v>
          </cell>
          <cell r="I708" t="str">
            <v>ABDUL.AHAD</v>
          </cell>
        </row>
        <row r="709">
          <cell r="G709" t="str">
            <v>PMHJ2813SPN215771</v>
          </cell>
          <cell r="H709" t="str">
            <v>30-Jan-2026</v>
          </cell>
          <cell r="I709" t="str">
            <v>YOUSUF.KHAN</v>
          </cell>
        </row>
        <row r="710">
          <cell r="G710" t="str">
            <v>GUN126R-5560805</v>
          </cell>
          <cell r="H710" t="str">
            <v>30-Jan-2026</v>
          </cell>
          <cell r="I710" t="str">
            <v>M.KHALID</v>
          </cell>
        </row>
        <row r="711">
          <cell r="G711" t="str">
            <v>R0900571</v>
          </cell>
          <cell r="H711" t="str">
            <v>31-Jan-2026</v>
          </cell>
          <cell r="I711" t="str">
            <v>ABDUL.AHAD</v>
          </cell>
        </row>
        <row r="712">
          <cell r="G712" t="str">
            <v>1216426</v>
          </cell>
          <cell r="H712" t="str">
            <v>31-Jan-2026</v>
          </cell>
          <cell r="I712" t="str">
            <v>M.MUSTAFA</v>
          </cell>
        </row>
        <row r="713">
          <cell r="G713" t="str">
            <v>1217533</v>
          </cell>
          <cell r="H713" t="str">
            <v>31-Jan-2026</v>
          </cell>
          <cell r="I713" t="str">
            <v>M.MUSTAFA</v>
          </cell>
        </row>
        <row r="714">
          <cell r="G714" t="str">
            <v>000035</v>
          </cell>
          <cell r="H714" t="str">
            <v>31-Jan-2026</v>
          </cell>
          <cell r="I714" t="str">
            <v>FARJAD.MANZOOR</v>
          </cell>
        </row>
        <row r="715">
          <cell r="G715" t="str">
            <v>241785</v>
          </cell>
          <cell r="H715" t="str">
            <v>31-Jan-2026</v>
          </cell>
          <cell r="I715" t="str">
            <v>ABDUL.AHAD</v>
          </cell>
        </row>
        <row r="716">
          <cell r="G716" t="str">
            <v>NKMA2ASE5M1005921</v>
          </cell>
          <cell r="H716" t="str">
            <v>30-Jan-2026</v>
          </cell>
          <cell r="I716" t="str">
            <v>IQRA.KHAN</v>
          </cell>
        </row>
        <row r="717">
          <cell r="G717" t="str">
            <v>4085161</v>
          </cell>
          <cell r="H717" t="str">
            <v>31-Jan-2026</v>
          </cell>
          <cell r="I717" t="str">
            <v>IQRA.KHAN</v>
          </cell>
        </row>
        <row r="718">
          <cell r="G718" t="str">
            <v>7062398</v>
          </cell>
          <cell r="H718" t="str">
            <v>31-Jan-2026</v>
          </cell>
          <cell r="I718" t="str">
            <v>RAHAT.GUL</v>
          </cell>
        </row>
        <row r="719">
          <cell r="G719" t="str">
            <v>R1101826</v>
          </cell>
          <cell r="H719" t="str">
            <v>31-Jan-2026</v>
          </cell>
          <cell r="I719" t="str">
            <v>FARJAD.MANZOOR</v>
          </cell>
        </row>
        <row r="720">
          <cell r="G720" t="str">
            <v>NZE170R-4048276</v>
          </cell>
          <cell r="H720" t="str">
            <v>30-Jan-2026</v>
          </cell>
          <cell r="I720" t="str">
            <v>SABA.CH</v>
          </cell>
        </row>
        <row r="721">
          <cell r="G721" t="str">
            <v>008262</v>
          </cell>
          <cell r="H721" t="str">
            <v>31-Jan-2026</v>
          </cell>
          <cell r="I721" t="str">
            <v>ABDUL.AHAD</v>
          </cell>
        </row>
        <row r="722">
          <cell r="G722" t="str">
            <v>NSP150R-7011092</v>
          </cell>
          <cell r="H722" t="str">
            <v>30-Jan-2026</v>
          </cell>
          <cell r="I722" t="str">
            <v>YOUSUF.KHAN</v>
          </cell>
        </row>
        <row r="723">
          <cell r="G723" t="str">
            <v>578513</v>
          </cell>
          <cell r="H723" t="str">
            <v>31-Jan-2026</v>
          </cell>
          <cell r="I723" t="str">
            <v>FARJAD.MANZOOR</v>
          </cell>
        </row>
        <row r="724">
          <cell r="G724" t="str">
            <v>NF1AET306H1039781</v>
          </cell>
          <cell r="H724" t="str">
            <v>15-Jan-2026</v>
          </cell>
          <cell r="I724" t="str">
            <v>FARJAD.MANZOOR</v>
          </cell>
        </row>
        <row r="725">
          <cell r="G725" t="str">
            <v>7045326</v>
          </cell>
          <cell r="H725" t="str">
            <v>27-Jan-2026</v>
          </cell>
          <cell r="I725" t="str">
            <v>IQRA.KHAN</v>
          </cell>
        </row>
        <row r="726">
          <cell r="G726" t="str">
            <v>27239</v>
          </cell>
          <cell r="H726" t="str">
            <v>7-Jan-2026</v>
          </cell>
          <cell r="I726" t="str">
            <v>HASNAIN</v>
          </cell>
        </row>
        <row r="727">
          <cell r="G727" t="str">
            <v>0907312</v>
          </cell>
          <cell r="H727" t="str">
            <v>8-Jan-2026</v>
          </cell>
          <cell r="I727" t="str">
            <v>MUHAMMAD.UMER</v>
          </cell>
        </row>
        <row r="728">
          <cell r="G728" t="str">
            <v>RS413PK10048691</v>
          </cell>
          <cell r="H728" t="str">
            <v>5-Jan-2026</v>
          </cell>
          <cell r="I728" t="str">
            <v>HASNAIN</v>
          </cell>
        </row>
        <row r="729">
          <cell r="G729" t="str">
            <v>ZRE171R-6043317</v>
          </cell>
          <cell r="H729" t="str">
            <v>19-Jan-2026</v>
          </cell>
          <cell r="I729" t="str">
            <v>M.KHALID</v>
          </cell>
        </row>
        <row r="730">
          <cell r="G730" t="str">
            <v>1155066</v>
          </cell>
          <cell r="H730" t="str">
            <v>19-Jan-2026</v>
          </cell>
          <cell r="I730" t="str">
            <v>MOSES.AKHTAR</v>
          </cell>
        </row>
        <row r="731">
          <cell r="G731" t="str">
            <v>NFBGM2663KR254451</v>
          </cell>
          <cell r="H731" t="str">
            <v>2-Jan-2026</v>
          </cell>
          <cell r="I731" t="str">
            <v>ZAYNAB.MUSTAFA</v>
          </cell>
        </row>
        <row r="732">
          <cell r="G732" t="str">
            <v>NF1AET306H1096726</v>
          </cell>
          <cell r="H732" t="str">
            <v>24-Jan-2026</v>
          </cell>
          <cell r="I732" t="str">
            <v>MUHAMMAD.OWAIS</v>
          </cell>
        </row>
        <row r="733">
          <cell r="G733" t="str">
            <v>R-7067354</v>
          </cell>
          <cell r="H733" t="str">
            <v>2-Jan-2026</v>
          </cell>
          <cell r="I733" t="str">
            <v>SAIF.MALIK</v>
          </cell>
        </row>
        <row r="734">
          <cell r="G734" t="str">
            <v>NNAYB54B2MP701989</v>
          </cell>
          <cell r="H734" t="str">
            <v>20-Jan-2026</v>
          </cell>
          <cell r="I734" t="str">
            <v>HASNAIN</v>
          </cell>
        </row>
        <row r="735">
          <cell r="G735" t="str">
            <v>GUN126R-5530084</v>
          </cell>
          <cell r="H735" t="str">
            <v>23-Jan-2026</v>
          </cell>
          <cell r="I735" t="str">
            <v>AMIN.CHISHTI</v>
          </cell>
        </row>
        <row r="736">
          <cell r="G736" t="str">
            <v>M1002420</v>
          </cell>
          <cell r="H736" t="str">
            <v>7-Jan-2026</v>
          </cell>
          <cell r="I736" t="str">
            <v>ABDUL.AHAD</v>
          </cell>
        </row>
        <row r="737">
          <cell r="G737" t="str">
            <v>100748492</v>
          </cell>
          <cell r="H737" t="str">
            <v>12-Jan-2026</v>
          </cell>
          <cell r="I737" t="str">
            <v>MUHAMMAD.OWAIS</v>
          </cell>
        </row>
        <row r="738">
          <cell r="G738" t="str">
            <v>R-9520270</v>
          </cell>
          <cell r="H738" t="str">
            <v>26-Jan-2026</v>
          </cell>
          <cell r="I738" t="str">
            <v>HASNAIN</v>
          </cell>
        </row>
        <row r="739">
          <cell r="G739" t="str">
            <v>1233442</v>
          </cell>
          <cell r="H739" t="str">
            <v>6-Jan-2026</v>
          </cell>
          <cell r="I739" t="str">
            <v>M.MUSTAFA</v>
          </cell>
        </row>
        <row r="740">
          <cell r="G740" t="str">
            <v>ZRE171R-6020674(REMOVAL COMPLETED)</v>
          </cell>
          <cell r="H740" t="str">
            <v>14-Jan-2026</v>
          </cell>
          <cell r="I740" t="str">
            <v>RAHAT.GUL</v>
          </cell>
        </row>
        <row r="741">
          <cell r="G741" t="str">
            <v>L15B71403599</v>
          </cell>
          <cell r="H741" t="str">
            <v>14-Jan-2026</v>
          </cell>
          <cell r="I741" t="str">
            <v>YOUSUF.KHAN</v>
          </cell>
        </row>
        <row r="742">
          <cell r="G742" t="str">
            <v>7046708</v>
          </cell>
          <cell r="H742" t="str">
            <v>13-Jan-2026</v>
          </cell>
          <cell r="I742" t="str">
            <v>ZAYNAB.MUSTAFA</v>
          </cell>
        </row>
        <row r="743">
          <cell r="G743" t="str">
            <v>6051930</v>
          </cell>
          <cell r="H743" t="str">
            <v>16-Jan-2026</v>
          </cell>
          <cell r="I743" t="str">
            <v>MUHAMMAD.UMER</v>
          </cell>
        </row>
        <row r="744">
          <cell r="G744" t="str">
            <v>PR-007470</v>
          </cell>
          <cell r="H744" t="str">
            <v>6-Jan-2026</v>
          </cell>
          <cell r="I744" t="str">
            <v>MOSES.AKHTAR</v>
          </cell>
        </row>
        <row r="745">
          <cell r="G745" t="str">
            <v>64170</v>
          </cell>
          <cell r="H745" t="str">
            <v>26-Jan-2026</v>
          </cell>
          <cell r="I745" t="str">
            <v>RAHAT.GUL</v>
          </cell>
        </row>
        <row r="746">
          <cell r="G746" t="str">
            <v>NF1SZC63S00106835</v>
          </cell>
          <cell r="H746" t="str">
            <v>27-Jan-2026</v>
          </cell>
          <cell r="I746" t="str">
            <v>FARJAD.MANZOOR</v>
          </cell>
        </row>
        <row r="747">
          <cell r="G747" t="str">
            <v>ZRE171R-6036853</v>
          </cell>
          <cell r="H747" t="str">
            <v>20-Jan-2026</v>
          </cell>
          <cell r="I747" t="str">
            <v>SHAHROZ</v>
          </cell>
        </row>
        <row r="748">
          <cell r="G748" t="str">
            <v>A-7000121</v>
          </cell>
          <cell r="H748" t="str">
            <v>24-Jan-2026</v>
          </cell>
          <cell r="I748" t="str">
            <v>ZAYNAB.MUSTAFA</v>
          </cell>
        </row>
        <row r="749">
          <cell r="G749" t="str">
            <v>1190485</v>
          </cell>
          <cell r="H749" t="str">
            <v>19-Jan-2026</v>
          </cell>
          <cell r="I749" t="str">
            <v>SABA.CH</v>
          </cell>
        </row>
        <row r="750">
          <cell r="G750" t="str">
            <v>ZZT240-0143834</v>
          </cell>
          <cell r="H750" t="str">
            <v>9-Jan-2026</v>
          </cell>
          <cell r="I750" t="str">
            <v>HASNAIN</v>
          </cell>
        </row>
        <row r="751">
          <cell r="G751" t="str">
            <v>NSP151R-9518420</v>
          </cell>
          <cell r="H751" t="str">
            <v>12-Jan-2026</v>
          </cell>
          <cell r="I751" t="str">
            <v>YOUSUF.KHAN</v>
          </cell>
        </row>
        <row r="752">
          <cell r="G752" t="str">
            <v>9505306</v>
          </cell>
          <cell r="H752" t="str">
            <v>17-Jan-2026</v>
          </cell>
          <cell r="I752" t="str">
            <v>FARJAD.MANZOOR</v>
          </cell>
        </row>
        <row r="753">
          <cell r="G753" t="str">
            <v>H1102631</v>
          </cell>
          <cell r="H753" t="str">
            <v>16-Jan-2026</v>
          </cell>
          <cell r="I753" t="str">
            <v>HUZAIFA.KHAN</v>
          </cell>
        </row>
        <row r="754">
          <cell r="G754" t="str">
            <v>100863670</v>
          </cell>
          <cell r="H754" t="str">
            <v>13-Jan-2026</v>
          </cell>
          <cell r="I754" t="str">
            <v>M.KHALID</v>
          </cell>
        </row>
        <row r="755">
          <cell r="G755" t="str">
            <v>100859669</v>
          </cell>
          <cell r="H755" t="str">
            <v>13-Jan-2026</v>
          </cell>
          <cell r="I755" t="str">
            <v>M.KHALID</v>
          </cell>
        </row>
        <row r="756">
          <cell r="G756" t="str">
            <v>100829714</v>
          </cell>
          <cell r="H756" t="str">
            <v>10-Jan-2026</v>
          </cell>
          <cell r="I756" t="str">
            <v>MUHAMMAD.OWAIS</v>
          </cell>
        </row>
        <row r="757">
          <cell r="G757" t="str">
            <v>100863656</v>
          </cell>
          <cell r="H757" t="str">
            <v>13-Jan-2026</v>
          </cell>
          <cell r="I757" t="str">
            <v>M.KHALID</v>
          </cell>
        </row>
        <row r="758">
          <cell r="G758" t="str">
            <v>US100863653</v>
          </cell>
          <cell r="H758" t="str">
            <v>12-Jan-2026</v>
          </cell>
          <cell r="I758" t="str">
            <v>YOUSUF.KHAN</v>
          </cell>
        </row>
        <row r="759">
          <cell r="G759" t="str">
            <v>US100801619</v>
          </cell>
          <cell r="H759" t="str">
            <v>12-Jan-2026</v>
          </cell>
          <cell r="I759" t="str">
            <v>IQRA.KHAN</v>
          </cell>
        </row>
        <row r="760">
          <cell r="G760" t="str">
            <v>100802221</v>
          </cell>
          <cell r="H760" t="str">
            <v>12-Jan-2026</v>
          </cell>
          <cell r="I760" t="str">
            <v>AMIN.CHISHTI</v>
          </cell>
        </row>
        <row r="761">
          <cell r="G761" t="str">
            <v>100829717</v>
          </cell>
          <cell r="H761" t="str">
            <v>12-Jan-2026</v>
          </cell>
          <cell r="I761" t="str">
            <v>AMIN.CHISHTI</v>
          </cell>
        </row>
        <row r="762">
          <cell r="G762" t="str">
            <v>7101635</v>
          </cell>
          <cell r="H762" t="str">
            <v>12-Jan-2026</v>
          </cell>
          <cell r="I762" t="str">
            <v>HUZAIFA.KHAN</v>
          </cell>
        </row>
        <row r="763">
          <cell r="G763" t="str">
            <v>1901196</v>
          </cell>
          <cell r="H763" t="str">
            <v>12-Jan-2026</v>
          </cell>
          <cell r="I763" t="str">
            <v>YOUSUF.KHAN</v>
          </cell>
        </row>
        <row r="764">
          <cell r="G764" t="str">
            <v>NFBFC6662JR035310</v>
          </cell>
          <cell r="H764" t="str">
            <v>15-Jan-2026</v>
          </cell>
          <cell r="I764" t="str">
            <v>ABDUL.AHAD</v>
          </cell>
        </row>
        <row r="765">
          <cell r="G765" t="str">
            <v>NNATA52AXKP500643</v>
          </cell>
          <cell r="H765" t="str">
            <v>13-Jan-2026</v>
          </cell>
          <cell r="I765" t="str">
            <v>MUHAMMAD.UMER</v>
          </cell>
        </row>
        <row r="766">
          <cell r="G766" t="str">
            <v>E6N1002307</v>
          </cell>
          <cell r="H766" t="str">
            <v>8-Jan-2026</v>
          </cell>
          <cell r="I766" t="str">
            <v>FARJAD.MANZOOR</v>
          </cell>
        </row>
        <row r="767">
          <cell r="G767" t="str">
            <v>7007253</v>
          </cell>
          <cell r="H767" t="str">
            <v>9-Jan-2026</v>
          </cell>
          <cell r="I767" t="str">
            <v>WASEEM.TARIQ</v>
          </cell>
        </row>
        <row r="768">
          <cell r="G768" t="str">
            <v>9503277</v>
          </cell>
          <cell r="H768" t="str">
            <v>16-Jan-2026</v>
          </cell>
          <cell r="I768" t="str">
            <v>YOUSUF.KHAN</v>
          </cell>
        </row>
        <row r="769">
          <cell r="G769" t="str">
            <v>10106910</v>
          </cell>
          <cell r="H769" t="str">
            <v>10-Jan-2026</v>
          </cell>
          <cell r="I769" t="str">
            <v>RAHAT.GUL</v>
          </cell>
        </row>
        <row r="770">
          <cell r="G770" t="str">
            <v>NF1AET306H1101199</v>
          </cell>
          <cell r="H770" t="str">
            <v>14-Jan-2026</v>
          </cell>
          <cell r="I770" t="str">
            <v>RAHAT.GUL</v>
          </cell>
        </row>
        <row r="771">
          <cell r="G771" t="str">
            <v>NFBFC6661JR041275</v>
          </cell>
          <cell r="H771" t="str">
            <v>13-Jan-2026</v>
          </cell>
          <cell r="I771" t="str">
            <v>IQRA.KHAN</v>
          </cell>
        </row>
        <row r="772">
          <cell r="G772" t="str">
            <v>1152807</v>
          </cell>
          <cell r="H772" t="str">
            <v>28-Jan-2026</v>
          </cell>
          <cell r="I772" t="str">
            <v>ABDUL.AHAD</v>
          </cell>
        </row>
        <row r="773">
          <cell r="G773" t="str">
            <v>H1076981</v>
          </cell>
          <cell r="H773" t="str">
            <v>19-Jan-2026</v>
          </cell>
          <cell r="I773" t="str">
            <v>JAWAHIR.SAEED</v>
          </cell>
        </row>
        <row r="774">
          <cell r="G774" t="str">
            <v>1098377</v>
          </cell>
          <cell r="H774" t="str">
            <v>7-Jan-2026</v>
          </cell>
          <cell r="I774" t="str">
            <v>ABDUL.AHAD</v>
          </cell>
        </row>
        <row r="775">
          <cell r="G775" t="str">
            <v>1074262</v>
          </cell>
          <cell r="H775" t="str">
            <v>8-Jan-2026</v>
          </cell>
          <cell r="I775" t="str">
            <v>HUZAIFA.KHAN</v>
          </cell>
        </row>
        <row r="776">
          <cell r="G776" t="str">
            <v>P516702</v>
          </cell>
          <cell r="H776" t="str">
            <v>8-Jan-2026</v>
          </cell>
          <cell r="I776" t="str">
            <v>MOSES.AKHTAR</v>
          </cell>
        </row>
        <row r="777">
          <cell r="G777" t="str">
            <v>1192730</v>
          </cell>
          <cell r="H777" t="str">
            <v>8-Jan-2026</v>
          </cell>
          <cell r="I777" t="str">
            <v>MOSES.AKHTAR</v>
          </cell>
        </row>
        <row r="778">
          <cell r="G778" t="str">
            <v>NZE170R4110115</v>
          </cell>
          <cell r="H778" t="str">
            <v>9-Jan-2026</v>
          </cell>
          <cell r="I778" t="str">
            <v>HASNAIN</v>
          </cell>
        </row>
        <row r="779">
          <cell r="G779" t="str">
            <v>100748490</v>
          </cell>
          <cell r="H779" t="str">
            <v>14-Jan-2026</v>
          </cell>
          <cell r="I779" t="str">
            <v>NAZRA.NAZAR</v>
          </cell>
        </row>
        <row r="780">
          <cell r="G780" t="str">
            <v>100744893</v>
          </cell>
          <cell r="H780" t="str">
            <v>14-Jan-2026</v>
          </cell>
          <cell r="I780" t="str">
            <v>M.KHALID</v>
          </cell>
        </row>
        <row r="781">
          <cell r="G781" t="str">
            <v>100747558</v>
          </cell>
          <cell r="H781" t="str">
            <v>14-Jan-2026</v>
          </cell>
          <cell r="I781" t="str">
            <v>SABA.CH</v>
          </cell>
        </row>
        <row r="782">
          <cell r="G782" t="str">
            <v>100829711</v>
          </cell>
          <cell r="H782" t="str">
            <v>12-Jan-2026</v>
          </cell>
          <cell r="I782" t="str">
            <v>JAWAHIR.SAEED</v>
          </cell>
        </row>
        <row r="783">
          <cell r="G783" t="str">
            <v>952510</v>
          </cell>
          <cell r="H783" t="str">
            <v>10-Jan-2026</v>
          </cell>
          <cell r="I783" t="str">
            <v>ZAYNAB.MUSTAFA</v>
          </cell>
        </row>
        <row r="784">
          <cell r="G784" t="str">
            <v>100803830</v>
          </cell>
          <cell r="H784" t="str">
            <v>10-Jan-2026</v>
          </cell>
          <cell r="I784" t="str">
            <v>NAZRA.NAZAR</v>
          </cell>
        </row>
        <row r="785">
          <cell r="G785" t="str">
            <v>100803834</v>
          </cell>
          <cell r="H785" t="str">
            <v>12-Jan-2026</v>
          </cell>
          <cell r="I785" t="str">
            <v>HASNAIN</v>
          </cell>
        </row>
        <row r="786">
          <cell r="G786" t="str">
            <v>100802255</v>
          </cell>
          <cell r="H786" t="str">
            <v>10-Jan-2026</v>
          </cell>
          <cell r="I786" t="str">
            <v>HUZAIFA.KHAN</v>
          </cell>
        </row>
        <row r="787">
          <cell r="G787" t="str">
            <v>100829721</v>
          </cell>
          <cell r="H787" t="str">
            <v>12-Jan-2026</v>
          </cell>
          <cell r="I787" t="str">
            <v>MUHAMMAD.OWAIS</v>
          </cell>
        </row>
        <row r="788">
          <cell r="G788" t="str">
            <v>100746632</v>
          </cell>
          <cell r="H788" t="str">
            <v>10-Jan-2026</v>
          </cell>
          <cell r="I788" t="str">
            <v>HUZAIFA.KHAN</v>
          </cell>
        </row>
        <row r="789">
          <cell r="G789" t="str">
            <v>100803847</v>
          </cell>
          <cell r="H789" t="str">
            <v>10-Jan-2026</v>
          </cell>
          <cell r="I789" t="str">
            <v>HUZAIFA.KHAN</v>
          </cell>
        </row>
        <row r="790">
          <cell r="G790" t="str">
            <v>100803873</v>
          </cell>
          <cell r="H790" t="str">
            <v>10-Jan-2026</v>
          </cell>
          <cell r="I790" t="str">
            <v>MOSES.AKHTAR</v>
          </cell>
        </row>
        <row r="791">
          <cell r="G791" t="str">
            <v>H1053859</v>
          </cell>
          <cell r="H791" t="str">
            <v>9-Jan-2026</v>
          </cell>
          <cell r="I791" t="str">
            <v>SAIF.MALIK</v>
          </cell>
        </row>
        <row r="792">
          <cell r="G792" t="str">
            <v>R263239</v>
          </cell>
          <cell r="H792" t="str">
            <v>15-Jan-2026</v>
          </cell>
          <cell r="I792" t="str">
            <v>YOUSUF.KHAN</v>
          </cell>
        </row>
        <row r="793">
          <cell r="G793" t="str">
            <v>1218264</v>
          </cell>
          <cell r="H793" t="str">
            <v>12-Jan-2026</v>
          </cell>
          <cell r="I793" t="str">
            <v>JAWAHIR.SAEED</v>
          </cell>
        </row>
        <row r="794">
          <cell r="G794" t="str">
            <v>MR082344</v>
          </cell>
          <cell r="H794" t="str">
            <v>27-Jan-2026</v>
          </cell>
          <cell r="I794" t="str">
            <v>WASEEM.TARIQ</v>
          </cell>
        </row>
        <row r="795">
          <cell r="G795" t="str">
            <v>100799723</v>
          </cell>
          <cell r="H795" t="str">
            <v>10-Jan-2026</v>
          </cell>
          <cell r="I795" t="str">
            <v>M.MUSTAFA</v>
          </cell>
        </row>
        <row r="796">
          <cell r="G796" t="str">
            <v>S321V-04304929(REMOVED)</v>
          </cell>
          <cell r="H796" t="str">
            <v>19-Jan-2026</v>
          </cell>
          <cell r="I796" t="str">
            <v>M.MUSTAFA</v>
          </cell>
        </row>
        <row r="797">
          <cell r="G797" t="str">
            <v>NFBDG1835JR008734</v>
          </cell>
          <cell r="H797" t="str">
            <v>9-Jan-2026</v>
          </cell>
          <cell r="I797" t="str">
            <v>YOUSUF.KHAN</v>
          </cell>
        </row>
        <row r="798">
          <cell r="G798" t="str">
            <v>PMHD841CMPN306758</v>
          </cell>
          <cell r="H798" t="str">
            <v>28-Jan-2026</v>
          </cell>
          <cell r="I798" t="str">
            <v>SAIF.MALIK</v>
          </cell>
        </row>
        <row r="799">
          <cell r="G799" t="str">
            <v>1230738</v>
          </cell>
          <cell r="H799" t="str">
            <v>7-Jan-2026</v>
          </cell>
          <cell r="I799" t="str">
            <v>SABA.CH</v>
          </cell>
        </row>
        <row r="800">
          <cell r="G800" t="str">
            <v>BDC-518</v>
          </cell>
          <cell r="H800" t="str">
            <v>7-Jan-2026</v>
          </cell>
          <cell r="I800" t="str">
            <v>SAIF.MALIK</v>
          </cell>
        </row>
        <row r="801">
          <cell r="G801" t="str">
            <v>NF1AVK31H10081578</v>
          </cell>
          <cell r="H801" t="str">
            <v>14-Jan-2026</v>
          </cell>
          <cell r="I801" t="str">
            <v>FIZA.SHEIKH</v>
          </cell>
        </row>
        <row r="802">
          <cell r="G802" t="str">
            <v>1220829</v>
          </cell>
          <cell r="H802" t="str">
            <v>22-Jan-2026</v>
          </cell>
          <cell r="I802" t="str">
            <v>RAHAT.GUL</v>
          </cell>
        </row>
        <row r="803">
          <cell r="G803" t="str">
            <v>1274465</v>
          </cell>
          <cell r="H803" t="str">
            <v>4-Jan-2026</v>
          </cell>
          <cell r="I803" t="str">
            <v>RAHAT.GUL</v>
          </cell>
        </row>
        <row r="804">
          <cell r="G804" t="str">
            <v>A1J310PK10063271</v>
          </cell>
          <cell r="H804" t="str">
            <v>22-Jan-2026</v>
          </cell>
          <cell r="I804" t="str">
            <v>SAIF.MALIK</v>
          </cell>
        </row>
        <row r="805">
          <cell r="G805" t="str">
            <v>6065334</v>
          </cell>
          <cell r="H805" t="str">
            <v>10-Jan-2026</v>
          </cell>
          <cell r="I805" t="str">
            <v>WASEEM.TARIQ</v>
          </cell>
        </row>
        <row r="806">
          <cell r="G806" t="str">
            <v>310029</v>
          </cell>
          <cell r="H806" t="str">
            <v>12-Jan-2026</v>
          </cell>
          <cell r="I806" t="str">
            <v>JAWAHIR.SAEED</v>
          </cell>
        </row>
        <row r="807">
          <cell r="G807" t="str">
            <v>R0907293(REMOVED)</v>
          </cell>
          <cell r="H807" t="str">
            <v>9-Jan-2026</v>
          </cell>
          <cell r="I807" t="str">
            <v>SAIF.MALIK</v>
          </cell>
        </row>
        <row r="808">
          <cell r="G808" t="str">
            <v>1023492</v>
          </cell>
          <cell r="H808" t="str">
            <v>12-Jan-2026</v>
          </cell>
          <cell r="I808" t="str">
            <v>MOSES.AKHTAR</v>
          </cell>
        </row>
        <row r="809">
          <cell r="G809" t="str">
            <v>NF1AVK31H10056212</v>
          </cell>
          <cell r="H809" t="str">
            <v>12-Jan-2026</v>
          </cell>
          <cell r="I809" t="str">
            <v>SABA.CH</v>
          </cell>
        </row>
        <row r="810">
          <cell r="G810" t="str">
            <v>20H0407</v>
          </cell>
          <cell r="H810" t="str">
            <v>14-Jan-2026</v>
          </cell>
          <cell r="I810" t="str">
            <v>NAZRA.NAZAR</v>
          </cell>
        </row>
        <row r="811">
          <cell r="G811" t="str">
            <v>7034867</v>
          </cell>
          <cell r="H811" t="str">
            <v>9-Jan-2026</v>
          </cell>
          <cell r="I811" t="str">
            <v>HUZAIFA.KHAN</v>
          </cell>
        </row>
        <row r="812">
          <cell r="G812" t="str">
            <v>KSP210-0042977</v>
          </cell>
          <cell r="H812" t="str">
            <v>8-Jan-2026</v>
          </cell>
          <cell r="I812" t="str">
            <v>M.MUSTAFA</v>
          </cell>
        </row>
        <row r="813">
          <cell r="G813" t="str">
            <v>B21W0222-197</v>
          </cell>
          <cell r="H813" t="str">
            <v>23-Jan-2026</v>
          </cell>
          <cell r="I813" t="str">
            <v>YOUSUF.KHAN</v>
          </cell>
        </row>
        <row r="814">
          <cell r="G814" t="str">
            <v>01122234</v>
          </cell>
          <cell r="H814" t="str">
            <v>20-Jan-2026</v>
          </cell>
          <cell r="I814" t="str">
            <v>RAHAT.GUL</v>
          </cell>
        </row>
        <row r="815">
          <cell r="G815" t="str">
            <v>9502827</v>
          </cell>
          <cell r="H815" t="str">
            <v>22-Jan-2026</v>
          </cell>
          <cell r="I815" t="str">
            <v>SHAHROZ</v>
          </cell>
        </row>
        <row r="816">
          <cell r="G816" t="str">
            <v>G212209</v>
          </cell>
          <cell r="H816" t="str">
            <v>20-Jan-2026</v>
          </cell>
          <cell r="I816" t="str">
            <v>HASNAIN</v>
          </cell>
        </row>
        <row r="817">
          <cell r="G817" t="str">
            <v>1043666</v>
          </cell>
          <cell r="H817" t="str">
            <v>27-Jan-2026</v>
          </cell>
          <cell r="I817" t="str">
            <v>AGHA.M.JAFFER</v>
          </cell>
        </row>
        <row r="818">
          <cell r="G818" t="str">
            <v>NR025915</v>
          </cell>
          <cell r="H818" t="str">
            <v>12-Jan-2026</v>
          </cell>
          <cell r="I818" t="str">
            <v>MOSES.AKHTAR</v>
          </cell>
        </row>
        <row r="819">
          <cell r="G819" t="str">
            <v>100863684</v>
          </cell>
          <cell r="H819" t="str">
            <v>10-Jan-2026</v>
          </cell>
          <cell r="I819" t="str">
            <v>RAHAT.GUL</v>
          </cell>
        </row>
        <row r="820">
          <cell r="G820" t="str">
            <v>4198241</v>
          </cell>
          <cell r="H820" t="str">
            <v>12-Jan-2026</v>
          </cell>
          <cell r="I820" t="str">
            <v>WASEEM.TARIQ</v>
          </cell>
        </row>
        <row r="821">
          <cell r="G821" t="str">
            <v>NF1AVK31H10075349</v>
          </cell>
          <cell r="H821" t="str">
            <v>19-Jan-2026</v>
          </cell>
          <cell r="I821" t="str">
            <v>ALIZA.WALEED</v>
          </cell>
        </row>
        <row r="822">
          <cell r="G822" t="str">
            <v>L69U500003</v>
          </cell>
          <cell r="H822" t="str">
            <v>28-Jan-2026</v>
          </cell>
          <cell r="I822" t="str">
            <v>MUHAMMAD.UMER</v>
          </cell>
        </row>
        <row r="823">
          <cell r="G823" t="str">
            <v>RV3-1077190</v>
          </cell>
          <cell r="H823" t="str">
            <v>14-Jan-2026</v>
          </cell>
          <cell r="I823" t="str">
            <v>RAHAT.GUL</v>
          </cell>
        </row>
        <row r="824">
          <cell r="G824" t="str">
            <v>NSP150R-7044193</v>
          </cell>
          <cell r="H824" t="str">
            <v>14-Jan-2026</v>
          </cell>
          <cell r="I824" t="str">
            <v>M.MUSTAFA</v>
          </cell>
        </row>
        <row r="825">
          <cell r="G825" t="str">
            <v>NFPA24U96RP001775</v>
          </cell>
          <cell r="H825" t="str">
            <v>15-Jan-2026</v>
          </cell>
          <cell r="I825" t="str">
            <v>SAIF.MALIK</v>
          </cell>
        </row>
        <row r="826">
          <cell r="G826" t="str">
            <v>154675</v>
          </cell>
          <cell r="H826" t="str">
            <v>13-Jan-2026</v>
          </cell>
          <cell r="I826" t="str">
            <v>SABA.CH</v>
          </cell>
        </row>
        <row r="827">
          <cell r="G827" t="str">
            <v>TMQ-366</v>
          </cell>
          <cell r="H827" t="str">
            <v>13-Jan-2026</v>
          </cell>
          <cell r="I827" t="str">
            <v>ABDUL.AHAD</v>
          </cell>
        </row>
        <row r="828">
          <cell r="G828" t="str">
            <v>1220537</v>
          </cell>
          <cell r="H828" t="str">
            <v>12-Jan-2026</v>
          </cell>
          <cell r="I828" t="str">
            <v>MUHAMMAD.UMER</v>
          </cell>
        </row>
        <row r="829">
          <cell r="G829" t="str">
            <v>LR065777</v>
          </cell>
          <cell r="H829" t="str">
            <v>19-Jan-2026</v>
          </cell>
          <cell r="I829" t="str">
            <v>HASNAIN</v>
          </cell>
        </row>
        <row r="830">
          <cell r="G830" t="str">
            <v>1152214</v>
          </cell>
          <cell r="H830" t="str">
            <v>13-Jan-2026</v>
          </cell>
          <cell r="I830" t="str">
            <v>ABDUL.AHAD</v>
          </cell>
        </row>
        <row r="831">
          <cell r="G831" t="str">
            <v>NF1AET306H1219308</v>
          </cell>
          <cell r="H831" t="str">
            <v>20-Jan-2026</v>
          </cell>
          <cell r="I831" t="str">
            <v>ABDUL.AHAD</v>
          </cell>
        </row>
        <row r="832">
          <cell r="G832" t="str">
            <v>JG1JKPB14445</v>
          </cell>
          <cell r="H832" t="str">
            <v>14-Jan-2026</v>
          </cell>
          <cell r="I832" t="str">
            <v>JAWAHIR.SAEED</v>
          </cell>
        </row>
        <row r="833">
          <cell r="G833" t="str">
            <v>987312</v>
          </cell>
          <cell r="H833" t="str">
            <v>14-Jan-2026</v>
          </cell>
          <cell r="I833" t="str">
            <v>M.MUSTAFA</v>
          </cell>
        </row>
        <row r="834">
          <cell r="G834" t="str">
            <v>RS413PK10040775</v>
          </cell>
          <cell r="H834" t="str">
            <v>12-Jan-2026</v>
          </cell>
          <cell r="I834" t="str">
            <v>HASNAIN</v>
          </cell>
        </row>
        <row r="835">
          <cell r="G835" t="str">
            <v>10087198</v>
          </cell>
          <cell r="H835" t="str">
            <v>10-Jan-2026</v>
          </cell>
          <cell r="I835" t="str">
            <v>MOSES.AKHTAR</v>
          </cell>
        </row>
        <row r="836">
          <cell r="G836" t="str">
            <v>1256818</v>
          </cell>
          <cell r="H836" t="str">
            <v>9-Jan-2026</v>
          </cell>
          <cell r="I836" t="str">
            <v>MOSES.AKHTAR</v>
          </cell>
        </row>
        <row r="837">
          <cell r="G837" t="str">
            <v>ZRE172R-7051274</v>
          </cell>
          <cell r="H837" t="str">
            <v>24-Jan-2026</v>
          </cell>
          <cell r="I837" t="str">
            <v>M.MUSTAFA</v>
          </cell>
        </row>
        <row r="838">
          <cell r="G838" t="str">
            <v>ZRE172R-7040947</v>
          </cell>
          <cell r="H838" t="str">
            <v>23-Jan-2026</v>
          </cell>
          <cell r="I838" t="str">
            <v>AGHA.M.JAFFER</v>
          </cell>
        </row>
        <row r="839">
          <cell r="G839" t="str">
            <v>6077630</v>
          </cell>
          <cell r="H839" t="str">
            <v>28-Jan-2026</v>
          </cell>
          <cell r="I839" t="str">
            <v>YOUSUF.KHAN</v>
          </cell>
        </row>
        <row r="840">
          <cell r="G840" t="str">
            <v>PMHJ2813SNN210099</v>
          </cell>
          <cell r="H840" t="str">
            <v>14-Jan-2026</v>
          </cell>
          <cell r="I840" t="str">
            <v>M.MUSTAFA</v>
          </cell>
        </row>
        <row r="841">
          <cell r="G841" t="str">
            <v>1147517</v>
          </cell>
          <cell r="H841" t="str">
            <v>20-Jan-2026</v>
          </cell>
          <cell r="I841" t="str">
            <v>RAHAT.GUL</v>
          </cell>
        </row>
        <row r="842">
          <cell r="G842" t="str">
            <v>NF1AET306H1169818</v>
          </cell>
          <cell r="H842" t="str">
            <v>14-Jan-2026</v>
          </cell>
          <cell r="I842" t="str">
            <v>YOUSUF.KHAN</v>
          </cell>
        </row>
        <row r="843">
          <cell r="G843" t="str">
            <v>BM-2300</v>
          </cell>
          <cell r="H843" t="str">
            <v>9-Jan-2026</v>
          </cell>
          <cell r="I843" t="str">
            <v>IQRA.KHAN</v>
          </cell>
        </row>
        <row r="844">
          <cell r="G844" t="str">
            <v>RR004143</v>
          </cell>
          <cell r="H844" t="str">
            <v>9-Jan-2026</v>
          </cell>
          <cell r="I844" t="str">
            <v>RAHAT.GUL</v>
          </cell>
        </row>
        <row r="845">
          <cell r="G845" t="str">
            <v>1235694</v>
          </cell>
          <cell r="H845" t="str">
            <v>12-Jan-2026</v>
          </cell>
          <cell r="I845" t="str">
            <v>MUHAMMAD.OWAIS</v>
          </cell>
        </row>
        <row r="846">
          <cell r="G846" t="str">
            <v>KR055508</v>
          </cell>
          <cell r="H846" t="str">
            <v>12-Jan-2026</v>
          </cell>
          <cell r="I846" t="str">
            <v>YOUSUF.KHAN</v>
          </cell>
        </row>
        <row r="847">
          <cell r="G847" t="str">
            <v>ZRE172R-7062818</v>
          </cell>
          <cell r="H847" t="str">
            <v>12-Jan-2026</v>
          </cell>
          <cell r="I847" t="str">
            <v>MUHAMMAD.UMER</v>
          </cell>
        </row>
        <row r="848">
          <cell r="G848" t="str">
            <v>302970</v>
          </cell>
          <cell r="H848" t="str">
            <v>20-Jan-2026</v>
          </cell>
          <cell r="I848" t="str">
            <v>SABA.CH</v>
          </cell>
        </row>
        <row r="849">
          <cell r="G849" t="str">
            <v>BSN-990</v>
          </cell>
          <cell r="H849" t="str">
            <v>15-Jan-2026</v>
          </cell>
          <cell r="I849" t="str">
            <v>MUHAMMAD.OWAIS</v>
          </cell>
        </row>
        <row r="850">
          <cell r="G850" t="str">
            <v>KQW-2274</v>
          </cell>
          <cell r="H850" t="str">
            <v>13-Jan-2026</v>
          </cell>
          <cell r="I850" t="str">
            <v>YOUSUF.KHAN</v>
          </cell>
        </row>
        <row r="851">
          <cell r="G851" t="str">
            <v>1085553</v>
          </cell>
          <cell r="H851" t="str">
            <v>14-Jan-2026</v>
          </cell>
          <cell r="I851" t="str">
            <v>M.MUSTAFA</v>
          </cell>
        </row>
        <row r="852">
          <cell r="G852" t="str">
            <v>100829710</v>
          </cell>
          <cell r="H852" t="str">
            <v>12-Jan-2026</v>
          </cell>
          <cell r="I852" t="str">
            <v>HUZAIFA.KHAN</v>
          </cell>
        </row>
        <row r="853">
          <cell r="G853" t="str">
            <v>100803886</v>
          </cell>
          <cell r="H853" t="str">
            <v>10-Jan-2026</v>
          </cell>
          <cell r="I853" t="str">
            <v>ZAYNAB.MUSTAFA</v>
          </cell>
        </row>
        <row r="854">
          <cell r="G854" t="str">
            <v>10104039</v>
          </cell>
          <cell r="H854" t="str">
            <v>15-Jan-2026</v>
          </cell>
          <cell r="I854" t="str">
            <v>YOUSUF.KHAN</v>
          </cell>
        </row>
        <row r="855">
          <cell r="G855" t="str">
            <v>4506118</v>
          </cell>
          <cell r="H855" t="str">
            <v>9-Jan-2026</v>
          </cell>
          <cell r="I855" t="str">
            <v>ABDUL.AHAD</v>
          </cell>
        </row>
        <row r="856">
          <cell r="G856" t="str">
            <v>7035642</v>
          </cell>
          <cell r="H856" t="str">
            <v>12-Jan-2026</v>
          </cell>
          <cell r="I856" t="str">
            <v>MOSES.AKHTAR</v>
          </cell>
        </row>
        <row r="857">
          <cell r="G857" t="str">
            <v>KZ-1115</v>
          </cell>
          <cell r="H857" t="str">
            <v>12-Jan-2026</v>
          </cell>
          <cell r="I857" t="str">
            <v>ZAYNAB.MUSTAFA</v>
          </cell>
        </row>
        <row r="858">
          <cell r="G858" t="str">
            <v>6044974</v>
          </cell>
          <cell r="H858" t="str">
            <v>19-Jan-2026</v>
          </cell>
          <cell r="I858" t="str">
            <v>RAHAT.GUL</v>
          </cell>
        </row>
        <row r="859">
          <cell r="G859" t="str">
            <v>LR264259</v>
          </cell>
          <cell r="H859" t="str">
            <v>16-Jan-2026</v>
          </cell>
          <cell r="I859" t="str">
            <v>YOUSUF.KHAN</v>
          </cell>
        </row>
        <row r="860">
          <cell r="G860" t="str">
            <v>ZRE172R-7044798</v>
          </cell>
          <cell r="H860" t="str">
            <v>26-Jan-2026</v>
          </cell>
          <cell r="I860" t="str">
            <v>WASEEM.TARIQ</v>
          </cell>
        </row>
        <row r="861">
          <cell r="G861" t="str">
            <v>100829718</v>
          </cell>
          <cell r="H861" t="str">
            <v>12-Jan-2026</v>
          </cell>
          <cell r="I861" t="str">
            <v>MUHAMMAD.OWAIS</v>
          </cell>
        </row>
        <row r="862">
          <cell r="G862" t="str">
            <v>NFBGM1548KR253628</v>
          </cell>
          <cell r="H862" t="str">
            <v>16-Jan-2026</v>
          </cell>
          <cell r="I862" t="str">
            <v>SABA.CH</v>
          </cell>
        </row>
        <row r="863">
          <cell r="G863" t="str">
            <v>PMHL341BMRN405401</v>
          </cell>
          <cell r="H863" t="str">
            <v>27-Jan-2026</v>
          </cell>
          <cell r="I863" t="str">
            <v>MOSES.AKHTAR</v>
          </cell>
        </row>
        <row r="864">
          <cell r="G864" t="str">
            <v>NKMAAB3D1N1017488</v>
          </cell>
          <cell r="H864" t="str">
            <v>10-Jan-2026</v>
          </cell>
          <cell r="I864" t="str">
            <v>FIZA.SHEIKH</v>
          </cell>
        </row>
        <row r="865">
          <cell r="G865" t="str">
            <v>10071464</v>
          </cell>
          <cell r="H865" t="str">
            <v>13-Jan-2026</v>
          </cell>
          <cell r="I865" t="str">
            <v>M.MUSTAFA</v>
          </cell>
        </row>
        <row r="866">
          <cell r="G866" t="str">
            <v>H1028266(REMOVED)</v>
          </cell>
          <cell r="H866" t="str">
            <v>24-Jan-2026</v>
          </cell>
          <cell r="I866" t="str">
            <v>ZAYNAB.MUSTAFA</v>
          </cell>
        </row>
        <row r="867">
          <cell r="G867" t="str">
            <v>1087297</v>
          </cell>
          <cell r="H867" t="str">
            <v>5-Jan-2026</v>
          </cell>
          <cell r="I867" t="str">
            <v>ABDUL.AHAD</v>
          </cell>
        </row>
        <row r="868">
          <cell r="G868" t="str">
            <v>A1J310PK10120481</v>
          </cell>
          <cell r="H868" t="str">
            <v>22-Jan-2026</v>
          </cell>
          <cell r="I868" t="str">
            <v>NAZRA.NAZAR</v>
          </cell>
        </row>
        <row r="869">
          <cell r="G869" t="str">
            <v>NF1SZC63S00117002</v>
          </cell>
          <cell r="H869" t="str">
            <v>28-Jan-2026</v>
          </cell>
          <cell r="I869" t="str">
            <v>M.MUSTAFA</v>
          </cell>
        </row>
        <row r="870">
          <cell r="G870" t="str">
            <v>KSP1302100421</v>
          </cell>
          <cell r="H870" t="str">
            <v>2-Jan-2026</v>
          </cell>
          <cell r="I870" t="str">
            <v>ABDUL.AHAD</v>
          </cell>
        </row>
        <row r="871">
          <cell r="G871" t="str">
            <v>NF1AET306H1156287</v>
          </cell>
          <cell r="H871" t="str">
            <v>1-Jan-2026</v>
          </cell>
          <cell r="I871" t="str">
            <v>SHAHROZ</v>
          </cell>
        </row>
        <row r="872">
          <cell r="G872" t="str">
            <v>NFBFC6666JR047234</v>
          </cell>
          <cell r="H872" t="str">
            <v>8-Jan-2026</v>
          </cell>
          <cell r="I872" t="str">
            <v>M.KHALID</v>
          </cell>
        </row>
        <row r="873">
          <cell r="G873" t="str">
            <v>00115006</v>
          </cell>
          <cell r="H873" t="str">
            <v>28-Jan-2026</v>
          </cell>
          <cell r="I873" t="str">
            <v>M.KHALID</v>
          </cell>
        </row>
        <row r="874">
          <cell r="G874" t="str">
            <v>NF1AET306H1146470</v>
          </cell>
          <cell r="H874" t="str">
            <v>8-Jan-2026</v>
          </cell>
          <cell r="I874" t="str">
            <v>HUZAIFA.KHAN</v>
          </cell>
        </row>
        <row r="875">
          <cell r="G875" t="str">
            <v>GUN126R-5556203</v>
          </cell>
          <cell r="H875" t="str">
            <v>28-Jan-2026</v>
          </cell>
          <cell r="I875" t="str">
            <v>M.KHALID</v>
          </cell>
        </row>
        <row r="876">
          <cell r="G876" t="str">
            <v>NSP150R-7005620</v>
          </cell>
          <cell r="H876" t="str">
            <v>23-Jan-2026</v>
          </cell>
          <cell r="I876" t="str">
            <v>YOUSUF.KHAN</v>
          </cell>
        </row>
        <row r="877">
          <cell r="G877" t="str">
            <v>R-7025225</v>
          </cell>
          <cell r="H877" t="str">
            <v>6-Jan-2026</v>
          </cell>
          <cell r="I877" t="str">
            <v>FARJAD.MANZOOR</v>
          </cell>
        </row>
        <row r="878">
          <cell r="G878" t="str">
            <v>A1J310PK10147457</v>
          </cell>
          <cell r="H878" t="str">
            <v>6-Jan-2026</v>
          </cell>
          <cell r="I878" t="str">
            <v>HASNAIN</v>
          </cell>
        </row>
        <row r="879">
          <cell r="G879" t="str">
            <v>G42B-117083</v>
          </cell>
          <cell r="H879" t="str">
            <v>5-Jan-2026</v>
          </cell>
          <cell r="I879" t="str">
            <v>YOUSUF.KHAN</v>
          </cell>
        </row>
        <row r="880">
          <cell r="G880" t="str">
            <v>1019347</v>
          </cell>
          <cell r="H880" t="str">
            <v>5-Jan-2026</v>
          </cell>
          <cell r="I880" t="str">
            <v>SHAHROZ</v>
          </cell>
        </row>
        <row r="881">
          <cell r="G881" t="str">
            <v>NNAQL51AZKP502892</v>
          </cell>
          <cell r="H881" t="str">
            <v>28-Jan-2026</v>
          </cell>
          <cell r="I881" t="str">
            <v>MUHAMMAD.OWAIS</v>
          </cell>
        </row>
        <row r="882">
          <cell r="G882" t="str">
            <v>7008436</v>
          </cell>
          <cell r="H882" t="str">
            <v>14-Jan-2026</v>
          </cell>
          <cell r="I882" t="str">
            <v>MOSES.AKHTAR</v>
          </cell>
        </row>
        <row r="883">
          <cell r="G883" t="str">
            <v>NFBGN9665NR025473</v>
          </cell>
          <cell r="H883" t="str">
            <v>21-Jan-2026</v>
          </cell>
          <cell r="I883" t="str">
            <v>SHAHROZ</v>
          </cell>
        </row>
        <row r="884">
          <cell r="G884" t="str">
            <v>702923</v>
          </cell>
          <cell r="H884" t="str">
            <v>20-Jan-2026</v>
          </cell>
          <cell r="I884" t="str">
            <v>SABA.CH</v>
          </cell>
        </row>
        <row r="885">
          <cell r="G885" t="str">
            <v>10106264</v>
          </cell>
          <cell r="H885" t="str">
            <v>14-Jan-2026</v>
          </cell>
          <cell r="I885" t="str">
            <v>M.MUSTAFA</v>
          </cell>
        </row>
        <row r="886">
          <cell r="G886" t="str">
            <v>NG4DA-113688</v>
          </cell>
          <cell r="H886" t="str">
            <v>16-Jan-2026</v>
          </cell>
          <cell r="I886" t="str">
            <v>ZAYNAB.MUSTAFA</v>
          </cell>
        </row>
        <row r="887">
          <cell r="G887" t="str">
            <v>NFBGM1542LR260950</v>
          </cell>
          <cell r="H887" t="str">
            <v>28-Jan-2026</v>
          </cell>
          <cell r="I887" t="str">
            <v>YOUSUF.KHAN</v>
          </cell>
        </row>
        <row r="888">
          <cell r="G888" t="str">
            <v>NFBGM1648LR263141</v>
          </cell>
          <cell r="H888" t="str">
            <v>28-Jan-2026</v>
          </cell>
          <cell r="I888" t="str">
            <v>IQRA.KHAN</v>
          </cell>
        </row>
        <row r="889">
          <cell r="G889" t="str">
            <v>NFBFC6666GR008426</v>
          </cell>
          <cell r="H889" t="str">
            <v>30-Jan-2026</v>
          </cell>
          <cell r="I889" t="str">
            <v>YOUSUF.KHAN</v>
          </cell>
        </row>
        <row r="890">
          <cell r="G890" t="str">
            <v>NF1AVK31H10052920</v>
          </cell>
          <cell r="H890" t="str">
            <v>8-Jan-2026</v>
          </cell>
          <cell r="I890" t="str">
            <v>M.KHALID</v>
          </cell>
        </row>
        <row r="891">
          <cell r="G891" t="str">
            <v>NF1AET306H1062537</v>
          </cell>
          <cell r="H891" t="str">
            <v>8-Jan-2026</v>
          </cell>
          <cell r="I891" t="str">
            <v>AGHA.M.JAFFER</v>
          </cell>
        </row>
        <row r="892">
          <cell r="G892" t="str">
            <v>10025619</v>
          </cell>
          <cell r="H892" t="str">
            <v>28-Jan-2026</v>
          </cell>
          <cell r="I892" t="str">
            <v>YOUSUF.KHAN</v>
          </cell>
        </row>
        <row r="893">
          <cell r="G893" t="str">
            <v>772854-L</v>
          </cell>
          <cell r="H893" t="str">
            <v>16-Jan-2026</v>
          </cell>
          <cell r="I893" t="str">
            <v>HASNAIN</v>
          </cell>
        </row>
        <row r="894">
          <cell r="G894" t="str">
            <v>NFBGM1547KR247562</v>
          </cell>
          <cell r="H894" t="str">
            <v>24-Jan-2026</v>
          </cell>
          <cell r="I894" t="str">
            <v>M.MUSTAFA</v>
          </cell>
        </row>
        <row r="895">
          <cell r="G895" t="str">
            <v>ZRE171R-6012267</v>
          </cell>
          <cell r="H895" t="str">
            <v>26-Jan-2026</v>
          </cell>
          <cell r="I895" t="str">
            <v>IQRA.KHAN</v>
          </cell>
        </row>
        <row r="896">
          <cell r="G896" t="str">
            <v>10026926</v>
          </cell>
          <cell r="H896" t="str">
            <v>16-Jan-2026</v>
          </cell>
          <cell r="I896" t="str">
            <v>NAZRA.NAZAR</v>
          </cell>
        </row>
        <row r="897">
          <cell r="G897" t="str">
            <v>NNATA52AZKP707425</v>
          </cell>
          <cell r="H897" t="str">
            <v>14-Jan-2026</v>
          </cell>
          <cell r="I897" t="str">
            <v>ZAYNAB.MUSTAFA</v>
          </cell>
        </row>
        <row r="898">
          <cell r="G898" t="str">
            <v>C600368</v>
          </cell>
          <cell r="H898" t="str">
            <v>13-Jan-2026</v>
          </cell>
          <cell r="I898" t="str">
            <v>SABA.CH</v>
          </cell>
        </row>
        <row r="899">
          <cell r="G899" t="str">
            <v>NF1AET306H1172632</v>
          </cell>
          <cell r="H899" t="str">
            <v>5-Jan-2026</v>
          </cell>
          <cell r="I899" t="str">
            <v>HUZAIFA.KHAN</v>
          </cell>
        </row>
        <row r="900">
          <cell r="G900" t="str">
            <v>GUN126R5559016</v>
          </cell>
          <cell r="H900" t="str">
            <v>17-Jan-2026</v>
          </cell>
          <cell r="I900" t="str">
            <v>FIZA.SHEIKH</v>
          </cell>
        </row>
        <row r="901">
          <cell r="G901" t="str">
            <v>NKMASE2E6N1002010</v>
          </cell>
          <cell r="H901" t="str">
            <v>1-Jan-2026</v>
          </cell>
          <cell r="I901" t="str">
            <v>SAIF.MALIK</v>
          </cell>
        </row>
        <row r="902">
          <cell r="G902" t="str">
            <v>104882</v>
          </cell>
          <cell r="H902" t="str">
            <v>28-Jan-2026</v>
          </cell>
          <cell r="I902" t="str">
            <v>WASEEM.TARIQ</v>
          </cell>
        </row>
        <row r="903">
          <cell r="G903" t="str">
            <v>R013339</v>
          </cell>
          <cell r="H903" t="str">
            <v>2-Jan-2026</v>
          </cell>
          <cell r="I903" t="str">
            <v>M.KHALID</v>
          </cell>
        </row>
        <row r="904">
          <cell r="G904" t="str">
            <v>NF1SZC63S00112110</v>
          </cell>
          <cell r="H904" t="str">
            <v>5-Jan-2026</v>
          </cell>
          <cell r="I904" t="str">
            <v>MUHAMMAD.UMER</v>
          </cell>
        </row>
        <row r="905">
          <cell r="G905" t="str">
            <v>NFBGM1549GR187436</v>
          </cell>
          <cell r="H905" t="str">
            <v>28-Jan-2026</v>
          </cell>
          <cell r="I905" t="str">
            <v>WASEEM.TARIQ</v>
          </cell>
        </row>
        <row r="906">
          <cell r="G906" t="str">
            <v>6059327</v>
          </cell>
          <cell r="H906" t="str">
            <v>5-Jan-2026</v>
          </cell>
          <cell r="I906" t="str">
            <v>RAHAT.GUL</v>
          </cell>
        </row>
        <row r="907">
          <cell r="G907" t="str">
            <v>A1J310PK10104855</v>
          </cell>
          <cell r="H907" t="str">
            <v>13-Jan-2026</v>
          </cell>
          <cell r="I907" t="str">
            <v>ALIZA.WALEED</v>
          </cell>
        </row>
        <row r="908">
          <cell r="G908" t="str">
            <v>1116237</v>
          </cell>
          <cell r="H908" t="str">
            <v>23-Jan-2026</v>
          </cell>
          <cell r="I908" t="str">
            <v>RAHAT.GUL</v>
          </cell>
        </row>
        <row r="909">
          <cell r="G909" t="str">
            <v>ZRE171R-6070114</v>
          </cell>
          <cell r="H909" t="str">
            <v>6-Jan-2026</v>
          </cell>
          <cell r="I909" t="str">
            <v>ABDUL.AHAD</v>
          </cell>
        </row>
        <row r="910">
          <cell r="G910" t="str">
            <v>AUC-505</v>
          </cell>
          <cell r="H910" t="str">
            <v>30-Jan-2026</v>
          </cell>
          <cell r="I910" t="str">
            <v>SAIF.MALIK</v>
          </cell>
        </row>
        <row r="911">
          <cell r="G911" t="str">
            <v>NF1AET306H1161561</v>
          </cell>
          <cell r="H911" t="str">
            <v>1-Jan-2026</v>
          </cell>
          <cell r="I911" t="str">
            <v>RAHAT.GUL</v>
          </cell>
        </row>
        <row r="912">
          <cell r="G912" t="str">
            <v>NSP151R9522746</v>
          </cell>
          <cell r="H912" t="str">
            <v>1-Jan-2026</v>
          </cell>
          <cell r="I912" t="str">
            <v>SAIF.MALIK</v>
          </cell>
        </row>
        <row r="913">
          <cell r="G913" t="str">
            <v>NF1AVK31H10103902</v>
          </cell>
          <cell r="H913" t="str">
            <v>28-Jan-2026</v>
          </cell>
          <cell r="I913" t="str">
            <v>ZAYNAB.MUSTAFA</v>
          </cell>
        </row>
        <row r="914">
          <cell r="G914" t="str">
            <v>10064104</v>
          </cell>
          <cell r="H914" t="str">
            <v>1-Jan-2026</v>
          </cell>
          <cell r="I914" t="str">
            <v>YOUSUF.KHAN</v>
          </cell>
        </row>
        <row r="915">
          <cell r="G915" t="str">
            <v>R250594</v>
          </cell>
          <cell r="H915" t="str">
            <v>12-Jan-2026</v>
          </cell>
          <cell r="I915" t="str">
            <v>HUZAIFA.KHAN</v>
          </cell>
        </row>
        <row r="916">
          <cell r="G916" t="str">
            <v>PMFZBX7BLNN102701</v>
          </cell>
          <cell r="H916" t="str">
            <v>6-Jan-2026</v>
          </cell>
          <cell r="I916" t="str">
            <v>YOUSUF.KHAN</v>
          </cell>
        </row>
        <row r="917">
          <cell r="G917" t="str">
            <v>1014369</v>
          </cell>
          <cell r="H917" t="str">
            <v>8-Jan-2026</v>
          </cell>
          <cell r="I917" t="str">
            <v>HUZAIFA.KHAN</v>
          </cell>
        </row>
        <row r="918">
          <cell r="G918" t="str">
            <v>SV308PK01128261</v>
          </cell>
          <cell r="H918" t="str">
            <v>5-Jan-2026</v>
          </cell>
          <cell r="I918" t="str">
            <v>YOUSUF.KHAN</v>
          </cell>
        </row>
        <row r="919">
          <cell r="G919" t="str">
            <v>302001</v>
          </cell>
          <cell r="H919" t="str">
            <v>6-Jan-2026</v>
          </cell>
          <cell r="I919" t="str">
            <v>SABA.CH</v>
          </cell>
        </row>
        <row r="920">
          <cell r="G920" t="str">
            <v>SF410PK472056</v>
          </cell>
          <cell r="H920" t="str">
            <v>1-Jan-2026</v>
          </cell>
          <cell r="I920" t="str">
            <v>AMIN.CHISHTI</v>
          </cell>
        </row>
        <row r="921">
          <cell r="G921" t="str">
            <v>4157240</v>
          </cell>
          <cell r="H921" t="str">
            <v>14-Jan-2026</v>
          </cell>
          <cell r="I921" t="str">
            <v>FARJAD.MANZOOR</v>
          </cell>
        </row>
        <row r="922">
          <cell r="G922" t="str">
            <v>NF1SZC63S00213467</v>
          </cell>
          <cell r="H922" t="str">
            <v>7-Jan-2026</v>
          </cell>
          <cell r="I922" t="str">
            <v>ALIZA.WALEED</v>
          </cell>
        </row>
        <row r="923">
          <cell r="G923" t="str">
            <v>NFBFB2660DR103295</v>
          </cell>
          <cell r="H923" t="str">
            <v>6-Jan-2026</v>
          </cell>
          <cell r="I923" t="str">
            <v>YOUSUF.KHAN</v>
          </cell>
        </row>
        <row r="924">
          <cell r="G924" t="str">
            <v>R6063208</v>
          </cell>
          <cell r="H924" t="str">
            <v>8-Jan-2026</v>
          </cell>
          <cell r="I924" t="str">
            <v>SABA.CH</v>
          </cell>
        </row>
        <row r="925">
          <cell r="G925" t="str">
            <v>KSP1302236714</v>
          </cell>
          <cell r="H925" t="str">
            <v>1-Jan-2026</v>
          </cell>
          <cell r="I925" t="str">
            <v>YOUSUF.KHAN</v>
          </cell>
        </row>
        <row r="926">
          <cell r="G926" t="str">
            <v>7022069</v>
          </cell>
          <cell r="H926" t="str">
            <v>9-Jan-2026</v>
          </cell>
          <cell r="I926" t="str">
            <v>YOUSUF.KHAN</v>
          </cell>
        </row>
        <row r="927">
          <cell r="G927" t="str">
            <v>M1007077</v>
          </cell>
          <cell r="H927" t="str">
            <v>21-Jan-2026</v>
          </cell>
          <cell r="I927" t="str">
            <v>SHAHROZ</v>
          </cell>
        </row>
        <row r="928">
          <cell r="G928" t="str">
            <v>6387670</v>
          </cell>
          <cell r="H928" t="str">
            <v>10-Jan-2026</v>
          </cell>
          <cell r="I928" t="str">
            <v>RAHAT.GUL</v>
          </cell>
        </row>
        <row r="929">
          <cell r="G929" t="str">
            <v>JF141402</v>
          </cell>
          <cell r="H929" t="str">
            <v>5-Jan-2026</v>
          </cell>
          <cell r="I929" t="str">
            <v>MOSES.AKHTAR</v>
          </cell>
        </row>
        <row r="930">
          <cell r="G930" t="str">
            <v>NF1AET306H1214254</v>
          </cell>
          <cell r="H930" t="str">
            <v>1-Jan-2026</v>
          </cell>
          <cell r="I930" t="str">
            <v>RAHAT.GUL</v>
          </cell>
        </row>
        <row r="931">
          <cell r="G931" t="str">
            <v>A1J310PK10089145</v>
          </cell>
          <cell r="H931" t="str">
            <v>5-Jan-2026</v>
          </cell>
          <cell r="I931" t="str">
            <v>HUZAIFA.KHAN</v>
          </cell>
        </row>
        <row r="932">
          <cell r="G932" t="str">
            <v>NF1SZC63S00111020</v>
          </cell>
          <cell r="H932" t="str">
            <v>7-Jan-2026</v>
          </cell>
          <cell r="I932" t="str">
            <v>HASNAIN</v>
          </cell>
        </row>
        <row r="933">
          <cell r="G933" t="str">
            <v>471227</v>
          </cell>
          <cell r="H933" t="str">
            <v>1-Jan-2026</v>
          </cell>
          <cell r="I933" t="str">
            <v>M.KHALID</v>
          </cell>
        </row>
        <row r="934">
          <cell r="G934" t="str">
            <v>022048</v>
          </cell>
          <cell r="H934" t="str">
            <v>9-Jan-2026</v>
          </cell>
          <cell r="I934" t="str">
            <v>ZAYNAB.MUSTAFA</v>
          </cell>
        </row>
        <row r="935">
          <cell r="G935" t="str">
            <v>103929</v>
          </cell>
          <cell r="H935" t="str">
            <v>5-Jan-2026</v>
          </cell>
          <cell r="I935" t="str">
            <v>RAHAT.GUL</v>
          </cell>
        </row>
        <row r="936">
          <cell r="G936" t="str">
            <v>R2010626</v>
          </cell>
          <cell r="H936" t="str">
            <v>13-Jan-2026</v>
          </cell>
          <cell r="I936" t="str">
            <v>RAHAT.GUL</v>
          </cell>
        </row>
        <row r="937">
          <cell r="G937" t="str">
            <v>1016656</v>
          </cell>
          <cell r="H937" t="str">
            <v>6-Jan-2026</v>
          </cell>
          <cell r="I937" t="str">
            <v>YOUSUF.KHAN</v>
          </cell>
        </row>
        <row r="938">
          <cell r="G938" t="str">
            <v>10139695</v>
          </cell>
          <cell r="H938" t="str">
            <v>21-Jan-2026</v>
          </cell>
          <cell r="I938" t="str">
            <v>HUZAIFA.KHAN</v>
          </cell>
        </row>
        <row r="939">
          <cell r="G939" t="str">
            <v>1217842</v>
          </cell>
          <cell r="H939" t="str">
            <v>1-Jan-2026</v>
          </cell>
          <cell r="I939" t="str">
            <v>YOUSUF.KHAN</v>
          </cell>
        </row>
        <row r="940">
          <cell r="G940" t="str">
            <v>BWF-450</v>
          </cell>
          <cell r="H940" t="str">
            <v>1-Jan-2026</v>
          </cell>
          <cell r="I940" t="str">
            <v>AMIN.CHISHTI</v>
          </cell>
        </row>
        <row r="941">
          <cell r="G941" t="str">
            <v>00111822</v>
          </cell>
          <cell r="H941" t="str">
            <v>14-Jan-2026</v>
          </cell>
          <cell r="I941" t="str">
            <v>SHAHROZ</v>
          </cell>
        </row>
        <row r="942">
          <cell r="G942" t="str">
            <v>AUA-829</v>
          </cell>
          <cell r="H942" t="str">
            <v>8-Jan-2026</v>
          </cell>
          <cell r="I942" t="str">
            <v>ZAYNAB.MUSTAFA</v>
          </cell>
        </row>
        <row r="943">
          <cell r="G943" t="str">
            <v>1039320</v>
          </cell>
          <cell r="H943" t="str">
            <v>19-Jan-2026</v>
          </cell>
          <cell r="I943" t="str">
            <v>RAHAT.GUL</v>
          </cell>
        </row>
        <row r="944">
          <cell r="G944" t="str">
            <v>10047428</v>
          </cell>
          <cell r="H944" t="str">
            <v>13-Jan-2026</v>
          </cell>
          <cell r="I944" t="str">
            <v>M.MUSTAFA</v>
          </cell>
        </row>
        <row r="945">
          <cell r="G945" t="str">
            <v>GAM14037</v>
          </cell>
          <cell r="H945" t="str">
            <v>7-Jan-2026</v>
          </cell>
          <cell r="I945" t="str">
            <v>IQRA.KHAN</v>
          </cell>
        </row>
        <row r="946">
          <cell r="G946" t="str">
            <v>GAM14034</v>
          </cell>
          <cell r="H946" t="str">
            <v>8-Jan-2026</v>
          </cell>
          <cell r="I946" t="str">
            <v>FARJAD.MANZOOR</v>
          </cell>
        </row>
        <row r="947">
          <cell r="G947" t="str">
            <v>NSP150R-7016520</v>
          </cell>
          <cell r="H947" t="str">
            <v>1-Jan-2026</v>
          </cell>
          <cell r="I947" t="str">
            <v>ABDUL.AHAD</v>
          </cell>
        </row>
        <row r="948">
          <cell r="G948" t="str">
            <v>SB308PK01262423</v>
          </cell>
          <cell r="H948" t="str">
            <v>5-Jan-2026</v>
          </cell>
          <cell r="I948" t="str">
            <v>HUZAIFA.KHAN</v>
          </cell>
        </row>
        <row r="949">
          <cell r="G949" t="str">
            <v>6914634</v>
          </cell>
          <cell r="H949" t="str">
            <v>7-Jan-2026</v>
          </cell>
          <cell r="I949" t="str">
            <v>SHAHROZ</v>
          </cell>
        </row>
        <row r="950">
          <cell r="G950" t="str">
            <v>NNATA52AZKP710361</v>
          </cell>
          <cell r="H950" t="str">
            <v>1-Jan-2026</v>
          </cell>
          <cell r="I950" t="str">
            <v>AMIN.CHISHTI</v>
          </cell>
        </row>
        <row r="951">
          <cell r="G951" t="str">
            <v>208121</v>
          </cell>
          <cell r="H951" t="str">
            <v>1-Jan-2026</v>
          </cell>
          <cell r="I951" t="str">
            <v>ZAYNAB.MUSTAFA</v>
          </cell>
        </row>
        <row r="952">
          <cell r="G952" t="str">
            <v>NFBGM1550GR190007</v>
          </cell>
          <cell r="H952" t="str">
            <v>13-Jan-2026</v>
          </cell>
          <cell r="I952" t="str">
            <v>ALIZA.WALEED</v>
          </cell>
        </row>
        <row r="953">
          <cell r="G953" t="str">
            <v>1246300</v>
          </cell>
          <cell r="H953" t="str">
            <v>3-Jan-2026</v>
          </cell>
          <cell r="I953" t="str">
            <v>SHAHROZ</v>
          </cell>
        </row>
        <row r="954">
          <cell r="G954" t="str">
            <v>NFBGN9663RR040513</v>
          </cell>
          <cell r="H954" t="str">
            <v>8-Jan-2026</v>
          </cell>
          <cell r="I954" t="str">
            <v>ZAYNAB.MUSTAFA</v>
          </cell>
        </row>
        <row r="955">
          <cell r="G955" t="str">
            <v>102007</v>
          </cell>
          <cell r="H955" t="str">
            <v>9-Jan-2026</v>
          </cell>
          <cell r="I955" t="str">
            <v>HASNAIN</v>
          </cell>
        </row>
        <row r="956">
          <cell r="G956" t="str">
            <v>1007244</v>
          </cell>
          <cell r="H956" t="str">
            <v>1-Jan-2026</v>
          </cell>
          <cell r="I956" t="str">
            <v>HUZAIFA.KHAN</v>
          </cell>
        </row>
        <row r="957">
          <cell r="G957" t="str">
            <v>7005296</v>
          </cell>
          <cell r="H957" t="str">
            <v>17-Jan-2026</v>
          </cell>
          <cell r="I957" t="str">
            <v>AGHA.M.JAFFER</v>
          </cell>
        </row>
        <row r="958">
          <cell r="G958" t="str">
            <v>128050</v>
          </cell>
          <cell r="H958" t="str">
            <v>22-Jan-2026</v>
          </cell>
          <cell r="I958" t="str">
            <v>AGHA.M.JAFFER</v>
          </cell>
        </row>
        <row r="959">
          <cell r="G959" t="str">
            <v>NNAQL51AZKP506828</v>
          </cell>
          <cell r="H959" t="str">
            <v>1-Jan-2026</v>
          </cell>
          <cell r="I959" t="str">
            <v>MUHAMMAD.UMER</v>
          </cell>
        </row>
        <row r="960">
          <cell r="G960" t="str">
            <v>S208123</v>
          </cell>
          <cell r="H960" t="str">
            <v>1-Jan-2026</v>
          </cell>
          <cell r="I960" t="str">
            <v>HASNAIN</v>
          </cell>
        </row>
        <row r="961">
          <cell r="G961" t="str">
            <v>NFBFB266XGR131271</v>
          </cell>
          <cell r="H961" t="str">
            <v>5-Jan-2026</v>
          </cell>
          <cell r="I961" t="str">
            <v>M.MUSTAFA</v>
          </cell>
        </row>
        <row r="962">
          <cell r="G962" t="str">
            <v>064934</v>
          </cell>
          <cell r="H962" t="str">
            <v>12-Jan-2026</v>
          </cell>
          <cell r="I962" t="str">
            <v>AMIN.CHISHTI</v>
          </cell>
        </row>
        <row r="963">
          <cell r="G963" t="str">
            <v>NF1AET306H1227854</v>
          </cell>
          <cell r="H963" t="str">
            <v>22-Jan-2026</v>
          </cell>
          <cell r="I963" t="str">
            <v>FIZA.SHEIKH</v>
          </cell>
        </row>
        <row r="964">
          <cell r="G964" t="str">
            <v>NFBFC6668JR032461</v>
          </cell>
          <cell r="H964" t="str">
            <v>20-Jan-2026</v>
          </cell>
          <cell r="I964" t="str">
            <v>ALIZA.WALEED</v>
          </cell>
        </row>
        <row r="965">
          <cell r="G965" t="str">
            <v>A200A-0075703</v>
          </cell>
          <cell r="H965" t="str">
            <v>1-Jan-2026</v>
          </cell>
          <cell r="I965" t="str">
            <v>SAIF.MALIK</v>
          </cell>
        </row>
        <row r="966">
          <cell r="G966" t="str">
            <v>DR17V-310683</v>
          </cell>
          <cell r="H966" t="str">
            <v>1-Jan-2026</v>
          </cell>
          <cell r="I966" t="str">
            <v>RAHAT.GUL</v>
          </cell>
        </row>
        <row r="967">
          <cell r="G967" t="str">
            <v>JF489844</v>
          </cell>
          <cell r="H967" t="str">
            <v>5-Jan-2026</v>
          </cell>
          <cell r="I967" t="str">
            <v>RAHAT.GUL</v>
          </cell>
        </row>
        <row r="968">
          <cell r="G968" t="str">
            <v>AE348419</v>
          </cell>
          <cell r="H968" t="str">
            <v>6-Jan-2026</v>
          </cell>
          <cell r="I968" t="str">
            <v>AMIN.CHISHTI</v>
          </cell>
        </row>
        <row r="969">
          <cell r="G969" t="str">
            <v>446936</v>
          </cell>
          <cell r="H969" t="str">
            <v>19-Jan-2026</v>
          </cell>
          <cell r="I969" t="str">
            <v>ALIZA.WALEED</v>
          </cell>
        </row>
        <row r="970">
          <cell r="G970" t="str">
            <v>10107144</v>
          </cell>
          <cell r="H970" t="str">
            <v>31-Jan-2026</v>
          </cell>
          <cell r="I970" t="str">
            <v>WASEEM.TARIQ</v>
          </cell>
        </row>
        <row r="971">
          <cell r="G971" t="str">
            <v>1043546</v>
          </cell>
          <cell r="H971" t="str">
            <v>5-Jan-2026</v>
          </cell>
          <cell r="I971" t="str">
            <v>M.MUSTAFA</v>
          </cell>
        </row>
        <row r="972">
          <cell r="G972" t="str">
            <v>NFBGM1546-JR223452</v>
          </cell>
          <cell r="H972" t="str">
            <v>19-Jan-2026</v>
          </cell>
          <cell r="I972" t="str">
            <v>HUZAIFA.KHAN</v>
          </cell>
        </row>
        <row r="973">
          <cell r="G973" t="str">
            <v>ZER171R-6005609</v>
          </cell>
          <cell r="H973" t="str">
            <v>7-Jan-2026</v>
          </cell>
          <cell r="I973" t="str">
            <v>M.MUSTAFA</v>
          </cell>
        </row>
        <row r="974">
          <cell r="G974" t="str">
            <v>LA910S-0059323</v>
          </cell>
          <cell r="H974" t="str">
            <v>1-Jan-2026</v>
          </cell>
          <cell r="I974" t="str">
            <v>SAIF.MALIK</v>
          </cell>
        </row>
        <row r="975">
          <cell r="G975" t="str">
            <v>NSP151R-9520657</v>
          </cell>
          <cell r="H975" t="str">
            <v>5-Jan-2026</v>
          </cell>
          <cell r="I975" t="str">
            <v>IQRA.KHAN</v>
          </cell>
        </row>
        <row r="976">
          <cell r="G976" t="str">
            <v>NG3USHNLVMH500580</v>
          </cell>
          <cell r="H976" t="str">
            <v>5-Jan-2026</v>
          </cell>
          <cell r="I976" t="str">
            <v>MOSES.AKHTAR</v>
          </cell>
        </row>
        <row r="977">
          <cell r="G977" t="str">
            <v>NNAQL51AZKP507289</v>
          </cell>
          <cell r="H977" t="str">
            <v>22-Jan-2026</v>
          </cell>
          <cell r="I977" t="str">
            <v>SAIF.MALIK</v>
          </cell>
        </row>
        <row r="978">
          <cell r="G978" t="str">
            <v>C0023512</v>
          </cell>
          <cell r="H978" t="str">
            <v>1-Jan-2026</v>
          </cell>
          <cell r="I978" t="str">
            <v>MOSES.AKHTAR</v>
          </cell>
        </row>
        <row r="979">
          <cell r="G979" t="str">
            <v>H1172717</v>
          </cell>
          <cell r="H979" t="str">
            <v>2-Jan-2026</v>
          </cell>
          <cell r="I979" t="str">
            <v>M.MUSTAFA</v>
          </cell>
        </row>
        <row r="980">
          <cell r="G980" t="str">
            <v>NF1AVK31H10064930</v>
          </cell>
          <cell r="H980" t="str">
            <v>1-Jan-2026</v>
          </cell>
          <cell r="I980" t="str">
            <v>M.MUSTAFA</v>
          </cell>
        </row>
        <row r="981">
          <cell r="G981" t="str">
            <v>H103758</v>
          </cell>
          <cell r="H981" t="str">
            <v>12-Jan-2026</v>
          </cell>
          <cell r="I981" t="str">
            <v>HUZAIFA.KHAN</v>
          </cell>
        </row>
        <row r="982">
          <cell r="G982" t="str">
            <v>1056989</v>
          </cell>
          <cell r="H982" t="str">
            <v>12-Jan-2026</v>
          </cell>
          <cell r="I982" t="str">
            <v>HUZAIFA.KHAN</v>
          </cell>
        </row>
        <row r="983">
          <cell r="G983" t="str">
            <v>NF1AVK31H10024032</v>
          </cell>
          <cell r="H983" t="str">
            <v>6-Jan-2026</v>
          </cell>
          <cell r="I983" t="str">
            <v>AMIN.CHISHTI</v>
          </cell>
        </row>
        <row r="984">
          <cell r="G984" t="str">
            <v>NSP150R7002742</v>
          </cell>
          <cell r="H984" t="str">
            <v>6-Jan-2026</v>
          </cell>
          <cell r="I984" t="str">
            <v>YOUSUF.KHAN</v>
          </cell>
        </row>
        <row r="985">
          <cell r="G985" t="str">
            <v>RS413PK10035483</v>
          </cell>
          <cell r="H985" t="str">
            <v>2-Jan-2026</v>
          </cell>
          <cell r="I985" t="str">
            <v>HUZAIFA.KHAN</v>
          </cell>
        </row>
        <row r="986">
          <cell r="G986" t="str">
            <v>NZE140-2037980</v>
          </cell>
          <cell r="H986" t="str">
            <v>2-Jan-2026</v>
          </cell>
          <cell r="I986" t="str">
            <v>ABDUL.AHAD</v>
          </cell>
        </row>
        <row r="987">
          <cell r="G987" t="str">
            <v>NG3USHNLVMH501191</v>
          </cell>
          <cell r="H987" t="str">
            <v>6-Jan-2026</v>
          </cell>
          <cell r="I987" t="str">
            <v>WASEEM.TARIQ</v>
          </cell>
        </row>
        <row r="988">
          <cell r="G988" t="str">
            <v>ZRE171R-6073727</v>
          </cell>
          <cell r="H988" t="str">
            <v>6-Jan-2026</v>
          </cell>
          <cell r="I988" t="str">
            <v>AGHA.M.JAFFER</v>
          </cell>
        </row>
        <row r="989">
          <cell r="G989" t="str">
            <v>SV308PK01133607</v>
          </cell>
          <cell r="H989" t="str">
            <v>13-Jan-2026</v>
          </cell>
          <cell r="I989" t="str">
            <v>RAHAT.GUL</v>
          </cell>
        </row>
        <row r="990">
          <cell r="G990" t="str">
            <v>NFBDG183XLR019652</v>
          </cell>
          <cell r="H990" t="str">
            <v>16-Jan-2026</v>
          </cell>
          <cell r="I990" t="str">
            <v>YOUSUF.KHAN</v>
          </cell>
        </row>
        <row r="991">
          <cell r="G991" t="str">
            <v>NFBFC6665LR060768</v>
          </cell>
          <cell r="H991" t="str">
            <v>2-Jan-2026</v>
          </cell>
          <cell r="I991" t="str">
            <v>FIZA.SHEIKH</v>
          </cell>
        </row>
        <row r="992">
          <cell r="G992" t="str">
            <v>21103</v>
          </cell>
          <cell r="H992" t="str">
            <v>2-Jan-2026</v>
          </cell>
          <cell r="I992" t="str">
            <v>ABDUL.AHAD</v>
          </cell>
        </row>
        <row r="993">
          <cell r="G993" t="str">
            <v>RFS413PK10033821</v>
          </cell>
          <cell r="H993" t="str">
            <v>1-Jan-2026</v>
          </cell>
          <cell r="I993" t="str">
            <v>SHAHROZ</v>
          </cell>
        </row>
        <row r="994">
          <cell r="G994" t="str">
            <v>MH95S-230537</v>
          </cell>
          <cell r="H994" t="str">
            <v>1-Jan-2026</v>
          </cell>
          <cell r="I994" t="str">
            <v>MOSES.AKHTAR</v>
          </cell>
        </row>
        <row r="995">
          <cell r="G995" t="str">
            <v>10106989</v>
          </cell>
          <cell r="H995" t="str">
            <v>2-Jan-2026</v>
          </cell>
          <cell r="I995" t="str">
            <v>AMIN.CHISHTI</v>
          </cell>
        </row>
        <row r="996">
          <cell r="G996" t="str">
            <v>1246702</v>
          </cell>
          <cell r="H996" t="str">
            <v>16-Jan-2026</v>
          </cell>
          <cell r="I996" t="str">
            <v>WASEEM.TARIQ</v>
          </cell>
        </row>
        <row r="997">
          <cell r="G997" t="str">
            <v>NF1AET306H1194094</v>
          </cell>
          <cell r="H997" t="str">
            <v>3-Jan-2026</v>
          </cell>
          <cell r="I997" t="str">
            <v>ABDUL.AHAD</v>
          </cell>
        </row>
        <row r="998">
          <cell r="G998" t="str">
            <v>NNAUM53AZMP300933</v>
          </cell>
          <cell r="H998" t="str">
            <v>2-Jan-2026</v>
          </cell>
          <cell r="I998" t="str">
            <v>WASEEM.TARIQ</v>
          </cell>
        </row>
        <row r="999">
          <cell r="G999" t="str">
            <v>NKMA2ASE5N1010388</v>
          </cell>
          <cell r="H999" t="str">
            <v>3-Jan-2026</v>
          </cell>
          <cell r="I999" t="str">
            <v>IQRA.KHAN</v>
          </cell>
        </row>
        <row r="1000">
          <cell r="G1000" t="str">
            <v>R012540</v>
          </cell>
          <cell r="H1000" t="str">
            <v>16-Jan-2026</v>
          </cell>
          <cell r="I1000" t="str">
            <v>ABDUL.AHAD</v>
          </cell>
        </row>
        <row r="1001">
          <cell r="G1001" t="str">
            <v>R106749</v>
          </cell>
          <cell r="H1001" t="str">
            <v>22-Jan-2026</v>
          </cell>
          <cell r="I1001" t="str">
            <v>HASNAIN</v>
          </cell>
        </row>
        <row r="1002">
          <cell r="G1002" t="str">
            <v>7031418</v>
          </cell>
          <cell r="H1002" t="str">
            <v>2-Jan-2026</v>
          </cell>
          <cell r="I1002" t="str">
            <v>RAHAT.GUL</v>
          </cell>
        </row>
        <row r="1003">
          <cell r="G1003" t="str">
            <v>251160</v>
          </cell>
          <cell r="H1003" t="str">
            <v>13-Jan-2026</v>
          </cell>
          <cell r="I1003" t="str">
            <v>ABDUL.AHAD</v>
          </cell>
        </row>
        <row r="1004">
          <cell r="G1004" t="str">
            <v>NSP151R-9505058</v>
          </cell>
          <cell r="H1004" t="str">
            <v>27-Jan-2026</v>
          </cell>
          <cell r="I1004" t="str">
            <v>M.KHALID</v>
          </cell>
        </row>
        <row r="1005">
          <cell r="G1005" t="str">
            <v>NNAQL51AZKP303784</v>
          </cell>
          <cell r="H1005" t="str">
            <v>9-Jan-2026</v>
          </cell>
          <cell r="I1005" t="str">
            <v>IQRA.KHAN</v>
          </cell>
        </row>
        <row r="1006">
          <cell r="G1006" t="str">
            <v>1110900</v>
          </cell>
          <cell r="H1006" t="str">
            <v>27-Jan-2026</v>
          </cell>
          <cell r="I1006" t="str">
            <v>RAHAT.GUL</v>
          </cell>
        </row>
        <row r="1007">
          <cell r="G1007" t="str">
            <v>A1J310PK10047734</v>
          </cell>
          <cell r="H1007" t="str">
            <v>2-Jan-2026</v>
          </cell>
          <cell r="I1007" t="str">
            <v>ZAYNAB.MUSTAFA</v>
          </cell>
        </row>
        <row r="1008">
          <cell r="G1008" t="str">
            <v>6066893</v>
          </cell>
          <cell r="H1008" t="str">
            <v>8-Jan-2026</v>
          </cell>
          <cell r="I1008" t="str">
            <v>YOUSUF.KHAN</v>
          </cell>
        </row>
        <row r="1009">
          <cell r="G1009" t="str">
            <v>4115230</v>
          </cell>
          <cell r="H1009" t="str">
            <v>24-Jan-2026</v>
          </cell>
          <cell r="I1009" t="str">
            <v>SABA.CH</v>
          </cell>
        </row>
        <row r="1010">
          <cell r="G1010" t="str">
            <v>NZE170R-4194035</v>
          </cell>
          <cell r="H1010" t="str">
            <v>6-Jan-2026</v>
          </cell>
          <cell r="I1010" t="str">
            <v>RAHAT.GUL</v>
          </cell>
        </row>
        <row r="1011">
          <cell r="G1011" t="str">
            <v>NSP150R-7025137</v>
          </cell>
          <cell r="H1011" t="str">
            <v>12-Jan-2026</v>
          </cell>
          <cell r="I1011" t="str">
            <v>SAIF.MALIK</v>
          </cell>
        </row>
        <row r="1012">
          <cell r="G1012" t="str">
            <v>R7015958</v>
          </cell>
          <cell r="H1012" t="str">
            <v>5-Jan-2026</v>
          </cell>
          <cell r="I1012" t="str">
            <v>YOUSUF.KHAN</v>
          </cell>
        </row>
        <row r="1013">
          <cell r="G1013" t="str">
            <v>ZRE172R7028639</v>
          </cell>
          <cell r="H1013" t="str">
            <v>6-Jan-2026</v>
          </cell>
          <cell r="I1013" t="str">
            <v>JAWAHIR.SAEED</v>
          </cell>
        </row>
        <row r="1014">
          <cell r="G1014" t="str">
            <v>207490</v>
          </cell>
          <cell r="H1014" t="str">
            <v>7-Jan-2026</v>
          </cell>
          <cell r="I1014" t="str">
            <v>WASEEM.TARIQ</v>
          </cell>
        </row>
        <row r="1015">
          <cell r="G1015" t="str">
            <v>EC388361</v>
          </cell>
          <cell r="H1015" t="str">
            <v>5-Jan-2026</v>
          </cell>
          <cell r="I1015" t="str">
            <v>M.KHALID</v>
          </cell>
        </row>
        <row r="1016">
          <cell r="G1016" t="str">
            <v>ZRE171R-6063832</v>
          </cell>
          <cell r="H1016" t="str">
            <v>2-Jan-2026</v>
          </cell>
          <cell r="I1016" t="str">
            <v>FIZA.SHEIKH</v>
          </cell>
        </row>
        <row r="1017">
          <cell r="G1017" t="str">
            <v>1039508</v>
          </cell>
          <cell r="H1017" t="str">
            <v>3-Jan-2026</v>
          </cell>
          <cell r="I1017" t="str">
            <v>IQRA.KHAN</v>
          </cell>
        </row>
        <row r="1018">
          <cell r="G1018" t="str">
            <v>NFBFC6669HR009815</v>
          </cell>
          <cell r="H1018" t="str">
            <v>15-Jan-2026</v>
          </cell>
          <cell r="I1018" t="str">
            <v>SABA.CH</v>
          </cell>
        </row>
        <row r="1019">
          <cell r="G1019" t="str">
            <v>1002586</v>
          </cell>
          <cell r="H1019" t="str">
            <v>2-Jan-2026</v>
          </cell>
          <cell r="I1019" t="str">
            <v>SAIF.MALIK</v>
          </cell>
        </row>
        <row r="1020">
          <cell r="G1020" t="str">
            <v>NF1AET306H1036601</v>
          </cell>
          <cell r="H1020" t="str">
            <v>2-Jan-2026</v>
          </cell>
          <cell r="I1020" t="str">
            <v>M.MUSTAFA</v>
          </cell>
        </row>
        <row r="1021">
          <cell r="G1021" t="str">
            <v>EC974973</v>
          </cell>
          <cell r="H1021" t="str">
            <v>6-Jan-2026</v>
          </cell>
          <cell r="I1021" t="str">
            <v>FIZA.SHEIKH</v>
          </cell>
        </row>
        <row r="1022">
          <cell r="G1022" t="str">
            <v>ED031890</v>
          </cell>
          <cell r="H1022" t="str">
            <v>5-Jan-2026</v>
          </cell>
          <cell r="I1022" t="str">
            <v>SHAHROZ</v>
          </cell>
        </row>
        <row r="1023">
          <cell r="G1023" t="str">
            <v>EC367034</v>
          </cell>
          <cell r="H1023" t="str">
            <v>5-Jan-2026</v>
          </cell>
          <cell r="I1023" t="str">
            <v>ALIZA.WALEED</v>
          </cell>
        </row>
        <row r="1024">
          <cell r="G1024" t="str">
            <v>NFBGM1540GR182190</v>
          </cell>
          <cell r="H1024" t="str">
            <v>1-Jan-2026</v>
          </cell>
          <cell r="I1024" t="str">
            <v>SAIF.MALIK</v>
          </cell>
        </row>
        <row r="1025">
          <cell r="G1025" t="str">
            <v>EC071879</v>
          </cell>
          <cell r="H1025" t="str">
            <v>5-Jan-2026</v>
          </cell>
          <cell r="I1025" t="str">
            <v>NAZRA.NAZAR</v>
          </cell>
        </row>
        <row r="1026">
          <cell r="G1026" t="str">
            <v>NSP151R-9505176</v>
          </cell>
          <cell r="H1026" t="str">
            <v>24-Jan-2026</v>
          </cell>
          <cell r="I1026" t="str">
            <v>AMIN.CHISHTI</v>
          </cell>
        </row>
        <row r="1027">
          <cell r="G1027" t="str">
            <v>HA849794</v>
          </cell>
          <cell r="H1027" t="str">
            <v>5-Jan-2026</v>
          </cell>
          <cell r="I1027" t="str">
            <v>AGHA.M.JAFFER</v>
          </cell>
        </row>
        <row r="1028">
          <cell r="G1028" t="str">
            <v>NF1AET306H1067480</v>
          </cell>
          <cell r="H1028" t="str">
            <v>6-Jan-2026</v>
          </cell>
          <cell r="I1028" t="str">
            <v>MUHAMMAD.OWAIS</v>
          </cell>
        </row>
        <row r="1029">
          <cell r="G1029" t="str">
            <v>10049359</v>
          </cell>
          <cell r="H1029" t="str">
            <v>5-Jan-2026</v>
          </cell>
          <cell r="I1029" t="str">
            <v>RAHAT.GUL</v>
          </cell>
        </row>
        <row r="1030">
          <cell r="G1030" t="str">
            <v>AYJ-786(REMOVED)</v>
          </cell>
          <cell r="H1030" t="str">
            <v>20-Jan-2026</v>
          </cell>
          <cell r="I1030" t="str">
            <v>HASNAIN</v>
          </cell>
        </row>
        <row r="1031">
          <cell r="G1031" t="str">
            <v>S00105640</v>
          </cell>
          <cell r="H1031" t="str">
            <v>6-Jan-2026</v>
          </cell>
          <cell r="I1031" t="str">
            <v>NAZRA.NAZAR</v>
          </cell>
        </row>
        <row r="1032">
          <cell r="G1032" t="str">
            <v>207701</v>
          </cell>
          <cell r="H1032" t="str">
            <v>8-Jan-2026</v>
          </cell>
          <cell r="I1032" t="str">
            <v>ALIZA.WALEED</v>
          </cell>
        </row>
        <row r="1033">
          <cell r="G1033" t="str">
            <v>NFBFC6669HR010768</v>
          </cell>
          <cell r="H1033" t="str">
            <v>6-Jan-2026</v>
          </cell>
          <cell r="I1033" t="str">
            <v>M.MUSTAFA</v>
          </cell>
        </row>
        <row r="1034">
          <cell r="G1034" t="str">
            <v>ZRE172R-7000194</v>
          </cell>
          <cell r="H1034" t="str">
            <v>6-Jan-2026</v>
          </cell>
          <cell r="I1034" t="str">
            <v>MUHAMMAD.UMER</v>
          </cell>
        </row>
        <row r="1035">
          <cell r="G1035" t="str">
            <v>CR129102</v>
          </cell>
          <cell r="H1035" t="str">
            <v>5-Jan-2026</v>
          </cell>
          <cell r="I1035" t="str">
            <v>SAIF.MALIK</v>
          </cell>
        </row>
        <row r="1036">
          <cell r="G1036" t="str">
            <v>ZRE171R-6063540</v>
          </cell>
          <cell r="H1036" t="str">
            <v>14-Jan-2026</v>
          </cell>
          <cell r="I1036" t="str">
            <v>MUHAMMAD.OWAIS</v>
          </cell>
        </row>
        <row r="1037">
          <cell r="G1037" t="str">
            <v>ZVG10R-0906764</v>
          </cell>
          <cell r="H1037" t="str">
            <v>9-Jan-2026</v>
          </cell>
          <cell r="I1037" t="str">
            <v>JAWAHIR.SAEED</v>
          </cell>
        </row>
        <row r="1038">
          <cell r="G1038" t="str">
            <v>NFBFB2551-ER117510</v>
          </cell>
          <cell r="H1038" t="str">
            <v>22-Jan-2026</v>
          </cell>
          <cell r="I1038" t="str">
            <v>IQRA.KHAN</v>
          </cell>
        </row>
        <row r="1039">
          <cell r="G1039" t="str">
            <v>1146062</v>
          </cell>
          <cell r="H1039" t="str">
            <v>10-Jan-2026</v>
          </cell>
          <cell r="I1039" t="str">
            <v>NAZRA.NAZAR</v>
          </cell>
        </row>
        <row r="1040">
          <cell r="G1040" t="str">
            <v>LA300A-1007476</v>
          </cell>
          <cell r="H1040" t="str">
            <v>7-Jan-2026</v>
          </cell>
          <cell r="I1040" t="str">
            <v>RAHAT.GUL</v>
          </cell>
        </row>
        <row r="1041">
          <cell r="G1041" t="str">
            <v>485463</v>
          </cell>
          <cell r="H1041" t="str">
            <v>9-Jan-2026</v>
          </cell>
          <cell r="I1041" t="str">
            <v>YOUSUF.KHAN</v>
          </cell>
        </row>
        <row r="1042">
          <cell r="G1042" t="str">
            <v>NF1AET306H1261244</v>
          </cell>
          <cell r="H1042" t="str">
            <v>6-Jan-2026</v>
          </cell>
          <cell r="I1042" t="str">
            <v>HUZAIFA.KHAN</v>
          </cell>
        </row>
        <row r="1043">
          <cell r="G1043" t="str">
            <v>11621</v>
          </cell>
          <cell r="H1043" t="str">
            <v>6-Jan-2026</v>
          </cell>
          <cell r="I1043" t="str">
            <v>SYED.ZEESHAN.AHMED</v>
          </cell>
        </row>
        <row r="1044">
          <cell r="G1044" t="str">
            <v>6052914</v>
          </cell>
          <cell r="H1044" t="str">
            <v>1-Jan-2026</v>
          </cell>
          <cell r="I1044" t="str">
            <v>SAIF.MALIK</v>
          </cell>
        </row>
        <row r="1045">
          <cell r="G1045" t="str">
            <v>9517589</v>
          </cell>
          <cell r="H1045" t="str">
            <v>1-Jan-2026</v>
          </cell>
          <cell r="I1045" t="str">
            <v>MOSES.AKHTAR</v>
          </cell>
        </row>
        <row r="1046">
          <cell r="G1046" t="str">
            <v>NFBGM1643KR256063</v>
          </cell>
          <cell r="H1046" t="str">
            <v>22-Jan-2026</v>
          </cell>
          <cell r="I1046" t="str">
            <v>SAIF.MALIK</v>
          </cell>
        </row>
        <row r="1047">
          <cell r="G1047" t="str">
            <v>301359406</v>
          </cell>
          <cell r="H1047" t="str">
            <v>5-Jan-2026</v>
          </cell>
          <cell r="I1047" t="str">
            <v>SHAHROZ</v>
          </cell>
        </row>
        <row r="1048">
          <cell r="G1048" t="str">
            <v>6057336</v>
          </cell>
          <cell r="H1048" t="str">
            <v>3-Jan-2026</v>
          </cell>
          <cell r="I1048" t="str">
            <v>MUHAMMAD.OWAIS</v>
          </cell>
        </row>
        <row r="1049">
          <cell r="G1049" t="str">
            <v>PMHD841FMMN302062</v>
          </cell>
          <cell r="H1049" t="str">
            <v>6-Jan-2026</v>
          </cell>
          <cell r="I1049" t="str">
            <v>ZAYNAB.MUSTAFA</v>
          </cell>
        </row>
        <row r="1050">
          <cell r="G1050" t="str">
            <v>RS413PK10048165</v>
          </cell>
          <cell r="H1050" t="str">
            <v>2-Jan-2026</v>
          </cell>
          <cell r="I1050" t="str">
            <v>MOSES.AKHTAR</v>
          </cell>
        </row>
        <row r="1051">
          <cell r="G1051" t="str">
            <v>9509639</v>
          </cell>
          <cell r="H1051" t="str">
            <v>3-Jan-2026</v>
          </cell>
          <cell r="I1051" t="str">
            <v>MOSES.AKHTAR</v>
          </cell>
        </row>
        <row r="1052">
          <cell r="G1052" t="str">
            <v>NF1AET306H1184947</v>
          </cell>
          <cell r="H1052" t="str">
            <v>2-Jan-2026</v>
          </cell>
          <cell r="I1052" t="str">
            <v>YOUSUF.KHAN</v>
          </cell>
        </row>
        <row r="1053">
          <cell r="G1053" t="str">
            <v>NFBGM1542GR196267</v>
          </cell>
          <cell r="H1053" t="str">
            <v>5-Jan-2026</v>
          </cell>
          <cell r="I1053" t="str">
            <v>ZAYNAB.MUSTAFA</v>
          </cell>
        </row>
        <row r="1054">
          <cell r="G1054" t="str">
            <v>1000193</v>
          </cell>
          <cell r="H1054" t="str">
            <v>5-Jan-2026</v>
          </cell>
          <cell r="I1054" t="str">
            <v>SHAHROZ</v>
          </cell>
        </row>
        <row r="1055">
          <cell r="G1055" t="str">
            <v>NFBGN9661NR021551</v>
          </cell>
          <cell r="H1055" t="str">
            <v>10-Jan-2026</v>
          </cell>
          <cell r="I1055" t="str">
            <v>HUZAIFA.KHAN</v>
          </cell>
        </row>
        <row r="1056">
          <cell r="G1056" t="str">
            <v>9507220</v>
          </cell>
          <cell r="H1056" t="str">
            <v>12-Jan-2026</v>
          </cell>
          <cell r="I1056" t="str">
            <v>MUHAMMAD.OWAIS</v>
          </cell>
        </row>
        <row r="1057">
          <cell r="G1057" t="str">
            <v>9457386</v>
          </cell>
          <cell r="H1057" t="str">
            <v>6-Jan-2026</v>
          </cell>
          <cell r="I1057" t="str">
            <v>SYED.ZEESHAN.AHMED</v>
          </cell>
        </row>
        <row r="1058">
          <cell r="G1058" t="str">
            <v>NFBGN8629NR026827</v>
          </cell>
          <cell r="H1058" t="str">
            <v>27-Jan-2026</v>
          </cell>
          <cell r="I1058" t="str">
            <v>ALIZA.WALEED</v>
          </cell>
        </row>
        <row r="1059">
          <cell r="G1059" t="str">
            <v>PR-007527</v>
          </cell>
          <cell r="H1059" t="str">
            <v>6-Jan-2026</v>
          </cell>
          <cell r="I1059" t="str">
            <v>MOSES.AKHTAR</v>
          </cell>
        </row>
        <row r="1060">
          <cell r="G1060" t="str">
            <v>KSP130-2207273</v>
          </cell>
          <cell r="H1060" t="str">
            <v>7-Jan-2026</v>
          </cell>
          <cell r="I1060" t="str">
            <v>RAHAT.GUL</v>
          </cell>
        </row>
        <row r="1061">
          <cell r="G1061" t="str">
            <v>302551</v>
          </cell>
          <cell r="H1061" t="str">
            <v>6-Jan-2026</v>
          </cell>
          <cell r="I1061" t="str">
            <v>RAHAT.GUL</v>
          </cell>
        </row>
        <row r="1062">
          <cell r="G1062" t="str">
            <v>538172</v>
          </cell>
          <cell r="H1062" t="str">
            <v>7-Jan-2026</v>
          </cell>
          <cell r="I1062" t="str">
            <v>ALIZA.WALEED</v>
          </cell>
        </row>
        <row r="1063">
          <cell r="G1063" t="str">
            <v>KSP1302165282</v>
          </cell>
          <cell r="H1063" t="str">
            <v>7-Jan-2026</v>
          </cell>
          <cell r="I1063" t="str">
            <v>SAIF.MALIK</v>
          </cell>
        </row>
        <row r="1064">
          <cell r="G1064" t="str">
            <v>024363</v>
          </cell>
          <cell r="H1064" t="str">
            <v>13-Jan-2026</v>
          </cell>
          <cell r="I1064" t="str">
            <v>M.MUSTAFA</v>
          </cell>
        </row>
        <row r="1065">
          <cell r="G1065" t="str">
            <v>ZRE172R-7052098</v>
          </cell>
          <cell r="H1065" t="str">
            <v>16-Jan-2026</v>
          </cell>
          <cell r="I1065" t="str">
            <v>SHAHROZ</v>
          </cell>
        </row>
        <row r="1066">
          <cell r="G1066" t="str">
            <v>3100763</v>
          </cell>
          <cell r="H1066" t="str">
            <v>2-Jan-2026</v>
          </cell>
          <cell r="I1066" t="str">
            <v>SAIF.MALIK</v>
          </cell>
        </row>
        <row r="1067">
          <cell r="G1067" t="str">
            <v>BZA-243</v>
          </cell>
          <cell r="H1067" t="str">
            <v>1-Jan-2026</v>
          </cell>
          <cell r="I1067" t="str">
            <v>SHAHROZ</v>
          </cell>
        </row>
        <row r="1068">
          <cell r="G1068" t="str">
            <v>KHI-R003094</v>
          </cell>
          <cell r="H1068" t="str">
            <v>23-Jan-2026</v>
          </cell>
          <cell r="I1068" t="str">
            <v>MOSES.AKHTAR</v>
          </cell>
        </row>
        <row r="1069">
          <cell r="G1069" t="str">
            <v>781951</v>
          </cell>
          <cell r="H1069" t="str">
            <v>12-Jan-2026</v>
          </cell>
          <cell r="I1069" t="str">
            <v>HUZAIFA.KHAN</v>
          </cell>
        </row>
        <row r="1070">
          <cell r="G1070" t="str">
            <v>GUN126R-5538899</v>
          </cell>
          <cell r="H1070" t="str">
            <v>2-Jan-2026</v>
          </cell>
          <cell r="I1070" t="str">
            <v>AMIN.CHISHTI</v>
          </cell>
        </row>
        <row r="1071">
          <cell r="G1071" t="str">
            <v>SF410PK532306</v>
          </cell>
          <cell r="H1071" t="str">
            <v>6-Jan-2026</v>
          </cell>
          <cell r="I1071" t="str">
            <v>MUHAMMAD.UMER</v>
          </cell>
        </row>
        <row r="1072">
          <cell r="G1072" t="str">
            <v>7027360</v>
          </cell>
          <cell r="H1072" t="str">
            <v>2-Jan-2026</v>
          </cell>
          <cell r="I1072" t="str">
            <v>ALIZA.WALEED</v>
          </cell>
        </row>
        <row r="1073">
          <cell r="G1073" t="str">
            <v>NF1AET306H1155452</v>
          </cell>
          <cell r="H1073" t="str">
            <v>4-Jan-2026</v>
          </cell>
          <cell r="I1073" t="str">
            <v>ALIZA.WALEED</v>
          </cell>
        </row>
        <row r="1074">
          <cell r="G1074" t="str">
            <v>BK-9900</v>
          </cell>
          <cell r="H1074" t="str">
            <v>2-Jan-2026</v>
          </cell>
          <cell r="I1074" t="str">
            <v>FARJAD.MANZOOR</v>
          </cell>
        </row>
        <row r="1075">
          <cell r="G1075" t="str">
            <v>NZE170R-4204233</v>
          </cell>
          <cell r="H1075" t="str">
            <v>3-Jan-2026</v>
          </cell>
          <cell r="I1075" t="str">
            <v>SAIF.MALIK</v>
          </cell>
        </row>
        <row r="1076">
          <cell r="G1076" t="str">
            <v>GH570894</v>
          </cell>
          <cell r="H1076" t="str">
            <v>5-Jan-2026</v>
          </cell>
          <cell r="I1076" t="str">
            <v>IQRA.KHAN</v>
          </cell>
        </row>
        <row r="1077">
          <cell r="G1077" t="str">
            <v>4181303</v>
          </cell>
          <cell r="H1077" t="str">
            <v>26-Jan-2026</v>
          </cell>
          <cell r="I1077" t="str">
            <v>FARJAD.MANZOOR</v>
          </cell>
        </row>
        <row r="1078">
          <cell r="G1078" t="str">
            <v>1023290</v>
          </cell>
          <cell r="H1078" t="str">
            <v>7-Jan-2026</v>
          </cell>
          <cell r="I1078" t="str">
            <v>RAHAT.GUL</v>
          </cell>
        </row>
        <row r="1079">
          <cell r="G1079" t="str">
            <v>10101099</v>
          </cell>
          <cell r="H1079" t="str">
            <v>5-Jan-2026</v>
          </cell>
          <cell r="I1079" t="str">
            <v>YOUSUF.KHAN</v>
          </cell>
        </row>
        <row r="1080">
          <cell r="G1080" t="str">
            <v>10090810</v>
          </cell>
          <cell r="H1080" t="str">
            <v>5-Jan-2026</v>
          </cell>
          <cell r="I1080" t="str">
            <v>RAHAT.GUL</v>
          </cell>
        </row>
        <row r="1081">
          <cell r="G1081" t="str">
            <v>NFBGN9663NR011247N</v>
          </cell>
          <cell r="H1081" t="str">
            <v>7-Jan-2026</v>
          </cell>
          <cell r="I1081" t="str">
            <v>IQRA.KHAN</v>
          </cell>
        </row>
        <row r="1082">
          <cell r="G1082" t="str">
            <v>1097952</v>
          </cell>
          <cell r="H1082" t="str">
            <v>6-Jan-2026</v>
          </cell>
          <cell r="I1082" t="str">
            <v>ABDUL.AHAD</v>
          </cell>
        </row>
        <row r="1083">
          <cell r="G1083" t="str">
            <v>NZE170R-4033073</v>
          </cell>
          <cell r="H1083" t="str">
            <v>12-Jan-2026</v>
          </cell>
          <cell r="I1083" t="str">
            <v>RAHAT.GUL</v>
          </cell>
        </row>
        <row r="1084">
          <cell r="G1084" t="str">
            <v>PDF580PALR21I1819</v>
          </cell>
          <cell r="H1084" t="str">
            <v>8-Jan-2026</v>
          </cell>
          <cell r="I1084" t="str">
            <v>RAHAT.GUL</v>
          </cell>
        </row>
        <row r="1085">
          <cell r="G1085" t="str">
            <v>NNAQL51AZRP521249</v>
          </cell>
          <cell r="H1085" t="str">
            <v>7-Jan-2026</v>
          </cell>
          <cell r="I1085" t="str">
            <v>HASNAIN</v>
          </cell>
        </row>
        <row r="1086">
          <cell r="G1086" t="str">
            <v>XNR005377</v>
          </cell>
          <cell r="H1086" t="str">
            <v>26-Jan-2026</v>
          </cell>
          <cell r="I1086" t="str">
            <v>MUHAMMAD.OWAIS</v>
          </cell>
        </row>
        <row r="1087">
          <cell r="G1087" t="str">
            <v>ZRE172R-7028192</v>
          </cell>
          <cell r="H1087" t="str">
            <v>1-Jan-2026</v>
          </cell>
          <cell r="I1087" t="str">
            <v>MOSES.AKHTAR</v>
          </cell>
        </row>
        <row r="1088">
          <cell r="G1088" t="str">
            <v>TLC1</v>
          </cell>
          <cell r="H1088" t="str">
            <v>14-Jan-2026</v>
          </cell>
          <cell r="I1088" t="str">
            <v>ABDUL.AHAD</v>
          </cell>
        </row>
        <row r="1089">
          <cell r="G1089" t="str">
            <v>7037464</v>
          </cell>
          <cell r="H1089" t="str">
            <v>21-Jan-2026</v>
          </cell>
          <cell r="I1089" t="str">
            <v>MUHAMMAD.UMER</v>
          </cell>
        </row>
        <row r="1090">
          <cell r="G1090" t="str">
            <v>NNAQL51AZKP505951</v>
          </cell>
          <cell r="H1090" t="str">
            <v>20-Jan-2026</v>
          </cell>
          <cell r="I1090" t="str">
            <v>SAIF.MALIK</v>
          </cell>
        </row>
        <row r="1091">
          <cell r="G1091" t="str">
            <v>NSP151R-9513984</v>
          </cell>
          <cell r="H1091" t="str">
            <v>2-Jan-2026</v>
          </cell>
          <cell r="I1091" t="str">
            <v>M.MUSTAFA</v>
          </cell>
        </row>
        <row r="1092">
          <cell r="G1092" t="str">
            <v>EC593117</v>
          </cell>
          <cell r="H1092" t="str">
            <v>5-Jan-2026</v>
          </cell>
          <cell r="I1092" t="str">
            <v>ABDUL.AHAD</v>
          </cell>
        </row>
        <row r="1093">
          <cell r="G1093" t="str">
            <v>NFJV3JA3XRL005647</v>
          </cell>
          <cell r="H1093" t="str">
            <v>5-Jan-2026</v>
          </cell>
          <cell r="I1093" t="str">
            <v>WASEEM.TARIQ</v>
          </cell>
        </row>
        <row r="1094">
          <cell r="G1094" t="str">
            <v>NF1AET306H1232943</v>
          </cell>
          <cell r="H1094" t="str">
            <v>19-Jan-2026</v>
          </cell>
          <cell r="I1094" t="str">
            <v>RAHAT.GUL</v>
          </cell>
        </row>
        <row r="1095">
          <cell r="G1095" t="str">
            <v>10105564</v>
          </cell>
          <cell r="H1095" t="str">
            <v>29-Jan-2026</v>
          </cell>
          <cell r="I1095" t="str">
            <v>IQRA.KHAN</v>
          </cell>
        </row>
        <row r="1096">
          <cell r="G1096" t="str">
            <v>ZRE171R-6046485</v>
          </cell>
          <cell r="H1096" t="str">
            <v>7-Jan-2026</v>
          </cell>
          <cell r="I1096" t="str">
            <v>MOSES.AKHTAR</v>
          </cell>
        </row>
        <row r="1097">
          <cell r="G1097" t="str">
            <v>MR52S-330812</v>
          </cell>
          <cell r="H1097" t="str">
            <v>9-Jan-2026</v>
          </cell>
          <cell r="I1097" t="str">
            <v>IQRA.KHAN</v>
          </cell>
        </row>
        <row r="1098">
          <cell r="G1098" t="str">
            <v>NF1AET306H1169844</v>
          </cell>
          <cell r="H1098" t="str">
            <v>19-Jan-2026</v>
          </cell>
          <cell r="I1098" t="str">
            <v>WASEEM.TARIQ</v>
          </cell>
        </row>
        <row r="1099">
          <cell r="G1099" t="str">
            <v>100829713</v>
          </cell>
          <cell r="H1099" t="str">
            <v>12-Jan-2026</v>
          </cell>
          <cell r="I1099" t="str">
            <v>MUHAMMAD.OWAIS</v>
          </cell>
        </row>
        <row r="1100">
          <cell r="G1100" t="str">
            <v>6061425</v>
          </cell>
          <cell r="H1100" t="str">
            <v>19-Jan-2026</v>
          </cell>
          <cell r="I1100" t="str">
            <v>ABDUL.AHAD</v>
          </cell>
        </row>
        <row r="1101">
          <cell r="G1101" t="str">
            <v>R028072</v>
          </cell>
          <cell r="H1101" t="str">
            <v>10-Jan-2026</v>
          </cell>
          <cell r="I1101" t="str">
            <v>MOSES.AKHTAR</v>
          </cell>
        </row>
        <row r="1102">
          <cell r="G1102" t="str">
            <v>NKMAAB3D1N1017043</v>
          </cell>
          <cell r="H1102" t="str">
            <v>12-Jan-2026</v>
          </cell>
          <cell r="I1102" t="str">
            <v>IQRA.KHAN</v>
          </cell>
        </row>
        <row r="1103">
          <cell r="G1103" t="str">
            <v>BL-1370</v>
          </cell>
          <cell r="H1103" t="str">
            <v>27-Jan-2026</v>
          </cell>
          <cell r="I1103" t="str">
            <v>FARJAD.MANZOOR</v>
          </cell>
        </row>
        <row r="1104">
          <cell r="G1104" t="str">
            <v>10108233</v>
          </cell>
          <cell r="H1104" t="str">
            <v>19-Jan-2026</v>
          </cell>
          <cell r="I1104" t="str">
            <v>ZAYNAB.MUSTAFA</v>
          </cell>
        </row>
        <row r="1105">
          <cell r="G1105" t="str">
            <v>403864</v>
          </cell>
          <cell r="H1105" t="str">
            <v>19-Jan-2026</v>
          </cell>
          <cell r="I1105" t="str">
            <v>ABDUL.AHAD</v>
          </cell>
        </row>
        <row r="1106">
          <cell r="G1106" t="str">
            <v>10120262</v>
          </cell>
          <cell r="H1106" t="str">
            <v>19-Jan-2026</v>
          </cell>
          <cell r="I1106" t="str">
            <v>MOSES.AKHTAR</v>
          </cell>
        </row>
        <row r="1107">
          <cell r="G1107" t="str">
            <v>NKMAAB3D1M101911</v>
          </cell>
          <cell r="H1107" t="str">
            <v>27-Jan-2026</v>
          </cell>
          <cell r="I1107" t="str">
            <v>AGHA.M.JAFFER</v>
          </cell>
        </row>
        <row r="1108">
          <cell r="G1108" t="str">
            <v>NKMA2ASE5N1010649</v>
          </cell>
          <cell r="H1108" t="str">
            <v>30-Jan-2026</v>
          </cell>
          <cell r="I1108" t="str">
            <v>IQRA.KHAN</v>
          </cell>
        </row>
        <row r="1109">
          <cell r="G1109" t="str">
            <v>10050546</v>
          </cell>
          <cell r="H1109" t="str">
            <v>26-Jan-2026</v>
          </cell>
          <cell r="I1109" t="str">
            <v>SAIF.MALIK</v>
          </cell>
        </row>
        <row r="1110">
          <cell r="G1110" t="str">
            <v>NFBGM154XJR233363</v>
          </cell>
          <cell r="H1110" t="str">
            <v>12-Jan-2026</v>
          </cell>
          <cell r="I1110" t="str">
            <v>SAIF.MALIK</v>
          </cell>
        </row>
        <row r="1111">
          <cell r="G1111" t="str">
            <v>JHHYS JOH 402000084</v>
          </cell>
          <cell r="H1111" t="str">
            <v>28-Jan-2026</v>
          </cell>
          <cell r="I1111" t="str">
            <v>HASNAIN</v>
          </cell>
        </row>
        <row r="1112">
          <cell r="G1112" t="str">
            <v>DA17V-233765</v>
          </cell>
          <cell r="H1112" t="str">
            <v>16-Jan-2026</v>
          </cell>
          <cell r="I1112" t="str">
            <v>YOUSUF.KHAN</v>
          </cell>
        </row>
        <row r="1113">
          <cell r="G1113" t="str">
            <v>BQF-969</v>
          </cell>
          <cell r="H1113" t="str">
            <v>12-Jan-2026</v>
          </cell>
          <cell r="I1113" t="str">
            <v>MUHAMMAD.UMER</v>
          </cell>
        </row>
        <row r="1114">
          <cell r="G1114" t="str">
            <v>NFBDG1837KR017632</v>
          </cell>
          <cell r="H1114" t="str">
            <v>14-Jan-2026</v>
          </cell>
          <cell r="I1114" t="str">
            <v>IQRA.KHAN</v>
          </cell>
        </row>
        <row r="1115">
          <cell r="G1115" t="str">
            <v>NFPA24396SP000007</v>
          </cell>
          <cell r="H1115" t="str">
            <v>17-Jan-2026</v>
          </cell>
          <cell r="I1115" t="str">
            <v>HASNAIN</v>
          </cell>
        </row>
        <row r="1116">
          <cell r="G1116" t="str">
            <v>A1J310PK10022371</v>
          </cell>
          <cell r="H1116" t="str">
            <v>19-Jan-2026</v>
          </cell>
          <cell r="I1116" t="str">
            <v>NAZRA.NAZAR</v>
          </cell>
        </row>
        <row r="1117">
          <cell r="G1117" t="str">
            <v>1003092</v>
          </cell>
          <cell r="H1117" t="str">
            <v>14-Jan-2026</v>
          </cell>
          <cell r="I1117" t="str">
            <v>SABA.CH</v>
          </cell>
        </row>
        <row r="1118">
          <cell r="G1118" t="str">
            <v>1242027(REMOVED)</v>
          </cell>
          <cell r="H1118" t="str">
            <v>19-Jan-2026</v>
          </cell>
          <cell r="I1118" t="str">
            <v>ZAYNAB.MUSTAFA</v>
          </cell>
        </row>
        <row r="1119">
          <cell r="G1119" t="str">
            <v>NF1AET306H1159831</v>
          </cell>
          <cell r="H1119" t="str">
            <v>12-Jan-2026</v>
          </cell>
          <cell r="I1119" t="str">
            <v>WASEEM.TARIQ</v>
          </cell>
        </row>
        <row r="1120">
          <cell r="G1120" t="str">
            <v>1135292</v>
          </cell>
          <cell r="H1120" t="str">
            <v>22-Jan-2026</v>
          </cell>
          <cell r="I1120" t="str">
            <v>JAWAHIR.SAEED</v>
          </cell>
        </row>
        <row r="1121">
          <cell r="G1121" t="str">
            <v>100863663</v>
          </cell>
          <cell r="H1121" t="str">
            <v>12-Jan-2026</v>
          </cell>
          <cell r="I1121" t="str">
            <v>MUHAMMAD.OWAIS</v>
          </cell>
        </row>
        <row r="1122">
          <cell r="G1122" t="str">
            <v>468457</v>
          </cell>
          <cell r="H1122" t="str">
            <v>13-Jan-2026</v>
          </cell>
          <cell r="I1122" t="str">
            <v>ZAYNAB.MUSTAFA</v>
          </cell>
        </row>
        <row r="1123">
          <cell r="G1123" t="str">
            <v>NFBGN9666NR029709</v>
          </cell>
          <cell r="H1123" t="str">
            <v>14-Jan-2026</v>
          </cell>
          <cell r="I1123" t="str">
            <v>MUHAMMAD.UMER</v>
          </cell>
        </row>
        <row r="1124">
          <cell r="G1124" t="str">
            <v>RS413PK10039462</v>
          </cell>
          <cell r="H1124" t="str">
            <v>26-Jan-2026</v>
          </cell>
          <cell r="I1124" t="str">
            <v>M.KHALID</v>
          </cell>
        </row>
        <row r="1125">
          <cell r="G1125" t="str">
            <v>NF1SZC63S00111796</v>
          </cell>
          <cell r="H1125" t="str">
            <v>23-Jan-2026</v>
          </cell>
          <cell r="I1125" t="str">
            <v>AGHA.M.JAFFER</v>
          </cell>
        </row>
        <row r="1126">
          <cell r="G1126" t="str">
            <v>265111</v>
          </cell>
          <cell r="H1126" t="str">
            <v>19-Jan-2026</v>
          </cell>
          <cell r="I1126" t="str">
            <v>ABDUL.AHAD</v>
          </cell>
        </row>
        <row r="1127">
          <cell r="G1127" t="str">
            <v>HFC27-004778</v>
          </cell>
          <cell r="H1127" t="str">
            <v>26-Jan-2026</v>
          </cell>
          <cell r="I1127" t="str">
            <v>HASNAIN</v>
          </cell>
        </row>
        <row r="1128">
          <cell r="G1128" t="str">
            <v>7504516</v>
          </cell>
          <cell r="H1128" t="str">
            <v>16-Jan-2026</v>
          </cell>
          <cell r="I1128" t="str">
            <v>SHAHROZ</v>
          </cell>
        </row>
        <row r="1129">
          <cell r="G1129" t="str">
            <v>NF1AET306H1160198</v>
          </cell>
          <cell r="H1129" t="str">
            <v>12-Jan-2026</v>
          </cell>
          <cell r="I1129" t="str">
            <v>M.MUSTAFA</v>
          </cell>
        </row>
        <row r="1130">
          <cell r="G1130" t="str">
            <v>NF1SZ363S00109657</v>
          </cell>
          <cell r="H1130" t="str">
            <v>20-Jan-2026</v>
          </cell>
          <cell r="I1130" t="str">
            <v>M.MUSTAFA</v>
          </cell>
        </row>
        <row r="1131">
          <cell r="G1131" t="str">
            <v>NKMAAB3D1M1009200</v>
          </cell>
          <cell r="H1131" t="str">
            <v>31-Jan-2026</v>
          </cell>
          <cell r="I1131" t="str">
            <v>SAIF.MALIK</v>
          </cell>
        </row>
        <row r="1132">
          <cell r="G1132" t="str">
            <v>PMHJ2813SRN217542</v>
          </cell>
          <cell r="H1132" t="str">
            <v>19-Jan-2026</v>
          </cell>
          <cell r="I1132" t="str">
            <v>YOUSUF.KHAN</v>
          </cell>
        </row>
        <row r="1133">
          <cell r="G1133" t="str">
            <v>112230</v>
          </cell>
          <cell r="H1133" t="str">
            <v>10-Jan-2026</v>
          </cell>
          <cell r="I1133" t="str">
            <v>HASNAIN</v>
          </cell>
        </row>
        <row r="1134">
          <cell r="G1134" t="str">
            <v>C101333</v>
          </cell>
          <cell r="H1134" t="str">
            <v>9-Jan-2026</v>
          </cell>
          <cell r="I1134" t="str">
            <v>M.KHALID</v>
          </cell>
        </row>
        <row r="1135">
          <cell r="G1135" t="str">
            <v>A1J310PK10087097</v>
          </cell>
          <cell r="H1135" t="str">
            <v>14-Jan-2026</v>
          </cell>
          <cell r="I1135" t="str">
            <v>HASNAIN</v>
          </cell>
        </row>
        <row r="1136">
          <cell r="G1136" t="str">
            <v>PMHL341BMNN402406(REMOVED)</v>
          </cell>
          <cell r="H1136" t="str">
            <v>10-Jan-2026</v>
          </cell>
          <cell r="I1136" t="str">
            <v>HUZAIFA.KHAN</v>
          </cell>
        </row>
        <row r="1137">
          <cell r="G1137" t="str">
            <v>ZRE171R-6080501</v>
          </cell>
          <cell r="H1137" t="str">
            <v>10-Jan-2026</v>
          </cell>
          <cell r="I1137" t="str">
            <v>SAIF.MALIK</v>
          </cell>
        </row>
        <row r="1138">
          <cell r="G1138" t="str">
            <v>C102398</v>
          </cell>
          <cell r="H1138" t="str">
            <v>10-Jan-2026</v>
          </cell>
          <cell r="I1138" t="str">
            <v>M.KHALID</v>
          </cell>
        </row>
        <row r="1139">
          <cell r="G1139" t="str">
            <v>ZRE171R6040320</v>
          </cell>
          <cell r="H1139" t="str">
            <v>12-Jan-2026</v>
          </cell>
          <cell r="I1139" t="str">
            <v>YOUSUF.KHAN</v>
          </cell>
        </row>
        <row r="1140">
          <cell r="G1140" t="str">
            <v>ZRE172R-7044889</v>
          </cell>
          <cell r="H1140" t="str">
            <v>13-Jan-2026</v>
          </cell>
          <cell r="I1140" t="str">
            <v>HUZAIFA.KHAN</v>
          </cell>
        </row>
        <row r="1141">
          <cell r="G1141" t="str">
            <v>S00111708</v>
          </cell>
          <cell r="H1141" t="str">
            <v>12-Jan-2026</v>
          </cell>
          <cell r="I1141" t="str">
            <v>ABDUL.AHAD</v>
          </cell>
        </row>
        <row r="1142">
          <cell r="G1142" t="str">
            <v>100829758</v>
          </cell>
          <cell r="H1142" t="str">
            <v>12-Jan-2026</v>
          </cell>
          <cell r="I1142" t="str">
            <v>MUHAMMAD.OWAIS</v>
          </cell>
        </row>
        <row r="1143">
          <cell r="G1143" t="str">
            <v>100829725</v>
          </cell>
          <cell r="H1143" t="str">
            <v>12-Jan-2026</v>
          </cell>
          <cell r="I1143" t="str">
            <v>MUHAMMAD.OWAIS</v>
          </cell>
        </row>
        <row r="1144">
          <cell r="G1144" t="str">
            <v>100803832</v>
          </cell>
          <cell r="H1144" t="str">
            <v>12-Jan-2026</v>
          </cell>
          <cell r="I1144" t="str">
            <v>MUHAMMAD.OWAIS</v>
          </cell>
        </row>
        <row r="1145">
          <cell r="G1145" t="str">
            <v>NF1AET306H1205629</v>
          </cell>
          <cell r="H1145" t="str">
            <v>28-Jan-2026</v>
          </cell>
          <cell r="I1145" t="str">
            <v>M.KHALID</v>
          </cell>
        </row>
        <row r="1146">
          <cell r="G1146" t="str">
            <v>NKMA2CBR4R10023000</v>
          </cell>
          <cell r="H1146" t="str">
            <v>15-Jan-2026</v>
          </cell>
          <cell r="I1146" t="str">
            <v>RAHAT.GUL</v>
          </cell>
        </row>
        <row r="1147">
          <cell r="G1147" t="str">
            <v>LR265549</v>
          </cell>
          <cell r="H1147" t="str">
            <v>20-Jan-2026</v>
          </cell>
          <cell r="I1147" t="str">
            <v>RAHAT.GUL</v>
          </cell>
        </row>
        <row r="1148">
          <cell r="G1148" t="str">
            <v>208159</v>
          </cell>
          <cell r="H1148" t="str">
            <v>19-Jan-2026</v>
          </cell>
          <cell r="I1148" t="str">
            <v>SHAHROZ</v>
          </cell>
        </row>
        <row r="1149">
          <cell r="G1149" t="str">
            <v>10067453</v>
          </cell>
          <cell r="H1149" t="str">
            <v>19-Jan-2026</v>
          </cell>
          <cell r="I1149" t="str">
            <v>SHAHROZ</v>
          </cell>
        </row>
        <row r="1150">
          <cell r="G1150" t="str">
            <v>10141660</v>
          </cell>
          <cell r="H1150" t="str">
            <v>16-Jan-2026</v>
          </cell>
          <cell r="I1150" t="str">
            <v>JAWAHIR.SAEED</v>
          </cell>
        </row>
        <row r="1151">
          <cell r="G1151" t="str">
            <v>10050156</v>
          </cell>
          <cell r="H1151" t="str">
            <v>13-Jan-2026</v>
          </cell>
          <cell r="I1151" t="str">
            <v>MOSES.AKHTAR</v>
          </cell>
        </row>
        <row r="1152">
          <cell r="G1152" t="str">
            <v>1002598</v>
          </cell>
          <cell r="H1152" t="str">
            <v>15-Jan-2026</v>
          </cell>
          <cell r="I1152" t="str">
            <v>MUHAMMAD.OWAIS</v>
          </cell>
        </row>
        <row r="1153">
          <cell r="G1153" t="str">
            <v>1227281</v>
          </cell>
          <cell r="H1153" t="str">
            <v>15-Jan-2026</v>
          </cell>
          <cell r="I1153" t="str">
            <v>YOUSUF.KHAN</v>
          </cell>
        </row>
        <row r="1154">
          <cell r="G1154" t="str">
            <v>NFJV3JV15RL005807</v>
          </cell>
          <cell r="H1154" t="str">
            <v>30-Jan-2026</v>
          </cell>
          <cell r="I1154" t="str">
            <v>IQRA.KHAN</v>
          </cell>
        </row>
        <row r="1155">
          <cell r="G1155" t="str">
            <v>NF1AET306H1008809</v>
          </cell>
          <cell r="H1155" t="str">
            <v>14-Jan-2026</v>
          </cell>
          <cell r="I1155" t="str">
            <v>ABDUL.AHAD</v>
          </cell>
        </row>
        <row r="1156">
          <cell r="G1156" t="str">
            <v>1010485</v>
          </cell>
          <cell r="H1156" t="str">
            <v>19-Jan-2026</v>
          </cell>
          <cell r="I1156" t="str">
            <v>ALIZA.WALEED</v>
          </cell>
        </row>
        <row r="1157">
          <cell r="G1157" t="str">
            <v>10079776</v>
          </cell>
          <cell r="H1157" t="str">
            <v>10-Jan-2026</v>
          </cell>
          <cell r="I1157" t="str">
            <v>YOUSUF.KHAN</v>
          </cell>
        </row>
        <row r="1158">
          <cell r="G1158" t="str">
            <v>013779</v>
          </cell>
          <cell r="H1158" t="str">
            <v>12-Jan-2026</v>
          </cell>
          <cell r="I1158" t="str">
            <v>ZAYNAB.MUSTAFA</v>
          </cell>
        </row>
        <row r="1159">
          <cell r="G1159" t="str">
            <v>4175176</v>
          </cell>
          <cell r="H1159" t="str">
            <v>23-Jan-2026</v>
          </cell>
          <cell r="I1159" t="str">
            <v>ALIZA.WALEED</v>
          </cell>
        </row>
        <row r="1160">
          <cell r="G1160" t="str">
            <v>NFBRV3851SR006988</v>
          </cell>
          <cell r="H1160" t="str">
            <v>10-Jan-2026</v>
          </cell>
          <cell r="I1160" t="str">
            <v>M.KHALID</v>
          </cell>
        </row>
        <row r="1161">
          <cell r="G1161" t="str">
            <v>R-6032944</v>
          </cell>
          <cell r="H1161" t="str">
            <v>10-Jan-2026</v>
          </cell>
          <cell r="I1161" t="str">
            <v>M.KHALID</v>
          </cell>
        </row>
        <row r="1162">
          <cell r="G1162" t="str">
            <v>NF1AETJO6H1037151</v>
          </cell>
          <cell r="H1162" t="str">
            <v>12-Jan-2026</v>
          </cell>
          <cell r="I1162" t="str">
            <v>HUZAIFA.KHAN</v>
          </cell>
        </row>
        <row r="1163">
          <cell r="G1163" t="str">
            <v>228970</v>
          </cell>
          <cell r="H1163" t="str">
            <v>12-Jan-2026</v>
          </cell>
          <cell r="I1163" t="str">
            <v>HASNAIN</v>
          </cell>
        </row>
        <row r="1164">
          <cell r="G1164" t="str">
            <v>LA350S-0054342</v>
          </cell>
          <cell r="H1164" t="str">
            <v>20-Jan-2026</v>
          </cell>
          <cell r="I1164" t="str">
            <v>SAIF.MALIK</v>
          </cell>
        </row>
        <row r="1165">
          <cell r="G1165" t="str">
            <v>100863625</v>
          </cell>
          <cell r="H1165" t="str">
            <v>13-Jan-2026</v>
          </cell>
          <cell r="I1165" t="str">
            <v>M.KHALID</v>
          </cell>
        </row>
        <row r="1166">
          <cell r="G1166" t="str">
            <v>100863672</v>
          </cell>
          <cell r="H1166" t="str">
            <v>13-Jan-2026</v>
          </cell>
          <cell r="I1166" t="str">
            <v>M.KHALID</v>
          </cell>
        </row>
        <row r="1167">
          <cell r="G1167" t="str">
            <v>1220366</v>
          </cell>
          <cell r="H1167" t="str">
            <v>12-Jan-2026</v>
          </cell>
          <cell r="I1167" t="str">
            <v>HASNAIN</v>
          </cell>
        </row>
        <row r="1168">
          <cell r="G1168" t="str">
            <v>NFBFC6666LR068054</v>
          </cell>
          <cell r="H1168" t="str">
            <v>12-Jan-2026</v>
          </cell>
          <cell r="I1168" t="str">
            <v>MUHAMMAD.UMER</v>
          </cell>
        </row>
        <row r="1169">
          <cell r="G1169" t="str">
            <v>NSR150R7000536</v>
          </cell>
          <cell r="H1169" t="str">
            <v>10-Jan-2026</v>
          </cell>
          <cell r="I1169" t="str">
            <v>SHAHROZ</v>
          </cell>
        </row>
        <row r="1170">
          <cell r="G1170" t="str">
            <v>NF1AVK31H10100894</v>
          </cell>
          <cell r="H1170" t="str">
            <v>19-Jan-2026</v>
          </cell>
          <cell r="I1170" t="str">
            <v>JAWAHIR.SAEED</v>
          </cell>
        </row>
        <row r="1171">
          <cell r="G1171" t="str">
            <v>H1014600</v>
          </cell>
          <cell r="H1171" t="str">
            <v>22-Jan-2026</v>
          </cell>
          <cell r="I1171" t="str">
            <v>MOSES.AKHTAR</v>
          </cell>
        </row>
        <row r="1172">
          <cell r="G1172" t="str">
            <v>NZE170R4192982</v>
          </cell>
          <cell r="H1172" t="str">
            <v>26-Jan-2026</v>
          </cell>
          <cell r="I1172" t="str">
            <v>ABDUL.AHAD</v>
          </cell>
        </row>
        <row r="1173">
          <cell r="G1173" t="str">
            <v>101039659</v>
          </cell>
          <cell r="H1173" t="str">
            <v>14-Jan-2026</v>
          </cell>
          <cell r="I1173" t="str">
            <v>WASEEM.TARIQ</v>
          </cell>
        </row>
        <row r="1174">
          <cell r="G1174" t="str">
            <v>7055862</v>
          </cell>
          <cell r="H1174" t="str">
            <v>12-Jan-2026</v>
          </cell>
          <cell r="I1174" t="str">
            <v>SAIF.MALIK</v>
          </cell>
        </row>
        <row r="1175">
          <cell r="G1175" t="str">
            <v>GUN126R-5537683</v>
          </cell>
          <cell r="H1175" t="str">
            <v>22-Jan-2026</v>
          </cell>
          <cell r="I1175" t="str">
            <v>HUZAIFA.KHAN</v>
          </cell>
        </row>
        <row r="1176">
          <cell r="G1176" t="str">
            <v>R-0900164</v>
          </cell>
          <cell r="H1176" t="str">
            <v>12-Jan-2026</v>
          </cell>
          <cell r="I1176" t="str">
            <v>YOUSUF.KHAN</v>
          </cell>
        </row>
        <row r="1177">
          <cell r="G1177" t="str">
            <v>6086829</v>
          </cell>
          <cell r="H1177" t="str">
            <v>21-Jan-2026</v>
          </cell>
          <cell r="I1177" t="str">
            <v>HUZAIFA.KHAN</v>
          </cell>
        </row>
        <row r="1178">
          <cell r="G1178" t="str">
            <v>R001955</v>
          </cell>
          <cell r="H1178" t="str">
            <v>22-Jan-2026</v>
          </cell>
          <cell r="I1178" t="str">
            <v>MUHAMMAD.UMER</v>
          </cell>
        </row>
        <row r="1179">
          <cell r="G1179" t="str">
            <v>ZRE171R-6066370</v>
          </cell>
          <cell r="H1179" t="str">
            <v>14-Jan-2026</v>
          </cell>
          <cell r="I1179" t="str">
            <v>MUHAMMAD.OWAIS</v>
          </cell>
        </row>
        <row r="1180">
          <cell r="G1180" t="str">
            <v>RR010588</v>
          </cell>
          <cell r="H1180" t="str">
            <v>13-Jan-2026</v>
          </cell>
          <cell r="I1180" t="str">
            <v>M.MUSTAFA</v>
          </cell>
        </row>
        <row r="1181">
          <cell r="G1181" t="str">
            <v>14405(REMOVED)</v>
          </cell>
          <cell r="H1181" t="str">
            <v>14-Jan-2026</v>
          </cell>
          <cell r="I1181" t="str">
            <v>JAWAHIR.SAEED</v>
          </cell>
        </row>
        <row r="1182">
          <cell r="G1182" t="str">
            <v>100829756</v>
          </cell>
          <cell r="H1182" t="str">
            <v>12-Jan-2026</v>
          </cell>
          <cell r="I1182" t="str">
            <v>AMIN.CHISHTI</v>
          </cell>
        </row>
        <row r="1183">
          <cell r="G1183" t="str">
            <v>R7051839</v>
          </cell>
          <cell r="H1183" t="str">
            <v>12-Jan-2026</v>
          </cell>
          <cell r="I1183" t="str">
            <v>HASNAIN</v>
          </cell>
        </row>
        <row r="1184">
          <cell r="G1184" t="str">
            <v>1044707</v>
          </cell>
          <cell r="H1184" t="str">
            <v>28-Jan-2026</v>
          </cell>
          <cell r="I1184" t="str">
            <v>M.MUSTAFA</v>
          </cell>
        </row>
        <row r="1185">
          <cell r="G1185" t="str">
            <v>R-7072327(A)</v>
          </cell>
          <cell r="H1185" t="str">
            <v>13-Jan-2026</v>
          </cell>
          <cell r="I1185" t="str">
            <v>MUHAMMAD.OWAIS</v>
          </cell>
        </row>
        <row r="1186">
          <cell r="G1186" t="str">
            <v>223667</v>
          </cell>
          <cell r="H1186" t="str">
            <v>13-Jan-2026</v>
          </cell>
          <cell r="I1186" t="str">
            <v>HASNAIN</v>
          </cell>
        </row>
        <row r="1187">
          <cell r="G1187" t="str">
            <v>NF1AET306H1151976</v>
          </cell>
          <cell r="H1187" t="str">
            <v>23-Jan-2026</v>
          </cell>
          <cell r="I1187" t="str">
            <v>FARJAD.MANZOOR</v>
          </cell>
        </row>
        <row r="1188">
          <cell r="G1188" t="str">
            <v>10118789</v>
          </cell>
          <cell r="H1188" t="str">
            <v>13-Jan-2026</v>
          </cell>
          <cell r="I1188" t="str">
            <v>HASNAIN</v>
          </cell>
        </row>
        <row r="1189">
          <cell r="G1189" t="str">
            <v>6077309</v>
          </cell>
          <cell r="H1189" t="str">
            <v>13-Jan-2026</v>
          </cell>
          <cell r="I1189" t="str">
            <v>M.MUSTAFA</v>
          </cell>
        </row>
        <row r="1190">
          <cell r="G1190" t="str">
            <v>NZE170R-4053803</v>
          </cell>
          <cell r="H1190" t="str">
            <v>14-Jan-2026</v>
          </cell>
          <cell r="I1190" t="str">
            <v>M.MUSTAFA</v>
          </cell>
        </row>
        <row r="1191">
          <cell r="G1191" t="str">
            <v>1161080</v>
          </cell>
          <cell r="H1191" t="str">
            <v>14-Jan-2026</v>
          </cell>
          <cell r="I1191" t="str">
            <v>HASNAIN</v>
          </cell>
        </row>
        <row r="1192">
          <cell r="G1192" t="str">
            <v>R005173</v>
          </cell>
          <cell r="H1192" t="str">
            <v>13-Jan-2026</v>
          </cell>
          <cell r="I1192" t="str">
            <v>MOSES.AKHTAR</v>
          </cell>
        </row>
        <row r="1193">
          <cell r="G1193" t="str">
            <v>R066182</v>
          </cell>
          <cell r="H1193" t="str">
            <v>20-Jan-2026</v>
          </cell>
          <cell r="I1193" t="str">
            <v>HUZAIFA.KHAN</v>
          </cell>
        </row>
        <row r="1194">
          <cell r="G1194" t="str">
            <v>1160991</v>
          </cell>
          <cell r="H1194" t="str">
            <v>15-Jan-2026</v>
          </cell>
          <cell r="I1194" t="str">
            <v>RAHAT.GUL</v>
          </cell>
        </row>
        <row r="1195">
          <cell r="G1195" t="str">
            <v>BCV-757</v>
          </cell>
          <cell r="H1195" t="str">
            <v>30-Jan-2026</v>
          </cell>
          <cell r="I1195" t="str">
            <v>ZAYNAB.MUSTAFA</v>
          </cell>
        </row>
        <row r="1196">
          <cell r="G1196" t="str">
            <v>Q376887</v>
          </cell>
          <cell r="H1196" t="str">
            <v>22-Jan-2026</v>
          </cell>
          <cell r="I1196" t="str">
            <v>ABDUL.AHAD</v>
          </cell>
        </row>
        <row r="1197">
          <cell r="G1197" t="str">
            <v>0891500</v>
          </cell>
          <cell r="H1197" t="str">
            <v>14-Jan-2026</v>
          </cell>
          <cell r="I1197" t="str">
            <v>IQRA.KHAN</v>
          </cell>
        </row>
        <row r="1198">
          <cell r="G1198" t="str">
            <v>NF1AET306H1092375</v>
          </cell>
          <cell r="H1198" t="str">
            <v>14-Jan-2026</v>
          </cell>
          <cell r="I1198" t="str">
            <v>SAIF.MALIK</v>
          </cell>
        </row>
        <row r="1199">
          <cell r="G1199" t="str">
            <v>1233969</v>
          </cell>
          <cell r="H1199" t="str">
            <v>13-Jan-2026</v>
          </cell>
          <cell r="I1199" t="str">
            <v>HASNAIN</v>
          </cell>
        </row>
        <row r="1200">
          <cell r="G1200" t="str">
            <v>NF9EFUA5XR2006178</v>
          </cell>
          <cell r="H1200" t="str">
            <v>13-Jan-2026</v>
          </cell>
          <cell r="I1200" t="str">
            <v>SAIF.MALIK</v>
          </cell>
        </row>
        <row r="1201">
          <cell r="G1201" t="str">
            <v>BRD-659(A)</v>
          </cell>
          <cell r="H1201" t="str">
            <v>14-Jan-2026</v>
          </cell>
          <cell r="I1201" t="str">
            <v>M.KHALID</v>
          </cell>
        </row>
        <row r="1202">
          <cell r="G1202" t="str">
            <v>1029569</v>
          </cell>
          <cell r="H1202" t="str">
            <v>14-Jan-2026</v>
          </cell>
          <cell r="I1202" t="str">
            <v>SHAHROZ</v>
          </cell>
        </row>
        <row r="1203">
          <cell r="G1203" t="str">
            <v>NF1AET306H1145762</v>
          </cell>
          <cell r="H1203" t="str">
            <v>16-Jan-2026</v>
          </cell>
          <cell r="I1203" t="str">
            <v>WASEEM.TARIQ</v>
          </cell>
        </row>
        <row r="1204">
          <cell r="G1204" t="str">
            <v>4064919</v>
          </cell>
          <cell r="H1204" t="str">
            <v>14-Jan-2026</v>
          </cell>
          <cell r="I1204" t="str">
            <v>ABDUL.AHAD</v>
          </cell>
        </row>
        <row r="1205">
          <cell r="G1205" t="str">
            <v>R7028845</v>
          </cell>
          <cell r="H1205" t="str">
            <v>14-Jan-2026</v>
          </cell>
          <cell r="I1205" t="str">
            <v>MOSES.AKHTAR</v>
          </cell>
        </row>
        <row r="1206">
          <cell r="G1206" t="str">
            <v>006719C</v>
          </cell>
          <cell r="H1206" t="str">
            <v>14-Jan-2026</v>
          </cell>
          <cell r="I1206" t="str">
            <v>ABDUL.AHAD</v>
          </cell>
        </row>
        <row r="1207">
          <cell r="G1207" t="str">
            <v>ZRE171R-6086187</v>
          </cell>
          <cell r="H1207" t="str">
            <v>15-Jan-2026</v>
          </cell>
          <cell r="I1207" t="str">
            <v>YOUSUF.KHAN</v>
          </cell>
        </row>
        <row r="1208">
          <cell r="G1208" t="str">
            <v>B44W-0101362</v>
          </cell>
          <cell r="H1208" t="str">
            <v>15-Jan-2026</v>
          </cell>
          <cell r="I1208" t="str">
            <v>HUZAIFA.KHAN</v>
          </cell>
        </row>
        <row r="1209">
          <cell r="G1209" t="str">
            <v>NF1AET306H1053828</v>
          </cell>
          <cell r="H1209" t="str">
            <v>15-Jan-2026</v>
          </cell>
          <cell r="I1209" t="str">
            <v>FARJAD.MANZOOR</v>
          </cell>
        </row>
        <row r="1210">
          <cell r="G1210" t="str">
            <v>NSP150R-7016290</v>
          </cell>
          <cell r="H1210" t="str">
            <v>15-Jan-2026</v>
          </cell>
          <cell r="I1210" t="str">
            <v>ABDUL.AHAD</v>
          </cell>
        </row>
        <row r="1211">
          <cell r="G1211" t="str">
            <v>NF1AET306H1156385</v>
          </cell>
          <cell r="H1211" t="str">
            <v>19-Jan-2026</v>
          </cell>
          <cell r="I1211" t="str">
            <v>ALIZA.WALEED</v>
          </cell>
        </row>
        <row r="1212">
          <cell r="G1212" t="str">
            <v>H10097603</v>
          </cell>
          <cell r="H1212" t="str">
            <v>15-Jan-2026</v>
          </cell>
          <cell r="I1212" t="str">
            <v>MOSES.AKHTAR</v>
          </cell>
        </row>
        <row r="1213">
          <cell r="G1213" t="str">
            <v>N401660</v>
          </cell>
          <cell r="H1213" t="str">
            <v>15-Jan-2026</v>
          </cell>
          <cell r="I1213" t="str">
            <v>ZAYNAB.MUSTAFA</v>
          </cell>
        </row>
        <row r="1214">
          <cell r="G1214" t="str">
            <v>PMHD841FMMN302108N</v>
          </cell>
          <cell r="H1214" t="str">
            <v>21-Jan-2026</v>
          </cell>
          <cell r="I1214" t="str">
            <v>AGHA.M.JAFFER</v>
          </cell>
        </row>
        <row r="1215">
          <cell r="G1215" t="str">
            <v>TRH224-0006342</v>
          </cell>
          <cell r="H1215" t="str">
            <v>23-Jan-2026</v>
          </cell>
          <cell r="I1215" t="str">
            <v>HUZAIFA.KHAN</v>
          </cell>
        </row>
        <row r="1216">
          <cell r="G1216" t="str">
            <v>NF1AET3061216285</v>
          </cell>
          <cell r="H1216" t="str">
            <v>21-Jan-2026</v>
          </cell>
          <cell r="I1216" t="str">
            <v>M.MUSTAFA</v>
          </cell>
        </row>
        <row r="1217">
          <cell r="G1217" t="str">
            <v>ZRE171R-6057344</v>
          </cell>
          <cell r="H1217" t="str">
            <v>17-Jan-2026</v>
          </cell>
          <cell r="I1217" t="str">
            <v>HASNAIN</v>
          </cell>
        </row>
        <row r="1218">
          <cell r="G1218" t="str">
            <v>10127423</v>
          </cell>
          <cell r="H1218" t="str">
            <v>24-Jan-2026</v>
          </cell>
          <cell r="I1218" t="str">
            <v>WASEEM.TARIQ</v>
          </cell>
        </row>
        <row r="1219">
          <cell r="G1219" t="str">
            <v>6002465</v>
          </cell>
          <cell r="H1219" t="str">
            <v>10-Jan-2026</v>
          </cell>
          <cell r="I1219" t="str">
            <v>HUZAIFA.KHAN</v>
          </cell>
        </row>
        <row r="1220">
          <cell r="G1220" t="str">
            <v>PK491213</v>
          </cell>
          <cell r="H1220" t="str">
            <v>29-Jan-2026</v>
          </cell>
          <cell r="I1220" t="str">
            <v>IQRA.KHAN</v>
          </cell>
        </row>
        <row r="1221">
          <cell r="G1221" t="str">
            <v>BDY-036</v>
          </cell>
          <cell r="H1221" t="str">
            <v>10-Jan-2026</v>
          </cell>
          <cell r="I1221" t="str">
            <v>HUZAIFA.KHAN</v>
          </cell>
        </row>
        <row r="1222">
          <cell r="G1222" t="str">
            <v>S2253448</v>
          </cell>
          <cell r="H1222" t="str">
            <v>9-Jan-2026</v>
          </cell>
          <cell r="I1222" t="str">
            <v>FARJAD.MANZOOR</v>
          </cell>
        </row>
        <row r="1223">
          <cell r="G1223" t="str">
            <v>H1233637</v>
          </cell>
          <cell r="H1223" t="str">
            <v>16-Jan-2026</v>
          </cell>
          <cell r="I1223" t="str">
            <v>ZAYNAB.MUSTAFA</v>
          </cell>
        </row>
        <row r="1224">
          <cell r="G1224" t="str">
            <v>NFBGN9660RR044437</v>
          </cell>
          <cell r="H1224" t="str">
            <v>16-Jan-2026</v>
          </cell>
          <cell r="I1224" t="str">
            <v>YOUSUF.KHAN</v>
          </cell>
        </row>
        <row r="1225">
          <cell r="G1225" t="str">
            <v>A1J310PK10035296</v>
          </cell>
          <cell r="H1225" t="str">
            <v>12-Jan-2026</v>
          </cell>
          <cell r="I1225" t="str">
            <v>AMIN.CHISHTI</v>
          </cell>
        </row>
        <row r="1226">
          <cell r="G1226" t="str">
            <v>242526</v>
          </cell>
          <cell r="H1226" t="str">
            <v>19-Jan-2026</v>
          </cell>
          <cell r="I1226" t="str">
            <v>RAHAT.GUL</v>
          </cell>
        </row>
        <row r="1227">
          <cell r="G1227" t="str">
            <v>H1163992</v>
          </cell>
          <cell r="H1227" t="str">
            <v>13-Jan-2026</v>
          </cell>
          <cell r="I1227" t="str">
            <v>MOSES.AKHTAR</v>
          </cell>
        </row>
        <row r="1228">
          <cell r="G1228" t="str">
            <v>NFBGN8522NR015315</v>
          </cell>
          <cell r="H1228" t="str">
            <v>15-Jan-2026</v>
          </cell>
          <cell r="I1228" t="str">
            <v>ZAYNAB.MUSTAFA</v>
          </cell>
        </row>
        <row r="1229">
          <cell r="G1229" t="str">
            <v>L550S-0092378</v>
          </cell>
          <cell r="H1229" t="str">
            <v>14-Jan-2026</v>
          </cell>
          <cell r="I1229" t="str">
            <v>HUZAIFA.KHAN</v>
          </cell>
        </row>
        <row r="1230">
          <cell r="G1230" t="str">
            <v>00116574</v>
          </cell>
          <cell r="H1230" t="str">
            <v>21-Jan-2026</v>
          </cell>
          <cell r="I1230" t="str">
            <v>WASEEM.TARIQ</v>
          </cell>
        </row>
        <row r="1231">
          <cell r="G1231" t="str">
            <v>PK10006097</v>
          </cell>
          <cell r="H1231" t="str">
            <v>26-Jan-2026</v>
          </cell>
          <cell r="I1231" t="str">
            <v>FIZA.SHEIKH</v>
          </cell>
        </row>
        <row r="1232">
          <cell r="G1232" t="str">
            <v>NFBFE1651NR000705</v>
          </cell>
          <cell r="H1232" t="str">
            <v>29-Jan-2026</v>
          </cell>
          <cell r="I1232" t="str">
            <v>AGHA.M.JAFFER</v>
          </cell>
        </row>
        <row r="1233">
          <cell r="G1233" t="str">
            <v>NNAQL51AZKP302550</v>
          </cell>
          <cell r="H1233" t="str">
            <v>12-Jan-2026</v>
          </cell>
          <cell r="I1233" t="str">
            <v>NAZRA.NAZAR</v>
          </cell>
        </row>
        <row r="1234">
          <cell r="G1234" t="str">
            <v>NF1AZL412216921</v>
          </cell>
          <cell r="H1234" t="str">
            <v>13-Jan-2026</v>
          </cell>
          <cell r="I1234" t="str">
            <v>SHAHROZ</v>
          </cell>
        </row>
        <row r="1235">
          <cell r="G1235" t="str">
            <v>5559069</v>
          </cell>
          <cell r="H1235" t="str">
            <v>12-Jan-2026</v>
          </cell>
          <cell r="I1235" t="str">
            <v>MUHAMMAD.UMER</v>
          </cell>
        </row>
        <row r="1236">
          <cell r="G1236" t="str">
            <v>NF1AET306H1242072</v>
          </cell>
          <cell r="H1236" t="str">
            <v>14-Jan-2026</v>
          </cell>
          <cell r="I1236" t="str">
            <v>MUHAMMAD.OWAIS</v>
          </cell>
        </row>
        <row r="1237">
          <cell r="G1237" t="str">
            <v>NFBFC666XHR018412</v>
          </cell>
          <cell r="H1237" t="str">
            <v>13-Jan-2026</v>
          </cell>
          <cell r="I1237" t="str">
            <v>M.MUSTAFA</v>
          </cell>
        </row>
        <row r="1238">
          <cell r="G1238" t="str">
            <v>R4059865</v>
          </cell>
          <cell r="H1238" t="str">
            <v>20-Jan-2026</v>
          </cell>
          <cell r="I1238" t="str">
            <v>MUHAMMAD.UMER</v>
          </cell>
        </row>
        <row r="1239">
          <cell r="G1239" t="str">
            <v>1075754</v>
          </cell>
          <cell r="H1239" t="str">
            <v>29-Jan-2026</v>
          </cell>
          <cell r="I1239" t="str">
            <v>SABA.CH</v>
          </cell>
        </row>
        <row r="1240">
          <cell r="G1240" t="str">
            <v>NF1AET306H1044024(REMOVED)</v>
          </cell>
          <cell r="H1240" t="str">
            <v>12-Jan-2026</v>
          </cell>
          <cell r="I1240" t="str">
            <v>FIZA.SHEIKH</v>
          </cell>
        </row>
        <row r="1241">
          <cell r="G1241" t="str">
            <v>RS413PK10048074</v>
          </cell>
          <cell r="H1241" t="str">
            <v>12-Jan-2026</v>
          </cell>
          <cell r="I1241" t="str">
            <v>SABA.CH</v>
          </cell>
        </row>
        <row r="1242">
          <cell r="G1242" t="str">
            <v>9507272</v>
          </cell>
          <cell r="H1242" t="str">
            <v>28-Jan-2026</v>
          </cell>
          <cell r="I1242" t="str">
            <v>JAWAHIR.SAEED</v>
          </cell>
        </row>
        <row r="1243">
          <cell r="G1243" t="str">
            <v>2206328</v>
          </cell>
          <cell r="H1243" t="str">
            <v>12-Jan-2026</v>
          </cell>
          <cell r="I1243" t="str">
            <v>YOUSUF.KHAN</v>
          </cell>
        </row>
        <row r="1244">
          <cell r="G1244" t="str">
            <v>NF1AET306H1205498</v>
          </cell>
          <cell r="H1244" t="str">
            <v>19-Jan-2026</v>
          </cell>
          <cell r="I1244" t="str">
            <v>M.KHALID</v>
          </cell>
        </row>
        <row r="1245">
          <cell r="G1245" t="str">
            <v>NSP151R-9502342</v>
          </cell>
          <cell r="H1245" t="str">
            <v>12-Jan-2026</v>
          </cell>
          <cell r="I1245" t="str">
            <v>ABDUL.AHAD</v>
          </cell>
        </row>
        <row r="1246">
          <cell r="G1246" t="str">
            <v>6036068</v>
          </cell>
          <cell r="H1246" t="str">
            <v>14-Jan-2026</v>
          </cell>
          <cell r="I1246" t="str">
            <v>AMIN.CHISHTI</v>
          </cell>
        </row>
        <row r="1247">
          <cell r="G1247" t="str">
            <v>100803877</v>
          </cell>
          <cell r="H1247" t="str">
            <v>12-Jan-2026</v>
          </cell>
          <cell r="I1247" t="str">
            <v>RAHAT.GUL</v>
          </cell>
        </row>
        <row r="1248">
          <cell r="G1248" t="str">
            <v>FMNN306078</v>
          </cell>
          <cell r="H1248" t="str">
            <v>14-Jan-2026</v>
          </cell>
          <cell r="I1248" t="str">
            <v>WASEEM.TARIQ</v>
          </cell>
        </row>
        <row r="1249">
          <cell r="G1249" t="str">
            <v>NF1AET306H1230650</v>
          </cell>
          <cell r="H1249" t="str">
            <v>21-Jan-2026</v>
          </cell>
          <cell r="I1249" t="str">
            <v>SHAHROZ</v>
          </cell>
        </row>
        <row r="1250">
          <cell r="G1250" t="str">
            <v>00110154</v>
          </cell>
          <cell r="H1250" t="str">
            <v>21-Jan-2026</v>
          </cell>
          <cell r="I1250" t="str">
            <v>AGHA.M.JAFFER</v>
          </cell>
        </row>
        <row r="1251">
          <cell r="G1251" t="str">
            <v>10071386</v>
          </cell>
          <cell r="H1251" t="str">
            <v>13-Jan-2026</v>
          </cell>
          <cell r="I1251" t="str">
            <v>M.MUSTAFA</v>
          </cell>
        </row>
        <row r="1252">
          <cell r="G1252" t="str">
            <v>NKMA2CBR4L1000097</v>
          </cell>
          <cell r="H1252" t="str">
            <v>15-Jan-2026</v>
          </cell>
          <cell r="I1252" t="str">
            <v>FARJAD.MANZOOR</v>
          </cell>
        </row>
        <row r="1253">
          <cell r="G1253" t="str">
            <v>6065153</v>
          </cell>
          <cell r="H1253" t="str">
            <v>22-Jan-2026</v>
          </cell>
          <cell r="I1253" t="str">
            <v>SABA.CH</v>
          </cell>
        </row>
        <row r="1254">
          <cell r="G1254" t="str">
            <v>NZE140-2051933</v>
          </cell>
          <cell r="H1254" t="str">
            <v>17-Jan-2026</v>
          </cell>
          <cell r="I1254" t="str">
            <v>NAZRA.NAZAR</v>
          </cell>
        </row>
        <row r="1255">
          <cell r="G1255" t="str">
            <v>205562(REMOVED)</v>
          </cell>
          <cell r="H1255" t="str">
            <v>19-Jan-2026</v>
          </cell>
          <cell r="I1255" t="str">
            <v>ABDUL.AHAD</v>
          </cell>
        </row>
        <row r="1256">
          <cell r="G1256" t="str">
            <v>0037115</v>
          </cell>
          <cell r="H1256" t="str">
            <v>15-Jan-2026</v>
          </cell>
          <cell r="I1256" t="str">
            <v>M.MUSTAFA</v>
          </cell>
        </row>
        <row r="1257">
          <cell r="G1257" t="str">
            <v>NKMAAB3D1M1009198</v>
          </cell>
          <cell r="H1257" t="str">
            <v>15-Jan-2026</v>
          </cell>
          <cell r="I1257" t="str">
            <v>HASNAIN</v>
          </cell>
        </row>
        <row r="1258">
          <cell r="G1258" t="str">
            <v>PMFZBX7BLLN100300</v>
          </cell>
          <cell r="H1258" t="str">
            <v>15-Jan-2026</v>
          </cell>
          <cell r="I1258" t="str">
            <v>IQRA.KHAN</v>
          </cell>
        </row>
        <row r="1259">
          <cell r="G1259" t="str">
            <v>NKMAAB3D1K1000689</v>
          </cell>
          <cell r="H1259" t="str">
            <v>16-Jan-2026</v>
          </cell>
          <cell r="I1259" t="str">
            <v>HUZAIFA.KHAN</v>
          </cell>
        </row>
        <row r="1260">
          <cell r="G1260" t="str">
            <v>NF1AET306H1167292</v>
          </cell>
          <cell r="H1260" t="str">
            <v>15-Jan-2026</v>
          </cell>
          <cell r="I1260" t="str">
            <v>JAWAHIR.SAEED</v>
          </cell>
        </row>
        <row r="1261">
          <cell r="G1261" t="str">
            <v>BPB-528</v>
          </cell>
          <cell r="H1261" t="str">
            <v>15-Jan-2026</v>
          </cell>
          <cell r="I1261" t="str">
            <v>M.MUSTAFA</v>
          </cell>
        </row>
        <row r="1262">
          <cell r="G1262" t="str">
            <v>1249347</v>
          </cell>
          <cell r="H1262" t="str">
            <v>12-Jan-2026</v>
          </cell>
          <cell r="I1262" t="str">
            <v>MOSES.AKHTAR</v>
          </cell>
        </row>
        <row r="1263">
          <cell r="G1263" t="str">
            <v>10048843</v>
          </cell>
          <cell r="H1263" t="str">
            <v>13-Jan-2026</v>
          </cell>
          <cell r="I1263" t="str">
            <v>HUZAIFA.KHAN</v>
          </cell>
        </row>
        <row r="1264">
          <cell r="G1264" t="str">
            <v>R-4047087</v>
          </cell>
          <cell r="H1264" t="str">
            <v>29-Jan-2026</v>
          </cell>
          <cell r="I1264" t="str">
            <v>ZAYNAB.MUSTAFA</v>
          </cell>
        </row>
        <row r="1265">
          <cell r="G1265" t="str">
            <v>R239670</v>
          </cell>
          <cell r="H1265" t="str">
            <v>15-Jan-2026</v>
          </cell>
          <cell r="I1265" t="str">
            <v>IQRA.KHAN</v>
          </cell>
        </row>
        <row r="1266">
          <cell r="G1266" t="str">
            <v>9510410</v>
          </cell>
          <cell r="H1266" t="str">
            <v>14-Jan-2026</v>
          </cell>
          <cell r="I1266" t="str">
            <v>ZAYNAB.MUSTAFA</v>
          </cell>
        </row>
        <row r="1267">
          <cell r="G1267" t="str">
            <v>1246846</v>
          </cell>
          <cell r="H1267" t="str">
            <v>15-Jan-2026</v>
          </cell>
          <cell r="I1267" t="str">
            <v>MOSES.AKHTAR</v>
          </cell>
        </row>
        <row r="1268">
          <cell r="G1268" t="str">
            <v>A1J310PK10095985</v>
          </cell>
          <cell r="H1268" t="str">
            <v>15-Jan-2026</v>
          </cell>
          <cell r="I1268" t="str">
            <v>ABDUL.AHAD</v>
          </cell>
        </row>
        <row r="1269">
          <cell r="G1269" t="str">
            <v>1184347</v>
          </cell>
          <cell r="H1269" t="str">
            <v>15-Jan-2026</v>
          </cell>
          <cell r="I1269" t="str">
            <v>SABA.CH</v>
          </cell>
        </row>
        <row r="1270">
          <cell r="G1270" t="str">
            <v>1003037</v>
          </cell>
          <cell r="H1270" t="str">
            <v>27-Jan-2026</v>
          </cell>
          <cell r="I1270" t="str">
            <v>HUZAIFA.KHAN</v>
          </cell>
        </row>
        <row r="1271">
          <cell r="G1271" t="str">
            <v>NF1AET306H1204265</v>
          </cell>
          <cell r="H1271" t="str">
            <v>17-Jan-2026</v>
          </cell>
          <cell r="I1271" t="str">
            <v>ABDUL.AHAD</v>
          </cell>
        </row>
        <row r="1272">
          <cell r="G1272" t="str">
            <v>NF1AET306H1222573</v>
          </cell>
          <cell r="H1272" t="str">
            <v>26-Jan-2026</v>
          </cell>
          <cell r="I1272" t="str">
            <v>SABA.CH</v>
          </cell>
        </row>
        <row r="1273">
          <cell r="G1273" t="str">
            <v>ZVG10R0906904</v>
          </cell>
          <cell r="H1273" t="str">
            <v>19-Jan-2026</v>
          </cell>
          <cell r="I1273" t="str">
            <v>ZAYNAB.MUSTAFA</v>
          </cell>
        </row>
        <row r="1274">
          <cell r="G1274" t="str">
            <v>H1000016</v>
          </cell>
          <cell r="H1274" t="str">
            <v>20-Jan-2026</v>
          </cell>
          <cell r="I1274" t="str">
            <v>IQRA.KHAN</v>
          </cell>
        </row>
        <row r="1275">
          <cell r="G1275" t="str">
            <v>NF1AET306H1168816</v>
          </cell>
          <cell r="H1275" t="str">
            <v>19-Jan-2026</v>
          </cell>
          <cell r="I1275" t="str">
            <v>ALIZA.WALEED</v>
          </cell>
        </row>
        <row r="1276">
          <cell r="G1276" t="str">
            <v>NF1AET306H1082981</v>
          </cell>
          <cell r="H1276" t="str">
            <v>15-Jan-2026</v>
          </cell>
          <cell r="I1276" t="str">
            <v>AGHA.M.JAFFER</v>
          </cell>
        </row>
        <row r="1277">
          <cell r="G1277" t="str">
            <v>LV-6466</v>
          </cell>
          <cell r="H1277" t="str">
            <v>24-Jan-2026</v>
          </cell>
          <cell r="I1277" t="str">
            <v>ABDUL.AHAD</v>
          </cell>
        </row>
        <row r="1278">
          <cell r="G1278" t="str">
            <v>NKMAAB3D1L1005852</v>
          </cell>
          <cell r="H1278" t="str">
            <v>16-Jan-2026</v>
          </cell>
          <cell r="I1278" t="str">
            <v>HASNAIN</v>
          </cell>
        </row>
        <row r="1279">
          <cell r="G1279" t="str">
            <v>BBF-506</v>
          </cell>
          <cell r="H1279" t="str">
            <v>19-Jan-2026</v>
          </cell>
          <cell r="I1279" t="str">
            <v>RAHAT.GUL</v>
          </cell>
        </row>
        <row r="1280">
          <cell r="G1280" t="str">
            <v>H-10403</v>
          </cell>
          <cell r="H1280" t="str">
            <v>16-Jan-2026</v>
          </cell>
          <cell r="I1280" t="str">
            <v>MOSES.AKHTAR</v>
          </cell>
        </row>
        <row r="1281">
          <cell r="G1281" t="str">
            <v>072140</v>
          </cell>
          <cell r="H1281" t="str">
            <v>19-Jan-2026</v>
          </cell>
          <cell r="I1281" t="str">
            <v>HASNAIN</v>
          </cell>
        </row>
        <row r="1282">
          <cell r="G1282" t="str">
            <v>1235313</v>
          </cell>
          <cell r="H1282" t="str">
            <v>16-Jan-2026</v>
          </cell>
          <cell r="I1282" t="str">
            <v>ZAYNAB.MUSTAFA</v>
          </cell>
        </row>
        <row r="1283">
          <cell r="G1283" t="str">
            <v>H1112557</v>
          </cell>
          <cell r="H1283" t="str">
            <v>21-Jan-2026</v>
          </cell>
          <cell r="I1283" t="str">
            <v>FARJAD.MANZOOR</v>
          </cell>
        </row>
        <row r="1284">
          <cell r="G1284" t="str">
            <v>4105914</v>
          </cell>
          <cell r="H1284" t="str">
            <v>17-Jan-2026</v>
          </cell>
          <cell r="I1284" t="str">
            <v>HUZAIFA.KHAN</v>
          </cell>
        </row>
        <row r="1285">
          <cell r="G1285" t="str">
            <v>KUN25R-9612046</v>
          </cell>
          <cell r="H1285" t="str">
            <v>14-Jan-2026</v>
          </cell>
          <cell r="I1285" t="str">
            <v>AGHA.M.JAFFER</v>
          </cell>
        </row>
        <row r="1286">
          <cell r="G1286" t="str">
            <v>218410</v>
          </cell>
          <cell r="H1286" t="str">
            <v>13-Jan-2026</v>
          </cell>
          <cell r="I1286" t="str">
            <v>HASNAIN</v>
          </cell>
        </row>
        <row r="1287">
          <cell r="G1287" t="str">
            <v>RO6A-1780030</v>
          </cell>
          <cell r="H1287" t="str">
            <v>15-Jan-2026</v>
          </cell>
          <cell r="I1287" t="str">
            <v>SAIF.MALIK</v>
          </cell>
        </row>
        <row r="1288">
          <cell r="G1288" t="str">
            <v>P513233(REMOVED)</v>
          </cell>
          <cell r="H1288" t="str">
            <v>13-Jan-2026</v>
          </cell>
          <cell r="I1288" t="str">
            <v>ABDUL.AHAD</v>
          </cell>
        </row>
        <row r="1289">
          <cell r="G1289" t="str">
            <v>PMHJB811MSN700398</v>
          </cell>
          <cell r="H1289" t="str">
            <v>14-Jan-2026</v>
          </cell>
          <cell r="I1289" t="str">
            <v>M.MUSTAFA</v>
          </cell>
        </row>
        <row r="1290">
          <cell r="G1290" t="str">
            <v>SB308PK01162113</v>
          </cell>
          <cell r="H1290" t="str">
            <v>15-Jan-2026</v>
          </cell>
          <cell r="I1290" t="str">
            <v>MUHAMMAD.UMER</v>
          </cell>
        </row>
        <row r="1291">
          <cell r="G1291" t="str">
            <v>SF410PK533836</v>
          </cell>
          <cell r="H1291" t="str">
            <v>21-Jan-2026</v>
          </cell>
          <cell r="I1291" t="str">
            <v>M.KHALID</v>
          </cell>
        </row>
        <row r="1292">
          <cell r="G1292" t="str">
            <v>NZE170R4063794</v>
          </cell>
          <cell r="H1292" t="str">
            <v>23-Jan-2026</v>
          </cell>
          <cell r="I1292" t="str">
            <v>AGHA.M.JAFFER</v>
          </cell>
        </row>
        <row r="1293">
          <cell r="G1293" t="str">
            <v>H1193076</v>
          </cell>
          <cell r="H1293" t="str">
            <v>27-Jan-2026</v>
          </cell>
          <cell r="I1293" t="str">
            <v>IQRA.KHAN</v>
          </cell>
        </row>
        <row r="1294">
          <cell r="G1294" t="str">
            <v>7052013</v>
          </cell>
          <cell r="H1294" t="str">
            <v>16-Jan-2026</v>
          </cell>
          <cell r="I1294" t="str">
            <v>HASNAIN</v>
          </cell>
        </row>
        <row r="1295">
          <cell r="G1295" t="str">
            <v>RR011096</v>
          </cell>
          <cell r="H1295" t="str">
            <v>17-Jan-2026</v>
          </cell>
          <cell r="I1295" t="str">
            <v>FARJAD.MANZOOR</v>
          </cell>
        </row>
        <row r="1296">
          <cell r="G1296" t="str">
            <v>N211046</v>
          </cell>
          <cell r="H1296" t="str">
            <v>16-Jan-2026</v>
          </cell>
          <cell r="I1296" t="str">
            <v>ABDUL.AHAD</v>
          </cell>
        </row>
        <row r="1297">
          <cell r="G1297" t="str">
            <v>TAA-158</v>
          </cell>
          <cell r="H1297" t="str">
            <v>17-Jan-2026</v>
          </cell>
          <cell r="I1297" t="str">
            <v>FARJAD.MANZOOR</v>
          </cell>
        </row>
        <row r="1298">
          <cell r="G1298" t="str">
            <v>BUB-188</v>
          </cell>
          <cell r="H1298" t="str">
            <v>19-Jan-2026</v>
          </cell>
          <cell r="I1298" t="str">
            <v>YOUSUF.KHAN</v>
          </cell>
        </row>
        <row r="1299">
          <cell r="G1299" t="str">
            <v>H1237135</v>
          </cell>
          <cell r="H1299" t="str">
            <v>17-Jan-2026</v>
          </cell>
          <cell r="I1299" t="str">
            <v>HASNAIN</v>
          </cell>
        </row>
        <row r="1300">
          <cell r="G1300" t="str">
            <v>LE17A-9179</v>
          </cell>
          <cell r="H1300" t="str">
            <v>17-Jan-2026</v>
          </cell>
          <cell r="I1300" t="str">
            <v>JAWAHIR.SAEED</v>
          </cell>
        </row>
        <row r="1301">
          <cell r="G1301" t="str">
            <v>61781</v>
          </cell>
          <cell r="H1301" t="str">
            <v>17-Jan-2026</v>
          </cell>
          <cell r="I1301" t="str">
            <v>MOSES.AKHTAR</v>
          </cell>
        </row>
        <row r="1302">
          <cell r="G1302" t="str">
            <v>1235685</v>
          </cell>
          <cell r="H1302" t="str">
            <v>19-Jan-2026</v>
          </cell>
          <cell r="I1302" t="str">
            <v>SAIF.MALIK</v>
          </cell>
        </row>
        <row r="1303">
          <cell r="G1303" t="str">
            <v>PMHJB811SSN702315</v>
          </cell>
          <cell r="H1303" t="str">
            <v>19-Jan-2026</v>
          </cell>
          <cell r="I1303" t="str">
            <v>M.MUSTAFA</v>
          </cell>
        </row>
        <row r="1304">
          <cell r="G1304" t="str">
            <v>A1J310PK10014659</v>
          </cell>
          <cell r="H1304" t="str">
            <v>27-Jan-2026</v>
          </cell>
          <cell r="I1304" t="str">
            <v>YOUSUF.KHAN</v>
          </cell>
        </row>
        <row r="1305">
          <cell r="G1305" t="str">
            <v>BCG-930</v>
          </cell>
          <cell r="H1305" t="str">
            <v>19-Jan-2026</v>
          </cell>
          <cell r="I1305" t="str">
            <v>FARJAD.MANZOOR</v>
          </cell>
        </row>
        <row r="1306">
          <cell r="G1306" t="str">
            <v>NSP150R-7008223</v>
          </cell>
          <cell r="H1306" t="str">
            <v>23-Jan-2026</v>
          </cell>
          <cell r="I1306" t="str">
            <v>JAWAHIR.SAEED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jected Data"/>
    </sheetNames>
    <sheetDataSet>
      <sheetData sheetId="0">
        <row r="2">
          <cell r="E2" t="str">
            <v>3B2037A</v>
          </cell>
          <cell r="F2" t="str">
            <v>2026-02-07 17:18:54</v>
          </cell>
          <cell r="G2">
            <v>17000</v>
          </cell>
          <cell r="H2">
            <v>46060</v>
          </cell>
          <cell r="I2" t="str">
            <v>JOSEPH.H</v>
          </cell>
          <cell r="J2" t="str">
            <v>Pending</v>
          </cell>
          <cell r="K2" t="str">
            <v>Online Transfer</v>
          </cell>
          <cell r="L2" t="str">
            <v>Fresh</v>
          </cell>
          <cell r="M2" t="str">
            <v>N/A</v>
          </cell>
          <cell r="N2" t="str">
            <v>-</v>
          </cell>
        </row>
        <row r="3">
          <cell r="E3" t="str">
            <v>NFBGM15420R116200</v>
          </cell>
          <cell r="F3" t="str">
            <v>2026-02-02 13:25:40</v>
          </cell>
          <cell r="G3">
            <v>15000</v>
          </cell>
          <cell r="H3">
            <v>46062</v>
          </cell>
          <cell r="I3" t="str">
            <v>JOSEPH.H</v>
          </cell>
          <cell r="J3" t="str">
            <v>Accepted</v>
          </cell>
          <cell r="K3" t="str">
            <v>Online Transfer</v>
          </cell>
          <cell r="L3" t="str">
            <v>Fresh</v>
          </cell>
          <cell r="M3" t="str">
            <v>N/A</v>
          </cell>
          <cell r="N3" t="str">
            <v>-</v>
          </cell>
        </row>
        <row r="4">
          <cell r="E4" t="str">
            <v>KR016735</v>
          </cell>
          <cell r="F4" t="str">
            <v>2025-01-29 00:00:00</v>
          </cell>
          <cell r="G4">
            <v>14000</v>
          </cell>
          <cell r="H4">
            <v>46062</v>
          </cell>
          <cell r="I4" t="str">
            <v>WASEEM.TARIQ</v>
          </cell>
          <cell r="J4" t="str">
            <v>Pending</v>
          </cell>
          <cell r="K4" t="str">
            <v>Online Transfer</v>
          </cell>
          <cell r="L4" t="str">
            <v>Renewal</v>
          </cell>
          <cell r="M4" t="str">
            <v>-</v>
          </cell>
          <cell r="N4" t="str">
            <v>-</v>
          </cell>
        </row>
        <row r="5">
          <cell r="E5" t="str">
            <v>0891960</v>
          </cell>
          <cell r="F5" t="str">
            <v>2020-01-31 10:59:18</v>
          </cell>
          <cell r="G5">
            <v>15500</v>
          </cell>
          <cell r="H5">
            <v>46062</v>
          </cell>
          <cell r="I5" t="str">
            <v>WASEEM.TARIQ</v>
          </cell>
          <cell r="J5" t="str">
            <v>Pending</v>
          </cell>
          <cell r="K5" t="str">
            <v>Cash Deposit</v>
          </cell>
          <cell r="L5" t="str">
            <v>Renewal</v>
          </cell>
          <cell r="M5" t="str">
            <v>-</v>
          </cell>
          <cell r="N5" t="str">
            <v>-</v>
          </cell>
        </row>
        <row r="6">
          <cell r="E6" t="str">
            <v>A1J310PK10070664</v>
          </cell>
          <cell r="F6" t="str">
            <v>2024-01-29 00:00:00</v>
          </cell>
          <cell r="G6">
            <v>13500</v>
          </cell>
          <cell r="H6">
            <v>46062</v>
          </cell>
          <cell r="I6" t="str">
            <v>WASEEM.TARIQ</v>
          </cell>
          <cell r="J6" t="str">
            <v>Pending</v>
          </cell>
          <cell r="K6" t="str">
            <v>Online Transfer</v>
          </cell>
          <cell r="L6" t="str">
            <v>Renewal</v>
          </cell>
          <cell r="M6" t="str">
            <v>-</v>
          </cell>
          <cell r="N6" t="str">
            <v>-</v>
          </cell>
        </row>
        <row r="7">
          <cell r="E7">
            <v>7010707</v>
          </cell>
          <cell r="F7" t="str">
            <v>2021-02-02 12:39:17</v>
          </cell>
          <cell r="G7">
            <v>13000</v>
          </cell>
          <cell r="H7">
            <v>46062</v>
          </cell>
          <cell r="I7" t="str">
            <v>WASEEM.TARIQ</v>
          </cell>
          <cell r="J7" t="str">
            <v>Pending</v>
          </cell>
          <cell r="K7" t="str">
            <v>Online Transfer</v>
          </cell>
          <cell r="L7" t="str">
            <v>Renewal</v>
          </cell>
          <cell r="M7" t="str">
            <v>-</v>
          </cell>
          <cell r="N7" t="str">
            <v>-</v>
          </cell>
        </row>
        <row r="8">
          <cell r="E8" t="str">
            <v>NG4DA-118608</v>
          </cell>
          <cell r="F8" t="str">
            <v>2026-01-23 21:20:15</v>
          </cell>
          <cell r="G8">
            <v>13000</v>
          </cell>
          <cell r="H8">
            <v>46062</v>
          </cell>
          <cell r="I8" t="str">
            <v>FARHANA.FAISAL</v>
          </cell>
          <cell r="J8" t="str">
            <v>Pending</v>
          </cell>
          <cell r="K8" t="str">
            <v>Online Transfer</v>
          </cell>
          <cell r="L8" t="str">
            <v>Fresh</v>
          </cell>
          <cell r="M8" t="str">
            <v>N/A</v>
          </cell>
          <cell r="N8" t="str">
            <v>-</v>
          </cell>
        </row>
        <row r="9">
          <cell r="E9" t="str">
            <v>ZRE171R-6085884</v>
          </cell>
          <cell r="F9" t="str">
            <v>2026-02-07 16:11:31</v>
          </cell>
          <cell r="G9">
            <v>13000</v>
          </cell>
          <cell r="H9">
            <v>46062</v>
          </cell>
          <cell r="I9" t="str">
            <v>SHAYAN</v>
          </cell>
          <cell r="J9" t="str">
            <v>Pending</v>
          </cell>
          <cell r="K9" t="str">
            <v>Online Transfer</v>
          </cell>
          <cell r="L9" t="str">
            <v>Fresh</v>
          </cell>
          <cell r="M9" t="str">
            <v>N/A</v>
          </cell>
          <cell r="N9" t="str">
            <v>-</v>
          </cell>
        </row>
        <row r="10">
          <cell r="E10" t="str">
            <v>NF1AET306H1271039</v>
          </cell>
          <cell r="F10" t="str">
            <v>2026-02-09 14:28:40</v>
          </cell>
          <cell r="G10">
            <v>13000</v>
          </cell>
          <cell r="H10">
            <v>46062</v>
          </cell>
          <cell r="I10" t="str">
            <v>SHAYAN</v>
          </cell>
          <cell r="J10" t="str">
            <v>Pending</v>
          </cell>
          <cell r="K10" t="str">
            <v>Online Transfer</v>
          </cell>
          <cell r="L10" t="str">
            <v>Fresh</v>
          </cell>
          <cell r="M10" t="str">
            <v>N/A</v>
          </cell>
          <cell r="N10" t="str">
            <v>-</v>
          </cell>
        </row>
        <row r="11">
          <cell r="E11" t="str">
            <v>A200A-0066345</v>
          </cell>
          <cell r="F11" t="str">
            <v>2026-01-16 17:34:50</v>
          </cell>
          <cell r="G11">
            <v>13000</v>
          </cell>
          <cell r="H11">
            <v>46056</v>
          </cell>
          <cell r="I11" t="str">
            <v>FARHANA.FAISAL</v>
          </cell>
          <cell r="J11" t="str">
            <v>Accepted</v>
          </cell>
          <cell r="K11" t="str">
            <v>Online Transfer</v>
          </cell>
          <cell r="L11" t="str">
            <v>Fresh</v>
          </cell>
          <cell r="M11" t="str">
            <v>N/A</v>
          </cell>
          <cell r="N11" t="str">
            <v>-</v>
          </cell>
        </row>
        <row r="12">
          <cell r="E12" t="str">
            <v>SV308PK01100873</v>
          </cell>
          <cell r="F12" t="str">
            <v>2026-02-02 16:12:37</v>
          </cell>
          <cell r="G12">
            <v>10000</v>
          </cell>
          <cell r="H12">
            <v>46057</v>
          </cell>
          <cell r="I12" t="str">
            <v>SABOOR.ALI</v>
          </cell>
          <cell r="J12" t="str">
            <v>Pending</v>
          </cell>
          <cell r="K12" t="str">
            <v>Online Transfer</v>
          </cell>
          <cell r="L12" t="str">
            <v>Fresh</v>
          </cell>
          <cell r="M12" t="str">
            <v>N/A</v>
          </cell>
          <cell r="N12" t="str">
            <v>-</v>
          </cell>
        </row>
        <row r="13">
          <cell r="E13">
            <v>18894</v>
          </cell>
          <cell r="F13" t="str">
            <v>2026-01-21 15:37:00</v>
          </cell>
          <cell r="G13">
            <v>13000</v>
          </cell>
          <cell r="H13">
            <v>46062</v>
          </cell>
          <cell r="I13" t="str">
            <v>ANIL</v>
          </cell>
          <cell r="J13" t="str">
            <v>Pending</v>
          </cell>
          <cell r="K13" t="str">
            <v>Online Transfer</v>
          </cell>
          <cell r="L13" t="str">
            <v>Fresh</v>
          </cell>
          <cell r="M13" t="str">
            <v>N/A</v>
          </cell>
          <cell r="N13" t="str">
            <v>-</v>
          </cell>
        </row>
        <row r="14">
          <cell r="E14" t="str">
            <v>RU3-1004011</v>
          </cell>
          <cell r="F14" t="str">
            <v>2026-02-09 10:04:04</v>
          </cell>
          <cell r="G14">
            <v>17000</v>
          </cell>
          <cell r="H14">
            <v>46062</v>
          </cell>
          <cell r="I14" t="str">
            <v>M.FAIZAN</v>
          </cell>
          <cell r="J14" t="str">
            <v>Pending</v>
          </cell>
          <cell r="K14" t="str">
            <v>Online Transfer</v>
          </cell>
          <cell r="L14" t="str">
            <v>Fresh</v>
          </cell>
          <cell r="M14" t="str">
            <v>N/A</v>
          </cell>
          <cell r="N14" t="str">
            <v>-</v>
          </cell>
        </row>
        <row r="15">
          <cell r="E15" t="str">
            <v>6R383578</v>
          </cell>
          <cell r="F15" t="str">
            <v>2026-02-02 13:26:04</v>
          </cell>
          <cell r="G15">
            <v>14000</v>
          </cell>
          <cell r="H15">
            <v>46062</v>
          </cell>
          <cell r="I15" t="str">
            <v>ANIL</v>
          </cell>
          <cell r="J15" t="str">
            <v>Pending</v>
          </cell>
          <cell r="K15" t="str">
            <v>Online Transfer</v>
          </cell>
          <cell r="L15" t="str">
            <v>Fresh</v>
          </cell>
          <cell r="M15" t="str">
            <v>N/A</v>
          </cell>
          <cell r="N15" t="str">
            <v>-</v>
          </cell>
        </row>
        <row r="16">
          <cell r="E16" t="str">
            <v>SR011388</v>
          </cell>
          <cell r="F16" t="str">
            <v>2025-02-12 17:22:18</v>
          </cell>
          <cell r="G16">
            <v>14500</v>
          </cell>
          <cell r="H16">
            <v>46062</v>
          </cell>
          <cell r="I16" t="str">
            <v>M.KHALID</v>
          </cell>
          <cell r="J16" t="str">
            <v>Pending</v>
          </cell>
          <cell r="K16" t="str">
            <v>Online Transfer</v>
          </cell>
          <cell r="L16" t="str">
            <v>Renewal</v>
          </cell>
          <cell r="M16" t="str">
            <v>-</v>
          </cell>
          <cell r="N16" t="str">
            <v>-</v>
          </cell>
        </row>
        <row r="17">
          <cell r="E17" t="str">
            <v>N211934</v>
          </cell>
          <cell r="F17" t="str">
            <v>2023-02-16 19:52:03</v>
          </cell>
          <cell r="G17">
            <v>14000</v>
          </cell>
          <cell r="H17">
            <v>46062</v>
          </cell>
          <cell r="I17" t="str">
            <v>NAZRA.NAZAR</v>
          </cell>
          <cell r="J17" t="str">
            <v>Pending</v>
          </cell>
          <cell r="K17" t="str">
            <v>Online Transfer</v>
          </cell>
          <cell r="L17" t="str">
            <v>Renewal</v>
          </cell>
          <cell r="M17" t="str">
            <v>-</v>
          </cell>
          <cell r="N17" t="str">
            <v>-</v>
          </cell>
        </row>
        <row r="18">
          <cell r="E18" t="str">
            <v>M00397</v>
          </cell>
          <cell r="F18" t="str">
            <v>2026-01-29 17:50:22</v>
          </cell>
          <cell r="G18">
            <v>13000</v>
          </cell>
          <cell r="H18">
            <v>46053</v>
          </cell>
          <cell r="I18" t="str">
            <v>WAQAR.NABI</v>
          </cell>
          <cell r="J18" t="str">
            <v>Pending</v>
          </cell>
          <cell r="K18" t="str">
            <v>Online Transfer</v>
          </cell>
          <cell r="L18" t="str">
            <v>Fresh</v>
          </cell>
          <cell r="M18" t="str">
            <v>N/A</v>
          </cell>
          <cell r="N18" t="str">
            <v>-</v>
          </cell>
        </row>
        <row r="19">
          <cell r="E19" t="str">
            <v>M00402</v>
          </cell>
          <cell r="F19" t="str">
            <v>2026-01-28 16:38:24</v>
          </cell>
          <cell r="G19">
            <v>13000</v>
          </cell>
          <cell r="H19">
            <v>46053</v>
          </cell>
          <cell r="I19" t="str">
            <v>WAQAR.NABI</v>
          </cell>
          <cell r="J19" t="str">
            <v>Pending</v>
          </cell>
          <cell r="K19" t="str">
            <v>Online Transfer</v>
          </cell>
          <cell r="L19" t="str">
            <v>Fresh</v>
          </cell>
          <cell r="M19" t="str">
            <v>N/A</v>
          </cell>
          <cell r="N19" t="str">
            <v>-</v>
          </cell>
        </row>
        <row r="20">
          <cell r="E20" t="str">
            <v>T205486</v>
          </cell>
          <cell r="F20" t="str">
            <v>2026-01-31 14:12:23</v>
          </cell>
          <cell r="G20">
            <v>13000</v>
          </cell>
          <cell r="H20">
            <v>46062</v>
          </cell>
          <cell r="I20" t="str">
            <v>WAQAR.NABI</v>
          </cell>
          <cell r="J20" t="str">
            <v>Pending</v>
          </cell>
          <cell r="K20" t="str">
            <v>Cash Deposit</v>
          </cell>
          <cell r="L20" t="str">
            <v>Fresh</v>
          </cell>
          <cell r="M20" t="str">
            <v>N/A</v>
          </cell>
          <cell r="N20" t="str">
            <v>-</v>
          </cell>
        </row>
        <row r="21">
          <cell r="E21" t="str">
            <v>NF9EFUA53S2017321</v>
          </cell>
          <cell r="F21" t="str">
            <v>2026-01-27 00:00:00</v>
          </cell>
          <cell r="G21">
            <v>10000</v>
          </cell>
          <cell r="H21">
            <v>46057</v>
          </cell>
          <cell r="I21" t="str">
            <v>FARHANA.FAISAL</v>
          </cell>
          <cell r="J21" t="str">
            <v>Pending</v>
          </cell>
          <cell r="K21" t="str">
            <v>Online Transfer</v>
          </cell>
          <cell r="L21" t="str">
            <v>Fresh</v>
          </cell>
          <cell r="M21" t="str">
            <v>N/A</v>
          </cell>
          <cell r="N21" t="str">
            <v>-</v>
          </cell>
        </row>
        <row r="22">
          <cell r="E22" t="str">
            <v>NF1AET306H1047978</v>
          </cell>
          <cell r="F22" t="str">
            <v>2026-01-27 12:30:07</v>
          </cell>
          <cell r="G22">
            <v>13000</v>
          </cell>
          <cell r="H22">
            <v>46062</v>
          </cell>
          <cell r="I22" t="str">
            <v>WAQAR.NABI</v>
          </cell>
          <cell r="J22" t="str">
            <v>Pending</v>
          </cell>
          <cell r="K22" t="str">
            <v>Cash Deposit</v>
          </cell>
          <cell r="L22" t="str">
            <v>Fresh</v>
          </cell>
          <cell r="M22" t="str">
            <v>N/A</v>
          </cell>
          <cell r="N22" t="str">
            <v>-</v>
          </cell>
        </row>
        <row r="23">
          <cell r="E23" t="str">
            <v>C30989</v>
          </cell>
          <cell r="F23" t="str">
            <v>2025-02-14 17:22:12</v>
          </cell>
          <cell r="G23">
            <v>11000</v>
          </cell>
          <cell r="H23">
            <v>46056</v>
          </cell>
          <cell r="I23" t="str">
            <v>SHAHROZ</v>
          </cell>
          <cell r="J23" t="str">
            <v>Accepted</v>
          </cell>
          <cell r="K23" t="str">
            <v>Online Transfer</v>
          </cell>
          <cell r="L23" t="str">
            <v>Renewal</v>
          </cell>
          <cell r="M23" t="str">
            <v>-</v>
          </cell>
          <cell r="N23" t="str">
            <v>-</v>
          </cell>
        </row>
        <row r="24">
          <cell r="E24">
            <v>7070802</v>
          </cell>
          <cell r="F24" t="str">
            <v>2025-02-22 11:36:12</v>
          </cell>
          <cell r="G24">
            <v>15000</v>
          </cell>
          <cell r="H24">
            <v>46062</v>
          </cell>
          <cell r="I24" t="str">
            <v>HASNAIN</v>
          </cell>
          <cell r="J24" t="str">
            <v>Accepted</v>
          </cell>
          <cell r="K24" t="str">
            <v>Online Transfer</v>
          </cell>
          <cell r="L24" t="str">
            <v>Renewal</v>
          </cell>
          <cell r="M24" t="str">
            <v>-</v>
          </cell>
          <cell r="N24" t="str">
            <v>-</v>
          </cell>
        </row>
        <row r="25">
          <cell r="E25" t="str">
            <v>ZRE172R-7056881</v>
          </cell>
          <cell r="F25" t="str">
            <v>2023-11-14 10:55:52</v>
          </cell>
          <cell r="G25">
            <v>15500</v>
          </cell>
          <cell r="H25">
            <v>46057</v>
          </cell>
          <cell r="I25" t="str">
            <v>SHAHROZ</v>
          </cell>
          <cell r="J25" t="str">
            <v>Pending</v>
          </cell>
          <cell r="K25" t="str">
            <v>Online Transfer</v>
          </cell>
          <cell r="L25" t="str">
            <v>Conversion</v>
          </cell>
          <cell r="M25" t="str">
            <v>-</v>
          </cell>
          <cell r="N25" t="str">
            <v>-</v>
          </cell>
        </row>
        <row r="26">
          <cell r="E26">
            <v>2642778</v>
          </cell>
          <cell r="F26" t="str">
            <v>2025-01-25 17:54:26</v>
          </cell>
          <cell r="G26">
            <v>11500</v>
          </cell>
          <cell r="H26">
            <v>46060</v>
          </cell>
          <cell r="I26" t="str">
            <v>M.KHALID</v>
          </cell>
          <cell r="J26" t="str">
            <v>Accepted</v>
          </cell>
          <cell r="K26" t="str">
            <v>Online Transfer</v>
          </cell>
          <cell r="L26" t="str">
            <v>Renewal</v>
          </cell>
          <cell r="M26" t="str">
            <v>-</v>
          </cell>
          <cell r="N26" t="str">
            <v>-</v>
          </cell>
        </row>
        <row r="27">
          <cell r="E27" t="str">
            <v>NF1AET306H1294400</v>
          </cell>
          <cell r="F27" t="str">
            <v>2026-02-07 11:20:22</v>
          </cell>
          <cell r="G27">
            <v>16000</v>
          </cell>
          <cell r="H27">
            <v>46059</v>
          </cell>
          <cell r="I27" t="str">
            <v>WAQAR.NABI</v>
          </cell>
          <cell r="J27" t="str">
            <v>Pending</v>
          </cell>
          <cell r="K27" t="str">
            <v>Online Transfer</v>
          </cell>
          <cell r="L27" t="str">
            <v>Fresh</v>
          </cell>
          <cell r="M27" t="str">
            <v>N/A</v>
          </cell>
          <cell r="N27" t="str">
            <v>-</v>
          </cell>
        </row>
        <row r="28">
          <cell r="E28" t="str">
            <v>NFBFC6666HR014809</v>
          </cell>
          <cell r="F28" t="str">
            <v>2026-02-03 19:48:20</v>
          </cell>
          <cell r="G28">
            <v>9000</v>
          </cell>
          <cell r="H28">
            <v>46062</v>
          </cell>
          <cell r="I28" t="str">
            <v>WAQAR.NABI</v>
          </cell>
          <cell r="J28" t="str">
            <v>Pending</v>
          </cell>
          <cell r="K28" t="str">
            <v>Cash Deposit</v>
          </cell>
          <cell r="L28" t="str">
            <v>Fresh</v>
          </cell>
          <cell r="M28" t="str">
            <v>N/A</v>
          </cell>
          <cell r="N28" t="str">
            <v>-</v>
          </cell>
        </row>
        <row r="29">
          <cell r="E29" t="str">
            <v>A1J310PK10047346</v>
          </cell>
          <cell r="F29" t="str">
            <v>2026-02-03 18:43:40</v>
          </cell>
          <cell r="G29">
            <v>13000</v>
          </cell>
          <cell r="H29">
            <v>46062</v>
          </cell>
          <cell r="I29" t="str">
            <v>WAQAR.NABI</v>
          </cell>
          <cell r="J29" t="str">
            <v>Pending</v>
          </cell>
          <cell r="K29" t="str">
            <v>Cash Deposit</v>
          </cell>
          <cell r="L29" t="str">
            <v>Fresh</v>
          </cell>
          <cell r="M29" t="str">
            <v>N/A</v>
          </cell>
          <cell r="N29" t="str">
            <v>-</v>
          </cell>
        </row>
        <row r="30">
          <cell r="E30">
            <v>4032247</v>
          </cell>
          <cell r="F30" t="str">
            <v>2025-02-12 19:36:10</v>
          </cell>
          <cell r="G30">
            <v>12000</v>
          </cell>
          <cell r="H30">
            <v>46062</v>
          </cell>
          <cell r="I30" t="str">
            <v>IQRA.KHAN</v>
          </cell>
          <cell r="J30" t="str">
            <v>Accepted</v>
          </cell>
          <cell r="K30" t="str">
            <v>Online Transfer</v>
          </cell>
          <cell r="L30" t="str">
            <v>Renewal</v>
          </cell>
          <cell r="M30" t="str">
            <v>-</v>
          </cell>
          <cell r="N30" t="str">
            <v>-</v>
          </cell>
        </row>
        <row r="31">
          <cell r="E31" t="str">
            <v>R-0908490</v>
          </cell>
          <cell r="F31" t="str">
            <v>2026-01-07 16:44:33</v>
          </cell>
          <cell r="G31">
            <v>11000</v>
          </cell>
          <cell r="H31">
            <v>46052</v>
          </cell>
          <cell r="I31" t="str">
            <v>FARHANA.FAISAL</v>
          </cell>
          <cell r="J31" t="str">
            <v>Accepted</v>
          </cell>
          <cell r="K31" t="str">
            <v>Online Transfer</v>
          </cell>
          <cell r="L31" t="str">
            <v>Fresh</v>
          </cell>
          <cell r="M31" t="str">
            <v>N/A</v>
          </cell>
          <cell r="N31" t="str">
            <v>-</v>
          </cell>
        </row>
        <row r="32">
          <cell r="E32">
            <v>218581</v>
          </cell>
          <cell r="F32" t="str">
            <v>2025-02-22 12:07:36</v>
          </cell>
          <cell r="G32">
            <v>15000</v>
          </cell>
          <cell r="H32">
            <v>46062</v>
          </cell>
          <cell r="I32" t="str">
            <v>HASNAIN</v>
          </cell>
          <cell r="J32" t="str">
            <v>Accepted</v>
          </cell>
          <cell r="K32" t="str">
            <v>Online Transfer</v>
          </cell>
          <cell r="L32" t="str">
            <v>Renewal</v>
          </cell>
          <cell r="M32" t="str">
            <v>-</v>
          </cell>
          <cell r="N32" t="str">
            <v>-</v>
          </cell>
        </row>
        <row r="33">
          <cell r="E33" t="str">
            <v>B11W0303890</v>
          </cell>
          <cell r="F33" t="str">
            <v>2025-12-27 13:18:51</v>
          </cell>
          <cell r="G33">
            <v>15000</v>
          </cell>
          <cell r="H33">
            <v>46056</v>
          </cell>
          <cell r="I33" t="str">
            <v>FARHANA.FAISAL</v>
          </cell>
          <cell r="J33" t="str">
            <v>Pending</v>
          </cell>
          <cell r="K33" t="str">
            <v>Online Transfer</v>
          </cell>
          <cell r="L33" t="str">
            <v>Fresh</v>
          </cell>
          <cell r="M33" t="str">
            <v>muhammad sheeraz lodhia</v>
          </cell>
          <cell r="N33" t="str">
            <v>42201-0760400-5</v>
          </cell>
        </row>
        <row r="34">
          <cell r="E34" t="str">
            <v>C-Q020009</v>
          </cell>
          <cell r="F34" t="str">
            <v>2026-02-06 12:01:27</v>
          </cell>
          <cell r="G34">
            <v>13000</v>
          </cell>
          <cell r="H34">
            <v>46062</v>
          </cell>
          <cell r="I34" t="str">
            <v>WAQAR.NABI</v>
          </cell>
          <cell r="J34" t="str">
            <v>Pending</v>
          </cell>
          <cell r="K34" t="str">
            <v>Cash Deposit</v>
          </cell>
          <cell r="L34" t="str">
            <v>Fresh</v>
          </cell>
          <cell r="M34" t="str">
            <v>N/A</v>
          </cell>
          <cell r="N34" t="str">
            <v>-</v>
          </cell>
        </row>
        <row r="35">
          <cell r="E35">
            <v>209000277</v>
          </cell>
          <cell r="F35" t="str">
            <v>2025-11-20 13:18:34</v>
          </cell>
          <cell r="G35">
            <v>12000</v>
          </cell>
          <cell r="H35">
            <v>46062</v>
          </cell>
          <cell r="I35" t="str">
            <v>WAQAR.NABI</v>
          </cell>
          <cell r="J35" t="str">
            <v>Pending</v>
          </cell>
          <cell r="K35" t="str">
            <v>Cheque Deposit</v>
          </cell>
          <cell r="L35" t="str">
            <v>Fresh</v>
          </cell>
          <cell r="M35" t="str">
            <v>N/A</v>
          </cell>
          <cell r="N35" t="str">
            <v>-</v>
          </cell>
        </row>
        <row r="36">
          <cell r="E36">
            <v>7101503</v>
          </cell>
          <cell r="F36" t="str">
            <v>2025-11-20 13:08:39</v>
          </cell>
          <cell r="G36">
            <v>12000</v>
          </cell>
          <cell r="H36">
            <v>46062</v>
          </cell>
          <cell r="I36" t="str">
            <v>WAQAR.NABI</v>
          </cell>
          <cell r="J36" t="str">
            <v>Pending</v>
          </cell>
          <cell r="K36" t="str">
            <v>Cheque Deposit</v>
          </cell>
          <cell r="L36" t="str">
            <v>Fresh</v>
          </cell>
          <cell r="M36" t="str">
            <v>N/A</v>
          </cell>
          <cell r="N36" t="str">
            <v>-</v>
          </cell>
        </row>
        <row r="37">
          <cell r="E37" t="str">
            <v>ZVG10R-0907844</v>
          </cell>
          <cell r="F37" t="str">
            <v>2025-02-24 15:28:36</v>
          </cell>
          <cell r="G37">
            <v>14400</v>
          </cell>
          <cell r="H37">
            <v>46062</v>
          </cell>
          <cell r="I37" t="str">
            <v>HASNAIN</v>
          </cell>
          <cell r="J37" t="str">
            <v>Accepted</v>
          </cell>
          <cell r="K37" t="str">
            <v>Online Transfer</v>
          </cell>
          <cell r="L37" t="str">
            <v>Renewal</v>
          </cell>
          <cell r="M37" t="str">
            <v>-</v>
          </cell>
          <cell r="N37" t="str">
            <v>-</v>
          </cell>
        </row>
        <row r="38">
          <cell r="E38" t="str">
            <v>NF1AVK31H10010352</v>
          </cell>
          <cell r="F38" t="str">
            <v>2024-02-19 18:25:21</v>
          </cell>
          <cell r="G38">
            <v>12000</v>
          </cell>
          <cell r="H38">
            <v>46062</v>
          </cell>
          <cell r="I38" t="str">
            <v>ABDUL.AHAD</v>
          </cell>
          <cell r="J38" t="str">
            <v>Accepted</v>
          </cell>
          <cell r="K38" t="str">
            <v>Online Transfer</v>
          </cell>
          <cell r="L38" t="str">
            <v>Renewal</v>
          </cell>
          <cell r="M38" t="str">
            <v>-</v>
          </cell>
          <cell r="N38" t="str">
            <v>-</v>
          </cell>
        </row>
        <row r="39">
          <cell r="E39">
            <v>1114402</v>
          </cell>
          <cell r="F39" t="str">
            <v>2022-02-22 10:13:07</v>
          </cell>
          <cell r="G39">
            <v>15500</v>
          </cell>
          <cell r="H39">
            <v>46062</v>
          </cell>
          <cell r="I39" t="str">
            <v>AGHA.M.JAFFER</v>
          </cell>
          <cell r="J39" t="str">
            <v>Accepted</v>
          </cell>
          <cell r="K39" t="str">
            <v>Online Transfer</v>
          </cell>
          <cell r="L39" t="str">
            <v>Renewal</v>
          </cell>
          <cell r="M39" t="str">
            <v>-</v>
          </cell>
          <cell r="N39" t="str">
            <v>-</v>
          </cell>
        </row>
        <row r="40">
          <cell r="E40">
            <v>1157714</v>
          </cell>
          <cell r="F40" t="str">
            <v>2023-02-24 15:16:37</v>
          </cell>
          <cell r="G40">
            <v>14000</v>
          </cell>
          <cell r="H40">
            <v>46062</v>
          </cell>
          <cell r="I40" t="str">
            <v>ABDUL.AHAD</v>
          </cell>
          <cell r="J40" t="str">
            <v>Accepted</v>
          </cell>
          <cell r="K40" t="str">
            <v>Online Transfer</v>
          </cell>
          <cell r="L40" t="str">
            <v>Renewal</v>
          </cell>
          <cell r="M40" t="str">
            <v>-</v>
          </cell>
          <cell r="N40" t="str">
            <v>-</v>
          </cell>
        </row>
        <row r="41">
          <cell r="E41" t="str">
            <v>R0907738</v>
          </cell>
          <cell r="F41" t="str">
            <v>2025-02-19 17:30:42</v>
          </cell>
          <cell r="G41">
            <v>13000</v>
          </cell>
          <cell r="H41">
            <v>46062</v>
          </cell>
          <cell r="I41" t="str">
            <v>ABDUL.AHAD</v>
          </cell>
          <cell r="J41" t="str">
            <v>Accepted</v>
          </cell>
          <cell r="K41" t="str">
            <v>Cash Deposit</v>
          </cell>
          <cell r="L41" t="str">
            <v>Renewal</v>
          </cell>
          <cell r="M41" t="str">
            <v>-</v>
          </cell>
          <cell r="N41" t="str">
            <v>-</v>
          </cell>
        </row>
        <row r="42">
          <cell r="E42" t="str">
            <v>N1009602</v>
          </cell>
          <cell r="F42" t="str">
            <v>2025-02-24 00:00:00</v>
          </cell>
          <cell r="G42">
            <v>15000</v>
          </cell>
          <cell r="H42">
            <v>46062</v>
          </cell>
          <cell r="I42" t="str">
            <v>ABDUL.AHAD</v>
          </cell>
          <cell r="J42" t="str">
            <v>Accepted</v>
          </cell>
          <cell r="K42" t="str">
            <v>Online Transfer</v>
          </cell>
          <cell r="L42" t="str">
            <v>Renewal</v>
          </cell>
          <cell r="M42" t="str">
            <v>-</v>
          </cell>
          <cell r="N42" t="str">
            <v>-</v>
          </cell>
        </row>
        <row r="43">
          <cell r="E43" t="str">
            <v>LRN105811</v>
          </cell>
          <cell r="F43" t="str">
            <v>2024-02-22 15:41:25</v>
          </cell>
          <cell r="G43">
            <v>13000</v>
          </cell>
          <cell r="H43">
            <v>46062</v>
          </cell>
          <cell r="I43" t="str">
            <v>ABDUL.AHAD</v>
          </cell>
          <cell r="J43" t="str">
            <v>Accepted</v>
          </cell>
          <cell r="K43" t="str">
            <v>Online Transfer</v>
          </cell>
          <cell r="L43" t="str">
            <v>Renewal</v>
          </cell>
          <cell r="M43" t="str">
            <v>-</v>
          </cell>
          <cell r="N43" t="str">
            <v>-</v>
          </cell>
        </row>
        <row r="44">
          <cell r="E44" t="str">
            <v>RR007999</v>
          </cell>
          <cell r="F44" t="str">
            <v>2024-02-22 12:59:41</v>
          </cell>
          <cell r="G44">
            <v>15000</v>
          </cell>
          <cell r="H44">
            <v>46062</v>
          </cell>
          <cell r="I44" t="str">
            <v>ABDUL.AHAD</v>
          </cell>
          <cell r="J44" t="str">
            <v>Accepted</v>
          </cell>
          <cell r="K44" t="str">
            <v>Online Transfer</v>
          </cell>
          <cell r="L44" t="str">
            <v>Renewal</v>
          </cell>
          <cell r="M44" t="str">
            <v>-</v>
          </cell>
          <cell r="N44" t="str">
            <v>-</v>
          </cell>
        </row>
        <row r="45">
          <cell r="E45">
            <v>10129405</v>
          </cell>
          <cell r="F45" t="str">
            <v>2022-02-08 12:03:26</v>
          </cell>
          <cell r="G45">
            <v>16000</v>
          </cell>
          <cell r="H45">
            <v>46062</v>
          </cell>
          <cell r="I45" t="str">
            <v>FIZA.SHEIKH</v>
          </cell>
          <cell r="J45" t="str">
            <v>Accepted</v>
          </cell>
          <cell r="K45" t="str">
            <v>Online Transfer</v>
          </cell>
          <cell r="L45" t="str">
            <v>Renewal</v>
          </cell>
          <cell r="M45" t="str">
            <v>-</v>
          </cell>
          <cell r="N45" t="str">
            <v>-</v>
          </cell>
        </row>
        <row r="46">
          <cell r="E46" t="str">
            <v>6R102064</v>
          </cell>
          <cell r="F46" t="str">
            <v>2025-02-10 10:57:01</v>
          </cell>
          <cell r="G46">
            <v>13000</v>
          </cell>
          <cell r="H46">
            <v>46062</v>
          </cell>
          <cell r="I46" t="str">
            <v>ABDUL.AHAD</v>
          </cell>
          <cell r="J46" t="str">
            <v>Accepted</v>
          </cell>
          <cell r="K46" t="str">
            <v>Online Transfer</v>
          </cell>
          <cell r="L46" t="str">
            <v>Renewal</v>
          </cell>
          <cell r="M46" t="str">
            <v>-</v>
          </cell>
          <cell r="N46" t="str">
            <v>-</v>
          </cell>
        </row>
        <row r="47">
          <cell r="E47" t="str">
            <v>ZVG10R-0907673</v>
          </cell>
          <cell r="F47" t="str">
            <v>2025-02-19 16:18:24</v>
          </cell>
          <cell r="G47">
            <v>15000</v>
          </cell>
          <cell r="H47">
            <v>46060</v>
          </cell>
          <cell r="I47" t="str">
            <v>ABDUL.AHAD</v>
          </cell>
          <cell r="J47" t="str">
            <v>Accepted</v>
          </cell>
          <cell r="K47" t="str">
            <v>Online Transfer</v>
          </cell>
          <cell r="L47" t="str">
            <v>Renewal</v>
          </cell>
          <cell r="M47" t="str">
            <v>-</v>
          </cell>
          <cell r="N47" t="str">
            <v>-</v>
          </cell>
        </row>
        <row r="48">
          <cell r="E48" t="str">
            <v>NHP10-2324600</v>
          </cell>
          <cell r="F48" t="str">
            <v>2022-02-10 15:49:37</v>
          </cell>
          <cell r="G48">
            <v>13000</v>
          </cell>
          <cell r="H48">
            <v>46062</v>
          </cell>
          <cell r="I48" t="str">
            <v>FIZA.SHEIKH</v>
          </cell>
          <cell r="J48" t="str">
            <v>Accepted</v>
          </cell>
          <cell r="K48" t="str">
            <v>Online Transfer</v>
          </cell>
          <cell r="L48" t="str">
            <v>Renewal</v>
          </cell>
          <cell r="M48" t="str">
            <v>-</v>
          </cell>
          <cell r="N48" t="str">
            <v>-</v>
          </cell>
        </row>
        <row r="49">
          <cell r="E49" t="str">
            <v>AXA-3</v>
          </cell>
          <cell r="F49" t="str">
            <v>2022-02-07 16:55:17</v>
          </cell>
          <cell r="G49">
            <v>12000</v>
          </cell>
          <cell r="H49">
            <v>46062</v>
          </cell>
          <cell r="I49" t="str">
            <v>FIZA.SHEIKH</v>
          </cell>
          <cell r="J49" t="str">
            <v>Accepted</v>
          </cell>
          <cell r="K49" t="str">
            <v>Online Transfer</v>
          </cell>
          <cell r="L49" t="str">
            <v>Renewal</v>
          </cell>
          <cell r="M49" t="str">
            <v>-</v>
          </cell>
          <cell r="N49" t="str">
            <v>-</v>
          </cell>
        </row>
        <row r="50">
          <cell r="E50" t="str">
            <v>K01257403</v>
          </cell>
          <cell r="F50" t="str">
            <v>2022-02-21 10:40:22</v>
          </cell>
          <cell r="G50">
            <v>13000</v>
          </cell>
          <cell r="H50">
            <v>46062</v>
          </cell>
          <cell r="I50" t="str">
            <v>FIZA.SHEIKH</v>
          </cell>
          <cell r="J50" t="str">
            <v>Accepted</v>
          </cell>
          <cell r="K50" t="str">
            <v>Online Transfer</v>
          </cell>
          <cell r="L50" t="str">
            <v>Renewal</v>
          </cell>
          <cell r="M50" t="str">
            <v>-</v>
          </cell>
          <cell r="N50" t="str">
            <v>-</v>
          </cell>
        </row>
        <row r="51">
          <cell r="E51" t="str">
            <v>0226300</v>
          </cell>
          <cell r="F51" t="str">
            <v>2023-02-22 12:21:00</v>
          </cell>
          <cell r="G51">
            <v>13000</v>
          </cell>
          <cell r="H51">
            <v>46062</v>
          </cell>
          <cell r="I51" t="str">
            <v>FIZA.SHEIKH</v>
          </cell>
          <cell r="J51" t="str">
            <v>Accepted</v>
          </cell>
          <cell r="K51" t="str">
            <v>Online Transfer</v>
          </cell>
          <cell r="L51" t="str">
            <v>Renewal</v>
          </cell>
          <cell r="M51" t="str">
            <v>-</v>
          </cell>
          <cell r="N51" t="str">
            <v>-</v>
          </cell>
        </row>
        <row r="52">
          <cell r="E52" t="str">
            <v>URJ202-4013240</v>
          </cell>
          <cell r="F52" t="str">
            <v>2025-11-27 14:57:13</v>
          </cell>
          <cell r="G52">
            <v>16000</v>
          </cell>
          <cell r="H52">
            <v>46062</v>
          </cell>
          <cell r="I52" t="str">
            <v>SHAHZAD.BHATTI</v>
          </cell>
          <cell r="J52" t="str">
            <v>Accepted</v>
          </cell>
          <cell r="K52" t="str">
            <v>Online Transfer</v>
          </cell>
          <cell r="L52" t="str">
            <v>Fresh</v>
          </cell>
          <cell r="M52" t="str">
            <v>Majid Ali</v>
          </cell>
          <cell r="N52">
            <v>3520159246113</v>
          </cell>
        </row>
        <row r="53">
          <cell r="E53" t="str">
            <v>R-5560511</v>
          </cell>
          <cell r="F53" t="str">
            <v>2024-02-06 00:00:00</v>
          </cell>
          <cell r="G53">
            <v>13000</v>
          </cell>
          <cell r="H53">
            <v>46060</v>
          </cell>
          <cell r="I53" t="str">
            <v>FIZA.SHEIKH</v>
          </cell>
          <cell r="J53" t="str">
            <v>Accepted</v>
          </cell>
          <cell r="K53" t="str">
            <v>Online Transfer</v>
          </cell>
          <cell r="L53" t="str">
            <v>Renewal</v>
          </cell>
          <cell r="M53" t="str">
            <v>-</v>
          </cell>
          <cell r="N53" t="str">
            <v>-</v>
          </cell>
        </row>
        <row r="54">
          <cell r="E54">
            <v>10095795</v>
          </cell>
          <cell r="F54" t="str">
            <v>2024-01-31 10:58:00</v>
          </cell>
          <cell r="G54">
            <v>15500</v>
          </cell>
          <cell r="H54">
            <v>46062</v>
          </cell>
          <cell r="I54" t="str">
            <v>WASEEM.TARIQ</v>
          </cell>
          <cell r="J54" t="str">
            <v>Accepted</v>
          </cell>
          <cell r="K54" t="str">
            <v>Cash Deposit</v>
          </cell>
          <cell r="L54" t="str">
            <v>Renewal</v>
          </cell>
          <cell r="M54" t="str">
            <v>-</v>
          </cell>
          <cell r="N54" t="str">
            <v>-</v>
          </cell>
        </row>
        <row r="55">
          <cell r="E55">
            <v>1114590</v>
          </cell>
          <cell r="F55" t="str">
            <v>2022-02-21 16:03:26</v>
          </cell>
          <cell r="G55">
            <v>15000</v>
          </cell>
          <cell r="H55">
            <v>46062</v>
          </cell>
          <cell r="I55" t="str">
            <v>MUHAMMAD.UMER</v>
          </cell>
          <cell r="J55" t="str">
            <v>Accepted</v>
          </cell>
          <cell r="K55" t="str">
            <v>Online Transfer</v>
          </cell>
          <cell r="L55" t="str">
            <v>Renewal</v>
          </cell>
          <cell r="M55" t="str">
            <v>-</v>
          </cell>
          <cell r="N55" t="str">
            <v>-</v>
          </cell>
        </row>
        <row r="56">
          <cell r="E56" t="str">
            <v>NFBFC6668MR077436</v>
          </cell>
          <cell r="F56" t="str">
            <v>2025-02-14 17:31:28</v>
          </cell>
          <cell r="G56">
            <v>10000</v>
          </cell>
          <cell r="H56">
            <v>46062</v>
          </cell>
          <cell r="I56" t="str">
            <v>ZAYNAB.MUSTAFA</v>
          </cell>
          <cell r="J56" t="str">
            <v>Accepted</v>
          </cell>
          <cell r="K56" t="str">
            <v>Online Transfer</v>
          </cell>
          <cell r="L56" t="str">
            <v>Renewal</v>
          </cell>
          <cell r="M56" t="str">
            <v>-</v>
          </cell>
          <cell r="N56" t="str">
            <v>-</v>
          </cell>
        </row>
        <row r="57">
          <cell r="E57" t="str">
            <v>NF1AET306H1062780</v>
          </cell>
          <cell r="F57" t="str">
            <v>2024-01-15 10:29:05</v>
          </cell>
          <cell r="G57">
            <v>2000</v>
          </cell>
          <cell r="H57">
            <v>46057</v>
          </cell>
          <cell r="I57" t="str">
            <v>AGHA.M.JAFFER</v>
          </cell>
          <cell r="J57" t="str">
            <v>Accepted</v>
          </cell>
          <cell r="K57" t="str">
            <v>Online Transfer</v>
          </cell>
          <cell r="L57" t="str">
            <v>Renewal</v>
          </cell>
          <cell r="M57" t="str">
            <v>-</v>
          </cell>
          <cell r="N57" t="str">
            <v>-</v>
          </cell>
        </row>
        <row r="58">
          <cell r="E58">
            <v>201474</v>
          </cell>
          <cell r="F58" t="str">
            <v>2023-01-17 11:59:20</v>
          </cell>
          <cell r="G58">
            <v>8460</v>
          </cell>
          <cell r="H58">
            <v>46062</v>
          </cell>
          <cell r="I58" t="str">
            <v>IQRA.KHAN</v>
          </cell>
          <cell r="J58" t="str">
            <v>Pending</v>
          </cell>
          <cell r="K58" t="str">
            <v>Cheque Deposit</v>
          </cell>
          <cell r="L58" t="str">
            <v>Renewal</v>
          </cell>
          <cell r="M58" t="str">
            <v>-</v>
          </cell>
          <cell r="N58" t="str">
            <v>-</v>
          </cell>
        </row>
        <row r="59">
          <cell r="E59" t="str">
            <v>S-1013606</v>
          </cell>
          <cell r="F59" t="str">
            <v>2022-02-22 21:03:48</v>
          </cell>
          <cell r="G59">
            <v>9000</v>
          </cell>
          <cell r="H59">
            <v>46062</v>
          </cell>
          <cell r="I59" t="str">
            <v>NAZRA.NAZAR</v>
          </cell>
          <cell r="J59" t="str">
            <v>Accepted</v>
          </cell>
          <cell r="K59" t="str">
            <v>Online Transfer</v>
          </cell>
          <cell r="L59" t="str">
            <v>Renewal</v>
          </cell>
          <cell r="M59" t="str">
            <v>-</v>
          </cell>
          <cell r="N59" t="str">
            <v>-</v>
          </cell>
        </row>
        <row r="60">
          <cell r="E60">
            <v>1091671</v>
          </cell>
          <cell r="F60" t="str">
            <v>2024-02-19 16:44:22</v>
          </cell>
          <cell r="G60">
            <v>12000</v>
          </cell>
          <cell r="H60">
            <v>46062</v>
          </cell>
          <cell r="I60" t="str">
            <v>IQRA.KHAN</v>
          </cell>
          <cell r="J60" t="str">
            <v>Accepted</v>
          </cell>
          <cell r="K60" t="str">
            <v>Online Transfer</v>
          </cell>
          <cell r="L60" t="str">
            <v>Renewal</v>
          </cell>
          <cell r="M60" t="str">
            <v>-</v>
          </cell>
          <cell r="N60" t="str">
            <v>-</v>
          </cell>
        </row>
        <row r="61">
          <cell r="E61" t="str">
            <v>NE43F-156357</v>
          </cell>
          <cell r="F61" t="str">
            <v>2024-02-09 21:28:13</v>
          </cell>
          <cell r="G61">
            <v>14000</v>
          </cell>
          <cell r="H61">
            <v>46062</v>
          </cell>
          <cell r="I61" t="str">
            <v>ZAYNAB.MUSTAFA</v>
          </cell>
          <cell r="J61" t="str">
            <v>Accepted</v>
          </cell>
          <cell r="K61" t="str">
            <v>Online Transfer</v>
          </cell>
          <cell r="L61" t="str">
            <v>Renewal</v>
          </cell>
          <cell r="M61" t="str">
            <v>-</v>
          </cell>
          <cell r="N61" t="str">
            <v>-</v>
          </cell>
        </row>
        <row r="62">
          <cell r="E62">
            <v>7036927</v>
          </cell>
          <cell r="F62" t="str">
            <v>2023-02-16 11:33:42</v>
          </cell>
          <cell r="G62">
            <v>11200</v>
          </cell>
          <cell r="H62">
            <v>46062</v>
          </cell>
          <cell r="I62" t="str">
            <v>ZIA</v>
          </cell>
          <cell r="J62" t="str">
            <v>Accepted</v>
          </cell>
          <cell r="K62" t="str">
            <v>Online Transfer</v>
          </cell>
          <cell r="L62" t="str">
            <v>Renewal</v>
          </cell>
          <cell r="M62" t="str">
            <v>-</v>
          </cell>
          <cell r="N62" t="str">
            <v>-</v>
          </cell>
        </row>
        <row r="63">
          <cell r="E63" t="str">
            <v>B21W-0219470</v>
          </cell>
          <cell r="F63" t="str">
            <v>2025-02-24 19:40:21</v>
          </cell>
          <cell r="G63">
            <v>13500</v>
          </cell>
          <cell r="H63">
            <v>46062</v>
          </cell>
          <cell r="I63" t="str">
            <v>JAWAHIR.SAEED</v>
          </cell>
          <cell r="J63" t="str">
            <v>Accepted</v>
          </cell>
          <cell r="K63" t="str">
            <v>Online Transfer</v>
          </cell>
          <cell r="L63" t="str">
            <v>Renewal</v>
          </cell>
          <cell r="M63" t="str">
            <v>-</v>
          </cell>
          <cell r="N63" t="str">
            <v>-</v>
          </cell>
        </row>
        <row r="64">
          <cell r="E64" t="str">
            <v>ZRE172R-7035669</v>
          </cell>
          <cell r="F64" t="str">
            <v>2023-06-14 15:01:00</v>
          </cell>
          <cell r="G64">
            <v>13000</v>
          </cell>
          <cell r="H64">
            <v>46062</v>
          </cell>
          <cell r="I64" t="str">
            <v>YOUSUF.KHAN</v>
          </cell>
          <cell r="J64" t="str">
            <v>Pending</v>
          </cell>
          <cell r="K64" t="str">
            <v>Online Transfer</v>
          </cell>
          <cell r="L64" t="str">
            <v>Conversion</v>
          </cell>
          <cell r="M64" t="str">
            <v>NA</v>
          </cell>
          <cell r="N64" t="str">
            <v>-</v>
          </cell>
        </row>
        <row r="65">
          <cell r="E65" t="str">
            <v>S00112900</v>
          </cell>
          <cell r="F65" t="str">
            <v>2023-02-02 14:55:44</v>
          </cell>
          <cell r="G65">
            <v>18000</v>
          </cell>
          <cell r="H65">
            <v>46062</v>
          </cell>
          <cell r="I65" t="str">
            <v>ZAYNAB.MUSTAFA</v>
          </cell>
          <cell r="J65" t="str">
            <v>Pending</v>
          </cell>
          <cell r="K65" t="str">
            <v>Online Transfer</v>
          </cell>
          <cell r="L65" t="str">
            <v>Conversion</v>
          </cell>
          <cell r="M65" t="str">
            <v>NA</v>
          </cell>
          <cell r="N65" t="str">
            <v>-</v>
          </cell>
        </row>
        <row r="66">
          <cell r="E66" t="str">
            <v>6667KR055215</v>
          </cell>
          <cell r="F66" t="str">
            <v>2025-01-31 00:00:00</v>
          </cell>
          <cell r="G66">
            <v>15500</v>
          </cell>
          <cell r="H66">
            <v>46062</v>
          </cell>
          <cell r="I66" t="str">
            <v>WASEEM.TARIQ</v>
          </cell>
          <cell r="J66" t="str">
            <v>Accepted</v>
          </cell>
          <cell r="K66" t="str">
            <v>Online Transfer</v>
          </cell>
          <cell r="L66" t="str">
            <v>Renewal</v>
          </cell>
          <cell r="M66" t="str">
            <v>-</v>
          </cell>
          <cell r="N66" t="str">
            <v>-</v>
          </cell>
        </row>
        <row r="67">
          <cell r="E67" t="str">
            <v>NSP150R-7048756</v>
          </cell>
          <cell r="F67" t="str">
            <v>2024-12-28 09:52:03</v>
          </cell>
          <cell r="G67">
            <v>14000</v>
          </cell>
          <cell r="H67">
            <v>46062</v>
          </cell>
          <cell r="I67" t="str">
            <v>HUZAIFA.KHAN</v>
          </cell>
          <cell r="J67" t="str">
            <v>Pending</v>
          </cell>
          <cell r="K67" t="str">
            <v>Online Transfer</v>
          </cell>
          <cell r="L67" t="str">
            <v>Conversion</v>
          </cell>
          <cell r="M67" t="str">
            <v>na</v>
          </cell>
          <cell r="N67" t="str">
            <v>-</v>
          </cell>
        </row>
        <row r="68">
          <cell r="E68">
            <v>1193411</v>
          </cell>
          <cell r="F68" t="str">
            <v>2024-02-12 15:05:07</v>
          </cell>
          <cell r="G68">
            <v>13000</v>
          </cell>
          <cell r="H68">
            <v>46050</v>
          </cell>
          <cell r="I68" t="str">
            <v>SABA.CH</v>
          </cell>
          <cell r="J68" t="str">
            <v>Accepted</v>
          </cell>
          <cell r="K68" t="str">
            <v>Cash Deposit</v>
          </cell>
          <cell r="L68" t="str">
            <v>Renewal</v>
          </cell>
          <cell r="M68" t="str">
            <v>-</v>
          </cell>
          <cell r="N68" t="str">
            <v>-</v>
          </cell>
        </row>
        <row r="69">
          <cell r="E69">
            <v>10027243</v>
          </cell>
          <cell r="F69" t="str">
            <v>2023-02-01 16:37:24</v>
          </cell>
          <cell r="G69">
            <v>9000</v>
          </cell>
          <cell r="H69">
            <v>46061</v>
          </cell>
          <cell r="I69" t="str">
            <v>RAHAT.GUL</v>
          </cell>
          <cell r="J69" t="str">
            <v>Accepted</v>
          </cell>
          <cell r="K69" t="str">
            <v>Online Transfer</v>
          </cell>
          <cell r="L69" t="str">
            <v>Renewal</v>
          </cell>
          <cell r="M69" t="str">
            <v>-</v>
          </cell>
          <cell r="N69" t="str">
            <v>-</v>
          </cell>
        </row>
        <row r="70">
          <cell r="E70" t="str">
            <v>NF1AET306H1231641</v>
          </cell>
          <cell r="F70" t="str">
            <v>2024-12-17 14:29:13</v>
          </cell>
          <cell r="G70">
            <v>16000</v>
          </cell>
          <cell r="H70">
            <v>46060</v>
          </cell>
          <cell r="I70" t="str">
            <v>SABA.CH</v>
          </cell>
          <cell r="J70" t="str">
            <v>Pending</v>
          </cell>
          <cell r="K70" t="str">
            <v>Online Transfer</v>
          </cell>
          <cell r="L70" t="str">
            <v>Conversion</v>
          </cell>
          <cell r="M70" t="str">
            <v>-------</v>
          </cell>
          <cell r="N70" t="str">
            <v>-</v>
          </cell>
        </row>
        <row r="71">
          <cell r="E71" t="str">
            <v>NZE170R-4026982</v>
          </cell>
          <cell r="F71" t="str">
            <v>2025-02-21 17:37:57</v>
          </cell>
          <cell r="G71">
            <v>13000</v>
          </cell>
          <cell r="H71">
            <v>46061</v>
          </cell>
          <cell r="I71" t="str">
            <v>SABA.CH</v>
          </cell>
          <cell r="J71" t="str">
            <v>Accepted</v>
          </cell>
          <cell r="K71" t="str">
            <v>Online Transfer</v>
          </cell>
          <cell r="L71" t="str">
            <v>Renewal</v>
          </cell>
          <cell r="M71" t="str">
            <v>-</v>
          </cell>
          <cell r="N71" t="str">
            <v>-</v>
          </cell>
        </row>
        <row r="72">
          <cell r="E72">
            <v>8125358</v>
          </cell>
          <cell r="F72" t="str">
            <v>2023-02-07 15:05:08</v>
          </cell>
          <cell r="G72">
            <v>14000</v>
          </cell>
          <cell r="H72">
            <v>46060</v>
          </cell>
          <cell r="I72" t="str">
            <v>SABA.CH</v>
          </cell>
          <cell r="J72" t="str">
            <v>Accepted</v>
          </cell>
          <cell r="K72" t="str">
            <v>Online Transfer</v>
          </cell>
          <cell r="L72" t="str">
            <v>Renewal</v>
          </cell>
          <cell r="M72" t="str">
            <v>-</v>
          </cell>
          <cell r="N72" t="str">
            <v>-</v>
          </cell>
        </row>
        <row r="73">
          <cell r="E73" t="str">
            <v>NF9EFUA57S2013823</v>
          </cell>
          <cell r="F73" t="str">
            <v>2025-02-20 17:39:35</v>
          </cell>
          <cell r="G73">
            <v>13000</v>
          </cell>
          <cell r="H73">
            <v>46059</v>
          </cell>
          <cell r="I73" t="str">
            <v>SABA.CH</v>
          </cell>
          <cell r="J73" t="str">
            <v>Accepted</v>
          </cell>
          <cell r="K73" t="str">
            <v>Online Transfer</v>
          </cell>
          <cell r="L73" t="str">
            <v>Renewal</v>
          </cell>
          <cell r="M73" t="str">
            <v>-</v>
          </cell>
          <cell r="N73" t="str">
            <v>-</v>
          </cell>
        </row>
        <row r="74">
          <cell r="E74" t="str">
            <v>BSH-041</v>
          </cell>
          <cell r="F74" t="str">
            <v>2025-02-12 17:19:23</v>
          </cell>
          <cell r="G74">
            <v>16000</v>
          </cell>
          <cell r="H74">
            <v>46062</v>
          </cell>
          <cell r="I74" t="str">
            <v>NAZRA.NAZAR</v>
          </cell>
          <cell r="J74" t="str">
            <v>Accepted</v>
          </cell>
          <cell r="K74" t="str">
            <v>Online Transfer</v>
          </cell>
          <cell r="L74" t="str">
            <v>Renewal</v>
          </cell>
          <cell r="M74" t="str">
            <v>-</v>
          </cell>
          <cell r="N74" t="str">
            <v>-</v>
          </cell>
        </row>
        <row r="75">
          <cell r="E75">
            <v>1104917</v>
          </cell>
          <cell r="F75" t="str">
            <v>2024-02-13 11:29:58</v>
          </cell>
          <cell r="G75">
            <v>16000</v>
          </cell>
          <cell r="H75">
            <v>46059</v>
          </cell>
          <cell r="I75" t="str">
            <v>SABA.CH</v>
          </cell>
          <cell r="J75" t="str">
            <v>Accepted</v>
          </cell>
          <cell r="K75" t="str">
            <v>Online Transfer</v>
          </cell>
          <cell r="L75" t="str">
            <v>Renewal</v>
          </cell>
          <cell r="M75" t="str">
            <v>-</v>
          </cell>
          <cell r="N75" t="str">
            <v>-</v>
          </cell>
        </row>
        <row r="76">
          <cell r="E76">
            <v>1191845</v>
          </cell>
          <cell r="F76" t="str">
            <v>2024-01-09 17:13:45</v>
          </cell>
          <cell r="G76">
            <v>16000</v>
          </cell>
          <cell r="H76">
            <v>46059</v>
          </cell>
          <cell r="I76" t="str">
            <v>SABA.CH</v>
          </cell>
          <cell r="J76" t="str">
            <v>Accepted</v>
          </cell>
          <cell r="K76" t="str">
            <v>Online Transfer</v>
          </cell>
          <cell r="L76" t="str">
            <v>Renewal</v>
          </cell>
          <cell r="M76" t="str">
            <v>-</v>
          </cell>
          <cell r="N76" t="str">
            <v>-</v>
          </cell>
        </row>
        <row r="77">
          <cell r="E77" t="str">
            <v>R9508494</v>
          </cell>
          <cell r="F77" t="str">
            <v>2026-01-24 13:57:31</v>
          </cell>
          <cell r="G77">
            <v>10000</v>
          </cell>
          <cell r="H77">
            <v>46062</v>
          </cell>
          <cell r="I77" t="str">
            <v>UMER.AZEEM</v>
          </cell>
          <cell r="J77" t="str">
            <v>Pending</v>
          </cell>
          <cell r="K77" t="str">
            <v>Cash</v>
          </cell>
          <cell r="L77" t="str">
            <v>Fresh</v>
          </cell>
          <cell r="M77" t="str">
            <v>N/A</v>
          </cell>
          <cell r="N77" t="str">
            <v>-</v>
          </cell>
        </row>
        <row r="78">
          <cell r="E78" t="str">
            <v>R033911</v>
          </cell>
          <cell r="F78" t="str">
            <v>2026-01-27 17:57:37</v>
          </cell>
          <cell r="G78">
            <v>12000</v>
          </cell>
          <cell r="H78">
            <v>46062</v>
          </cell>
          <cell r="I78" t="str">
            <v>UMER.AZEEM</v>
          </cell>
          <cell r="J78" t="str">
            <v>Pending</v>
          </cell>
          <cell r="K78" t="str">
            <v>Cash</v>
          </cell>
          <cell r="L78" t="str">
            <v>Fresh</v>
          </cell>
          <cell r="M78" t="str">
            <v>N/A</v>
          </cell>
          <cell r="N78" t="str">
            <v>-</v>
          </cell>
        </row>
        <row r="79">
          <cell r="E79">
            <v>7067843</v>
          </cell>
          <cell r="F79" t="str">
            <v>2024-02-12 16:13:34</v>
          </cell>
          <cell r="G79">
            <v>15000</v>
          </cell>
          <cell r="H79">
            <v>46059</v>
          </cell>
          <cell r="I79" t="str">
            <v>SABA.CH</v>
          </cell>
          <cell r="J79" t="str">
            <v>Accepted</v>
          </cell>
          <cell r="K79" t="str">
            <v>Online Transfer</v>
          </cell>
          <cell r="L79" t="str">
            <v>Renewal</v>
          </cell>
          <cell r="M79" t="str">
            <v>-</v>
          </cell>
          <cell r="N79" t="str">
            <v>-</v>
          </cell>
        </row>
        <row r="80">
          <cell r="E80">
            <v>4202492</v>
          </cell>
          <cell r="F80" t="str">
            <v>2020-02-19 15:53:38</v>
          </cell>
          <cell r="G80">
            <v>13000</v>
          </cell>
          <cell r="H80">
            <v>46059</v>
          </cell>
          <cell r="I80" t="str">
            <v>SABA.CH</v>
          </cell>
          <cell r="J80" t="str">
            <v>Accepted</v>
          </cell>
          <cell r="K80" t="str">
            <v>Cash Deposit</v>
          </cell>
          <cell r="L80" t="str">
            <v>Renewal</v>
          </cell>
          <cell r="M80" t="str">
            <v>-</v>
          </cell>
          <cell r="N80" t="str">
            <v>-</v>
          </cell>
        </row>
        <row r="81">
          <cell r="E81" t="str">
            <v>NF1AVK3IH-10046571</v>
          </cell>
          <cell r="F81" t="str">
            <v>2019-07-06 11:21:44</v>
          </cell>
          <cell r="G81">
            <v>15000</v>
          </cell>
          <cell r="H81">
            <v>46062</v>
          </cell>
          <cell r="I81" t="str">
            <v>HUZAIFA.KHAN</v>
          </cell>
          <cell r="J81" t="str">
            <v>Pending</v>
          </cell>
          <cell r="K81" t="str">
            <v>Cash Deposit</v>
          </cell>
          <cell r="L81" t="str">
            <v>Conversion</v>
          </cell>
          <cell r="M81" t="str">
            <v>na</v>
          </cell>
          <cell r="N81" t="str">
            <v>-</v>
          </cell>
        </row>
        <row r="82">
          <cell r="E82">
            <v>4200599</v>
          </cell>
          <cell r="F82" t="str">
            <v>2021-02-17 16:04:57</v>
          </cell>
          <cell r="G82">
            <v>10000</v>
          </cell>
          <cell r="H82">
            <v>46060</v>
          </cell>
          <cell r="I82" t="str">
            <v>SABA.CH</v>
          </cell>
          <cell r="J82" t="str">
            <v>Accepted</v>
          </cell>
          <cell r="K82" t="str">
            <v>Online Transfer</v>
          </cell>
          <cell r="L82" t="str">
            <v>Renewal</v>
          </cell>
          <cell r="M82" t="str">
            <v>-</v>
          </cell>
          <cell r="N82" t="str">
            <v>-</v>
          </cell>
        </row>
        <row r="83">
          <cell r="E83" t="str">
            <v>BSA-1</v>
          </cell>
          <cell r="F83" t="str">
            <v>2023-02-02 11:28:02</v>
          </cell>
          <cell r="G83">
            <v>10000</v>
          </cell>
          <cell r="H83">
            <v>46059</v>
          </cell>
          <cell r="I83" t="str">
            <v>SABA.CH</v>
          </cell>
          <cell r="J83" t="str">
            <v>Accepted</v>
          </cell>
          <cell r="K83" t="str">
            <v>Online Transfer</v>
          </cell>
          <cell r="L83" t="str">
            <v>Renewal</v>
          </cell>
          <cell r="M83" t="str">
            <v>-</v>
          </cell>
          <cell r="N83" t="str">
            <v>-</v>
          </cell>
        </row>
        <row r="84">
          <cell r="E84" t="str">
            <v>R057219</v>
          </cell>
          <cell r="F84" t="str">
            <v>2023-02-08 16:31:59</v>
          </cell>
          <cell r="G84">
            <v>10000</v>
          </cell>
          <cell r="H84">
            <v>46059</v>
          </cell>
          <cell r="I84" t="str">
            <v>SABA.CH</v>
          </cell>
          <cell r="J84" t="str">
            <v>Accepted</v>
          </cell>
          <cell r="K84" t="str">
            <v>Online Transfer</v>
          </cell>
          <cell r="L84" t="str">
            <v>Renewal</v>
          </cell>
          <cell r="M84" t="str">
            <v>-</v>
          </cell>
          <cell r="N84" t="str">
            <v>-</v>
          </cell>
        </row>
        <row r="85">
          <cell r="E85" t="str">
            <v>31072943(A)</v>
          </cell>
          <cell r="F85" t="str">
            <v>2024-09-06 17:16:50</v>
          </cell>
          <cell r="G85">
            <v>10000</v>
          </cell>
          <cell r="H85">
            <v>46055</v>
          </cell>
          <cell r="I85" t="str">
            <v>SABA.CH</v>
          </cell>
          <cell r="J85" t="str">
            <v>Accepted</v>
          </cell>
          <cell r="K85" t="str">
            <v>Online Transfer</v>
          </cell>
          <cell r="L85" t="str">
            <v>Renewal</v>
          </cell>
          <cell r="M85" t="str">
            <v>-</v>
          </cell>
          <cell r="N85" t="str">
            <v>-</v>
          </cell>
        </row>
        <row r="86">
          <cell r="E86" t="str">
            <v>NF1ADE17V00107191</v>
          </cell>
          <cell r="F86" t="str">
            <v>2026-01-29 11:28:08</v>
          </cell>
          <cell r="G86">
            <v>14000</v>
          </cell>
          <cell r="H86">
            <v>46062</v>
          </cell>
          <cell r="I86" t="str">
            <v>SABOOR.ALI</v>
          </cell>
          <cell r="J86" t="str">
            <v>Accepted</v>
          </cell>
          <cell r="K86" t="str">
            <v>Online Transfer</v>
          </cell>
          <cell r="L86" t="str">
            <v>Fresh</v>
          </cell>
          <cell r="M86" t="str">
            <v>N/A</v>
          </cell>
          <cell r="N86" t="str">
            <v>-</v>
          </cell>
        </row>
        <row r="87">
          <cell r="E87">
            <v>103505</v>
          </cell>
          <cell r="F87" t="str">
            <v>2025-02-20 16:19:26</v>
          </cell>
          <cell r="G87">
            <v>16000</v>
          </cell>
          <cell r="H87">
            <v>46062</v>
          </cell>
          <cell r="I87" t="str">
            <v>M.MUSTAFA</v>
          </cell>
          <cell r="J87" t="str">
            <v>Accepted</v>
          </cell>
          <cell r="K87" t="str">
            <v>Online Transfer</v>
          </cell>
          <cell r="L87" t="str">
            <v>Renewal</v>
          </cell>
          <cell r="M87" t="str">
            <v>-</v>
          </cell>
          <cell r="N87" t="str">
            <v>-</v>
          </cell>
        </row>
        <row r="88">
          <cell r="E88">
            <v>1241490</v>
          </cell>
          <cell r="F88" t="str">
            <v>2025-02-24 21:14:50</v>
          </cell>
          <cell r="G88">
            <v>12000</v>
          </cell>
          <cell r="H88">
            <v>46062</v>
          </cell>
          <cell r="I88" t="str">
            <v>JAWAHIR.SAEED</v>
          </cell>
          <cell r="J88" t="str">
            <v>Accepted</v>
          </cell>
          <cell r="K88" t="str">
            <v>Online Transfer</v>
          </cell>
          <cell r="L88" t="str">
            <v>Renewal</v>
          </cell>
          <cell r="M88" t="str">
            <v>-</v>
          </cell>
          <cell r="N88" t="str">
            <v>-</v>
          </cell>
        </row>
        <row r="89">
          <cell r="E89" t="str">
            <v>B21W-0251398</v>
          </cell>
          <cell r="F89" t="str">
            <v>2022-01-25 18:49:00</v>
          </cell>
          <cell r="G89">
            <v>12000</v>
          </cell>
          <cell r="H89">
            <v>46059</v>
          </cell>
          <cell r="I89" t="str">
            <v>WASEEM.TARIQ</v>
          </cell>
          <cell r="J89" t="str">
            <v>Accepted</v>
          </cell>
          <cell r="K89" t="str">
            <v>Online Transfer</v>
          </cell>
          <cell r="L89" t="str">
            <v>Renewal</v>
          </cell>
          <cell r="M89" t="str">
            <v>-</v>
          </cell>
          <cell r="N89" t="str">
            <v>-</v>
          </cell>
        </row>
        <row r="90">
          <cell r="E90" t="str">
            <v>NFBFC6665MR082805</v>
          </cell>
          <cell r="F90" t="str">
            <v>2024-02-19 00:00:00</v>
          </cell>
          <cell r="G90">
            <v>13000</v>
          </cell>
          <cell r="H90">
            <v>46062</v>
          </cell>
          <cell r="I90" t="str">
            <v>NAZRA.NAZAR</v>
          </cell>
          <cell r="J90" t="str">
            <v>Accepted</v>
          </cell>
          <cell r="K90" t="str">
            <v>Online Transfer</v>
          </cell>
          <cell r="L90" t="str">
            <v>Renewal</v>
          </cell>
          <cell r="M90" t="str">
            <v>-</v>
          </cell>
          <cell r="N90" t="str">
            <v>-</v>
          </cell>
        </row>
        <row r="91">
          <cell r="E91" t="str">
            <v>NFBFC1663LR060416</v>
          </cell>
          <cell r="F91" t="str">
            <v>2024-12-16 18:03:59</v>
          </cell>
          <cell r="G91">
            <v>12000</v>
          </cell>
          <cell r="H91">
            <v>46061</v>
          </cell>
          <cell r="I91" t="str">
            <v>JAWAHIR.SAEED</v>
          </cell>
          <cell r="J91" t="str">
            <v>Accepted</v>
          </cell>
          <cell r="K91" t="str">
            <v>Online Transfer</v>
          </cell>
          <cell r="L91" t="str">
            <v>Renewal</v>
          </cell>
          <cell r="M91" t="str">
            <v>-</v>
          </cell>
          <cell r="N91" t="str">
            <v>-</v>
          </cell>
        </row>
        <row r="92">
          <cell r="E92" t="str">
            <v>ZRE171R6071609</v>
          </cell>
          <cell r="F92" t="str">
            <v>2025-02-21 16:10:50</v>
          </cell>
          <cell r="G92">
            <v>13000</v>
          </cell>
          <cell r="H92">
            <v>46062</v>
          </cell>
          <cell r="I92" t="str">
            <v>NAZRA.NAZAR</v>
          </cell>
          <cell r="J92" t="str">
            <v>Accepted</v>
          </cell>
          <cell r="K92" t="str">
            <v>Online Transfer</v>
          </cell>
          <cell r="L92" t="str">
            <v>Renewal</v>
          </cell>
          <cell r="M92" t="str">
            <v>-</v>
          </cell>
          <cell r="N92" t="str">
            <v>-</v>
          </cell>
        </row>
        <row r="93">
          <cell r="E93" t="str">
            <v>ZRE171R-6037220</v>
          </cell>
          <cell r="F93" t="str">
            <v>2025-02-20 11:32:20</v>
          </cell>
          <cell r="G93">
            <v>16000</v>
          </cell>
          <cell r="H93">
            <v>46062</v>
          </cell>
          <cell r="I93" t="str">
            <v>M.MUSTAFA</v>
          </cell>
          <cell r="J93" t="str">
            <v>Accepted</v>
          </cell>
          <cell r="K93" t="str">
            <v>Online Transfer</v>
          </cell>
          <cell r="L93" t="str">
            <v>Renewal</v>
          </cell>
          <cell r="M93" t="str">
            <v>-</v>
          </cell>
          <cell r="N93" t="str">
            <v>-</v>
          </cell>
        </row>
        <row r="94">
          <cell r="E94" t="str">
            <v>N1008930</v>
          </cell>
          <cell r="F94" t="str">
            <v>2025-02-20 19:56:09</v>
          </cell>
          <cell r="G94">
            <v>13000</v>
          </cell>
          <cell r="H94">
            <v>46062</v>
          </cell>
          <cell r="I94" t="str">
            <v>AGHA.M.JAFFER</v>
          </cell>
          <cell r="J94" t="str">
            <v>Accepted</v>
          </cell>
          <cell r="K94" t="str">
            <v>Online Transfer</v>
          </cell>
          <cell r="L94" t="str">
            <v>Renewal</v>
          </cell>
          <cell r="M94" t="str">
            <v>-</v>
          </cell>
          <cell r="N94" t="str">
            <v>-</v>
          </cell>
        </row>
        <row r="95">
          <cell r="E95">
            <v>4202513</v>
          </cell>
          <cell r="F95" t="str">
            <v>2020-02-21 15:49:29</v>
          </cell>
          <cell r="G95">
            <v>13500</v>
          </cell>
          <cell r="H95">
            <v>46062</v>
          </cell>
          <cell r="I95" t="str">
            <v>HUZAIFA.KHAN</v>
          </cell>
          <cell r="J95" t="str">
            <v>Accepted</v>
          </cell>
          <cell r="K95" t="str">
            <v>Online Transfer</v>
          </cell>
          <cell r="L95" t="str">
            <v>Renewal</v>
          </cell>
          <cell r="M95" t="str">
            <v>-</v>
          </cell>
          <cell r="N95" t="str">
            <v>-</v>
          </cell>
        </row>
        <row r="96">
          <cell r="E96" t="str">
            <v>H1294255</v>
          </cell>
          <cell r="F96" t="str">
            <v>2026-02-04 17:05:21</v>
          </cell>
          <cell r="G96">
            <v>12500</v>
          </cell>
          <cell r="H96">
            <v>46046</v>
          </cell>
          <cell r="I96" t="str">
            <v>UMER.AZEEM</v>
          </cell>
          <cell r="J96" t="str">
            <v>Accepted</v>
          </cell>
          <cell r="K96" t="str">
            <v>Online Transfer</v>
          </cell>
          <cell r="L96" t="str">
            <v>Fresh</v>
          </cell>
          <cell r="M96" t="str">
            <v>N/A</v>
          </cell>
          <cell r="N96" t="str">
            <v>-</v>
          </cell>
        </row>
        <row r="97">
          <cell r="E97" t="str">
            <v>R013601</v>
          </cell>
          <cell r="F97" t="str">
            <v>2022-02-17 16:23:13</v>
          </cell>
          <cell r="G97">
            <v>15000</v>
          </cell>
          <cell r="H97">
            <v>46062</v>
          </cell>
          <cell r="I97" t="str">
            <v>SAIF.MALIK</v>
          </cell>
          <cell r="J97" t="str">
            <v>Accepted</v>
          </cell>
          <cell r="K97" t="str">
            <v>Online Transfer</v>
          </cell>
          <cell r="L97" t="str">
            <v>Renewal</v>
          </cell>
          <cell r="M97" t="str">
            <v>-</v>
          </cell>
          <cell r="N97" t="str">
            <v>-</v>
          </cell>
        </row>
        <row r="98">
          <cell r="E98" t="str">
            <v>NF9EFUA9S2013659</v>
          </cell>
          <cell r="F98" t="str">
            <v>2025-02-14 12:12:51</v>
          </cell>
          <cell r="G98">
            <v>15000</v>
          </cell>
          <cell r="H98">
            <v>46062</v>
          </cell>
          <cell r="I98" t="str">
            <v>SAIF.MALIK</v>
          </cell>
          <cell r="J98" t="str">
            <v>Accepted</v>
          </cell>
          <cell r="K98" t="str">
            <v>Online Transfer</v>
          </cell>
          <cell r="L98" t="str">
            <v>Renewal</v>
          </cell>
          <cell r="M98" t="str">
            <v>-</v>
          </cell>
          <cell r="N98" t="str">
            <v>-</v>
          </cell>
        </row>
        <row r="99">
          <cell r="E99" t="str">
            <v>A1J310PK10088497</v>
          </cell>
          <cell r="F99" t="str">
            <v>2024-01-12 17:32:48</v>
          </cell>
          <cell r="G99">
            <v>12000</v>
          </cell>
          <cell r="H99">
            <v>46060</v>
          </cell>
          <cell r="I99" t="str">
            <v>HASNAIN</v>
          </cell>
          <cell r="J99" t="str">
            <v>Accepted</v>
          </cell>
          <cell r="K99" t="str">
            <v>Online Transfer</v>
          </cell>
          <cell r="L99" t="str">
            <v>Renewal</v>
          </cell>
          <cell r="M99" t="str">
            <v>-</v>
          </cell>
          <cell r="N99" t="str">
            <v>-</v>
          </cell>
        </row>
        <row r="100">
          <cell r="E100" t="str">
            <v>H1282040</v>
          </cell>
          <cell r="F100" t="str">
            <v>2026-02-06 16:32:39</v>
          </cell>
          <cell r="G100">
            <v>13000</v>
          </cell>
          <cell r="H100">
            <v>46062</v>
          </cell>
          <cell r="I100" t="str">
            <v>UMER.AZEEM</v>
          </cell>
          <cell r="J100" t="str">
            <v>Accepted</v>
          </cell>
          <cell r="K100" t="str">
            <v>Online Transfer</v>
          </cell>
          <cell r="L100" t="str">
            <v>Fresh</v>
          </cell>
          <cell r="M100" t="str">
            <v>N/A</v>
          </cell>
          <cell r="N100" t="str">
            <v>-</v>
          </cell>
        </row>
        <row r="101">
          <cell r="E101" t="str">
            <v>BF-8117</v>
          </cell>
          <cell r="F101" t="str">
            <v>2026-01-22 16:39:34</v>
          </cell>
          <cell r="G101">
            <v>13000</v>
          </cell>
          <cell r="H101">
            <v>46056</v>
          </cell>
          <cell r="I101" t="str">
            <v>UMER.AZEEM</v>
          </cell>
          <cell r="J101" t="str">
            <v>Accepted</v>
          </cell>
          <cell r="K101" t="str">
            <v>Cash Deposit</v>
          </cell>
          <cell r="L101" t="str">
            <v>Fresh</v>
          </cell>
          <cell r="M101" t="str">
            <v>N/A</v>
          </cell>
          <cell r="N101" t="str">
            <v>-</v>
          </cell>
        </row>
        <row r="102">
          <cell r="E102" t="str">
            <v>BH-6074</v>
          </cell>
          <cell r="F102" t="str">
            <v>2026-02-06 16:19:36</v>
          </cell>
          <cell r="G102">
            <v>13000</v>
          </cell>
          <cell r="H102">
            <v>46060</v>
          </cell>
          <cell r="I102" t="str">
            <v>UMER.AZEEM</v>
          </cell>
          <cell r="J102" t="str">
            <v>Accepted</v>
          </cell>
          <cell r="K102" t="str">
            <v>Online Transfer</v>
          </cell>
          <cell r="L102" t="str">
            <v>Fresh</v>
          </cell>
          <cell r="M102" t="str">
            <v>N/A</v>
          </cell>
          <cell r="N102" t="str">
            <v>-</v>
          </cell>
        </row>
        <row r="103">
          <cell r="E103" t="str">
            <v>H1263498</v>
          </cell>
          <cell r="F103" t="str">
            <v>2026-02-06 13:54:26</v>
          </cell>
          <cell r="G103">
            <v>15000</v>
          </cell>
          <cell r="H103">
            <v>46060</v>
          </cell>
          <cell r="I103" t="str">
            <v>UMER.AZEEM</v>
          </cell>
          <cell r="J103" t="str">
            <v>Accepted</v>
          </cell>
          <cell r="K103" t="str">
            <v>Online Transfer</v>
          </cell>
          <cell r="L103" t="str">
            <v>Fresh</v>
          </cell>
          <cell r="M103" t="str">
            <v>Syed Zeeshan ali</v>
          </cell>
          <cell r="N103">
            <v>4250129572113</v>
          </cell>
        </row>
        <row r="104">
          <cell r="E104" t="str">
            <v>E107055</v>
          </cell>
          <cell r="F104" t="str">
            <v>2026-01-19 15:00:34</v>
          </cell>
          <cell r="G104">
            <v>13000</v>
          </cell>
          <cell r="H104">
            <v>46062</v>
          </cell>
          <cell r="I104" t="str">
            <v>UMER.AZEEM</v>
          </cell>
          <cell r="J104" t="str">
            <v>Accepted</v>
          </cell>
          <cell r="K104" t="str">
            <v>Online Transfer</v>
          </cell>
          <cell r="L104" t="str">
            <v>Fresh</v>
          </cell>
          <cell r="M104" t="str">
            <v>N/A</v>
          </cell>
          <cell r="N104" t="str">
            <v>-</v>
          </cell>
        </row>
        <row r="105">
          <cell r="E105" t="str">
            <v>BVY-803</v>
          </cell>
          <cell r="F105" t="str">
            <v>2026-02-07 15:06:41</v>
          </cell>
          <cell r="G105">
            <v>8000</v>
          </cell>
          <cell r="H105">
            <v>46061</v>
          </cell>
          <cell r="I105" t="str">
            <v>UMER.AZEEM</v>
          </cell>
          <cell r="J105" t="str">
            <v>Accepted</v>
          </cell>
          <cell r="K105" t="str">
            <v>Online Transfer</v>
          </cell>
          <cell r="L105" t="str">
            <v>Fresh</v>
          </cell>
          <cell r="M105" t="str">
            <v>N/A</v>
          </cell>
          <cell r="N105" t="str">
            <v>-</v>
          </cell>
        </row>
        <row r="106">
          <cell r="E106" t="str">
            <v>TRH2240006578</v>
          </cell>
          <cell r="F106" t="str">
            <v>2023-01-27 11:40:05</v>
          </cell>
          <cell r="G106">
            <v>14000</v>
          </cell>
          <cell r="H106">
            <v>46062</v>
          </cell>
          <cell r="I106" t="str">
            <v>WASEEM.TARIQ</v>
          </cell>
          <cell r="J106" t="str">
            <v>Accepted</v>
          </cell>
          <cell r="K106" t="str">
            <v>Cash Deposit</v>
          </cell>
          <cell r="L106" t="str">
            <v>Renewal</v>
          </cell>
          <cell r="M106" t="str">
            <v>-</v>
          </cell>
          <cell r="N106" t="str">
            <v>-</v>
          </cell>
        </row>
        <row r="107">
          <cell r="E107" t="str">
            <v>T2027320</v>
          </cell>
          <cell r="F107" t="str">
            <v>2026-02-07 15:32:18</v>
          </cell>
          <cell r="G107">
            <v>13000</v>
          </cell>
          <cell r="H107">
            <v>46061</v>
          </cell>
          <cell r="I107" t="str">
            <v>UMER.AZEEM</v>
          </cell>
          <cell r="J107" t="str">
            <v>Accepted</v>
          </cell>
          <cell r="K107" t="str">
            <v>Online Transfer</v>
          </cell>
          <cell r="L107" t="str">
            <v>Fresh</v>
          </cell>
          <cell r="M107" t="str">
            <v>N/A</v>
          </cell>
          <cell r="N107" t="str">
            <v>-</v>
          </cell>
        </row>
        <row r="108">
          <cell r="E108" t="str">
            <v>N703599</v>
          </cell>
          <cell r="F108" t="str">
            <v>2026-02-07 14:18:08</v>
          </cell>
          <cell r="G108">
            <v>12500</v>
          </cell>
          <cell r="H108">
            <v>46062</v>
          </cell>
          <cell r="I108" t="str">
            <v>UMER.AZEEM</v>
          </cell>
          <cell r="J108" t="str">
            <v>Accepted</v>
          </cell>
          <cell r="K108" t="str">
            <v>Cash Deposit</v>
          </cell>
          <cell r="L108" t="str">
            <v>Fresh</v>
          </cell>
          <cell r="M108" t="str">
            <v>N/A</v>
          </cell>
          <cell r="N108" t="str">
            <v>-</v>
          </cell>
        </row>
        <row r="109">
          <cell r="E109" t="str">
            <v>H1114014</v>
          </cell>
          <cell r="F109" t="str">
            <v>2026-01-08 14:06:14</v>
          </cell>
          <cell r="G109">
            <v>11000</v>
          </cell>
          <cell r="H109">
            <v>46055</v>
          </cell>
          <cell r="I109" t="str">
            <v>UMER.AZEEM</v>
          </cell>
          <cell r="J109" t="str">
            <v>Accepted</v>
          </cell>
          <cell r="K109" t="str">
            <v>Online Transfer</v>
          </cell>
          <cell r="L109" t="str">
            <v>Fresh</v>
          </cell>
          <cell r="M109" t="str">
            <v>N/A</v>
          </cell>
          <cell r="N109" t="str">
            <v>-</v>
          </cell>
        </row>
        <row r="110">
          <cell r="E110">
            <v>4017789</v>
          </cell>
          <cell r="F110" t="str">
            <v>2023-02-06 16:06:00</v>
          </cell>
          <cell r="G110">
            <v>14570</v>
          </cell>
          <cell r="H110">
            <v>46056</v>
          </cell>
          <cell r="I110" t="str">
            <v>WASEEM.TARIQ</v>
          </cell>
          <cell r="J110" t="str">
            <v>Pending</v>
          </cell>
          <cell r="K110" t="str">
            <v>Cheque</v>
          </cell>
          <cell r="L110" t="str">
            <v>Renewal</v>
          </cell>
          <cell r="M110" t="str">
            <v>-</v>
          </cell>
          <cell r="N110" t="str">
            <v>-</v>
          </cell>
        </row>
        <row r="111">
          <cell r="E111" t="str">
            <v>PMHJ341BMNN402116</v>
          </cell>
          <cell r="F111" t="str">
            <v>2025-01-27 18:22:00</v>
          </cell>
          <cell r="G111">
            <v>13500</v>
          </cell>
          <cell r="H111">
            <v>46060</v>
          </cell>
          <cell r="I111" t="str">
            <v>WASEEM.TARIQ</v>
          </cell>
          <cell r="J111" t="str">
            <v>Accepted</v>
          </cell>
          <cell r="K111" t="str">
            <v>Online Transfer</v>
          </cell>
          <cell r="L111" t="str">
            <v>Renewal</v>
          </cell>
          <cell r="M111" t="str">
            <v>-</v>
          </cell>
          <cell r="N111" t="str">
            <v>-</v>
          </cell>
        </row>
        <row r="112">
          <cell r="E112">
            <v>4129650</v>
          </cell>
          <cell r="F112" t="str">
            <v>2020-01-31 15:59:55</v>
          </cell>
          <cell r="G112">
            <v>14000</v>
          </cell>
          <cell r="H112">
            <v>46061</v>
          </cell>
          <cell r="I112" t="str">
            <v>WASEEM.TARIQ</v>
          </cell>
          <cell r="J112" t="str">
            <v>Accepted</v>
          </cell>
          <cell r="K112" t="str">
            <v>Online Transfer</v>
          </cell>
          <cell r="L112" t="str">
            <v>Renewal</v>
          </cell>
          <cell r="M112" t="str">
            <v>-</v>
          </cell>
          <cell r="N112" t="str">
            <v>-</v>
          </cell>
        </row>
        <row r="113">
          <cell r="E113" t="str">
            <v>NFBGM1642KR254675</v>
          </cell>
          <cell r="F113" t="str">
            <v>2023-01-30 14:43:00</v>
          </cell>
          <cell r="G113">
            <v>15500</v>
          </cell>
          <cell r="H113">
            <v>46061</v>
          </cell>
          <cell r="I113" t="str">
            <v>WASEEM.TARIQ</v>
          </cell>
          <cell r="J113" t="str">
            <v>Accepted</v>
          </cell>
          <cell r="K113" t="str">
            <v>Online Transfer</v>
          </cell>
          <cell r="L113" t="str">
            <v>Renewal</v>
          </cell>
          <cell r="M113" t="str">
            <v>-</v>
          </cell>
          <cell r="N113" t="str">
            <v>-</v>
          </cell>
        </row>
        <row r="114">
          <cell r="E114" t="str">
            <v>NSP150R7033994</v>
          </cell>
          <cell r="F114" t="str">
            <v>2023-01-28 14:37:45</v>
          </cell>
          <cell r="G114">
            <v>14000</v>
          </cell>
          <cell r="H114">
            <v>46062</v>
          </cell>
          <cell r="I114" t="str">
            <v>WASEEM.TARIQ</v>
          </cell>
          <cell r="J114" t="str">
            <v>Accepted</v>
          </cell>
          <cell r="K114" t="str">
            <v>Cash Deposit</v>
          </cell>
          <cell r="L114" t="str">
            <v>Renewal</v>
          </cell>
          <cell r="M114" t="str">
            <v>-</v>
          </cell>
          <cell r="N114" t="str">
            <v>-</v>
          </cell>
        </row>
        <row r="115">
          <cell r="E115" t="str">
            <v>ZRE171R-6074150</v>
          </cell>
          <cell r="F115" t="str">
            <v>2023-11-22 00:00:00</v>
          </cell>
          <cell r="G115">
            <v>10000</v>
          </cell>
          <cell r="H115">
            <v>46062</v>
          </cell>
          <cell r="I115" t="str">
            <v>ZAYNAB.MUSTAFA</v>
          </cell>
          <cell r="J115" t="str">
            <v>Pending</v>
          </cell>
          <cell r="K115" t="str">
            <v>Cash</v>
          </cell>
          <cell r="L115" t="str">
            <v>Renewal</v>
          </cell>
          <cell r="M115" t="str">
            <v>-</v>
          </cell>
          <cell r="N115" t="str">
            <v>-</v>
          </cell>
        </row>
        <row r="116">
          <cell r="E116" t="str">
            <v>URJ2024134497</v>
          </cell>
          <cell r="F116" t="str">
            <v>2021-02-20 10:38:40</v>
          </cell>
          <cell r="G116">
            <v>13000</v>
          </cell>
          <cell r="H116">
            <v>46062</v>
          </cell>
          <cell r="I116" t="str">
            <v>IQRA.KHAN</v>
          </cell>
          <cell r="J116" t="str">
            <v>Accepted</v>
          </cell>
          <cell r="K116" t="str">
            <v>Online Transfer</v>
          </cell>
          <cell r="L116" t="str">
            <v>Renewal</v>
          </cell>
          <cell r="M116" t="str">
            <v>-</v>
          </cell>
          <cell r="N116" t="str">
            <v>-</v>
          </cell>
        </row>
        <row r="117">
          <cell r="E117">
            <v>3600397</v>
          </cell>
          <cell r="F117" t="str">
            <v>2022-02-16 22:05:22</v>
          </cell>
          <cell r="G117">
            <v>10000</v>
          </cell>
          <cell r="H117">
            <v>46062</v>
          </cell>
          <cell r="I117" t="str">
            <v>JAWAHIR.SAEED</v>
          </cell>
          <cell r="J117" t="str">
            <v>Accepted</v>
          </cell>
          <cell r="K117" t="str">
            <v>Online Transfer</v>
          </cell>
          <cell r="L117" t="str">
            <v>Renewal</v>
          </cell>
          <cell r="M117" t="str">
            <v>-</v>
          </cell>
          <cell r="N117" t="str">
            <v>-</v>
          </cell>
        </row>
        <row r="118">
          <cell r="E118" t="str">
            <v>R082583</v>
          </cell>
          <cell r="F118" t="str">
            <v>2022-01-18 13:22:43</v>
          </cell>
          <cell r="G118">
            <v>10000</v>
          </cell>
          <cell r="H118">
            <v>46062</v>
          </cell>
          <cell r="I118" t="str">
            <v>M.MUSTAFA</v>
          </cell>
          <cell r="J118" t="str">
            <v>Pending</v>
          </cell>
          <cell r="K118" t="str">
            <v>Cash</v>
          </cell>
          <cell r="L118" t="str">
            <v>Renewal</v>
          </cell>
          <cell r="M118" t="str">
            <v>-</v>
          </cell>
          <cell r="N118" t="str">
            <v>-</v>
          </cell>
        </row>
        <row r="119">
          <cell r="E119" t="str">
            <v>NF1AET306H1192946</v>
          </cell>
          <cell r="F119" t="str">
            <v>2025-02-24 11:26:07</v>
          </cell>
          <cell r="G119">
            <v>10000</v>
          </cell>
          <cell r="H119">
            <v>46062</v>
          </cell>
          <cell r="I119" t="str">
            <v>IQRA.KHAN</v>
          </cell>
          <cell r="J119" t="str">
            <v>Accepted</v>
          </cell>
          <cell r="K119" t="str">
            <v>Online Transfer</v>
          </cell>
          <cell r="L119" t="str">
            <v>Renewal</v>
          </cell>
          <cell r="M119" t="str">
            <v>-</v>
          </cell>
          <cell r="N119" t="str">
            <v>-</v>
          </cell>
        </row>
        <row r="120">
          <cell r="E120" t="str">
            <v>DR17V-128849</v>
          </cell>
          <cell r="F120" t="str">
            <v>2024-02-17 19:46:17</v>
          </cell>
          <cell r="G120">
            <v>14000</v>
          </cell>
          <cell r="H120">
            <v>46057</v>
          </cell>
          <cell r="I120" t="str">
            <v>M.KHALID</v>
          </cell>
          <cell r="J120" t="str">
            <v>Accepted</v>
          </cell>
          <cell r="K120" t="str">
            <v>Online Transfer</v>
          </cell>
          <cell r="L120" t="str">
            <v>Renewal</v>
          </cell>
          <cell r="M120" t="str">
            <v>-</v>
          </cell>
          <cell r="N120" t="str">
            <v>-</v>
          </cell>
        </row>
        <row r="121">
          <cell r="E121" t="str">
            <v>1001485N</v>
          </cell>
          <cell r="F121" t="str">
            <v>2024-02-24 17:45:14</v>
          </cell>
          <cell r="G121">
            <v>10000</v>
          </cell>
          <cell r="H121">
            <v>46062</v>
          </cell>
          <cell r="I121" t="str">
            <v>IQRA.KHAN</v>
          </cell>
          <cell r="J121" t="str">
            <v>Accepted</v>
          </cell>
          <cell r="K121" t="str">
            <v>Online Transfer</v>
          </cell>
          <cell r="L121" t="str">
            <v>Renewal</v>
          </cell>
          <cell r="M121" t="str">
            <v>-</v>
          </cell>
          <cell r="N121" t="str">
            <v>-</v>
          </cell>
        </row>
        <row r="122">
          <cell r="E122" t="str">
            <v>N1012075</v>
          </cell>
          <cell r="F122" t="str">
            <v>2024-02-21 00:00:00</v>
          </cell>
          <cell r="G122">
            <v>15000</v>
          </cell>
          <cell r="H122">
            <v>46062</v>
          </cell>
          <cell r="I122" t="str">
            <v>ZAYNAB.MUSTAFA</v>
          </cell>
          <cell r="J122" t="str">
            <v>Accepted</v>
          </cell>
          <cell r="K122" t="str">
            <v>Online Transfer</v>
          </cell>
          <cell r="L122" t="str">
            <v>Renewal</v>
          </cell>
          <cell r="M122" t="str">
            <v>-</v>
          </cell>
          <cell r="N122" t="str">
            <v>-</v>
          </cell>
        </row>
        <row r="123">
          <cell r="E123">
            <v>1053784</v>
          </cell>
          <cell r="F123" t="str">
            <v>2025-02-22 00:00:00</v>
          </cell>
          <cell r="G123">
            <v>15500</v>
          </cell>
          <cell r="H123">
            <v>46062</v>
          </cell>
          <cell r="I123" t="str">
            <v>AGHA.M.JAFFER</v>
          </cell>
          <cell r="J123" t="str">
            <v>Accepted</v>
          </cell>
          <cell r="K123" t="str">
            <v>Online Transfer</v>
          </cell>
          <cell r="L123" t="str">
            <v>Renewal</v>
          </cell>
          <cell r="M123" t="str">
            <v>-</v>
          </cell>
          <cell r="N123" t="str">
            <v>-</v>
          </cell>
        </row>
        <row r="124">
          <cell r="E124" t="str">
            <v>H100064023</v>
          </cell>
          <cell r="F124" t="str">
            <v>2023-10-09 14:46:59</v>
          </cell>
          <cell r="G124">
            <v>12000</v>
          </cell>
          <cell r="H124">
            <v>46062</v>
          </cell>
          <cell r="I124" t="str">
            <v>NAZRA.NAZAR</v>
          </cell>
          <cell r="J124" t="str">
            <v>Accepted</v>
          </cell>
          <cell r="K124" t="str">
            <v>Online Transfer</v>
          </cell>
          <cell r="L124" t="str">
            <v>Renewal</v>
          </cell>
          <cell r="M124" t="str">
            <v>-</v>
          </cell>
          <cell r="N124" t="str">
            <v>-</v>
          </cell>
        </row>
        <row r="125">
          <cell r="E125" t="str">
            <v>R-7077742</v>
          </cell>
          <cell r="F125" t="str">
            <v>2026-01-14 19:11:10</v>
          </cell>
          <cell r="G125">
            <v>12000</v>
          </cell>
          <cell r="H125">
            <v>46062</v>
          </cell>
          <cell r="I125" t="str">
            <v>HASSAN.MUSTAFA</v>
          </cell>
          <cell r="J125" t="str">
            <v>Pending</v>
          </cell>
          <cell r="K125" t="str">
            <v>Cash</v>
          </cell>
          <cell r="L125" t="str">
            <v>Fresh</v>
          </cell>
          <cell r="M125" t="str">
            <v>N/A</v>
          </cell>
          <cell r="N125" t="str">
            <v>-</v>
          </cell>
        </row>
        <row r="126">
          <cell r="E126" t="str">
            <v>R-7077742(A)</v>
          </cell>
          <cell r="F126" t="str">
            <v>2026-01-14 19:01:28</v>
          </cell>
          <cell r="G126">
            <v>12000</v>
          </cell>
          <cell r="H126">
            <v>46062</v>
          </cell>
          <cell r="I126" t="str">
            <v>HASSAN.MUSTAFA</v>
          </cell>
          <cell r="J126" t="str">
            <v>Pending</v>
          </cell>
          <cell r="K126" t="str">
            <v>Cash</v>
          </cell>
          <cell r="L126" t="str">
            <v>Fresh</v>
          </cell>
          <cell r="M126" t="str">
            <v>N/A</v>
          </cell>
          <cell r="N126" t="str">
            <v>-</v>
          </cell>
        </row>
        <row r="127">
          <cell r="E127" t="str">
            <v>R-6077502</v>
          </cell>
          <cell r="F127" t="str">
            <v>2025-08-07 12:15:58</v>
          </cell>
          <cell r="G127">
            <v>12000</v>
          </cell>
          <cell r="H127">
            <v>46062</v>
          </cell>
          <cell r="I127" t="str">
            <v>HASSAN.MUSTAFA</v>
          </cell>
          <cell r="J127" t="str">
            <v>Pending</v>
          </cell>
          <cell r="K127" t="str">
            <v>Cash</v>
          </cell>
          <cell r="L127" t="str">
            <v>Fresh</v>
          </cell>
          <cell r="M127" t="str">
            <v>N/A</v>
          </cell>
          <cell r="N127" t="str">
            <v>-</v>
          </cell>
        </row>
        <row r="128">
          <cell r="E128" t="str">
            <v>P700989</v>
          </cell>
          <cell r="F128" t="str">
            <v>2024-02-13 18:09:44</v>
          </cell>
          <cell r="G128">
            <v>12500</v>
          </cell>
          <cell r="H128">
            <v>46062</v>
          </cell>
          <cell r="I128" t="str">
            <v>HUZAIFA.KHAN</v>
          </cell>
          <cell r="J128" t="str">
            <v>Accepted</v>
          </cell>
          <cell r="K128" t="str">
            <v>Online Transfer</v>
          </cell>
          <cell r="L128" t="str">
            <v>Renewal</v>
          </cell>
          <cell r="M128" t="str">
            <v>-</v>
          </cell>
          <cell r="N128" t="str">
            <v>-</v>
          </cell>
        </row>
        <row r="129">
          <cell r="E129">
            <v>10094347</v>
          </cell>
          <cell r="F129" t="str">
            <v>2024-01-02 00:00:00</v>
          </cell>
          <cell r="G129">
            <v>11000</v>
          </cell>
          <cell r="H129">
            <v>46060</v>
          </cell>
          <cell r="I129" t="str">
            <v>JAWAHIR.SAEED</v>
          </cell>
          <cell r="J129" t="str">
            <v>Accepted</v>
          </cell>
          <cell r="K129" t="str">
            <v>Online Transfer</v>
          </cell>
          <cell r="L129" t="str">
            <v>Renewal</v>
          </cell>
          <cell r="M129" t="str">
            <v>-</v>
          </cell>
          <cell r="N129" t="str">
            <v>-</v>
          </cell>
        </row>
        <row r="130">
          <cell r="E130">
            <v>10093293</v>
          </cell>
          <cell r="F130" t="str">
            <v>2022-02-17 16:31:10</v>
          </cell>
          <cell r="G130">
            <v>16000</v>
          </cell>
          <cell r="H130">
            <v>46062</v>
          </cell>
          <cell r="I130" t="str">
            <v>M.MUSTAFA</v>
          </cell>
          <cell r="J130" t="str">
            <v>Accepted</v>
          </cell>
          <cell r="K130" t="str">
            <v>Online Transfer</v>
          </cell>
          <cell r="L130" t="str">
            <v>Renewal</v>
          </cell>
          <cell r="M130" t="str">
            <v>-</v>
          </cell>
          <cell r="N130" t="str">
            <v>-</v>
          </cell>
        </row>
        <row r="131">
          <cell r="E131">
            <v>1152958</v>
          </cell>
          <cell r="F131" t="str">
            <v>2025-01-24 00:00:00</v>
          </cell>
          <cell r="G131">
            <v>13000</v>
          </cell>
          <cell r="H131">
            <v>46062</v>
          </cell>
          <cell r="I131" t="str">
            <v>FIZA.SHEIKH</v>
          </cell>
          <cell r="J131" t="str">
            <v>Accepted</v>
          </cell>
          <cell r="K131" t="str">
            <v>Online Transfer</v>
          </cell>
          <cell r="L131" t="str">
            <v>Renewal</v>
          </cell>
          <cell r="M131" t="str">
            <v>-</v>
          </cell>
          <cell r="N131" t="str">
            <v>-</v>
          </cell>
        </row>
        <row r="132">
          <cell r="E132" t="str">
            <v>00200224</v>
          </cell>
          <cell r="F132" t="str">
            <v>2024-02-23 12:48:05</v>
          </cell>
          <cell r="G132">
            <v>13000</v>
          </cell>
          <cell r="H132">
            <v>46062</v>
          </cell>
          <cell r="I132" t="str">
            <v>IQRA.KHAN</v>
          </cell>
          <cell r="J132" t="str">
            <v>Accepted</v>
          </cell>
          <cell r="K132" t="str">
            <v>Online Transfer</v>
          </cell>
          <cell r="L132" t="str">
            <v>Renewal</v>
          </cell>
          <cell r="M132" t="str">
            <v>n/a</v>
          </cell>
          <cell r="N132" t="str">
            <v>-</v>
          </cell>
        </row>
        <row r="133">
          <cell r="E133" t="str">
            <v>NA0N0</v>
          </cell>
          <cell r="F133" t="str">
            <v>2025-01-25 00:00:00</v>
          </cell>
          <cell r="G133">
            <v>12000</v>
          </cell>
          <cell r="H133">
            <v>46060</v>
          </cell>
          <cell r="I133" t="str">
            <v>AGHA.M.JAFFER</v>
          </cell>
          <cell r="J133" t="str">
            <v>Accepted</v>
          </cell>
          <cell r="K133" t="str">
            <v>Online Transfer</v>
          </cell>
          <cell r="L133" t="str">
            <v>Renewal</v>
          </cell>
          <cell r="M133" t="str">
            <v>-</v>
          </cell>
          <cell r="N133" t="str">
            <v>-</v>
          </cell>
        </row>
        <row r="134">
          <cell r="E134" t="str">
            <v>R-9517411</v>
          </cell>
          <cell r="F134" t="str">
            <v>2024-01-27 14:48:11</v>
          </cell>
          <cell r="G134">
            <v>12000</v>
          </cell>
          <cell r="H134">
            <v>46060</v>
          </cell>
          <cell r="I134" t="str">
            <v>SAIF.MALIK</v>
          </cell>
          <cell r="J134" t="str">
            <v>Accepted</v>
          </cell>
          <cell r="K134" t="str">
            <v>Online Transfer</v>
          </cell>
          <cell r="L134" t="str">
            <v>Renewal</v>
          </cell>
          <cell r="M134" t="str">
            <v>-</v>
          </cell>
          <cell r="N134" t="str">
            <v>-</v>
          </cell>
        </row>
        <row r="135">
          <cell r="E135">
            <v>4121044</v>
          </cell>
          <cell r="F135" t="str">
            <v>2024-02-24 18:21:47</v>
          </cell>
          <cell r="G135">
            <v>13000</v>
          </cell>
          <cell r="H135">
            <v>46062</v>
          </cell>
          <cell r="I135" t="str">
            <v>IQRA.KHAN</v>
          </cell>
          <cell r="J135" t="str">
            <v>Accepted</v>
          </cell>
          <cell r="K135" t="str">
            <v>Online Transfer</v>
          </cell>
          <cell r="L135" t="str">
            <v>Renewal</v>
          </cell>
          <cell r="M135" t="str">
            <v>n/a</v>
          </cell>
          <cell r="N135" t="str">
            <v>-</v>
          </cell>
        </row>
        <row r="136">
          <cell r="E136">
            <v>6005144</v>
          </cell>
          <cell r="F136" t="str">
            <v>2021-02-19 13:15:40</v>
          </cell>
          <cell r="G136">
            <v>12000</v>
          </cell>
          <cell r="H136">
            <v>46060</v>
          </cell>
          <cell r="I136" t="str">
            <v>SAIF.MALIK</v>
          </cell>
          <cell r="J136" t="str">
            <v>Accepted</v>
          </cell>
          <cell r="K136" t="str">
            <v>Online Transfer</v>
          </cell>
          <cell r="L136" t="str">
            <v>Renewal</v>
          </cell>
          <cell r="M136" t="str">
            <v>-</v>
          </cell>
          <cell r="N136" t="str">
            <v>-</v>
          </cell>
        </row>
        <row r="137">
          <cell r="E137">
            <v>1127011</v>
          </cell>
          <cell r="F137" t="str">
            <v>2018-12-26 17:38:12</v>
          </cell>
          <cell r="G137">
            <v>15000</v>
          </cell>
          <cell r="H137">
            <v>46060</v>
          </cell>
          <cell r="I137" t="str">
            <v>IQRA.KHAN</v>
          </cell>
          <cell r="J137" t="str">
            <v>Pending</v>
          </cell>
          <cell r="K137" t="str">
            <v>Online Transfer</v>
          </cell>
          <cell r="L137" t="str">
            <v>Conversion</v>
          </cell>
          <cell r="M137" t="str">
            <v>n/a</v>
          </cell>
          <cell r="N137" t="str">
            <v>-</v>
          </cell>
        </row>
        <row r="138">
          <cell r="E138" t="str">
            <v>NF1AET306H1154834</v>
          </cell>
          <cell r="F138" t="str">
            <v>2022-12-13 12:13:07</v>
          </cell>
          <cell r="G138">
            <v>10000</v>
          </cell>
          <cell r="H138">
            <v>46062</v>
          </cell>
          <cell r="I138" t="str">
            <v>SAIF.MALIK</v>
          </cell>
          <cell r="J138" t="str">
            <v>Pending</v>
          </cell>
          <cell r="K138" t="str">
            <v>Online Transfer</v>
          </cell>
          <cell r="L138" t="str">
            <v>Conversion</v>
          </cell>
          <cell r="M138" t="str">
            <v>NA</v>
          </cell>
          <cell r="N138" t="str">
            <v>-</v>
          </cell>
        </row>
        <row r="139">
          <cell r="E139" t="str">
            <v>NNAQL51AZKP509239</v>
          </cell>
          <cell r="F139" t="str">
            <v>2025-02-17 00:00:00</v>
          </cell>
          <cell r="G139">
            <v>15000</v>
          </cell>
          <cell r="H139">
            <v>46062</v>
          </cell>
          <cell r="I139" t="str">
            <v>SAIF.MALIK</v>
          </cell>
          <cell r="J139" t="str">
            <v>Accepted</v>
          </cell>
          <cell r="K139" t="str">
            <v>Online Transfer</v>
          </cell>
          <cell r="L139" t="str">
            <v>Renewal</v>
          </cell>
          <cell r="M139" t="str">
            <v>-</v>
          </cell>
          <cell r="N139" t="str">
            <v>-</v>
          </cell>
        </row>
        <row r="140">
          <cell r="E140" t="str">
            <v>s00213138</v>
          </cell>
          <cell r="F140" t="str">
            <v>2024-02-12 11:12:09</v>
          </cell>
          <cell r="G140">
            <v>13000</v>
          </cell>
          <cell r="H140">
            <v>46062</v>
          </cell>
          <cell r="I140" t="str">
            <v>SAIF.MALIK</v>
          </cell>
          <cell r="J140" t="str">
            <v>Accepted</v>
          </cell>
          <cell r="K140" t="str">
            <v>Online Transfer</v>
          </cell>
          <cell r="L140" t="str">
            <v>Renewal</v>
          </cell>
          <cell r="M140" t="str">
            <v>-</v>
          </cell>
          <cell r="N140" t="str">
            <v>-</v>
          </cell>
        </row>
        <row r="141">
          <cell r="E141" t="str">
            <v>R06A-L262683</v>
          </cell>
          <cell r="F141" t="str">
            <v>2025-02-11 14:54:17</v>
          </cell>
          <cell r="G141">
            <v>10000</v>
          </cell>
          <cell r="H141">
            <v>46060</v>
          </cell>
          <cell r="I141" t="str">
            <v>SAIF.MALIK</v>
          </cell>
          <cell r="J141" t="str">
            <v>Accepted</v>
          </cell>
          <cell r="K141" t="str">
            <v>Online Transfer</v>
          </cell>
          <cell r="L141" t="str">
            <v>Renewal</v>
          </cell>
          <cell r="M141" t="str">
            <v>-</v>
          </cell>
          <cell r="N141" t="str">
            <v>-</v>
          </cell>
        </row>
        <row r="142">
          <cell r="E142" t="str">
            <v>NF1AET306H1062780</v>
          </cell>
          <cell r="F142" t="str">
            <v>2024-01-15 10:29:05</v>
          </cell>
          <cell r="G142">
            <v>10000</v>
          </cell>
          <cell r="H142">
            <v>46057</v>
          </cell>
          <cell r="I142" t="str">
            <v>AGHA.M.JAFFER</v>
          </cell>
          <cell r="J142" t="str">
            <v>Accepted</v>
          </cell>
          <cell r="K142" t="str">
            <v>Online Transfer</v>
          </cell>
          <cell r="L142" t="str">
            <v>Renewal</v>
          </cell>
          <cell r="M142" t="str">
            <v>-</v>
          </cell>
          <cell r="N142" t="str">
            <v>-</v>
          </cell>
        </row>
        <row r="143">
          <cell r="E143">
            <v>5560866</v>
          </cell>
          <cell r="F143" t="str">
            <v>2023-01-30 10:12:48</v>
          </cell>
          <cell r="G143">
            <v>12000</v>
          </cell>
          <cell r="H143">
            <v>46057</v>
          </cell>
          <cell r="I143" t="str">
            <v>AGHA.M.JAFFER</v>
          </cell>
          <cell r="J143" t="str">
            <v>Accepted</v>
          </cell>
          <cell r="K143" t="str">
            <v>Online Transfer</v>
          </cell>
          <cell r="L143" t="str">
            <v>Renewal</v>
          </cell>
          <cell r="M143" t="str">
            <v>-</v>
          </cell>
          <cell r="N143" t="str">
            <v>-</v>
          </cell>
        </row>
        <row r="144">
          <cell r="E144" t="str">
            <v>NNATA52AZKP700677</v>
          </cell>
          <cell r="F144" t="str">
            <v>2023-02-21 17:06:00</v>
          </cell>
          <cell r="G144">
            <v>16000</v>
          </cell>
          <cell r="H144">
            <v>46062</v>
          </cell>
          <cell r="I144" t="str">
            <v>M.MUSTAFA</v>
          </cell>
          <cell r="J144" t="str">
            <v>Accepted</v>
          </cell>
          <cell r="K144" t="str">
            <v>Online Transfer</v>
          </cell>
          <cell r="L144" t="str">
            <v>Renewal</v>
          </cell>
          <cell r="M144" t="str">
            <v>-</v>
          </cell>
          <cell r="N144" t="str">
            <v>-</v>
          </cell>
        </row>
        <row r="145">
          <cell r="E145" t="str">
            <v>WGLAT-177864</v>
          </cell>
          <cell r="F145" t="str">
            <v>2023-03-13 21:24:59</v>
          </cell>
          <cell r="G145">
            <v>14000</v>
          </cell>
          <cell r="H145">
            <v>46061</v>
          </cell>
          <cell r="I145" t="str">
            <v>M.MUSTAFA</v>
          </cell>
          <cell r="J145" t="str">
            <v>Accepted</v>
          </cell>
          <cell r="K145" t="str">
            <v>Online Transfer</v>
          </cell>
          <cell r="L145" t="str">
            <v>Renewal</v>
          </cell>
          <cell r="M145" t="str">
            <v>-</v>
          </cell>
          <cell r="N145" t="str">
            <v>-</v>
          </cell>
        </row>
        <row r="146">
          <cell r="E146" t="str">
            <v>S00220314</v>
          </cell>
          <cell r="F146" t="str">
            <v>2026-01-28 00:00:00</v>
          </cell>
          <cell r="G146">
            <v>9000</v>
          </cell>
          <cell r="H146">
            <v>46050</v>
          </cell>
          <cell r="I146" t="str">
            <v>SHAHZAD.BHATTI</v>
          </cell>
          <cell r="J146" t="str">
            <v>Accepted</v>
          </cell>
          <cell r="K146" t="str">
            <v>Online Transfer</v>
          </cell>
          <cell r="L146" t="str">
            <v>Fresh</v>
          </cell>
          <cell r="M146" t="str">
            <v>N/A</v>
          </cell>
          <cell r="N146" t="str">
            <v>-</v>
          </cell>
        </row>
        <row r="147">
          <cell r="E147" t="str">
            <v>S321V0431107</v>
          </cell>
          <cell r="F147" t="str">
            <v>2025-02-17 10:42:43</v>
          </cell>
          <cell r="G147">
            <v>16000</v>
          </cell>
          <cell r="H147">
            <v>46062</v>
          </cell>
          <cell r="I147" t="str">
            <v>M.MUSTAFA</v>
          </cell>
          <cell r="J147" t="str">
            <v>Accepted</v>
          </cell>
          <cell r="K147" t="str">
            <v>Online Transfer</v>
          </cell>
          <cell r="L147" t="str">
            <v>Renewal</v>
          </cell>
          <cell r="M147" t="str">
            <v>-</v>
          </cell>
          <cell r="N147" t="str">
            <v>-</v>
          </cell>
        </row>
        <row r="148">
          <cell r="E148">
            <v>1057003</v>
          </cell>
          <cell r="F148" t="str">
            <v>2021-02-19 11:54:07</v>
          </cell>
          <cell r="G148">
            <v>16000</v>
          </cell>
          <cell r="H148">
            <v>46060</v>
          </cell>
          <cell r="I148" t="str">
            <v>M.MUSTAFA</v>
          </cell>
          <cell r="J148" t="str">
            <v>Accepted</v>
          </cell>
          <cell r="K148" t="str">
            <v>Online Transfer</v>
          </cell>
          <cell r="L148" t="str">
            <v>Renewal</v>
          </cell>
          <cell r="M148" t="str">
            <v>-</v>
          </cell>
          <cell r="N148" t="str">
            <v>-</v>
          </cell>
        </row>
        <row r="149">
          <cell r="E149" t="str">
            <v>R0445497</v>
          </cell>
          <cell r="F149" t="str">
            <v>2026-01-27 18:48:00</v>
          </cell>
          <cell r="G149">
            <v>13000</v>
          </cell>
          <cell r="H149">
            <v>46055</v>
          </cell>
          <cell r="I149" t="str">
            <v>SHAHZAD.BHATTI</v>
          </cell>
          <cell r="J149" t="str">
            <v>Accepted</v>
          </cell>
          <cell r="K149" t="str">
            <v>Cash Deposit</v>
          </cell>
          <cell r="L149" t="str">
            <v>Fresh</v>
          </cell>
          <cell r="M149" t="str">
            <v>N/A</v>
          </cell>
          <cell r="N149" t="str">
            <v>-</v>
          </cell>
        </row>
        <row r="150">
          <cell r="E150" t="str">
            <v>S220974</v>
          </cell>
          <cell r="F150" t="str">
            <v>2026-01-03 10:37:43</v>
          </cell>
          <cell r="G150">
            <v>13000</v>
          </cell>
          <cell r="H150">
            <v>46055</v>
          </cell>
          <cell r="I150" t="str">
            <v>SHAHZAD.BHATTI</v>
          </cell>
          <cell r="J150" t="str">
            <v>Accepted</v>
          </cell>
          <cell r="K150" t="str">
            <v>Cash Deposit</v>
          </cell>
          <cell r="L150" t="str">
            <v>Fresh</v>
          </cell>
          <cell r="M150" t="str">
            <v>N/A</v>
          </cell>
          <cell r="N150" t="str">
            <v>-</v>
          </cell>
        </row>
        <row r="151">
          <cell r="E151" t="str">
            <v>H10116089</v>
          </cell>
          <cell r="F151" t="str">
            <v>2026-01-22 18:19:55</v>
          </cell>
          <cell r="G151">
            <v>13000</v>
          </cell>
          <cell r="H151">
            <v>46051</v>
          </cell>
          <cell r="I151" t="str">
            <v>SHAHZAD.BHATTI</v>
          </cell>
          <cell r="J151" t="str">
            <v>Accepted</v>
          </cell>
          <cell r="K151" t="str">
            <v>Cash Deposit</v>
          </cell>
          <cell r="L151" t="str">
            <v>Fresh</v>
          </cell>
          <cell r="M151" t="str">
            <v>N/A</v>
          </cell>
          <cell r="N151" t="str">
            <v>-</v>
          </cell>
        </row>
        <row r="152">
          <cell r="E152" t="str">
            <v>R-7068972</v>
          </cell>
          <cell r="F152" t="str">
            <v>2026-01-24 16:16:05</v>
          </cell>
          <cell r="G152">
            <v>13000</v>
          </cell>
          <cell r="H152">
            <v>46055</v>
          </cell>
          <cell r="I152" t="str">
            <v>SHAHZAD.BHATTI</v>
          </cell>
          <cell r="J152" t="str">
            <v>Accepted</v>
          </cell>
          <cell r="K152" t="str">
            <v>Cash Deposit</v>
          </cell>
          <cell r="L152" t="str">
            <v>Fresh</v>
          </cell>
          <cell r="M152" t="str">
            <v>N/A</v>
          </cell>
          <cell r="N152" t="str">
            <v>-</v>
          </cell>
        </row>
        <row r="153">
          <cell r="E153" t="str">
            <v>H1295909</v>
          </cell>
          <cell r="F153" t="str">
            <v>2026-01-23 12:43:14</v>
          </cell>
          <cell r="G153">
            <v>13000</v>
          </cell>
          <cell r="H153">
            <v>46055</v>
          </cell>
          <cell r="I153" t="str">
            <v>SHAHZAD.BHATTI</v>
          </cell>
          <cell r="J153" t="str">
            <v>Accepted</v>
          </cell>
          <cell r="K153" t="str">
            <v>Cash Deposit</v>
          </cell>
          <cell r="L153" t="str">
            <v>Fresh</v>
          </cell>
          <cell r="M153" t="str">
            <v>N/A</v>
          </cell>
          <cell r="N153" t="str">
            <v>-</v>
          </cell>
        </row>
        <row r="154">
          <cell r="E154" t="str">
            <v>NSP151R9523456</v>
          </cell>
          <cell r="F154" t="str">
            <v>2026-01-30 15:40:37</v>
          </cell>
          <cell r="G154">
            <v>12500</v>
          </cell>
          <cell r="H154">
            <v>46062</v>
          </cell>
          <cell r="I154" t="str">
            <v>S.FARAZ.AHSAN</v>
          </cell>
          <cell r="J154" t="str">
            <v>Pending</v>
          </cell>
          <cell r="K154" t="str">
            <v>Cheque</v>
          </cell>
          <cell r="L154" t="str">
            <v>Fresh</v>
          </cell>
          <cell r="M154" t="str">
            <v>N/A</v>
          </cell>
          <cell r="N154" t="str">
            <v>-</v>
          </cell>
        </row>
        <row r="155">
          <cell r="E155" t="str">
            <v>H1290786</v>
          </cell>
          <cell r="F155" t="str">
            <v>2026-01-23 14:04:34</v>
          </cell>
          <cell r="G155">
            <v>13000</v>
          </cell>
          <cell r="H155">
            <v>46055</v>
          </cell>
          <cell r="I155" t="str">
            <v>SHAHZAD.BHATTI</v>
          </cell>
          <cell r="J155" t="str">
            <v>Accepted</v>
          </cell>
          <cell r="K155" t="str">
            <v>Cash Deposit</v>
          </cell>
          <cell r="L155" t="str">
            <v>Fresh</v>
          </cell>
          <cell r="M155" t="str">
            <v>N/A</v>
          </cell>
          <cell r="N155" t="str">
            <v>-</v>
          </cell>
        </row>
        <row r="156">
          <cell r="E156" t="str">
            <v>R7068293</v>
          </cell>
          <cell r="F156" t="str">
            <v>2026-01-17 13:16:39</v>
          </cell>
          <cell r="G156">
            <v>13000</v>
          </cell>
          <cell r="H156">
            <v>46055</v>
          </cell>
          <cell r="I156" t="str">
            <v>SHAHZAD.BHATTI</v>
          </cell>
          <cell r="J156" t="str">
            <v>Accepted</v>
          </cell>
          <cell r="K156" t="str">
            <v>Cash Deposit</v>
          </cell>
          <cell r="L156" t="str">
            <v>Fresh</v>
          </cell>
          <cell r="M156" t="str">
            <v>N/A</v>
          </cell>
          <cell r="N156" t="str">
            <v>-</v>
          </cell>
        </row>
        <row r="157">
          <cell r="E157" t="str">
            <v>ZVG10R0903658</v>
          </cell>
          <cell r="F157" t="str">
            <v>2026-01-13 11:18:10</v>
          </cell>
          <cell r="G157">
            <v>13000</v>
          </cell>
          <cell r="H157">
            <v>46055</v>
          </cell>
          <cell r="I157" t="str">
            <v>SHAHZAD.BHATTI</v>
          </cell>
          <cell r="J157" t="str">
            <v>Accepted</v>
          </cell>
          <cell r="K157" t="str">
            <v>Cash Deposit</v>
          </cell>
          <cell r="L157" t="str">
            <v>Fresh</v>
          </cell>
          <cell r="M157" t="str">
            <v>N/A</v>
          </cell>
          <cell r="N157" t="str">
            <v>-</v>
          </cell>
        </row>
        <row r="158">
          <cell r="E158" t="str">
            <v>ZRE171R-6091306</v>
          </cell>
          <cell r="F158" t="str">
            <v>2026-01-23 15:39:01</v>
          </cell>
          <cell r="G158">
            <v>12500</v>
          </cell>
          <cell r="H158">
            <v>46062</v>
          </cell>
          <cell r="I158" t="str">
            <v>S.FARAZ.AHSAN</v>
          </cell>
          <cell r="J158" t="str">
            <v>Pending</v>
          </cell>
          <cell r="K158" t="str">
            <v>Cheque</v>
          </cell>
          <cell r="L158" t="str">
            <v>Fresh</v>
          </cell>
          <cell r="M158" t="str">
            <v>N/A</v>
          </cell>
          <cell r="N158" t="str">
            <v>-</v>
          </cell>
        </row>
        <row r="159">
          <cell r="E159" t="str">
            <v>S00219834</v>
          </cell>
          <cell r="F159" t="str">
            <v>2026-01-10 12:33:44</v>
          </cell>
          <cell r="G159">
            <v>13000</v>
          </cell>
          <cell r="H159">
            <v>46055</v>
          </cell>
          <cell r="I159" t="str">
            <v>SHAHZAD.BHATTI</v>
          </cell>
          <cell r="J159" t="str">
            <v>Accepted</v>
          </cell>
          <cell r="K159" t="str">
            <v>Cash Deposit</v>
          </cell>
          <cell r="L159" t="str">
            <v>Fresh</v>
          </cell>
          <cell r="M159" t="str">
            <v>N/A</v>
          </cell>
          <cell r="N159" t="str">
            <v>-</v>
          </cell>
        </row>
        <row r="160">
          <cell r="E160" t="str">
            <v>R057327</v>
          </cell>
          <cell r="F160" t="str">
            <v>2026-01-07 17:38:10</v>
          </cell>
          <cell r="G160">
            <v>13000</v>
          </cell>
          <cell r="H160">
            <v>46056</v>
          </cell>
          <cell r="I160" t="str">
            <v>SHAHZAD.BHATTI</v>
          </cell>
          <cell r="J160" t="str">
            <v>Accepted</v>
          </cell>
          <cell r="K160" t="str">
            <v>Cash Deposit</v>
          </cell>
          <cell r="L160" t="str">
            <v>Fresh</v>
          </cell>
          <cell r="M160" t="str">
            <v>N/A</v>
          </cell>
          <cell r="N160" t="str">
            <v>-</v>
          </cell>
        </row>
        <row r="161">
          <cell r="E161" t="str">
            <v>A1J310PK10146925</v>
          </cell>
          <cell r="F161" t="str">
            <v>2023-12-01 11:36:34</v>
          </cell>
          <cell r="G161">
            <v>13000</v>
          </cell>
          <cell r="H161">
            <v>46060</v>
          </cell>
          <cell r="I161" t="str">
            <v>IQRA.KHAN</v>
          </cell>
          <cell r="J161" t="str">
            <v>Accepted</v>
          </cell>
          <cell r="K161" t="str">
            <v>Cheque Deposit</v>
          </cell>
          <cell r="L161" t="str">
            <v>Renewal</v>
          </cell>
          <cell r="M161" t="str">
            <v>-</v>
          </cell>
          <cell r="N161" t="str">
            <v>-</v>
          </cell>
        </row>
        <row r="162">
          <cell r="E162" t="str">
            <v>TR065732</v>
          </cell>
          <cell r="F162" t="str">
            <v>2026-01-31 11:55:30</v>
          </cell>
          <cell r="G162">
            <v>13000</v>
          </cell>
          <cell r="H162">
            <v>46061</v>
          </cell>
          <cell r="I162" t="str">
            <v>TANVIR.AHMAD</v>
          </cell>
          <cell r="J162" t="str">
            <v>Accepted</v>
          </cell>
          <cell r="K162" t="str">
            <v>Online Transfer</v>
          </cell>
          <cell r="L162" t="str">
            <v>Fresh</v>
          </cell>
          <cell r="M162" t="str">
            <v>N/A</v>
          </cell>
          <cell r="N162" t="str">
            <v>-</v>
          </cell>
        </row>
        <row r="163">
          <cell r="E163" t="str">
            <v>H1290787</v>
          </cell>
          <cell r="F163" t="str">
            <v>2026-01-07 15:16:40</v>
          </cell>
          <cell r="G163">
            <v>13000</v>
          </cell>
          <cell r="H163">
            <v>46055</v>
          </cell>
          <cell r="I163" t="str">
            <v>SHAHZAD.BHATTI</v>
          </cell>
          <cell r="J163" t="str">
            <v>Accepted</v>
          </cell>
          <cell r="K163" t="str">
            <v>Cash Deposit</v>
          </cell>
          <cell r="L163" t="str">
            <v>Fresh</v>
          </cell>
          <cell r="M163" t="str">
            <v>N/A</v>
          </cell>
          <cell r="N163" t="str">
            <v>-</v>
          </cell>
        </row>
        <row r="164">
          <cell r="E164" t="str">
            <v>H1290963</v>
          </cell>
          <cell r="F164" t="str">
            <v>2026-01-07 15:56:58</v>
          </cell>
          <cell r="G164">
            <v>13000</v>
          </cell>
          <cell r="H164">
            <v>46055</v>
          </cell>
          <cell r="I164" t="str">
            <v>SHAHZAD.BHATTI</v>
          </cell>
          <cell r="J164" t="str">
            <v>Accepted</v>
          </cell>
          <cell r="K164" t="str">
            <v>Cash Deposit</v>
          </cell>
          <cell r="L164" t="str">
            <v>Fresh</v>
          </cell>
          <cell r="M164" t="str">
            <v>N/A</v>
          </cell>
          <cell r="N164" t="str">
            <v>-</v>
          </cell>
        </row>
        <row r="165">
          <cell r="E165">
            <v>1136479</v>
          </cell>
          <cell r="F165" t="str">
            <v>2022-02-07 18:08:34</v>
          </cell>
          <cell r="G165">
            <v>13000</v>
          </cell>
          <cell r="H165">
            <v>46060</v>
          </cell>
          <cell r="I165" t="str">
            <v>AGHA.M.JAFFER</v>
          </cell>
          <cell r="J165" t="str">
            <v>Accepted</v>
          </cell>
          <cell r="K165" t="str">
            <v>Online Transfer</v>
          </cell>
          <cell r="L165" t="str">
            <v>Renewal</v>
          </cell>
          <cell r="M165" t="str">
            <v>-</v>
          </cell>
          <cell r="N165" t="str">
            <v>-</v>
          </cell>
        </row>
        <row r="166">
          <cell r="E166" t="str">
            <v>R006464</v>
          </cell>
          <cell r="F166" t="str">
            <v>2026-01-05 13:23:42</v>
          </cell>
          <cell r="G166">
            <v>13000</v>
          </cell>
          <cell r="H166">
            <v>46055</v>
          </cell>
          <cell r="I166" t="str">
            <v>SHAHZAD.BHATTI</v>
          </cell>
          <cell r="J166" t="str">
            <v>Accepted</v>
          </cell>
          <cell r="K166" t="str">
            <v>Cash Deposit</v>
          </cell>
          <cell r="L166" t="str">
            <v>Fresh</v>
          </cell>
          <cell r="M166" t="str">
            <v>N/A</v>
          </cell>
          <cell r="N166" t="str">
            <v>-</v>
          </cell>
        </row>
        <row r="167">
          <cell r="E167" t="str">
            <v>H501780</v>
          </cell>
          <cell r="F167" t="str">
            <v>2024-02-24 11:57:46</v>
          </cell>
          <cell r="G167">
            <v>13500</v>
          </cell>
          <cell r="H167">
            <v>46062</v>
          </cell>
          <cell r="I167" t="str">
            <v>HUZAIFA.KHAN</v>
          </cell>
          <cell r="J167" t="str">
            <v>Accepted</v>
          </cell>
          <cell r="K167" t="str">
            <v>Online Transfer</v>
          </cell>
          <cell r="L167" t="str">
            <v>Renewal</v>
          </cell>
          <cell r="M167" t="str">
            <v>-</v>
          </cell>
          <cell r="N167" t="str">
            <v>-</v>
          </cell>
        </row>
        <row r="168">
          <cell r="E168" t="str">
            <v>R003585</v>
          </cell>
          <cell r="F168" t="str">
            <v>2023-02-11 17:21:25</v>
          </cell>
          <cell r="G168">
            <v>15500</v>
          </cell>
          <cell r="H168">
            <v>46061</v>
          </cell>
          <cell r="I168" t="str">
            <v>AGHA.M.JAFFER</v>
          </cell>
          <cell r="J168" t="str">
            <v>Accepted</v>
          </cell>
          <cell r="K168" t="str">
            <v>Online Transfer</v>
          </cell>
          <cell r="L168" t="str">
            <v>Renewal</v>
          </cell>
          <cell r="M168" t="str">
            <v>-</v>
          </cell>
          <cell r="N168" t="str">
            <v>-</v>
          </cell>
        </row>
        <row r="169">
          <cell r="E169" t="str">
            <v>NHP102554390</v>
          </cell>
          <cell r="F169" t="str">
            <v>2026-01-13 19:28:38</v>
          </cell>
          <cell r="G169">
            <v>13000</v>
          </cell>
          <cell r="H169">
            <v>46049</v>
          </cell>
          <cell r="I169" t="str">
            <v>SHAHZAD.BHATTI</v>
          </cell>
          <cell r="J169" t="str">
            <v>Accepted</v>
          </cell>
          <cell r="K169" t="str">
            <v>Cash Deposit</v>
          </cell>
          <cell r="L169" t="str">
            <v>Fresh</v>
          </cell>
          <cell r="M169" t="str">
            <v>N/A</v>
          </cell>
          <cell r="N169" t="str">
            <v>-</v>
          </cell>
        </row>
        <row r="170">
          <cell r="E170" t="str">
            <v>NFE141-6001248</v>
          </cell>
          <cell r="F170" t="str">
            <v>2023-02-21 19:02:39</v>
          </cell>
          <cell r="G170">
            <v>15000</v>
          </cell>
          <cell r="H170">
            <v>46060</v>
          </cell>
          <cell r="I170" t="str">
            <v>HUZAIFA.KHAN</v>
          </cell>
          <cell r="J170" t="str">
            <v>Accepted</v>
          </cell>
          <cell r="K170" t="str">
            <v>Online Transfer</v>
          </cell>
          <cell r="L170" t="str">
            <v>Renewal</v>
          </cell>
          <cell r="M170" t="str">
            <v>-</v>
          </cell>
          <cell r="N170" t="str">
            <v>-</v>
          </cell>
        </row>
        <row r="171">
          <cell r="E171">
            <v>2236198651</v>
          </cell>
          <cell r="F171" t="str">
            <v>2025-02-06 12:55:53</v>
          </cell>
          <cell r="G171">
            <v>13000</v>
          </cell>
          <cell r="H171">
            <v>46060</v>
          </cell>
          <cell r="I171" t="str">
            <v>HUZAIFA.KHAN</v>
          </cell>
          <cell r="J171" t="str">
            <v>Accepted</v>
          </cell>
          <cell r="K171" t="str">
            <v>Online Transfer</v>
          </cell>
          <cell r="L171" t="str">
            <v>Renewal</v>
          </cell>
          <cell r="M171" t="str">
            <v>-</v>
          </cell>
          <cell r="N171" t="str">
            <v>-</v>
          </cell>
        </row>
        <row r="172">
          <cell r="E172">
            <v>1283918</v>
          </cell>
          <cell r="F172" t="str">
            <v>2026-01-05 12:07:57</v>
          </cell>
          <cell r="G172">
            <v>13000</v>
          </cell>
          <cell r="H172">
            <v>46055</v>
          </cell>
          <cell r="I172" t="str">
            <v>SHAHZAD.BHATTI</v>
          </cell>
          <cell r="J172" t="str">
            <v>Accepted</v>
          </cell>
          <cell r="K172" t="str">
            <v>Cash Deposit</v>
          </cell>
          <cell r="L172" t="str">
            <v>Fresh</v>
          </cell>
          <cell r="M172" t="str">
            <v>N/A</v>
          </cell>
          <cell r="N172" t="str">
            <v>-</v>
          </cell>
        </row>
        <row r="173">
          <cell r="E173" t="str">
            <v>S00219235</v>
          </cell>
          <cell r="F173" t="str">
            <v>2026-01-01 11:14:51</v>
          </cell>
          <cell r="G173">
            <v>13000</v>
          </cell>
          <cell r="H173">
            <v>46055</v>
          </cell>
          <cell r="I173" t="str">
            <v>SHAHZAD.BHATTI</v>
          </cell>
          <cell r="J173" t="str">
            <v>Accepted</v>
          </cell>
          <cell r="K173" t="str">
            <v>Cash Deposit</v>
          </cell>
          <cell r="L173" t="str">
            <v>Fresh</v>
          </cell>
          <cell r="M173" t="str">
            <v>N/A</v>
          </cell>
          <cell r="N173" t="str">
            <v>-</v>
          </cell>
        </row>
        <row r="174">
          <cell r="E174" t="str">
            <v>TR065266</v>
          </cell>
          <cell r="F174" t="str">
            <v>2026-01-21 18:23:02</v>
          </cell>
          <cell r="G174">
            <v>13000</v>
          </cell>
          <cell r="H174">
            <v>46045</v>
          </cell>
          <cell r="I174" t="str">
            <v>SHAHZAD.BHATTI</v>
          </cell>
          <cell r="J174" t="str">
            <v>Accepted</v>
          </cell>
          <cell r="K174" t="str">
            <v>Cash Deposit</v>
          </cell>
          <cell r="L174" t="str">
            <v>Fresh</v>
          </cell>
          <cell r="M174" t="str">
            <v>N/A</v>
          </cell>
          <cell r="N174" t="str">
            <v>-</v>
          </cell>
        </row>
        <row r="175">
          <cell r="E175">
            <v>2013765</v>
          </cell>
          <cell r="F175" t="str">
            <v>2025-02-22 10:23:55</v>
          </cell>
          <cell r="G175">
            <v>13000</v>
          </cell>
          <cell r="H175">
            <v>46060</v>
          </cell>
          <cell r="I175" t="str">
            <v>RAHAT.GUL</v>
          </cell>
          <cell r="J175" t="str">
            <v>Accepted</v>
          </cell>
          <cell r="K175" t="str">
            <v>Online Transfer</v>
          </cell>
          <cell r="L175" t="str">
            <v>Renewal</v>
          </cell>
          <cell r="M175" t="str">
            <v>-</v>
          </cell>
          <cell r="N175" t="str">
            <v>-</v>
          </cell>
        </row>
        <row r="176">
          <cell r="E176" t="str">
            <v>ZRE172R7056634</v>
          </cell>
          <cell r="F176" t="str">
            <v>2023-02-21 13:06:46</v>
          </cell>
          <cell r="G176">
            <v>14000</v>
          </cell>
          <cell r="H176">
            <v>46060</v>
          </cell>
          <cell r="I176" t="str">
            <v>RAHAT.GUL</v>
          </cell>
          <cell r="J176" t="str">
            <v>Accepted</v>
          </cell>
          <cell r="K176" t="str">
            <v>Online Transfer</v>
          </cell>
          <cell r="L176" t="str">
            <v>Renewal</v>
          </cell>
          <cell r="M176" t="str">
            <v>-</v>
          </cell>
          <cell r="N176" t="str">
            <v>-</v>
          </cell>
        </row>
        <row r="177">
          <cell r="E177" t="str">
            <v>PMHCS41JVRN600270</v>
          </cell>
          <cell r="F177" t="str">
            <v>2025-02-07 12:28:13</v>
          </cell>
          <cell r="G177">
            <v>13000</v>
          </cell>
          <cell r="H177">
            <v>46060</v>
          </cell>
          <cell r="I177" t="str">
            <v>RAHAT.GUL</v>
          </cell>
          <cell r="J177" t="str">
            <v>Accepted</v>
          </cell>
          <cell r="K177" t="str">
            <v>Online Transfer</v>
          </cell>
          <cell r="L177" t="str">
            <v>Renewal</v>
          </cell>
          <cell r="M177" t="str">
            <v>-</v>
          </cell>
          <cell r="N177" t="str">
            <v>-</v>
          </cell>
        </row>
        <row r="178">
          <cell r="E178">
            <v>4131836</v>
          </cell>
          <cell r="F178" t="str">
            <v>2022-02-09 15:29:10</v>
          </cell>
          <cell r="G178">
            <v>13000</v>
          </cell>
          <cell r="H178">
            <v>46060</v>
          </cell>
          <cell r="I178" t="str">
            <v>RAHAT.GUL</v>
          </cell>
          <cell r="J178" t="str">
            <v>Accepted</v>
          </cell>
          <cell r="K178" t="str">
            <v>Online Transfer</v>
          </cell>
          <cell r="L178" t="str">
            <v>Renewal</v>
          </cell>
          <cell r="M178" t="str">
            <v>-</v>
          </cell>
          <cell r="N178" t="str">
            <v>-</v>
          </cell>
        </row>
        <row r="179">
          <cell r="E179">
            <v>208610</v>
          </cell>
          <cell r="F179" t="str">
            <v>2025-02-19 14:49:52</v>
          </cell>
          <cell r="G179">
            <v>14000</v>
          </cell>
          <cell r="H179">
            <v>46060</v>
          </cell>
          <cell r="I179" t="str">
            <v>ZAYNAB.MUSTAFA</v>
          </cell>
          <cell r="J179" t="str">
            <v>Accepted</v>
          </cell>
          <cell r="K179" t="str">
            <v>Online Transfer</v>
          </cell>
          <cell r="L179" t="str">
            <v>Renewal</v>
          </cell>
          <cell r="M179" t="str">
            <v>-</v>
          </cell>
          <cell r="N179" t="str">
            <v>-</v>
          </cell>
        </row>
        <row r="180">
          <cell r="E180" t="str">
            <v>R106687</v>
          </cell>
          <cell r="F180" t="str">
            <v>2026-01-19 14:57:53</v>
          </cell>
          <cell r="G180">
            <v>14000</v>
          </cell>
          <cell r="H180">
            <v>46061</v>
          </cell>
          <cell r="I180" t="str">
            <v>ANIL</v>
          </cell>
          <cell r="J180" t="str">
            <v>Accepted</v>
          </cell>
          <cell r="K180" t="str">
            <v>Online Transfer</v>
          </cell>
          <cell r="L180" t="str">
            <v>Fresh</v>
          </cell>
          <cell r="M180" t="str">
            <v>N/A</v>
          </cell>
          <cell r="N180" t="str">
            <v>-</v>
          </cell>
        </row>
        <row r="181">
          <cell r="E181" t="str">
            <v>GUN156R-1105014</v>
          </cell>
          <cell r="F181" t="str">
            <v>2026-01-13 14:56:31</v>
          </cell>
          <cell r="G181">
            <v>16000</v>
          </cell>
          <cell r="H181">
            <v>46061</v>
          </cell>
          <cell r="I181" t="str">
            <v>ANIL</v>
          </cell>
          <cell r="J181" t="str">
            <v>Accepted</v>
          </cell>
          <cell r="K181" t="str">
            <v>Online Transfer</v>
          </cell>
          <cell r="L181" t="str">
            <v>Fresh</v>
          </cell>
          <cell r="M181" t="str">
            <v>N/A</v>
          </cell>
          <cell r="N181" t="str">
            <v>-</v>
          </cell>
        </row>
        <row r="182">
          <cell r="E182">
            <v>1241751</v>
          </cell>
          <cell r="F182" t="str">
            <v>2023-05-15 15:30:00</v>
          </cell>
          <cell r="G182">
            <v>4000</v>
          </cell>
          <cell r="H182">
            <v>46057</v>
          </cell>
          <cell r="I182" t="str">
            <v>WAQAR.NABI</v>
          </cell>
          <cell r="J182" t="str">
            <v>Accepted</v>
          </cell>
          <cell r="K182" t="str">
            <v>Online Transfer</v>
          </cell>
          <cell r="L182" t="str">
            <v>Removal Transfer</v>
          </cell>
          <cell r="M182" t="str">
            <v>-</v>
          </cell>
          <cell r="N182" t="str">
            <v>-</v>
          </cell>
        </row>
        <row r="183">
          <cell r="E183" t="str">
            <v>NFBGN8621TR066820</v>
          </cell>
          <cell r="F183" t="str">
            <v>2026-02-06 11:55:40</v>
          </cell>
          <cell r="G183">
            <v>16000</v>
          </cell>
          <cell r="H183">
            <v>46060</v>
          </cell>
          <cell r="I183" t="str">
            <v>JOSEPH.H</v>
          </cell>
          <cell r="J183" t="str">
            <v>Accepted</v>
          </cell>
          <cell r="K183" t="str">
            <v>Online Transfer</v>
          </cell>
          <cell r="L183" t="str">
            <v>Fresh</v>
          </cell>
          <cell r="M183" t="str">
            <v>N/A</v>
          </cell>
          <cell r="N183" t="str">
            <v>-</v>
          </cell>
        </row>
        <row r="184">
          <cell r="E184" t="str">
            <v>NF1AET306H1103504</v>
          </cell>
          <cell r="F184" t="str">
            <v>2026-02-06 15:05:19</v>
          </cell>
          <cell r="G184">
            <v>16000</v>
          </cell>
          <cell r="H184">
            <v>46056</v>
          </cell>
          <cell r="I184" t="str">
            <v>JOSEPH.H</v>
          </cell>
          <cell r="J184" t="str">
            <v>Accepted</v>
          </cell>
          <cell r="K184" t="str">
            <v>Online Transfer</v>
          </cell>
          <cell r="L184" t="str">
            <v>Fresh</v>
          </cell>
          <cell r="M184" t="str">
            <v>N/A</v>
          </cell>
          <cell r="N184" t="str">
            <v>-</v>
          </cell>
        </row>
        <row r="185">
          <cell r="E185" t="str">
            <v>NZE170R-4159559</v>
          </cell>
          <cell r="F185" t="str">
            <v>2026-02-06 10:08:29</v>
          </cell>
          <cell r="G185">
            <v>13000</v>
          </cell>
          <cell r="H185">
            <v>46060</v>
          </cell>
          <cell r="I185" t="str">
            <v>JOSEPH.H</v>
          </cell>
          <cell r="J185" t="str">
            <v>Accepted</v>
          </cell>
          <cell r="K185" t="str">
            <v>Online Transfer</v>
          </cell>
          <cell r="L185" t="str">
            <v>Fresh</v>
          </cell>
          <cell r="M185" t="str">
            <v>N/A</v>
          </cell>
          <cell r="N185" t="str">
            <v>-</v>
          </cell>
        </row>
        <row r="186">
          <cell r="E186">
            <v>10079622</v>
          </cell>
          <cell r="F186" t="str">
            <v>2026-02-07 15:40:02</v>
          </cell>
          <cell r="G186">
            <v>13000</v>
          </cell>
          <cell r="H186">
            <v>46060</v>
          </cell>
          <cell r="I186" t="str">
            <v>ANIL</v>
          </cell>
          <cell r="J186" t="str">
            <v>Accepted</v>
          </cell>
          <cell r="K186" t="str">
            <v>Online Transfer</v>
          </cell>
          <cell r="L186" t="str">
            <v>Fresh</v>
          </cell>
          <cell r="M186" t="str">
            <v>N/A</v>
          </cell>
          <cell r="N186" t="str">
            <v>-</v>
          </cell>
        </row>
        <row r="187">
          <cell r="E187" t="str">
            <v>S00109846</v>
          </cell>
          <cell r="F187" t="str">
            <v>2022-11-24 13:10:27</v>
          </cell>
          <cell r="G187">
            <v>18000</v>
          </cell>
          <cell r="H187">
            <v>46060</v>
          </cell>
          <cell r="I187" t="str">
            <v>YOUSUF.KHAN</v>
          </cell>
          <cell r="J187" t="str">
            <v>Pending</v>
          </cell>
          <cell r="K187" t="str">
            <v>Online Transfer</v>
          </cell>
          <cell r="L187" t="str">
            <v>Conversion</v>
          </cell>
          <cell r="M187" t="str">
            <v>NA</v>
          </cell>
          <cell r="N187" t="str">
            <v>-</v>
          </cell>
        </row>
        <row r="188">
          <cell r="E188">
            <v>4167117</v>
          </cell>
          <cell r="F188" t="str">
            <v>2025-02-12 21:09:49</v>
          </cell>
          <cell r="G188">
            <v>16000</v>
          </cell>
          <cell r="H188">
            <v>46060</v>
          </cell>
          <cell r="I188" t="str">
            <v>HASNAIN</v>
          </cell>
          <cell r="J188" t="str">
            <v>Accepted</v>
          </cell>
          <cell r="K188" t="str">
            <v>Online Transfer</v>
          </cell>
          <cell r="L188" t="str">
            <v>Renewal</v>
          </cell>
          <cell r="M188" t="str">
            <v>N/A</v>
          </cell>
          <cell r="N188" t="str">
            <v>-</v>
          </cell>
        </row>
        <row r="189">
          <cell r="E189" t="str">
            <v>NZE170R-4139379</v>
          </cell>
          <cell r="F189" t="str">
            <v>2022-12-15 17:19:37</v>
          </cell>
          <cell r="G189">
            <v>14000</v>
          </cell>
          <cell r="H189">
            <v>46060</v>
          </cell>
          <cell r="I189" t="str">
            <v>HASNAIN</v>
          </cell>
          <cell r="J189" t="str">
            <v>Pending</v>
          </cell>
          <cell r="K189" t="str">
            <v>Online Transfer</v>
          </cell>
          <cell r="L189" t="str">
            <v>Conversion</v>
          </cell>
          <cell r="M189" t="str">
            <v>N/A</v>
          </cell>
          <cell r="N189" t="str">
            <v>-</v>
          </cell>
        </row>
        <row r="190">
          <cell r="E190" t="str">
            <v>R0907719</v>
          </cell>
          <cell r="F190" t="str">
            <v>2025-02-18 11:39:40</v>
          </cell>
          <cell r="G190">
            <v>13000</v>
          </cell>
          <cell r="H190">
            <v>46060</v>
          </cell>
          <cell r="I190" t="str">
            <v>MUHAMMAD.OWAIS</v>
          </cell>
          <cell r="J190" t="str">
            <v>Accepted</v>
          </cell>
          <cell r="K190" t="str">
            <v>Online Transfer</v>
          </cell>
          <cell r="L190" t="str">
            <v>Renewal</v>
          </cell>
          <cell r="M190" t="str">
            <v>-</v>
          </cell>
          <cell r="N190" t="str">
            <v>-</v>
          </cell>
        </row>
        <row r="191">
          <cell r="E191" t="str">
            <v>RN216647</v>
          </cell>
          <cell r="F191" t="str">
            <v>2025-02-21 00:00:00</v>
          </cell>
          <cell r="G191">
            <v>12000</v>
          </cell>
          <cell r="H191">
            <v>46060</v>
          </cell>
          <cell r="I191" t="str">
            <v>ABDUL.AHAD</v>
          </cell>
          <cell r="J191" t="str">
            <v>Accepted</v>
          </cell>
          <cell r="K191" t="str">
            <v>Online Transfer</v>
          </cell>
          <cell r="L191" t="str">
            <v>Renewal</v>
          </cell>
          <cell r="M191" t="str">
            <v>-</v>
          </cell>
          <cell r="N191" t="str">
            <v>-</v>
          </cell>
        </row>
        <row r="192">
          <cell r="E192" t="str">
            <v>H1075952</v>
          </cell>
          <cell r="F192" t="str">
            <v>2025-02-22 14:48:36</v>
          </cell>
          <cell r="G192">
            <v>10000</v>
          </cell>
          <cell r="H192">
            <v>46060</v>
          </cell>
          <cell r="I192" t="str">
            <v>JAWAHIR.SAEED</v>
          </cell>
          <cell r="J192" t="str">
            <v>Accepted</v>
          </cell>
          <cell r="K192" t="str">
            <v>Online Transfer</v>
          </cell>
          <cell r="L192" t="str">
            <v>Renewal</v>
          </cell>
          <cell r="M192" t="str">
            <v>-</v>
          </cell>
          <cell r="N192" t="str">
            <v>-</v>
          </cell>
        </row>
        <row r="193">
          <cell r="E193" t="str">
            <v>LA350S-0081452</v>
          </cell>
          <cell r="F193" t="str">
            <v>2022-02-22 13:33:27</v>
          </cell>
          <cell r="G193">
            <v>13000</v>
          </cell>
          <cell r="H193">
            <v>46060</v>
          </cell>
          <cell r="I193" t="str">
            <v>NAZRA.NAZAR</v>
          </cell>
          <cell r="J193" t="str">
            <v>Accepted</v>
          </cell>
          <cell r="K193" t="str">
            <v>Online Transfer</v>
          </cell>
          <cell r="L193" t="str">
            <v>Renewal</v>
          </cell>
          <cell r="M193" t="str">
            <v>-</v>
          </cell>
          <cell r="N193" t="str">
            <v>-</v>
          </cell>
        </row>
        <row r="194">
          <cell r="E194" t="str">
            <v>A0108529</v>
          </cell>
          <cell r="F194" t="str">
            <v>2025-02-20 16:32:22</v>
          </cell>
          <cell r="G194">
            <v>15500</v>
          </cell>
          <cell r="H194">
            <v>46060</v>
          </cell>
          <cell r="I194" t="str">
            <v>MUHAMMAD.OWAIS</v>
          </cell>
          <cell r="J194" t="str">
            <v>Accepted</v>
          </cell>
          <cell r="K194" t="str">
            <v>Online Transfer</v>
          </cell>
          <cell r="L194" t="str">
            <v>Renewal</v>
          </cell>
          <cell r="M194" t="str">
            <v>-</v>
          </cell>
          <cell r="N194" t="str">
            <v>-</v>
          </cell>
        </row>
        <row r="195">
          <cell r="E195" t="str">
            <v>NF1AET306H1155</v>
          </cell>
          <cell r="F195" t="str">
            <v>2026-01-16 17:33:49</v>
          </cell>
          <cell r="G195">
            <v>10000</v>
          </cell>
          <cell r="H195">
            <v>46060</v>
          </cell>
          <cell r="I195" t="str">
            <v>ANIL</v>
          </cell>
          <cell r="J195" t="str">
            <v>Accepted</v>
          </cell>
          <cell r="K195" t="str">
            <v>Online Transfer</v>
          </cell>
          <cell r="L195" t="str">
            <v>Fresh</v>
          </cell>
          <cell r="M195" t="str">
            <v>N/A</v>
          </cell>
          <cell r="N195" t="str">
            <v>-</v>
          </cell>
        </row>
        <row r="196">
          <cell r="E196">
            <v>4185526</v>
          </cell>
          <cell r="F196" t="str">
            <v>2024-02-22 18:40:54</v>
          </cell>
          <cell r="G196">
            <v>13000</v>
          </cell>
          <cell r="H196">
            <v>46060</v>
          </cell>
          <cell r="I196" t="str">
            <v>ABDUL.AHAD</v>
          </cell>
          <cell r="J196" t="str">
            <v>Accepted</v>
          </cell>
          <cell r="K196" t="str">
            <v>Online Transfer</v>
          </cell>
          <cell r="L196" t="str">
            <v>Renewal</v>
          </cell>
          <cell r="M196" t="str">
            <v>-</v>
          </cell>
          <cell r="N196" t="str">
            <v>-</v>
          </cell>
        </row>
        <row r="197">
          <cell r="E197" t="str">
            <v>R001116</v>
          </cell>
          <cell r="F197" t="str">
            <v>2025-01-20 10:14:01</v>
          </cell>
          <cell r="G197">
            <v>8000</v>
          </cell>
          <cell r="H197">
            <v>46059</v>
          </cell>
          <cell r="I197" t="str">
            <v>ABDUL.AHAD</v>
          </cell>
          <cell r="J197" t="str">
            <v>Accepted</v>
          </cell>
          <cell r="K197" t="str">
            <v>Online Transfer</v>
          </cell>
          <cell r="L197" t="str">
            <v>Renewal</v>
          </cell>
          <cell r="M197" t="str">
            <v>-</v>
          </cell>
          <cell r="N197" t="str">
            <v>-</v>
          </cell>
        </row>
        <row r="198">
          <cell r="E198" t="str">
            <v>GUN126R-5559450</v>
          </cell>
          <cell r="F198" t="str">
            <v>2023-01-18 13:08:25</v>
          </cell>
          <cell r="G198">
            <v>15000</v>
          </cell>
          <cell r="H198">
            <v>46059</v>
          </cell>
          <cell r="I198" t="str">
            <v>ABDUL.AHAD</v>
          </cell>
          <cell r="J198" t="str">
            <v>Accepted</v>
          </cell>
          <cell r="K198" t="str">
            <v>Online Transfer</v>
          </cell>
          <cell r="L198" t="str">
            <v>Renewal</v>
          </cell>
          <cell r="M198" t="str">
            <v>-</v>
          </cell>
          <cell r="N198" t="str">
            <v>-</v>
          </cell>
        </row>
        <row r="199">
          <cell r="E199" t="str">
            <v>0001897</v>
          </cell>
          <cell r="F199" t="str">
            <v>2024-02-15 18:32:43</v>
          </cell>
          <cell r="G199">
            <v>11000</v>
          </cell>
          <cell r="H199">
            <v>46060</v>
          </cell>
          <cell r="I199" t="str">
            <v>ABDUL.AHAD</v>
          </cell>
          <cell r="J199" t="str">
            <v>Pending</v>
          </cell>
          <cell r="K199" t="str">
            <v>Cash</v>
          </cell>
          <cell r="L199" t="str">
            <v>Renewal</v>
          </cell>
          <cell r="M199" t="str">
            <v>-</v>
          </cell>
          <cell r="N199" t="str">
            <v>-</v>
          </cell>
        </row>
        <row r="200">
          <cell r="E200">
            <v>7076761</v>
          </cell>
          <cell r="F200" t="str">
            <v>2024-02-14 18:01:21</v>
          </cell>
          <cell r="G200">
            <v>13000</v>
          </cell>
          <cell r="H200">
            <v>46060</v>
          </cell>
          <cell r="I200" t="str">
            <v>ABDUL.AHAD</v>
          </cell>
          <cell r="J200" t="str">
            <v>Pending</v>
          </cell>
          <cell r="K200" t="str">
            <v>Cash</v>
          </cell>
          <cell r="L200" t="str">
            <v>Renewal</v>
          </cell>
          <cell r="M200" t="str">
            <v>-</v>
          </cell>
          <cell r="N200" t="str">
            <v>-</v>
          </cell>
        </row>
        <row r="201">
          <cell r="E201">
            <v>7012398</v>
          </cell>
          <cell r="F201" t="str">
            <v>2022-02-22 21:10:29</v>
          </cell>
          <cell r="G201">
            <v>13000</v>
          </cell>
          <cell r="H201">
            <v>46060</v>
          </cell>
          <cell r="I201" t="str">
            <v>NAZRA.NAZAR</v>
          </cell>
          <cell r="J201" t="str">
            <v>Accepted</v>
          </cell>
          <cell r="K201" t="str">
            <v>Cash Deposit</v>
          </cell>
          <cell r="L201" t="str">
            <v>Renewal</v>
          </cell>
          <cell r="M201" t="str">
            <v>-</v>
          </cell>
          <cell r="N201" t="str">
            <v>-</v>
          </cell>
        </row>
        <row r="202">
          <cell r="E202">
            <v>1098280</v>
          </cell>
          <cell r="F202" t="str">
            <v>2025-02-22 00:00:00</v>
          </cell>
          <cell r="G202">
            <v>13000</v>
          </cell>
          <cell r="H202">
            <v>46060</v>
          </cell>
          <cell r="I202" t="str">
            <v>NAZRA.NAZAR</v>
          </cell>
          <cell r="J202" t="str">
            <v>Accepted</v>
          </cell>
          <cell r="K202" t="str">
            <v>Online Transfer</v>
          </cell>
          <cell r="L202" t="str">
            <v>Renewal</v>
          </cell>
          <cell r="M202" t="str">
            <v>-</v>
          </cell>
          <cell r="N202" t="str">
            <v>-</v>
          </cell>
        </row>
        <row r="203">
          <cell r="E203" t="str">
            <v>BQP-234(A)</v>
          </cell>
          <cell r="F203" t="str">
            <v>2026-01-30 17:22:43</v>
          </cell>
          <cell r="G203">
            <v>13000</v>
          </cell>
          <cell r="H203">
            <v>46055</v>
          </cell>
          <cell r="I203" t="str">
            <v>KHIZAR.SHERWANI</v>
          </cell>
          <cell r="J203" t="str">
            <v>Accepted</v>
          </cell>
          <cell r="K203" t="str">
            <v>Cash Deposit</v>
          </cell>
          <cell r="L203" t="str">
            <v>Fresh</v>
          </cell>
          <cell r="M203" t="str">
            <v>N/A</v>
          </cell>
          <cell r="N203" t="str">
            <v>-</v>
          </cell>
        </row>
        <row r="204">
          <cell r="E204" t="str">
            <v>H1104324</v>
          </cell>
          <cell r="F204" t="str">
            <v>2026-01-13 17:52:40</v>
          </cell>
          <cell r="G204">
            <v>18000</v>
          </cell>
          <cell r="H204">
            <v>46059</v>
          </cell>
          <cell r="I204" t="str">
            <v>HASSAN.MUSTAFA</v>
          </cell>
          <cell r="J204" t="str">
            <v>Accepted</v>
          </cell>
          <cell r="K204" t="str">
            <v>Online Transfer</v>
          </cell>
          <cell r="L204" t="str">
            <v>Fresh</v>
          </cell>
          <cell r="M204" t="str">
            <v>N/A</v>
          </cell>
          <cell r="N204" t="str">
            <v>-</v>
          </cell>
        </row>
        <row r="205">
          <cell r="E205" t="str">
            <v>ZRE171R-6048967</v>
          </cell>
          <cell r="F205" t="str">
            <v>2023-02-17 16:06:00</v>
          </cell>
          <cell r="G205">
            <v>11000</v>
          </cell>
          <cell r="H205">
            <v>46060</v>
          </cell>
          <cell r="I205" t="str">
            <v>HASNAIN</v>
          </cell>
          <cell r="J205" t="str">
            <v>Accepted</v>
          </cell>
          <cell r="K205" t="str">
            <v>Online Transfer</v>
          </cell>
          <cell r="L205" t="str">
            <v>Renewal</v>
          </cell>
          <cell r="M205" t="str">
            <v>-</v>
          </cell>
          <cell r="N205" t="str">
            <v>-</v>
          </cell>
        </row>
        <row r="206">
          <cell r="E206" t="str">
            <v>PMHJ2813SNN209871</v>
          </cell>
          <cell r="F206" t="str">
            <v>2025-02-22 10:03:00</v>
          </cell>
          <cell r="G206">
            <v>11000</v>
          </cell>
          <cell r="H206">
            <v>46060</v>
          </cell>
          <cell r="I206" t="str">
            <v>IQRA.KHAN</v>
          </cell>
          <cell r="J206" t="str">
            <v>Accepted</v>
          </cell>
          <cell r="K206" t="str">
            <v>Online Transfer</v>
          </cell>
          <cell r="L206" t="str">
            <v>Renewal</v>
          </cell>
          <cell r="M206" t="str">
            <v>-</v>
          </cell>
          <cell r="N206" t="str">
            <v>-</v>
          </cell>
        </row>
        <row r="207">
          <cell r="E207" t="str">
            <v>NZE120-6055274</v>
          </cell>
          <cell r="F207" t="str">
            <v>2026-01-21 14:18:31</v>
          </cell>
          <cell r="G207">
            <v>7000</v>
          </cell>
          <cell r="H207">
            <v>46052</v>
          </cell>
          <cell r="I207" t="str">
            <v>KHIZAR.SHERWANI</v>
          </cell>
          <cell r="J207" t="str">
            <v>Accepted</v>
          </cell>
          <cell r="K207" t="str">
            <v>Online Transfer</v>
          </cell>
          <cell r="L207" t="str">
            <v>Fresh</v>
          </cell>
          <cell r="M207" t="str">
            <v>N/A</v>
          </cell>
          <cell r="N207" t="str">
            <v>-</v>
          </cell>
        </row>
        <row r="208">
          <cell r="E208" t="str">
            <v>NF1AVK31H10063220</v>
          </cell>
          <cell r="F208" t="str">
            <v>2023-02-20 11:15:48</v>
          </cell>
          <cell r="G208">
            <v>12000</v>
          </cell>
          <cell r="H208">
            <v>46060</v>
          </cell>
          <cell r="I208" t="str">
            <v>JAWAHIR.SAEED</v>
          </cell>
          <cell r="J208" t="str">
            <v>Accepted</v>
          </cell>
          <cell r="K208" t="str">
            <v>Online Transfer</v>
          </cell>
          <cell r="L208" t="str">
            <v>Renewal</v>
          </cell>
          <cell r="M208" t="str">
            <v>-</v>
          </cell>
          <cell r="N208" t="str">
            <v>-</v>
          </cell>
        </row>
        <row r="209">
          <cell r="E209" t="str">
            <v>R031099</v>
          </cell>
          <cell r="F209" t="str">
            <v>2025-02-22 15:15:08</v>
          </cell>
          <cell r="G209">
            <v>12000</v>
          </cell>
          <cell r="H209">
            <v>46060</v>
          </cell>
          <cell r="I209" t="str">
            <v>IQRA.KHAN</v>
          </cell>
          <cell r="J209" t="str">
            <v>Accepted</v>
          </cell>
          <cell r="K209" t="str">
            <v>Online Transfer</v>
          </cell>
          <cell r="L209" t="str">
            <v>Renewal</v>
          </cell>
          <cell r="M209" t="str">
            <v>-</v>
          </cell>
          <cell r="N209" t="str">
            <v>-</v>
          </cell>
        </row>
        <row r="210">
          <cell r="E210" t="str">
            <v>ZRE172R7021160</v>
          </cell>
          <cell r="F210" t="str">
            <v>2026-01-19 11:00:39</v>
          </cell>
          <cell r="G210">
            <v>3000</v>
          </cell>
          <cell r="H210">
            <v>46045</v>
          </cell>
          <cell r="I210" t="str">
            <v>KHIZAR.SHERWANI</v>
          </cell>
          <cell r="J210" t="str">
            <v>Accepted</v>
          </cell>
          <cell r="K210" t="str">
            <v>Online Transfer</v>
          </cell>
          <cell r="L210" t="str">
            <v>Fresh</v>
          </cell>
          <cell r="M210" t="str">
            <v>N/A</v>
          </cell>
          <cell r="N210" t="str">
            <v>-</v>
          </cell>
        </row>
        <row r="211">
          <cell r="E211" t="str">
            <v>R234521</v>
          </cell>
          <cell r="F211" t="str">
            <v>2023-01-27 16:45:00</v>
          </cell>
          <cell r="G211">
            <v>10000</v>
          </cell>
          <cell r="H211">
            <v>46059</v>
          </cell>
          <cell r="I211" t="str">
            <v>WASEEM.TARIQ</v>
          </cell>
          <cell r="J211" t="str">
            <v>Accepted</v>
          </cell>
          <cell r="K211" t="str">
            <v>Online Transfer</v>
          </cell>
          <cell r="L211" t="str">
            <v>Renewal</v>
          </cell>
          <cell r="M211" t="str">
            <v>-</v>
          </cell>
          <cell r="N211" t="str">
            <v>-</v>
          </cell>
        </row>
        <row r="212">
          <cell r="E212" t="str">
            <v>BZA-906</v>
          </cell>
          <cell r="F212" t="str">
            <v>2025-02-22 10:59:51</v>
          </cell>
          <cell r="G212">
            <v>13000</v>
          </cell>
          <cell r="H212">
            <v>46060</v>
          </cell>
          <cell r="I212" t="str">
            <v>IQRA.KHAN</v>
          </cell>
          <cell r="J212" t="str">
            <v>Accepted</v>
          </cell>
          <cell r="K212" t="str">
            <v>Online Transfer</v>
          </cell>
          <cell r="L212" t="str">
            <v>Renewal</v>
          </cell>
          <cell r="M212" t="str">
            <v>-</v>
          </cell>
          <cell r="N212" t="str">
            <v>-</v>
          </cell>
        </row>
        <row r="213">
          <cell r="E213">
            <v>1208739</v>
          </cell>
          <cell r="F213" t="str">
            <v>2025-02-17 17:17:26</v>
          </cell>
          <cell r="G213">
            <v>10000</v>
          </cell>
          <cell r="H213">
            <v>46059</v>
          </cell>
          <cell r="I213" t="str">
            <v>WASEEM.TARIQ</v>
          </cell>
          <cell r="J213" t="str">
            <v>Accepted</v>
          </cell>
          <cell r="K213" t="str">
            <v>Online Transfer</v>
          </cell>
          <cell r="L213" t="str">
            <v>Renewal</v>
          </cell>
          <cell r="M213" t="str">
            <v>-</v>
          </cell>
          <cell r="N213" t="str">
            <v>-</v>
          </cell>
        </row>
        <row r="214">
          <cell r="E214" t="str">
            <v>ZRE171R-6059676</v>
          </cell>
          <cell r="F214" t="str">
            <v>2025-02-21 00:00:00</v>
          </cell>
          <cell r="G214">
            <v>10000</v>
          </cell>
          <cell r="H214">
            <v>46060</v>
          </cell>
          <cell r="I214" t="str">
            <v>IQRA.KHAN</v>
          </cell>
          <cell r="J214" t="str">
            <v>Accepted</v>
          </cell>
          <cell r="K214" t="str">
            <v>Online Transfer</v>
          </cell>
          <cell r="L214" t="str">
            <v>Renewal</v>
          </cell>
          <cell r="M214" t="str">
            <v>-</v>
          </cell>
          <cell r="N214" t="str">
            <v>-</v>
          </cell>
        </row>
        <row r="215">
          <cell r="E215">
            <v>1002018</v>
          </cell>
          <cell r="F215" t="str">
            <v>2024-02-20 13:03:31</v>
          </cell>
          <cell r="G215">
            <v>15500</v>
          </cell>
          <cell r="H215">
            <v>46060</v>
          </cell>
          <cell r="I215" t="str">
            <v>WASEEM.TARIQ</v>
          </cell>
          <cell r="J215" t="str">
            <v>Accepted</v>
          </cell>
          <cell r="K215" t="str">
            <v>Online Transfer</v>
          </cell>
          <cell r="L215" t="str">
            <v>Renewal</v>
          </cell>
          <cell r="M215" t="str">
            <v>-</v>
          </cell>
          <cell r="N215" t="str">
            <v>-</v>
          </cell>
        </row>
        <row r="216">
          <cell r="E216" t="str">
            <v>S00208688</v>
          </cell>
          <cell r="F216" t="str">
            <v>2025-02-22 16:28:47</v>
          </cell>
          <cell r="G216">
            <v>12000</v>
          </cell>
          <cell r="H216">
            <v>46060</v>
          </cell>
          <cell r="I216" t="str">
            <v>IQRA.KHAN</v>
          </cell>
          <cell r="J216" t="str">
            <v>Accepted</v>
          </cell>
          <cell r="K216" t="str">
            <v>Online Transfer</v>
          </cell>
          <cell r="L216" t="str">
            <v>Renewal</v>
          </cell>
          <cell r="M216" t="str">
            <v>-</v>
          </cell>
          <cell r="N216" t="str">
            <v>-</v>
          </cell>
        </row>
        <row r="217">
          <cell r="E217" t="str">
            <v>CCZ-310(A)</v>
          </cell>
          <cell r="F217" t="str">
            <v>2026-01-27 18:13:27</v>
          </cell>
          <cell r="G217">
            <v>9000</v>
          </cell>
          <cell r="H217">
            <v>46062</v>
          </cell>
          <cell r="I217" t="str">
            <v>KHIZAR.SHERWANI</v>
          </cell>
          <cell r="J217" t="str">
            <v>Accepted</v>
          </cell>
          <cell r="K217" t="str">
            <v>Cash</v>
          </cell>
          <cell r="L217" t="str">
            <v>Fresh</v>
          </cell>
          <cell r="M217" t="str">
            <v>N/A</v>
          </cell>
          <cell r="N217" t="str">
            <v>-</v>
          </cell>
        </row>
        <row r="218">
          <cell r="E218" t="str">
            <v>PR-028562</v>
          </cell>
          <cell r="F218" t="str">
            <v>2024-02-19 13:59:54</v>
          </cell>
          <cell r="G218">
            <v>15000</v>
          </cell>
          <cell r="H218">
            <v>46057</v>
          </cell>
          <cell r="I218" t="str">
            <v>YOUSUF.KHAN</v>
          </cell>
          <cell r="J218" t="str">
            <v>Accepted</v>
          </cell>
          <cell r="K218" t="str">
            <v>Online Transfer</v>
          </cell>
          <cell r="L218" t="str">
            <v>Renewal</v>
          </cell>
          <cell r="M218" t="str">
            <v>-</v>
          </cell>
          <cell r="N218" t="str">
            <v>-</v>
          </cell>
        </row>
        <row r="219">
          <cell r="E219" t="str">
            <v>NF1AVK31H10068368</v>
          </cell>
          <cell r="F219" t="str">
            <v>2026-01-21 17:17:57</v>
          </cell>
          <cell r="G219">
            <v>10000</v>
          </cell>
          <cell r="H219">
            <v>46060</v>
          </cell>
          <cell r="I219" t="str">
            <v>KHIZAR.SHERWANI</v>
          </cell>
          <cell r="J219" t="str">
            <v>Accepted</v>
          </cell>
          <cell r="K219" t="str">
            <v>Online Transfer</v>
          </cell>
          <cell r="L219" t="str">
            <v>Fresh</v>
          </cell>
          <cell r="M219" t="str">
            <v>N/A</v>
          </cell>
          <cell r="N219" t="str">
            <v>-</v>
          </cell>
        </row>
        <row r="220">
          <cell r="E220" t="str">
            <v>PK10K169034</v>
          </cell>
          <cell r="F220" t="str">
            <v>2026-01-23 18:04:21</v>
          </cell>
          <cell r="G220">
            <v>5000</v>
          </cell>
          <cell r="H220">
            <v>46056</v>
          </cell>
          <cell r="I220" t="str">
            <v>KHIZAR.SHERWANI</v>
          </cell>
          <cell r="J220" t="str">
            <v>Accepted</v>
          </cell>
          <cell r="K220" t="str">
            <v>Online Transfer</v>
          </cell>
          <cell r="L220" t="str">
            <v>Fresh</v>
          </cell>
          <cell r="M220" t="str">
            <v>N/A</v>
          </cell>
          <cell r="N220" t="str">
            <v>-</v>
          </cell>
        </row>
        <row r="221">
          <cell r="E221">
            <v>504097</v>
          </cell>
          <cell r="F221" t="str">
            <v>2026-01-28 19:51:51</v>
          </cell>
          <cell r="G221">
            <v>18000</v>
          </cell>
          <cell r="H221">
            <v>46055</v>
          </cell>
          <cell r="I221" t="str">
            <v>KHIZAR.SHERWANI</v>
          </cell>
          <cell r="J221" t="str">
            <v>Accepted</v>
          </cell>
          <cell r="K221" t="str">
            <v>Online Transfer</v>
          </cell>
          <cell r="L221" t="str">
            <v>Fresh</v>
          </cell>
          <cell r="M221" t="str">
            <v>N/A</v>
          </cell>
          <cell r="N221" t="str">
            <v>-</v>
          </cell>
        </row>
        <row r="222">
          <cell r="E222">
            <v>208418</v>
          </cell>
          <cell r="F222" t="str">
            <v>2025-02-17 11:01:10</v>
          </cell>
          <cell r="G222">
            <v>10000</v>
          </cell>
          <cell r="H222">
            <v>46060</v>
          </cell>
          <cell r="I222" t="str">
            <v>JAWAHIR.SAEED</v>
          </cell>
          <cell r="J222" t="str">
            <v>Accepted</v>
          </cell>
          <cell r="K222" t="str">
            <v>Online Transfer</v>
          </cell>
          <cell r="L222" t="str">
            <v>Renewal</v>
          </cell>
          <cell r="M222" t="str">
            <v>-</v>
          </cell>
          <cell r="N222" t="str">
            <v>-</v>
          </cell>
        </row>
        <row r="223">
          <cell r="E223" t="str">
            <v>BWR-380</v>
          </cell>
          <cell r="F223" t="str">
            <v>2021-02-22 15:54:35</v>
          </cell>
          <cell r="G223">
            <v>16000</v>
          </cell>
          <cell r="H223">
            <v>46060</v>
          </cell>
          <cell r="I223" t="str">
            <v>M.MUSTAFA</v>
          </cell>
          <cell r="J223" t="str">
            <v>Accepted</v>
          </cell>
          <cell r="K223" t="str">
            <v>Online Transfer</v>
          </cell>
          <cell r="L223" t="str">
            <v>Renewal</v>
          </cell>
          <cell r="M223" t="str">
            <v>-</v>
          </cell>
          <cell r="N223" t="str">
            <v>-</v>
          </cell>
        </row>
        <row r="224">
          <cell r="E224">
            <v>1240560</v>
          </cell>
          <cell r="F224" t="str">
            <v>2025-02-19 10:29:27</v>
          </cell>
          <cell r="G224">
            <v>13000</v>
          </cell>
          <cell r="H224">
            <v>46057</v>
          </cell>
          <cell r="I224" t="str">
            <v>YOUSUF.KHAN</v>
          </cell>
          <cell r="J224" t="str">
            <v>Accepted</v>
          </cell>
          <cell r="K224" t="str">
            <v>Online Transfer</v>
          </cell>
          <cell r="L224" t="str">
            <v>Renewal</v>
          </cell>
          <cell r="M224" t="str">
            <v>-</v>
          </cell>
          <cell r="N224" t="str">
            <v>-</v>
          </cell>
        </row>
        <row r="225">
          <cell r="E225" t="str">
            <v>017128</v>
          </cell>
          <cell r="F225" t="str">
            <v>2023-02-20 14:10:52</v>
          </cell>
          <cell r="G225">
            <v>16000</v>
          </cell>
          <cell r="H225">
            <v>46060</v>
          </cell>
          <cell r="I225" t="str">
            <v>MUHAMMAD.UMER</v>
          </cell>
          <cell r="J225" t="str">
            <v>Accepted</v>
          </cell>
          <cell r="K225" t="str">
            <v>Online Transfer</v>
          </cell>
          <cell r="L225" t="str">
            <v>Renewal</v>
          </cell>
          <cell r="M225" t="str">
            <v>-</v>
          </cell>
          <cell r="N225" t="str">
            <v>-</v>
          </cell>
        </row>
        <row r="226">
          <cell r="E226" t="str">
            <v>BMF-103</v>
          </cell>
          <cell r="F226" t="str">
            <v>2024-02-20 16:57:59</v>
          </cell>
          <cell r="G226">
            <v>13000</v>
          </cell>
          <cell r="H226">
            <v>46060</v>
          </cell>
          <cell r="I226" t="str">
            <v>HUZAIFA.KHAN</v>
          </cell>
          <cell r="J226" t="str">
            <v>Accepted</v>
          </cell>
          <cell r="K226" t="str">
            <v>Online Transfer</v>
          </cell>
          <cell r="L226" t="str">
            <v>Renewal</v>
          </cell>
          <cell r="M226" t="str">
            <v>-</v>
          </cell>
          <cell r="N226" t="str">
            <v>-</v>
          </cell>
        </row>
        <row r="227">
          <cell r="E227">
            <v>7050540</v>
          </cell>
          <cell r="F227" t="str">
            <v>2023-02-09 20:20:28</v>
          </cell>
          <cell r="G227">
            <v>13000</v>
          </cell>
          <cell r="H227">
            <v>46056</v>
          </cell>
          <cell r="I227" t="str">
            <v>YOUSUF.KHAN</v>
          </cell>
          <cell r="J227" t="str">
            <v>Accepted</v>
          </cell>
          <cell r="K227" t="str">
            <v>Online Transfer</v>
          </cell>
          <cell r="L227" t="str">
            <v>Renewal</v>
          </cell>
          <cell r="M227" t="str">
            <v>-</v>
          </cell>
          <cell r="N227" t="str">
            <v>-</v>
          </cell>
        </row>
        <row r="228">
          <cell r="E228">
            <v>1151178</v>
          </cell>
          <cell r="F228" t="str">
            <v>2026-02-07 00:00:00</v>
          </cell>
          <cell r="G228">
            <v>13000</v>
          </cell>
          <cell r="H228">
            <v>46060</v>
          </cell>
          <cell r="I228" t="str">
            <v>ANIL</v>
          </cell>
          <cell r="J228" t="str">
            <v>Accepted</v>
          </cell>
          <cell r="K228" t="str">
            <v>Online Transfer</v>
          </cell>
          <cell r="L228" t="str">
            <v>Fresh</v>
          </cell>
          <cell r="M228" t="str">
            <v>N/A</v>
          </cell>
          <cell r="N228" t="str">
            <v>-</v>
          </cell>
        </row>
        <row r="229">
          <cell r="E229">
            <v>6046667</v>
          </cell>
          <cell r="F229" t="str">
            <v>2024-02-16 19:07:19</v>
          </cell>
          <cell r="G229">
            <v>11000</v>
          </cell>
          <cell r="H229">
            <v>46056</v>
          </cell>
          <cell r="I229" t="str">
            <v>YOUSUF.KHAN</v>
          </cell>
          <cell r="J229" t="str">
            <v>Accepted</v>
          </cell>
          <cell r="K229" t="str">
            <v>Online Transfer</v>
          </cell>
          <cell r="L229" t="str">
            <v>Renewal</v>
          </cell>
          <cell r="M229" t="str">
            <v>-</v>
          </cell>
          <cell r="N229" t="str">
            <v>-</v>
          </cell>
        </row>
        <row r="230">
          <cell r="E230" t="str">
            <v>BCZ-046</v>
          </cell>
          <cell r="F230" t="str">
            <v>2024-02-20 16:30:55</v>
          </cell>
          <cell r="G230">
            <v>13000</v>
          </cell>
          <cell r="H230">
            <v>46060</v>
          </cell>
          <cell r="I230" t="str">
            <v>MUHAMMAD.UMER</v>
          </cell>
          <cell r="J230" t="str">
            <v>Accepted</v>
          </cell>
          <cell r="K230" t="str">
            <v>Online Transfer</v>
          </cell>
          <cell r="L230" t="str">
            <v>Renewal</v>
          </cell>
          <cell r="M230" t="str">
            <v>-</v>
          </cell>
          <cell r="N230" t="str">
            <v>-</v>
          </cell>
        </row>
        <row r="231">
          <cell r="E231">
            <v>180069</v>
          </cell>
          <cell r="F231" t="str">
            <v>2025-02-14 00:00:00</v>
          </cell>
          <cell r="G231">
            <v>14000</v>
          </cell>
          <cell r="H231">
            <v>46060</v>
          </cell>
          <cell r="I231" t="str">
            <v>ALIZA.WALEED</v>
          </cell>
          <cell r="J231" t="str">
            <v>Accepted</v>
          </cell>
          <cell r="K231" t="str">
            <v>Online Transfer</v>
          </cell>
          <cell r="L231" t="str">
            <v>Renewal</v>
          </cell>
          <cell r="M231" t="str">
            <v>-</v>
          </cell>
          <cell r="N231" t="str">
            <v>-</v>
          </cell>
        </row>
        <row r="232">
          <cell r="E232" t="str">
            <v>NHP10-2445855</v>
          </cell>
          <cell r="F232" t="str">
            <v>2025-02-22 18:31:39</v>
          </cell>
          <cell r="G232">
            <v>15000</v>
          </cell>
          <cell r="H232">
            <v>46060</v>
          </cell>
          <cell r="I232" t="str">
            <v>MUHAMMAD.UMER</v>
          </cell>
          <cell r="J232" t="str">
            <v>Accepted</v>
          </cell>
          <cell r="K232" t="str">
            <v>Online Transfer</v>
          </cell>
          <cell r="L232" t="str">
            <v>Renewal</v>
          </cell>
          <cell r="M232" t="str">
            <v>-</v>
          </cell>
          <cell r="N232" t="str">
            <v>-</v>
          </cell>
        </row>
        <row r="233">
          <cell r="E233" t="str">
            <v>H1230896</v>
          </cell>
          <cell r="F233" t="str">
            <v>2026-01-10 13:49:42</v>
          </cell>
          <cell r="G233">
            <v>12000</v>
          </cell>
          <cell r="H233">
            <v>46037</v>
          </cell>
          <cell r="I233" t="str">
            <v>HASSAN.MUSTAFA</v>
          </cell>
          <cell r="J233" t="str">
            <v>Accepted</v>
          </cell>
          <cell r="K233" t="str">
            <v>Online Transfer</v>
          </cell>
          <cell r="L233" t="str">
            <v>Fresh</v>
          </cell>
          <cell r="M233" t="str">
            <v>N/A</v>
          </cell>
          <cell r="N233" t="str">
            <v>-</v>
          </cell>
        </row>
        <row r="234">
          <cell r="E234" t="str">
            <v>R018007</v>
          </cell>
          <cell r="F234" t="str">
            <v>2023-02-03 18:01:14</v>
          </cell>
          <cell r="G234">
            <v>8000</v>
          </cell>
          <cell r="H234">
            <v>46059</v>
          </cell>
          <cell r="I234" t="str">
            <v>RAHAT.GUL</v>
          </cell>
          <cell r="J234" t="str">
            <v>Accepted</v>
          </cell>
          <cell r="K234" t="str">
            <v>Online Transfer</v>
          </cell>
          <cell r="L234" t="str">
            <v>Renewal</v>
          </cell>
          <cell r="M234" t="str">
            <v>-</v>
          </cell>
          <cell r="N234" t="str">
            <v>-</v>
          </cell>
        </row>
        <row r="235">
          <cell r="E235">
            <v>7077281</v>
          </cell>
          <cell r="F235" t="str">
            <v>2026-01-08 00:00:00</v>
          </cell>
          <cell r="G235">
            <v>13000</v>
          </cell>
          <cell r="H235">
            <v>46055</v>
          </cell>
          <cell r="I235" t="str">
            <v>HASSAN.MUSTAFA</v>
          </cell>
          <cell r="J235" t="str">
            <v>Accepted</v>
          </cell>
          <cell r="K235" t="str">
            <v>Online Transfer</v>
          </cell>
          <cell r="L235" t="str">
            <v>Fresh</v>
          </cell>
          <cell r="M235" t="str">
            <v>-</v>
          </cell>
          <cell r="N235" t="str">
            <v>-</v>
          </cell>
        </row>
        <row r="236">
          <cell r="E236" t="str">
            <v>NSP150R-7008474</v>
          </cell>
          <cell r="F236" t="str">
            <v>2024-02-21 00:00:00</v>
          </cell>
          <cell r="G236">
            <v>14000</v>
          </cell>
          <cell r="H236">
            <v>46060</v>
          </cell>
          <cell r="I236" t="str">
            <v>M.KHALID</v>
          </cell>
          <cell r="J236" t="str">
            <v>Accepted</v>
          </cell>
          <cell r="K236" t="str">
            <v>Cash Deposit</v>
          </cell>
          <cell r="L236" t="str">
            <v>Renewal</v>
          </cell>
          <cell r="M236" t="str">
            <v>-</v>
          </cell>
          <cell r="N236" t="str">
            <v>-</v>
          </cell>
        </row>
        <row r="237">
          <cell r="E237" t="str">
            <v>0321578</v>
          </cell>
          <cell r="F237" t="str">
            <v>2026-01-03 14:09:17</v>
          </cell>
          <cell r="G237">
            <v>12500</v>
          </cell>
          <cell r="H237">
            <v>46042</v>
          </cell>
          <cell r="I237" t="str">
            <v>HASSAN.MUSTAFA</v>
          </cell>
          <cell r="J237" t="str">
            <v>Accepted</v>
          </cell>
          <cell r="K237" t="str">
            <v>Cheque</v>
          </cell>
          <cell r="L237" t="str">
            <v>Fresh</v>
          </cell>
          <cell r="M237" t="str">
            <v>N/A</v>
          </cell>
          <cell r="N237" t="str">
            <v>-</v>
          </cell>
        </row>
        <row r="238">
          <cell r="E238">
            <v>9505259</v>
          </cell>
          <cell r="F238" t="str">
            <v>2025-12-31 12:14:36</v>
          </cell>
          <cell r="G238">
            <v>12500</v>
          </cell>
          <cell r="H238">
            <v>46042</v>
          </cell>
          <cell r="I238" t="str">
            <v>HASSAN.MUSTAFA</v>
          </cell>
          <cell r="J238" t="str">
            <v>Accepted</v>
          </cell>
          <cell r="K238" t="str">
            <v>Cheque</v>
          </cell>
          <cell r="L238" t="str">
            <v>Fresh</v>
          </cell>
          <cell r="M238" t="str">
            <v>N/A</v>
          </cell>
          <cell r="N238" t="str">
            <v>-</v>
          </cell>
        </row>
        <row r="239">
          <cell r="E239">
            <v>10126338</v>
          </cell>
          <cell r="F239" t="str">
            <v>2023-02-07 17:25:00</v>
          </cell>
          <cell r="G239">
            <v>10000</v>
          </cell>
          <cell r="H239">
            <v>46059</v>
          </cell>
          <cell r="I239" t="str">
            <v>FIZA.SHEIKH</v>
          </cell>
          <cell r="J239" t="str">
            <v>Accepted</v>
          </cell>
          <cell r="K239" t="str">
            <v>Online Transfer</v>
          </cell>
          <cell r="L239" t="str">
            <v>Renewal</v>
          </cell>
          <cell r="M239" t="str">
            <v>-</v>
          </cell>
          <cell r="N239" t="str">
            <v>-</v>
          </cell>
        </row>
        <row r="240">
          <cell r="E240" t="str">
            <v>H1161062</v>
          </cell>
          <cell r="F240" t="str">
            <v>2026-01-26 18:52:21</v>
          </cell>
          <cell r="G240">
            <v>12000</v>
          </cell>
          <cell r="H240">
            <v>46052</v>
          </cell>
          <cell r="I240" t="str">
            <v>HASSAN.MUSTAFA</v>
          </cell>
          <cell r="J240" t="str">
            <v>Accepted</v>
          </cell>
          <cell r="K240" t="str">
            <v>Online Transfer</v>
          </cell>
          <cell r="L240" t="str">
            <v>Fresh</v>
          </cell>
          <cell r="M240" t="str">
            <v>N/A</v>
          </cell>
          <cell r="N240" t="str">
            <v>-</v>
          </cell>
        </row>
        <row r="241">
          <cell r="E241" t="str">
            <v>008243</v>
          </cell>
          <cell r="F241" t="str">
            <v>2024-02-20 13:36:26</v>
          </cell>
          <cell r="G241">
            <v>16000</v>
          </cell>
          <cell r="H241">
            <v>46059</v>
          </cell>
          <cell r="I241" t="str">
            <v>FIZA.SHEIKH</v>
          </cell>
          <cell r="J241" t="str">
            <v>Accepted</v>
          </cell>
          <cell r="K241" t="str">
            <v>Online Transfer</v>
          </cell>
          <cell r="L241" t="str">
            <v>Renewal</v>
          </cell>
          <cell r="M241" t="str">
            <v>-</v>
          </cell>
          <cell r="N241" t="str">
            <v>-</v>
          </cell>
        </row>
        <row r="242">
          <cell r="E242">
            <v>1114311</v>
          </cell>
          <cell r="F242" t="str">
            <v>2022-02-22 14:15:16</v>
          </cell>
          <cell r="G242">
            <v>14000</v>
          </cell>
          <cell r="H242">
            <v>46060</v>
          </cell>
          <cell r="I242" t="str">
            <v>NAZRA.NAZAR</v>
          </cell>
          <cell r="J242" t="str">
            <v>Accepted</v>
          </cell>
          <cell r="K242" t="str">
            <v>Online Transfer</v>
          </cell>
          <cell r="L242" t="str">
            <v>Renewal</v>
          </cell>
          <cell r="M242" t="str">
            <v>-</v>
          </cell>
          <cell r="N242" t="str">
            <v>-</v>
          </cell>
        </row>
        <row r="243">
          <cell r="E243">
            <v>10091543</v>
          </cell>
          <cell r="F243" t="str">
            <v>2022-01-28 16:24:25</v>
          </cell>
          <cell r="G243">
            <v>11000</v>
          </cell>
          <cell r="H243">
            <v>46058</v>
          </cell>
          <cell r="I243" t="str">
            <v>FIZA.SHEIKH</v>
          </cell>
          <cell r="J243" t="str">
            <v>Accepted</v>
          </cell>
          <cell r="K243" t="str">
            <v>Online Transfer</v>
          </cell>
          <cell r="L243" t="str">
            <v>Renewal</v>
          </cell>
          <cell r="M243" t="str">
            <v>-</v>
          </cell>
          <cell r="N243" t="str">
            <v>-</v>
          </cell>
        </row>
        <row r="244">
          <cell r="E244" t="str">
            <v>S00220671</v>
          </cell>
          <cell r="F244" t="str">
            <v>2026-01-31 14:26:56</v>
          </cell>
          <cell r="G244">
            <v>12000</v>
          </cell>
          <cell r="H244">
            <v>46056</v>
          </cell>
          <cell r="I244" t="str">
            <v>HASSAN.MUSTAFA</v>
          </cell>
          <cell r="J244" t="str">
            <v>Accepted</v>
          </cell>
          <cell r="K244" t="str">
            <v>Online Transfer</v>
          </cell>
          <cell r="L244" t="str">
            <v>Fresh</v>
          </cell>
          <cell r="M244" t="str">
            <v>N/A</v>
          </cell>
          <cell r="N244" t="str">
            <v>-</v>
          </cell>
        </row>
        <row r="245">
          <cell r="E245" t="str">
            <v>S1012533</v>
          </cell>
          <cell r="F245" t="str">
            <v>2026-01-27 15:27:21</v>
          </cell>
          <cell r="G245">
            <v>12000</v>
          </cell>
          <cell r="H245">
            <v>46055</v>
          </cell>
          <cell r="I245" t="str">
            <v>HASSAN.MUSTAFA</v>
          </cell>
          <cell r="J245" t="str">
            <v>Accepted</v>
          </cell>
          <cell r="K245" t="str">
            <v>Online Transfer</v>
          </cell>
          <cell r="L245" t="str">
            <v>Fresh</v>
          </cell>
          <cell r="M245" t="str">
            <v>N/A</v>
          </cell>
          <cell r="N245" t="str">
            <v>-</v>
          </cell>
        </row>
        <row r="246">
          <cell r="E246" t="str">
            <v>S1001803</v>
          </cell>
          <cell r="F246" t="str">
            <v>2026-01-30 16:10:50</v>
          </cell>
          <cell r="G246">
            <v>12000</v>
          </cell>
          <cell r="H246">
            <v>46055</v>
          </cell>
          <cell r="I246" t="str">
            <v>HASSAN.MUSTAFA</v>
          </cell>
          <cell r="J246" t="str">
            <v>Accepted</v>
          </cell>
          <cell r="K246" t="str">
            <v>Online Transfer</v>
          </cell>
          <cell r="L246" t="str">
            <v>Fresh</v>
          </cell>
          <cell r="M246" t="str">
            <v>N/A</v>
          </cell>
          <cell r="N246" t="str">
            <v>-</v>
          </cell>
        </row>
        <row r="247">
          <cell r="E247" t="str">
            <v>R065289</v>
          </cell>
          <cell r="F247" t="str">
            <v>2026-01-27 17:20:17</v>
          </cell>
          <cell r="G247">
            <v>13000</v>
          </cell>
          <cell r="H247">
            <v>46056</v>
          </cell>
          <cell r="I247" t="str">
            <v>TANVIR.AHMAD</v>
          </cell>
          <cell r="J247" t="str">
            <v>Accepted</v>
          </cell>
          <cell r="K247" t="str">
            <v>Online Transfer</v>
          </cell>
          <cell r="L247" t="str">
            <v>Fresh</v>
          </cell>
          <cell r="M247" t="str">
            <v>N/A</v>
          </cell>
          <cell r="N247" t="str">
            <v>-</v>
          </cell>
        </row>
        <row r="248">
          <cell r="E248" t="str">
            <v>S00218056</v>
          </cell>
          <cell r="F248" t="str">
            <v>2025-12-24 16:33:25</v>
          </cell>
          <cell r="G248">
            <v>12000</v>
          </cell>
          <cell r="H248">
            <v>46057</v>
          </cell>
          <cell r="I248" t="str">
            <v>HASSAN.MUSTAFA</v>
          </cell>
          <cell r="J248" t="str">
            <v>Accepted</v>
          </cell>
          <cell r="K248" t="str">
            <v>Online Transfer</v>
          </cell>
          <cell r="L248" t="str">
            <v>Fresh</v>
          </cell>
          <cell r="M248" t="str">
            <v>N/A</v>
          </cell>
          <cell r="N248" t="str">
            <v>-</v>
          </cell>
        </row>
        <row r="249">
          <cell r="E249">
            <v>368241</v>
          </cell>
          <cell r="F249" t="str">
            <v>2025-12-27 19:47:37</v>
          </cell>
          <cell r="G249">
            <v>12000</v>
          </cell>
          <cell r="H249">
            <v>46057</v>
          </cell>
          <cell r="I249" t="str">
            <v>HASSAN.MUSTAFA</v>
          </cell>
          <cell r="J249" t="str">
            <v>Accepted</v>
          </cell>
          <cell r="K249" t="str">
            <v>Online Transfer</v>
          </cell>
          <cell r="L249" t="str">
            <v>Fresh</v>
          </cell>
          <cell r="M249" t="str">
            <v>N/A</v>
          </cell>
          <cell r="N249" t="str">
            <v>-</v>
          </cell>
        </row>
        <row r="250">
          <cell r="E250">
            <v>30304</v>
          </cell>
          <cell r="F250" t="str">
            <v>2024-01-16 00:00:00</v>
          </cell>
          <cell r="G250">
            <v>14500</v>
          </cell>
          <cell r="H250">
            <v>46060</v>
          </cell>
          <cell r="I250" t="str">
            <v>HASNAIN</v>
          </cell>
          <cell r="J250" t="str">
            <v>Accepted</v>
          </cell>
          <cell r="K250" t="str">
            <v>Online Transfer</v>
          </cell>
          <cell r="L250" t="str">
            <v>Renewal</v>
          </cell>
          <cell r="M250" t="str">
            <v>-</v>
          </cell>
          <cell r="N250" t="str">
            <v>-</v>
          </cell>
        </row>
        <row r="251">
          <cell r="E251" t="str">
            <v>NZE170R4202830</v>
          </cell>
          <cell r="F251" t="str">
            <v>2025-02-12 10:52:18</v>
          </cell>
          <cell r="G251">
            <v>12000</v>
          </cell>
          <cell r="H251">
            <v>46060</v>
          </cell>
          <cell r="I251" t="str">
            <v>HUZAIFA.KHAN</v>
          </cell>
          <cell r="J251" t="str">
            <v>Accepted</v>
          </cell>
          <cell r="K251" t="str">
            <v>Online Transfer</v>
          </cell>
          <cell r="L251" t="str">
            <v>Renewal</v>
          </cell>
          <cell r="M251" t="str">
            <v>-</v>
          </cell>
          <cell r="N251" t="str">
            <v>-</v>
          </cell>
        </row>
        <row r="252">
          <cell r="E252" t="str">
            <v>ZRE171R-6049613</v>
          </cell>
          <cell r="F252" t="str">
            <v>2021-02-22 12:53:12</v>
          </cell>
          <cell r="G252">
            <v>15500</v>
          </cell>
          <cell r="H252">
            <v>46060</v>
          </cell>
          <cell r="I252" t="str">
            <v>AGHA.M.JAFFER</v>
          </cell>
          <cell r="J252" t="str">
            <v>Accepted</v>
          </cell>
          <cell r="K252" t="str">
            <v>Online Transfer</v>
          </cell>
          <cell r="L252" t="str">
            <v>Renewal</v>
          </cell>
          <cell r="M252" t="str">
            <v>-</v>
          </cell>
          <cell r="N252" t="str">
            <v>-</v>
          </cell>
        </row>
        <row r="253">
          <cell r="E253" t="str">
            <v>A1J310PK10101898</v>
          </cell>
          <cell r="F253" t="str">
            <v>2024-03-02 12:46:44</v>
          </cell>
          <cell r="G253">
            <v>10000</v>
          </cell>
          <cell r="H253">
            <v>46059</v>
          </cell>
          <cell r="I253" t="str">
            <v>MUHAMMAD.OWAIS</v>
          </cell>
          <cell r="J253" t="str">
            <v>Accepted</v>
          </cell>
          <cell r="K253" t="str">
            <v>Online Transfer</v>
          </cell>
          <cell r="L253" t="str">
            <v>Renewal</v>
          </cell>
          <cell r="M253" t="str">
            <v>-</v>
          </cell>
          <cell r="N253" t="str">
            <v>-</v>
          </cell>
        </row>
        <row r="254">
          <cell r="E254" t="str">
            <v>NZE170R4177888</v>
          </cell>
          <cell r="F254" t="str">
            <v>2024-02-29 13:46:46</v>
          </cell>
          <cell r="G254">
            <v>10000</v>
          </cell>
          <cell r="H254">
            <v>46059</v>
          </cell>
          <cell r="I254" t="str">
            <v>MUHAMMAD.OWAIS</v>
          </cell>
          <cell r="J254" t="str">
            <v>Accepted</v>
          </cell>
          <cell r="K254" t="str">
            <v>Online Transfer</v>
          </cell>
          <cell r="L254" t="str">
            <v>Renewal</v>
          </cell>
          <cell r="M254" t="str">
            <v>-</v>
          </cell>
          <cell r="N254" t="str">
            <v>-</v>
          </cell>
        </row>
        <row r="255">
          <cell r="E255">
            <v>7069087</v>
          </cell>
          <cell r="F255" t="str">
            <v>2026-02-02 12:28:29</v>
          </cell>
          <cell r="G255">
            <v>11000</v>
          </cell>
          <cell r="H255">
            <v>46059</v>
          </cell>
          <cell r="I255" t="str">
            <v>TANVIR.AHMAD</v>
          </cell>
          <cell r="J255" t="str">
            <v>Accepted</v>
          </cell>
          <cell r="K255" t="str">
            <v>Online Transfer</v>
          </cell>
          <cell r="L255" t="str">
            <v>Fresh</v>
          </cell>
          <cell r="M255" t="str">
            <v>Rai Muhammad Shehryar Arshad</v>
          </cell>
          <cell r="N255">
            <v>3630281184317</v>
          </cell>
        </row>
        <row r="256">
          <cell r="E256">
            <v>30989</v>
          </cell>
          <cell r="F256" t="str">
            <v>2024-02-17 13:34:55</v>
          </cell>
          <cell r="G256">
            <v>14000</v>
          </cell>
          <cell r="H256">
            <v>46059</v>
          </cell>
          <cell r="I256" t="str">
            <v>FARJAD.MANZOOR</v>
          </cell>
          <cell r="J256" t="str">
            <v>Accepted</v>
          </cell>
          <cell r="K256" t="str">
            <v>Online Transfer</v>
          </cell>
          <cell r="L256" t="str">
            <v>Renewal</v>
          </cell>
          <cell r="M256" t="str">
            <v>-</v>
          </cell>
          <cell r="N256" t="str">
            <v>-</v>
          </cell>
        </row>
        <row r="257">
          <cell r="E257">
            <v>7069081</v>
          </cell>
          <cell r="F257" t="str">
            <v>2026-01-28 15:09:55</v>
          </cell>
          <cell r="G257">
            <v>11000</v>
          </cell>
          <cell r="H257">
            <v>46059</v>
          </cell>
          <cell r="I257" t="str">
            <v>TANVIR.AHMAD</v>
          </cell>
          <cell r="J257" t="str">
            <v>Accepted</v>
          </cell>
          <cell r="K257" t="str">
            <v>Online Transfer</v>
          </cell>
          <cell r="L257" t="str">
            <v>Fresh</v>
          </cell>
          <cell r="M257" t="str">
            <v>Rai Muhammad Shehryar Arshad</v>
          </cell>
          <cell r="N257">
            <v>3630281184317</v>
          </cell>
        </row>
        <row r="258">
          <cell r="E258" t="str">
            <v>NF1AET306H1195683</v>
          </cell>
          <cell r="F258" t="str">
            <v>2024-02-01 11:37:36</v>
          </cell>
          <cell r="G258">
            <v>10000</v>
          </cell>
          <cell r="H258">
            <v>46059</v>
          </cell>
          <cell r="I258" t="str">
            <v>MUHAMMAD.OWAIS</v>
          </cell>
          <cell r="J258" t="str">
            <v>Accepted</v>
          </cell>
          <cell r="K258" t="str">
            <v>Online Transfer</v>
          </cell>
          <cell r="L258" t="str">
            <v>Renewal</v>
          </cell>
          <cell r="M258" t="str">
            <v>-</v>
          </cell>
          <cell r="N258" t="str">
            <v>-</v>
          </cell>
        </row>
        <row r="259">
          <cell r="E259" t="str">
            <v>NSP151R-9513103</v>
          </cell>
          <cell r="F259" t="str">
            <v>2024-01-16 00:00:00</v>
          </cell>
          <cell r="G259">
            <v>10000</v>
          </cell>
          <cell r="H259">
            <v>46059</v>
          </cell>
          <cell r="I259" t="str">
            <v>MUHAMMAD.OWAIS</v>
          </cell>
          <cell r="J259" t="str">
            <v>Accepted</v>
          </cell>
          <cell r="K259" t="str">
            <v>Online Transfer</v>
          </cell>
          <cell r="L259" t="str">
            <v>Renewal</v>
          </cell>
          <cell r="M259" t="str">
            <v>-</v>
          </cell>
          <cell r="N259" t="str">
            <v>-</v>
          </cell>
        </row>
        <row r="260">
          <cell r="E260">
            <v>1168321</v>
          </cell>
          <cell r="F260" t="str">
            <v>2023-02-09 16:04:58</v>
          </cell>
          <cell r="G260">
            <v>10000</v>
          </cell>
          <cell r="H260">
            <v>46060</v>
          </cell>
          <cell r="I260" t="str">
            <v>MUHAMMAD.OWAIS</v>
          </cell>
          <cell r="J260" t="str">
            <v>Accepted</v>
          </cell>
          <cell r="K260" t="str">
            <v>Online Transfer</v>
          </cell>
          <cell r="L260" t="str">
            <v>Renewal</v>
          </cell>
          <cell r="M260" t="str">
            <v>-</v>
          </cell>
          <cell r="N260" t="str">
            <v>-</v>
          </cell>
        </row>
        <row r="261">
          <cell r="E261">
            <v>4102771</v>
          </cell>
          <cell r="F261" t="str">
            <v>2023-02-02 14:20:12</v>
          </cell>
          <cell r="G261">
            <v>10000</v>
          </cell>
          <cell r="H261">
            <v>46060</v>
          </cell>
          <cell r="I261" t="str">
            <v>MUHAMMAD.OWAIS</v>
          </cell>
          <cell r="J261" t="str">
            <v>Pending</v>
          </cell>
          <cell r="K261" t="str">
            <v>Cash</v>
          </cell>
          <cell r="L261" t="str">
            <v>Renewal</v>
          </cell>
          <cell r="M261" t="str">
            <v>-</v>
          </cell>
          <cell r="N261" t="str">
            <v>-</v>
          </cell>
        </row>
        <row r="262">
          <cell r="E262">
            <v>1052680</v>
          </cell>
          <cell r="F262" t="str">
            <v>2021-01-28 13:15:55</v>
          </cell>
          <cell r="G262">
            <v>16000</v>
          </cell>
          <cell r="H262">
            <v>46059</v>
          </cell>
          <cell r="I262" t="str">
            <v>ALIZA.WALEED</v>
          </cell>
          <cell r="J262" t="str">
            <v>Accepted</v>
          </cell>
          <cell r="K262" t="str">
            <v>Online Transfer</v>
          </cell>
          <cell r="L262" t="str">
            <v>Renewal</v>
          </cell>
          <cell r="M262" t="str">
            <v>-</v>
          </cell>
          <cell r="N262" t="str">
            <v>-</v>
          </cell>
        </row>
        <row r="263">
          <cell r="E263">
            <v>1238019</v>
          </cell>
          <cell r="F263" t="str">
            <v>2025-02-11 12:00:20</v>
          </cell>
          <cell r="G263">
            <v>10000</v>
          </cell>
          <cell r="H263">
            <v>46059</v>
          </cell>
          <cell r="I263" t="str">
            <v>MUHAMMAD.OWAIS</v>
          </cell>
          <cell r="J263" t="str">
            <v>Accepted</v>
          </cell>
          <cell r="K263" t="str">
            <v>Online Transfer</v>
          </cell>
          <cell r="L263" t="str">
            <v>Renewal</v>
          </cell>
          <cell r="M263" t="str">
            <v>-</v>
          </cell>
          <cell r="N263" t="str">
            <v>-</v>
          </cell>
        </row>
        <row r="264">
          <cell r="E264">
            <v>1106053</v>
          </cell>
          <cell r="F264" t="str">
            <v>2025-02-01 18:30:29</v>
          </cell>
          <cell r="G264">
            <v>10000</v>
          </cell>
          <cell r="H264">
            <v>46057</v>
          </cell>
          <cell r="I264" t="str">
            <v>MUHAMMAD.OWAIS</v>
          </cell>
          <cell r="J264" t="str">
            <v>Accepted</v>
          </cell>
          <cell r="K264" t="str">
            <v>Online Transfer</v>
          </cell>
          <cell r="L264" t="str">
            <v>Renewal</v>
          </cell>
          <cell r="M264" t="str">
            <v>-</v>
          </cell>
          <cell r="N264" t="str">
            <v>-</v>
          </cell>
        </row>
        <row r="265">
          <cell r="E265">
            <v>2115257</v>
          </cell>
          <cell r="F265" t="str">
            <v>2020-02-18 10:49:01</v>
          </cell>
          <cell r="G265">
            <v>10000</v>
          </cell>
          <cell r="H265">
            <v>46057</v>
          </cell>
          <cell r="I265" t="str">
            <v>MUHAMMAD.OWAIS</v>
          </cell>
          <cell r="J265" t="str">
            <v>Accepted</v>
          </cell>
          <cell r="K265" t="str">
            <v>Online Transfer</v>
          </cell>
          <cell r="L265" t="str">
            <v>Renewal</v>
          </cell>
          <cell r="M265" t="str">
            <v>-</v>
          </cell>
          <cell r="N265" t="str">
            <v>-</v>
          </cell>
        </row>
        <row r="266">
          <cell r="E266" t="str">
            <v>NF1AET306H1039259</v>
          </cell>
          <cell r="F266" t="str">
            <v>2023-04-05 20:25:04</v>
          </cell>
          <cell r="G266">
            <v>10000</v>
          </cell>
          <cell r="H266">
            <v>46060</v>
          </cell>
          <cell r="I266" t="str">
            <v>SAIF.MALIK</v>
          </cell>
          <cell r="J266" t="str">
            <v>Pending</v>
          </cell>
          <cell r="K266" t="str">
            <v>Online Transfer</v>
          </cell>
          <cell r="L266" t="str">
            <v>Conversion</v>
          </cell>
          <cell r="M266" t="str">
            <v>NA</v>
          </cell>
          <cell r="N266" t="str">
            <v>-</v>
          </cell>
        </row>
        <row r="267">
          <cell r="E267">
            <v>11884</v>
          </cell>
          <cell r="F267" t="str">
            <v>2025-02-22 16:14:16</v>
          </cell>
          <cell r="G267">
            <v>13000</v>
          </cell>
          <cell r="H267">
            <v>46060</v>
          </cell>
          <cell r="I267" t="str">
            <v>JAWAHIR.SAEED</v>
          </cell>
          <cell r="J267" t="str">
            <v>Accepted</v>
          </cell>
          <cell r="K267" t="str">
            <v>Online Transfer</v>
          </cell>
          <cell r="L267" t="str">
            <v>Renewal</v>
          </cell>
          <cell r="M267" t="str">
            <v>-</v>
          </cell>
          <cell r="N267" t="str">
            <v>-</v>
          </cell>
        </row>
        <row r="268">
          <cell r="E268" t="str">
            <v>KSP130-2227974</v>
          </cell>
          <cell r="F268" t="str">
            <v>2021-02-18 16:57:46</v>
          </cell>
          <cell r="G268">
            <v>10000</v>
          </cell>
          <cell r="H268">
            <v>46057</v>
          </cell>
          <cell r="I268" t="str">
            <v>MUHAMMAD.OWAIS</v>
          </cell>
          <cell r="J268" t="str">
            <v>Accepted</v>
          </cell>
          <cell r="K268" t="str">
            <v>Online Transfer</v>
          </cell>
          <cell r="L268" t="str">
            <v>Renewal</v>
          </cell>
          <cell r="M268" t="str">
            <v>-</v>
          </cell>
          <cell r="N268" t="str">
            <v>-</v>
          </cell>
        </row>
        <row r="269">
          <cell r="E269" t="str">
            <v>080827</v>
          </cell>
          <cell r="F269" t="str">
            <v>2021-11-19 12:52:20</v>
          </cell>
          <cell r="G269">
            <v>15000</v>
          </cell>
          <cell r="H269">
            <v>46060</v>
          </cell>
          <cell r="I269" t="str">
            <v>SAIF.MALIK</v>
          </cell>
          <cell r="J269" t="str">
            <v>Pending</v>
          </cell>
          <cell r="K269" t="str">
            <v>Online Transfer</v>
          </cell>
          <cell r="L269" t="str">
            <v>Conversion</v>
          </cell>
          <cell r="M269" t="str">
            <v>NA</v>
          </cell>
          <cell r="N269" t="str">
            <v>-</v>
          </cell>
        </row>
        <row r="270">
          <cell r="E270" t="str">
            <v>NF1AET306H1152254</v>
          </cell>
          <cell r="F270" t="str">
            <v>2022-11-04 11:02:04</v>
          </cell>
          <cell r="G270">
            <v>15000</v>
          </cell>
          <cell r="H270">
            <v>46060</v>
          </cell>
          <cell r="I270" t="str">
            <v>SAIF.MALIK</v>
          </cell>
          <cell r="J270" t="str">
            <v>Pending</v>
          </cell>
          <cell r="K270" t="str">
            <v>Online Transfer</v>
          </cell>
          <cell r="L270" t="str">
            <v>Conversion</v>
          </cell>
          <cell r="M270" t="str">
            <v>NA</v>
          </cell>
          <cell r="N270" t="str">
            <v>-</v>
          </cell>
        </row>
        <row r="271">
          <cell r="E271" t="str">
            <v>LA350S-0279875</v>
          </cell>
          <cell r="F271" t="str">
            <v>2025-02-06 09:43:10</v>
          </cell>
          <cell r="G271">
            <v>15000</v>
          </cell>
          <cell r="H271">
            <v>46059</v>
          </cell>
          <cell r="I271" t="str">
            <v>SAIF.MALIK</v>
          </cell>
          <cell r="J271" t="str">
            <v>Accepted</v>
          </cell>
          <cell r="K271" t="str">
            <v>Online Transfer</v>
          </cell>
          <cell r="L271" t="str">
            <v>Renewal</v>
          </cell>
          <cell r="M271" t="str">
            <v>-</v>
          </cell>
          <cell r="N271" t="str">
            <v>-</v>
          </cell>
        </row>
        <row r="272">
          <cell r="E272">
            <v>208109</v>
          </cell>
          <cell r="F272" t="str">
            <v>2025-02-17 10:30:45</v>
          </cell>
          <cell r="G272">
            <v>12000</v>
          </cell>
          <cell r="H272">
            <v>46060</v>
          </cell>
          <cell r="I272" t="str">
            <v>SAIF.MALIK</v>
          </cell>
          <cell r="J272" t="str">
            <v>Accepted</v>
          </cell>
          <cell r="K272" t="str">
            <v>Online Transfer</v>
          </cell>
          <cell r="L272" t="str">
            <v>Renewal</v>
          </cell>
          <cell r="M272" t="str">
            <v>-</v>
          </cell>
          <cell r="N272" t="str">
            <v>-</v>
          </cell>
        </row>
        <row r="273">
          <cell r="E273">
            <v>90425</v>
          </cell>
          <cell r="F273" t="str">
            <v>2025-01-07 18:12:26</v>
          </cell>
          <cell r="G273">
            <v>9000</v>
          </cell>
          <cell r="H273">
            <v>46059</v>
          </cell>
          <cell r="I273" t="str">
            <v>MUHAMMAD.UMER</v>
          </cell>
          <cell r="J273" t="str">
            <v>Accepted</v>
          </cell>
          <cell r="K273" t="str">
            <v>Online Transfer</v>
          </cell>
          <cell r="L273" t="str">
            <v>Renewal</v>
          </cell>
          <cell r="M273" t="str">
            <v>-</v>
          </cell>
          <cell r="N273" t="str">
            <v>-</v>
          </cell>
        </row>
        <row r="274">
          <cell r="E274" t="str">
            <v>NF1SZC63S00220561</v>
          </cell>
          <cell r="F274" t="str">
            <v>2026-01-31 11:22:41</v>
          </cell>
          <cell r="G274">
            <v>13000</v>
          </cell>
          <cell r="H274">
            <v>46056</v>
          </cell>
          <cell r="I274" t="str">
            <v>S.FARAZ.AHSAN</v>
          </cell>
          <cell r="J274" t="str">
            <v>Accepted</v>
          </cell>
          <cell r="K274" t="str">
            <v>Online Transfer</v>
          </cell>
          <cell r="L274" t="str">
            <v>Fresh</v>
          </cell>
          <cell r="M274" t="str">
            <v>N/A</v>
          </cell>
          <cell r="N274" t="str">
            <v>-</v>
          </cell>
        </row>
        <row r="275">
          <cell r="E275">
            <v>143819</v>
          </cell>
          <cell r="F275" t="str">
            <v>2026-01-14 14:34:17</v>
          </cell>
          <cell r="G275">
            <v>14000</v>
          </cell>
          <cell r="H275">
            <v>46038</v>
          </cell>
          <cell r="I275" t="str">
            <v>ANIL</v>
          </cell>
          <cell r="J275" t="str">
            <v>Accepted</v>
          </cell>
          <cell r="K275" t="str">
            <v>Online Transfer</v>
          </cell>
          <cell r="L275" t="str">
            <v>Fresh</v>
          </cell>
          <cell r="M275" t="str">
            <v>N/A</v>
          </cell>
          <cell r="N275" t="str">
            <v>-</v>
          </cell>
        </row>
        <row r="276">
          <cell r="E276" t="str">
            <v>JL473ZQ7SN8AT082245</v>
          </cell>
          <cell r="F276" t="str">
            <v>2026-01-22 13:28:00</v>
          </cell>
          <cell r="G276">
            <v>13000</v>
          </cell>
          <cell r="H276">
            <v>46057</v>
          </cell>
          <cell r="I276" t="str">
            <v>S.FARAZ.AHSAN</v>
          </cell>
          <cell r="J276" t="str">
            <v>Accepted</v>
          </cell>
          <cell r="K276" t="str">
            <v>Cash Deposit</v>
          </cell>
          <cell r="L276" t="str">
            <v>Fresh</v>
          </cell>
          <cell r="M276" t="str">
            <v>N/A</v>
          </cell>
          <cell r="N276" t="str">
            <v>-</v>
          </cell>
        </row>
        <row r="277">
          <cell r="E277">
            <v>7042511</v>
          </cell>
          <cell r="F277" t="str">
            <v>2024-02-16 18:01:17</v>
          </cell>
          <cell r="G277">
            <v>15000</v>
          </cell>
          <cell r="H277">
            <v>46060</v>
          </cell>
          <cell r="I277" t="str">
            <v>HASNAIN</v>
          </cell>
          <cell r="J277" t="str">
            <v>Accepted</v>
          </cell>
          <cell r="K277" t="str">
            <v>Online Transfer</v>
          </cell>
          <cell r="L277" t="str">
            <v>Renewal</v>
          </cell>
          <cell r="M277" t="str">
            <v>-</v>
          </cell>
          <cell r="N277" t="str">
            <v>-</v>
          </cell>
        </row>
        <row r="278">
          <cell r="E278" t="str">
            <v>013428</v>
          </cell>
          <cell r="F278" t="str">
            <v>2026-01-12 20:08:15</v>
          </cell>
          <cell r="G278">
            <v>13000</v>
          </cell>
          <cell r="H278">
            <v>46057</v>
          </cell>
          <cell r="I278" t="str">
            <v>S.FARAZ.AHSAN</v>
          </cell>
          <cell r="J278" t="str">
            <v>Accepted</v>
          </cell>
          <cell r="K278" t="str">
            <v>Cash Deposit</v>
          </cell>
          <cell r="L278" t="str">
            <v>Fresh</v>
          </cell>
          <cell r="M278" t="str">
            <v>N/A</v>
          </cell>
          <cell r="N278" t="str">
            <v>-</v>
          </cell>
        </row>
        <row r="279">
          <cell r="E279" t="str">
            <v>049187</v>
          </cell>
          <cell r="F279" t="str">
            <v>2025-02-20 15:35:02</v>
          </cell>
          <cell r="G279">
            <v>15000</v>
          </cell>
          <cell r="H279">
            <v>46060</v>
          </cell>
          <cell r="I279" t="str">
            <v>MUHAMMAD.UMER</v>
          </cell>
          <cell r="J279" t="str">
            <v>Accepted</v>
          </cell>
          <cell r="K279" t="str">
            <v>Online Transfer</v>
          </cell>
          <cell r="L279" t="str">
            <v>Renewal</v>
          </cell>
          <cell r="M279" t="str">
            <v>-</v>
          </cell>
          <cell r="N279" t="str">
            <v>-</v>
          </cell>
        </row>
        <row r="280">
          <cell r="E280">
            <v>10687</v>
          </cell>
          <cell r="F280" t="str">
            <v>2025-01-09 15:13:26</v>
          </cell>
          <cell r="G280">
            <v>9000</v>
          </cell>
          <cell r="H280">
            <v>46059</v>
          </cell>
          <cell r="I280" t="str">
            <v>ZAYNAB.MUSTAFA</v>
          </cell>
          <cell r="J280" t="str">
            <v>Accepted</v>
          </cell>
          <cell r="K280" t="str">
            <v>Online Transfer</v>
          </cell>
          <cell r="L280" t="str">
            <v>Renewal</v>
          </cell>
          <cell r="M280" t="str">
            <v>-</v>
          </cell>
          <cell r="N280" t="str">
            <v>-</v>
          </cell>
        </row>
        <row r="281">
          <cell r="E281" t="str">
            <v>TRJ150-0109539</v>
          </cell>
          <cell r="F281" t="str">
            <v>2025-01-08 12:05:36</v>
          </cell>
          <cell r="G281">
            <v>9000</v>
          </cell>
          <cell r="H281">
            <v>46059</v>
          </cell>
          <cell r="I281" t="str">
            <v>IQRA.KHAN</v>
          </cell>
          <cell r="J281" t="str">
            <v>Accepted</v>
          </cell>
          <cell r="K281" t="str">
            <v>Online Transfer</v>
          </cell>
          <cell r="L281" t="str">
            <v>Renewal</v>
          </cell>
          <cell r="M281" t="str">
            <v>-</v>
          </cell>
          <cell r="N281" t="str">
            <v>-</v>
          </cell>
        </row>
        <row r="282">
          <cell r="E282" t="str">
            <v>89799-P</v>
          </cell>
          <cell r="F282" t="str">
            <v>2025-01-27 17:01:34</v>
          </cell>
          <cell r="G282">
            <v>9000</v>
          </cell>
          <cell r="H282">
            <v>46059</v>
          </cell>
          <cell r="I282" t="str">
            <v>IQRA.KHAN</v>
          </cell>
          <cell r="J282" t="str">
            <v>Accepted</v>
          </cell>
          <cell r="K282" t="str">
            <v>Online Transfer</v>
          </cell>
          <cell r="L282" t="str">
            <v>Renewal</v>
          </cell>
          <cell r="M282" t="str">
            <v>-</v>
          </cell>
          <cell r="N282" t="str">
            <v>-</v>
          </cell>
        </row>
        <row r="283">
          <cell r="E283">
            <v>9521591</v>
          </cell>
          <cell r="F283" t="str">
            <v>2024-02-19 17:00:31</v>
          </cell>
          <cell r="G283">
            <v>16000</v>
          </cell>
          <cell r="H283">
            <v>46060</v>
          </cell>
          <cell r="I283" t="str">
            <v>M.MUSTAFA</v>
          </cell>
          <cell r="J283" t="str">
            <v>Accepted</v>
          </cell>
          <cell r="K283" t="str">
            <v>Online Transfer</v>
          </cell>
          <cell r="L283" t="str">
            <v>Renewal</v>
          </cell>
          <cell r="M283" t="str">
            <v>-</v>
          </cell>
          <cell r="N283" t="str">
            <v>-</v>
          </cell>
        </row>
        <row r="284">
          <cell r="E284" t="str">
            <v>R227362</v>
          </cell>
          <cell r="F284" t="str">
            <v>2025-01-28 18:27:23</v>
          </cell>
          <cell r="G284">
            <v>13000</v>
          </cell>
          <cell r="H284">
            <v>46059</v>
          </cell>
          <cell r="I284" t="str">
            <v>JAWAHIR.SAEED</v>
          </cell>
          <cell r="J284" t="str">
            <v>Accepted</v>
          </cell>
          <cell r="K284" t="str">
            <v>Online Transfer</v>
          </cell>
          <cell r="L284" t="str">
            <v>Renewal</v>
          </cell>
          <cell r="M284" t="str">
            <v>-</v>
          </cell>
          <cell r="N284" t="str">
            <v>-</v>
          </cell>
        </row>
        <row r="285">
          <cell r="E285" t="str">
            <v>NFBDG1722JR009736</v>
          </cell>
          <cell r="F285" t="str">
            <v>2022-02-18 12:37:00</v>
          </cell>
          <cell r="G285">
            <v>16000</v>
          </cell>
          <cell r="H285">
            <v>46059</v>
          </cell>
          <cell r="I285" t="str">
            <v>M.MUSTAFA</v>
          </cell>
          <cell r="J285" t="str">
            <v>Accepted</v>
          </cell>
          <cell r="K285" t="str">
            <v>Online Transfer</v>
          </cell>
          <cell r="L285" t="str">
            <v>Renewal</v>
          </cell>
          <cell r="M285" t="str">
            <v>-</v>
          </cell>
          <cell r="N285" t="str">
            <v>-</v>
          </cell>
        </row>
        <row r="286">
          <cell r="E286" t="str">
            <v>NF1AET306H1177803</v>
          </cell>
          <cell r="F286" t="str">
            <v>2024-02-19 19:22:18</v>
          </cell>
          <cell r="G286">
            <v>13000</v>
          </cell>
          <cell r="H286">
            <v>46060</v>
          </cell>
          <cell r="I286" t="str">
            <v>ZAYNAB.MUSTAFA</v>
          </cell>
          <cell r="J286" t="str">
            <v>Pending</v>
          </cell>
          <cell r="K286" t="str">
            <v>Cheque</v>
          </cell>
          <cell r="L286" t="str">
            <v>Renewal</v>
          </cell>
          <cell r="M286" t="str">
            <v>-</v>
          </cell>
          <cell r="N286" t="str">
            <v>-</v>
          </cell>
        </row>
        <row r="287">
          <cell r="E287" t="str">
            <v>PMHD841CMNN305607</v>
          </cell>
          <cell r="F287" t="str">
            <v>2023-02-20 17:24:36</v>
          </cell>
          <cell r="G287">
            <v>15000</v>
          </cell>
          <cell r="H287">
            <v>46060</v>
          </cell>
          <cell r="I287" t="str">
            <v>M.MUSTAFA</v>
          </cell>
          <cell r="J287" t="str">
            <v>Accepted</v>
          </cell>
          <cell r="K287" t="str">
            <v>Online Transfer</v>
          </cell>
          <cell r="L287" t="str">
            <v>Renewal</v>
          </cell>
          <cell r="M287" t="str">
            <v>-</v>
          </cell>
          <cell r="N287" t="str">
            <v>-</v>
          </cell>
        </row>
        <row r="288">
          <cell r="E288" t="str">
            <v>NNATA52AZKP700929</v>
          </cell>
          <cell r="F288" t="str">
            <v>2024-02-17 00:00:00</v>
          </cell>
          <cell r="G288">
            <v>13000</v>
          </cell>
          <cell r="H288">
            <v>46059</v>
          </cell>
          <cell r="I288" t="str">
            <v>RAHAT.GUL</v>
          </cell>
          <cell r="J288" t="str">
            <v>Accepted</v>
          </cell>
          <cell r="K288" t="str">
            <v>Online Transfer</v>
          </cell>
          <cell r="L288" t="str">
            <v>Renewal</v>
          </cell>
          <cell r="M288" t="str">
            <v>-</v>
          </cell>
          <cell r="N288" t="str">
            <v>-</v>
          </cell>
        </row>
        <row r="289">
          <cell r="E289" t="str">
            <v>NF1AET306H1027280</v>
          </cell>
          <cell r="F289" t="str">
            <v>2024-02-21 00:00:00</v>
          </cell>
          <cell r="G289">
            <v>14000</v>
          </cell>
          <cell r="H289">
            <v>46059</v>
          </cell>
          <cell r="I289" t="str">
            <v>RAHAT.GUL</v>
          </cell>
          <cell r="J289" t="str">
            <v>Accepted</v>
          </cell>
          <cell r="K289" t="str">
            <v>Online Transfer</v>
          </cell>
          <cell r="L289" t="str">
            <v>Renewal</v>
          </cell>
          <cell r="M289" t="str">
            <v>-</v>
          </cell>
          <cell r="N289" t="str">
            <v>-</v>
          </cell>
        </row>
        <row r="290">
          <cell r="E290" t="str">
            <v>LD-4554</v>
          </cell>
          <cell r="F290" t="str">
            <v>2025-02-06 21:13:52</v>
          </cell>
          <cell r="G290">
            <v>14000</v>
          </cell>
          <cell r="H290">
            <v>46059</v>
          </cell>
          <cell r="I290" t="str">
            <v>ZAYNAB.MUSTAFA</v>
          </cell>
          <cell r="J290" t="str">
            <v>Accepted</v>
          </cell>
          <cell r="K290" t="str">
            <v>Online Transfer</v>
          </cell>
          <cell r="L290" t="str">
            <v>Renewal</v>
          </cell>
          <cell r="M290" t="str">
            <v>-</v>
          </cell>
          <cell r="N290" t="str">
            <v>-</v>
          </cell>
        </row>
        <row r="291">
          <cell r="E291" t="str">
            <v>R06D-K191083</v>
          </cell>
          <cell r="F291" t="str">
            <v>2026-01-14 15:27:31</v>
          </cell>
          <cell r="G291">
            <v>14000</v>
          </cell>
          <cell r="H291">
            <v>46059</v>
          </cell>
          <cell r="I291" t="str">
            <v>JOSEPH.H</v>
          </cell>
          <cell r="J291" t="str">
            <v>Accepted</v>
          </cell>
          <cell r="K291" t="str">
            <v>Online Transfer</v>
          </cell>
          <cell r="L291" t="str">
            <v>Fresh</v>
          </cell>
          <cell r="M291" t="str">
            <v>N/A</v>
          </cell>
          <cell r="N291" t="str">
            <v>-</v>
          </cell>
        </row>
        <row r="292">
          <cell r="E292" t="str">
            <v>ZRE171R6091036</v>
          </cell>
          <cell r="F292" t="str">
            <v>2025-12-27 17:45:51</v>
          </cell>
          <cell r="G292">
            <v>12500</v>
          </cell>
          <cell r="H292">
            <v>46021</v>
          </cell>
          <cell r="I292" t="str">
            <v>SAJID.HUSSAIN</v>
          </cell>
          <cell r="J292" t="str">
            <v>Accepted</v>
          </cell>
          <cell r="K292" t="str">
            <v>Online Transfer</v>
          </cell>
          <cell r="L292" t="str">
            <v>Fresh</v>
          </cell>
          <cell r="M292" t="str">
            <v>N/A</v>
          </cell>
          <cell r="N292" t="str">
            <v>-</v>
          </cell>
        </row>
        <row r="293">
          <cell r="E293" t="str">
            <v>KSP210-0010062</v>
          </cell>
          <cell r="F293" t="str">
            <v>2026-02-02 12:07:10</v>
          </cell>
          <cell r="G293">
            <v>30000</v>
          </cell>
          <cell r="H293">
            <v>46056</v>
          </cell>
          <cell r="I293" t="str">
            <v>JOSEPH.H</v>
          </cell>
          <cell r="J293" t="str">
            <v>Accepted</v>
          </cell>
          <cell r="K293" t="str">
            <v>Online Transfer</v>
          </cell>
          <cell r="L293" t="str">
            <v>Fresh</v>
          </cell>
          <cell r="M293" t="str">
            <v>N/A</v>
          </cell>
          <cell r="N293" t="str">
            <v>-</v>
          </cell>
        </row>
        <row r="294">
          <cell r="E294" t="str">
            <v>NF1AET306H1268913</v>
          </cell>
          <cell r="F294" t="str">
            <v>2026-02-06 16:35:17</v>
          </cell>
          <cell r="G294">
            <v>15000</v>
          </cell>
          <cell r="H294">
            <v>46059</v>
          </cell>
          <cell r="I294" t="str">
            <v>JOSEPH.H</v>
          </cell>
          <cell r="J294" t="str">
            <v>Accepted</v>
          </cell>
          <cell r="K294" t="str">
            <v>Online Transfer</v>
          </cell>
          <cell r="L294" t="str">
            <v>Fresh</v>
          </cell>
          <cell r="M294" t="str">
            <v>N/A</v>
          </cell>
          <cell r="N294" t="str">
            <v>-</v>
          </cell>
        </row>
        <row r="295">
          <cell r="E295" t="str">
            <v>NFBFB2666ER121852</v>
          </cell>
          <cell r="F295" t="str">
            <v>2025-11-29 15:08:45</v>
          </cell>
          <cell r="G295">
            <v>15000</v>
          </cell>
          <cell r="H295">
            <v>46055</v>
          </cell>
          <cell r="I295" t="str">
            <v>SAJID.HUSSAIN</v>
          </cell>
          <cell r="J295" t="str">
            <v>Accepted</v>
          </cell>
          <cell r="K295" t="str">
            <v>Online Transfer</v>
          </cell>
          <cell r="L295" t="str">
            <v>Fresh</v>
          </cell>
          <cell r="M295" t="str">
            <v>tanveer hussain</v>
          </cell>
          <cell r="N295">
            <v>3660352693873</v>
          </cell>
        </row>
        <row r="296">
          <cell r="E296" t="str">
            <v>ZRE171R-6090919</v>
          </cell>
          <cell r="F296" t="str">
            <v>2025-12-30 15:35:28</v>
          </cell>
          <cell r="G296">
            <v>22000</v>
          </cell>
          <cell r="H296">
            <v>46059</v>
          </cell>
          <cell r="I296" t="str">
            <v>SAJID.HUSSAIN</v>
          </cell>
          <cell r="J296" t="str">
            <v>Pending</v>
          </cell>
          <cell r="K296" t="str">
            <v>Cheque Deposit</v>
          </cell>
          <cell r="L296" t="str">
            <v>Fresh</v>
          </cell>
          <cell r="M296" t="str">
            <v>muhammad najeeb ullah awan</v>
          </cell>
          <cell r="N296">
            <v>3840328398109</v>
          </cell>
        </row>
        <row r="297">
          <cell r="E297" t="str">
            <v>NKMASE2E9S1007775</v>
          </cell>
          <cell r="F297" t="str">
            <v>2025-12-31 10:20:14</v>
          </cell>
          <cell r="G297">
            <v>12500</v>
          </cell>
          <cell r="H297">
            <v>46055</v>
          </cell>
          <cell r="I297" t="str">
            <v>SAJID.HUSSAIN</v>
          </cell>
          <cell r="J297" t="str">
            <v>Accepted</v>
          </cell>
          <cell r="K297" t="str">
            <v>Online Transfer</v>
          </cell>
          <cell r="L297" t="str">
            <v>Fresh</v>
          </cell>
          <cell r="M297" t="str">
            <v>N/A</v>
          </cell>
          <cell r="N297" t="str">
            <v>-</v>
          </cell>
        </row>
        <row r="298">
          <cell r="E298" t="str">
            <v>NSP151R-9515074</v>
          </cell>
          <cell r="F298" t="str">
            <v>2025-12-31 16:53:45</v>
          </cell>
          <cell r="G298">
            <v>12500</v>
          </cell>
          <cell r="H298">
            <v>46055</v>
          </cell>
          <cell r="I298" t="str">
            <v>SAJID.HUSSAIN</v>
          </cell>
          <cell r="J298" t="str">
            <v>Accepted</v>
          </cell>
          <cell r="K298" t="str">
            <v>Online Transfer</v>
          </cell>
          <cell r="L298" t="str">
            <v>Fresh</v>
          </cell>
          <cell r="M298" t="str">
            <v>N/A</v>
          </cell>
          <cell r="N298" t="str">
            <v>-</v>
          </cell>
        </row>
        <row r="299">
          <cell r="E299" t="str">
            <v>NFBRV5869SR006550</v>
          </cell>
          <cell r="F299" t="str">
            <v>2026-01-20 18:46:49</v>
          </cell>
          <cell r="G299">
            <v>13000</v>
          </cell>
          <cell r="H299">
            <v>46057</v>
          </cell>
          <cell r="I299" t="str">
            <v>SAJID.HUSSAIN</v>
          </cell>
          <cell r="J299" t="str">
            <v>Accepted</v>
          </cell>
          <cell r="K299" t="str">
            <v>Online Transfer</v>
          </cell>
          <cell r="L299" t="str">
            <v>Fresh</v>
          </cell>
          <cell r="M299" t="str">
            <v>N/A</v>
          </cell>
          <cell r="N299" t="str">
            <v>-</v>
          </cell>
        </row>
        <row r="300">
          <cell r="E300" t="str">
            <v>NF9EFUA57T2026704</v>
          </cell>
          <cell r="F300" t="str">
            <v>2026-01-22 09:52:46</v>
          </cell>
          <cell r="G300">
            <v>13000</v>
          </cell>
          <cell r="H300">
            <v>46057</v>
          </cell>
          <cell r="I300" t="str">
            <v>SAJID.HUSSAIN</v>
          </cell>
          <cell r="J300" t="str">
            <v>Accepted</v>
          </cell>
          <cell r="K300" t="str">
            <v>Online Transfer</v>
          </cell>
          <cell r="L300" t="str">
            <v>Fresh</v>
          </cell>
          <cell r="M300" t="str">
            <v>N/A</v>
          </cell>
          <cell r="N300" t="str">
            <v>-</v>
          </cell>
        </row>
        <row r="301">
          <cell r="E301" t="str">
            <v>NFBGN9651SR060059</v>
          </cell>
          <cell r="F301" t="str">
            <v>2026-01-21 16:44:42</v>
          </cell>
          <cell r="G301">
            <v>13000</v>
          </cell>
          <cell r="H301">
            <v>46057</v>
          </cell>
          <cell r="I301" t="str">
            <v>SAJID.HUSSAIN</v>
          </cell>
          <cell r="J301" t="str">
            <v>Accepted</v>
          </cell>
          <cell r="K301" t="str">
            <v>Online Transfer</v>
          </cell>
          <cell r="L301" t="str">
            <v>Fresh</v>
          </cell>
          <cell r="M301" t="str">
            <v>N/A</v>
          </cell>
          <cell r="N301" t="str">
            <v>-</v>
          </cell>
        </row>
        <row r="302">
          <cell r="E302" t="str">
            <v>NF9EFUA51T2026603</v>
          </cell>
          <cell r="F302" t="str">
            <v>2026-01-20 11:48:39</v>
          </cell>
          <cell r="G302">
            <v>13000</v>
          </cell>
          <cell r="H302">
            <v>46057</v>
          </cell>
          <cell r="I302" t="str">
            <v>SAJID.HUSSAIN</v>
          </cell>
          <cell r="J302" t="str">
            <v>Accepted</v>
          </cell>
          <cell r="K302" t="str">
            <v>Online Transfer</v>
          </cell>
          <cell r="L302" t="str">
            <v>Fresh</v>
          </cell>
          <cell r="M302" t="str">
            <v>N/A</v>
          </cell>
          <cell r="N302" t="str">
            <v>-</v>
          </cell>
        </row>
        <row r="303">
          <cell r="E303" t="str">
            <v>NFBFE1684TR014525</v>
          </cell>
          <cell r="F303" t="str">
            <v>2026-01-22 11:08:07</v>
          </cell>
          <cell r="G303">
            <v>13000</v>
          </cell>
          <cell r="H303">
            <v>46053</v>
          </cell>
          <cell r="I303" t="str">
            <v>SAJID.HUSSAIN</v>
          </cell>
          <cell r="J303" t="str">
            <v>Accepted</v>
          </cell>
          <cell r="K303" t="str">
            <v>Online Transfer</v>
          </cell>
          <cell r="L303" t="str">
            <v>Fresh</v>
          </cell>
          <cell r="M303" t="str">
            <v>N/A</v>
          </cell>
          <cell r="N303" t="str">
            <v>-</v>
          </cell>
        </row>
        <row r="304">
          <cell r="E304" t="str">
            <v>GUN15R-110412</v>
          </cell>
          <cell r="F304" t="str">
            <v>2026-01-15 12:29:59</v>
          </cell>
          <cell r="G304">
            <v>13000</v>
          </cell>
          <cell r="H304">
            <v>46053</v>
          </cell>
          <cell r="I304" t="str">
            <v>SAJID.HUSSAIN</v>
          </cell>
          <cell r="J304" t="str">
            <v>Accepted</v>
          </cell>
          <cell r="K304" t="str">
            <v>Online Transfer</v>
          </cell>
          <cell r="L304" t="str">
            <v>Fresh</v>
          </cell>
          <cell r="M304" t="str">
            <v>N/A</v>
          </cell>
          <cell r="N304" t="str">
            <v>-</v>
          </cell>
        </row>
        <row r="305">
          <cell r="E305" t="str">
            <v>NF1AET306H1284599</v>
          </cell>
          <cell r="F305" t="str">
            <v>2026-01-12 13:34:42</v>
          </cell>
          <cell r="G305">
            <v>13000</v>
          </cell>
          <cell r="H305">
            <v>46053</v>
          </cell>
          <cell r="I305" t="str">
            <v>SAJID.HUSSAIN</v>
          </cell>
          <cell r="J305" t="str">
            <v>Accepted</v>
          </cell>
          <cell r="K305" t="str">
            <v>Online Transfer</v>
          </cell>
          <cell r="L305" t="str">
            <v>Fresh</v>
          </cell>
          <cell r="M305" t="str">
            <v>N/A</v>
          </cell>
          <cell r="N305" t="str">
            <v>-</v>
          </cell>
        </row>
        <row r="306">
          <cell r="E306" t="str">
            <v>NSP150R-7065400</v>
          </cell>
          <cell r="F306" t="str">
            <v>2025-12-03 15:59:53</v>
          </cell>
          <cell r="G306">
            <v>12500</v>
          </cell>
          <cell r="H306">
            <v>46053</v>
          </cell>
          <cell r="I306" t="str">
            <v>SAJID.HUSSAIN</v>
          </cell>
          <cell r="J306" t="str">
            <v>Accepted</v>
          </cell>
          <cell r="K306" t="str">
            <v>Online Transfer</v>
          </cell>
          <cell r="L306" t="str">
            <v>Fresh</v>
          </cell>
          <cell r="M306" t="str">
            <v>N/A</v>
          </cell>
          <cell r="N306" t="str">
            <v>-</v>
          </cell>
        </row>
        <row r="307">
          <cell r="E307" t="str">
            <v>S4120370</v>
          </cell>
          <cell r="F307" t="str">
            <v>2026-01-17 13:19:53</v>
          </cell>
          <cell r="G307">
            <v>13000</v>
          </cell>
          <cell r="H307">
            <v>46053</v>
          </cell>
          <cell r="I307" t="str">
            <v>SAJID.HUSSAIN</v>
          </cell>
          <cell r="J307" t="str">
            <v>Accepted</v>
          </cell>
          <cell r="K307" t="str">
            <v>Online Transfer</v>
          </cell>
          <cell r="L307" t="str">
            <v>Fresh</v>
          </cell>
          <cell r="M307" t="str">
            <v>N/A</v>
          </cell>
          <cell r="N307" t="str">
            <v>-</v>
          </cell>
        </row>
        <row r="308">
          <cell r="E308" t="str">
            <v>NKMA2ASE5S1012490</v>
          </cell>
          <cell r="F308" t="str">
            <v>2025-12-04 13:33:36</v>
          </cell>
          <cell r="G308">
            <v>12500</v>
          </cell>
          <cell r="H308">
            <v>46039</v>
          </cell>
          <cell r="I308" t="str">
            <v>SAJID.HUSSAIN</v>
          </cell>
          <cell r="J308" t="str">
            <v>Accepted</v>
          </cell>
          <cell r="K308" t="str">
            <v>Online Transfer</v>
          </cell>
          <cell r="L308" t="str">
            <v>Fresh</v>
          </cell>
          <cell r="M308" t="str">
            <v>N/A</v>
          </cell>
          <cell r="N308" t="str">
            <v>-</v>
          </cell>
        </row>
        <row r="309">
          <cell r="E309">
            <v>1346</v>
          </cell>
          <cell r="F309" t="str">
            <v>2026-01-21 11:45:08</v>
          </cell>
          <cell r="G309">
            <v>16000</v>
          </cell>
          <cell r="H309">
            <v>46059</v>
          </cell>
          <cell r="I309" t="str">
            <v>ANIL</v>
          </cell>
          <cell r="J309" t="str">
            <v>Accepted</v>
          </cell>
          <cell r="K309" t="str">
            <v>Online Transfer</v>
          </cell>
          <cell r="L309" t="str">
            <v>Fresh</v>
          </cell>
          <cell r="M309" t="str">
            <v>N/A</v>
          </cell>
          <cell r="N309" t="str">
            <v>-</v>
          </cell>
        </row>
        <row r="310">
          <cell r="E310" t="str">
            <v>RU3-1110490</v>
          </cell>
          <cell r="F310" t="str">
            <v>2021-01-25 16:59:17</v>
          </cell>
          <cell r="G310">
            <v>20000</v>
          </cell>
          <cell r="H310">
            <v>46059</v>
          </cell>
          <cell r="I310" t="str">
            <v>HASNAIN</v>
          </cell>
          <cell r="J310" t="str">
            <v>Pending</v>
          </cell>
          <cell r="K310" t="str">
            <v>Online Transfer</v>
          </cell>
          <cell r="L310" t="str">
            <v>Conversion</v>
          </cell>
          <cell r="M310" t="str">
            <v>N/A</v>
          </cell>
          <cell r="N310" t="str">
            <v>-</v>
          </cell>
        </row>
        <row r="311">
          <cell r="E311">
            <v>1239000</v>
          </cell>
          <cell r="F311" t="str">
            <v>2025-02-13 14:12:30</v>
          </cell>
          <cell r="G311">
            <v>12500</v>
          </cell>
          <cell r="H311">
            <v>46059</v>
          </cell>
          <cell r="I311" t="str">
            <v>FARJAD.MANZOOR</v>
          </cell>
          <cell r="J311" t="str">
            <v>Accepted</v>
          </cell>
          <cell r="K311" t="str">
            <v>Online Transfer</v>
          </cell>
          <cell r="L311" t="str">
            <v>Renewal</v>
          </cell>
          <cell r="M311" t="str">
            <v>-</v>
          </cell>
          <cell r="N311" t="str">
            <v>-</v>
          </cell>
        </row>
        <row r="312">
          <cell r="E312">
            <v>10104771</v>
          </cell>
          <cell r="F312" t="str">
            <v>2024-02-17 00:00:00</v>
          </cell>
          <cell r="G312">
            <v>16000</v>
          </cell>
          <cell r="H312">
            <v>46059</v>
          </cell>
          <cell r="I312" t="str">
            <v>FARJAD.MANZOOR</v>
          </cell>
          <cell r="J312" t="str">
            <v>Accepted</v>
          </cell>
          <cell r="K312" t="str">
            <v>Online Transfer</v>
          </cell>
          <cell r="L312" t="str">
            <v>Renewal</v>
          </cell>
          <cell r="M312" t="str">
            <v>-</v>
          </cell>
          <cell r="N312" t="str">
            <v>-</v>
          </cell>
        </row>
        <row r="313">
          <cell r="E313" t="str">
            <v>R-5561932</v>
          </cell>
          <cell r="F313" t="str">
            <v>2024-02-19 17:25:15</v>
          </cell>
          <cell r="G313">
            <v>16000</v>
          </cell>
          <cell r="H313">
            <v>46059</v>
          </cell>
          <cell r="I313" t="str">
            <v>FARJAD.MANZOOR</v>
          </cell>
          <cell r="J313" t="str">
            <v>Accepted</v>
          </cell>
          <cell r="K313" t="str">
            <v>Online Transfer</v>
          </cell>
          <cell r="L313" t="str">
            <v>Renewal</v>
          </cell>
          <cell r="M313" t="str">
            <v>-</v>
          </cell>
          <cell r="N313" t="str">
            <v>-</v>
          </cell>
        </row>
        <row r="314">
          <cell r="E314">
            <v>103752</v>
          </cell>
          <cell r="F314" t="str">
            <v>2023-01-27 11:02:58</v>
          </cell>
          <cell r="G314">
            <v>13000</v>
          </cell>
          <cell r="H314">
            <v>46059</v>
          </cell>
          <cell r="I314" t="str">
            <v>WASEEM.TARIQ</v>
          </cell>
          <cell r="J314" t="str">
            <v>Accepted</v>
          </cell>
          <cell r="K314" t="str">
            <v>Online Transfer</v>
          </cell>
          <cell r="L314" t="str">
            <v>Renewal</v>
          </cell>
          <cell r="M314" t="str">
            <v>-</v>
          </cell>
          <cell r="N314" t="str">
            <v>-</v>
          </cell>
        </row>
        <row r="315">
          <cell r="E315">
            <v>454320</v>
          </cell>
          <cell r="F315" t="str">
            <v>2022-02-18 16:25:00</v>
          </cell>
          <cell r="G315">
            <v>13000</v>
          </cell>
          <cell r="H315">
            <v>46059</v>
          </cell>
          <cell r="I315" t="str">
            <v>ABDUL.AHAD</v>
          </cell>
          <cell r="J315" t="str">
            <v>Accepted</v>
          </cell>
          <cell r="K315" t="str">
            <v>Online Transfer</v>
          </cell>
          <cell r="L315" t="str">
            <v>Renewal</v>
          </cell>
          <cell r="M315" t="str">
            <v>-</v>
          </cell>
          <cell r="N315" t="str">
            <v>-</v>
          </cell>
        </row>
        <row r="316">
          <cell r="E316" t="str">
            <v>NF1AVK31H10049165</v>
          </cell>
          <cell r="F316" t="str">
            <v>2025-02-21 12:03:10</v>
          </cell>
          <cell r="G316">
            <v>13000</v>
          </cell>
          <cell r="H316">
            <v>46059</v>
          </cell>
          <cell r="I316" t="str">
            <v>FARJAD.MANZOOR</v>
          </cell>
          <cell r="J316" t="str">
            <v>Accepted</v>
          </cell>
          <cell r="K316" t="str">
            <v>Online Transfer</v>
          </cell>
          <cell r="L316" t="str">
            <v>Renewal</v>
          </cell>
          <cell r="M316" t="str">
            <v>-</v>
          </cell>
          <cell r="N316" t="str">
            <v>-</v>
          </cell>
        </row>
        <row r="317">
          <cell r="E317" t="str">
            <v>TGN156R-0894589</v>
          </cell>
          <cell r="F317" t="str">
            <v>2025-02-18 13:13:43</v>
          </cell>
          <cell r="G317">
            <v>15000</v>
          </cell>
          <cell r="H317">
            <v>46059</v>
          </cell>
          <cell r="I317" t="str">
            <v>ABDUL.AHAD</v>
          </cell>
          <cell r="J317" t="str">
            <v>Accepted</v>
          </cell>
          <cell r="K317" t="str">
            <v>Cash Deposit</v>
          </cell>
          <cell r="L317" t="str">
            <v>Renewal</v>
          </cell>
          <cell r="M317" t="str">
            <v>-</v>
          </cell>
          <cell r="N317" t="str">
            <v>-</v>
          </cell>
        </row>
        <row r="318">
          <cell r="E318" t="str">
            <v>GUN126R5567068</v>
          </cell>
          <cell r="F318" t="str">
            <v>2025-01-28 10:17:49</v>
          </cell>
          <cell r="G318">
            <v>8460</v>
          </cell>
          <cell r="H318">
            <v>46057</v>
          </cell>
          <cell r="I318" t="str">
            <v>ABDUL.AHAD</v>
          </cell>
          <cell r="J318" t="str">
            <v>Accepted</v>
          </cell>
          <cell r="K318" t="str">
            <v>Cheque Deposit</v>
          </cell>
          <cell r="L318" t="str">
            <v>Renewal</v>
          </cell>
          <cell r="M318" t="str">
            <v>-</v>
          </cell>
          <cell r="N318" t="str">
            <v>-</v>
          </cell>
        </row>
        <row r="319">
          <cell r="E319">
            <v>10136971</v>
          </cell>
          <cell r="F319" t="str">
            <v>2025-02-15 16:17:26</v>
          </cell>
          <cell r="G319">
            <v>13000</v>
          </cell>
          <cell r="H319">
            <v>46056</v>
          </cell>
          <cell r="I319" t="str">
            <v>HASNAIN</v>
          </cell>
          <cell r="J319" t="str">
            <v>Accepted</v>
          </cell>
          <cell r="K319" t="str">
            <v>Online Transfer</v>
          </cell>
          <cell r="L319" t="str">
            <v>Renewal</v>
          </cell>
          <cell r="M319" t="str">
            <v>-</v>
          </cell>
          <cell r="N319" t="str">
            <v>-</v>
          </cell>
        </row>
        <row r="320">
          <cell r="E320">
            <v>26480</v>
          </cell>
          <cell r="F320" t="str">
            <v>2026-02-03 18:36:06</v>
          </cell>
          <cell r="G320">
            <v>16000</v>
          </cell>
          <cell r="H320">
            <v>46059</v>
          </cell>
          <cell r="I320" t="str">
            <v>ANIL</v>
          </cell>
          <cell r="J320" t="str">
            <v>Accepted</v>
          </cell>
          <cell r="K320" t="str">
            <v>Online Transfer</v>
          </cell>
          <cell r="L320" t="str">
            <v>Fresh</v>
          </cell>
          <cell r="M320" t="str">
            <v>N/A</v>
          </cell>
          <cell r="N320" t="str">
            <v>-</v>
          </cell>
        </row>
        <row r="321">
          <cell r="E321" t="str">
            <v>NF1AET306H1164720</v>
          </cell>
          <cell r="F321" t="str">
            <v>2020-11-30 17:13:33</v>
          </cell>
          <cell r="G321">
            <v>16000</v>
          </cell>
          <cell r="H321">
            <v>46059</v>
          </cell>
          <cell r="I321" t="str">
            <v>FARJAD.MANZOOR</v>
          </cell>
          <cell r="J321" t="str">
            <v>Pending</v>
          </cell>
          <cell r="K321" t="str">
            <v>Online Transfer</v>
          </cell>
          <cell r="L321" t="str">
            <v>Conversion</v>
          </cell>
          <cell r="M321" t="str">
            <v>N/A</v>
          </cell>
          <cell r="N321" t="str">
            <v>-</v>
          </cell>
        </row>
        <row r="322">
          <cell r="E322">
            <v>1285065</v>
          </cell>
          <cell r="F322" t="str">
            <v>2026-01-28 15:05:50</v>
          </cell>
          <cell r="G322">
            <v>13000</v>
          </cell>
          <cell r="H322">
            <v>46059</v>
          </cell>
          <cell r="I322" t="str">
            <v>ANIL</v>
          </cell>
          <cell r="J322" t="str">
            <v>Accepted</v>
          </cell>
          <cell r="K322" t="str">
            <v>Online Transfer</v>
          </cell>
          <cell r="L322" t="str">
            <v>Fresh</v>
          </cell>
          <cell r="M322" t="str">
            <v>N/A</v>
          </cell>
          <cell r="N322" t="str">
            <v>-</v>
          </cell>
        </row>
        <row r="323">
          <cell r="E323" t="str">
            <v>R-5546319</v>
          </cell>
          <cell r="F323" t="str">
            <v>2025-03-26 17:18:24</v>
          </cell>
          <cell r="G323">
            <v>14000</v>
          </cell>
          <cell r="H323">
            <v>46059</v>
          </cell>
          <cell r="I323" t="str">
            <v>FARJAD.MANZOOR</v>
          </cell>
          <cell r="J323" t="str">
            <v>Pending</v>
          </cell>
          <cell r="K323" t="str">
            <v>Online Transfer</v>
          </cell>
          <cell r="L323" t="str">
            <v>Conversion</v>
          </cell>
          <cell r="M323" t="str">
            <v>N/A</v>
          </cell>
          <cell r="N323" t="str">
            <v>-</v>
          </cell>
        </row>
        <row r="324">
          <cell r="E324" t="str">
            <v>T212896</v>
          </cell>
          <cell r="F324" t="str">
            <v>2025-02-21 12:30:41</v>
          </cell>
          <cell r="G324">
            <v>14000</v>
          </cell>
          <cell r="H324">
            <v>46059</v>
          </cell>
          <cell r="I324" t="str">
            <v>IQRA.KHAN</v>
          </cell>
          <cell r="J324" t="str">
            <v>Accepted</v>
          </cell>
          <cell r="K324" t="str">
            <v>Online Transfer</v>
          </cell>
          <cell r="L324" t="str">
            <v>Renewal</v>
          </cell>
          <cell r="M324" t="str">
            <v>n/a</v>
          </cell>
          <cell r="N324" t="str">
            <v>-</v>
          </cell>
        </row>
        <row r="325">
          <cell r="E325" t="str">
            <v>RR036471</v>
          </cell>
          <cell r="F325" t="str">
            <v>2024-01-11 11:41:00</v>
          </cell>
          <cell r="G325">
            <v>15500</v>
          </cell>
          <cell r="H325">
            <v>46059</v>
          </cell>
          <cell r="I325" t="str">
            <v>FARJAD.MANZOOR</v>
          </cell>
          <cell r="J325" t="str">
            <v>Accepted</v>
          </cell>
          <cell r="K325" t="str">
            <v>Online Transfer</v>
          </cell>
          <cell r="L325" t="str">
            <v>Renewal</v>
          </cell>
          <cell r="M325" t="str">
            <v>-</v>
          </cell>
          <cell r="N325" t="str">
            <v>-</v>
          </cell>
        </row>
        <row r="326">
          <cell r="E326" t="str">
            <v>BUJ-156</v>
          </cell>
          <cell r="F326" t="str">
            <v>2026-02-02 19:47:03</v>
          </cell>
          <cell r="G326">
            <v>18000</v>
          </cell>
          <cell r="H326">
            <v>46055</v>
          </cell>
          <cell r="I326" t="str">
            <v>M.FAIZAN</v>
          </cell>
          <cell r="J326" t="str">
            <v>Accepted</v>
          </cell>
          <cell r="K326" t="str">
            <v>Online Transfer</v>
          </cell>
          <cell r="L326" t="str">
            <v>Fresh</v>
          </cell>
          <cell r="M326" t="str">
            <v>N/A</v>
          </cell>
          <cell r="N326" t="str">
            <v>-</v>
          </cell>
        </row>
        <row r="327">
          <cell r="E327" t="str">
            <v>00826</v>
          </cell>
          <cell r="F327" t="str">
            <v>2023-02-01 12:36:24</v>
          </cell>
          <cell r="G327">
            <v>15000</v>
          </cell>
          <cell r="H327">
            <v>46059</v>
          </cell>
          <cell r="I327" t="str">
            <v>IQRA.KHAN</v>
          </cell>
          <cell r="J327" t="str">
            <v>Pending</v>
          </cell>
          <cell r="K327" t="str">
            <v>Online Transfer</v>
          </cell>
          <cell r="L327" t="str">
            <v>Conversion</v>
          </cell>
          <cell r="M327" t="str">
            <v>n/a</v>
          </cell>
          <cell r="N327" t="str">
            <v>-</v>
          </cell>
        </row>
        <row r="328">
          <cell r="E328">
            <v>702717</v>
          </cell>
          <cell r="F328" t="str">
            <v>2025-01-08 10:42:01</v>
          </cell>
          <cell r="G328">
            <v>11000</v>
          </cell>
          <cell r="H328">
            <v>46059</v>
          </cell>
          <cell r="I328" t="str">
            <v>FARJAD.MANZOOR</v>
          </cell>
          <cell r="J328" t="str">
            <v>Accepted</v>
          </cell>
          <cell r="K328" t="str">
            <v>Online Transfer</v>
          </cell>
          <cell r="L328" t="str">
            <v>Renewal</v>
          </cell>
          <cell r="M328" t="str">
            <v>-</v>
          </cell>
          <cell r="N328" t="str">
            <v>-</v>
          </cell>
        </row>
        <row r="329">
          <cell r="E329" t="str">
            <v>NF1AET306-H1024919</v>
          </cell>
          <cell r="F329" t="str">
            <v>2024-12-13 00:00:00</v>
          </cell>
          <cell r="G329">
            <v>11000</v>
          </cell>
          <cell r="H329">
            <v>46059</v>
          </cell>
          <cell r="I329" t="str">
            <v>FARJAD.MANZOOR</v>
          </cell>
          <cell r="J329" t="str">
            <v>Accepted</v>
          </cell>
          <cell r="K329" t="str">
            <v>Online Transfer</v>
          </cell>
          <cell r="L329" t="str">
            <v>Renewal</v>
          </cell>
          <cell r="M329" t="str">
            <v>-</v>
          </cell>
          <cell r="N329" t="str">
            <v>-</v>
          </cell>
        </row>
        <row r="330">
          <cell r="E330">
            <v>502242</v>
          </cell>
          <cell r="F330" t="str">
            <v>2026-01-31 13:43:59</v>
          </cell>
          <cell r="G330">
            <v>25000</v>
          </cell>
          <cell r="H330">
            <v>46057</v>
          </cell>
          <cell r="I330" t="str">
            <v>ANIL</v>
          </cell>
          <cell r="J330" t="str">
            <v>Accepted</v>
          </cell>
          <cell r="K330" t="str">
            <v>Online Transfer</v>
          </cell>
          <cell r="L330" t="str">
            <v>Fresh</v>
          </cell>
          <cell r="M330" t="str">
            <v>N/A</v>
          </cell>
          <cell r="N330" t="str">
            <v>-</v>
          </cell>
        </row>
        <row r="331">
          <cell r="E331">
            <v>427701</v>
          </cell>
          <cell r="F331" t="str">
            <v>2023-02-02 10:48:00</v>
          </cell>
          <cell r="G331">
            <v>9000</v>
          </cell>
          <cell r="H331">
            <v>46058</v>
          </cell>
          <cell r="I331" t="str">
            <v>JAWAHIR.SAEED</v>
          </cell>
          <cell r="J331" t="str">
            <v>Accepted</v>
          </cell>
          <cell r="K331" t="str">
            <v>Online Transfer</v>
          </cell>
          <cell r="L331" t="str">
            <v>Renewal</v>
          </cell>
          <cell r="M331" t="str">
            <v>-</v>
          </cell>
          <cell r="N331" t="str">
            <v>-</v>
          </cell>
        </row>
        <row r="332">
          <cell r="E332">
            <v>15000786</v>
          </cell>
          <cell r="F332" t="str">
            <v>2022-12-29 16:08:11</v>
          </cell>
          <cell r="G332">
            <v>9000</v>
          </cell>
          <cell r="H332">
            <v>46059</v>
          </cell>
          <cell r="I332" t="str">
            <v>JAWAHIR.SAEED</v>
          </cell>
          <cell r="J332" t="str">
            <v>Accepted</v>
          </cell>
          <cell r="K332" t="str">
            <v>Online Transfer</v>
          </cell>
          <cell r="L332" t="str">
            <v>Renewal</v>
          </cell>
          <cell r="M332" t="str">
            <v>-</v>
          </cell>
          <cell r="N332" t="str">
            <v>-</v>
          </cell>
        </row>
        <row r="333">
          <cell r="E333" t="str">
            <v>PK10141711</v>
          </cell>
          <cell r="F333" t="str">
            <v>2024-01-25 14:31:02</v>
          </cell>
          <cell r="G333">
            <v>10000</v>
          </cell>
          <cell r="H333">
            <v>46056</v>
          </cell>
          <cell r="I333" t="str">
            <v>YOUSUF.KHAN</v>
          </cell>
          <cell r="J333" t="str">
            <v>Accepted</v>
          </cell>
          <cell r="K333" t="str">
            <v>Cash Deposit</v>
          </cell>
          <cell r="L333" t="str">
            <v>Renewal</v>
          </cell>
          <cell r="M333" t="str">
            <v>-</v>
          </cell>
          <cell r="N333" t="str">
            <v>-</v>
          </cell>
        </row>
        <row r="334">
          <cell r="E334">
            <v>1198870</v>
          </cell>
          <cell r="F334" t="str">
            <v>2024-02-21 13:57:08</v>
          </cell>
          <cell r="G334">
            <v>14000</v>
          </cell>
          <cell r="H334">
            <v>46059</v>
          </cell>
          <cell r="I334" t="str">
            <v>M.MUSTAFA</v>
          </cell>
          <cell r="J334" t="str">
            <v>Accepted</v>
          </cell>
          <cell r="K334" t="str">
            <v>Online Transfer</v>
          </cell>
          <cell r="L334" t="str">
            <v>Renewal</v>
          </cell>
          <cell r="M334" t="str">
            <v>-</v>
          </cell>
          <cell r="N334" t="str">
            <v>-</v>
          </cell>
        </row>
        <row r="335">
          <cell r="E335" t="str">
            <v>R-0963073</v>
          </cell>
          <cell r="F335" t="str">
            <v>2026-01-14 14:57:09</v>
          </cell>
          <cell r="G335">
            <v>13000</v>
          </cell>
          <cell r="H335">
            <v>46051</v>
          </cell>
          <cell r="I335" t="str">
            <v>SHAHZAD.BHATTI</v>
          </cell>
          <cell r="J335" t="str">
            <v>Accepted</v>
          </cell>
          <cell r="K335" t="str">
            <v>Online Transfer</v>
          </cell>
          <cell r="L335" t="str">
            <v>Fresh</v>
          </cell>
          <cell r="M335" t="str">
            <v>N/A</v>
          </cell>
          <cell r="N335" t="str">
            <v>-</v>
          </cell>
        </row>
        <row r="336">
          <cell r="E336" t="str">
            <v>NF1AET306H1278074</v>
          </cell>
          <cell r="F336" t="str">
            <v>2026-02-06 14:09:29</v>
          </cell>
          <cell r="G336">
            <v>15000</v>
          </cell>
          <cell r="H336">
            <v>46059</v>
          </cell>
          <cell r="I336" t="str">
            <v>ANIL</v>
          </cell>
          <cell r="J336" t="str">
            <v>Accepted</v>
          </cell>
          <cell r="K336" t="str">
            <v>Online Transfer</v>
          </cell>
          <cell r="L336" t="str">
            <v>Fresh</v>
          </cell>
          <cell r="M336" t="str">
            <v>N/A</v>
          </cell>
          <cell r="N336" t="str">
            <v>-</v>
          </cell>
        </row>
        <row r="337">
          <cell r="E337" t="str">
            <v>R-7068779</v>
          </cell>
          <cell r="F337" t="str">
            <v>2026-01-27 13:42:44</v>
          </cell>
          <cell r="G337">
            <v>13000</v>
          </cell>
          <cell r="H337">
            <v>46049</v>
          </cell>
          <cell r="I337" t="str">
            <v>SHAHZAD.BHATTI</v>
          </cell>
          <cell r="J337" t="str">
            <v>Accepted</v>
          </cell>
          <cell r="K337" t="str">
            <v>Online Transfer</v>
          </cell>
          <cell r="L337" t="str">
            <v>Fresh</v>
          </cell>
          <cell r="M337" t="str">
            <v>N/A</v>
          </cell>
          <cell r="N337" t="str">
            <v>-</v>
          </cell>
        </row>
        <row r="338">
          <cell r="E338">
            <v>111850</v>
          </cell>
          <cell r="F338" t="str">
            <v>2023-02-18 11:55:28</v>
          </cell>
          <cell r="G338">
            <v>16000</v>
          </cell>
          <cell r="H338">
            <v>46057</v>
          </cell>
          <cell r="I338" t="str">
            <v>FIZA.SHEIKH</v>
          </cell>
          <cell r="J338" t="str">
            <v>Accepted</v>
          </cell>
          <cell r="K338" t="str">
            <v>Online Transfer</v>
          </cell>
          <cell r="L338" t="str">
            <v>Renewal</v>
          </cell>
          <cell r="M338" t="str">
            <v>-</v>
          </cell>
          <cell r="N338" t="str">
            <v>-</v>
          </cell>
        </row>
        <row r="339">
          <cell r="E339" t="str">
            <v>NF1AVK31H10085412</v>
          </cell>
          <cell r="F339" t="str">
            <v>2023-02-10 12:41:08</v>
          </cell>
          <cell r="G339">
            <v>13000</v>
          </cell>
          <cell r="H339">
            <v>46058</v>
          </cell>
          <cell r="I339" t="str">
            <v>FIZA.SHEIKH</v>
          </cell>
          <cell r="J339" t="str">
            <v>Accepted</v>
          </cell>
          <cell r="K339" t="str">
            <v>Online Transfer</v>
          </cell>
          <cell r="L339" t="str">
            <v>Renewal</v>
          </cell>
          <cell r="M339" t="str">
            <v>-</v>
          </cell>
          <cell r="N339" t="str">
            <v>-</v>
          </cell>
        </row>
        <row r="340">
          <cell r="E340" t="str">
            <v>R-7069083</v>
          </cell>
          <cell r="F340" t="str">
            <v>2026-01-27 16:22:40</v>
          </cell>
          <cell r="G340">
            <v>13000</v>
          </cell>
          <cell r="H340">
            <v>46049</v>
          </cell>
          <cell r="I340" t="str">
            <v>SHAHZAD.BHATTI</v>
          </cell>
          <cell r="J340" t="str">
            <v>Accepted</v>
          </cell>
          <cell r="K340" t="str">
            <v>Online Transfer</v>
          </cell>
          <cell r="L340" t="str">
            <v>Fresh</v>
          </cell>
          <cell r="M340" t="str">
            <v>N/A</v>
          </cell>
          <cell r="N340" t="str">
            <v>-</v>
          </cell>
        </row>
        <row r="341">
          <cell r="E341" t="str">
            <v>BM-9209</v>
          </cell>
          <cell r="F341" t="str">
            <v>2025-01-21 13:40:03</v>
          </cell>
          <cell r="G341">
            <v>15500</v>
          </cell>
          <cell r="H341">
            <v>46059</v>
          </cell>
          <cell r="I341" t="str">
            <v>AGHA.M.JAFFER</v>
          </cell>
          <cell r="J341" t="str">
            <v>Accepted</v>
          </cell>
          <cell r="K341" t="str">
            <v>Online Transfer</v>
          </cell>
          <cell r="L341" t="str">
            <v>Renewal</v>
          </cell>
          <cell r="M341" t="str">
            <v>-</v>
          </cell>
          <cell r="N341" t="str">
            <v>-</v>
          </cell>
        </row>
        <row r="342">
          <cell r="E342" t="str">
            <v>HR205589</v>
          </cell>
          <cell r="F342" t="str">
            <v>2024-01-15 00:00:00</v>
          </cell>
          <cell r="G342">
            <v>11000</v>
          </cell>
          <cell r="H342">
            <v>46059</v>
          </cell>
          <cell r="I342" t="str">
            <v>FIZA.SHEIKH</v>
          </cell>
          <cell r="J342" t="str">
            <v>Accepted</v>
          </cell>
          <cell r="K342" t="str">
            <v>Online Transfer</v>
          </cell>
          <cell r="L342" t="str">
            <v>Renewal</v>
          </cell>
          <cell r="M342" t="str">
            <v>-</v>
          </cell>
          <cell r="N342" t="str">
            <v>-</v>
          </cell>
        </row>
        <row r="343">
          <cell r="E343" t="str">
            <v>H1282111</v>
          </cell>
          <cell r="F343" t="str">
            <v>2026-01-26 16:24:18</v>
          </cell>
          <cell r="G343">
            <v>13000</v>
          </cell>
          <cell r="H343">
            <v>46049</v>
          </cell>
          <cell r="I343" t="str">
            <v>SHAHZAD.BHATTI</v>
          </cell>
          <cell r="J343" t="str">
            <v>Accepted</v>
          </cell>
          <cell r="K343" t="str">
            <v>Online Transfer</v>
          </cell>
          <cell r="L343" t="str">
            <v>Fresh</v>
          </cell>
          <cell r="M343" t="str">
            <v>N/A</v>
          </cell>
          <cell r="N343" t="str">
            <v>-</v>
          </cell>
        </row>
        <row r="344">
          <cell r="E344">
            <v>7067997</v>
          </cell>
          <cell r="F344" t="str">
            <v>2024-02-07 11:22:36</v>
          </cell>
          <cell r="G344">
            <v>15000</v>
          </cell>
          <cell r="H344">
            <v>46059</v>
          </cell>
          <cell r="I344" t="str">
            <v>HUZAIFA.KHAN</v>
          </cell>
          <cell r="J344" t="str">
            <v>Accepted</v>
          </cell>
          <cell r="K344" t="str">
            <v>Online Transfer</v>
          </cell>
          <cell r="L344" t="str">
            <v>Renewal</v>
          </cell>
          <cell r="M344" t="str">
            <v>-</v>
          </cell>
          <cell r="N344" t="str">
            <v>-</v>
          </cell>
        </row>
        <row r="345">
          <cell r="E345" t="str">
            <v>GUN156R1100424</v>
          </cell>
          <cell r="F345" t="str">
            <v>2026-01-23 14:24:52</v>
          </cell>
          <cell r="G345">
            <v>13000</v>
          </cell>
          <cell r="H345">
            <v>46042</v>
          </cell>
          <cell r="I345" t="str">
            <v>SHAHZAD.BHATTI</v>
          </cell>
          <cell r="J345" t="str">
            <v>Accepted</v>
          </cell>
          <cell r="K345" t="str">
            <v>Online Transfer</v>
          </cell>
          <cell r="L345" t="str">
            <v>Fresh</v>
          </cell>
          <cell r="M345" t="str">
            <v>N/A</v>
          </cell>
          <cell r="N345" t="str">
            <v>-</v>
          </cell>
        </row>
        <row r="346">
          <cell r="E346" t="str">
            <v>R065416</v>
          </cell>
          <cell r="F346" t="str">
            <v>2026-01-21 13:31:45</v>
          </cell>
          <cell r="G346">
            <v>13000</v>
          </cell>
          <cell r="H346">
            <v>46043</v>
          </cell>
          <cell r="I346" t="str">
            <v>SHAHZAD.BHATTI</v>
          </cell>
          <cell r="J346" t="str">
            <v>Accepted</v>
          </cell>
          <cell r="K346" t="str">
            <v>Online Transfer</v>
          </cell>
          <cell r="L346" t="str">
            <v>Fresh</v>
          </cell>
          <cell r="M346" t="str">
            <v>N/A</v>
          </cell>
          <cell r="N346" t="str">
            <v>-</v>
          </cell>
        </row>
        <row r="347">
          <cell r="E347" t="str">
            <v>R6046517</v>
          </cell>
          <cell r="F347" t="str">
            <v>2025-01-11 18:19:17</v>
          </cell>
          <cell r="G347">
            <v>10000</v>
          </cell>
          <cell r="H347">
            <v>46050</v>
          </cell>
          <cell r="I347" t="str">
            <v>IQRA.KHAN</v>
          </cell>
          <cell r="J347" t="str">
            <v>Accepted</v>
          </cell>
          <cell r="K347" t="str">
            <v>Online Transfer</v>
          </cell>
          <cell r="L347" t="str">
            <v>Renewal</v>
          </cell>
          <cell r="M347" t="str">
            <v>-</v>
          </cell>
          <cell r="N347" t="str">
            <v>-</v>
          </cell>
        </row>
        <row r="348">
          <cell r="E348" t="str">
            <v>019018</v>
          </cell>
          <cell r="F348" t="str">
            <v>2024-02-13 16:03:03</v>
          </cell>
          <cell r="G348">
            <v>12000</v>
          </cell>
          <cell r="H348">
            <v>46059</v>
          </cell>
          <cell r="I348" t="str">
            <v>HUZAIFA.KHAN</v>
          </cell>
          <cell r="J348" t="str">
            <v>Accepted</v>
          </cell>
          <cell r="K348" t="str">
            <v>Cash Deposit</v>
          </cell>
          <cell r="L348" t="str">
            <v>Renewal</v>
          </cell>
          <cell r="M348" t="str">
            <v>-</v>
          </cell>
          <cell r="N348" t="str">
            <v>-</v>
          </cell>
        </row>
        <row r="349">
          <cell r="E349">
            <v>55484</v>
          </cell>
          <cell r="F349" t="str">
            <v>2024-07-05 11:12:13</v>
          </cell>
          <cell r="G349">
            <v>12500</v>
          </cell>
          <cell r="H349">
            <v>46059</v>
          </cell>
          <cell r="I349" t="str">
            <v>SAIF.MALIK</v>
          </cell>
          <cell r="J349" t="str">
            <v>Accepted</v>
          </cell>
          <cell r="K349" t="str">
            <v>Online Transfer</v>
          </cell>
          <cell r="L349" t="str">
            <v>Renewal</v>
          </cell>
          <cell r="M349" t="str">
            <v>-</v>
          </cell>
          <cell r="N349" t="str">
            <v>-</v>
          </cell>
        </row>
        <row r="350">
          <cell r="E350">
            <v>2127361</v>
          </cell>
          <cell r="F350" t="str">
            <v>2024-02-13 15:25:45</v>
          </cell>
          <cell r="G350">
            <v>12000</v>
          </cell>
          <cell r="H350">
            <v>46059</v>
          </cell>
          <cell r="I350" t="str">
            <v>HUZAIFA.KHAN</v>
          </cell>
          <cell r="J350" t="str">
            <v>Accepted</v>
          </cell>
          <cell r="K350" t="str">
            <v>Cash Deposit</v>
          </cell>
          <cell r="L350" t="str">
            <v>Renewal</v>
          </cell>
          <cell r="M350" t="str">
            <v>-</v>
          </cell>
          <cell r="N350" t="str">
            <v>-</v>
          </cell>
        </row>
        <row r="351">
          <cell r="E351" t="str">
            <v>R-7034247</v>
          </cell>
          <cell r="F351" t="str">
            <v>2024-02-06 21:01:00</v>
          </cell>
          <cell r="G351">
            <v>12000</v>
          </cell>
          <cell r="H351">
            <v>46057</v>
          </cell>
          <cell r="I351" t="str">
            <v>FIZA.SHEIKH</v>
          </cell>
          <cell r="J351" t="str">
            <v>Accepted</v>
          </cell>
          <cell r="K351" t="str">
            <v>Online Transfer</v>
          </cell>
          <cell r="L351" t="str">
            <v>Renewal</v>
          </cell>
          <cell r="M351" t="str">
            <v>-</v>
          </cell>
          <cell r="N351" t="str">
            <v>-</v>
          </cell>
        </row>
        <row r="352">
          <cell r="E352" t="str">
            <v>JR032188</v>
          </cell>
          <cell r="F352" t="str">
            <v>2026-01-21 13:52:25</v>
          </cell>
          <cell r="G352">
            <v>13000</v>
          </cell>
          <cell r="H352">
            <v>46044</v>
          </cell>
          <cell r="I352" t="str">
            <v>SHAHZAD.BHATTI</v>
          </cell>
          <cell r="J352" t="str">
            <v>Accepted</v>
          </cell>
          <cell r="K352" t="str">
            <v>Cash Deposit</v>
          </cell>
          <cell r="L352" t="str">
            <v>Fresh</v>
          </cell>
          <cell r="M352" t="str">
            <v>N/A</v>
          </cell>
          <cell r="N352" t="str">
            <v>-</v>
          </cell>
        </row>
        <row r="353">
          <cell r="E353" t="str">
            <v>A200A-0026184</v>
          </cell>
          <cell r="F353" t="str">
            <v>2025-02-17 17:51:25</v>
          </cell>
          <cell r="G353">
            <v>13000</v>
          </cell>
          <cell r="H353">
            <v>46059</v>
          </cell>
          <cell r="I353" t="str">
            <v>JAWAHIR.SAEED</v>
          </cell>
          <cell r="J353" t="str">
            <v>Accepted</v>
          </cell>
          <cell r="K353" t="str">
            <v>Online Transfer</v>
          </cell>
          <cell r="L353" t="str">
            <v>Renewal</v>
          </cell>
          <cell r="M353" t="str">
            <v>-</v>
          </cell>
          <cell r="N353" t="str">
            <v>-</v>
          </cell>
        </row>
        <row r="354">
          <cell r="E354" t="str">
            <v>S00218584</v>
          </cell>
          <cell r="F354" t="str">
            <v>2026-01-19 16:55:31</v>
          </cell>
          <cell r="G354">
            <v>13000</v>
          </cell>
          <cell r="H354">
            <v>46041</v>
          </cell>
          <cell r="I354" t="str">
            <v>SHAHZAD.BHATTI</v>
          </cell>
          <cell r="J354" t="str">
            <v>Accepted</v>
          </cell>
          <cell r="K354" t="str">
            <v>Online Transfer</v>
          </cell>
          <cell r="L354" t="str">
            <v>Fresh</v>
          </cell>
          <cell r="M354" t="str">
            <v>N/A</v>
          </cell>
          <cell r="N354" t="str">
            <v>-</v>
          </cell>
        </row>
        <row r="355">
          <cell r="E355" t="str">
            <v>R076632</v>
          </cell>
          <cell r="F355" t="str">
            <v>2025-02-19 17:01:00</v>
          </cell>
          <cell r="G355">
            <v>14000</v>
          </cell>
          <cell r="H355">
            <v>46059</v>
          </cell>
          <cell r="I355" t="str">
            <v>JAWAHIR.SAEED</v>
          </cell>
          <cell r="J355" t="str">
            <v>Accepted</v>
          </cell>
          <cell r="K355" t="str">
            <v>Online Transfer</v>
          </cell>
          <cell r="L355" t="str">
            <v>Renewal</v>
          </cell>
          <cell r="M355" t="str">
            <v>-</v>
          </cell>
          <cell r="N355" t="str">
            <v>-</v>
          </cell>
        </row>
        <row r="356">
          <cell r="E356">
            <v>2172416</v>
          </cell>
          <cell r="F356" t="str">
            <v>2025-02-10 15:00:20</v>
          </cell>
          <cell r="G356">
            <v>13000</v>
          </cell>
          <cell r="H356">
            <v>46059</v>
          </cell>
          <cell r="I356" t="str">
            <v>JAWAHIR.SAEED</v>
          </cell>
          <cell r="J356" t="str">
            <v>Accepted</v>
          </cell>
          <cell r="K356" t="str">
            <v>Online Transfer</v>
          </cell>
          <cell r="L356" t="str">
            <v>Renewal</v>
          </cell>
          <cell r="M356" t="str">
            <v>-</v>
          </cell>
          <cell r="N356" t="str">
            <v>-</v>
          </cell>
        </row>
        <row r="357">
          <cell r="E357">
            <v>7065629</v>
          </cell>
          <cell r="F357" t="str">
            <v>2026-02-04 15:00:01</v>
          </cell>
          <cell r="G357">
            <v>13000</v>
          </cell>
          <cell r="H357">
            <v>46059</v>
          </cell>
          <cell r="I357" t="str">
            <v>WAQAR.NABI</v>
          </cell>
          <cell r="J357" t="str">
            <v>Accepted</v>
          </cell>
          <cell r="K357" t="str">
            <v>Cash Deposit</v>
          </cell>
          <cell r="L357" t="str">
            <v>Fresh</v>
          </cell>
          <cell r="M357" t="str">
            <v>N/A</v>
          </cell>
          <cell r="N357" t="str">
            <v>-</v>
          </cell>
        </row>
        <row r="358">
          <cell r="E358">
            <v>7066967</v>
          </cell>
          <cell r="F358" t="str">
            <v>2026-01-12 14:07:19</v>
          </cell>
          <cell r="G358">
            <v>15000</v>
          </cell>
          <cell r="H358">
            <v>46049</v>
          </cell>
          <cell r="I358" t="str">
            <v>SHAHZAD.BHATTI</v>
          </cell>
          <cell r="J358" t="str">
            <v>Accepted</v>
          </cell>
          <cell r="K358" t="str">
            <v>Online Transfer</v>
          </cell>
          <cell r="L358" t="str">
            <v>Fresh</v>
          </cell>
          <cell r="M358" t="str">
            <v>Feroz Ahmed</v>
          </cell>
          <cell r="N358">
            <v>3520208349997</v>
          </cell>
        </row>
        <row r="359">
          <cell r="E359" t="str">
            <v>S7101907</v>
          </cell>
          <cell r="F359" t="str">
            <v>2026-01-12 14:10:32</v>
          </cell>
          <cell r="G359">
            <v>15000</v>
          </cell>
          <cell r="H359">
            <v>46049</v>
          </cell>
          <cell r="I359" t="str">
            <v>SHAHZAD.BHATTI</v>
          </cell>
          <cell r="J359" t="str">
            <v>Accepted</v>
          </cell>
          <cell r="K359" t="str">
            <v>Online Transfer</v>
          </cell>
          <cell r="L359" t="str">
            <v>Fresh</v>
          </cell>
          <cell r="M359" t="str">
            <v>Feroz Ahmed</v>
          </cell>
          <cell r="N359">
            <v>3520208349997</v>
          </cell>
        </row>
        <row r="360">
          <cell r="E360" t="str">
            <v>MN066588</v>
          </cell>
          <cell r="F360" t="str">
            <v>2024-02-19 13:03:00</v>
          </cell>
          <cell r="G360">
            <v>14000</v>
          </cell>
          <cell r="H360">
            <v>46058</v>
          </cell>
          <cell r="I360" t="str">
            <v>FIZA.SHEIKH</v>
          </cell>
          <cell r="J360" t="str">
            <v>Accepted</v>
          </cell>
          <cell r="K360" t="str">
            <v>Online Transfer</v>
          </cell>
          <cell r="L360" t="str">
            <v>Renewal</v>
          </cell>
          <cell r="M360" t="str">
            <v>-</v>
          </cell>
          <cell r="N360" t="str">
            <v>-</v>
          </cell>
        </row>
        <row r="361">
          <cell r="E361">
            <v>7067358</v>
          </cell>
          <cell r="F361" t="str">
            <v>2026-01-12 14:05:03</v>
          </cell>
          <cell r="G361">
            <v>15000</v>
          </cell>
          <cell r="H361">
            <v>46049</v>
          </cell>
          <cell r="I361" t="str">
            <v>SHAHZAD.BHATTI</v>
          </cell>
          <cell r="J361" t="str">
            <v>Accepted</v>
          </cell>
          <cell r="K361" t="str">
            <v>Online Transfer</v>
          </cell>
          <cell r="L361" t="str">
            <v>Fresh</v>
          </cell>
          <cell r="M361" t="str">
            <v>Feroz Ahmed</v>
          </cell>
          <cell r="N361">
            <v>3520208349997</v>
          </cell>
        </row>
        <row r="362">
          <cell r="E362" t="str">
            <v>NSP150R-7023528</v>
          </cell>
          <cell r="F362" t="str">
            <v>2022-02-17 13:10:32</v>
          </cell>
          <cell r="G362">
            <v>13500</v>
          </cell>
          <cell r="H362">
            <v>46058</v>
          </cell>
          <cell r="I362" t="str">
            <v>FIZA.SHEIKH</v>
          </cell>
          <cell r="J362" t="str">
            <v>Accepted</v>
          </cell>
          <cell r="K362" t="str">
            <v>Online Transfer</v>
          </cell>
          <cell r="L362" t="str">
            <v>Renewal</v>
          </cell>
          <cell r="M362" t="str">
            <v>-</v>
          </cell>
          <cell r="N362" t="str">
            <v>-</v>
          </cell>
        </row>
        <row r="363">
          <cell r="E363">
            <v>9522878</v>
          </cell>
          <cell r="F363" t="str">
            <v>2025-02-10 13:49:05</v>
          </cell>
          <cell r="G363">
            <v>16000</v>
          </cell>
          <cell r="H363">
            <v>46059</v>
          </cell>
          <cell r="I363" t="str">
            <v>ZAYNAB.MUSTAFA</v>
          </cell>
          <cell r="J363" t="str">
            <v>Accepted</v>
          </cell>
          <cell r="K363" t="str">
            <v>Online Transfer</v>
          </cell>
          <cell r="L363" t="str">
            <v>Renewal</v>
          </cell>
          <cell r="M363" t="str">
            <v>-</v>
          </cell>
          <cell r="N363" t="str">
            <v>-</v>
          </cell>
        </row>
        <row r="364">
          <cell r="E364" t="str">
            <v>NFBGN9668RR036411</v>
          </cell>
          <cell r="F364" t="str">
            <v>2024-02-14 15:03:53</v>
          </cell>
          <cell r="G364">
            <v>14000</v>
          </cell>
          <cell r="H364">
            <v>46059</v>
          </cell>
          <cell r="I364" t="str">
            <v>MUHAMMAD.OWAIS</v>
          </cell>
          <cell r="J364" t="str">
            <v>Accepted</v>
          </cell>
          <cell r="K364" t="str">
            <v>Online Transfer</v>
          </cell>
          <cell r="L364" t="str">
            <v>Renewal</v>
          </cell>
          <cell r="M364" t="str">
            <v>-</v>
          </cell>
          <cell r="N364" t="str">
            <v>-</v>
          </cell>
        </row>
        <row r="365">
          <cell r="E365" t="str">
            <v>NF9EFUA56R2008591</v>
          </cell>
          <cell r="F365" t="str">
            <v>2025-02-20 17:53:29</v>
          </cell>
          <cell r="G365">
            <v>15000</v>
          </cell>
          <cell r="H365">
            <v>46059</v>
          </cell>
          <cell r="I365" t="str">
            <v>JAWAHIR.SAEED</v>
          </cell>
          <cell r="J365" t="str">
            <v>Accepted</v>
          </cell>
          <cell r="K365" t="str">
            <v>Online Transfer</v>
          </cell>
          <cell r="L365" t="str">
            <v>Renewal</v>
          </cell>
          <cell r="M365" t="str">
            <v>-</v>
          </cell>
          <cell r="N365" t="str">
            <v>-</v>
          </cell>
        </row>
        <row r="366">
          <cell r="E366">
            <v>4110035</v>
          </cell>
          <cell r="F366" t="str">
            <v>2022-02-16 12:56:47</v>
          </cell>
          <cell r="G366">
            <v>2000</v>
          </cell>
          <cell r="H366">
            <v>46059</v>
          </cell>
          <cell r="I366" t="str">
            <v>HUZAIFA.KHAN</v>
          </cell>
          <cell r="J366" t="str">
            <v>Accepted</v>
          </cell>
          <cell r="K366" t="str">
            <v>Online Transfer</v>
          </cell>
          <cell r="L366" t="str">
            <v>Renewal</v>
          </cell>
          <cell r="M366" t="str">
            <v>-</v>
          </cell>
          <cell r="N366" t="str">
            <v>-</v>
          </cell>
        </row>
        <row r="367">
          <cell r="E367" t="str">
            <v>BJ-7020</v>
          </cell>
          <cell r="F367" t="str">
            <v>2025-02-13 09:53:51</v>
          </cell>
          <cell r="G367">
            <v>10000</v>
          </cell>
          <cell r="H367">
            <v>46059</v>
          </cell>
          <cell r="I367" t="str">
            <v>SAIF.MALIK</v>
          </cell>
          <cell r="J367" t="str">
            <v>Accepted</v>
          </cell>
          <cell r="K367" t="str">
            <v>Online Transfer</v>
          </cell>
          <cell r="L367" t="str">
            <v>Renewal</v>
          </cell>
          <cell r="M367" t="str">
            <v>-</v>
          </cell>
          <cell r="N367" t="str">
            <v>-</v>
          </cell>
        </row>
        <row r="368">
          <cell r="E368" t="str">
            <v>H1283397</v>
          </cell>
          <cell r="F368" t="str">
            <v>2026-01-09 18:13:02</v>
          </cell>
          <cell r="G368">
            <v>12356</v>
          </cell>
          <cell r="H368">
            <v>46045</v>
          </cell>
          <cell r="I368" t="str">
            <v>SHAHZAD.BHATTI</v>
          </cell>
          <cell r="J368" t="str">
            <v>Accepted</v>
          </cell>
          <cell r="K368" t="str">
            <v>Online Transfer</v>
          </cell>
          <cell r="L368" t="str">
            <v>Fresh</v>
          </cell>
          <cell r="M368" t="str">
            <v>N/A</v>
          </cell>
          <cell r="N368" t="str">
            <v>-</v>
          </cell>
        </row>
        <row r="369">
          <cell r="E369" t="str">
            <v>H1283330</v>
          </cell>
          <cell r="F369" t="str">
            <v>2026-01-09 17:00:08</v>
          </cell>
          <cell r="G369">
            <v>12356</v>
          </cell>
          <cell r="H369">
            <v>46045</v>
          </cell>
          <cell r="I369" t="str">
            <v>SHAHZAD.BHATTI</v>
          </cell>
          <cell r="J369" t="str">
            <v>Accepted</v>
          </cell>
          <cell r="K369" t="str">
            <v>Online Transfer</v>
          </cell>
          <cell r="L369" t="str">
            <v>Fresh</v>
          </cell>
          <cell r="M369" t="str">
            <v>N/A</v>
          </cell>
          <cell r="N369" t="str">
            <v>-</v>
          </cell>
        </row>
        <row r="370">
          <cell r="E370">
            <v>10116099</v>
          </cell>
          <cell r="F370" t="str">
            <v>2026-01-09 18:01:32</v>
          </cell>
          <cell r="G370">
            <v>12356</v>
          </cell>
          <cell r="H370">
            <v>46045</v>
          </cell>
          <cell r="I370" t="str">
            <v>SHAHZAD.BHATTI</v>
          </cell>
          <cell r="J370" t="str">
            <v>Accepted</v>
          </cell>
          <cell r="K370" t="str">
            <v>Online Transfer</v>
          </cell>
          <cell r="L370" t="str">
            <v>Fresh</v>
          </cell>
          <cell r="M370" t="str">
            <v>N/A</v>
          </cell>
          <cell r="N370" t="str">
            <v>-</v>
          </cell>
        </row>
        <row r="371">
          <cell r="E371" t="str">
            <v>R241567</v>
          </cell>
          <cell r="F371" t="str">
            <v>2022-02-18 14:16:14</v>
          </cell>
          <cell r="G371">
            <v>12000</v>
          </cell>
          <cell r="H371">
            <v>46059</v>
          </cell>
          <cell r="I371" t="str">
            <v>IQRA.KHAN</v>
          </cell>
          <cell r="J371" t="str">
            <v>Accepted</v>
          </cell>
          <cell r="K371" t="str">
            <v>Online Transfer</v>
          </cell>
          <cell r="L371" t="str">
            <v>Renewal</v>
          </cell>
          <cell r="M371" t="str">
            <v>-</v>
          </cell>
          <cell r="N371" t="str">
            <v>-</v>
          </cell>
        </row>
        <row r="372">
          <cell r="E372">
            <v>10115686</v>
          </cell>
          <cell r="F372" t="str">
            <v>2026-01-09 17:01:15</v>
          </cell>
          <cell r="G372">
            <v>12356</v>
          </cell>
          <cell r="H372">
            <v>46045</v>
          </cell>
          <cell r="I372" t="str">
            <v>SHAHZAD.BHATTI</v>
          </cell>
          <cell r="J372" t="str">
            <v>Accepted</v>
          </cell>
          <cell r="K372" t="str">
            <v>Online Transfer</v>
          </cell>
          <cell r="L372" t="str">
            <v>Fresh</v>
          </cell>
          <cell r="M372" t="str">
            <v>N/A</v>
          </cell>
          <cell r="N372" t="str">
            <v>-</v>
          </cell>
        </row>
        <row r="373">
          <cell r="E373" t="str">
            <v>H1220664</v>
          </cell>
          <cell r="F373" t="str">
            <v>2025-02-15 18:52:28</v>
          </cell>
          <cell r="G373">
            <v>14000</v>
          </cell>
          <cell r="H373">
            <v>46059</v>
          </cell>
          <cell r="I373" t="str">
            <v>IQRA.KHAN</v>
          </cell>
          <cell r="J373" t="str">
            <v>Accepted</v>
          </cell>
          <cell r="K373" t="str">
            <v>Online Transfer</v>
          </cell>
          <cell r="L373" t="str">
            <v>Renewal</v>
          </cell>
          <cell r="M373" t="str">
            <v>-</v>
          </cell>
          <cell r="N373" t="str">
            <v>-</v>
          </cell>
        </row>
        <row r="374">
          <cell r="E374" t="str">
            <v>LES18536</v>
          </cell>
          <cell r="F374" t="str">
            <v>2024-02-21 19:11:58</v>
          </cell>
          <cell r="G374">
            <v>12000</v>
          </cell>
          <cell r="H374">
            <v>46059</v>
          </cell>
          <cell r="I374" t="str">
            <v>IQRA.KHAN</v>
          </cell>
          <cell r="J374" t="str">
            <v>Accepted</v>
          </cell>
          <cell r="K374" t="str">
            <v>Online Transfer</v>
          </cell>
          <cell r="L374" t="str">
            <v>Renewal</v>
          </cell>
          <cell r="M374" t="str">
            <v>-</v>
          </cell>
          <cell r="N374" t="str">
            <v>-</v>
          </cell>
        </row>
        <row r="375">
          <cell r="E375" t="str">
            <v>NF1AET306H1113138</v>
          </cell>
          <cell r="F375" t="str">
            <v>2022-02-21 16:19:46</v>
          </cell>
          <cell r="G375">
            <v>12000</v>
          </cell>
          <cell r="H375">
            <v>46059</v>
          </cell>
          <cell r="I375" t="str">
            <v>IQRA.KHAN</v>
          </cell>
          <cell r="J375" t="str">
            <v>Accepted</v>
          </cell>
          <cell r="K375" t="str">
            <v>Online Transfer</v>
          </cell>
          <cell r="L375" t="str">
            <v>Renewal</v>
          </cell>
          <cell r="M375" t="str">
            <v>-</v>
          </cell>
          <cell r="N375" t="str">
            <v>-</v>
          </cell>
        </row>
        <row r="376">
          <cell r="E376" t="str">
            <v>NHP10-6302808</v>
          </cell>
          <cell r="F376" t="str">
            <v>2025-11-18 00:00:00</v>
          </cell>
          <cell r="G376">
            <v>15000</v>
          </cell>
          <cell r="H376">
            <v>46059</v>
          </cell>
          <cell r="I376" t="str">
            <v>RAHAT.GUL</v>
          </cell>
          <cell r="J376" t="str">
            <v>Pending</v>
          </cell>
          <cell r="K376" t="str">
            <v>Online Transfer</v>
          </cell>
          <cell r="L376" t="str">
            <v>Conversion</v>
          </cell>
          <cell r="M376" t="str">
            <v>N/A</v>
          </cell>
          <cell r="N376" t="str">
            <v>-</v>
          </cell>
        </row>
        <row r="377">
          <cell r="E377" t="str">
            <v>059860</v>
          </cell>
          <cell r="F377" t="str">
            <v>2025-02-19 00:00:00</v>
          </cell>
          <cell r="G377">
            <v>15500</v>
          </cell>
          <cell r="H377">
            <v>46059</v>
          </cell>
          <cell r="I377" t="str">
            <v>MUHAMMAD.OWAIS</v>
          </cell>
          <cell r="J377" t="str">
            <v>Accepted</v>
          </cell>
          <cell r="K377" t="str">
            <v>Online Transfer</v>
          </cell>
          <cell r="L377" t="str">
            <v>Renewal</v>
          </cell>
          <cell r="M377" t="str">
            <v>-</v>
          </cell>
          <cell r="N377" t="str">
            <v>-</v>
          </cell>
        </row>
        <row r="378">
          <cell r="E378">
            <v>7029580</v>
          </cell>
          <cell r="F378" t="str">
            <v>2022-02-21 14:48:53</v>
          </cell>
          <cell r="G378">
            <v>12000</v>
          </cell>
          <cell r="H378">
            <v>46059</v>
          </cell>
          <cell r="I378" t="str">
            <v>ALIZA.WALEED</v>
          </cell>
          <cell r="J378" t="str">
            <v>Accepted</v>
          </cell>
          <cell r="K378" t="str">
            <v>Online Transfer</v>
          </cell>
          <cell r="L378" t="str">
            <v>Renewal</v>
          </cell>
          <cell r="M378" t="str">
            <v>-</v>
          </cell>
          <cell r="N378" t="str">
            <v>-</v>
          </cell>
        </row>
        <row r="379">
          <cell r="E379">
            <v>48787</v>
          </cell>
          <cell r="F379" t="str">
            <v>2025-02-18 14:52:17</v>
          </cell>
          <cell r="G379">
            <v>16000</v>
          </cell>
          <cell r="H379">
            <v>46059</v>
          </cell>
          <cell r="I379" t="str">
            <v>ALIZA.WALEED</v>
          </cell>
          <cell r="J379" t="str">
            <v>Accepted</v>
          </cell>
          <cell r="K379" t="str">
            <v>Online Transfer</v>
          </cell>
          <cell r="L379" t="str">
            <v>Renewal</v>
          </cell>
          <cell r="M379" t="str">
            <v>-</v>
          </cell>
          <cell r="N379" t="str">
            <v>-</v>
          </cell>
        </row>
        <row r="380">
          <cell r="E380" t="str">
            <v>S00220314</v>
          </cell>
          <cell r="F380" t="str">
            <v>2026-01-28 00:00:00</v>
          </cell>
          <cell r="G380">
            <v>9500</v>
          </cell>
          <cell r="H380">
            <v>46057</v>
          </cell>
          <cell r="I380" t="str">
            <v>SHAHZAD.BHATTI</v>
          </cell>
          <cell r="J380" t="str">
            <v>Accepted</v>
          </cell>
          <cell r="K380" t="str">
            <v>Cheque Deposit</v>
          </cell>
          <cell r="L380" t="str">
            <v>Fresh</v>
          </cell>
          <cell r="M380" t="str">
            <v>N/A</v>
          </cell>
          <cell r="N380" t="str">
            <v>-</v>
          </cell>
        </row>
        <row r="381">
          <cell r="E381" t="str">
            <v>0209351</v>
          </cell>
          <cell r="F381" t="str">
            <v>2022-02-11 16:55:19</v>
          </cell>
          <cell r="G381">
            <v>14000</v>
          </cell>
          <cell r="H381">
            <v>46059</v>
          </cell>
          <cell r="I381" t="str">
            <v>ALIZA.WALEED</v>
          </cell>
          <cell r="J381" t="str">
            <v>Accepted</v>
          </cell>
          <cell r="K381" t="str">
            <v>Online Transfer</v>
          </cell>
          <cell r="L381" t="str">
            <v>Renewal</v>
          </cell>
          <cell r="M381" t="str">
            <v>-</v>
          </cell>
          <cell r="N381" t="str">
            <v>-</v>
          </cell>
        </row>
        <row r="382">
          <cell r="E382" t="str">
            <v>NR012123</v>
          </cell>
          <cell r="F382" t="str">
            <v>2022-02-10 12:36:47</v>
          </cell>
          <cell r="G382">
            <v>14000</v>
          </cell>
          <cell r="H382">
            <v>46059</v>
          </cell>
          <cell r="I382" t="str">
            <v>ALIZA.WALEED</v>
          </cell>
          <cell r="J382" t="str">
            <v>Accepted</v>
          </cell>
          <cell r="K382" t="str">
            <v>Cash Deposit</v>
          </cell>
          <cell r="L382" t="str">
            <v>Renewal</v>
          </cell>
          <cell r="M382" t="str">
            <v>-</v>
          </cell>
          <cell r="N382" t="str">
            <v>-</v>
          </cell>
        </row>
        <row r="383">
          <cell r="E383" t="str">
            <v>LR063459</v>
          </cell>
          <cell r="F383" t="str">
            <v>2022-02-21 12:03:18</v>
          </cell>
          <cell r="G383">
            <v>13000</v>
          </cell>
          <cell r="H383">
            <v>46059</v>
          </cell>
          <cell r="I383" t="str">
            <v>JAWAHIR.SAEED</v>
          </cell>
          <cell r="J383" t="str">
            <v>Accepted</v>
          </cell>
          <cell r="K383" t="str">
            <v>Online Transfer</v>
          </cell>
          <cell r="L383" t="str">
            <v>Renewal</v>
          </cell>
          <cell r="M383" t="str">
            <v>-</v>
          </cell>
          <cell r="N383" t="str">
            <v>-</v>
          </cell>
        </row>
        <row r="384">
          <cell r="E384" t="str">
            <v>H1004039</v>
          </cell>
          <cell r="F384" t="str">
            <v>2026-01-28 15:18:43</v>
          </cell>
          <cell r="G384">
            <v>13000</v>
          </cell>
          <cell r="H384">
            <v>46056</v>
          </cell>
          <cell r="I384" t="str">
            <v>JEHANZEB.KHAN</v>
          </cell>
          <cell r="J384" t="str">
            <v>Accepted</v>
          </cell>
          <cell r="K384" t="str">
            <v>Online Transfer</v>
          </cell>
          <cell r="L384" t="str">
            <v>Fresh</v>
          </cell>
          <cell r="M384" t="str">
            <v>N/A</v>
          </cell>
          <cell r="N384" t="str">
            <v>-</v>
          </cell>
        </row>
        <row r="385">
          <cell r="E385" t="str">
            <v>PMHCS41JVSN600605</v>
          </cell>
          <cell r="F385" t="str">
            <v>2025-02-15 16:56:49</v>
          </cell>
          <cell r="G385">
            <v>10000</v>
          </cell>
          <cell r="H385">
            <v>46057</v>
          </cell>
          <cell r="I385" t="str">
            <v>JAWAHIR.SAEED</v>
          </cell>
          <cell r="J385" t="str">
            <v>Accepted</v>
          </cell>
          <cell r="K385" t="str">
            <v>Online Transfer</v>
          </cell>
          <cell r="L385" t="str">
            <v>Renewal</v>
          </cell>
          <cell r="M385" t="str">
            <v>-</v>
          </cell>
          <cell r="N385" t="str">
            <v>-</v>
          </cell>
        </row>
        <row r="386">
          <cell r="E386" t="str">
            <v>NF1AET306H1225454</v>
          </cell>
          <cell r="F386" t="str">
            <v>2026-01-29 00:00:00</v>
          </cell>
          <cell r="G386">
            <v>13000</v>
          </cell>
          <cell r="H386">
            <v>46056</v>
          </cell>
          <cell r="I386" t="str">
            <v>JEHANZEB.KHAN</v>
          </cell>
          <cell r="J386" t="str">
            <v>Accepted</v>
          </cell>
          <cell r="K386" t="str">
            <v>Online Transfer</v>
          </cell>
          <cell r="L386" t="str">
            <v>Fresh</v>
          </cell>
          <cell r="M386" t="str">
            <v>N/A</v>
          </cell>
          <cell r="N386" t="str">
            <v>-</v>
          </cell>
        </row>
        <row r="387">
          <cell r="E387" t="str">
            <v>NF1AET306H1021666</v>
          </cell>
          <cell r="F387" t="str">
            <v>2025-02-07 00:00:00</v>
          </cell>
          <cell r="G387">
            <v>10000</v>
          </cell>
          <cell r="H387">
            <v>46059</v>
          </cell>
          <cell r="I387" t="str">
            <v>WASEEM.TARIQ</v>
          </cell>
          <cell r="J387" t="str">
            <v>Accepted</v>
          </cell>
          <cell r="K387" t="str">
            <v>Online Transfer</v>
          </cell>
          <cell r="L387" t="str">
            <v>Renewal</v>
          </cell>
          <cell r="M387" t="str">
            <v>-</v>
          </cell>
          <cell r="N387" t="str">
            <v>-</v>
          </cell>
        </row>
        <row r="388">
          <cell r="E388">
            <v>1290145</v>
          </cell>
          <cell r="F388" t="str">
            <v>2026-01-29 13:25:51</v>
          </cell>
          <cell r="G388">
            <v>13000</v>
          </cell>
          <cell r="H388">
            <v>46056</v>
          </cell>
          <cell r="I388" t="str">
            <v>SHAHZAD.BHATTI</v>
          </cell>
          <cell r="J388" t="str">
            <v>Accepted</v>
          </cell>
          <cell r="K388" t="str">
            <v>Cheque Deposit</v>
          </cell>
          <cell r="L388" t="str">
            <v>Fresh</v>
          </cell>
          <cell r="M388" t="str">
            <v>N/A</v>
          </cell>
          <cell r="N388" t="str">
            <v>-</v>
          </cell>
        </row>
        <row r="389">
          <cell r="E389" t="str">
            <v>H1280708</v>
          </cell>
          <cell r="F389" t="str">
            <v>2026-01-29 13:34:15</v>
          </cell>
          <cell r="G389">
            <v>13000</v>
          </cell>
          <cell r="H389">
            <v>46056</v>
          </cell>
          <cell r="I389" t="str">
            <v>SHAHZAD.BHATTI</v>
          </cell>
          <cell r="J389" t="str">
            <v>Accepted</v>
          </cell>
          <cell r="K389" t="str">
            <v>Cheque Deposit</v>
          </cell>
          <cell r="L389" t="str">
            <v>Fresh</v>
          </cell>
          <cell r="M389" t="str">
            <v>N/A</v>
          </cell>
          <cell r="N389" t="str">
            <v>-</v>
          </cell>
        </row>
        <row r="390">
          <cell r="E390">
            <v>1290486</v>
          </cell>
          <cell r="F390" t="str">
            <v>2026-01-28 16:20:30</v>
          </cell>
          <cell r="G390">
            <v>13000</v>
          </cell>
          <cell r="H390">
            <v>46056</v>
          </cell>
          <cell r="I390" t="str">
            <v>SHAHZAD.BHATTI</v>
          </cell>
          <cell r="J390" t="str">
            <v>Accepted</v>
          </cell>
          <cell r="K390" t="str">
            <v>Cheque Deposit</v>
          </cell>
          <cell r="L390" t="str">
            <v>Fresh</v>
          </cell>
          <cell r="M390" t="str">
            <v>N/A</v>
          </cell>
          <cell r="N390" t="str">
            <v>-</v>
          </cell>
        </row>
        <row r="391">
          <cell r="E391">
            <v>709986</v>
          </cell>
          <cell r="F391" t="str">
            <v>2026-02-06 14:02:08</v>
          </cell>
          <cell r="G391">
            <v>13000</v>
          </cell>
          <cell r="H391">
            <v>46059</v>
          </cell>
          <cell r="I391" t="str">
            <v>MUHAMMAD.HUSSAIN.ALI</v>
          </cell>
          <cell r="J391" t="str">
            <v>Accepted</v>
          </cell>
          <cell r="K391" t="str">
            <v>Online Transfer</v>
          </cell>
          <cell r="L391" t="str">
            <v>Fresh</v>
          </cell>
          <cell r="M391" t="str">
            <v>N/A</v>
          </cell>
          <cell r="N391" t="str">
            <v>-</v>
          </cell>
        </row>
        <row r="392">
          <cell r="E392" t="str">
            <v>H1288802</v>
          </cell>
          <cell r="F392" t="str">
            <v>2026-01-27 18:08:33</v>
          </cell>
          <cell r="G392">
            <v>13000</v>
          </cell>
          <cell r="H392">
            <v>46055</v>
          </cell>
          <cell r="I392" t="str">
            <v>SHAHZAD.BHATTI</v>
          </cell>
          <cell r="J392" t="str">
            <v>Accepted</v>
          </cell>
          <cell r="K392" t="str">
            <v>Cheque Deposit</v>
          </cell>
          <cell r="L392" t="str">
            <v>Fresh</v>
          </cell>
          <cell r="M392" t="str">
            <v>N/A</v>
          </cell>
          <cell r="N392" t="str">
            <v>-</v>
          </cell>
        </row>
        <row r="393">
          <cell r="E393">
            <v>1289015</v>
          </cell>
          <cell r="F393" t="str">
            <v>2026-01-12 17:13:15</v>
          </cell>
          <cell r="G393">
            <v>13000</v>
          </cell>
          <cell r="H393">
            <v>46034</v>
          </cell>
          <cell r="I393" t="str">
            <v>SHAHZAD.BHATTI</v>
          </cell>
          <cell r="J393" t="str">
            <v>Accepted</v>
          </cell>
          <cell r="K393" t="str">
            <v>Cheque Deposit</v>
          </cell>
          <cell r="L393" t="str">
            <v>Fresh</v>
          </cell>
          <cell r="M393" t="str">
            <v>N/A</v>
          </cell>
          <cell r="N393" t="str">
            <v>-</v>
          </cell>
        </row>
        <row r="394">
          <cell r="E394">
            <v>10056188</v>
          </cell>
          <cell r="F394" t="str">
            <v>2026-01-13 12:06:22</v>
          </cell>
          <cell r="G394">
            <v>13000</v>
          </cell>
          <cell r="H394">
            <v>46041</v>
          </cell>
          <cell r="I394" t="str">
            <v>SHAHZAD.BHATTI</v>
          </cell>
          <cell r="J394" t="str">
            <v>Accepted</v>
          </cell>
          <cell r="K394" t="str">
            <v>Online Transfer</v>
          </cell>
          <cell r="L394" t="str">
            <v>Fresh</v>
          </cell>
          <cell r="M394" t="str">
            <v>-</v>
          </cell>
          <cell r="N394" t="str">
            <v>-</v>
          </cell>
        </row>
        <row r="395">
          <cell r="E395" t="str">
            <v>NF9FFVA52T2026524</v>
          </cell>
          <cell r="F395" t="str">
            <v>2026-01-23 16:30:32</v>
          </cell>
          <cell r="G395">
            <v>14000</v>
          </cell>
          <cell r="H395">
            <v>46048</v>
          </cell>
          <cell r="I395" t="str">
            <v>HASSAN.MUSTAFA</v>
          </cell>
          <cell r="J395" t="str">
            <v>Accepted</v>
          </cell>
          <cell r="K395" t="str">
            <v>Online Transfer</v>
          </cell>
          <cell r="L395" t="str">
            <v>Fresh</v>
          </cell>
          <cell r="M395" t="str">
            <v>UMAIR HUSSAIN</v>
          </cell>
          <cell r="N395" t="str">
            <v>42101-6448126-9</v>
          </cell>
        </row>
        <row r="396">
          <cell r="E396">
            <v>5551002</v>
          </cell>
          <cell r="F396" t="str">
            <v>2022-02-18 18:18:06</v>
          </cell>
          <cell r="G396">
            <v>13000</v>
          </cell>
          <cell r="H396">
            <v>46057</v>
          </cell>
          <cell r="I396" t="str">
            <v>SABA.CH</v>
          </cell>
          <cell r="J396" t="str">
            <v>Accepted</v>
          </cell>
          <cell r="K396" t="str">
            <v>Online Transfer</v>
          </cell>
          <cell r="L396" t="str">
            <v>Renewal</v>
          </cell>
          <cell r="M396" t="str">
            <v>-</v>
          </cell>
          <cell r="N396" t="str">
            <v>-</v>
          </cell>
        </row>
        <row r="397">
          <cell r="E397">
            <v>1110725</v>
          </cell>
          <cell r="F397" t="str">
            <v>2025-02-17 09:45:08</v>
          </cell>
          <cell r="G397">
            <v>13000</v>
          </cell>
          <cell r="H397">
            <v>46057</v>
          </cell>
          <cell r="I397" t="str">
            <v>SABA.CH</v>
          </cell>
          <cell r="J397" t="str">
            <v>Accepted</v>
          </cell>
          <cell r="K397" t="str">
            <v>Online Transfer</v>
          </cell>
          <cell r="L397" t="str">
            <v>Renewal</v>
          </cell>
          <cell r="M397" t="str">
            <v>-</v>
          </cell>
          <cell r="N397" t="str">
            <v>-</v>
          </cell>
        </row>
        <row r="398">
          <cell r="E398" t="str">
            <v>KHI152202523</v>
          </cell>
          <cell r="F398" t="str">
            <v>2025-02-17 09:30:39</v>
          </cell>
          <cell r="G398">
            <v>14000</v>
          </cell>
          <cell r="H398">
            <v>46057</v>
          </cell>
          <cell r="I398" t="str">
            <v>SABA.CH</v>
          </cell>
          <cell r="J398" t="str">
            <v>Accepted</v>
          </cell>
          <cell r="K398" t="str">
            <v>Online Transfer</v>
          </cell>
          <cell r="L398" t="str">
            <v>Renewal</v>
          </cell>
          <cell r="M398" t="str">
            <v>-</v>
          </cell>
          <cell r="N398" t="str">
            <v>-</v>
          </cell>
        </row>
        <row r="399">
          <cell r="E399" t="str">
            <v>Q36668</v>
          </cell>
          <cell r="F399" t="str">
            <v>2024-02-12 14:58:57</v>
          </cell>
          <cell r="G399">
            <v>13000</v>
          </cell>
          <cell r="H399">
            <v>46057</v>
          </cell>
          <cell r="I399" t="str">
            <v>SABA.CH</v>
          </cell>
          <cell r="J399" t="str">
            <v>Accepted</v>
          </cell>
          <cell r="K399" t="str">
            <v>Cash Deposit</v>
          </cell>
          <cell r="L399" t="str">
            <v>Renewal</v>
          </cell>
          <cell r="M399" t="str">
            <v>-</v>
          </cell>
          <cell r="N399" t="str">
            <v>-</v>
          </cell>
        </row>
        <row r="400">
          <cell r="E400" t="str">
            <v>R-6052200</v>
          </cell>
          <cell r="F400" t="str">
            <v>2024-02-19 19:39:45</v>
          </cell>
          <cell r="G400">
            <v>12000</v>
          </cell>
          <cell r="H400">
            <v>46057</v>
          </cell>
          <cell r="I400" t="str">
            <v>SABA.CH</v>
          </cell>
          <cell r="J400" t="str">
            <v>Accepted</v>
          </cell>
          <cell r="K400" t="str">
            <v>Online Transfer</v>
          </cell>
          <cell r="L400" t="str">
            <v>Renewal</v>
          </cell>
          <cell r="M400" t="str">
            <v>--</v>
          </cell>
          <cell r="N400" t="str">
            <v>-</v>
          </cell>
        </row>
        <row r="401">
          <cell r="E401" t="str">
            <v>NF1AET306H1051475</v>
          </cell>
          <cell r="F401" t="str">
            <v>2024-02-19 00:00:00</v>
          </cell>
          <cell r="G401">
            <v>13000</v>
          </cell>
          <cell r="H401">
            <v>46057</v>
          </cell>
          <cell r="I401" t="str">
            <v>SABA.CH</v>
          </cell>
          <cell r="J401" t="str">
            <v>Accepted</v>
          </cell>
          <cell r="K401" t="str">
            <v>Online Transfer</v>
          </cell>
          <cell r="L401" t="str">
            <v>Renewal</v>
          </cell>
          <cell r="M401" t="str">
            <v>--</v>
          </cell>
          <cell r="N401" t="str">
            <v>-</v>
          </cell>
        </row>
        <row r="402">
          <cell r="E402">
            <v>9515814</v>
          </cell>
          <cell r="F402" t="str">
            <v>2022-01-21 11:00:22</v>
          </cell>
          <cell r="G402">
            <v>13000</v>
          </cell>
          <cell r="H402">
            <v>46055</v>
          </cell>
          <cell r="I402" t="str">
            <v>SABA.CH</v>
          </cell>
          <cell r="J402" t="str">
            <v>Accepted</v>
          </cell>
          <cell r="K402" t="str">
            <v>Online Transfer</v>
          </cell>
          <cell r="L402" t="str">
            <v>Renewal</v>
          </cell>
          <cell r="M402" t="str">
            <v>--</v>
          </cell>
          <cell r="N402" t="str">
            <v>-</v>
          </cell>
        </row>
        <row r="403">
          <cell r="E403" t="str">
            <v>NF1AET306H1162066</v>
          </cell>
          <cell r="F403" t="str">
            <v>2026-02-06 00:00:00</v>
          </cell>
          <cell r="G403">
            <v>15000</v>
          </cell>
          <cell r="H403">
            <v>46055</v>
          </cell>
          <cell r="I403" t="str">
            <v>SABA.CH</v>
          </cell>
          <cell r="J403" t="str">
            <v>Accepted</v>
          </cell>
          <cell r="K403" t="str">
            <v>Online Transfer</v>
          </cell>
          <cell r="L403" t="str">
            <v>Conversion</v>
          </cell>
          <cell r="M403" t="str">
            <v>--</v>
          </cell>
          <cell r="N403" t="str">
            <v>-</v>
          </cell>
        </row>
        <row r="404">
          <cell r="E404" t="str">
            <v>JZ-6202</v>
          </cell>
          <cell r="F404" t="str">
            <v>2025-02-14 18:57:42</v>
          </cell>
          <cell r="G404">
            <v>12000</v>
          </cell>
          <cell r="H404">
            <v>46059</v>
          </cell>
          <cell r="I404" t="str">
            <v>SAIF.MALIK</v>
          </cell>
          <cell r="J404" t="str">
            <v>Accepted</v>
          </cell>
          <cell r="K404" t="str">
            <v>Online Transfer</v>
          </cell>
          <cell r="L404" t="str">
            <v>Renewal</v>
          </cell>
          <cell r="M404" t="str">
            <v>-</v>
          </cell>
          <cell r="N404" t="str">
            <v>-</v>
          </cell>
        </row>
        <row r="405">
          <cell r="E405" t="str">
            <v>PN215667</v>
          </cell>
          <cell r="F405" t="str">
            <v>2024-02-15 12:44:09</v>
          </cell>
          <cell r="G405">
            <v>16000</v>
          </cell>
          <cell r="H405">
            <v>46059</v>
          </cell>
          <cell r="I405" t="str">
            <v>M.MUSTAFA</v>
          </cell>
          <cell r="J405" t="str">
            <v>Accepted</v>
          </cell>
          <cell r="K405" t="str">
            <v>Online Transfer</v>
          </cell>
          <cell r="L405" t="str">
            <v>Renewal</v>
          </cell>
          <cell r="M405" t="str">
            <v>-</v>
          </cell>
          <cell r="N405" t="str">
            <v>-</v>
          </cell>
        </row>
        <row r="406">
          <cell r="E406">
            <v>513504</v>
          </cell>
          <cell r="F406" t="str">
            <v>2022-02-18 14:23:33</v>
          </cell>
          <cell r="G406">
            <v>15500</v>
          </cell>
          <cell r="H406">
            <v>46059</v>
          </cell>
          <cell r="I406" t="str">
            <v>WASEEM.TARIQ</v>
          </cell>
          <cell r="J406" t="str">
            <v>Accepted</v>
          </cell>
          <cell r="K406" t="str">
            <v>Online Transfer</v>
          </cell>
          <cell r="L406" t="str">
            <v>Renewal</v>
          </cell>
          <cell r="M406" t="str">
            <v>-</v>
          </cell>
          <cell r="N406" t="str">
            <v>-</v>
          </cell>
        </row>
        <row r="407">
          <cell r="E407" t="str">
            <v>PK10085119</v>
          </cell>
          <cell r="F407" t="str">
            <v>2024-02-06 15:30:51</v>
          </cell>
          <cell r="G407">
            <v>12000</v>
          </cell>
          <cell r="H407">
            <v>46059</v>
          </cell>
          <cell r="I407" t="str">
            <v>RAHAT.GUL</v>
          </cell>
          <cell r="J407" t="str">
            <v>Accepted</v>
          </cell>
          <cell r="K407" t="str">
            <v>Online Transfer</v>
          </cell>
          <cell r="L407" t="str">
            <v>Renewal</v>
          </cell>
          <cell r="M407" t="str">
            <v>-</v>
          </cell>
          <cell r="N407" t="str">
            <v>-</v>
          </cell>
        </row>
        <row r="408">
          <cell r="E408" t="str">
            <v>S4126931</v>
          </cell>
          <cell r="F408" t="str">
            <v>2026-01-16 15:22:24</v>
          </cell>
          <cell r="G408">
            <v>13000</v>
          </cell>
          <cell r="H408">
            <v>46056</v>
          </cell>
          <cell r="I408" t="str">
            <v>UMER.AZEEM</v>
          </cell>
          <cell r="J408" t="str">
            <v>Accepted</v>
          </cell>
          <cell r="K408" t="str">
            <v>Cheque Deposit</v>
          </cell>
          <cell r="L408" t="str">
            <v>Fresh</v>
          </cell>
          <cell r="M408" t="str">
            <v>N/A</v>
          </cell>
          <cell r="N408" t="str">
            <v>-</v>
          </cell>
        </row>
        <row r="409">
          <cell r="E409" t="str">
            <v>S4140094</v>
          </cell>
          <cell r="F409" t="str">
            <v>2026-01-19 13:05:11</v>
          </cell>
          <cell r="G409">
            <v>13000</v>
          </cell>
          <cell r="H409">
            <v>46056</v>
          </cell>
          <cell r="I409" t="str">
            <v>UMER.AZEEM</v>
          </cell>
          <cell r="J409" t="str">
            <v>Accepted</v>
          </cell>
          <cell r="K409" t="str">
            <v>Cheque Deposit</v>
          </cell>
          <cell r="L409" t="str">
            <v>Fresh</v>
          </cell>
          <cell r="M409" t="str">
            <v>N/A</v>
          </cell>
          <cell r="N409" t="str">
            <v>-</v>
          </cell>
        </row>
        <row r="410">
          <cell r="E410" t="str">
            <v>S4139964</v>
          </cell>
          <cell r="F410" t="str">
            <v>2026-01-20 11:38:37</v>
          </cell>
          <cell r="G410">
            <v>13000</v>
          </cell>
          <cell r="H410">
            <v>46056</v>
          </cell>
          <cell r="I410" t="str">
            <v>UMER.AZEEM</v>
          </cell>
          <cell r="J410" t="str">
            <v>Accepted</v>
          </cell>
          <cell r="K410" t="str">
            <v>Cheque Deposit</v>
          </cell>
          <cell r="L410" t="str">
            <v>Fresh</v>
          </cell>
          <cell r="M410" t="str">
            <v>N/A</v>
          </cell>
          <cell r="N410" t="str">
            <v>-</v>
          </cell>
        </row>
        <row r="411">
          <cell r="E411">
            <v>1016985</v>
          </cell>
          <cell r="F411" t="str">
            <v>2026-01-27 12:30:48</v>
          </cell>
          <cell r="G411">
            <v>13000</v>
          </cell>
          <cell r="H411">
            <v>46059</v>
          </cell>
          <cell r="I411" t="str">
            <v>WAQAR.NABI</v>
          </cell>
          <cell r="J411" t="str">
            <v>Accepted</v>
          </cell>
          <cell r="K411" t="str">
            <v>Cash Deposit</v>
          </cell>
          <cell r="L411" t="str">
            <v>Fresh</v>
          </cell>
          <cell r="M411" t="str">
            <v>N/A</v>
          </cell>
          <cell r="N411" t="str">
            <v>-</v>
          </cell>
        </row>
        <row r="412">
          <cell r="E412">
            <v>6083803</v>
          </cell>
          <cell r="F412" t="str">
            <v>2026-01-30 09:07:32</v>
          </cell>
          <cell r="G412">
            <v>13000</v>
          </cell>
          <cell r="H412">
            <v>46059</v>
          </cell>
          <cell r="I412" t="str">
            <v>WAQAR.NABI</v>
          </cell>
          <cell r="J412" t="str">
            <v>Accepted</v>
          </cell>
          <cell r="K412" t="str">
            <v>Cash Deposit</v>
          </cell>
          <cell r="L412" t="str">
            <v>Fresh</v>
          </cell>
          <cell r="M412" t="str">
            <v>N/A</v>
          </cell>
          <cell r="N412" t="str">
            <v>-</v>
          </cell>
        </row>
        <row r="413">
          <cell r="E413">
            <v>10038700</v>
          </cell>
          <cell r="F413" t="str">
            <v>2026-01-29 10:54:04</v>
          </cell>
          <cell r="G413">
            <v>13000</v>
          </cell>
          <cell r="H413">
            <v>46059</v>
          </cell>
          <cell r="I413" t="str">
            <v>WAQAR.NABI</v>
          </cell>
          <cell r="J413" t="str">
            <v>Accepted</v>
          </cell>
          <cell r="K413" t="str">
            <v>Cash Deposit</v>
          </cell>
          <cell r="L413" t="str">
            <v>Fresh</v>
          </cell>
          <cell r="M413" t="str">
            <v>N/A</v>
          </cell>
          <cell r="N413" t="str">
            <v>-</v>
          </cell>
        </row>
        <row r="414">
          <cell r="E414" t="str">
            <v>R122967</v>
          </cell>
          <cell r="F414" t="str">
            <v>2026-01-30 12:11:56</v>
          </cell>
          <cell r="G414">
            <v>13000</v>
          </cell>
          <cell r="H414">
            <v>46059</v>
          </cell>
          <cell r="I414" t="str">
            <v>WAQAR.NABI</v>
          </cell>
          <cell r="J414" t="str">
            <v>Accepted</v>
          </cell>
          <cell r="K414" t="str">
            <v>Cash Deposit</v>
          </cell>
          <cell r="L414" t="str">
            <v>Fresh</v>
          </cell>
          <cell r="M414" t="str">
            <v>N/A</v>
          </cell>
          <cell r="N414" t="str">
            <v>-</v>
          </cell>
        </row>
        <row r="415">
          <cell r="E415" t="str">
            <v>R0907018</v>
          </cell>
          <cell r="F415" t="str">
            <v>2026-01-29 14:29:14</v>
          </cell>
          <cell r="G415">
            <v>17000</v>
          </cell>
          <cell r="H415">
            <v>46058</v>
          </cell>
          <cell r="I415" t="str">
            <v>UMER.AZEEM</v>
          </cell>
          <cell r="J415" t="str">
            <v>Accepted</v>
          </cell>
          <cell r="K415" t="str">
            <v>Online Transfer</v>
          </cell>
          <cell r="L415" t="str">
            <v>Fresh</v>
          </cell>
          <cell r="M415" t="str">
            <v>Syed Zeeshan ali</v>
          </cell>
          <cell r="N415">
            <v>4250129572113</v>
          </cell>
        </row>
        <row r="416">
          <cell r="E416">
            <v>1165432</v>
          </cell>
          <cell r="F416" t="str">
            <v>2026-01-30 15:59:40</v>
          </cell>
          <cell r="G416">
            <v>13000</v>
          </cell>
          <cell r="H416">
            <v>46059</v>
          </cell>
          <cell r="I416" t="str">
            <v>WAQAR.NABI</v>
          </cell>
          <cell r="J416" t="str">
            <v>Accepted</v>
          </cell>
          <cell r="K416" t="str">
            <v>Cash Deposit</v>
          </cell>
          <cell r="L416" t="str">
            <v>Fresh</v>
          </cell>
          <cell r="M416" t="str">
            <v>N/A</v>
          </cell>
          <cell r="N416" t="str">
            <v>-</v>
          </cell>
        </row>
        <row r="417">
          <cell r="E417">
            <v>1159276</v>
          </cell>
          <cell r="F417" t="str">
            <v>2026-02-03 12:20:31</v>
          </cell>
          <cell r="G417">
            <v>13000</v>
          </cell>
          <cell r="H417">
            <v>46059</v>
          </cell>
          <cell r="I417" t="str">
            <v>WAQAR.NABI</v>
          </cell>
          <cell r="J417" t="str">
            <v>Accepted</v>
          </cell>
          <cell r="K417" t="str">
            <v>Cash Deposit</v>
          </cell>
          <cell r="L417" t="str">
            <v>Fresh</v>
          </cell>
          <cell r="M417" t="str">
            <v>N/A</v>
          </cell>
          <cell r="N417" t="str">
            <v>-</v>
          </cell>
        </row>
        <row r="418">
          <cell r="E418" t="str">
            <v>R0908550</v>
          </cell>
          <cell r="F418" t="str">
            <v>2026-01-29 14:54:59</v>
          </cell>
          <cell r="G418">
            <v>17000</v>
          </cell>
          <cell r="H418">
            <v>46058</v>
          </cell>
          <cell r="I418" t="str">
            <v>UMER.AZEEM</v>
          </cell>
          <cell r="J418" t="str">
            <v>Accepted</v>
          </cell>
          <cell r="K418" t="str">
            <v>Online Transfer</v>
          </cell>
          <cell r="L418" t="str">
            <v>Fresh</v>
          </cell>
          <cell r="M418" t="str">
            <v>Syed Zeeshan ali</v>
          </cell>
          <cell r="N418">
            <v>4250129572113</v>
          </cell>
        </row>
        <row r="419">
          <cell r="E419" t="str">
            <v>R2535253</v>
          </cell>
          <cell r="F419" t="str">
            <v>2026-02-02 14:48:13</v>
          </cell>
          <cell r="G419">
            <v>13000</v>
          </cell>
          <cell r="H419">
            <v>46059</v>
          </cell>
          <cell r="I419" t="str">
            <v>WAQAR.NABI</v>
          </cell>
          <cell r="J419" t="str">
            <v>Accepted</v>
          </cell>
          <cell r="K419" t="str">
            <v>Cash Deposit</v>
          </cell>
          <cell r="L419" t="str">
            <v>Fresh</v>
          </cell>
          <cell r="M419" t="str">
            <v>N/A</v>
          </cell>
          <cell r="N419" t="str">
            <v>-</v>
          </cell>
        </row>
        <row r="420">
          <cell r="E420" t="str">
            <v>C-1226339</v>
          </cell>
          <cell r="F420" t="str">
            <v>2026-02-02 14:35:45</v>
          </cell>
          <cell r="G420">
            <v>13000</v>
          </cell>
          <cell r="H420">
            <v>46059</v>
          </cell>
          <cell r="I420" t="str">
            <v>WAQAR.NABI</v>
          </cell>
          <cell r="J420" t="str">
            <v>Accepted</v>
          </cell>
          <cell r="K420" t="str">
            <v>Cash Deposit</v>
          </cell>
          <cell r="L420" t="str">
            <v>Fresh</v>
          </cell>
          <cell r="M420" t="str">
            <v>N/A</v>
          </cell>
          <cell r="N420" t="str">
            <v>-</v>
          </cell>
        </row>
        <row r="421">
          <cell r="E421" t="str">
            <v>PMHD841FMSN308348</v>
          </cell>
          <cell r="F421" t="str">
            <v>2026-02-03 15:15:24</v>
          </cell>
          <cell r="G421">
            <v>13000</v>
          </cell>
          <cell r="H421">
            <v>46059</v>
          </cell>
          <cell r="I421" t="str">
            <v>WAQAR.NABI</v>
          </cell>
          <cell r="J421" t="str">
            <v>Accepted</v>
          </cell>
          <cell r="K421" t="str">
            <v>Cash Deposit</v>
          </cell>
          <cell r="L421" t="str">
            <v>Fresh</v>
          </cell>
          <cell r="M421" t="str">
            <v>N/A</v>
          </cell>
          <cell r="N421" t="str">
            <v>-</v>
          </cell>
        </row>
        <row r="422">
          <cell r="E422" t="str">
            <v>BQZ-275</v>
          </cell>
          <cell r="F422" t="str">
            <v>2026-02-04 18:39:51</v>
          </cell>
          <cell r="G422">
            <v>12500</v>
          </cell>
          <cell r="H422">
            <v>46057</v>
          </cell>
          <cell r="I422" t="str">
            <v>UMER.AZEEM</v>
          </cell>
          <cell r="J422" t="str">
            <v>Accepted</v>
          </cell>
          <cell r="K422" t="str">
            <v>Online Transfer</v>
          </cell>
          <cell r="L422" t="str">
            <v>Fresh</v>
          </cell>
          <cell r="M422" t="str">
            <v>-</v>
          </cell>
          <cell r="N422" t="str">
            <v>-</v>
          </cell>
        </row>
        <row r="423">
          <cell r="E423" t="str">
            <v>R7069075</v>
          </cell>
          <cell r="F423" t="str">
            <v>2026-01-30 15:17:48</v>
          </cell>
          <cell r="G423">
            <v>12500</v>
          </cell>
          <cell r="H423">
            <v>46056</v>
          </cell>
          <cell r="I423" t="str">
            <v>UMER.AZEEM</v>
          </cell>
          <cell r="J423" t="str">
            <v>Accepted</v>
          </cell>
          <cell r="K423" t="str">
            <v>Online Transfer</v>
          </cell>
          <cell r="L423" t="str">
            <v>Fresh</v>
          </cell>
          <cell r="M423" t="str">
            <v>-</v>
          </cell>
          <cell r="N423" t="str">
            <v>-</v>
          </cell>
        </row>
        <row r="424">
          <cell r="E424" t="str">
            <v>H128860</v>
          </cell>
          <cell r="F424" t="str">
            <v>2026-01-20 18:24:53</v>
          </cell>
          <cell r="G424">
            <v>12500</v>
          </cell>
          <cell r="H424">
            <v>46055</v>
          </cell>
          <cell r="I424" t="str">
            <v>UMER.AZEEM</v>
          </cell>
          <cell r="J424" t="str">
            <v>Accepted</v>
          </cell>
          <cell r="K424" t="str">
            <v>Online Transfer</v>
          </cell>
          <cell r="L424" t="str">
            <v>Fresh</v>
          </cell>
          <cell r="M424" t="str">
            <v>-</v>
          </cell>
          <cell r="N424" t="str">
            <v>-</v>
          </cell>
        </row>
        <row r="425">
          <cell r="E425" t="str">
            <v>H1298779</v>
          </cell>
          <cell r="F425" t="str">
            <v>2026-02-04 14:40:18</v>
          </cell>
          <cell r="G425">
            <v>20000</v>
          </cell>
          <cell r="H425">
            <v>46057</v>
          </cell>
          <cell r="I425" t="str">
            <v>UMER.AZEEM</v>
          </cell>
          <cell r="J425" t="str">
            <v>Accepted</v>
          </cell>
          <cell r="K425" t="str">
            <v>Online Transfer</v>
          </cell>
          <cell r="L425" t="str">
            <v>Fresh</v>
          </cell>
          <cell r="M425" t="str">
            <v>ATIF NISAR BUTT</v>
          </cell>
          <cell r="N425" t="str">
            <v>42201-0449528-7</v>
          </cell>
        </row>
        <row r="426">
          <cell r="E426">
            <v>56175</v>
          </cell>
          <cell r="F426" t="str">
            <v>2024-01-25 00:00:00</v>
          </cell>
          <cell r="G426">
            <v>15500</v>
          </cell>
          <cell r="H426">
            <v>46058</v>
          </cell>
          <cell r="I426" t="str">
            <v>WASEEM.TARIQ</v>
          </cell>
          <cell r="J426" t="str">
            <v>Accepted</v>
          </cell>
          <cell r="K426" t="str">
            <v>Online Transfer</v>
          </cell>
          <cell r="L426" t="str">
            <v>Renewal</v>
          </cell>
          <cell r="M426" t="str">
            <v>-</v>
          </cell>
          <cell r="N426" t="str">
            <v>-</v>
          </cell>
        </row>
        <row r="427">
          <cell r="E427" t="str">
            <v>H1294856</v>
          </cell>
          <cell r="F427" t="str">
            <v>2026-02-02 14:51:41</v>
          </cell>
          <cell r="G427">
            <v>20000</v>
          </cell>
          <cell r="H427">
            <v>46059</v>
          </cell>
          <cell r="I427" t="str">
            <v>UMER.AZEEM</v>
          </cell>
          <cell r="J427" t="str">
            <v>Accepted</v>
          </cell>
          <cell r="K427" t="str">
            <v>Cheque Deposit</v>
          </cell>
          <cell r="L427" t="str">
            <v>Fresh</v>
          </cell>
          <cell r="M427" t="str">
            <v>SUZUKI MARGALLA MOTOR</v>
          </cell>
          <cell r="N427" t="str">
            <v>0268386-5</v>
          </cell>
        </row>
        <row r="428">
          <cell r="E428" t="str">
            <v>R047126</v>
          </cell>
          <cell r="F428" t="str">
            <v>2026-02-02 13:42:05</v>
          </cell>
          <cell r="G428">
            <v>15000</v>
          </cell>
          <cell r="H428">
            <v>46058</v>
          </cell>
          <cell r="I428" t="str">
            <v>UMER.AZEEM</v>
          </cell>
          <cell r="J428" t="str">
            <v>Accepted</v>
          </cell>
          <cell r="K428" t="str">
            <v>Online Transfer</v>
          </cell>
          <cell r="L428" t="str">
            <v>Fresh</v>
          </cell>
          <cell r="M428" t="str">
            <v>AGHA SYED MOHSIN ALI</v>
          </cell>
          <cell r="N428">
            <v>4230140647983</v>
          </cell>
        </row>
        <row r="429">
          <cell r="E429" t="str">
            <v>NFBGM1547BR117202</v>
          </cell>
          <cell r="F429" t="str">
            <v>2026-02-04 11:13:59</v>
          </cell>
          <cell r="G429">
            <v>13000</v>
          </cell>
          <cell r="H429">
            <v>46053</v>
          </cell>
          <cell r="I429" t="str">
            <v>MUHAMMAD.HUSSAIN.ALI</v>
          </cell>
          <cell r="J429" t="str">
            <v>Accepted</v>
          </cell>
          <cell r="K429" t="str">
            <v>Online Transfer</v>
          </cell>
          <cell r="L429" t="str">
            <v>Fresh</v>
          </cell>
          <cell r="M429" t="str">
            <v>N/A</v>
          </cell>
          <cell r="N429" t="str">
            <v>-</v>
          </cell>
        </row>
        <row r="430">
          <cell r="E430" t="str">
            <v>W4045395</v>
          </cell>
          <cell r="F430" t="str">
            <v>2026-02-04 18:29:47</v>
          </cell>
          <cell r="G430">
            <v>15000</v>
          </cell>
          <cell r="H430">
            <v>46058</v>
          </cell>
          <cell r="I430" t="str">
            <v>UMER.AZEEM</v>
          </cell>
          <cell r="J430" t="str">
            <v>Accepted</v>
          </cell>
          <cell r="K430" t="str">
            <v>Online Transfer</v>
          </cell>
          <cell r="L430" t="str">
            <v>Fresh</v>
          </cell>
          <cell r="M430" t="str">
            <v>Syed Zeeshan ali</v>
          </cell>
          <cell r="N430">
            <v>4250129572113</v>
          </cell>
        </row>
        <row r="431">
          <cell r="E431" t="str">
            <v>S0028142</v>
          </cell>
          <cell r="F431" t="str">
            <v>2025-12-29 15:49:01</v>
          </cell>
          <cell r="G431">
            <v>12000</v>
          </cell>
          <cell r="H431">
            <v>46031</v>
          </cell>
          <cell r="I431" t="str">
            <v>HASSAN.MUSTAFA</v>
          </cell>
          <cell r="J431" t="str">
            <v>Accepted</v>
          </cell>
          <cell r="K431" t="str">
            <v>Online Transfer</v>
          </cell>
          <cell r="L431" t="str">
            <v>Fresh</v>
          </cell>
          <cell r="M431" t="str">
            <v>-</v>
          </cell>
          <cell r="N431" t="str">
            <v>-</v>
          </cell>
        </row>
        <row r="432">
          <cell r="E432">
            <v>10085950</v>
          </cell>
          <cell r="F432" t="str">
            <v>2023-01-25 12:12:00</v>
          </cell>
          <cell r="G432">
            <v>12000</v>
          </cell>
          <cell r="H432">
            <v>46057</v>
          </cell>
          <cell r="I432" t="str">
            <v>WASEEM.TARIQ</v>
          </cell>
          <cell r="J432" t="str">
            <v>Accepted</v>
          </cell>
          <cell r="K432" t="str">
            <v>Online Transfer</v>
          </cell>
          <cell r="L432" t="str">
            <v>Renewal</v>
          </cell>
          <cell r="M432" t="str">
            <v>-</v>
          </cell>
          <cell r="N432" t="str">
            <v>-</v>
          </cell>
        </row>
        <row r="433">
          <cell r="E433">
            <v>10032637</v>
          </cell>
          <cell r="F433" t="str">
            <v>2019-02-07 15:09:36</v>
          </cell>
          <cell r="G433">
            <v>12000</v>
          </cell>
          <cell r="H433">
            <v>46059</v>
          </cell>
          <cell r="I433" t="str">
            <v>WASEEM.TARIQ</v>
          </cell>
          <cell r="J433" t="str">
            <v>Accepted</v>
          </cell>
          <cell r="K433" t="str">
            <v>Cash Deposit</v>
          </cell>
          <cell r="L433" t="str">
            <v>Renewal</v>
          </cell>
          <cell r="M433" t="str">
            <v>-</v>
          </cell>
          <cell r="N433" t="str">
            <v>-</v>
          </cell>
        </row>
        <row r="434">
          <cell r="E434" t="str">
            <v>R066536</v>
          </cell>
          <cell r="F434" t="str">
            <v>2026-02-03 18:07:55</v>
          </cell>
          <cell r="G434">
            <v>12000</v>
          </cell>
          <cell r="H434">
            <v>46059</v>
          </cell>
          <cell r="I434" t="str">
            <v>FARJAD.LATIF</v>
          </cell>
          <cell r="J434" t="str">
            <v>Accepted</v>
          </cell>
          <cell r="K434" t="str">
            <v>Online Transfer</v>
          </cell>
          <cell r="L434" t="str">
            <v>Fresh</v>
          </cell>
          <cell r="M434" t="str">
            <v>N/A</v>
          </cell>
          <cell r="N434" t="str">
            <v>-</v>
          </cell>
        </row>
        <row r="435">
          <cell r="E435">
            <v>1000776</v>
          </cell>
          <cell r="F435" t="str">
            <v>2022-01-26 11:12:45</v>
          </cell>
          <cell r="G435">
            <v>15000</v>
          </cell>
          <cell r="H435">
            <v>46059</v>
          </cell>
          <cell r="I435" t="str">
            <v>WASEEM.TARIQ</v>
          </cell>
          <cell r="J435" t="str">
            <v>Accepted</v>
          </cell>
          <cell r="K435" t="str">
            <v>Online Transfer</v>
          </cell>
          <cell r="L435" t="str">
            <v>Renewal</v>
          </cell>
          <cell r="M435" t="str">
            <v>-</v>
          </cell>
          <cell r="N435" t="str">
            <v>-</v>
          </cell>
        </row>
        <row r="436">
          <cell r="E436" t="str">
            <v>C1007957</v>
          </cell>
          <cell r="F436" t="str">
            <v>2025-12-30 15:44:45</v>
          </cell>
          <cell r="G436">
            <v>12500</v>
          </cell>
          <cell r="H436">
            <v>46057</v>
          </cell>
          <cell r="I436" t="str">
            <v>HASSAN.MUSTAFA</v>
          </cell>
          <cell r="J436" t="str">
            <v>Accepted</v>
          </cell>
          <cell r="K436" t="str">
            <v>Online Transfer</v>
          </cell>
          <cell r="L436" t="str">
            <v>Fresh</v>
          </cell>
          <cell r="M436" t="str">
            <v>N/A</v>
          </cell>
          <cell r="N436" t="str">
            <v>-</v>
          </cell>
        </row>
        <row r="437">
          <cell r="E437" t="str">
            <v>R0906424</v>
          </cell>
          <cell r="F437" t="str">
            <v>2026-01-08 14:21:36</v>
          </cell>
          <cell r="G437">
            <v>12000</v>
          </cell>
          <cell r="H437">
            <v>46057</v>
          </cell>
          <cell r="I437" t="str">
            <v>HASSAN.MUSTAFA</v>
          </cell>
          <cell r="J437" t="str">
            <v>Accepted</v>
          </cell>
          <cell r="K437" t="str">
            <v>Online Transfer</v>
          </cell>
          <cell r="L437" t="str">
            <v>Fresh</v>
          </cell>
          <cell r="M437" t="str">
            <v>N/A</v>
          </cell>
          <cell r="N437" t="str">
            <v>-</v>
          </cell>
        </row>
        <row r="438">
          <cell r="E438" t="str">
            <v>NSP151R-9505671</v>
          </cell>
          <cell r="F438" t="str">
            <v>2024-01-29 00:00:00</v>
          </cell>
          <cell r="G438">
            <v>15500</v>
          </cell>
          <cell r="H438">
            <v>46057</v>
          </cell>
          <cell r="I438" t="str">
            <v>WASEEM.TARIQ</v>
          </cell>
          <cell r="J438" t="str">
            <v>Accepted</v>
          </cell>
          <cell r="K438" t="str">
            <v>Online Transfer</v>
          </cell>
          <cell r="L438" t="str">
            <v>Renewal</v>
          </cell>
          <cell r="M438" t="str">
            <v>-</v>
          </cell>
          <cell r="N438" t="str">
            <v>-</v>
          </cell>
        </row>
        <row r="439">
          <cell r="E439">
            <v>1096157</v>
          </cell>
          <cell r="F439" t="str">
            <v>2022-01-28 12:13:58</v>
          </cell>
          <cell r="G439">
            <v>15500</v>
          </cell>
          <cell r="H439">
            <v>46057</v>
          </cell>
          <cell r="I439" t="str">
            <v>WASEEM.TARIQ</v>
          </cell>
          <cell r="J439" t="str">
            <v>Accepted</v>
          </cell>
          <cell r="K439" t="str">
            <v>Online Transfer</v>
          </cell>
          <cell r="L439" t="str">
            <v>Renewal</v>
          </cell>
          <cell r="M439" t="str">
            <v>-</v>
          </cell>
          <cell r="N439" t="str">
            <v>-</v>
          </cell>
        </row>
        <row r="440">
          <cell r="E440">
            <v>1193922</v>
          </cell>
          <cell r="F440" t="str">
            <v>2024-02-15 16:48:15</v>
          </cell>
          <cell r="G440">
            <v>12000</v>
          </cell>
          <cell r="H440">
            <v>46056</v>
          </cell>
          <cell r="I440" t="str">
            <v>YOUSUF.KHAN</v>
          </cell>
          <cell r="J440" t="str">
            <v>Accepted</v>
          </cell>
          <cell r="K440" t="str">
            <v>Online Transfer</v>
          </cell>
          <cell r="L440" t="str">
            <v>Renewal</v>
          </cell>
          <cell r="M440" t="str">
            <v>-</v>
          </cell>
          <cell r="N440" t="str">
            <v>-</v>
          </cell>
        </row>
        <row r="441">
          <cell r="E441" t="str">
            <v>SR063683</v>
          </cell>
          <cell r="F441" t="str">
            <v>2026-01-21 17:14:53</v>
          </cell>
          <cell r="G441">
            <v>13000</v>
          </cell>
          <cell r="H441">
            <v>46059</v>
          </cell>
          <cell r="I441" t="str">
            <v>HASSAN.MUSTAFA</v>
          </cell>
          <cell r="J441" t="str">
            <v>Accepted</v>
          </cell>
          <cell r="K441" t="str">
            <v>Online Transfer</v>
          </cell>
          <cell r="L441" t="str">
            <v>Fresh</v>
          </cell>
          <cell r="M441" t="str">
            <v>N/A</v>
          </cell>
          <cell r="N441" t="str">
            <v>-</v>
          </cell>
        </row>
        <row r="442">
          <cell r="E442" t="str">
            <v>CD22-6</v>
          </cell>
          <cell r="F442" t="str">
            <v>2023-02-14 18:14:53</v>
          </cell>
          <cell r="G442">
            <v>12000</v>
          </cell>
          <cell r="H442">
            <v>46056</v>
          </cell>
          <cell r="I442" t="str">
            <v>YOUSUF.KHAN</v>
          </cell>
          <cell r="J442" t="str">
            <v>Accepted</v>
          </cell>
          <cell r="K442" t="str">
            <v>Online Transfer</v>
          </cell>
          <cell r="L442" t="str">
            <v>Renewal</v>
          </cell>
          <cell r="M442" t="str">
            <v>-</v>
          </cell>
          <cell r="N442" t="str">
            <v>-</v>
          </cell>
        </row>
        <row r="443">
          <cell r="E443" t="str">
            <v>PK484769</v>
          </cell>
          <cell r="F443" t="str">
            <v>2025-01-17 12:04:56</v>
          </cell>
          <cell r="G443">
            <v>15000</v>
          </cell>
          <cell r="H443">
            <v>46057</v>
          </cell>
          <cell r="I443" t="str">
            <v>YOUSUF.KHAN</v>
          </cell>
          <cell r="J443" t="str">
            <v>Accepted</v>
          </cell>
          <cell r="K443" t="str">
            <v>Cash Deposit</v>
          </cell>
          <cell r="L443" t="str">
            <v>Renewal</v>
          </cell>
          <cell r="M443" t="str">
            <v>-</v>
          </cell>
          <cell r="N443" t="str">
            <v>-</v>
          </cell>
        </row>
        <row r="444">
          <cell r="E444">
            <v>1187800</v>
          </cell>
          <cell r="F444" t="str">
            <v>2023-12-11 13:12:17</v>
          </cell>
          <cell r="G444">
            <v>14000</v>
          </cell>
          <cell r="H444">
            <v>46057</v>
          </cell>
          <cell r="I444" t="str">
            <v>YOUSUF.KHAN</v>
          </cell>
          <cell r="J444" t="str">
            <v>Accepted</v>
          </cell>
          <cell r="K444" t="str">
            <v>Online Transfer</v>
          </cell>
          <cell r="L444" t="str">
            <v>Renewal</v>
          </cell>
          <cell r="M444" t="str">
            <v>-</v>
          </cell>
          <cell r="N444" t="str">
            <v>-</v>
          </cell>
        </row>
        <row r="445">
          <cell r="E445">
            <v>4187014</v>
          </cell>
          <cell r="F445" t="str">
            <v>2022-01-18 13:27:00</v>
          </cell>
          <cell r="G445">
            <v>12000</v>
          </cell>
          <cell r="H445">
            <v>46058</v>
          </cell>
          <cell r="I445" t="str">
            <v>M.KHALID</v>
          </cell>
          <cell r="J445" t="str">
            <v>Accepted</v>
          </cell>
          <cell r="K445" t="str">
            <v>Online Transfer</v>
          </cell>
          <cell r="L445" t="str">
            <v>Renewal</v>
          </cell>
          <cell r="M445" t="str">
            <v>-</v>
          </cell>
          <cell r="N445" t="str">
            <v>-</v>
          </cell>
        </row>
        <row r="446">
          <cell r="E446">
            <v>10075183</v>
          </cell>
          <cell r="F446" t="str">
            <v>2024-01-22 17:53:30</v>
          </cell>
          <cell r="G446">
            <v>8460</v>
          </cell>
          <cell r="H446">
            <v>46057</v>
          </cell>
          <cell r="I446" t="str">
            <v>YOUSUF.KHAN</v>
          </cell>
          <cell r="J446" t="str">
            <v>Accepted</v>
          </cell>
          <cell r="K446" t="str">
            <v>Cheque Deposit</v>
          </cell>
          <cell r="L446" t="str">
            <v>Renewal</v>
          </cell>
          <cell r="M446" t="str">
            <v>-</v>
          </cell>
          <cell r="N446" t="str">
            <v>-</v>
          </cell>
        </row>
        <row r="447">
          <cell r="E447" t="str">
            <v>TGN166R-0890286</v>
          </cell>
          <cell r="F447" t="str">
            <v>2024-03-11 14:15:51</v>
          </cell>
          <cell r="G447">
            <v>14000</v>
          </cell>
          <cell r="H447">
            <v>46057</v>
          </cell>
          <cell r="I447" t="str">
            <v>M.KHALID</v>
          </cell>
          <cell r="J447" t="str">
            <v>Accepted</v>
          </cell>
          <cell r="K447" t="str">
            <v>Online Transfer</v>
          </cell>
          <cell r="L447" t="str">
            <v>Renewal</v>
          </cell>
          <cell r="M447" t="str">
            <v>-</v>
          </cell>
          <cell r="N447" t="str">
            <v>-</v>
          </cell>
        </row>
        <row r="448">
          <cell r="E448">
            <v>7069235</v>
          </cell>
          <cell r="F448" t="str">
            <v>2026-02-03 15:05:13</v>
          </cell>
          <cell r="G448">
            <v>13000</v>
          </cell>
          <cell r="H448">
            <v>46059</v>
          </cell>
          <cell r="I448" t="str">
            <v>TANVIR.AHMAD</v>
          </cell>
          <cell r="J448" t="str">
            <v>Accepted</v>
          </cell>
          <cell r="K448" t="str">
            <v>Cash Deposit</v>
          </cell>
          <cell r="L448" t="str">
            <v>Fresh</v>
          </cell>
          <cell r="M448" t="str">
            <v>N/A</v>
          </cell>
          <cell r="N448" t="str">
            <v>-</v>
          </cell>
        </row>
        <row r="449">
          <cell r="E449" t="str">
            <v>GUN126R-5564200</v>
          </cell>
          <cell r="F449" t="str">
            <v>2024-01-30 15:25:40</v>
          </cell>
          <cell r="G449">
            <v>14000</v>
          </cell>
          <cell r="H449">
            <v>46059</v>
          </cell>
          <cell r="I449" t="str">
            <v>MUHAMMAD.OWAIS</v>
          </cell>
          <cell r="J449" t="str">
            <v>Accepted</v>
          </cell>
          <cell r="K449" t="str">
            <v>Cash Deposit</v>
          </cell>
          <cell r="L449" t="str">
            <v>Renewal</v>
          </cell>
          <cell r="M449" t="str">
            <v>-</v>
          </cell>
          <cell r="N449" t="str">
            <v>-</v>
          </cell>
        </row>
        <row r="450">
          <cell r="E450" t="str">
            <v>S2236567</v>
          </cell>
          <cell r="F450" t="str">
            <v>2025-12-13 15:53:42</v>
          </cell>
          <cell r="G450">
            <v>12500</v>
          </cell>
          <cell r="H450">
            <v>46055</v>
          </cell>
          <cell r="I450" t="str">
            <v>FARJAD.LATIF</v>
          </cell>
          <cell r="J450" t="str">
            <v>Accepted</v>
          </cell>
          <cell r="K450" t="str">
            <v>Online Transfer</v>
          </cell>
          <cell r="L450" t="str">
            <v>Fresh</v>
          </cell>
          <cell r="M450" t="str">
            <v>N/A</v>
          </cell>
          <cell r="N450" t="str">
            <v>-</v>
          </cell>
        </row>
        <row r="451">
          <cell r="E451" t="str">
            <v>NHP10-2465185</v>
          </cell>
          <cell r="F451" t="str">
            <v>2025-12-11 16:07:01</v>
          </cell>
          <cell r="G451">
            <v>12500</v>
          </cell>
          <cell r="H451">
            <v>46055</v>
          </cell>
          <cell r="I451" t="str">
            <v>FARJAD.LATIF</v>
          </cell>
          <cell r="J451" t="str">
            <v>Accepted</v>
          </cell>
          <cell r="K451" t="str">
            <v>Online Transfer</v>
          </cell>
          <cell r="L451" t="str">
            <v>Fresh</v>
          </cell>
          <cell r="M451" t="str">
            <v>N/A</v>
          </cell>
          <cell r="N451" t="str">
            <v>-</v>
          </cell>
        </row>
        <row r="452">
          <cell r="E452" t="str">
            <v>TR064948</v>
          </cell>
          <cell r="F452" t="str">
            <v>2026-01-28 14:53:15</v>
          </cell>
          <cell r="G452">
            <v>13000</v>
          </cell>
          <cell r="H452">
            <v>46059</v>
          </cell>
          <cell r="I452" t="str">
            <v>TANVIR.AHMAD</v>
          </cell>
          <cell r="J452" t="str">
            <v>Accepted</v>
          </cell>
          <cell r="K452" t="str">
            <v>Cash Deposit</v>
          </cell>
          <cell r="L452" t="str">
            <v>Fresh</v>
          </cell>
          <cell r="M452" t="str">
            <v>N/A</v>
          </cell>
          <cell r="N452" t="str">
            <v>-</v>
          </cell>
        </row>
        <row r="453">
          <cell r="E453" t="str">
            <v>H1240976</v>
          </cell>
          <cell r="F453" t="str">
            <v>2025-02-19 16:27:23</v>
          </cell>
          <cell r="G453">
            <v>14500</v>
          </cell>
          <cell r="H453">
            <v>46058</v>
          </cell>
          <cell r="I453" t="str">
            <v>M.KHALID</v>
          </cell>
          <cell r="J453" t="str">
            <v>Accepted</v>
          </cell>
          <cell r="K453" t="str">
            <v>Online Transfer</v>
          </cell>
          <cell r="L453" t="str">
            <v>Renewal</v>
          </cell>
          <cell r="M453" t="str">
            <v>-</v>
          </cell>
          <cell r="N453" t="str">
            <v>-</v>
          </cell>
        </row>
        <row r="454">
          <cell r="E454" t="str">
            <v>LA350S-0324260</v>
          </cell>
          <cell r="F454" t="str">
            <v>2026-02-02 18:03:34</v>
          </cell>
          <cell r="G454">
            <v>13000</v>
          </cell>
          <cell r="H454">
            <v>46055</v>
          </cell>
          <cell r="I454" t="str">
            <v>FARJAD.LATIF</v>
          </cell>
          <cell r="J454" t="str">
            <v>Accepted</v>
          </cell>
          <cell r="K454" t="str">
            <v>Online Transfer</v>
          </cell>
          <cell r="L454" t="str">
            <v>Fresh</v>
          </cell>
          <cell r="M454" t="str">
            <v>N/A</v>
          </cell>
          <cell r="N454" t="str">
            <v>-</v>
          </cell>
        </row>
        <row r="455">
          <cell r="E455">
            <v>6084511</v>
          </cell>
          <cell r="F455" t="str">
            <v>2024-02-17 11:14:32</v>
          </cell>
          <cell r="G455">
            <v>15000</v>
          </cell>
          <cell r="H455">
            <v>46058</v>
          </cell>
          <cell r="I455" t="str">
            <v>YOUSUF.KHAN</v>
          </cell>
          <cell r="J455" t="str">
            <v>Accepted</v>
          </cell>
          <cell r="K455" t="str">
            <v>Online Transfer</v>
          </cell>
          <cell r="L455" t="str">
            <v>Renewal</v>
          </cell>
          <cell r="M455" t="str">
            <v>-</v>
          </cell>
          <cell r="N455" t="str">
            <v>-</v>
          </cell>
        </row>
        <row r="456">
          <cell r="E456" t="str">
            <v>R-5573776</v>
          </cell>
          <cell r="F456" t="str">
            <v>2026-02-02 15:32:59</v>
          </cell>
          <cell r="G456">
            <v>18000</v>
          </cell>
          <cell r="H456">
            <v>46055</v>
          </cell>
          <cell r="I456" t="str">
            <v>FARJAD.LATIF</v>
          </cell>
          <cell r="J456" t="str">
            <v>Accepted</v>
          </cell>
          <cell r="K456" t="str">
            <v>Online Transfer</v>
          </cell>
          <cell r="L456" t="str">
            <v>Fresh</v>
          </cell>
          <cell r="M456" t="str">
            <v>SHAHEEN PERVAIZ</v>
          </cell>
          <cell r="N456" t="str">
            <v>42101-2054934-9</v>
          </cell>
        </row>
        <row r="457">
          <cell r="E457">
            <v>4110035</v>
          </cell>
          <cell r="F457" t="str">
            <v>2022-02-16 12:56:47</v>
          </cell>
          <cell r="G457">
            <v>11000</v>
          </cell>
          <cell r="H457">
            <v>46059</v>
          </cell>
          <cell r="I457" t="str">
            <v>HUZAIFA.KHAN</v>
          </cell>
          <cell r="J457" t="str">
            <v>Accepted</v>
          </cell>
          <cell r="K457" t="str">
            <v>Online Transfer</v>
          </cell>
          <cell r="L457" t="str">
            <v>Renewal</v>
          </cell>
          <cell r="M457" t="str">
            <v>-</v>
          </cell>
          <cell r="N457" t="str">
            <v>-</v>
          </cell>
        </row>
        <row r="458">
          <cell r="E458" t="str">
            <v>BEQ-056</v>
          </cell>
          <cell r="F458" t="str">
            <v>2026-01-28 15:55:07</v>
          </cell>
          <cell r="G458">
            <v>13000</v>
          </cell>
          <cell r="H458">
            <v>46055</v>
          </cell>
          <cell r="I458" t="str">
            <v>FARJAD.LATIF</v>
          </cell>
          <cell r="J458" t="str">
            <v>Accepted</v>
          </cell>
          <cell r="K458" t="str">
            <v>Online Transfer</v>
          </cell>
          <cell r="L458" t="str">
            <v>Fresh</v>
          </cell>
          <cell r="M458" t="str">
            <v>N/A</v>
          </cell>
          <cell r="N458" t="str">
            <v>-</v>
          </cell>
        </row>
        <row r="459">
          <cell r="E459" t="str">
            <v>RU31021934</v>
          </cell>
          <cell r="F459" t="str">
            <v>2024-01-26 00:00:00</v>
          </cell>
          <cell r="G459">
            <v>16000</v>
          </cell>
          <cell r="H459">
            <v>46059</v>
          </cell>
          <cell r="I459" t="str">
            <v>ALIZA.WALEED</v>
          </cell>
          <cell r="J459" t="str">
            <v>Accepted</v>
          </cell>
          <cell r="K459" t="str">
            <v>Online Transfer</v>
          </cell>
          <cell r="L459" t="str">
            <v>Renewal</v>
          </cell>
          <cell r="M459" t="str">
            <v>-</v>
          </cell>
          <cell r="N459" t="str">
            <v>-</v>
          </cell>
        </row>
        <row r="460">
          <cell r="E460" t="str">
            <v>NZE140-2078149</v>
          </cell>
          <cell r="F460" t="str">
            <v>2026-02-02 10:06:38</v>
          </cell>
          <cell r="G460">
            <v>13000</v>
          </cell>
          <cell r="H460">
            <v>46055</v>
          </cell>
          <cell r="I460" t="str">
            <v>FARJAD.LATIF</v>
          </cell>
          <cell r="J460" t="str">
            <v>Accepted</v>
          </cell>
          <cell r="K460" t="str">
            <v>Online Transfer</v>
          </cell>
          <cell r="L460" t="str">
            <v>Fresh</v>
          </cell>
          <cell r="M460" t="str">
            <v>N/A</v>
          </cell>
          <cell r="N460" t="str">
            <v>-</v>
          </cell>
        </row>
        <row r="461">
          <cell r="E461" t="str">
            <v>NF1AVK31H10024769</v>
          </cell>
          <cell r="F461" t="str">
            <v>2025-02-17 00:00:00</v>
          </cell>
          <cell r="G461">
            <v>14000</v>
          </cell>
          <cell r="H461">
            <v>46059</v>
          </cell>
          <cell r="I461" t="str">
            <v>JAWAHIR.SAEED</v>
          </cell>
          <cell r="J461" t="str">
            <v>Accepted</v>
          </cell>
          <cell r="K461" t="str">
            <v>Online Transfer</v>
          </cell>
          <cell r="L461" t="str">
            <v>Renewal</v>
          </cell>
          <cell r="M461" t="str">
            <v>-</v>
          </cell>
          <cell r="N461" t="str">
            <v>-</v>
          </cell>
        </row>
        <row r="462">
          <cell r="E462" t="str">
            <v>NF9EFUA54T2026725</v>
          </cell>
          <cell r="F462" t="str">
            <v>2026-02-04 14:38:11</v>
          </cell>
          <cell r="G462">
            <v>13000</v>
          </cell>
          <cell r="H462">
            <v>46059</v>
          </cell>
          <cell r="I462" t="str">
            <v>JEHANZEB.KHAN</v>
          </cell>
          <cell r="J462" t="str">
            <v>Accepted</v>
          </cell>
          <cell r="K462" t="str">
            <v>Online Transfer</v>
          </cell>
          <cell r="L462" t="str">
            <v>Fresh</v>
          </cell>
          <cell r="M462" t="str">
            <v>N/A</v>
          </cell>
          <cell r="N462" t="str">
            <v>-</v>
          </cell>
        </row>
        <row r="463">
          <cell r="E463" t="str">
            <v>KSP130-2116823</v>
          </cell>
          <cell r="F463" t="str">
            <v>2025-02-12 16:02:27</v>
          </cell>
          <cell r="G463">
            <v>12000</v>
          </cell>
          <cell r="H463">
            <v>46059</v>
          </cell>
          <cell r="I463" t="str">
            <v>HUZAIFA.KHAN</v>
          </cell>
          <cell r="J463" t="str">
            <v>Accepted</v>
          </cell>
          <cell r="K463" t="str">
            <v>Online Transfer</v>
          </cell>
          <cell r="L463" t="str">
            <v>Renewal</v>
          </cell>
          <cell r="M463" t="str">
            <v>-</v>
          </cell>
          <cell r="N463" t="str">
            <v>-</v>
          </cell>
        </row>
        <row r="464">
          <cell r="E464">
            <v>10057414</v>
          </cell>
          <cell r="F464" t="str">
            <v>2020-02-20 15:15:08</v>
          </cell>
          <cell r="G464">
            <v>15000</v>
          </cell>
          <cell r="H464">
            <v>46059</v>
          </cell>
          <cell r="I464" t="str">
            <v>MUHAMMAD.UMER</v>
          </cell>
          <cell r="J464" t="str">
            <v>Accepted</v>
          </cell>
          <cell r="K464" t="str">
            <v>Online Transfer</v>
          </cell>
          <cell r="L464" t="str">
            <v>Renewal</v>
          </cell>
          <cell r="M464" t="str">
            <v>-</v>
          </cell>
          <cell r="N464" t="str">
            <v>-</v>
          </cell>
        </row>
        <row r="465">
          <cell r="E465">
            <v>1217074</v>
          </cell>
          <cell r="F465" t="str">
            <v>2025-01-16 00:00:00</v>
          </cell>
          <cell r="G465">
            <v>15500</v>
          </cell>
          <cell r="H465">
            <v>46058</v>
          </cell>
          <cell r="I465" t="str">
            <v>AGHA.M.JAFFER</v>
          </cell>
          <cell r="J465" t="str">
            <v>Accepted</v>
          </cell>
          <cell r="K465" t="str">
            <v>Online Transfer</v>
          </cell>
          <cell r="L465" t="str">
            <v>Renewal</v>
          </cell>
          <cell r="M465" t="str">
            <v>-</v>
          </cell>
          <cell r="N465" t="str">
            <v>-</v>
          </cell>
        </row>
        <row r="466">
          <cell r="E466" t="str">
            <v>00208474</v>
          </cell>
          <cell r="F466" t="str">
            <v>2025-02-20 10:02:33</v>
          </cell>
          <cell r="G466">
            <v>15000</v>
          </cell>
          <cell r="H466">
            <v>46059</v>
          </cell>
          <cell r="I466" t="str">
            <v>RAHAT.GUL</v>
          </cell>
          <cell r="J466" t="str">
            <v>Accepted</v>
          </cell>
          <cell r="K466" t="str">
            <v>Online Transfer</v>
          </cell>
          <cell r="L466" t="str">
            <v>Renewal</v>
          </cell>
          <cell r="M466" t="str">
            <v>-</v>
          </cell>
          <cell r="N466" t="str">
            <v>-</v>
          </cell>
        </row>
        <row r="467">
          <cell r="E467">
            <v>503181</v>
          </cell>
          <cell r="F467" t="str">
            <v>2024-12-18 17:54:26</v>
          </cell>
          <cell r="G467">
            <v>8460</v>
          </cell>
          <cell r="H467">
            <v>46057</v>
          </cell>
          <cell r="I467" t="str">
            <v>SAIF.MALIK</v>
          </cell>
          <cell r="J467" t="str">
            <v>Accepted</v>
          </cell>
          <cell r="K467" t="str">
            <v>Cheque Deposit</v>
          </cell>
          <cell r="L467" t="str">
            <v>Renewal</v>
          </cell>
          <cell r="M467" t="str">
            <v>-</v>
          </cell>
          <cell r="N467" t="str">
            <v>-</v>
          </cell>
        </row>
        <row r="468">
          <cell r="E468" t="str">
            <v>NFBGN8628TR064370</v>
          </cell>
          <cell r="F468" t="str">
            <v>2026-01-28 11:54:17</v>
          </cell>
          <cell r="G468">
            <v>2500</v>
          </cell>
          <cell r="H468">
            <v>46055</v>
          </cell>
          <cell r="I468" t="str">
            <v>TANVIR.AHMAD</v>
          </cell>
          <cell r="J468" t="str">
            <v>Accepted</v>
          </cell>
          <cell r="K468" t="str">
            <v>Online Transfer</v>
          </cell>
          <cell r="L468" t="str">
            <v>Fresh</v>
          </cell>
          <cell r="M468" t="str">
            <v>N/A</v>
          </cell>
          <cell r="N468" t="str">
            <v>-</v>
          </cell>
        </row>
        <row r="469">
          <cell r="E469" t="str">
            <v>TRH2240024488</v>
          </cell>
          <cell r="F469" t="str">
            <v>2026-01-30 21:44:36</v>
          </cell>
          <cell r="G469">
            <v>13000</v>
          </cell>
          <cell r="H469">
            <v>46052</v>
          </cell>
          <cell r="I469" t="str">
            <v>ANIL</v>
          </cell>
          <cell r="J469" t="str">
            <v>Accepted</v>
          </cell>
          <cell r="K469" t="str">
            <v>Online Transfer</v>
          </cell>
          <cell r="L469" t="str">
            <v>Fresh</v>
          </cell>
          <cell r="M469" t="str">
            <v>N/A</v>
          </cell>
          <cell r="N469" t="str">
            <v>-</v>
          </cell>
        </row>
        <row r="470">
          <cell r="E470" t="str">
            <v>NFBFC6660GR000838</v>
          </cell>
          <cell r="F470" t="str">
            <v>2024-02-16 00:00:00</v>
          </cell>
          <cell r="G470">
            <v>15000</v>
          </cell>
          <cell r="H470">
            <v>46059</v>
          </cell>
          <cell r="I470" t="str">
            <v>HUZAIFA.KHAN</v>
          </cell>
          <cell r="J470" t="str">
            <v>Accepted</v>
          </cell>
          <cell r="K470" t="str">
            <v>Online Transfer</v>
          </cell>
          <cell r="L470" t="str">
            <v>Renewal</v>
          </cell>
          <cell r="M470" t="str">
            <v>-</v>
          </cell>
          <cell r="N470" t="str">
            <v>-</v>
          </cell>
        </row>
        <row r="471">
          <cell r="E471" t="str">
            <v>NF1AET306H1292946</v>
          </cell>
          <cell r="F471" t="str">
            <v>2026-02-02 16:10:03</v>
          </cell>
          <cell r="G471">
            <v>13000</v>
          </cell>
          <cell r="H471">
            <v>46056</v>
          </cell>
          <cell r="I471" t="str">
            <v>TANVIR.AHMAD</v>
          </cell>
          <cell r="J471" t="str">
            <v>Accepted</v>
          </cell>
          <cell r="K471" t="str">
            <v>Online Transfer</v>
          </cell>
          <cell r="L471" t="str">
            <v>Fresh</v>
          </cell>
          <cell r="M471" t="str">
            <v>N/A</v>
          </cell>
          <cell r="N471" t="str">
            <v>-</v>
          </cell>
        </row>
        <row r="472">
          <cell r="E472">
            <v>1161974</v>
          </cell>
          <cell r="F472" t="str">
            <v>2025-12-29 10:21:55</v>
          </cell>
          <cell r="G472">
            <v>12500</v>
          </cell>
          <cell r="H472">
            <v>46037</v>
          </cell>
          <cell r="I472" t="str">
            <v>SHAHZAD.BHATTI</v>
          </cell>
          <cell r="J472" t="str">
            <v>Accepted</v>
          </cell>
          <cell r="K472" t="str">
            <v>Cash Deposit</v>
          </cell>
          <cell r="L472" t="str">
            <v>Fresh</v>
          </cell>
          <cell r="M472" t="str">
            <v>N/A</v>
          </cell>
          <cell r="N472" t="str">
            <v>-</v>
          </cell>
        </row>
        <row r="473">
          <cell r="E473" t="str">
            <v>NSP150R-7069128</v>
          </cell>
          <cell r="F473" t="str">
            <v>2026-01-29 15:57:57</v>
          </cell>
          <cell r="G473">
            <v>13000</v>
          </cell>
          <cell r="H473">
            <v>46056</v>
          </cell>
          <cell r="I473" t="str">
            <v>TANVIR.AHMAD</v>
          </cell>
          <cell r="J473" t="str">
            <v>Accepted</v>
          </cell>
          <cell r="K473" t="str">
            <v>Online Transfer</v>
          </cell>
          <cell r="L473" t="str">
            <v>Fresh</v>
          </cell>
          <cell r="M473" t="str">
            <v>N/A</v>
          </cell>
          <cell r="N473" t="str">
            <v>-</v>
          </cell>
        </row>
        <row r="474">
          <cell r="E474" t="str">
            <v>R074763</v>
          </cell>
          <cell r="F474" t="str">
            <v>2024-01-16 16:18:05</v>
          </cell>
          <cell r="G474">
            <v>10000</v>
          </cell>
          <cell r="H474">
            <v>46059</v>
          </cell>
          <cell r="I474" t="str">
            <v>HASNAIN</v>
          </cell>
          <cell r="J474" t="str">
            <v>Accepted</v>
          </cell>
          <cell r="K474" t="str">
            <v>Online Transfer</v>
          </cell>
          <cell r="L474" t="str">
            <v>Renewal</v>
          </cell>
          <cell r="M474" t="str">
            <v>-</v>
          </cell>
          <cell r="N474" t="str">
            <v>-</v>
          </cell>
        </row>
        <row r="475">
          <cell r="E475" t="str">
            <v>NFBFD153X8R111101</v>
          </cell>
          <cell r="F475" t="str">
            <v>2025-02-11 09:23:08</v>
          </cell>
          <cell r="G475">
            <v>10000</v>
          </cell>
          <cell r="H475">
            <v>46057</v>
          </cell>
          <cell r="I475" t="str">
            <v>SAIF.MALIK</v>
          </cell>
          <cell r="J475" t="str">
            <v>Accepted</v>
          </cell>
          <cell r="K475" t="str">
            <v>Online Transfer</v>
          </cell>
          <cell r="L475" t="str">
            <v>Renewal</v>
          </cell>
          <cell r="M475" t="str">
            <v>-</v>
          </cell>
          <cell r="N475" t="str">
            <v>-</v>
          </cell>
        </row>
        <row r="476">
          <cell r="E476" t="str">
            <v>H1157459</v>
          </cell>
          <cell r="F476" t="str">
            <v>2025-01-24 00:00:00</v>
          </cell>
          <cell r="G476">
            <v>10000</v>
          </cell>
          <cell r="H476">
            <v>46058</v>
          </cell>
          <cell r="I476" t="str">
            <v>HASNAIN</v>
          </cell>
          <cell r="J476" t="str">
            <v>Accepted</v>
          </cell>
          <cell r="K476" t="str">
            <v>Online Transfer</v>
          </cell>
          <cell r="L476" t="str">
            <v>Renewal</v>
          </cell>
          <cell r="M476" t="str">
            <v>-</v>
          </cell>
          <cell r="N476" t="str">
            <v>-</v>
          </cell>
        </row>
        <row r="477">
          <cell r="E477" t="str">
            <v>GUN126R-5567694</v>
          </cell>
          <cell r="F477" t="str">
            <v>2025-02-01 17:32:59</v>
          </cell>
          <cell r="G477">
            <v>12500</v>
          </cell>
          <cell r="H477">
            <v>46058</v>
          </cell>
          <cell r="I477" t="str">
            <v>HASNAIN</v>
          </cell>
          <cell r="J477" t="str">
            <v>Accepted</v>
          </cell>
          <cell r="K477" t="str">
            <v>Online Transfer</v>
          </cell>
          <cell r="L477" t="str">
            <v>Renewal</v>
          </cell>
          <cell r="M477" t="str">
            <v>-</v>
          </cell>
          <cell r="N477" t="str">
            <v>-</v>
          </cell>
        </row>
        <row r="478">
          <cell r="E478" t="str">
            <v>E1657116531</v>
          </cell>
          <cell r="F478" t="str">
            <v>2022-02-19 17:35:08</v>
          </cell>
          <cell r="G478">
            <v>14000</v>
          </cell>
          <cell r="H478">
            <v>46057</v>
          </cell>
          <cell r="I478" t="str">
            <v>JAWAHIR.SAEED</v>
          </cell>
          <cell r="J478" t="str">
            <v>Accepted</v>
          </cell>
          <cell r="K478" t="str">
            <v>Online Transfer</v>
          </cell>
          <cell r="L478" t="str">
            <v>Renewal</v>
          </cell>
          <cell r="M478" t="str">
            <v>-</v>
          </cell>
          <cell r="N478" t="str">
            <v>-</v>
          </cell>
        </row>
        <row r="479">
          <cell r="E479">
            <v>1191494</v>
          </cell>
          <cell r="F479" t="str">
            <v>2024-01-12 17:36:14</v>
          </cell>
          <cell r="G479">
            <v>10000</v>
          </cell>
          <cell r="H479">
            <v>46059</v>
          </cell>
          <cell r="I479" t="str">
            <v>M.MUSTAFA</v>
          </cell>
          <cell r="J479" t="str">
            <v>Accepted</v>
          </cell>
          <cell r="K479" t="str">
            <v>Online Transfer</v>
          </cell>
          <cell r="L479" t="str">
            <v>Renewal</v>
          </cell>
          <cell r="M479" t="str">
            <v>-</v>
          </cell>
          <cell r="N479" t="str">
            <v>-</v>
          </cell>
        </row>
        <row r="480">
          <cell r="E480">
            <v>493256</v>
          </cell>
          <cell r="F480" t="str">
            <v>2023-02-16 11:07:20</v>
          </cell>
          <cell r="G480">
            <v>13000</v>
          </cell>
          <cell r="H480">
            <v>46059</v>
          </cell>
          <cell r="I480" t="str">
            <v>RAHAT.GUL</v>
          </cell>
          <cell r="J480" t="str">
            <v>Accepted</v>
          </cell>
          <cell r="K480" t="str">
            <v>Cheque Deposit</v>
          </cell>
          <cell r="L480" t="str">
            <v>Renewal</v>
          </cell>
          <cell r="M480" t="str">
            <v>-</v>
          </cell>
          <cell r="N480" t="str">
            <v>-</v>
          </cell>
        </row>
        <row r="481">
          <cell r="E481" t="str">
            <v>002455</v>
          </cell>
          <cell r="F481" t="str">
            <v>2022-12-08 13:16:00</v>
          </cell>
          <cell r="G481">
            <v>15000</v>
          </cell>
          <cell r="H481">
            <v>46059</v>
          </cell>
          <cell r="I481" t="str">
            <v>AGHA.M.JAFFER</v>
          </cell>
          <cell r="J481" t="str">
            <v>Pending</v>
          </cell>
          <cell r="K481" t="str">
            <v>Online Transfer</v>
          </cell>
          <cell r="L481" t="str">
            <v>Conversion</v>
          </cell>
          <cell r="M481" t="str">
            <v>NA</v>
          </cell>
          <cell r="N481" t="str">
            <v>-</v>
          </cell>
        </row>
        <row r="482">
          <cell r="E482" t="str">
            <v>P000926</v>
          </cell>
          <cell r="F482" t="str">
            <v>2024-02-01 18:45:14</v>
          </cell>
          <cell r="G482">
            <v>14000</v>
          </cell>
          <cell r="H482">
            <v>46058</v>
          </cell>
          <cell r="I482" t="str">
            <v>MUHAMMAD.OWAIS</v>
          </cell>
          <cell r="J482" t="str">
            <v>Accepted</v>
          </cell>
          <cell r="K482" t="str">
            <v>Online Transfer</v>
          </cell>
          <cell r="L482" t="str">
            <v>Renewal</v>
          </cell>
          <cell r="M482" t="str">
            <v>N/A</v>
          </cell>
          <cell r="N482" t="str">
            <v>-</v>
          </cell>
        </row>
        <row r="483">
          <cell r="E483">
            <v>7005107</v>
          </cell>
          <cell r="F483" t="str">
            <v>2026-02-03 00:00:00</v>
          </cell>
          <cell r="G483">
            <v>14000</v>
          </cell>
          <cell r="H483">
            <v>46057</v>
          </cell>
          <cell r="I483" t="str">
            <v>MUHAMMAD.OWAIS</v>
          </cell>
          <cell r="J483" t="str">
            <v>Accepted</v>
          </cell>
          <cell r="K483" t="str">
            <v>Online Transfer</v>
          </cell>
          <cell r="L483" t="str">
            <v>Conversion</v>
          </cell>
          <cell r="M483" t="str">
            <v>N/A</v>
          </cell>
          <cell r="N483" t="str">
            <v>-</v>
          </cell>
        </row>
        <row r="484">
          <cell r="E484" t="str">
            <v>S2013814</v>
          </cell>
          <cell r="F484" t="str">
            <v>2025-02-19 16:05:35</v>
          </cell>
          <cell r="G484">
            <v>14000</v>
          </cell>
          <cell r="H484">
            <v>46057</v>
          </cell>
          <cell r="I484" t="str">
            <v>MUHAMMAD.OWAIS</v>
          </cell>
          <cell r="J484" t="str">
            <v>Accepted</v>
          </cell>
          <cell r="K484" t="str">
            <v>Online Transfer</v>
          </cell>
          <cell r="L484" t="str">
            <v>Renewal</v>
          </cell>
          <cell r="M484" t="str">
            <v>-</v>
          </cell>
          <cell r="N484" t="str">
            <v>-</v>
          </cell>
        </row>
        <row r="485">
          <cell r="E485" t="str">
            <v>TMD-971</v>
          </cell>
          <cell r="F485" t="str">
            <v>2026-01-21 16:19:10</v>
          </cell>
          <cell r="G485">
            <v>10000</v>
          </cell>
          <cell r="H485">
            <v>46056</v>
          </cell>
          <cell r="I485" t="str">
            <v>SABOOR.ALI</v>
          </cell>
          <cell r="J485" t="str">
            <v>Accepted</v>
          </cell>
          <cell r="K485" t="str">
            <v>Online Transfer</v>
          </cell>
          <cell r="L485" t="str">
            <v>Fresh</v>
          </cell>
          <cell r="M485" t="str">
            <v>-</v>
          </cell>
          <cell r="N485" t="str">
            <v>-</v>
          </cell>
        </row>
        <row r="486">
          <cell r="E486" t="str">
            <v>H1152444</v>
          </cell>
          <cell r="F486" t="str">
            <v>2026-02-06 00:00:00</v>
          </cell>
          <cell r="G486">
            <v>13000</v>
          </cell>
          <cell r="H486">
            <v>46057</v>
          </cell>
          <cell r="I486" t="str">
            <v>MUHAMMAD.UMER</v>
          </cell>
          <cell r="J486" t="str">
            <v>Accepted</v>
          </cell>
          <cell r="K486" t="str">
            <v>Online Transfer</v>
          </cell>
          <cell r="L486" t="str">
            <v>Conversion</v>
          </cell>
          <cell r="M486" t="str">
            <v>N/A</v>
          </cell>
          <cell r="N486" t="str">
            <v>-</v>
          </cell>
        </row>
        <row r="487">
          <cell r="E487">
            <v>6061379</v>
          </cell>
          <cell r="F487" t="str">
            <v>2022-01-24 16:56:57</v>
          </cell>
          <cell r="G487">
            <v>16000</v>
          </cell>
          <cell r="H487">
            <v>46059</v>
          </cell>
          <cell r="I487" t="str">
            <v>ALIZA.WALEED</v>
          </cell>
          <cell r="J487" t="str">
            <v>Accepted</v>
          </cell>
          <cell r="K487" t="str">
            <v>Cash Deposit</v>
          </cell>
          <cell r="L487" t="str">
            <v>Renewal</v>
          </cell>
          <cell r="M487" t="str">
            <v>-</v>
          </cell>
          <cell r="N487" t="str">
            <v>-</v>
          </cell>
        </row>
        <row r="488">
          <cell r="E488" t="str">
            <v>H103936</v>
          </cell>
          <cell r="F488" t="str">
            <v>2022-02-11 17:32:00</v>
          </cell>
          <cell r="G488">
            <v>16000</v>
          </cell>
          <cell r="H488">
            <v>46059</v>
          </cell>
          <cell r="I488" t="str">
            <v>ALIZA.WALEED</v>
          </cell>
          <cell r="J488" t="str">
            <v>Accepted</v>
          </cell>
          <cell r="K488" t="str">
            <v>Online Transfer</v>
          </cell>
          <cell r="L488" t="str">
            <v>Renewal</v>
          </cell>
          <cell r="M488" t="str">
            <v>-</v>
          </cell>
          <cell r="N488" t="str">
            <v>-</v>
          </cell>
        </row>
        <row r="489">
          <cell r="E489" t="str">
            <v>G105495</v>
          </cell>
          <cell r="F489" t="str">
            <v>2022-02-07 10:31:17</v>
          </cell>
          <cell r="G489">
            <v>10000</v>
          </cell>
          <cell r="H489">
            <v>46058</v>
          </cell>
          <cell r="I489" t="str">
            <v>ALIZA.WALEED</v>
          </cell>
          <cell r="J489" t="str">
            <v>Accepted</v>
          </cell>
          <cell r="K489" t="str">
            <v>Online Transfer</v>
          </cell>
          <cell r="L489" t="str">
            <v>Renewal</v>
          </cell>
          <cell r="M489" t="str">
            <v>-</v>
          </cell>
          <cell r="N489" t="str">
            <v>-</v>
          </cell>
        </row>
        <row r="490">
          <cell r="E490">
            <v>7042873</v>
          </cell>
          <cell r="F490" t="str">
            <v>2024-02-19 00:00:00</v>
          </cell>
          <cell r="G490">
            <v>13500</v>
          </cell>
          <cell r="H490">
            <v>46057</v>
          </cell>
          <cell r="I490" t="str">
            <v>HUZAIFA.KHAN</v>
          </cell>
          <cell r="J490" t="str">
            <v>Accepted</v>
          </cell>
          <cell r="K490" t="str">
            <v>Online Transfer</v>
          </cell>
          <cell r="L490" t="str">
            <v>Renewal</v>
          </cell>
          <cell r="M490" t="str">
            <v>-</v>
          </cell>
          <cell r="N490" t="str">
            <v>-</v>
          </cell>
        </row>
        <row r="491">
          <cell r="E491" t="str">
            <v>PN404713</v>
          </cell>
          <cell r="F491" t="str">
            <v>2025-02-18 00:00:00</v>
          </cell>
          <cell r="G491">
            <v>14000</v>
          </cell>
          <cell r="H491">
            <v>46058</v>
          </cell>
          <cell r="I491" t="str">
            <v>HUZAIFA.KHAN</v>
          </cell>
          <cell r="J491" t="str">
            <v>Accepted</v>
          </cell>
          <cell r="K491" t="str">
            <v>Online Transfer</v>
          </cell>
          <cell r="L491" t="str">
            <v>Renewal</v>
          </cell>
          <cell r="M491" t="str">
            <v>-</v>
          </cell>
          <cell r="N491" t="str">
            <v>-</v>
          </cell>
        </row>
        <row r="492">
          <cell r="E492">
            <v>10092893</v>
          </cell>
          <cell r="F492" t="str">
            <v>2022-02-10 12:55:56</v>
          </cell>
          <cell r="G492">
            <v>13000</v>
          </cell>
          <cell r="H492">
            <v>46059</v>
          </cell>
          <cell r="I492" t="str">
            <v>ALIZA.WALEED</v>
          </cell>
          <cell r="J492" t="str">
            <v>Accepted</v>
          </cell>
          <cell r="K492" t="str">
            <v>Online Transfer</v>
          </cell>
          <cell r="L492" t="str">
            <v>Renewal</v>
          </cell>
          <cell r="M492" t="str">
            <v>-</v>
          </cell>
          <cell r="N492" t="str">
            <v>-</v>
          </cell>
        </row>
        <row r="493">
          <cell r="E493" t="str">
            <v>ZRE171R-6086984</v>
          </cell>
          <cell r="F493" t="str">
            <v>2025-02-10 10:17:57</v>
          </cell>
          <cell r="G493">
            <v>15000</v>
          </cell>
          <cell r="H493">
            <v>46058</v>
          </cell>
          <cell r="I493" t="str">
            <v>HUZAIFA.KHAN</v>
          </cell>
          <cell r="J493" t="str">
            <v>Accepted</v>
          </cell>
          <cell r="K493" t="str">
            <v>Online Transfer</v>
          </cell>
          <cell r="L493" t="str">
            <v>Renewal</v>
          </cell>
          <cell r="M493" t="str">
            <v>-</v>
          </cell>
          <cell r="N493" t="str">
            <v>-</v>
          </cell>
        </row>
        <row r="494">
          <cell r="E494" t="str">
            <v>024473</v>
          </cell>
          <cell r="F494" t="str">
            <v>2022-01-20 13:50:40</v>
          </cell>
          <cell r="G494">
            <v>16000</v>
          </cell>
          <cell r="H494">
            <v>46057</v>
          </cell>
          <cell r="I494" t="str">
            <v>ALIZA.WALEED</v>
          </cell>
          <cell r="J494" t="str">
            <v>Accepted</v>
          </cell>
          <cell r="K494" t="str">
            <v>Online Transfer</v>
          </cell>
          <cell r="L494" t="str">
            <v>Renewal</v>
          </cell>
          <cell r="M494" t="str">
            <v>-</v>
          </cell>
          <cell r="N494" t="str">
            <v>-</v>
          </cell>
        </row>
        <row r="495">
          <cell r="E495" t="str">
            <v>R027442</v>
          </cell>
          <cell r="F495" t="str">
            <v>2023-01-26 16:28:13</v>
          </cell>
          <cell r="G495">
            <v>14000</v>
          </cell>
          <cell r="H495">
            <v>46059</v>
          </cell>
          <cell r="I495" t="str">
            <v>AGHA.M.JAFFER</v>
          </cell>
          <cell r="J495" t="str">
            <v>Accepted</v>
          </cell>
          <cell r="K495" t="str">
            <v>Online Transfer</v>
          </cell>
          <cell r="L495" t="str">
            <v>Renewal</v>
          </cell>
          <cell r="M495" t="str">
            <v>-</v>
          </cell>
          <cell r="N495" t="str">
            <v>-</v>
          </cell>
        </row>
        <row r="496">
          <cell r="E496" t="str">
            <v>CAC-464</v>
          </cell>
          <cell r="F496" t="str">
            <v>2025-02-12 13:29:07</v>
          </cell>
          <cell r="G496">
            <v>12500</v>
          </cell>
          <cell r="H496">
            <v>46057</v>
          </cell>
          <cell r="I496" t="str">
            <v>ZAYNAB.MUSTAFA</v>
          </cell>
          <cell r="J496" t="str">
            <v>Accepted</v>
          </cell>
          <cell r="K496" t="str">
            <v>Online Transfer</v>
          </cell>
          <cell r="L496" t="str">
            <v>Renewal</v>
          </cell>
          <cell r="M496" t="str">
            <v>-</v>
          </cell>
          <cell r="N496" t="str">
            <v>-</v>
          </cell>
        </row>
        <row r="497">
          <cell r="E497" t="str">
            <v>GUN126R-5538819</v>
          </cell>
          <cell r="F497" t="str">
            <v>2025-02-12 14:05:52</v>
          </cell>
          <cell r="G497">
            <v>12500</v>
          </cell>
          <cell r="H497">
            <v>46057</v>
          </cell>
          <cell r="I497" t="str">
            <v>M.MUSTAFA</v>
          </cell>
          <cell r="J497" t="str">
            <v>Accepted</v>
          </cell>
          <cell r="K497" t="str">
            <v>Online Transfer</v>
          </cell>
          <cell r="L497" t="str">
            <v>Renewal</v>
          </cell>
          <cell r="M497" t="str">
            <v>-</v>
          </cell>
          <cell r="N497" t="str">
            <v>-</v>
          </cell>
        </row>
        <row r="498">
          <cell r="E498">
            <v>1050618</v>
          </cell>
          <cell r="F498" t="str">
            <v>2026-02-06 00:00:00</v>
          </cell>
          <cell r="G498">
            <v>13000</v>
          </cell>
          <cell r="H498">
            <v>46057</v>
          </cell>
          <cell r="I498" t="str">
            <v>ALIZA.WALEED</v>
          </cell>
          <cell r="J498" t="str">
            <v>Accepted</v>
          </cell>
          <cell r="K498" t="str">
            <v>Online Transfer</v>
          </cell>
          <cell r="L498" t="str">
            <v>Conversion</v>
          </cell>
          <cell r="M498" t="str">
            <v>NA</v>
          </cell>
          <cell r="N498" t="str">
            <v>-</v>
          </cell>
        </row>
        <row r="499">
          <cell r="E499" t="str">
            <v>LA350S0218349</v>
          </cell>
          <cell r="F499" t="str">
            <v>2025-02-12 00:00:00</v>
          </cell>
          <cell r="G499">
            <v>15500</v>
          </cell>
          <cell r="H499">
            <v>46059</v>
          </cell>
          <cell r="I499" t="str">
            <v>AGHA.M.JAFFER</v>
          </cell>
          <cell r="J499" t="str">
            <v>Accepted</v>
          </cell>
          <cell r="K499" t="str">
            <v>Online Transfer</v>
          </cell>
          <cell r="L499" t="str">
            <v>Renewal</v>
          </cell>
          <cell r="M499" t="str">
            <v>-</v>
          </cell>
          <cell r="N499" t="str">
            <v>-</v>
          </cell>
        </row>
        <row r="500">
          <cell r="E500">
            <v>1239272</v>
          </cell>
          <cell r="F500" t="str">
            <v>2025-02-11 15:48:33</v>
          </cell>
          <cell r="G500">
            <v>13000</v>
          </cell>
          <cell r="H500">
            <v>46057</v>
          </cell>
          <cell r="I500" t="str">
            <v>AGHA.M.JAFFER</v>
          </cell>
          <cell r="J500" t="str">
            <v>Accepted</v>
          </cell>
          <cell r="K500" t="str">
            <v>Online Transfer</v>
          </cell>
          <cell r="L500" t="str">
            <v>Renewal</v>
          </cell>
          <cell r="M500" t="str">
            <v>-</v>
          </cell>
          <cell r="N500" t="str">
            <v>-</v>
          </cell>
        </row>
        <row r="501">
          <cell r="E501" t="str">
            <v>R0907773</v>
          </cell>
          <cell r="F501" t="str">
            <v>2025-02-17 13:06:54</v>
          </cell>
          <cell r="G501">
            <v>15500</v>
          </cell>
          <cell r="H501">
            <v>46057</v>
          </cell>
          <cell r="I501" t="str">
            <v>AGHA.M.JAFFER</v>
          </cell>
          <cell r="J501" t="str">
            <v>Accepted</v>
          </cell>
          <cell r="K501" t="str">
            <v>Cash Deposit</v>
          </cell>
          <cell r="L501" t="str">
            <v>Renewal</v>
          </cell>
          <cell r="M501" t="str">
            <v>-</v>
          </cell>
          <cell r="N501" t="str">
            <v>-</v>
          </cell>
        </row>
        <row r="502">
          <cell r="E502" t="str">
            <v>ZRE171R-6038160</v>
          </cell>
          <cell r="F502" t="str">
            <v>2025-02-10 00:00:00</v>
          </cell>
          <cell r="G502">
            <v>13000</v>
          </cell>
          <cell r="H502">
            <v>46057</v>
          </cell>
          <cell r="I502" t="str">
            <v>AGHA.M.JAFFER</v>
          </cell>
          <cell r="J502" t="str">
            <v>Accepted</v>
          </cell>
          <cell r="K502" t="str">
            <v>Online Transfer</v>
          </cell>
          <cell r="L502" t="str">
            <v>Renewal</v>
          </cell>
          <cell r="M502" t="str">
            <v>-</v>
          </cell>
          <cell r="N502" t="str">
            <v>-</v>
          </cell>
        </row>
        <row r="503">
          <cell r="E503" t="str">
            <v>A118908</v>
          </cell>
          <cell r="F503" t="str">
            <v>2026-01-28 18:52:19</v>
          </cell>
          <cell r="G503">
            <v>13000</v>
          </cell>
          <cell r="H503">
            <v>46055</v>
          </cell>
          <cell r="I503" t="str">
            <v>UMER.AZEEM</v>
          </cell>
          <cell r="J503" t="str">
            <v>Accepted</v>
          </cell>
          <cell r="K503" t="str">
            <v>Online Transfer</v>
          </cell>
          <cell r="L503" t="str">
            <v>Fresh</v>
          </cell>
          <cell r="M503" t="str">
            <v>N/A</v>
          </cell>
          <cell r="N503" t="str">
            <v>-</v>
          </cell>
        </row>
        <row r="504">
          <cell r="E504" t="str">
            <v>006960</v>
          </cell>
          <cell r="F504" t="str">
            <v>2026-01-26 15:17:08</v>
          </cell>
          <cell r="G504">
            <v>13000</v>
          </cell>
          <cell r="H504">
            <v>46056</v>
          </cell>
          <cell r="I504" t="str">
            <v>UMER.AZEEM</v>
          </cell>
          <cell r="J504" t="str">
            <v>Accepted</v>
          </cell>
          <cell r="K504" t="str">
            <v>Cheque Deposit</v>
          </cell>
          <cell r="L504" t="str">
            <v>Fresh</v>
          </cell>
          <cell r="M504" t="str">
            <v>N/A</v>
          </cell>
          <cell r="N504" t="str">
            <v>-</v>
          </cell>
        </row>
        <row r="505">
          <cell r="E505" t="str">
            <v>065453</v>
          </cell>
          <cell r="F505" t="str">
            <v>2026-01-23 18:15:52</v>
          </cell>
          <cell r="G505">
            <v>13000</v>
          </cell>
          <cell r="H505">
            <v>46056</v>
          </cell>
          <cell r="I505" t="str">
            <v>UMER.AZEEM</v>
          </cell>
          <cell r="J505" t="str">
            <v>Accepted</v>
          </cell>
          <cell r="K505" t="str">
            <v>Cheque Deposit</v>
          </cell>
          <cell r="L505" t="str">
            <v>Fresh</v>
          </cell>
          <cell r="M505" t="str">
            <v>N/A</v>
          </cell>
          <cell r="N505" t="str">
            <v>-</v>
          </cell>
        </row>
        <row r="506">
          <cell r="E506" t="str">
            <v>014335</v>
          </cell>
          <cell r="F506" t="str">
            <v>2026-01-23 17:45:41</v>
          </cell>
          <cell r="G506">
            <v>13000</v>
          </cell>
          <cell r="H506">
            <v>46056</v>
          </cell>
          <cell r="I506" t="str">
            <v>UMER.AZEEM</v>
          </cell>
          <cell r="J506" t="str">
            <v>Accepted</v>
          </cell>
          <cell r="K506" t="str">
            <v>Cheque Deposit</v>
          </cell>
          <cell r="L506" t="str">
            <v>Fresh</v>
          </cell>
          <cell r="M506" t="str">
            <v>N/A</v>
          </cell>
          <cell r="N506" t="str">
            <v>-</v>
          </cell>
        </row>
        <row r="507">
          <cell r="E507">
            <v>1200933</v>
          </cell>
          <cell r="F507" t="str">
            <v>2026-01-26 17:22:52</v>
          </cell>
          <cell r="G507">
            <v>13000</v>
          </cell>
          <cell r="H507">
            <v>46056</v>
          </cell>
          <cell r="I507" t="str">
            <v>UMER.AZEEM</v>
          </cell>
          <cell r="J507" t="str">
            <v>Accepted</v>
          </cell>
          <cell r="K507" t="str">
            <v>Cheque Deposit</v>
          </cell>
          <cell r="L507" t="str">
            <v>Fresh</v>
          </cell>
          <cell r="M507" t="str">
            <v>N/A</v>
          </cell>
          <cell r="N507" t="str">
            <v>-</v>
          </cell>
        </row>
        <row r="508">
          <cell r="E508" t="str">
            <v>006998</v>
          </cell>
          <cell r="F508" t="str">
            <v>2026-01-26 13:26:52</v>
          </cell>
          <cell r="G508">
            <v>13000</v>
          </cell>
          <cell r="H508">
            <v>46056</v>
          </cell>
          <cell r="I508" t="str">
            <v>UMER.AZEEM</v>
          </cell>
          <cell r="J508" t="str">
            <v>Accepted</v>
          </cell>
          <cell r="K508" t="str">
            <v>Cheque Deposit</v>
          </cell>
          <cell r="L508" t="str">
            <v>Fresh</v>
          </cell>
          <cell r="M508" t="str">
            <v>N/A</v>
          </cell>
          <cell r="N508" t="str">
            <v>-</v>
          </cell>
        </row>
        <row r="509">
          <cell r="E509" t="str">
            <v>014391</v>
          </cell>
          <cell r="F509" t="str">
            <v>2026-01-26 16:37:07</v>
          </cell>
          <cell r="G509">
            <v>13000</v>
          </cell>
          <cell r="H509">
            <v>46056</v>
          </cell>
          <cell r="I509" t="str">
            <v>UMER.AZEEM</v>
          </cell>
          <cell r="J509" t="str">
            <v>Accepted</v>
          </cell>
          <cell r="K509" t="str">
            <v>Cheque Deposit</v>
          </cell>
          <cell r="L509" t="str">
            <v>Fresh</v>
          </cell>
          <cell r="M509" t="str">
            <v>N/A</v>
          </cell>
          <cell r="N509" t="str">
            <v>-</v>
          </cell>
        </row>
        <row r="510">
          <cell r="E510" t="str">
            <v>NFBRV3850SR006299</v>
          </cell>
          <cell r="F510" t="str">
            <v>2026-01-26 15:33:51</v>
          </cell>
          <cell r="G510">
            <v>13000</v>
          </cell>
          <cell r="H510">
            <v>46056</v>
          </cell>
          <cell r="I510" t="str">
            <v>UMER.AZEEM</v>
          </cell>
          <cell r="J510" t="str">
            <v>Accepted</v>
          </cell>
          <cell r="K510" t="str">
            <v>Cheque Deposit</v>
          </cell>
          <cell r="L510" t="str">
            <v>Fresh</v>
          </cell>
          <cell r="M510" t="str">
            <v>N/A</v>
          </cell>
          <cell r="N510" t="str">
            <v>-</v>
          </cell>
        </row>
        <row r="511">
          <cell r="E511" t="str">
            <v>065398</v>
          </cell>
          <cell r="F511" t="str">
            <v>2026-01-22 16:51:04</v>
          </cell>
          <cell r="G511">
            <v>13000</v>
          </cell>
          <cell r="H511">
            <v>46056</v>
          </cell>
          <cell r="I511" t="str">
            <v>UMER.AZEEM</v>
          </cell>
          <cell r="J511" t="str">
            <v>Accepted</v>
          </cell>
          <cell r="K511" t="str">
            <v>Cheque Deposit</v>
          </cell>
          <cell r="L511" t="str">
            <v>Fresh</v>
          </cell>
          <cell r="M511" t="str">
            <v>N/A</v>
          </cell>
          <cell r="N511" t="str">
            <v>-</v>
          </cell>
        </row>
        <row r="512">
          <cell r="E512" t="str">
            <v>R5562956</v>
          </cell>
          <cell r="F512" t="str">
            <v>2026-02-03 18:11:12</v>
          </cell>
          <cell r="G512">
            <v>18500</v>
          </cell>
          <cell r="H512">
            <v>46056</v>
          </cell>
          <cell r="I512" t="str">
            <v>UMER.AZEEM</v>
          </cell>
          <cell r="J512" t="str">
            <v>Accepted</v>
          </cell>
          <cell r="K512" t="str">
            <v>Online Transfer</v>
          </cell>
          <cell r="L512" t="str">
            <v>Fresh</v>
          </cell>
          <cell r="M512" t="str">
            <v>Syed Zeeshan ali</v>
          </cell>
          <cell r="N512">
            <v>4250129572113</v>
          </cell>
        </row>
        <row r="513">
          <cell r="E513" t="str">
            <v>S00220879</v>
          </cell>
          <cell r="F513" t="str">
            <v>2026-01-30 18:01:49</v>
          </cell>
          <cell r="G513">
            <v>13000</v>
          </cell>
          <cell r="H513">
            <v>46057</v>
          </cell>
          <cell r="I513" t="str">
            <v>UMER.AZEEM</v>
          </cell>
          <cell r="J513" t="str">
            <v>Accepted</v>
          </cell>
          <cell r="K513" t="str">
            <v>Online Transfer</v>
          </cell>
          <cell r="L513" t="str">
            <v>Fresh</v>
          </cell>
          <cell r="M513" t="str">
            <v>N/A</v>
          </cell>
          <cell r="N513" t="str">
            <v>-</v>
          </cell>
        </row>
        <row r="514">
          <cell r="E514">
            <v>220360</v>
          </cell>
          <cell r="F514" t="str">
            <v>2026-02-04 16:32:49</v>
          </cell>
          <cell r="G514">
            <v>13000</v>
          </cell>
          <cell r="H514">
            <v>46057</v>
          </cell>
          <cell r="I514" t="str">
            <v>UMER.AZEEM</v>
          </cell>
          <cell r="J514" t="str">
            <v>Accepted</v>
          </cell>
          <cell r="K514" t="str">
            <v>Online Transfer</v>
          </cell>
          <cell r="L514" t="str">
            <v>Fresh</v>
          </cell>
          <cell r="M514" t="str">
            <v>N/A</v>
          </cell>
          <cell r="N514" t="str">
            <v>-</v>
          </cell>
        </row>
        <row r="515">
          <cell r="E515" t="str">
            <v>R7062120</v>
          </cell>
          <cell r="F515" t="str">
            <v>2026-01-31 14:26:07</v>
          </cell>
          <cell r="G515">
            <v>13000</v>
          </cell>
          <cell r="H515">
            <v>46057</v>
          </cell>
          <cell r="I515" t="str">
            <v>UMER.AZEEM</v>
          </cell>
          <cell r="J515" t="str">
            <v>Pending</v>
          </cell>
          <cell r="K515" t="str">
            <v>Cheque</v>
          </cell>
          <cell r="L515" t="str">
            <v>Fresh</v>
          </cell>
          <cell r="M515" t="str">
            <v>N/A</v>
          </cell>
          <cell r="N515" t="str">
            <v>-</v>
          </cell>
        </row>
        <row r="516">
          <cell r="E516" t="str">
            <v>H1280654</v>
          </cell>
          <cell r="F516" t="str">
            <v>2026-01-24 12:20:35</v>
          </cell>
          <cell r="G516">
            <v>18000</v>
          </cell>
          <cell r="H516">
            <v>46057</v>
          </cell>
          <cell r="I516" t="str">
            <v>UMER.AZEEM</v>
          </cell>
          <cell r="J516" t="str">
            <v>Pending</v>
          </cell>
          <cell r="K516" t="str">
            <v>Cash</v>
          </cell>
          <cell r="L516" t="str">
            <v>Fresh</v>
          </cell>
          <cell r="M516" t="str">
            <v>N/A</v>
          </cell>
          <cell r="N516" t="str">
            <v>-</v>
          </cell>
        </row>
        <row r="517">
          <cell r="E517" t="str">
            <v>H2240017605</v>
          </cell>
          <cell r="F517" t="str">
            <v>2026-02-03 00:00:00</v>
          </cell>
          <cell r="G517">
            <v>10000</v>
          </cell>
          <cell r="H517">
            <v>46057</v>
          </cell>
          <cell r="I517" t="str">
            <v>UMER.AZEEM</v>
          </cell>
          <cell r="J517" t="str">
            <v>Pending</v>
          </cell>
          <cell r="K517" t="str">
            <v>Cash</v>
          </cell>
          <cell r="L517" t="str">
            <v>Fresh</v>
          </cell>
          <cell r="M517" t="str">
            <v>N/A</v>
          </cell>
          <cell r="N517" t="str">
            <v>-</v>
          </cell>
        </row>
        <row r="518">
          <cell r="E518" t="str">
            <v>H1113933</v>
          </cell>
          <cell r="F518" t="str">
            <v>2026-01-16 13:52:07</v>
          </cell>
          <cell r="G518">
            <v>10000</v>
          </cell>
          <cell r="H518">
            <v>46057</v>
          </cell>
          <cell r="I518" t="str">
            <v>UMER.AZEEM</v>
          </cell>
          <cell r="J518" t="str">
            <v>Pending</v>
          </cell>
          <cell r="K518" t="str">
            <v>Cash</v>
          </cell>
          <cell r="L518" t="str">
            <v>Fresh</v>
          </cell>
          <cell r="M518" t="str">
            <v>N/A</v>
          </cell>
          <cell r="N518" t="str">
            <v>-</v>
          </cell>
        </row>
        <row r="519">
          <cell r="E519" t="str">
            <v>H1002134</v>
          </cell>
          <cell r="F519" t="str">
            <v>2026-01-01 13:07:28</v>
          </cell>
          <cell r="G519">
            <v>10000</v>
          </cell>
          <cell r="H519">
            <v>46057</v>
          </cell>
          <cell r="I519" t="str">
            <v>UMER.AZEEM</v>
          </cell>
          <cell r="J519" t="str">
            <v>Pending</v>
          </cell>
          <cell r="K519" t="str">
            <v>Cash</v>
          </cell>
          <cell r="L519" t="str">
            <v>Fresh</v>
          </cell>
          <cell r="M519" t="str">
            <v>N/A</v>
          </cell>
          <cell r="N519" t="str">
            <v>-</v>
          </cell>
        </row>
        <row r="520">
          <cell r="E520" t="str">
            <v>NSP150R-7066192</v>
          </cell>
          <cell r="F520" t="str">
            <v>2026-01-08 11:51:18</v>
          </cell>
          <cell r="G520">
            <v>11000</v>
          </cell>
          <cell r="H520">
            <v>46057</v>
          </cell>
          <cell r="I520" t="str">
            <v>UMER.AZEEM</v>
          </cell>
          <cell r="J520" t="str">
            <v>Pending</v>
          </cell>
          <cell r="K520" t="str">
            <v>Cash</v>
          </cell>
          <cell r="L520" t="str">
            <v>Fresh</v>
          </cell>
          <cell r="M520" t="str">
            <v>N/A</v>
          </cell>
          <cell r="N520" t="str">
            <v>-</v>
          </cell>
        </row>
        <row r="521">
          <cell r="E521" t="str">
            <v>H1181636</v>
          </cell>
          <cell r="F521" t="str">
            <v>2026-02-02 13:32:22</v>
          </cell>
          <cell r="G521">
            <v>10000</v>
          </cell>
          <cell r="H521">
            <v>46057</v>
          </cell>
          <cell r="I521" t="str">
            <v>UMER.AZEEM</v>
          </cell>
          <cell r="J521" t="str">
            <v>Pending</v>
          </cell>
          <cell r="K521" t="str">
            <v>Cash</v>
          </cell>
          <cell r="L521" t="str">
            <v>Fresh</v>
          </cell>
          <cell r="M521" t="str">
            <v>N/A</v>
          </cell>
          <cell r="N521" t="str">
            <v>-</v>
          </cell>
        </row>
        <row r="522">
          <cell r="E522" t="str">
            <v>R5573505</v>
          </cell>
          <cell r="F522" t="str">
            <v>2026-01-31 12:06:10</v>
          </cell>
          <cell r="G522">
            <v>12000</v>
          </cell>
          <cell r="H522">
            <v>46057</v>
          </cell>
          <cell r="I522" t="str">
            <v>UMER.AZEEM</v>
          </cell>
          <cell r="J522" t="str">
            <v>Pending</v>
          </cell>
          <cell r="K522" t="str">
            <v>Cash</v>
          </cell>
          <cell r="L522" t="str">
            <v>Fresh</v>
          </cell>
          <cell r="M522" t="str">
            <v>N/A</v>
          </cell>
          <cell r="N522" t="str">
            <v>-</v>
          </cell>
        </row>
        <row r="523">
          <cell r="E523" t="str">
            <v>ZRE172R-7078237</v>
          </cell>
          <cell r="F523" t="str">
            <v>2026-01-31 15:51:55</v>
          </cell>
          <cell r="G523">
            <v>12000</v>
          </cell>
          <cell r="H523">
            <v>46057</v>
          </cell>
          <cell r="I523" t="str">
            <v>UMER.AZEEM</v>
          </cell>
          <cell r="J523" t="str">
            <v>Pending</v>
          </cell>
          <cell r="K523" t="str">
            <v>Cash</v>
          </cell>
          <cell r="L523" t="str">
            <v>Fresh</v>
          </cell>
          <cell r="M523" t="str">
            <v>N/A</v>
          </cell>
          <cell r="N523" t="str">
            <v>-</v>
          </cell>
        </row>
        <row r="524">
          <cell r="E524" t="str">
            <v>R7065932</v>
          </cell>
          <cell r="F524" t="str">
            <v>2026-02-02 10:02:35</v>
          </cell>
          <cell r="G524">
            <v>11000</v>
          </cell>
          <cell r="H524">
            <v>46057</v>
          </cell>
          <cell r="I524" t="str">
            <v>UMER.AZEEM</v>
          </cell>
          <cell r="J524" t="str">
            <v>Pending</v>
          </cell>
          <cell r="K524" t="str">
            <v>Cash</v>
          </cell>
          <cell r="L524" t="str">
            <v>Fresh</v>
          </cell>
          <cell r="M524" t="str">
            <v>N/A</v>
          </cell>
          <cell r="N524" t="str">
            <v>-</v>
          </cell>
        </row>
        <row r="525">
          <cell r="E525">
            <v>1282562</v>
          </cell>
          <cell r="F525" t="str">
            <v>2026-02-03 16:44:25</v>
          </cell>
          <cell r="G525">
            <v>15000</v>
          </cell>
          <cell r="H525">
            <v>46057</v>
          </cell>
          <cell r="I525" t="str">
            <v>JOSEPH.H</v>
          </cell>
          <cell r="J525" t="str">
            <v>Accepted</v>
          </cell>
          <cell r="K525" t="str">
            <v>Online Transfer</v>
          </cell>
          <cell r="L525" t="str">
            <v>Fresh</v>
          </cell>
          <cell r="M525" t="str">
            <v>N/A</v>
          </cell>
          <cell r="N525" t="str">
            <v>-</v>
          </cell>
        </row>
        <row r="526">
          <cell r="E526" t="str">
            <v>NF9EFUA57S2022165</v>
          </cell>
          <cell r="F526" t="str">
            <v>2026-02-04 12:24:55</v>
          </cell>
          <cell r="G526">
            <v>14000</v>
          </cell>
          <cell r="H526">
            <v>46057</v>
          </cell>
          <cell r="I526" t="str">
            <v>JOSEPH.H</v>
          </cell>
          <cell r="J526" t="str">
            <v>Accepted</v>
          </cell>
          <cell r="K526" t="str">
            <v>Online Transfer</v>
          </cell>
          <cell r="L526" t="str">
            <v>Fresh</v>
          </cell>
          <cell r="M526" t="str">
            <v>N/A</v>
          </cell>
          <cell r="N526" t="str">
            <v>-</v>
          </cell>
        </row>
        <row r="527">
          <cell r="E527" t="str">
            <v>SF410PK515527</v>
          </cell>
          <cell r="F527" t="str">
            <v>2026-01-30 17:39:39</v>
          </cell>
          <cell r="G527">
            <v>20000</v>
          </cell>
          <cell r="H527">
            <v>46057</v>
          </cell>
          <cell r="I527" t="str">
            <v>JOSEPH.H</v>
          </cell>
          <cell r="J527" t="str">
            <v>Accepted</v>
          </cell>
          <cell r="K527" t="str">
            <v>Online Transfer</v>
          </cell>
          <cell r="L527" t="str">
            <v>Fresh</v>
          </cell>
          <cell r="M527" t="str">
            <v>N/A</v>
          </cell>
          <cell r="N527" t="str">
            <v>-</v>
          </cell>
        </row>
        <row r="528">
          <cell r="E528" t="str">
            <v>NF1AET306H1048543</v>
          </cell>
          <cell r="F528" t="str">
            <v>2026-01-01 20:32:18</v>
          </cell>
          <cell r="G528">
            <v>15000</v>
          </cell>
          <cell r="H528">
            <v>46057</v>
          </cell>
          <cell r="I528" t="str">
            <v>JOSEPH.H</v>
          </cell>
          <cell r="J528" t="str">
            <v>Accepted</v>
          </cell>
          <cell r="K528" t="str">
            <v>Online Transfer</v>
          </cell>
          <cell r="L528" t="str">
            <v>Fresh</v>
          </cell>
          <cell r="M528" t="str">
            <v>N/A</v>
          </cell>
          <cell r="N528" t="str">
            <v>-</v>
          </cell>
        </row>
        <row r="529">
          <cell r="E529" t="str">
            <v>AKT-700930</v>
          </cell>
          <cell r="F529" t="str">
            <v>2023-01-27 10:43:06</v>
          </cell>
          <cell r="G529">
            <v>15500</v>
          </cell>
          <cell r="H529">
            <v>46057</v>
          </cell>
          <cell r="I529" t="str">
            <v>WASEEM.TARIQ</v>
          </cell>
          <cell r="J529" t="str">
            <v>Accepted</v>
          </cell>
          <cell r="K529" t="str">
            <v>Online Transfer</v>
          </cell>
          <cell r="L529" t="str">
            <v>Renewal</v>
          </cell>
          <cell r="M529" t="str">
            <v>-</v>
          </cell>
          <cell r="N529" t="str">
            <v>-</v>
          </cell>
        </row>
        <row r="530">
          <cell r="E530" t="str">
            <v>PMHD841FMMN301968</v>
          </cell>
          <cell r="F530" t="str">
            <v>2025-01-23 00:00:00</v>
          </cell>
          <cell r="G530">
            <v>14000</v>
          </cell>
          <cell r="H530">
            <v>46057</v>
          </cell>
          <cell r="I530" t="str">
            <v>WASEEM.TARIQ</v>
          </cell>
          <cell r="J530" t="str">
            <v>Accepted</v>
          </cell>
          <cell r="K530" t="str">
            <v>Online Transfer</v>
          </cell>
          <cell r="L530" t="str">
            <v>Renewal</v>
          </cell>
          <cell r="M530" t="str">
            <v>-</v>
          </cell>
          <cell r="N530" t="str">
            <v>-</v>
          </cell>
        </row>
        <row r="531">
          <cell r="E531" t="str">
            <v>NF1AET306H1174487</v>
          </cell>
          <cell r="F531" t="str">
            <v>2025-02-06 14:54:13</v>
          </cell>
          <cell r="G531">
            <v>13000</v>
          </cell>
          <cell r="H531">
            <v>46057</v>
          </cell>
          <cell r="I531" t="str">
            <v>SHAHROZ</v>
          </cell>
          <cell r="J531" t="str">
            <v>Accepted</v>
          </cell>
          <cell r="K531" t="str">
            <v>Online Transfer</v>
          </cell>
          <cell r="L531" t="str">
            <v>Renewal</v>
          </cell>
          <cell r="M531" t="str">
            <v>-</v>
          </cell>
          <cell r="N531" t="str">
            <v>-</v>
          </cell>
        </row>
        <row r="532">
          <cell r="E532" t="str">
            <v>KW-4651</v>
          </cell>
          <cell r="F532" t="str">
            <v>2026-02-04 18:16:48</v>
          </cell>
          <cell r="G532">
            <v>13000</v>
          </cell>
          <cell r="H532">
            <v>46057</v>
          </cell>
          <cell r="I532" t="str">
            <v>SHAYAN</v>
          </cell>
          <cell r="J532" t="str">
            <v>Accepted</v>
          </cell>
          <cell r="K532" t="str">
            <v>Online Transfer</v>
          </cell>
          <cell r="L532" t="str">
            <v>Fresh</v>
          </cell>
          <cell r="M532" t="str">
            <v>N/A</v>
          </cell>
          <cell r="N532" t="str">
            <v>-</v>
          </cell>
        </row>
        <row r="533">
          <cell r="E533" t="str">
            <v>AWZ-927</v>
          </cell>
          <cell r="F533" t="str">
            <v>2026-02-03 15:24:18</v>
          </cell>
          <cell r="G533">
            <v>15000</v>
          </cell>
          <cell r="H533">
            <v>46057</v>
          </cell>
          <cell r="I533" t="str">
            <v>SHAYAN</v>
          </cell>
          <cell r="J533" t="str">
            <v>Accepted</v>
          </cell>
          <cell r="K533" t="str">
            <v>Online Transfer</v>
          </cell>
          <cell r="L533" t="str">
            <v>Fresh</v>
          </cell>
          <cell r="M533" t="str">
            <v>N/A</v>
          </cell>
          <cell r="N533" t="str">
            <v>-</v>
          </cell>
        </row>
        <row r="534">
          <cell r="E534" t="str">
            <v>M7005-0027955</v>
          </cell>
          <cell r="F534" t="str">
            <v>2026-02-02 19:16:39</v>
          </cell>
          <cell r="G534">
            <v>12500</v>
          </cell>
          <cell r="H534">
            <v>46056</v>
          </cell>
          <cell r="I534" t="str">
            <v>SHAYAN</v>
          </cell>
          <cell r="J534" t="str">
            <v>Accepted</v>
          </cell>
          <cell r="K534" t="str">
            <v>Online Transfer</v>
          </cell>
          <cell r="L534" t="str">
            <v>Fresh</v>
          </cell>
          <cell r="M534" t="str">
            <v>N/A</v>
          </cell>
          <cell r="N534" t="str">
            <v>-</v>
          </cell>
        </row>
        <row r="535">
          <cell r="E535" t="str">
            <v>LA350S-0098635</v>
          </cell>
          <cell r="F535" t="str">
            <v>2026-02-02 21:04:42</v>
          </cell>
          <cell r="G535">
            <v>10000</v>
          </cell>
          <cell r="H535">
            <v>46057</v>
          </cell>
          <cell r="I535" t="str">
            <v>MUNEEB.HUSSAIN</v>
          </cell>
          <cell r="J535" t="str">
            <v>Accepted</v>
          </cell>
          <cell r="K535" t="str">
            <v>Online Transfer</v>
          </cell>
          <cell r="L535" t="str">
            <v>Fresh</v>
          </cell>
          <cell r="M535" t="str">
            <v>N/A</v>
          </cell>
          <cell r="N535" t="str">
            <v>-</v>
          </cell>
        </row>
        <row r="536">
          <cell r="E536" t="str">
            <v>NF1AET306H1237137</v>
          </cell>
          <cell r="F536" t="str">
            <v>2025-02-04 11:12:00</v>
          </cell>
          <cell r="G536">
            <v>12000</v>
          </cell>
          <cell r="H536">
            <v>46057</v>
          </cell>
          <cell r="I536" t="str">
            <v>ABDUL.AHAD</v>
          </cell>
          <cell r="J536" t="str">
            <v>Accepted</v>
          </cell>
          <cell r="K536" t="str">
            <v>Online Transfer</v>
          </cell>
          <cell r="L536" t="str">
            <v>Renewal</v>
          </cell>
          <cell r="M536" t="str">
            <v>-</v>
          </cell>
          <cell r="N536" t="str">
            <v>-</v>
          </cell>
        </row>
        <row r="537">
          <cell r="E537" t="str">
            <v>R-0901327</v>
          </cell>
          <cell r="F537" t="str">
            <v>2024-02-15 17:16:46</v>
          </cell>
          <cell r="G537">
            <v>15000</v>
          </cell>
          <cell r="H537">
            <v>46057</v>
          </cell>
          <cell r="I537" t="str">
            <v>ABDUL.AHAD</v>
          </cell>
          <cell r="J537" t="str">
            <v>Accepted</v>
          </cell>
          <cell r="K537" t="str">
            <v>Cash Deposit</v>
          </cell>
          <cell r="L537" t="str">
            <v>Renewal</v>
          </cell>
          <cell r="M537" t="str">
            <v>-</v>
          </cell>
          <cell r="N537" t="str">
            <v>-</v>
          </cell>
        </row>
        <row r="538">
          <cell r="E538" t="str">
            <v>GUN126R-5567989</v>
          </cell>
          <cell r="F538" t="str">
            <v>2025-02-10 11:00:08</v>
          </cell>
          <cell r="G538">
            <v>15000</v>
          </cell>
          <cell r="H538">
            <v>46055</v>
          </cell>
          <cell r="I538" t="str">
            <v>ABDUL.AHAD</v>
          </cell>
          <cell r="J538" t="str">
            <v>Accepted</v>
          </cell>
          <cell r="K538" t="str">
            <v>Online Transfer</v>
          </cell>
          <cell r="L538" t="str">
            <v>Renewal</v>
          </cell>
          <cell r="M538" t="str">
            <v>-</v>
          </cell>
          <cell r="N538" t="str">
            <v>-</v>
          </cell>
        </row>
        <row r="539">
          <cell r="E539" t="str">
            <v>12LL002211</v>
          </cell>
          <cell r="F539" t="str">
            <v>2022-02-18 16:20:02</v>
          </cell>
          <cell r="G539">
            <v>13000</v>
          </cell>
          <cell r="H539">
            <v>46057</v>
          </cell>
          <cell r="I539" t="str">
            <v>ABDUL.AHAD</v>
          </cell>
          <cell r="J539" t="str">
            <v>Accepted</v>
          </cell>
          <cell r="K539" t="str">
            <v>Online Transfer</v>
          </cell>
          <cell r="L539" t="str">
            <v>Renewal</v>
          </cell>
          <cell r="M539" t="str">
            <v>-</v>
          </cell>
          <cell r="N539" t="str">
            <v>-</v>
          </cell>
        </row>
        <row r="540">
          <cell r="E540" t="str">
            <v>A1J310PK10030662</v>
          </cell>
          <cell r="F540" t="str">
            <v>2026-01-31 16:43:32</v>
          </cell>
          <cell r="G540">
            <v>14000</v>
          </cell>
          <cell r="H540">
            <v>46057</v>
          </cell>
          <cell r="I540" t="str">
            <v>ANIL</v>
          </cell>
          <cell r="J540" t="str">
            <v>Pending</v>
          </cell>
          <cell r="K540" t="str">
            <v>Cash</v>
          </cell>
          <cell r="L540" t="str">
            <v>Fresh</v>
          </cell>
          <cell r="M540" t="str">
            <v>N/A</v>
          </cell>
          <cell r="N540" t="str">
            <v>-</v>
          </cell>
        </row>
        <row r="541">
          <cell r="E541" t="str">
            <v>R-5553948</v>
          </cell>
          <cell r="F541" t="str">
            <v>2026-01-15 16:05:57</v>
          </cell>
          <cell r="G541">
            <v>13000</v>
          </cell>
          <cell r="H541">
            <v>46057</v>
          </cell>
          <cell r="I541" t="str">
            <v>ANIL</v>
          </cell>
          <cell r="J541" t="str">
            <v>Pending</v>
          </cell>
          <cell r="K541" t="str">
            <v>Cash</v>
          </cell>
          <cell r="L541" t="str">
            <v>Fresh</v>
          </cell>
          <cell r="M541" t="str">
            <v>N/A</v>
          </cell>
          <cell r="N541" t="str">
            <v>-</v>
          </cell>
        </row>
        <row r="542">
          <cell r="E542" t="str">
            <v>R5563371</v>
          </cell>
          <cell r="F542" t="str">
            <v>2024-02-19 11:26:05</v>
          </cell>
          <cell r="G542">
            <v>13000</v>
          </cell>
          <cell r="H542">
            <v>46057</v>
          </cell>
          <cell r="I542" t="str">
            <v>YOUSUF.KHAN</v>
          </cell>
          <cell r="J542" t="str">
            <v>Accepted</v>
          </cell>
          <cell r="K542" t="str">
            <v>Online Transfer</v>
          </cell>
          <cell r="L542" t="str">
            <v>Renewal</v>
          </cell>
          <cell r="M542" t="str">
            <v>-</v>
          </cell>
          <cell r="N542" t="str">
            <v>-</v>
          </cell>
        </row>
        <row r="543">
          <cell r="E543">
            <v>1290754</v>
          </cell>
          <cell r="F543" t="str">
            <v>2026-01-29 15:37:11</v>
          </cell>
          <cell r="G543">
            <v>12000</v>
          </cell>
          <cell r="H543">
            <v>46057</v>
          </cell>
          <cell r="I543" t="str">
            <v>DAWOOD.AHMED</v>
          </cell>
          <cell r="J543" t="str">
            <v>Accepted</v>
          </cell>
          <cell r="K543" t="str">
            <v>Online Transfer</v>
          </cell>
          <cell r="L543" t="str">
            <v>Fresh</v>
          </cell>
          <cell r="M543" t="str">
            <v>Vivian Charles Paul</v>
          </cell>
          <cell r="N543">
            <v>4220177475409</v>
          </cell>
        </row>
        <row r="544">
          <cell r="E544" t="str">
            <v>ZRE1414509543</v>
          </cell>
          <cell r="F544" t="str">
            <v>2026-02-04 16:42:21</v>
          </cell>
          <cell r="G544">
            <v>18000</v>
          </cell>
          <cell r="H544">
            <v>46057</v>
          </cell>
          <cell r="I544" t="str">
            <v>M.FAIZAN</v>
          </cell>
          <cell r="J544" t="str">
            <v>Accepted</v>
          </cell>
          <cell r="K544" t="str">
            <v>Online Transfer</v>
          </cell>
          <cell r="L544" t="str">
            <v>Fresh</v>
          </cell>
          <cell r="M544" t="str">
            <v>N/A</v>
          </cell>
          <cell r="N544" t="str">
            <v>-</v>
          </cell>
        </row>
        <row r="545">
          <cell r="E545" t="str">
            <v>NF1AVK31H10084658</v>
          </cell>
          <cell r="F545" t="str">
            <v>2026-02-03 18:34:17</v>
          </cell>
          <cell r="G545">
            <v>13000</v>
          </cell>
          <cell r="H545">
            <v>46056</v>
          </cell>
          <cell r="I545" t="str">
            <v>M.FAIZAN</v>
          </cell>
          <cell r="J545" t="str">
            <v>Accepted</v>
          </cell>
          <cell r="K545" t="str">
            <v>Online Transfer</v>
          </cell>
          <cell r="L545" t="str">
            <v>Fresh</v>
          </cell>
          <cell r="M545" t="str">
            <v>N/A</v>
          </cell>
          <cell r="N545" t="str">
            <v>-</v>
          </cell>
        </row>
        <row r="546">
          <cell r="E546" t="str">
            <v>BCG-433</v>
          </cell>
          <cell r="F546" t="str">
            <v>2026-02-03 19:07:45</v>
          </cell>
          <cell r="G546">
            <v>16000</v>
          </cell>
          <cell r="H546">
            <v>46056</v>
          </cell>
          <cell r="I546" t="str">
            <v>M.FAIZAN</v>
          </cell>
          <cell r="J546" t="str">
            <v>Accepted</v>
          </cell>
          <cell r="K546" t="str">
            <v>Online Transfer</v>
          </cell>
          <cell r="L546" t="str">
            <v>Fresh</v>
          </cell>
          <cell r="M546" t="str">
            <v>N/A</v>
          </cell>
          <cell r="N546" t="str">
            <v>-</v>
          </cell>
        </row>
        <row r="547">
          <cell r="E547" t="str">
            <v>NF1SZC63S00110461</v>
          </cell>
          <cell r="F547" t="str">
            <v>2026-02-03 15:04:46</v>
          </cell>
          <cell r="G547">
            <v>14000</v>
          </cell>
          <cell r="H547">
            <v>46056</v>
          </cell>
          <cell r="I547" t="str">
            <v>M.FAIZAN</v>
          </cell>
          <cell r="J547" t="str">
            <v>Accepted</v>
          </cell>
          <cell r="K547" t="str">
            <v>Online Transfer</v>
          </cell>
          <cell r="L547" t="str">
            <v>Fresh</v>
          </cell>
          <cell r="M547" t="str">
            <v>N/A</v>
          </cell>
          <cell r="N547" t="str">
            <v>-</v>
          </cell>
        </row>
        <row r="548">
          <cell r="E548" t="str">
            <v>BTT-106</v>
          </cell>
          <cell r="F548" t="str">
            <v>2026-02-03 12:56:41</v>
          </cell>
          <cell r="G548">
            <v>13000</v>
          </cell>
          <cell r="H548">
            <v>46057</v>
          </cell>
          <cell r="I548" t="str">
            <v>M.FAIZAN</v>
          </cell>
          <cell r="J548" t="str">
            <v>Accepted</v>
          </cell>
          <cell r="K548" t="str">
            <v>Online Transfer</v>
          </cell>
          <cell r="L548" t="str">
            <v>Fresh</v>
          </cell>
          <cell r="M548" t="str">
            <v>N/A</v>
          </cell>
          <cell r="N548" t="str">
            <v>-</v>
          </cell>
        </row>
        <row r="549">
          <cell r="E549" t="str">
            <v>BWG-302</v>
          </cell>
          <cell r="F549" t="str">
            <v>2025-02-14 15:44:01</v>
          </cell>
          <cell r="G549">
            <v>11000</v>
          </cell>
          <cell r="H549">
            <v>46057</v>
          </cell>
          <cell r="I549" t="str">
            <v>JAWAHIR.SAEED</v>
          </cell>
          <cell r="J549" t="str">
            <v>Accepted</v>
          </cell>
          <cell r="K549" t="str">
            <v>Online Transfer</v>
          </cell>
          <cell r="L549" t="str">
            <v>Renewal</v>
          </cell>
          <cell r="M549" t="str">
            <v>-</v>
          </cell>
          <cell r="N549" t="str">
            <v>-</v>
          </cell>
        </row>
        <row r="550">
          <cell r="E550" t="str">
            <v>NF9EE4A53S2013157</v>
          </cell>
          <cell r="F550" t="str">
            <v>2025-02-10 15:03:30</v>
          </cell>
          <cell r="G550">
            <v>13000</v>
          </cell>
          <cell r="H550">
            <v>46057</v>
          </cell>
          <cell r="I550" t="str">
            <v>JAWAHIR.SAEED</v>
          </cell>
          <cell r="J550" t="str">
            <v>Accepted</v>
          </cell>
          <cell r="K550" t="str">
            <v>Online Transfer</v>
          </cell>
          <cell r="L550" t="str">
            <v>Renewal</v>
          </cell>
          <cell r="M550" t="str">
            <v>-</v>
          </cell>
          <cell r="N550" t="str">
            <v>-</v>
          </cell>
        </row>
        <row r="551">
          <cell r="E551" t="str">
            <v>NFFFC6661MR083000</v>
          </cell>
          <cell r="F551" t="str">
            <v>2026-02-06 00:00:00</v>
          </cell>
          <cell r="G551">
            <v>15000</v>
          </cell>
          <cell r="H551">
            <v>46057</v>
          </cell>
          <cell r="I551" t="str">
            <v>IQRA.KHAN</v>
          </cell>
          <cell r="J551" t="str">
            <v>Accepted</v>
          </cell>
          <cell r="K551" t="str">
            <v>Online Transfer</v>
          </cell>
          <cell r="L551" t="str">
            <v>Conversion</v>
          </cell>
          <cell r="M551" t="str">
            <v>n/a</v>
          </cell>
          <cell r="N551" t="str">
            <v>-</v>
          </cell>
        </row>
        <row r="552">
          <cell r="E552">
            <v>7011171</v>
          </cell>
          <cell r="F552" t="str">
            <v>2021-02-16 18:14:31</v>
          </cell>
          <cell r="G552">
            <v>15000</v>
          </cell>
          <cell r="H552">
            <v>46057</v>
          </cell>
          <cell r="I552" t="str">
            <v>IQRA.KHAN</v>
          </cell>
          <cell r="J552" t="str">
            <v>Pending</v>
          </cell>
          <cell r="K552" t="str">
            <v>Cash</v>
          </cell>
          <cell r="L552" t="str">
            <v>Renewal</v>
          </cell>
          <cell r="M552" t="str">
            <v>n/a</v>
          </cell>
          <cell r="N552" t="str">
            <v>-</v>
          </cell>
        </row>
        <row r="553">
          <cell r="E553">
            <v>1008228</v>
          </cell>
          <cell r="F553" t="str">
            <v>2026-02-02 16:23:30</v>
          </cell>
          <cell r="G553">
            <v>15000</v>
          </cell>
          <cell r="H553">
            <v>46057</v>
          </cell>
          <cell r="I553" t="str">
            <v>ANIL</v>
          </cell>
          <cell r="J553" t="str">
            <v>Accepted</v>
          </cell>
          <cell r="K553" t="str">
            <v>Online Transfer</v>
          </cell>
          <cell r="L553" t="str">
            <v>Fresh</v>
          </cell>
          <cell r="M553" t="str">
            <v>N/A</v>
          </cell>
          <cell r="N553" t="str">
            <v>-</v>
          </cell>
        </row>
        <row r="554">
          <cell r="E554" t="str">
            <v>TLZ-419</v>
          </cell>
          <cell r="F554" t="str">
            <v>2026-01-21 16:45:39</v>
          </cell>
          <cell r="G554">
            <v>10000</v>
          </cell>
          <cell r="H554">
            <v>46056</v>
          </cell>
          <cell r="I554" t="str">
            <v>SABOOR.ALI</v>
          </cell>
          <cell r="J554" t="str">
            <v>Accepted</v>
          </cell>
          <cell r="K554" t="str">
            <v>Online Transfer</v>
          </cell>
          <cell r="L554" t="str">
            <v>Fresh</v>
          </cell>
          <cell r="M554" t="str">
            <v>N/A</v>
          </cell>
          <cell r="N554" t="str">
            <v>-</v>
          </cell>
        </row>
        <row r="555">
          <cell r="E555" t="str">
            <v>MT112-3000336</v>
          </cell>
          <cell r="F555" t="str">
            <v>2026-01-30 15:07:20</v>
          </cell>
          <cell r="G555">
            <v>10000</v>
          </cell>
          <cell r="H555">
            <v>46056</v>
          </cell>
          <cell r="I555" t="str">
            <v>SABOOR.ALI</v>
          </cell>
          <cell r="J555" t="str">
            <v>Accepted</v>
          </cell>
          <cell r="K555" t="str">
            <v>Online Transfer</v>
          </cell>
          <cell r="L555" t="str">
            <v>Fresh</v>
          </cell>
          <cell r="M555" t="str">
            <v>N/A</v>
          </cell>
          <cell r="N555" t="str">
            <v>-</v>
          </cell>
        </row>
        <row r="556">
          <cell r="E556" t="str">
            <v>RA410PK-584512</v>
          </cell>
          <cell r="F556" t="str">
            <v>2026-01-24 17:38:59</v>
          </cell>
          <cell r="G556">
            <v>13000</v>
          </cell>
          <cell r="H556">
            <v>46051</v>
          </cell>
          <cell r="I556" t="str">
            <v>SABOOR.ALI</v>
          </cell>
          <cell r="J556" t="str">
            <v>Accepted</v>
          </cell>
          <cell r="K556" t="str">
            <v>Cheque</v>
          </cell>
          <cell r="L556" t="str">
            <v>Fresh</v>
          </cell>
          <cell r="M556" t="str">
            <v>N/A</v>
          </cell>
          <cell r="N556" t="str">
            <v>-</v>
          </cell>
        </row>
        <row r="557">
          <cell r="E557" t="str">
            <v>CE120-0031894</v>
          </cell>
          <cell r="F557" t="str">
            <v>2026-01-27 15:15:30</v>
          </cell>
          <cell r="G557">
            <v>13000</v>
          </cell>
          <cell r="H557">
            <v>46051</v>
          </cell>
          <cell r="I557" t="str">
            <v>SABOOR.ALI</v>
          </cell>
          <cell r="J557" t="str">
            <v>Accepted</v>
          </cell>
          <cell r="K557" t="str">
            <v>Cheque</v>
          </cell>
          <cell r="L557" t="str">
            <v>Fresh</v>
          </cell>
          <cell r="M557" t="str">
            <v>N/A</v>
          </cell>
          <cell r="N557" t="str">
            <v>-</v>
          </cell>
        </row>
        <row r="558">
          <cell r="E558">
            <v>530368</v>
          </cell>
          <cell r="F558" t="str">
            <v>2023-02-17 16:29:03</v>
          </cell>
          <cell r="G558">
            <v>16000</v>
          </cell>
          <cell r="H558">
            <v>46057</v>
          </cell>
          <cell r="I558" t="str">
            <v>M.MUSTAFA</v>
          </cell>
          <cell r="J558" t="str">
            <v>Accepted</v>
          </cell>
          <cell r="K558" t="str">
            <v>Online Transfer</v>
          </cell>
          <cell r="L558" t="str">
            <v>Renewal</v>
          </cell>
          <cell r="M558" t="str">
            <v>-</v>
          </cell>
          <cell r="N558" t="str">
            <v>-</v>
          </cell>
        </row>
        <row r="559">
          <cell r="E559" t="str">
            <v>AYK-777</v>
          </cell>
          <cell r="F559" t="str">
            <v>2025-02-19 18:59:49</v>
          </cell>
          <cell r="G559">
            <v>14000</v>
          </cell>
          <cell r="H559">
            <v>46057</v>
          </cell>
          <cell r="I559" t="str">
            <v>ZAYNAB.MUSTAFA</v>
          </cell>
          <cell r="J559" t="str">
            <v>Accepted</v>
          </cell>
          <cell r="K559" t="str">
            <v>Online Transfer</v>
          </cell>
          <cell r="L559" t="str">
            <v>Renewal</v>
          </cell>
          <cell r="M559" t="str">
            <v>-</v>
          </cell>
          <cell r="N559" t="str">
            <v>-</v>
          </cell>
        </row>
        <row r="560">
          <cell r="E560" t="str">
            <v>R5549634</v>
          </cell>
          <cell r="F560" t="str">
            <v>2024-01-29 13:36:16</v>
          </cell>
          <cell r="G560">
            <v>15500</v>
          </cell>
          <cell r="H560">
            <v>46059</v>
          </cell>
          <cell r="I560" t="str">
            <v>AGHA.M.JAFFER</v>
          </cell>
          <cell r="J560" t="str">
            <v>Accepted</v>
          </cell>
          <cell r="K560" t="str">
            <v>Cheque Deposit</v>
          </cell>
          <cell r="L560" t="str">
            <v>Renewal</v>
          </cell>
          <cell r="M560" t="str">
            <v>-</v>
          </cell>
          <cell r="N560" t="str">
            <v>-</v>
          </cell>
        </row>
        <row r="561">
          <cell r="E561" t="str">
            <v>A210A-0020714</v>
          </cell>
          <cell r="F561" t="str">
            <v>2026-01-17 16:14:58</v>
          </cell>
          <cell r="G561">
            <v>8000</v>
          </cell>
          <cell r="H561">
            <v>46057</v>
          </cell>
          <cell r="I561" t="str">
            <v>M.FAIZAN</v>
          </cell>
          <cell r="J561" t="str">
            <v>Accepted</v>
          </cell>
          <cell r="K561" t="str">
            <v>Online Transfer</v>
          </cell>
          <cell r="L561" t="str">
            <v>Fresh</v>
          </cell>
          <cell r="M561" t="str">
            <v>N/A</v>
          </cell>
          <cell r="N561" t="str">
            <v>-</v>
          </cell>
        </row>
        <row r="562">
          <cell r="E562" t="str">
            <v>JAF-059</v>
          </cell>
          <cell r="F562" t="str">
            <v>2024-02-15 13:39:33</v>
          </cell>
          <cell r="G562">
            <v>16000</v>
          </cell>
          <cell r="H562">
            <v>46057</v>
          </cell>
          <cell r="I562" t="str">
            <v>M.MUSTAFA</v>
          </cell>
          <cell r="J562" t="str">
            <v>Accepted</v>
          </cell>
          <cell r="K562" t="str">
            <v>Online Transfer</v>
          </cell>
          <cell r="L562" t="str">
            <v>Renewal</v>
          </cell>
          <cell r="M562" t="str">
            <v>-</v>
          </cell>
          <cell r="N562" t="str">
            <v>-</v>
          </cell>
        </row>
        <row r="563">
          <cell r="E563" t="str">
            <v>SR308PK497544</v>
          </cell>
          <cell r="F563" t="str">
            <v>2024-10-31 10:56:15</v>
          </cell>
          <cell r="G563">
            <v>11280</v>
          </cell>
          <cell r="H563">
            <v>46057</v>
          </cell>
          <cell r="I563" t="str">
            <v>JAWAHIR.SAEED</v>
          </cell>
          <cell r="J563" t="str">
            <v>Accepted</v>
          </cell>
          <cell r="K563" t="str">
            <v>Cheque</v>
          </cell>
          <cell r="L563" t="str">
            <v>Renewal</v>
          </cell>
          <cell r="M563" t="str">
            <v>-</v>
          </cell>
          <cell r="N563" t="str">
            <v>-</v>
          </cell>
        </row>
        <row r="564">
          <cell r="E564" t="str">
            <v>P100793</v>
          </cell>
          <cell r="F564" t="str">
            <v>2023-02-14 17:59:00</v>
          </cell>
          <cell r="G564">
            <v>12000</v>
          </cell>
          <cell r="H564">
            <v>46057</v>
          </cell>
          <cell r="I564" t="str">
            <v>ALIZA.WALEED</v>
          </cell>
          <cell r="J564" t="str">
            <v>Accepted</v>
          </cell>
          <cell r="K564" t="str">
            <v>Online Transfer</v>
          </cell>
          <cell r="L564" t="str">
            <v>Renewal</v>
          </cell>
          <cell r="M564" t="str">
            <v>-</v>
          </cell>
          <cell r="N564" t="str">
            <v>-</v>
          </cell>
        </row>
        <row r="565">
          <cell r="E565">
            <v>1077050</v>
          </cell>
          <cell r="F565" t="str">
            <v>2024-01-19 00:00:00</v>
          </cell>
          <cell r="G565">
            <v>13000</v>
          </cell>
          <cell r="H565">
            <v>46057</v>
          </cell>
          <cell r="I565" t="str">
            <v>ZAYNAB.MUSTAFA</v>
          </cell>
          <cell r="J565" t="str">
            <v>Accepted</v>
          </cell>
          <cell r="K565" t="str">
            <v>Online Transfer</v>
          </cell>
          <cell r="L565" t="str">
            <v>Renewal</v>
          </cell>
          <cell r="M565" t="str">
            <v>-</v>
          </cell>
          <cell r="N565" t="str">
            <v>-</v>
          </cell>
        </row>
        <row r="566">
          <cell r="E566" t="str">
            <v>NKMA2ASE5M1005895</v>
          </cell>
          <cell r="F566" t="str">
            <v>2025-02-10 00:00:00</v>
          </cell>
          <cell r="G566">
            <v>14000</v>
          </cell>
          <cell r="H566">
            <v>46057</v>
          </cell>
          <cell r="I566" t="str">
            <v>ALIZA.WALEED</v>
          </cell>
          <cell r="J566" t="str">
            <v>Accepted</v>
          </cell>
          <cell r="K566" t="str">
            <v>Online Transfer</v>
          </cell>
          <cell r="L566" t="str">
            <v>Renewal</v>
          </cell>
          <cell r="M566" t="str">
            <v>-</v>
          </cell>
          <cell r="N566" t="str">
            <v>-</v>
          </cell>
        </row>
        <row r="567">
          <cell r="E567" t="str">
            <v>NF1AET306H1001227</v>
          </cell>
          <cell r="F567" t="str">
            <v>2021-02-12 16:40:05</v>
          </cell>
          <cell r="G567">
            <v>14000</v>
          </cell>
          <cell r="H567">
            <v>46057</v>
          </cell>
          <cell r="I567" t="str">
            <v>ALIZA.WALEED</v>
          </cell>
          <cell r="J567" t="str">
            <v>Accepted</v>
          </cell>
          <cell r="K567" t="str">
            <v>Online Transfer</v>
          </cell>
          <cell r="L567" t="str">
            <v>Renewal</v>
          </cell>
          <cell r="M567" t="str">
            <v>-</v>
          </cell>
          <cell r="N567" t="str">
            <v>-</v>
          </cell>
        </row>
        <row r="568">
          <cell r="E568" t="str">
            <v>RR004412</v>
          </cell>
          <cell r="F568" t="str">
            <v>2025-02-06 12:44:19</v>
          </cell>
          <cell r="G568">
            <v>14000</v>
          </cell>
          <cell r="H568">
            <v>46057</v>
          </cell>
          <cell r="I568" t="str">
            <v>NAZRA.NAZAR</v>
          </cell>
          <cell r="J568" t="str">
            <v>Accepted</v>
          </cell>
          <cell r="K568" t="str">
            <v>Cash Deposit</v>
          </cell>
          <cell r="L568" t="str">
            <v>Renewal</v>
          </cell>
          <cell r="M568" t="str">
            <v>-</v>
          </cell>
          <cell r="N568" t="str">
            <v>-</v>
          </cell>
        </row>
        <row r="569">
          <cell r="E569" t="str">
            <v>NH900050</v>
          </cell>
          <cell r="F569" t="str">
            <v>2024-11-22 17:26:49</v>
          </cell>
          <cell r="G569">
            <v>11280</v>
          </cell>
          <cell r="H569">
            <v>46057</v>
          </cell>
          <cell r="I569" t="str">
            <v>IQRA.KHAN</v>
          </cell>
          <cell r="J569" t="str">
            <v>Accepted</v>
          </cell>
          <cell r="K569" t="str">
            <v>Cheque</v>
          </cell>
          <cell r="L569" t="str">
            <v>Renewal</v>
          </cell>
          <cell r="M569" t="str">
            <v>n/a</v>
          </cell>
          <cell r="N569" t="str">
            <v>-</v>
          </cell>
        </row>
        <row r="570">
          <cell r="E570" t="str">
            <v>R7008400</v>
          </cell>
          <cell r="F570" t="str">
            <v>2024-02-22 10:07:57</v>
          </cell>
          <cell r="G570">
            <v>13000</v>
          </cell>
          <cell r="H570">
            <v>46057</v>
          </cell>
          <cell r="I570" t="str">
            <v>JAWAHIR.SAEED</v>
          </cell>
          <cell r="J570" t="str">
            <v>Accepted</v>
          </cell>
          <cell r="K570" t="str">
            <v>Online Transfer</v>
          </cell>
          <cell r="L570" t="str">
            <v>Renewal</v>
          </cell>
          <cell r="M570" t="str">
            <v>-</v>
          </cell>
          <cell r="N570" t="str">
            <v>-</v>
          </cell>
        </row>
        <row r="571">
          <cell r="E571">
            <v>9516897</v>
          </cell>
          <cell r="F571" t="str">
            <v>2022-02-04 12:47:00</v>
          </cell>
          <cell r="G571">
            <v>13000</v>
          </cell>
          <cell r="H571">
            <v>46056</v>
          </cell>
          <cell r="I571" t="str">
            <v>FIZA.SHEIKH</v>
          </cell>
          <cell r="J571" t="str">
            <v>Accepted</v>
          </cell>
          <cell r="K571" t="str">
            <v>Online Transfer</v>
          </cell>
          <cell r="L571" t="str">
            <v>Renewal</v>
          </cell>
          <cell r="M571" t="str">
            <v>-</v>
          </cell>
          <cell r="N571" t="str">
            <v>-</v>
          </cell>
        </row>
        <row r="572">
          <cell r="E572" t="str">
            <v>MCCJY7TRMTN101024</v>
          </cell>
          <cell r="F572" t="str">
            <v>2026-02-03 15:17:14</v>
          </cell>
          <cell r="G572">
            <v>13000</v>
          </cell>
          <cell r="H572">
            <v>46057</v>
          </cell>
          <cell r="I572" t="str">
            <v>HASSAN.JABBAR</v>
          </cell>
          <cell r="J572" t="str">
            <v>Accepted</v>
          </cell>
          <cell r="K572" t="str">
            <v>Online Transfer</v>
          </cell>
          <cell r="L572" t="str">
            <v>Fresh</v>
          </cell>
          <cell r="M572" t="str">
            <v>N/A</v>
          </cell>
          <cell r="N572" t="str">
            <v>-</v>
          </cell>
        </row>
        <row r="573">
          <cell r="E573" t="str">
            <v>NFBFB2669FR123032</v>
          </cell>
          <cell r="F573" t="str">
            <v>2025-04-24 13:30:31</v>
          </cell>
          <cell r="G573">
            <v>4000</v>
          </cell>
          <cell r="H573">
            <v>46055</v>
          </cell>
          <cell r="I573" t="str">
            <v>DAWOOD.AHMED</v>
          </cell>
          <cell r="J573" t="str">
            <v>Accepted</v>
          </cell>
          <cell r="K573" t="str">
            <v>Online Transfer</v>
          </cell>
          <cell r="L573" t="str">
            <v>Removal Transfer</v>
          </cell>
          <cell r="M573" t="str">
            <v>-</v>
          </cell>
          <cell r="N573" t="str">
            <v>-</v>
          </cell>
        </row>
        <row r="574">
          <cell r="E574" t="str">
            <v>A200A-0077674</v>
          </cell>
          <cell r="F574" t="str">
            <v>2023-01-10 14:01:33</v>
          </cell>
          <cell r="G574">
            <v>11000</v>
          </cell>
          <cell r="H574">
            <v>46031</v>
          </cell>
          <cell r="I574" t="str">
            <v>NAZRA.NAZAR</v>
          </cell>
          <cell r="J574" t="str">
            <v>Accepted</v>
          </cell>
          <cell r="K574" t="str">
            <v>Online Transfer</v>
          </cell>
          <cell r="L574" t="str">
            <v>Renewal</v>
          </cell>
          <cell r="M574" t="str">
            <v>-</v>
          </cell>
          <cell r="N574" t="str">
            <v>-</v>
          </cell>
        </row>
        <row r="575">
          <cell r="E575">
            <v>4119790</v>
          </cell>
          <cell r="F575" t="str">
            <v>2020-02-18 15:10:33</v>
          </cell>
          <cell r="G575">
            <v>14000</v>
          </cell>
          <cell r="H575">
            <v>46057</v>
          </cell>
          <cell r="I575" t="str">
            <v>FARJAD.MANZOOR</v>
          </cell>
          <cell r="J575" t="str">
            <v>Accepted</v>
          </cell>
          <cell r="K575" t="str">
            <v>Cash Deposit</v>
          </cell>
          <cell r="L575" t="str">
            <v>Renewal</v>
          </cell>
          <cell r="M575" t="str">
            <v>N/A</v>
          </cell>
          <cell r="N575" t="str">
            <v>-</v>
          </cell>
        </row>
        <row r="576">
          <cell r="E576" t="str">
            <v>TRJ150-0031823</v>
          </cell>
          <cell r="F576" t="str">
            <v>2024-01-23 00:00:00</v>
          </cell>
          <cell r="G576">
            <v>14000</v>
          </cell>
          <cell r="H576">
            <v>46057</v>
          </cell>
          <cell r="I576" t="str">
            <v>WASEEM.TARIQ</v>
          </cell>
          <cell r="J576" t="str">
            <v>Accepted</v>
          </cell>
          <cell r="K576" t="str">
            <v>Cash Deposit</v>
          </cell>
          <cell r="L576" t="str">
            <v>Renewal</v>
          </cell>
          <cell r="M576" t="str">
            <v>-</v>
          </cell>
          <cell r="N576" t="str">
            <v>-</v>
          </cell>
        </row>
        <row r="577">
          <cell r="E577" t="str">
            <v>B21W-0216721</v>
          </cell>
          <cell r="F577" t="str">
            <v>2020-11-25 11:28:18</v>
          </cell>
          <cell r="G577">
            <v>14000</v>
          </cell>
          <cell r="H577">
            <v>46057</v>
          </cell>
          <cell r="I577" t="str">
            <v>FARJAD.MANZOOR</v>
          </cell>
          <cell r="J577" t="str">
            <v>Pending</v>
          </cell>
          <cell r="K577" t="str">
            <v>Online Transfer</v>
          </cell>
          <cell r="L577" t="str">
            <v>Conversion</v>
          </cell>
          <cell r="M577" t="str">
            <v>N/A</v>
          </cell>
          <cell r="N577" t="str">
            <v>-</v>
          </cell>
        </row>
        <row r="578">
          <cell r="E578" t="str">
            <v>NF1AET306H1123920</v>
          </cell>
          <cell r="F578" t="str">
            <v>2022-04-23 13:22:31</v>
          </cell>
          <cell r="G578">
            <v>14000</v>
          </cell>
          <cell r="H578">
            <v>46057</v>
          </cell>
          <cell r="I578" t="str">
            <v>RAHAT.GUL</v>
          </cell>
          <cell r="J578" t="str">
            <v>Pending</v>
          </cell>
          <cell r="K578" t="str">
            <v>Online Transfer</v>
          </cell>
          <cell r="L578" t="str">
            <v>Conversion</v>
          </cell>
          <cell r="M578" t="str">
            <v>N/A</v>
          </cell>
          <cell r="N578" t="str">
            <v>-</v>
          </cell>
        </row>
        <row r="579">
          <cell r="E579">
            <v>5551962</v>
          </cell>
          <cell r="F579" t="str">
            <v>2022-02-18 15:34:48</v>
          </cell>
          <cell r="G579">
            <v>16000</v>
          </cell>
          <cell r="H579">
            <v>46057</v>
          </cell>
          <cell r="I579" t="str">
            <v>FARJAD.MANZOOR</v>
          </cell>
          <cell r="J579" t="str">
            <v>Accepted</v>
          </cell>
          <cell r="K579" t="str">
            <v>Online Transfer</v>
          </cell>
          <cell r="L579" t="str">
            <v>Renewal</v>
          </cell>
          <cell r="M579" t="str">
            <v>-</v>
          </cell>
          <cell r="N579" t="str">
            <v>-</v>
          </cell>
        </row>
        <row r="580">
          <cell r="E580">
            <v>1237872</v>
          </cell>
          <cell r="F580" t="str">
            <v>2025-02-17 12:18:24</v>
          </cell>
          <cell r="G580">
            <v>13000</v>
          </cell>
          <cell r="H580">
            <v>46057</v>
          </cell>
          <cell r="I580" t="str">
            <v>FARJAD.MANZOOR</v>
          </cell>
          <cell r="J580" t="str">
            <v>Accepted</v>
          </cell>
          <cell r="K580" t="str">
            <v>Online Transfer</v>
          </cell>
          <cell r="L580" t="str">
            <v>Renewal</v>
          </cell>
          <cell r="M580" t="str">
            <v>-</v>
          </cell>
          <cell r="N580" t="str">
            <v>-</v>
          </cell>
        </row>
        <row r="581">
          <cell r="E581" t="str">
            <v>NF1AET306H1132595</v>
          </cell>
          <cell r="F581" t="str">
            <v>2024-02-13 10:04:36</v>
          </cell>
          <cell r="G581">
            <v>12000</v>
          </cell>
          <cell r="H581">
            <v>46056</v>
          </cell>
          <cell r="I581" t="str">
            <v>YOUSUF.KHAN</v>
          </cell>
          <cell r="J581" t="str">
            <v>Accepted</v>
          </cell>
          <cell r="K581" t="str">
            <v>Online Transfer</v>
          </cell>
          <cell r="L581" t="str">
            <v>Renewal</v>
          </cell>
          <cell r="M581" t="str">
            <v>-</v>
          </cell>
          <cell r="N581" t="str">
            <v>-</v>
          </cell>
        </row>
        <row r="582">
          <cell r="E582" t="str">
            <v>NNAYB54BZRP703893</v>
          </cell>
          <cell r="F582" t="str">
            <v>2025-01-31 15:14:54</v>
          </cell>
          <cell r="G582">
            <v>15000</v>
          </cell>
          <cell r="H582">
            <v>46057</v>
          </cell>
          <cell r="I582" t="str">
            <v>HUZAIFA.KHAN</v>
          </cell>
          <cell r="J582" t="str">
            <v>Accepted</v>
          </cell>
          <cell r="K582" t="str">
            <v>Cash Deposit</v>
          </cell>
          <cell r="L582" t="str">
            <v>Renewal</v>
          </cell>
          <cell r="M582" t="str">
            <v>-</v>
          </cell>
          <cell r="N582" t="str">
            <v>-</v>
          </cell>
        </row>
        <row r="583">
          <cell r="E583" t="str">
            <v>NF1AVK31H10093243</v>
          </cell>
          <cell r="F583" t="str">
            <v>2022-02-16 15:40:17</v>
          </cell>
          <cell r="G583">
            <v>14000</v>
          </cell>
          <cell r="H583">
            <v>46057</v>
          </cell>
          <cell r="I583" t="str">
            <v>AGHA.M.JAFFER</v>
          </cell>
          <cell r="J583" t="str">
            <v>Accepted</v>
          </cell>
          <cell r="K583" t="str">
            <v>Cash Deposit</v>
          </cell>
          <cell r="L583" t="str">
            <v>Renewal</v>
          </cell>
          <cell r="M583" t="str">
            <v>-</v>
          </cell>
          <cell r="N583" t="str">
            <v>-</v>
          </cell>
        </row>
        <row r="584">
          <cell r="E584">
            <v>7028726</v>
          </cell>
          <cell r="F584" t="str">
            <v>2022-02-02 17:29:00</v>
          </cell>
          <cell r="G584">
            <v>15000</v>
          </cell>
          <cell r="H584">
            <v>46045</v>
          </cell>
          <cell r="I584" t="str">
            <v>SAIF.MALIK</v>
          </cell>
          <cell r="J584" t="str">
            <v>Accepted</v>
          </cell>
          <cell r="K584" t="str">
            <v>Online Transfer</v>
          </cell>
          <cell r="L584" t="str">
            <v>Renewal</v>
          </cell>
          <cell r="M584" t="str">
            <v>-</v>
          </cell>
          <cell r="N584" t="str">
            <v>-</v>
          </cell>
        </row>
        <row r="585">
          <cell r="E585">
            <v>7102400</v>
          </cell>
          <cell r="F585" t="str">
            <v>2022-02-01 11:38:33</v>
          </cell>
          <cell r="G585">
            <v>14000</v>
          </cell>
          <cell r="H585">
            <v>46057</v>
          </cell>
          <cell r="I585" t="str">
            <v>ALIZA.WALEED</v>
          </cell>
          <cell r="J585" t="str">
            <v>Accepted</v>
          </cell>
          <cell r="K585" t="str">
            <v>Online Transfer</v>
          </cell>
          <cell r="L585" t="str">
            <v>Renewal</v>
          </cell>
          <cell r="M585" t="str">
            <v>-</v>
          </cell>
          <cell r="N585" t="str">
            <v>-</v>
          </cell>
        </row>
        <row r="586">
          <cell r="E586" t="str">
            <v>NSP151R-9512888</v>
          </cell>
          <cell r="F586" t="str">
            <v>2025-02-19 00:00:00</v>
          </cell>
          <cell r="G586">
            <v>16000</v>
          </cell>
          <cell r="H586">
            <v>46057</v>
          </cell>
          <cell r="I586" t="str">
            <v>MUHAMMAD.UMER</v>
          </cell>
          <cell r="J586" t="str">
            <v>Accepted</v>
          </cell>
          <cell r="K586" t="str">
            <v>Online Transfer</v>
          </cell>
          <cell r="L586" t="str">
            <v>Renewal</v>
          </cell>
          <cell r="M586" t="str">
            <v>N/A</v>
          </cell>
          <cell r="N586" t="str">
            <v>-</v>
          </cell>
        </row>
        <row r="587">
          <cell r="E587" t="str">
            <v>0904318</v>
          </cell>
          <cell r="F587" t="str">
            <v>2026-01-27 14:53:12</v>
          </cell>
          <cell r="G587">
            <v>16000</v>
          </cell>
          <cell r="H587">
            <v>45997</v>
          </cell>
          <cell r="I587" t="str">
            <v>ANIL</v>
          </cell>
          <cell r="J587" t="str">
            <v>Accepted</v>
          </cell>
          <cell r="K587" t="str">
            <v>Cash Deposit</v>
          </cell>
          <cell r="L587" t="str">
            <v>Fresh</v>
          </cell>
          <cell r="M587" t="str">
            <v>N/A</v>
          </cell>
          <cell r="N587" t="str">
            <v>-</v>
          </cell>
        </row>
        <row r="588">
          <cell r="E588" t="str">
            <v>BME-748</v>
          </cell>
          <cell r="F588" t="str">
            <v>2025-11-19 19:20:32</v>
          </cell>
          <cell r="G588">
            <v>11000</v>
          </cell>
          <cell r="H588">
            <v>46056</v>
          </cell>
          <cell r="I588" t="str">
            <v>UMER.AZEEM</v>
          </cell>
          <cell r="J588" t="str">
            <v>Accepted</v>
          </cell>
          <cell r="K588" t="str">
            <v>Cheque Deposit</v>
          </cell>
          <cell r="L588" t="str">
            <v>Fresh</v>
          </cell>
          <cell r="M588" t="str">
            <v>-</v>
          </cell>
          <cell r="N588" t="str">
            <v>-</v>
          </cell>
        </row>
        <row r="589">
          <cell r="E589" t="str">
            <v>LA3005-1351969</v>
          </cell>
          <cell r="F589" t="str">
            <v>2026-01-22 15:20:20</v>
          </cell>
          <cell r="G589">
            <v>15000</v>
          </cell>
          <cell r="H589">
            <v>46057</v>
          </cell>
          <cell r="I589" t="str">
            <v>ANIL</v>
          </cell>
          <cell r="J589" t="str">
            <v>Accepted</v>
          </cell>
          <cell r="K589" t="str">
            <v>Online Transfer</v>
          </cell>
          <cell r="L589" t="str">
            <v>Fresh</v>
          </cell>
          <cell r="M589" t="str">
            <v>N/A</v>
          </cell>
          <cell r="N589" t="str">
            <v>-</v>
          </cell>
        </row>
        <row r="590">
          <cell r="E590" t="str">
            <v>NZE170R-4148308</v>
          </cell>
          <cell r="F590" t="str">
            <v>2023-12-20 16:33:44</v>
          </cell>
          <cell r="G590">
            <v>16000</v>
          </cell>
          <cell r="H590">
            <v>46057</v>
          </cell>
          <cell r="I590" t="str">
            <v>MUHAMMAD.UMER</v>
          </cell>
          <cell r="J590" t="str">
            <v>Pending</v>
          </cell>
          <cell r="K590" t="str">
            <v>Online Transfer</v>
          </cell>
          <cell r="L590" t="str">
            <v>Conversion</v>
          </cell>
          <cell r="M590" t="str">
            <v>N/A</v>
          </cell>
          <cell r="N590" t="str">
            <v>-</v>
          </cell>
        </row>
        <row r="591">
          <cell r="E591" t="str">
            <v>NF9EFUA54S2023063</v>
          </cell>
          <cell r="F591" t="str">
            <v>2026-01-26 18:33:55</v>
          </cell>
          <cell r="G591">
            <v>14000</v>
          </cell>
          <cell r="H591">
            <v>46057</v>
          </cell>
          <cell r="I591" t="str">
            <v>ANIL</v>
          </cell>
          <cell r="J591" t="str">
            <v>Pending</v>
          </cell>
          <cell r="K591" t="str">
            <v>Cash</v>
          </cell>
          <cell r="L591" t="str">
            <v>Fresh</v>
          </cell>
          <cell r="M591" t="str">
            <v>N/A</v>
          </cell>
          <cell r="N591" t="str">
            <v>-</v>
          </cell>
        </row>
        <row r="592">
          <cell r="E592" t="str">
            <v>BQC-124(A)</v>
          </cell>
          <cell r="F592" t="str">
            <v>2026-02-02 19:19:55</v>
          </cell>
          <cell r="G592">
            <v>13000</v>
          </cell>
          <cell r="H592">
            <v>46057</v>
          </cell>
          <cell r="I592" t="str">
            <v>ANIL</v>
          </cell>
          <cell r="J592" t="str">
            <v>Pending</v>
          </cell>
          <cell r="K592" t="str">
            <v>Cash</v>
          </cell>
          <cell r="L592" t="str">
            <v>Fresh</v>
          </cell>
          <cell r="M592" t="str">
            <v>N/A</v>
          </cell>
          <cell r="N592" t="str">
            <v>-</v>
          </cell>
        </row>
        <row r="593">
          <cell r="E593">
            <v>140012</v>
          </cell>
          <cell r="F593" t="str">
            <v>2022-12-01 15:56:52</v>
          </cell>
          <cell r="G593">
            <v>13000</v>
          </cell>
          <cell r="H593">
            <v>46057</v>
          </cell>
          <cell r="I593" t="str">
            <v>IQRA.KHAN</v>
          </cell>
          <cell r="J593" t="str">
            <v>Pending</v>
          </cell>
          <cell r="K593" t="str">
            <v>Online Transfer</v>
          </cell>
          <cell r="L593" t="str">
            <v>Conversion</v>
          </cell>
          <cell r="M593" t="str">
            <v>n/a</v>
          </cell>
          <cell r="N593" t="str">
            <v>-</v>
          </cell>
        </row>
        <row r="594">
          <cell r="E594">
            <v>1193227</v>
          </cell>
          <cell r="F594" t="str">
            <v>2024-02-19 11:19:48</v>
          </cell>
          <cell r="G594">
            <v>12000</v>
          </cell>
          <cell r="H594">
            <v>46057</v>
          </cell>
          <cell r="I594" t="str">
            <v>IQRA.KHAN</v>
          </cell>
          <cell r="J594" t="str">
            <v>Accepted</v>
          </cell>
          <cell r="K594" t="str">
            <v>Online Transfer</v>
          </cell>
          <cell r="L594" t="str">
            <v>Renewal</v>
          </cell>
          <cell r="M594" t="str">
            <v>-</v>
          </cell>
          <cell r="N594" t="str">
            <v>-</v>
          </cell>
        </row>
        <row r="595">
          <cell r="E595" t="str">
            <v>TRJ150-0034363</v>
          </cell>
          <cell r="F595" t="str">
            <v>2024-01-24 11:31:59</v>
          </cell>
          <cell r="G595">
            <v>11000</v>
          </cell>
          <cell r="H595">
            <v>46056</v>
          </cell>
          <cell r="I595" t="str">
            <v>NAZRA.NAZAR</v>
          </cell>
          <cell r="J595" t="str">
            <v>Accepted</v>
          </cell>
          <cell r="K595" t="str">
            <v>Online Transfer</v>
          </cell>
          <cell r="L595" t="str">
            <v>Renewal</v>
          </cell>
          <cell r="M595" t="str">
            <v>-</v>
          </cell>
          <cell r="N595" t="str">
            <v>-</v>
          </cell>
        </row>
        <row r="596">
          <cell r="E596" t="str">
            <v>NNAQL51AZKP303885</v>
          </cell>
          <cell r="F596" t="str">
            <v>2024-02-19 00:00:00</v>
          </cell>
          <cell r="G596">
            <v>10000</v>
          </cell>
          <cell r="H596">
            <v>46057</v>
          </cell>
          <cell r="I596" t="str">
            <v>IQRA.KHAN</v>
          </cell>
          <cell r="J596" t="str">
            <v>Accepted</v>
          </cell>
          <cell r="K596" t="str">
            <v>Online Transfer</v>
          </cell>
          <cell r="L596" t="str">
            <v>Renewal</v>
          </cell>
          <cell r="M596" t="str">
            <v>-</v>
          </cell>
          <cell r="N596" t="str">
            <v>-</v>
          </cell>
        </row>
        <row r="597">
          <cell r="E597">
            <v>1138946</v>
          </cell>
          <cell r="F597" t="str">
            <v>2023-02-16 14:13:59</v>
          </cell>
          <cell r="G597">
            <v>15000</v>
          </cell>
          <cell r="H597">
            <v>46056</v>
          </cell>
          <cell r="I597" t="str">
            <v>YOUSUF.KHAN</v>
          </cell>
          <cell r="J597" t="str">
            <v>Accepted</v>
          </cell>
          <cell r="K597" t="str">
            <v>Cash Deposit</v>
          </cell>
          <cell r="L597" t="str">
            <v>Renewal</v>
          </cell>
          <cell r="M597" t="str">
            <v>-</v>
          </cell>
          <cell r="N597" t="str">
            <v>-</v>
          </cell>
        </row>
        <row r="598">
          <cell r="E598">
            <v>7777</v>
          </cell>
          <cell r="F598" t="str">
            <v>2026-01-23 17:18:08</v>
          </cell>
          <cell r="G598">
            <v>15000</v>
          </cell>
          <cell r="H598">
            <v>46045</v>
          </cell>
          <cell r="I598" t="str">
            <v>ANIL</v>
          </cell>
          <cell r="J598" t="str">
            <v>Accepted</v>
          </cell>
          <cell r="K598" t="str">
            <v>Online Transfer</v>
          </cell>
          <cell r="L598" t="str">
            <v>Fresh</v>
          </cell>
          <cell r="M598" t="str">
            <v>N/A</v>
          </cell>
          <cell r="N598" t="str">
            <v>-</v>
          </cell>
        </row>
        <row r="599">
          <cell r="E599" t="str">
            <v>NFBFD16330R121729</v>
          </cell>
          <cell r="F599" t="str">
            <v>2026-01-23 17:29:54</v>
          </cell>
          <cell r="G599">
            <v>15000</v>
          </cell>
          <cell r="H599">
            <v>46045</v>
          </cell>
          <cell r="I599" t="str">
            <v>ANIL</v>
          </cell>
          <cell r="J599" t="str">
            <v>Accepted</v>
          </cell>
          <cell r="K599" t="str">
            <v>Online Transfer</v>
          </cell>
          <cell r="L599" t="str">
            <v>Fresh</v>
          </cell>
          <cell r="M599" t="str">
            <v>N/A</v>
          </cell>
          <cell r="N599" t="str">
            <v>-</v>
          </cell>
        </row>
        <row r="600">
          <cell r="E600" t="str">
            <v>ZRE171R-6046346</v>
          </cell>
          <cell r="F600" t="str">
            <v>2024-02-01 15:57:01</v>
          </cell>
          <cell r="G600">
            <v>12500</v>
          </cell>
          <cell r="H600">
            <v>46055</v>
          </cell>
          <cell r="I600" t="str">
            <v>YOUSUF.KHAN</v>
          </cell>
          <cell r="J600" t="str">
            <v>Accepted</v>
          </cell>
          <cell r="K600" t="str">
            <v>Online Transfer</v>
          </cell>
          <cell r="L600" t="str">
            <v>Renewal</v>
          </cell>
          <cell r="M600" t="str">
            <v>-</v>
          </cell>
          <cell r="N600" t="str">
            <v>-</v>
          </cell>
        </row>
        <row r="601">
          <cell r="E601" t="str">
            <v>NKMASE2E951006383</v>
          </cell>
          <cell r="F601" t="str">
            <v>2026-01-24 09:33:20</v>
          </cell>
          <cell r="G601">
            <v>14000</v>
          </cell>
          <cell r="H601">
            <v>46045</v>
          </cell>
          <cell r="I601" t="str">
            <v>ANIL</v>
          </cell>
          <cell r="J601" t="str">
            <v>Accepted</v>
          </cell>
          <cell r="K601" t="str">
            <v>Online Transfer</v>
          </cell>
          <cell r="L601" t="str">
            <v>Fresh</v>
          </cell>
          <cell r="M601" t="str">
            <v>N/A</v>
          </cell>
          <cell r="N601" t="str">
            <v>-</v>
          </cell>
        </row>
        <row r="602">
          <cell r="E602" t="str">
            <v>NZE170R4128428</v>
          </cell>
          <cell r="F602" t="str">
            <v>2025-02-11 12:15:48</v>
          </cell>
          <cell r="G602">
            <v>15000</v>
          </cell>
          <cell r="H602">
            <v>46055</v>
          </cell>
          <cell r="I602" t="str">
            <v>YOUSUF.KHAN</v>
          </cell>
          <cell r="J602" t="str">
            <v>Accepted</v>
          </cell>
          <cell r="K602" t="str">
            <v>Online Transfer</v>
          </cell>
          <cell r="L602" t="str">
            <v>Renewal</v>
          </cell>
          <cell r="M602" t="str">
            <v>-</v>
          </cell>
          <cell r="N602" t="str">
            <v>-</v>
          </cell>
        </row>
        <row r="603">
          <cell r="E603">
            <v>218856</v>
          </cell>
          <cell r="F603" t="str">
            <v>2026-01-23 12:09:24</v>
          </cell>
          <cell r="G603">
            <v>16000</v>
          </cell>
          <cell r="H603">
            <v>46045</v>
          </cell>
          <cell r="I603" t="str">
            <v>ANIL</v>
          </cell>
          <cell r="J603" t="str">
            <v>Accepted</v>
          </cell>
          <cell r="K603" t="str">
            <v>Online Transfer</v>
          </cell>
          <cell r="L603" t="str">
            <v>Fresh</v>
          </cell>
          <cell r="M603" t="str">
            <v>N/A</v>
          </cell>
          <cell r="N603" t="str">
            <v>-</v>
          </cell>
        </row>
        <row r="604">
          <cell r="E604" t="str">
            <v>R-5564642</v>
          </cell>
          <cell r="F604" t="str">
            <v>2023-02-17 17:37:57</v>
          </cell>
          <cell r="G604">
            <v>14000</v>
          </cell>
          <cell r="H604">
            <v>46056</v>
          </cell>
          <cell r="I604" t="str">
            <v>JAWAHIR.SAEED</v>
          </cell>
          <cell r="J604" t="str">
            <v>Accepted</v>
          </cell>
          <cell r="K604" t="str">
            <v>Online Transfer</v>
          </cell>
          <cell r="L604" t="str">
            <v>Renewal</v>
          </cell>
          <cell r="M604" t="str">
            <v>-</v>
          </cell>
          <cell r="N604" t="str">
            <v>-</v>
          </cell>
        </row>
        <row r="605">
          <cell r="E605" t="str">
            <v>NF1AET306H1039300</v>
          </cell>
          <cell r="F605" t="str">
            <v>2025-01-30 00:00:00</v>
          </cell>
          <cell r="G605">
            <v>15000</v>
          </cell>
          <cell r="H605">
            <v>46057</v>
          </cell>
          <cell r="I605" t="str">
            <v>ALIZA.WALEED</v>
          </cell>
          <cell r="J605" t="str">
            <v>Accepted</v>
          </cell>
          <cell r="K605" t="str">
            <v>Online Transfer</v>
          </cell>
          <cell r="L605" t="str">
            <v>Renewal</v>
          </cell>
          <cell r="M605" t="str">
            <v>-</v>
          </cell>
          <cell r="N605" t="str">
            <v>-</v>
          </cell>
        </row>
        <row r="606">
          <cell r="E606">
            <v>20036132</v>
          </cell>
          <cell r="F606" t="str">
            <v>2026-02-04 00:00:00</v>
          </cell>
          <cell r="G606">
            <v>13000</v>
          </cell>
          <cell r="H606">
            <v>46056</v>
          </cell>
          <cell r="I606" t="str">
            <v>YOUSUF.KHAN</v>
          </cell>
          <cell r="J606" t="str">
            <v>Accepted</v>
          </cell>
          <cell r="K606" t="str">
            <v>Online Transfer</v>
          </cell>
          <cell r="L606" t="str">
            <v>Conversion</v>
          </cell>
          <cell r="M606" t="str">
            <v>NA</v>
          </cell>
          <cell r="N606" t="str">
            <v>-</v>
          </cell>
        </row>
        <row r="607">
          <cell r="E607">
            <v>1112254</v>
          </cell>
          <cell r="F607" t="str">
            <v>2022-02-14 13:52:51</v>
          </cell>
          <cell r="G607">
            <v>16000</v>
          </cell>
          <cell r="H607">
            <v>46057</v>
          </cell>
          <cell r="I607" t="str">
            <v>FIZA.SHEIKH</v>
          </cell>
          <cell r="J607" t="str">
            <v>Accepted</v>
          </cell>
          <cell r="K607" t="str">
            <v>Online Transfer</v>
          </cell>
          <cell r="L607" t="str">
            <v>Renewal</v>
          </cell>
          <cell r="M607" t="str">
            <v>-</v>
          </cell>
          <cell r="N607" t="str">
            <v>-</v>
          </cell>
        </row>
        <row r="608">
          <cell r="E608">
            <v>1084329</v>
          </cell>
          <cell r="F608" t="str">
            <v>2022-02-12 15:05:22</v>
          </cell>
          <cell r="G608">
            <v>16000</v>
          </cell>
          <cell r="H608">
            <v>46057</v>
          </cell>
          <cell r="I608" t="str">
            <v>FIZA.SHEIKH</v>
          </cell>
          <cell r="J608" t="str">
            <v>Accepted</v>
          </cell>
          <cell r="K608" t="str">
            <v>Cash Deposit</v>
          </cell>
          <cell r="L608" t="str">
            <v>Renewal</v>
          </cell>
          <cell r="M608" t="str">
            <v>-</v>
          </cell>
          <cell r="N608" t="str">
            <v>-</v>
          </cell>
        </row>
        <row r="609">
          <cell r="E609">
            <v>134788</v>
          </cell>
          <cell r="F609" t="str">
            <v>2026-01-22 16:09:14</v>
          </cell>
          <cell r="G609">
            <v>15000</v>
          </cell>
          <cell r="H609">
            <v>46057</v>
          </cell>
          <cell r="I609" t="str">
            <v>ANIL</v>
          </cell>
          <cell r="J609" t="str">
            <v>Accepted</v>
          </cell>
          <cell r="K609" t="str">
            <v>Online Transfer</v>
          </cell>
          <cell r="L609" t="str">
            <v>Fresh</v>
          </cell>
          <cell r="M609" t="str">
            <v>N/A</v>
          </cell>
          <cell r="N609" t="str">
            <v>-</v>
          </cell>
        </row>
        <row r="610">
          <cell r="E610" t="str">
            <v>H1140658</v>
          </cell>
          <cell r="F610" t="str">
            <v>2026-01-29 00:00:00</v>
          </cell>
          <cell r="G610">
            <v>500</v>
          </cell>
          <cell r="H610">
            <v>46050</v>
          </cell>
          <cell r="I610" t="str">
            <v>M.KHALID</v>
          </cell>
          <cell r="J610" t="str">
            <v>Accepted</v>
          </cell>
          <cell r="K610" t="str">
            <v>Online Transfer</v>
          </cell>
          <cell r="L610" t="str">
            <v>Conversion</v>
          </cell>
          <cell r="M610" t="str">
            <v>NA</v>
          </cell>
          <cell r="N610" t="str">
            <v>-</v>
          </cell>
        </row>
        <row r="611">
          <cell r="E611" t="str">
            <v>NF1SZC63S00105749</v>
          </cell>
          <cell r="F611" t="str">
            <v>2026-02-03 00:00:00</v>
          </cell>
          <cell r="G611">
            <v>14000</v>
          </cell>
          <cell r="H611">
            <v>46056</v>
          </cell>
          <cell r="I611" t="str">
            <v>YOUSUF.KHAN</v>
          </cell>
          <cell r="J611" t="str">
            <v>Accepted</v>
          </cell>
          <cell r="K611" t="str">
            <v>Online Transfer</v>
          </cell>
          <cell r="L611" t="str">
            <v>Conversion</v>
          </cell>
          <cell r="M611" t="str">
            <v>NA</v>
          </cell>
          <cell r="N611" t="str">
            <v>-</v>
          </cell>
        </row>
        <row r="612">
          <cell r="E612" t="str">
            <v>ZRE171R-6063121</v>
          </cell>
          <cell r="F612" t="str">
            <v>2025-02-03 00:00:00</v>
          </cell>
          <cell r="G612">
            <v>13000</v>
          </cell>
          <cell r="H612">
            <v>46057</v>
          </cell>
          <cell r="I612" t="str">
            <v>FIZA.SHEIKH</v>
          </cell>
          <cell r="J612" t="str">
            <v>Accepted</v>
          </cell>
          <cell r="K612" t="str">
            <v>Online Transfer</v>
          </cell>
          <cell r="L612" t="str">
            <v>Renewal</v>
          </cell>
          <cell r="M612" t="str">
            <v>-</v>
          </cell>
          <cell r="N612" t="str">
            <v>-</v>
          </cell>
        </row>
        <row r="613">
          <cell r="E613">
            <v>7067931</v>
          </cell>
          <cell r="F613" t="str">
            <v>2026-01-21 20:32:20</v>
          </cell>
          <cell r="G613">
            <v>14000</v>
          </cell>
          <cell r="H613">
            <v>46044</v>
          </cell>
          <cell r="I613" t="str">
            <v>ANIL</v>
          </cell>
          <cell r="J613" t="str">
            <v>Accepted</v>
          </cell>
          <cell r="K613" t="str">
            <v>Online Transfer</v>
          </cell>
          <cell r="L613" t="str">
            <v>Fresh</v>
          </cell>
          <cell r="M613" t="str">
            <v>N/A</v>
          </cell>
          <cell r="N613" t="str">
            <v>-</v>
          </cell>
        </row>
        <row r="614">
          <cell r="E614" t="str">
            <v>NF1AVK31H10066864</v>
          </cell>
          <cell r="F614" t="str">
            <v>2024-01-26 00:00:00</v>
          </cell>
          <cell r="G614">
            <v>12500</v>
          </cell>
          <cell r="H614">
            <v>46057</v>
          </cell>
          <cell r="I614" t="str">
            <v>ALIZA.WALEED</v>
          </cell>
          <cell r="J614" t="str">
            <v>Accepted</v>
          </cell>
          <cell r="K614" t="str">
            <v>Cash Deposit</v>
          </cell>
          <cell r="L614" t="str">
            <v>Renewal</v>
          </cell>
          <cell r="M614" t="str">
            <v>-</v>
          </cell>
          <cell r="N614" t="str">
            <v>-</v>
          </cell>
        </row>
        <row r="615">
          <cell r="E615">
            <v>19863</v>
          </cell>
          <cell r="F615" t="str">
            <v>2026-01-20 14:26:34</v>
          </cell>
          <cell r="G615">
            <v>16000</v>
          </cell>
          <cell r="H615">
            <v>46042</v>
          </cell>
          <cell r="I615" t="str">
            <v>ANIL</v>
          </cell>
          <cell r="J615" t="str">
            <v>Accepted</v>
          </cell>
          <cell r="K615" t="str">
            <v>Online Transfer</v>
          </cell>
          <cell r="L615" t="str">
            <v>Fresh</v>
          </cell>
          <cell r="M615" t="str">
            <v>N/A</v>
          </cell>
          <cell r="N615" t="str">
            <v>-</v>
          </cell>
        </row>
        <row r="616">
          <cell r="E616" t="str">
            <v>H1063603</v>
          </cell>
          <cell r="F616" t="str">
            <v>2022-02-10 18:18:55</v>
          </cell>
          <cell r="G616">
            <v>11000</v>
          </cell>
          <cell r="H616">
            <v>46056</v>
          </cell>
          <cell r="I616" t="str">
            <v>FIZA.SHEIKH</v>
          </cell>
          <cell r="J616" t="str">
            <v>Accepted</v>
          </cell>
          <cell r="K616" t="str">
            <v>Online Transfer</v>
          </cell>
          <cell r="L616" t="str">
            <v>Renewal</v>
          </cell>
          <cell r="M616" t="str">
            <v>-</v>
          </cell>
          <cell r="N616" t="str">
            <v>-</v>
          </cell>
        </row>
        <row r="617">
          <cell r="E617">
            <v>10046098</v>
          </cell>
          <cell r="F617" t="str">
            <v>2026-01-20 21:17:13</v>
          </cell>
          <cell r="G617">
            <v>13000</v>
          </cell>
          <cell r="H617">
            <v>46042</v>
          </cell>
          <cell r="I617" t="str">
            <v>ANIL</v>
          </cell>
          <cell r="J617" t="str">
            <v>Accepted</v>
          </cell>
          <cell r="K617" t="str">
            <v>Online Transfer</v>
          </cell>
          <cell r="L617" t="str">
            <v>Fresh</v>
          </cell>
          <cell r="M617" t="str">
            <v>N/A</v>
          </cell>
          <cell r="N617" t="str">
            <v>-</v>
          </cell>
        </row>
        <row r="618">
          <cell r="E618">
            <v>914572</v>
          </cell>
          <cell r="F618" t="str">
            <v>2022-02-04 16:55:51</v>
          </cell>
          <cell r="G618">
            <v>11000</v>
          </cell>
          <cell r="H618">
            <v>46056</v>
          </cell>
          <cell r="I618" t="str">
            <v>FIZA.SHEIKH</v>
          </cell>
          <cell r="J618" t="str">
            <v>Accepted</v>
          </cell>
          <cell r="K618" t="str">
            <v>Online Transfer</v>
          </cell>
          <cell r="L618" t="str">
            <v>Renewal</v>
          </cell>
          <cell r="M618" t="str">
            <v>-</v>
          </cell>
          <cell r="N618" t="str">
            <v>-</v>
          </cell>
        </row>
        <row r="619">
          <cell r="E619">
            <v>6056617</v>
          </cell>
          <cell r="F619" t="str">
            <v>2022-02-16 21:32:40</v>
          </cell>
          <cell r="G619">
            <v>14000</v>
          </cell>
          <cell r="H619">
            <v>46057</v>
          </cell>
          <cell r="I619" t="str">
            <v>NAZRA.NAZAR</v>
          </cell>
          <cell r="J619" t="str">
            <v>Accepted</v>
          </cell>
          <cell r="K619" t="str">
            <v>Online Transfer</v>
          </cell>
          <cell r="L619" t="str">
            <v>Renewal</v>
          </cell>
          <cell r="M619" t="str">
            <v>-</v>
          </cell>
          <cell r="N619" t="str">
            <v>-</v>
          </cell>
        </row>
        <row r="620">
          <cell r="E620">
            <v>1017385</v>
          </cell>
          <cell r="F620" t="str">
            <v>2026-01-15 18:02:01</v>
          </cell>
          <cell r="G620">
            <v>15000</v>
          </cell>
          <cell r="H620">
            <v>46057</v>
          </cell>
          <cell r="I620" t="str">
            <v>ANIL</v>
          </cell>
          <cell r="J620" t="str">
            <v>Accepted</v>
          </cell>
          <cell r="K620" t="str">
            <v>Online Transfer</v>
          </cell>
          <cell r="L620" t="str">
            <v>Fresh</v>
          </cell>
          <cell r="M620" t="str">
            <v>N/A</v>
          </cell>
          <cell r="N620" t="str">
            <v>-</v>
          </cell>
        </row>
        <row r="621">
          <cell r="E621">
            <v>7005482</v>
          </cell>
          <cell r="F621" t="str">
            <v>2026-01-30 17:43:34</v>
          </cell>
          <cell r="G621">
            <v>15000</v>
          </cell>
          <cell r="H621">
            <v>46054</v>
          </cell>
          <cell r="I621" t="str">
            <v>ANIL</v>
          </cell>
          <cell r="J621" t="str">
            <v>Accepted</v>
          </cell>
          <cell r="K621" t="str">
            <v>Online Transfer</v>
          </cell>
          <cell r="L621" t="str">
            <v>Fresh</v>
          </cell>
          <cell r="M621" t="str">
            <v>N/A</v>
          </cell>
          <cell r="N621" t="str">
            <v>-</v>
          </cell>
        </row>
        <row r="622">
          <cell r="E622" t="str">
            <v>NF1AET306H1280485</v>
          </cell>
          <cell r="F622" t="str">
            <v>2026-01-26 17:11:34</v>
          </cell>
          <cell r="G622">
            <v>15000</v>
          </cell>
          <cell r="H622">
            <v>46055</v>
          </cell>
          <cell r="I622" t="str">
            <v>ANIL</v>
          </cell>
          <cell r="J622" t="str">
            <v>Pending</v>
          </cell>
          <cell r="K622" t="str">
            <v>Cash</v>
          </cell>
          <cell r="L622" t="str">
            <v>Fresh</v>
          </cell>
          <cell r="M622" t="str">
            <v>N/A</v>
          </cell>
          <cell r="N622" t="str">
            <v>-</v>
          </cell>
        </row>
        <row r="623">
          <cell r="E623" t="str">
            <v>B43W-0120666</v>
          </cell>
          <cell r="F623" t="str">
            <v>2025-02-15 13:49:49</v>
          </cell>
          <cell r="G623">
            <v>12500</v>
          </cell>
          <cell r="H623">
            <v>46057</v>
          </cell>
          <cell r="I623" t="str">
            <v>M.KHALID</v>
          </cell>
          <cell r="J623" t="str">
            <v>Accepted</v>
          </cell>
          <cell r="K623" t="str">
            <v>Online Transfer</v>
          </cell>
          <cell r="L623" t="str">
            <v>Renewal</v>
          </cell>
          <cell r="M623" t="str">
            <v>-</v>
          </cell>
          <cell r="N623" t="str">
            <v>-</v>
          </cell>
        </row>
        <row r="624">
          <cell r="E624" t="str">
            <v>B43W-0130084</v>
          </cell>
          <cell r="F624" t="str">
            <v>2025-02-15 14:43:44</v>
          </cell>
          <cell r="G624">
            <v>12500</v>
          </cell>
          <cell r="H624">
            <v>46057</v>
          </cell>
          <cell r="I624" t="str">
            <v>M.KHALID</v>
          </cell>
          <cell r="J624" t="str">
            <v>Accepted</v>
          </cell>
          <cell r="K624" t="str">
            <v>Online Transfer</v>
          </cell>
          <cell r="L624" t="str">
            <v>Renewal</v>
          </cell>
          <cell r="M624" t="str">
            <v>-</v>
          </cell>
          <cell r="N624" t="str">
            <v>-</v>
          </cell>
        </row>
        <row r="625">
          <cell r="E625">
            <v>7102609</v>
          </cell>
          <cell r="F625" t="str">
            <v>2024-02-03 15:40:52</v>
          </cell>
          <cell r="G625">
            <v>14000</v>
          </cell>
          <cell r="H625">
            <v>46057</v>
          </cell>
          <cell r="I625" t="str">
            <v>SAIF.MALIK</v>
          </cell>
          <cell r="J625" t="str">
            <v>Accepted</v>
          </cell>
          <cell r="K625" t="str">
            <v>Online Transfer</v>
          </cell>
          <cell r="L625" t="str">
            <v>Renewal</v>
          </cell>
          <cell r="M625" t="str">
            <v>-</v>
          </cell>
          <cell r="N625" t="str">
            <v>-</v>
          </cell>
        </row>
        <row r="626">
          <cell r="E626">
            <v>1037476</v>
          </cell>
          <cell r="F626" t="str">
            <v>2025-02-13 14:37:19</v>
          </cell>
          <cell r="G626">
            <v>14000</v>
          </cell>
          <cell r="H626">
            <v>46057</v>
          </cell>
          <cell r="I626" t="str">
            <v>SAIF.MALIK</v>
          </cell>
          <cell r="J626" t="str">
            <v>Accepted</v>
          </cell>
          <cell r="K626" t="str">
            <v>Online Transfer</v>
          </cell>
          <cell r="L626" t="str">
            <v>Renewal</v>
          </cell>
          <cell r="M626" t="str">
            <v>-</v>
          </cell>
          <cell r="N626" t="str">
            <v>-</v>
          </cell>
        </row>
        <row r="627">
          <cell r="E627" t="str">
            <v>R027558</v>
          </cell>
          <cell r="F627" t="str">
            <v>2023-02-09 13:38:17</v>
          </cell>
          <cell r="G627">
            <v>10000</v>
          </cell>
          <cell r="H627">
            <v>46056</v>
          </cell>
          <cell r="I627" t="str">
            <v>SAIF.MALIK</v>
          </cell>
          <cell r="J627" t="str">
            <v>Accepted</v>
          </cell>
          <cell r="K627" t="str">
            <v>Online Transfer</v>
          </cell>
          <cell r="L627" t="str">
            <v>Renewal</v>
          </cell>
          <cell r="M627" t="str">
            <v>-</v>
          </cell>
          <cell r="N627" t="str">
            <v>-</v>
          </cell>
        </row>
        <row r="628">
          <cell r="E628">
            <v>1194401</v>
          </cell>
          <cell r="F628" t="str">
            <v>2024-01-19 16:06:18</v>
          </cell>
          <cell r="G628">
            <v>14000</v>
          </cell>
          <cell r="H628">
            <v>46056</v>
          </cell>
          <cell r="I628" t="str">
            <v>SAIF.MALIK</v>
          </cell>
          <cell r="J628" t="str">
            <v>Accepted</v>
          </cell>
          <cell r="K628" t="str">
            <v>Online Transfer</v>
          </cell>
          <cell r="L628" t="str">
            <v>Renewal</v>
          </cell>
          <cell r="M628" t="str">
            <v>-</v>
          </cell>
          <cell r="N628" t="str">
            <v>-</v>
          </cell>
        </row>
        <row r="629">
          <cell r="E629" t="str">
            <v>B44W-0123635</v>
          </cell>
          <cell r="F629" t="str">
            <v>2022-01-31 14:38:00</v>
          </cell>
          <cell r="G629">
            <v>18000</v>
          </cell>
          <cell r="H629">
            <v>46056</v>
          </cell>
          <cell r="I629" t="str">
            <v>MUHAMMAD.UMER</v>
          </cell>
          <cell r="J629" t="str">
            <v>Accepted</v>
          </cell>
          <cell r="K629" t="str">
            <v>Online Transfer</v>
          </cell>
          <cell r="L629" t="str">
            <v>Renewal</v>
          </cell>
          <cell r="M629" t="str">
            <v>-</v>
          </cell>
          <cell r="N629" t="str">
            <v>-</v>
          </cell>
        </row>
        <row r="630">
          <cell r="E630" t="str">
            <v>SR308PK497820</v>
          </cell>
          <cell r="F630" t="str">
            <v>2024-10-19 15:07:01</v>
          </cell>
          <cell r="G630">
            <v>11280</v>
          </cell>
          <cell r="H630">
            <v>46057</v>
          </cell>
          <cell r="I630" t="str">
            <v>SAIF.MALIK</v>
          </cell>
          <cell r="J630" t="str">
            <v>Accepted</v>
          </cell>
          <cell r="K630" t="str">
            <v>Cheque</v>
          </cell>
          <cell r="L630" t="str">
            <v>Renewal</v>
          </cell>
          <cell r="M630" t="str">
            <v>-</v>
          </cell>
          <cell r="N630" t="str">
            <v>-</v>
          </cell>
        </row>
        <row r="631">
          <cell r="E631" t="str">
            <v>LHE2220265</v>
          </cell>
          <cell r="F631" t="str">
            <v>2026-02-02 20:09:02</v>
          </cell>
          <cell r="G631">
            <v>15500</v>
          </cell>
          <cell r="H631">
            <v>46056</v>
          </cell>
          <cell r="I631" t="str">
            <v>HASSAN.JABBAR</v>
          </cell>
          <cell r="J631" t="str">
            <v>Accepted</v>
          </cell>
          <cell r="K631" t="str">
            <v>Online Transfer</v>
          </cell>
          <cell r="L631" t="str">
            <v>Fresh</v>
          </cell>
          <cell r="M631" t="str">
            <v>N/A</v>
          </cell>
          <cell r="N631" t="str">
            <v>-</v>
          </cell>
        </row>
        <row r="632">
          <cell r="E632" t="str">
            <v>R255924</v>
          </cell>
          <cell r="F632" t="str">
            <v>2025-02-18 12:58:10</v>
          </cell>
          <cell r="G632">
            <v>15000</v>
          </cell>
          <cell r="H632">
            <v>46057</v>
          </cell>
          <cell r="I632" t="str">
            <v>HUZAIFA.KHAN</v>
          </cell>
          <cell r="J632" t="str">
            <v>Accepted</v>
          </cell>
          <cell r="K632" t="str">
            <v>Online Transfer</v>
          </cell>
          <cell r="L632" t="str">
            <v>Renewal</v>
          </cell>
          <cell r="M632" t="str">
            <v>-</v>
          </cell>
          <cell r="N632" t="str">
            <v>-</v>
          </cell>
        </row>
        <row r="633">
          <cell r="E633" t="str">
            <v>SR308PK497744</v>
          </cell>
          <cell r="F633" t="str">
            <v>2024-10-19 15:08:14</v>
          </cell>
          <cell r="G633">
            <v>11280</v>
          </cell>
          <cell r="H633">
            <v>46057</v>
          </cell>
          <cell r="I633" t="str">
            <v>SAIF.MALIK</v>
          </cell>
          <cell r="J633" t="str">
            <v>Accepted</v>
          </cell>
          <cell r="K633" t="str">
            <v>Cheque</v>
          </cell>
          <cell r="L633" t="str">
            <v>Renewal</v>
          </cell>
          <cell r="M633" t="str">
            <v>-</v>
          </cell>
          <cell r="N633" t="str">
            <v>-</v>
          </cell>
        </row>
        <row r="634">
          <cell r="E634" t="str">
            <v>SR308PK497819</v>
          </cell>
          <cell r="F634" t="str">
            <v>2024-10-19 15:05:50</v>
          </cell>
          <cell r="G634">
            <v>11280</v>
          </cell>
          <cell r="H634">
            <v>46057</v>
          </cell>
          <cell r="I634" t="str">
            <v>SAIF.MALIK</v>
          </cell>
          <cell r="J634" t="str">
            <v>Accepted</v>
          </cell>
          <cell r="K634" t="str">
            <v>Cheque</v>
          </cell>
          <cell r="L634" t="str">
            <v>Renewal</v>
          </cell>
          <cell r="M634" t="str">
            <v>-</v>
          </cell>
          <cell r="N634" t="str">
            <v>-</v>
          </cell>
        </row>
        <row r="635">
          <cell r="E635" t="str">
            <v>NKMAAB3R1R1001751</v>
          </cell>
          <cell r="F635" t="str">
            <v>2024-10-19 13:39:06</v>
          </cell>
          <cell r="G635">
            <v>11280</v>
          </cell>
          <cell r="H635">
            <v>46057</v>
          </cell>
          <cell r="I635" t="str">
            <v>SAIF.MALIK</v>
          </cell>
          <cell r="J635" t="str">
            <v>Accepted</v>
          </cell>
          <cell r="K635" t="str">
            <v>Cheque</v>
          </cell>
          <cell r="L635" t="str">
            <v>Renewal</v>
          </cell>
          <cell r="M635" t="str">
            <v>-</v>
          </cell>
          <cell r="N635" t="str">
            <v>-</v>
          </cell>
        </row>
        <row r="636">
          <cell r="E636" t="str">
            <v>LHE2220266</v>
          </cell>
          <cell r="F636" t="str">
            <v>2026-02-02 18:43:56</v>
          </cell>
          <cell r="G636">
            <v>15500</v>
          </cell>
          <cell r="H636">
            <v>46056</v>
          </cell>
          <cell r="I636" t="str">
            <v>HASSAN.JABBAR</v>
          </cell>
          <cell r="J636" t="str">
            <v>Accepted</v>
          </cell>
          <cell r="K636" t="str">
            <v>Online Transfer</v>
          </cell>
          <cell r="L636" t="str">
            <v>Fresh</v>
          </cell>
          <cell r="M636" t="str">
            <v>N/A</v>
          </cell>
          <cell r="N636" t="str">
            <v>-</v>
          </cell>
        </row>
        <row r="637">
          <cell r="E637" t="str">
            <v>SR308PK497847</v>
          </cell>
          <cell r="F637" t="str">
            <v>2024-10-19 15:09:03</v>
          </cell>
          <cell r="G637">
            <v>11280</v>
          </cell>
          <cell r="H637">
            <v>46057</v>
          </cell>
          <cell r="I637" t="str">
            <v>SAIF.MALIK</v>
          </cell>
          <cell r="J637" t="str">
            <v>Accepted</v>
          </cell>
          <cell r="K637" t="str">
            <v>Cheque</v>
          </cell>
          <cell r="L637" t="str">
            <v>Renewal</v>
          </cell>
          <cell r="M637" t="str">
            <v>-</v>
          </cell>
          <cell r="N637" t="str">
            <v>-</v>
          </cell>
        </row>
        <row r="638">
          <cell r="E638">
            <v>1286871</v>
          </cell>
          <cell r="F638" t="str">
            <v>2026-02-03 19:17:50</v>
          </cell>
          <cell r="G638">
            <v>14000</v>
          </cell>
          <cell r="H638">
            <v>46056</v>
          </cell>
          <cell r="I638" t="str">
            <v>MUNEEB.HUSSAIN</v>
          </cell>
          <cell r="J638" t="str">
            <v>Accepted</v>
          </cell>
          <cell r="K638" t="str">
            <v>Online Transfer</v>
          </cell>
          <cell r="L638" t="str">
            <v>Fresh</v>
          </cell>
          <cell r="M638" t="str">
            <v>N/A</v>
          </cell>
          <cell r="N638" t="str">
            <v>-</v>
          </cell>
        </row>
        <row r="639">
          <cell r="E639" t="str">
            <v>NFBGE15477R146557</v>
          </cell>
          <cell r="F639" t="str">
            <v>2026-02-03 16:56:41</v>
          </cell>
          <cell r="G639">
            <v>15000</v>
          </cell>
          <cell r="H639">
            <v>46056</v>
          </cell>
          <cell r="I639" t="str">
            <v>MUNEEB.HUSSAIN</v>
          </cell>
          <cell r="J639" t="str">
            <v>Accepted</v>
          </cell>
          <cell r="K639" t="str">
            <v>Online Transfer</v>
          </cell>
          <cell r="L639" t="str">
            <v>Fresh</v>
          </cell>
          <cell r="M639" t="str">
            <v>N/A</v>
          </cell>
          <cell r="N639" t="str">
            <v>-</v>
          </cell>
        </row>
        <row r="640">
          <cell r="E640" t="str">
            <v>NF1AET306H1141276</v>
          </cell>
          <cell r="F640" t="str">
            <v>2026-02-02 18:24:03</v>
          </cell>
          <cell r="G640">
            <v>10000</v>
          </cell>
          <cell r="H640">
            <v>46055</v>
          </cell>
          <cell r="I640" t="str">
            <v>MUNEEB.HUSSAIN</v>
          </cell>
          <cell r="J640" t="str">
            <v>Accepted</v>
          </cell>
          <cell r="K640" t="str">
            <v>Online Transfer</v>
          </cell>
          <cell r="L640" t="str">
            <v>Fresh</v>
          </cell>
          <cell r="M640" t="str">
            <v>N/A</v>
          </cell>
          <cell r="N640" t="str">
            <v>-</v>
          </cell>
        </row>
        <row r="641">
          <cell r="E641" t="str">
            <v>NFBRV3857PR003200</v>
          </cell>
          <cell r="F641" t="str">
            <v>2026-01-27 12:19:47</v>
          </cell>
          <cell r="G641">
            <v>10000</v>
          </cell>
          <cell r="H641">
            <v>46056</v>
          </cell>
          <cell r="I641" t="str">
            <v>MUNEEB.HUSSAIN</v>
          </cell>
          <cell r="J641" t="str">
            <v>Accepted</v>
          </cell>
          <cell r="K641" t="str">
            <v>Online Transfer</v>
          </cell>
          <cell r="L641" t="str">
            <v>Fresh</v>
          </cell>
          <cell r="M641" t="str">
            <v>N/A</v>
          </cell>
          <cell r="N641" t="str">
            <v>-</v>
          </cell>
        </row>
        <row r="642">
          <cell r="E642">
            <v>519784</v>
          </cell>
          <cell r="F642" t="str">
            <v>2024-01-31 15:33:54</v>
          </cell>
          <cell r="G642">
            <v>14500</v>
          </cell>
          <cell r="H642">
            <v>46056</v>
          </cell>
          <cell r="I642" t="str">
            <v>M.KHALID</v>
          </cell>
          <cell r="J642" t="str">
            <v>Accepted</v>
          </cell>
          <cell r="K642" t="str">
            <v>Online Transfer</v>
          </cell>
          <cell r="L642" t="str">
            <v>Renewal</v>
          </cell>
          <cell r="M642" t="str">
            <v>-</v>
          </cell>
          <cell r="N642" t="str">
            <v>-</v>
          </cell>
        </row>
        <row r="643">
          <cell r="E643" t="str">
            <v>R011660</v>
          </cell>
          <cell r="F643" t="str">
            <v>2025-02-17 00:00:00</v>
          </cell>
          <cell r="G643">
            <v>13000</v>
          </cell>
          <cell r="H643">
            <v>46057</v>
          </cell>
          <cell r="I643" t="str">
            <v>HUZAIFA.KHAN</v>
          </cell>
          <cell r="J643" t="str">
            <v>Accepted</v>
          </cell>
          <cell r="K643" t="str">
            <v>Online Transfer</v>
          </cell>
          <cell r="L643" t="str">
            <v>Renewal</v>
          </cell>
          <cell r="M643" t="str">
            <v>-</v>
          </cell>
          <cell r="N643" t="str">
            <v>-</v>
          </cell>
        </row>
        <row r="644">
          <cell r="E644">
            <v>1099147</v>
          </cell>
          <cell r="F644" t="str">
            <v>2025-02-10 10:58:52</v>
          </cell>
          <cell r="G644">
            <v>13000</v>
          </cell>
          <cell r="H644">
            <v>46057</v>
          </cell>
          <cell r="I644" t="str">
            <v>HUZAIFA.KHAN</v>
          </cell>
          <cell r="J644" t="str">
            <v>Accepted</v>
          </cell>
          <cell r="K644" t="str">
            <v>Online Transfer</v>
          </cell>
          <cell r="L644" t="str">
            <v>Renewal</v>
          </cell>
          <cell r="M644" t="str">
            <v>-</v>
          </cell>
          <cell r="N644" t="str">
            <v>-</v>
          </cell>
        </row>
        <row r="645">
          <cell r="E645">
            <v>269400</v>
          </cell>
          <cell r="F645" t="str">
            <v>2023-01-17 14:36:01</v>
          </cell>
          <cell r="G645">
            <v>12000</v>
          </cell>
          <cell r="H645">
            <v>46057</v>
          </cell>
          <cell r="I645" t="str">
            <v>ZAYNAB.MUSTAFA</v>
          </cell>
          <cell r="J645" t="str">
            <v>Accepted</v>
          </cell>
          <cell r="K645" t="str">
            <v>Online Transfer</v>
          </cell>
          <cell r="L645" t="str">
            <v>Renewal</v>
          </cell>
          <cell r="M645" t="str">
            <v>-</v>
          </cell>
          <cell r="N645" t="str">
            <v>-</v>
          </cell>
        </row>
        <row r="646">
          <cell r="E646">
            <v>7023473</v>
          </cell>
          <cell r="F646" t="str">
            <v>2023-02-16 15:57:32</v>
          </cell>
          <cell r="G646">
            <v>14000</v>
          </cell>
          <cell r="H646">
            <v>46056</v>
          </cell>
          <cell r="I646" t="str">
            <v>MUHAMMAD.OWAIS</v>
          </cell>
          <cell r="J646" t="str">
            <v>Accepted</v>
          </cell>
          <cell r="K646" t="str">
            <v>Online Transfer</v>
          </cell>
          <cell r="L646" t="str">
            <v>Renewal</v>
          </cell>
          <cell r="M646" t="str">
            <v>-</v>
          </cell>
          <cell r="N646" t="str">
            <v>-</v>
          </cell>
        </row>
        <row r="647">
          <cell r="E647">
            <v>5560512</v>
          </cell>
          <cell r="F647" t="str">
            <v>2023-02-14 15:25:47</v>
          </cell>
          <cell r="G647">
            <v>14000</v>
          </cell>
          <cell r="H647">
            <v>46056</v>
          </cell>
          <cell r="I647" t="str">
            <v>M.MUSTAFA</v>
          </cell>
          <cell r="J647" t="str">
            <v>Accepted</v>
          </cell>
          <cell r="K647" t="str">
            <v>Cash Deposit</v>
          </cell>
          <cell r="L647" t="str">
            <v>Renewal</v>
          </cell>
          <cell r="M647" t="str">
            <v>-</v>
          </cell>
          <cell r="N647" t="str">
            <v>-</v>
          </cell>
        </row>
        <row r="648">
          <cell r="E648">
            <v>12946090</v>
          </cell>
          <cell r="F648" t="str">
            <v>2025-02-07 17:28:32</v>
          </cell>
          <cell r="G648">
            <v>16000</v>
          </cell>
          <cell r="H648">
            <v>46056</v>
          </cell>
          <cell r="I648" t="str">
            <v>M.MUSTAFA</v>
          </cell>
          <cell r="J648" t="str">
            <v>Accepted</v>
          </cell>
          <cell r="K648" t="str">
            <v>Online Transfer</v>
          </cell>
          <cell r="L648" t="str">
            <v>Renewal</v>
          </cell>
          <cell r="M648" t="str">
            <v>-</v>
          </cell>
          <cell r="N648" t="str">
            <v>-</v>
          </cell>
        </row>
        <row r="649">
          <cell r="E649" t="str">
            <v>SR308PK497483</v>
          </cell>
          <cell r="F649" t="str">
            <v>2024-10-31 11:45:23</v>
          </cell>
          <cell r="G649">
            <v>11280</v>
          </cell>
          <cell r="H649">
            <v>46057</v>
          </cell>
          <cell r="I649" t="str">
            <v>IQRA.KHAN</v>
          </cell>
          <cell r="J649" t="str">
            <v>Accepted</v>
          </cell>
          <cell r="K649" t="str">
            <v>Cheque</v>
          </cell>
          <cell r="L649" t="str">
            <v>Renewal</v>
          </cell>
          <cell r="M649" t="str">
            <v>-</v>
          </cell>
          <cell r="N649" t="str">
            <v>-</v>
          </cell>
        </row>
        <row r="650">
          <cell r="E650" t="str">
            <v>AXUH80-0033898</v>
          </cell>
          <cell r="F650" t="str">
            <v>2025-01-27 10:35:14</v>
          </cell>
          <cell r="G650">
            <v>16000</v>
          </cell>
          <cell r="H650">
            <v>46056</v>
          </cell>
          <cell r="I650" t="str">
            <v>M.MUSTAFA</v>
          </cell>
          <cell r="J650" t="str">
            <v>Accepted</v>
          </cell>
          <cell r="K650" t="str">
            <v>Online Transfer</v>
          </cell>
          <cell r="L650" t="str">
            <v>Renewal</v>
          </cell>
          <cell r="M650" t="str">
            <v>-</v>
          </cell>
          <cell r="N650" t="str">
            <v>-</v>
          </cell>
        </row>
        <row r="651">
          <cell r="E651">
            <v>9507049</v>
          </cell>
          <cell r="F651" t="str">
            <v>2021-02-17 15:34:48</v>
          </cell>
          <cell r="G651">
            <v>17000</v>
          </cell>
          <cell r="H651">
            <v>46057</v>
          </cell>
          <cell r="I651" t="str">
            <v>MUHAMMAD.UMER</v>
          </cell>
          <cell r="J651" t="str">
            <v>Accepted</v>
          </cell>
          <cell r="K651" t="str">
            <v>Online Transfer</v>
          </cell>
          <cell r="L651" t="str">
            <v>Renewal</v>
          </cell>
          <cell r="M651" t="str">
            <v>-</v>
          </cell>
          <cell r="N651" t="str">
            <v>-</v>
          </cell>
        </row>
        <row r="652">
          <cell r="E652" t="str">
            <v>KR248033</v>
          </cell>
          <cell r="F652" t="str">
            <v>2022-02-14 17:50:00</v>
          </cell>
          <cell r="G652">
            <v>13000</v>
          </cell>
          <cell r="H652">
            <v>46056</v>
          </cell>
          <cell r="I652" t="str">
            <v>RAHAT.GUL</v>
          </cell>
          <cell r="J652" t="str">
            <v>Accepted</v>
          </cell>
          <cell r="K652" t="str">
            <v>Online Transfer</v>
          </cell>
          <cell r="L652" t="str">
            <v>Renewal</v>
          </cell>
          <cell r="M652" t="str">
            <v>-</v>
          </cell>
          <cell r="N652" t="str">
            <v>-</v>
          </cell>
        </row>
        <row r="653">
          <cell r="E653">
            <v>2056779</v>
          </cell>
          <cell r="F653" t="str">
            <v>2024-02-02 18:24:24</v>
          </cell>
          <cell r="G653">
            <v>13000</v>
          </cell>
          <cell r="H653">
            <v>46054</v>
          </cell>
          <cell r="I653" t="str">
            <v>M.MUSTAFA</v>
          </cell>
          <cell r="J653" t="str">
            <v>Accepted</v>
          </cell>
          <cell r="K653" t="str">
            <v>Online Transfer</v>
          </cell>
          <cell r="L653" t="str">
            <v>Renewal</v>
          </cell>
          <cell r="M653" t="str">
            <v>-</v>
          </cell>
          <cell r="N653" t="str">
            <v>-</v>
          </cell>
        </row>
        <row r="654">
          <cell r="E654" t="str">
            <v>SR308PK497523</v>
          </cell>
          <cell r="F654" t="str">
            <v>2024-10-31 10:58:51</v>
          </cell>
          <cell r="G654">
            <v>11280</v>
          </cell>
          <cell r="H654">
            <v>46057</v>
          </cell>
          <cell r="I654" t="str">
            <v>IQRA.KHAN</v>
          </cell>
          <cell r="J654" t="str">
            <v>Accepted</v>
          </cell>
          <cell r="K654" t="str">
            <v>Cheque</v>
          </cell>
          <cell r="L654" t="str">
            <v>Renewal</v>
          </cell>
          <cell r="M654" t="str">
            <v>-</v>
          </cell>
          <cell r="N654" t="str">
            <v>-</v>
          </cell>
        </row>
        <row r="655">
          <cell r="E655" t="str">
            <v>SR308PK498094</v>
          </cell>
          <cell r="F655" t="str">
            <v>2024-11-19 09:50:01</v>
          </cell>
          <cell r="G655">
            <v>11280</v>
          </cell>
          <cell r="H655">
            <v>46057</v>
          </cell>
          <cell r="I655" t="str">
            <v>ZAYNAB.MUSTAFA</v>
          </cell>
          <cell r="J655" t="str">
            <v>Accepted</v>
          </cell>
          <cell r="K655" t="str">
            <v>Cheque</v>
          </cell>
          <cell r="L655" t="str">
            <v>Renewal</v>
          </cell>
          <cell r="M655" t="str">
            <v>-</v>
          </cell>
          <cell r="N655" t="str">
            <v>-</v>
          </cell>
        </row>
        <row r="656">
          <cell r="E656" t="str">
            <v>NNAQL51AZPP311936</v>
          </cell>
          <cell r="F656" t="str">
            <v>2024-02-15 00:00:00</v>
          </cell>
          <cell r="G656">
            <v>13000</v>
          </cell>
          <cell r="H656">
            <v>46056</v>
          </cell>
          <cell r="I656" t="str">
            <v>RAHAT.GUL</v>
          </cell>
          <cell r="J656" t="str">
            <v>Accepted</v>
          </cell>
          <cell r="K656" t="str">
            <v>Online Transfer</v>
          </cell>
          <cell r="L656" t="str">
            <v>Renewal</v>
          </cell>
          <cell r="M656" t="str">
            <v>-</v>
          </cell>
          <cell r="N656" t="str">
            <v>-</v>
          </cell>
        </row>
        <row r="657">
          <cell r="E657" t="str">
            <v>SR308PK497825</v>
          </cell>
          <cell r="F657" t="str">
            <v>2024-10-21 16:25:01</v>
          </cell>
          <cell r="G657">
            <v>11280</v>
          </cell>
          <cell r="H657">
            <v>46057</v>
          </cell>
          <cell r="I657" t="str">
            <v>RAHAT.GUL</v>
          </cell>
          <cell r="J657" t="str">
            <v>Accepted</v>
          </cell>
          <cell r="K657" t="str">
            <v>Cheque</v>
          </cell>
          <cell r="L657" t="str">
            <v>Renewal</v>
          </cell>
          <cell r="M657" t="str">
            <v>-</v>
          </cell>
          <cell r="N657" t="str">
            <v>-</v>
          </cell>
        </row>
        <row r="658">
          <cell r="E658">
            <v>7067980</v>
          </cell>
          <cell r="F658" t="str">
            <v>2024-02-13 16:50:56</v>
          </cell>
          <cell r="G658">
            <v>13000</v>
          </cell>
          <cell r="H658">
            <v>46056</v>
          </cell>
          <cell r="I658" t="str">
            <v>HUZAIFA.KHAN</v>
          </cell>
          <cell r="J658" t="str">
            <v>Accepted</v>
          </cell>
          <cell r="K658" t="str">
            <v>Online Transfer</v>
          </cell>
          <cell r="L658" t="str">
            <v>Renewal</v>
          </cell>
          <cell r="M658" t="str">
            <v>-</v>
          </cell>
          <cell r="N658" t="str">
            <v>-</v>
          </cell>
        </row>
        <row r="659">
          <cell r="E659" t="str">
            <v>SR308PK497764</v>
          </cell>
          <cell r="F659" t="str">
            <v>2024-10-21 14:33:39</v>
          </cell>
          <cell r="G659">
            <v>11280</v>
          </cell>
          <cell r="H659">
            <v>46057</v>
          </cell>
          <cell r="I659" t="str">
            <v>RAHAT.GUL</v>
          </cell>
          <cell r="J659" t="str">
            <v>Accepted</v>
          </cell>
          <cell r="K659" t="str">
            <v>Cheque</v>
          </cell>
          <cell r="L659" t="str">
            <v>Renewal</v>
          </cell>
          <cell r="M659" t="str">
            <v>-</v>
          </cell>
          <cell r="N659" t="str">
            <v>-</v>
          </cell>
        </row>
        <row r="660">
          <cell r="E660">
            <v>10144769</v>
          </cell>
          <cell r="F660" t="str">
            <v>2026-01-19 13:44:10</v>
          </cell>
          <cell r="G660">
            <v>13000</v>
          </cell>
          <cell r="H660">
            <v>46055</v>
          </cell>
          <cell r="I660" t="str">
            <v>SHAHZAD.BHATTI</v>
          </cell>
          <cell r="J660" t="str">
            <v>Accepted</v>
          </cell>
          <cell r="K660" t="str">
            <v>Cash Deposit</v>
          </cell>
          <cell r="L660" t="str">
            <v>Fresh</v>
          </cell>
          <cell r="M660" t="str">
            <v>N/A</v>
          </cell>
          <cell r="N660" t="str">
            <v>-</v>
          </cell>
        </row>
        <row r="661">
          <cell r="E661" t="str">
            <v>S500427</v>
          </cell>
          <cell r="F661" t="str">
            <v>2026-01-17 16:44:12</v>
          </cell>
          <cell r="G661">
            <v>13000</v>
          </cell>
          <cell r="H661">
            <v>46055</v>
          </cell>
          <cell r="I661" t="str">
            <v>SHAHZAD.BHATTI</v>
          </cell>
          <cell r="J661" t="str">
            <v>Accepted</v>
          </cell>
          <cell r="K661" t="str">
            <v>Cash Deposit</v>
          </cell>
          <cell r="L661" t="str">
            <v>Fresh</v>
          </cell>
          <cell r="M661" t="str">
            <v>N/A</v>
          </cell>
          <cell r="N661" t="str">
            <v>-</v>
          </cell>
        </row>
        <row r="662">
          <cell r="E662" t="str">
            <v>GUN126R-5566541</v>
          </cell>
          <cell r="F662" t="str">
            <v>2021-01-22 16:51:21</v>
          </cell>
          <cell r="G662">
            <v>15000</v>
          </cell>
          <cell r="H662">
            <v>46056</v>
          </cell>
          <cell r="I662" t="str">
            <v>YOUSUF.KHAN</v>
          </cell>
          <cell r="J662" t="str">
            <v>Accepted</v>
          </cell>
          <cell r="K662" t="str">
            <v>Online Transfer</v>
          </cell>
          <cell r="L662" t="str">
            <v>Renewal</v>
          </cell>
          <cell r="M662" t="str">
            <v>-</v>
          </cell>
          <cell r="N662" t="str">
            <v>-</v>
          </cell>
        </row>
        <row r="663">
          <cell r="E663">
            <v>1023173</v>
          </cell>
          <cell r="F663" t="str">
            <v>2024-12-26 12:29:22</v>
          </cell>
          <cell r="G663">
            <v>12000</v>
          </cell>
          <cell r="H663">
            <v>46056</v>
          </cell>
          <cell r="I663" t="str">
            <v>YOUSUF.KHAN</v>
          </cell>
          <cell r="J663" t="str">
            <v>Accepted</v>
          </cell>
          <cell r="K663" t="str">
            <v>Online Transfer</v>
          </cell>
          <cell r="L663" t="str">
            <v>Renewal</v>
          </cell>
          <cell r="M663" t="str">
            <v>-</v>
          </cell>
          <cell r="N663" t="str">
            <v>-</v>
          </cell>
        </row>
        <row r="664">
          <cell r="E664" t="str">
            <v>9119508/26</v>
          </cell>
          <cell r="F664" t="str">
            <v>2026-01-07 14:32:07</v>
          </cell>
          <cell r="G664">
            <v>10000</v>
          </cell>
          <cell r="H664">
            <v>46043</v>
          </cell>
          <cell r="I664" t="str">
            <v>HANNAN.ALI</v>
          </cell>
          <cell r="J664" t="str">
            <v>Accepted</v>
          </cell>
          <cell r="K664" t="str">
            <v>Online Transfer</v>
          </cell>
          <cell r="L664" t="str">
            <v>Fresh</v>
          </cell>
          <cell r="M664" t="str">
            <v>N/A</v>
          </cell>
          <cell r="N664" t="str">
            <v>-</v>
          </cell>
        </row>
        <row r="665">
          <cell r="E665" t="str">
            <v>NF1AET306H1160572</v>
          </cell>
          <cell r="F665" t="str">
            <v>2026-02-03 00:00:00</v>
          </cell>
          <cell r="G665">
            <v>12000</v>
          </cell>
          <cell r="H665">
            <v>46056</v>
          </cell>
          <cell r="I665" t="str">
            <v>SHAHROZ</v>
          </cell>
          <cell r="J665" t="str">
            <v>Accepted</v>
          </cell>
          <cell r="K665" t="str">
            <v>Online Transfer</v>
          </cell>
          <cell r="L665" t="str">
            <v>Conversion</v>
          </cell>
          <cell r="M665" t="str">
            <v>N/A</v>
          </cell>
          <cell r="N665" t="str">
            <v>-</v>
          </cell>
        </row>
        <row r="666">
          <cell r="E666" t="str">
            <v>JAANPR71KN7100666</v>
          </cell>
          <cell r="F666" t="str">
            <v>2024-11-04 11:56:12</v>
          </cell>
          <cell r="G666">
            <v>11280</v>
          </cell>
          <cell r="H666">
            <v>46057</v>
          </cell>
          <cell r="I666" t="str">
            <v>SHAHROZ</v>
          </cell>
          <cell r="J666" t="str">
            <v>Accepted</v>
          </cell>
          <cell r="K666" t="str">
            <v>Cheque</v>
          </cell>
          <cell r="L666" t="str">
            <v>Renewal</v>
          </cell>
          <cell r="M666" t="str">
            <v>-</v>
          </cell>
          <cell r="N666" t="str">
            <v>-</v>
          </cell>
        </row>
        <row r="667">
          <cell r="E667">
            <v>10045468</v>
          </cell>
          <cell r="F667" t="str">
            <v>2023-02-07 15:13:00</v>
          </cell>
          <cell r="G667">
            <v>13000</v>
          </cell>
          <cell r="H667">
            <v>46055</v>
          </cell>
          <cell r="I667" t="str">
            <v>WASEEM.TARIQ</v>
          </cell>
          <cell r="J667" t="str">
            <v>Accepted</v>
          </cell>
          <cell r="K667" t="str">
            <v>Online Transfer</v>
          </cell>
          <cell r="L667" t="str">
            <v>Renewal</v>
          </cell>
          <cell r="M667" t="str">
            <v>-</v>
          </cell>
          <cell r="N667" t="str">
            <v>-</v>
          </cell>
        </row>
        <row r="668">
          <cell r="E668">
            <v>10083476</v>
          </cell>
          <cell r="F668" t="str">
            <v>2019-02-15 12:53:49</v>
          </cell>
          <cell r="G668">
            <v>15500</v>
          </cell>
          <cell r="H668">
            <v>46056</v>
          </cell>
          <cell r="I668" t="str">
            <v>WASEEM.TARIQ</v>
          </cell>
          <cell r="J668" t="str">
            <v>Accepted</v>
          </cell>
          <cell r="K668" t="str">
            <v>Online Transfer</v>
          </cell>
          <cell r="L668" t="str">
            <v>Renewal</v>
          </cell>
          <cell r="M668" t="str">
            <v>-</v>
          </cell>
          <cell r="N668" t="str">
            <v>-</v>
          </cell>
        </row>
        <row r="669">
          <cell r="E669" t="str">
            <v>ST-000066</v>
          </cell>
          <cell r="F669" t="str">
            <v>2026-01-31 15:52:41</v>
          </cell>
          <cell r="G669">
            <v>12000</v>
          </cell>
          <cell r="H669">
            <v>46055</v>
          </cell>
          <cell r="I669" t="str">
            <v>WASIQ.JAVED</v>
          </cell>
          <cell r="J669" t="str">
            <v>Accepted</v>
          </cell>
          <cell r="K669" t="str">
            <v>Online Transfer</v>
          </cell>
          <cell r="L669" t="str">
            <v>Fresh</v>
          </cell>
          <cell r="M669" t="str">
            <v>N/A</v>
          </cell>
          <cell r="N669" t="str">
            <v>-</v>
          </cell>
        </row>
        <row r="670">
          <cell r="E670" t="str">
            <v>GUN156R-1098161</v>
          </cell>
          <cell r="F670" t="str">
            <v>2022-02-17 12:38:33</v>
          </cell>
          <cell r="G670">
            <v>15500</v>
          </cell>
          <cell r="H670">
            <v>46055</v>
          </cell>
          <cell r="I670" t="str">
            <v>WASEEM.TARIQ</v>
          </cell>
          <cell r="J670" t="str">
            <v>Accepted</v>
          </cell>
          <cell r="K670" t="str">
            <v>Cheque Deposit</v>
          </cell>
          <cell r="L670" t="str">
            <v>Renewal</v>
          </cell>
          <cell r="M670" t="str">
            <v>-</v>
          </cell>
          <cell r="N670" t="str">
            <v>-</v>
          </cell>
        </row>
        <row r="671">
          <cell r="E671" t="str">
            <v>BGM-062</v>
          </cell>
          <cell r="F671" t="str">
            <v>2026-01-15 18:29:52</v>
          </cell>
          <cell r="G671">
            <v>12000</v>
          </cell>
          <cell r="H671">
            <v>46038</v>
          </cell>
          <cell r="I671" t="str">
            <v>WASIQ.JAVED</v>
          </cell>
          <cell r="J671" t="str">
            <v>Accepted</v>
          </cell>
          <cell r="K671" t="str">
            <v>Online Transfer</v>
          </cell>
          <cell r="L671" t="str">
            <v>Fresh</v>
          </cell>
          <cell r="M671" t="str">
            <v>N/A</v>
          </cell>
          <cell r="N671" t="str">
            <v>-</v>
          </cell>
        </row>
        <row r="672">
          <cell r="E672" t="str">
            <v>GP2-3207081</v>
          </cell>
          <cell r="F672" t="str">
            <v>2024-01-12 14:40:00</v>
          </cell>
          <cell r="G672">
            <v>15500</v>
          </cell>
          <cell r="H672">
            <v>46055</v>
          </cell>
          <cell r="I672" t="str">
            <v>WASEEM.TARIQ</v>
          </cell>
          <cell r="J672" t="str">
            <v>Accepted</v>
          </cell>
          <cell r="K672" t="str">
            <v>Online Transfer</v>
          </cell>
          <cell r="L672" t="str">
            <v>Renewal</v>
          </cell>
          <cell r="M672" t="str">
            <v>-</v>
          </cell>
          <cell r="N672" t="str">
            <v>-</v>
          </cell>
        </row>
        <row r="673">
          <cell r="E673" t="str">
            <v>0081142</v>
          </cell>
          <cell r="F673" t="str">
            <v>2021-02-17 12:53:31</v>
          </cell>
          <cell r="G673">
            <v>14000</v>
          </cell>
          <cell r="H673">
            <v>46056</v>
          </cell>
          <cell r="I673" t="str">
            <v>ABDUL.AHAD</v>
          </cell>
          <cell r="J673" t="str">
            <v>Accepted</v>
          </cell>
          <cell r="K673" t="str">
            <v>Online Transfer</v>
          </cell>
          <cell r="L673" t="str">
            <v>Renewal</v>
          </cell>
          <cell r="M673" t="str">
            <v>-</v>
          </cell>
          <cell r="N673" t="str">
            <v>-</v>
          </cell>
        </row>
        <row r="674">
          <cell r="E674" t="str">
            <v>NZE170R4057966</v>
          </cell>
          <cell r="F674" t="str">
            <v>2026-01-29 18:56:03</v>
          </cell>
          <cell r="G674">
            <v>10000</v>
          </cell>
          <cell r="H674">
            <v>46051</v>
          </cell>
          <cell r="I674" t="str">
            <v>WASIQ.JAVED</v>
          </cell>
          <cell r="J674" t="str">
            <v>Accepted</v>
          </cell>
          <cell r="K674" t="str">
            <v>Online Transfer</v>
          </cell>
          <cell r="L674" t="str">
            <v>Fresh</v>
          </cell>
          <cell r="M674" t="str">
            <v>N/A</v>
          </cell>
          <cell r="N674" t="str">
            <v>-</v>
          </cell>
        </row>
        <row r="675">
          <cell r="E675" t="str">
            <v>NZE170R4114134</v>
          </cell>
          <cell r="F675" t="str">
            <v>2026-01-29 19:35:25</v>
          </cell>
          <cell r="G675">
            <v>10000</v>
          </cell>
          <cell r="H675">
            <v>46051</v>
          </cell>
          <cell r="I675" t="str">
            <v>WASIQ.JAVED</v>
          </cell>
          <cell r="J675" t="str">
            <v>Accepted</v>
          </cell>
          <cell r="K675" t="str">
            <v>Online Transfer</v>
          </cell>
          <cell r="L675" t="str">
            <v>Fresh</v>
          </cell>
          <cell r="M675" t="str">
            <v>N/A</v>
          </cell>
          <cell r="N675" t="str">
            <v>-</v>
          </cell>
        </row>
        <row r="676">
          <cell r="E676" t="str">
            <v>AUK-855</v>
          </cell>
          <cell r="F676" t="str">
            <v>2026-01-29 16:33:47</v>
          </cell>
          <cell r="G676">
            <v>12000</v>
          </cell>
          <cell r="H676">
            <v>46053</v>
          </cell>
          <cell r="I676" t="str">
            <v>WASIQ.JAVED</v>
          </cell>
          <cell r="J676" t="str">
            <v>Accepted</v>
          </cell>
          <cell r="K676" t="str">
            <v>Online Transfer</v>
          </cell>
          <cell r="L676" t="str">
            <v>Fresh</v>
          </cell>
          <cell r="M676" t="str">
            <v>N/A</v>
          </cell>
          <cell r="N676" t="str">
            <v>-</v>
          </cell>
        </row>
        <row r="677">
          <cell r="E677" t="str">
            <v>R0104057</v>
          </cell>
          <cell r="F677" t="str">
            <v>2024-02-13 00:00:00</v>
          </cell>
          <cell r="G677">
            <v>15000</v>
          </cell>
          <cell r="H677">
            <v>46056</v>
          </cell>
          <cell r="I677" t="str">
            <v>ABDUL.AHAD</v>
          </cell>
          <cell r="J677" t="str">
            <v>Accepted</v>
          </cell>
          <cell r="K677" t="str">
            <v>Online Transfer</v>
          </cell>
          <cell r="L677" t="str">
            <v>Renewal</v>
          </cell>
          <cell r="M677" t="str">
            <v>-</v>
          </cell>
          <cell r="N677" t="str">
            <v>-</v>
          </cell>
        </row>
        <row r="678">
          <cell r="E678" t="str">
            <v>147-0013780</v>
          </cell>
          <cell r="F678" t="str">
            <v>2024-02-17 16:40:43</v>
          </cell>
          <cell r="G678">
            <v>13000</v>
          </cell>
          <cell r="H678">
            <v>46056</v>
          </cell>
          <cell r="I678" t="str">
            <v>ABDUL.AHAD</v>
          </cell>
          <cell r="J678" t="str">
            <v>Accepted</v>
          </cell>
          <cell r="K678" t="str">
            <v>Online Transfer</v>
          </cell>
          <cell r="L678" t="str">
            <v>Renewal</v>
          </cell>
          <cell r="M678" t="str">
            <v>-</v>
          </cell>
          <cell r="N678" t="str">
            <v>-</v>
          </cell>
        </row>
        <row r="679">
          <cell r="E679" t="str">
            <v>H1086579</v>
          </cell>
          <cell r="F679" t="str">
            <v>2025-02-17 09:28:58</v>
          </cell>
          <cell r="G679">
            <v>12000</v>
          </cell>
          <cell r="H679">
            <v>46056</v>
          </cell>
          <cell r="I679" t="str">
            <v>ABDUL.AHAD</v>
          </cell>
          <cell r="J679" t="str">
            <v>Accepted</v>
          </cell>
          <cell r="K679" t="str">
            <v>Online Transfer</v>
          </cell>
          <cell r="L679" t="str">
            <v>Renewal</v>
          </cell>
          <cell r="M679" t="str">
            <v>-</v>
          </cell>
          <cell r="N679" t="str">
            <v>-</v>
          </cell>
        </row>
        <row r="680">
          <cell r="E680" t="str">
            <v>A200A-0045872</v>
          </cell>
          <cell r="F680" t="str">
            <v>2025-01-20 19:47:17</v>
          </cell>
          <cell r="G680">
            <v>14000</v>
          </cell>
          <cell r="H680">
            <v>46055</v>
          </cell>
          <cell r="I680" t="str">
            <v>ABDUL.AHAD</v>
          </cell>
          <cell r="J680" t="str">
            <v>Accepted</v>
          </cell>
          <cell r="K680" t="str">
            <v>Online Transfer</v>
          </cell>
          <cell r="L680" t="str">
            <v>Renewal</v>
          </cell>
          <cell r="M680" t="str">
            <v>-</v>
          </cell>
          <cell r="N680" t="str">
            <v>-</v>
          </cell>
        </row>
        <row r="681">
          <cell r="E681">
            <v>14811852</v>
          </cell>
          <cell r="F681" t="str">
            <v>2024-02-13 13:22:11</v>
          </cell>
          <cell r="G681">
            <v>11000</v>
          </cell>
          <cell r="H681">
            <v>46056</v>
          </cell>
          <cell r="I681" t="str">
            <v>MUHAMMAD.OWAIS</v>
          </cell>
          <cell r="J681" t="str">
            <v>Accepted</v>
          </cell>
          <cell r="K681" t="str">
            <v>Online Transfer</v>
          </cell>
          <cell r="L681" t="str">
            <v>Renewal</v>
          </cell>
          <cell r="M681" t="str">
            <v>-</v>
          </cell>
          <cell r="N681" t="str">
            <v>-</v>
          </cell>
        </row>
        <row r="682">
          <cell r="E682" t="str">
            <v>NSP151R-9520573</v>
          </cell>
          <cell r="F682" t="str">
            <v>2025-02-17 00:00:00</v>
          </cell>
          <cell r="G682">
            <v>14000</v>
          </cell>
          <cell r="H682">
            <v>46056</v>
          </cell>
          <cell r="I682" t="str">
            <v>MUHAMMAD.OWAIS</v>
          </cell>
          <cell r="J682" t="str">
            <v>Accepted</v>
          </cell>
          <cell r="K682" t="str">
            <v>Online Transfer</v>
          </cell>
          <cell r="L682" t="str">
            <v>Renewal</v>
          </cell>
          <cell r="M682" t="str">
            <v>-</v>
          </cell>
          <cell r="N682" t="str">
            <v>-</v>
          </cell>
        </row>
        <row r="683">
          <cell r="E683" t="str">
            <v>PMHD841FMPN307358</v>
          </cell>
          <cell r="F683" t="str">
            <v>2024-02-14 16:03:43</v>
          </cell>
          <cell r="G683">
            <v>12000</v>
          </cell>
          <cell r="H683">
            <v>46056</v>
          </cell>
          <cell r="I683" t="str">
            <v>MUHAMMAD.OWAIS</v>
          </cell>
          <cell r="J683" t="str">
            <v>Accepted</v>
          </cell>
          <cell r="K683" t="str">
            <v>Online Transfer</v>
          </cell>
          <cell r="L683" t="str">
            <v>Renewal</v>
          </cell>
          <cell r="M683" t="str">
            <v>-</v>
          </cell>
          <cell r="N683" t="str">
            <v>-</v>
          </cell>
        </row>
        <row r="684">
          <cell r="E684" t="str">
            <v>JALFVZ34PR7000210</v>
          </cell>
          <cell r="F684" t="str">
            <v>2024-10-21 12:43:29</v>
          </cell>
          <cell r="G684">
            <v>11280</v>
          </cell>
          <cell r="H684">
            <v>46057</v>
          </cell>
          <cell r="I684" t="str">
            <v>MUHAMMAD.OWAIS</v>
          </cell>
          <cell r="J684" t="str">
            <v>Accepted</v>
          </cell>
          <cell r="K684" t="str">
            <v>Cheque</v>
          </cell>
          <cell r="L684" t="str">
            <v>Renewal</v>
          </cell>
          <cell r="M684" t="str">
            <v>-</v>
          </cell>
          <cell r="N684" t="str">
            <v>-</v>
          </cell>
        </row>
        <row r="685">
          <cell r="E685" t="str">
            <v>R4189369</v>
          </cell>
          <cell r="F685" t="str">
            <v>2025-02-04 12:25:03</v>
          </cell>
          <cell r="G685">
            <v>13000</v>
          </cell>
          <cell r="H685">
            <v>46056</v>
          </cell>
          <cell r="I685" t="str">
            <v>MUHAMMAD.OWAIS</v>
          </cell>
          <cell r="J685" t="str">
            <v>Accepted</v>
          </cell>
          <cell r="K685" t="str">
            <v>Online Transfer</v>
          </cell>
          <cell r="L685" t="str">
            <v>Renewal</v>
          </cell>
          <cell r="M685" t="str">
            <v>-</v>
          </cell>
          <cell r="N685" t="str">
            <v>-</v>
          </cell>
        </row>
        <row r="686">
          <cell r="E686" t="str">
            <v>R058704</v>
          </cell>
          <cell r="F686" t="str">
            <v>2024-02-16 11:44:58</v>
          </cell>
          <cell r="G686">
            <v>13000</v>
          </cell>
          <cell r="H686">
            <v>46055</v>
          </cell>
          <cell r="I686" t="str">
            <v>MUHAMMAD.OWAIS</v>
          </cell>
          <cell r="J686" t="str">
            <v>Accepted</v>
          </cell>
          <cell r="K686" t="str">
            <v>Online Transfer</v>
          </cell>
          <cell r="L686" t="str">
            <v>Renewal</v>
          </cell>
          <cell r="M686" t="str">
            <v>-</v>
          </cell>
          <cell r="N686" t="str">
            <v>-</v>
          </cell>
        </row>
        <row r="687">
          <cell r="E687" t="str">
            <v>BUY-334</v>
          </cell>
          <cell r="F687" t="str">
            <v>2025-02-08 13:24:19</v>
          </cell>
          <cell r="G687">
            <v>12000</v>
          </cell>
          <cell r="H687">
            <v>46055</v>
          </cell>
          <cell r="I687" t="str">
            <v>MUHAMMAD.OWAIS</v>
          </cell>
          <cell r="J687" t="str">
            <v>Accepted</v>
          </cell>
          <cell r="K687" t="str">
            <v>Online Transfer</v>
          </cell>
          <cell r="L687" t="str">
            <v>Renewal</v>
          </cell>
          <cell r="M687" t="str">
            <v>-</v>
          </cell>
          <cell r="N687" t="str">
            <v>-</v>
          </cell>
        </row>
        <row r="688">
          <cell r="E688" t="str">
            <v>NFBFC666XJR044840</v>
          </cell>
          <cell r="F688" t="str">
            <v>2025-02-10 09:59:51</v>
          </cell>
          <cell r="G688">
            <v>12000</v>
          </cell>
          <cell r="H688">
            <v>46055</v>
          </cell>
          <cell r="I688" t="str">
            <v>MUHAMMAD.OWAIS</v>
          </cell>
          <cell r="J688" t="str">
            <v>Accepted</v>
          </cell>
          <cell r="K688" t="str">
            <v>Online Transfer</v>
          </cell>
          <cell r="L688" t="str">
            <v>Renewal</v>
          </cell>
          <cell r="M688" t="str">
            <v>-</v>
          </cell>
          <cell r="N688" t="str">
            <v>-</v>
          </cell>
        </row>
        <row r="689">
          <cell r="E689">
            <v>7070280</v>
          </cell>
          <cell r="F689" t="str">
            <v>2024-10-22 16:49:20</v>
          </cell>
          <cell r="G689">
            <v>10000</v>
          </cell>
          <cell r="H689">
            <v>46056</v>
          </cell>
          <cell r="I689" t="str">
            <v>MUHAMMAD.OWAIS</v>
          </cell>
          <cell r="J689" t="str">
            <v>Pending</v>
          </cell>
          <cell r="K689" t="str">
            <v>Online Transfer</v>
          </cell>
          <cell r="L689" t="str">
            <v>Conversion</v>
          </cell>
          <cell r="M689" t="str">
            <v>N/A</v>
          </cell>
          <cell r="N689" t="str">
            <v>-</v>
          </cell>
        </row>
        <row r="690">
          <cell r="E690" t="str">
            <v>KSP210-0049369</v>
          </cell>
          <cell r="F690" t="str">
            <v>2025-02-14 17:04:59</v>
          </cell>
          <cell r="G690">
            <v>13000</v>
          </cell>
          <cell r="H690">
            <v>46056</v>
          </cell>
          <cell r="I690" t="str">
            <v>FARJAD.MANZOOR</v>
          </cell>
          <cell r="J690" t="str">
            <v>Accepted</v>
          </cell>
          <cell r="K690" t="str">
            <v>Online Transfer</v>
          </cell>
          <cell r="L690" t="str">
            <v>Renewal</v>
          </cell>
          <cell r="M690" t="str">
            <v>-</v>
          </cell>
          <cell r="N690" t="str">
            <v>-</v>
          </cell>
        </row>
        <row r="691">
          <cell r="E691" t="str">
            <v>NF1AET306H1074982</v>
          </cell>
          <cell r="F691" t="str">
            <v>2023-02-09 13:01:00</v>
          </cell>
          <cell r="G691">
            <v>12000</v>
          </cell>
          <cell r="H691">
            <v>46056</v>
          </cell>
          <cell r="I691" t="str">
            <v>ALIZA.WALEED</v>
          </cell>
          <cell r="J691" t="str">
            <v>Accepted</v>
          </cell>
          <cell r="K691" t="str">
            <v>Online Transfer</v>
          </cell>
          <cell r="L691" t="str">
            <v>Renewal</v>
          </cell>
          <cell r="M691" t="str">
            <v>-</v>
          </cell>
          <cell r="N691" t="str">
            <v>-</v>
          </cell>
        </row>
        <row r="692">
          <cell r="E692" t="str">
            <v>BYZ-777</v>
          </cell>
          <cell r="F692" t="str">
            <v>2024-01-16 16:42:14</v>
          </cell>
          <cell r="G692">
            <v>14500</v>
          </cell>
          <cell r="H692">
            <v>46053</v>
          </cell>
          <cell r="I692" t="str">
            <v>M.KHALID</v>
          </cell>
          <cell r="J692" t="str">
            <v>Accepted</v>
          </cell>
          <cell r="K692" t="str">
            <v>Online Transfer</v>
          </cell>
          <cell r="L692" t="str">
            <v>Renewal</v>
          </cell>
          <cell r="M692" t="str">
            <v>-</v>
          </cell>
          <cell r="N692" t="str">
            <v>-</v>
          </cell>
        </row>
        <row r="693">
          <cell r="E693" t="str">
            <v>FE13-220952</v>
          </cell>
          <cell r="F693" t="str">
            <v>2026-01-29 22:02:28</v>
          </cell>
          <cell r="G693">
            <v>18000</v>
          </cell>
          <cell r="H693">
            <v>46055</v>
          </cell>
          <cell r="I693" t="str">
            <v>M.FAIZAN</v>
          </cell>
          <cell r="J693" t="str">
            <v>Accepted</v>
          </cell>
          <cell r="K693" t="str">
            <v>Cash Deposit</v>
          </cell>
          <cell r="L693" t="str">
            <v>Fresh</v>
          </cell>
          <cell r="M693" t="str">
            <v>N/A</v>
          </cell>
          <cell r="N693" t="str">
            <v>-</v>
          </cell>
        </row>
        <row r="694">
          <cell r="E694" t="str">
            <v>NSP151R-9513484</v>
          </cell>
          <cell r="F694" t="str">
            <v>2026-01-28 16:44:33</v>
          </cell>
          <cell r="G694">
            <v>13000</v>
          </cell>
          <cell r="H694">
            <v>46056</v>
          </cell>
          <cell r="I694" t="str">
            <v>M.FAIZAN</v>
          </cell>
          <cell r="J694" t="str">
            <v>Pending</v>
          </cell>
          <cell r="K694" t="str">
            <v>Cash</v>
          </cell>
          <cell r="L694" t="str">
            <v>Fresh</v>
          </cell>
          <cell r="M694" t="str">
            <v>N/A</v>
          </cell>
          <cell r="N694" t="str">
            <v>-</v>
          </cell>
        </row>
        <row r="695">
          <cell r="E695" t="str">
            <v>NNAYB54BZMP701851</v>
          </cell>
          <cell r="F695" t="str">
            <v>2026-01-27 20:06:22</v>
          </cell>
          <cell r="G695">
            <v>13000</v>
          </cell>
          <cell r="H695">
            <v>46062</v>
          </cell>
          <cell r="I695" t="str">
            <v>M.FAIZAN</v>
          </cell>
          <cell r="J695" t="str">
            <v>Accepted</v>
          </cell>
          <cell r="K695" t="str">
            <v>Cash</v>
          </cell>
          <cell r="L695" t="str">
            <v>Fresh</v>
          </cell>
          <cell r="M695" t="str">
            <v>N/A</v>
          </cell>
          <cell r="N695" t="str">
            <v>-</v>
          </cell>
        </row>
        <row r="696">
          <cell r="E696" t="str">
            <v>GUN126R-5573158</v>
          </cell>
          <cell r="F696" t="str">
            <v>2026-01-19 19:09:34</v>
          </cell>
          <cell r="G696">
            <v>13000</v>
          </cell>
          <cell r="H696">
            <v>46062</v>
          </cell>
          <cell r="I696" t="str">
            <v>M.FAIZAN</v>
          </cell>
          <cell r="J696" t="str">
            <v>Accepted</v>
          </cell>
          <cell r="K696" t="str">
            <v>Cash</v>
          </cell>
          <cell r="L696" t="str">
            <v>Fresh</v>
          </cell>
          <cell r="M696" t="str">
            <v>N/A</v>
          </cell>
          <cell r="N696" t="str">
            <v>-</v>
          </cell>
        </row>
        <row r="697">
          <cell r="E697" t="str">
            <v>027185</v>
          </cell>
          <cell r="F697" t="str">
            <v>2022-02-16 11:20:10</v>
          </cell>
          <cell r="G697">
            <v>10000</v>
          </cell>
          <cell r="H697">
            <v>46056</v>
          </cell>
          <cell r="I697" t="str">
            <v>FARJAD.MANZOOR</v>
          </cell>
          <cell r="J697" t="str">
            <v>Accepted</v>
          </cell>
          <cell r="K697" t="str">
            <v>Cash Deposit</v>
          </cell>
          <cell r="L697" t="str">
            <v>Renewal</v>
          </cell>
          <cell r="M697" t="str">
            <v>-</v>
          </cell>
          <cell r="N697" t="str">
            <v>-</v>
          </cell>
        </row>
        <row r="698">
          <cell r="E698" t="str">
            <v>CAG-787</v>
          </cell>
          <cell r="F698" t="str">
            <v>2025-02-03 14:33:56</v>
          </cell>
          <cell r="G698">
            <v>12000</v>
          </cell>
          <cell r="H698">
            <v>46056</v>
          </cell>
          <cell r="I698" t="str">
            <v>FARJAD.MANZOOR</v>
          </cell>
          <cell r="J698" t="str">
            <v>Accepted</v>
          </cell>
          <cell r="K698" t="str">
            <v>Online Transfer</v>
          </cell>
          <cell r="L698" t="str">
            <v>Renewal</v>
          </cell>
          <cell r="M698" t="str">
            <v>-</v>
          </cell>
          <cell r="N698" t="str">
            <v>-</v>
          </cell>
        </row>
        <row r="699">
          <cell r="E699" t="str">
            <v>TF113294</v>
          </cell>
          <cell r="F699" t="str">
            <v>2026-01-09 20:51:08</v>
          </cell>
          <cell r="G699">
            <v>15000</v>
          </cell>
          <cell r="H699">
            <v>46055</v>
          </cell>
          <cell r="I699" t="str">
            <v>ANIL</v>
          </cell>
          <cell r="J699" t="str">
            <v>Accepted</v>
          </cell>
          <cell r="K699" t="str">
            <v>Online Transfer</v>
          </cell>
          <cell r="L699" t="str">
            <v>Fresh</v>
          </cell>
          <cell r="M699" t="str">
            <v>N/A</v>
          </cell>
          <cell r="N699" t="str">
            <v>-</v>
          </cell>
        </row>
        <row r="700">
          <cell r="E700" t="str">
            <v>004476</v>
          </cell>
          <cell r="F700" t="str">
            <v>2022-02-16 17:45:19</v>
          </cell>
          <cell r="G700">
            <v>14000</v>
          </cell>
          <cell r="H700">
            <v>46056</v>
          </cell>
          <cell r="I700" t="str">
            <v>ZAYNAB.MUSTAFA</v>
          </cell>
          <cell r="J700" t="str">
            <v>Accepted</v>
          </cell>
          <cell r="K700" t="str">
            <v>Cash Deposit</v>
          </cell>
          <cell r="L700" t="str">
            <v>Renewal</v>
          </cell>
          <cell r="M700" t="str">
            <v>-</v>
          </cell>
          <cell r="N700" t="str">
            <v>-</v>
          </cell>
        </row>
        <row r="701">
          <cell r="E701" t="str">
            <v>R143197</v>
          </cell>
          <cell r="F701" t="str">
            <v>2023-02-02 19:28:00</v>
          </cell>
          <cell r="G701">
            <v>12000</v>
          </cell>
          <cell r="H701">
            <v>46055</v>
          </cell>
          <cell r="I701" t="str">
            <v>FARJAD.MANZOOR</v>
          </cell>
          <cell r="J701" t="str">
            <v>Accepted</v>
          </cell>
          <cell r="K701" t="str">
            <v>Online Transfer</v>
          </cell>
          <cell r="L701" t="str">
            <v>Renewal</v>
          </cell>
          <cell r="M701" t="str">
            <v>-</v>
          </cell>
          <cell r="N701" t="str">
            <v>-</v>
          </cell>
        </row>
        <row r="702">
          <cell r="E702" t="str">
            <v>NF1AET306H1240292</v>
          </cell>
          <cell r="F702" t="str">
            <v>2025-02-15 13:41:27</v>
          </cell>
          <cell r="G702">
            <v>12000</v>
          </cell>
          <cell r="H702">
            <v>46056</v>
          </cell>
          <cell r="I702" t="str">
            <v>FARJAD.MANZOOR</v>
          </cell>
          <cell r="J702" t="str">
            <v>Accepted</v>
          </cell>
          <cell r="K702" t="str">
            <v>Online Transfer</v>
          </cell>
          <cell r="L702" t="str">
            <v>Renewal</v>
          </cell>
          <cell r="M702" t="str">
            <v>-</v>
          </cell>
          <cell r="N702" t="str">
            <v>-</v>
          </cell>
        </row>
        <row r="703">
          <cell r="E703">
            <v>9523241</v>
          </cell>
          <cell r="F703" t="str">
            <v>2023-02-14 14:49:47</v>
          </cell>
          <cell r="G703">
            <v>13000</v>
          </cell>
          <cell r="H703">
            <v>46056</v>
          </cell>
          <cell r="I703" t="str">
            <v>AGHA.M.JAFFER</v>
          </cell>
          <cell r="J703" t="str">
            <v>Accepted</v>
          </cell>
          <cell r="K703" t="str">
            <v>Online Transfer</v>
          </cell>
          <cell r="L703" t="str">
            <v>Renewal</v>
          </cell>
          <cell r="M703" t="str">
            <v>-</v>
          </cell>
          <cell r="N703" t="str">
            <v>-</v>
          </cell>
        </row>
        <row r="704">
          <cell r="E704" t="str">
            <v>NFBDG1836MR022050</v>
          </cell>
          <cell r="F704" t="str">
            <v>2026-02-03 00:00:00</v>
          </cell>
          <cell r="G704">
            <v>13000</v>
          </cell>
          <cell r="H704">
            <v>46056</v>
          </cell>
          <cell r="I704" t="str">
            <v>FIZA.SHEIKH</v>
          </cell>
          <cell r="J704" t="str">
            <v>Accepted</v>
          </cell>
          <cell r="K704" t="str">
            <v>Online Transfer</v>
          </cell>
          <cell r="L704" t="str">
            <v>Conversion</v>
          </cell>
          <cell r="M704" t="str">
            <v>A/N</v>
          </cell>
          <cell r="N704" t="str">
            <v>-</v>
          </cell>
        </row>
        <row r="705">
          <cell r="E705" t="str">
            <v>NF1SZC53S00219710</v>
          </cell>
          <cell r="F705" t="str">
            <v>2026-01-08 16:28:58</v>
          </cell>
          <cell r="G705">
            <v>15000</v>
          </cell>
          <cell r="H705">
            <v>46056</v>
          </cell>
          <cell r="I705" t="str">
            <v>ANIL</v>
          </cell>
          <cell r="J705" t="str">
            <v>Accepted</v>
          </cell>
          <cell r="K705" t="str">
            <v>Online Transfer</v>
          </cell>
          <cell r="L705" t="str">
            <v>Fresh</v>
          </cell>
          <cell r="M705" t="str">
            <v>N/A</v>
          </cell>
          <cell r="N705" t="str">
            <v>-</v>
          </cell>
        </row>
        <row r="706">
          <cell r="E706">
            <v>1018219</v>
          </cell>
          <cell r="F706" t="str">
            <v>2021-02-13 12:31:00</v>
          </cell>
          <cell r="G706">
            <v>13000</v>
          </cell>
          <cell r="H706">
            <v>46056</v>
          </cell>
          <cell r="I706" t="str">
            <v>WASEEM.TARIQ</v>
          </cell>
          <cell r="J706" t="str">
            <v>Accepted</v>
          </cell>
          <cell r="K706" t="str">
            <v>Online Transfer</v>
          </cell>
          <cell r="L706" t="str">
            <v>Renewal</v>
          </cell>
          <cell r="M706" t="str">
            <v>-</v>
          </cell>
          <cell r="N706" t="str">
            <v>-</v>
          </cell>
        </row>
        <row r="707">
          <cell r="E707">
            <v>7044471</v>
          </cell>
          <cell r="F707" t="str">
            <v>2024-08-02 12:59:42</v>
          </cell>
          <cell r="G707">
            <v>4000</v>
          </cell>
          <cell r="H707">
            <v>46056</v>
          </cell>
          <cell r="I707" t="str">
            <v>WAQAR.NABI</v>
          </cell>
          <cell r="J707" t="str">
            <v>Accepted</v>
          </cell>
          <cell r="K707" t="str">
            <v>Online Transfer</v>
          </cell>
          <cell r="L707" t="str">
            <v>Removal Transfer</v>
          </cell>
          <cell r="M707" t="str">
            <v>-</v>
          </cell>
          <cell r="N707" t="str">
            <v>-</v>
          </cell>
        </row>
        <row r="708">
          <cell r="E708">
            <v>7078001</v>
          </cell>
          <cell r="F708" t="str">
            <v>2026-01-29 00:00:00</v>
          </cell>
          <cell r="G708">
            <v>11000</v>
          </cell>
          <cell r="H708">
            <v>46051</v>
          </cell>
          <cell r="I708" t="str">
            <v>HANNAN.ALI</v>
          </cell>
          <cell r="J708" t="str">
            <v>Accepted</v>
          </cell>
          <cell r="K708" t="str">
            <v>Online Transfer</v>
          </cell>
          <cell r="L708" t="str">
            <v>Fresh</v>
          </cell>
          <cell r="M708" t="str">
            <v>N/A</v>
          </cell>
          <cell r="N708" t="str">
            <v>-</v>
          </cell>
        </row>
        <row r="709">
          <cell r="E709">
            <v>1237504</v>
          </cell>
          <cell r="F709" t="str">
            <v>2025-02-13 17:41:08</v>
          </cell>
          <cell r="G709">
            <v>11000</v>
          </cell>
          <cell r="H709">
            <v>46056</v>
          </cell>
          <cell r="I709" t="str">
            <v>IQRA.KHAN</v>
          </cell>
          <cell r="J709" t="str">
            <v>Accepted</v>
          </cell>
          <cell r="K709" t="str">
            <v>Online Transfer</v>
          </cell>
          <cell r="L709" t="str">
            <v>Renewal</v>
          </cell>
          <cell r="M709" t="str">
            <v>-</v>
          </cell>
          <cell r="N709" t="str">
            <v>-</v>
          </cell>
        </row>
        <row r="710">
          <cell r="E710" t="str">
            <v>NF1AVK31H10094214</v>
          </cell>
          <cell r="F710" t="str">
            <v>2026-01-10 16:26:34</v>
          </cell>
          <cell r="G710">
            <v>14000</v>
          </cell>
          <cell r="H710">
            <v>46056</v>
          </cell>
          <cell r="I710" t="str">
            <v>HANNAN.ALI</v>
          </cell>
          <cell r="J710" t="str">
            <v>Accepted</v>
          </cell>
          <cell r="K710" t="str">
            <v>Online Transfer</v>
          </cell>
          <cell r="L710" t="str">
            <v>Fresh</v>
          </cell>
          <cell r="M710" t="str">
            <v>Ans Ibrahim Abdullah</v>
          </cell>
          <cell r="N710" t="str">
            <v>38202-5826060-5</v>
          </cell>
        </row>
        <row r="711">
          <cell r="E711" t="str">
            <v>ED580674</v>
          </cell>
          <cell r="F711" t="str">
            <v>2026-02-03 15:42:17</v>
          </cell>
          <cell r="G711">
            <v>12000</v>
          </cell>
          <cell r="H711">
            <v>46056</v>
          </cell>
          <cell r="I711" t="str">
            <v>DAWOOD.AHMED</v>
          </cell>
          <cell r="J711" t="str">
            <v>Accepted</v>
          </cell>
          <cell r="K711" t="str">
            <v>Online Transfer</v>
          </cell>
          <cell r="L711" t="str">
            <v>Fresh</v>
          </cell>
          <cell r="M711" t="str">
            <v>Vivian Charles Paul</v>
          </cell>
          <cell r="N711">
            <v>4220177475409</v>
          </cell>
        </row>
        <row r="712">
          <cell r="E712">
            <v>5547110</v>
          </cell>
          <cell r="F712" t="str">
            <v>2021-02-12 16:19:13</v>
          </cell>
          <cell r="G712">
            <v>10000</v>
          </cell>
          <cell r="H712">
            <v>46056</v>
          </cell>
          <cell r="I712" t="str">
            <v>FIZA.SHEIKH</v>
          </cell>
          <cell r="J712" t="str">
            <v>Accepted</v>
          </cell>
          <cell r="K712" t="str">
            <v>Cash Deposit</v>
          </cell>
          <cell r="L712" t="str">
            <v>Renewal</v>
          </cell>
          <cell r="M712" t="str">
            <v>-</v>
          </cell>
          <cell r="N712" t="str">
            <v>-</v>
          </cell>
        </row>
        <row r="713">
          <cell r="E713" t="str">
            <v>R-0907503</v>
          </cell>
          <cell r="F713" t="str">
            <v>2025-02-11 14:31:24</v>
          </cell>
          <cell r="G713">
            <v>14000</v>
          </cell>
          <cell r="H713">
            <v>46056</v>
          </cell>
          <cell r="I713" t="str">
            <v>NAZRA.NAZAR</v>
          </cell>
          <cell r="J713" t="str">
            <v>Accepted</v>
          </cell>
          <cell r="K713" t="str">
            <v>Cash Deposit</v>
          </cell>
          <cell r="L713" t="str">
            <v>Renewal</v>
          </cell>
          <cell r="M713" t="str">
            <v>-</v>
          </cell>
          <cell r="N713" t="str">
            <v>-</v>
          </cell>
        </row>
        <row r="714">
          <cell r="E714">
            <v>7569945</v>
          </cell>
          <cell r="F714" t="str">
            <v>2022-02-17 16:02:59</v>
          </cell>
          <cell r="G714">
            <v>12500</v>
          </cell>
          <cell r="H714">
            <v>46056</v>
          </cell>
          <cell r="I714" t="str">
            <v>HASNAIN</v>
          </cell>
          <cell r="J714" t="str">
            <v>Accepted</v>
          </cell>
          <cell r="K714" t="str">
            <v>Online Transfer</v>
          </cell>
          <cell r="L714" t="str">
            <v>Renewal</v>
          </cell>
          <cell r="M714" t="str">
            <v>N/A</v>
          </cell>
          <cell r="N714" t="str">
            <v>-</v>
          </cell>
        </row>
        <row r="715">
          <cell r="E715" t="str">
            <v>NFBFG6667MRD76018</v>
          </cell>
          <cell r="F715" t="str">
            <v>2026-02-03 00:00:00</v>
          </cell>
          <cell r="G715">
            <v>12000</v>
          </cell>
          <cell r="H715">
            <v>46056</v>
          </cell>
          <cell r="I715" t="str">
            <v>HASNAIN</v>
          </cell>
          <cell r="J715" t="str">
            <v>Accepted</v>
          </cell>
          <cell r="K715" t="str">
            <v>Online Transfer</v>
          </cell>
          <cell r="L715" t="str">
            <v>Conversion</v>
          </cell>
          <cell r="M715" t="str">
            <v>N/A</v>
          </cell>
          <cell r="N715" t="str">
            <v>-</v>
          </cell>
        </row>
        <row r="716">
          <cell r="E716" t="str">
            <v>A1J310PK10132903</v>
          </cell>
          <cell r="F716" t="str">
            <v>2026-02-03 00:00:00</v>
          </cell>
          <cell r="G716">
            <v>12000</v>
          </cell>
          <cell r="H716">
            <v>46056</v>
          </cell>
          <cell r="I716" t="str">
            <v>HASNAIN</v>
          </cell>
          <cell r="J716" t="str">
            <v>Accepted</v>
          </cell>
          <cell r="K716" t="str">
            <v>Online Transfer</v>
          </cell>
          <cell r="L716" t="str">
            <v>Conversion</v>
          </cell>
          <cell r="M716" t="str">
            <v>NA</v>
          </cell>
          <cell r="N716" t="str">
            <v>-</v>
          </cell>
        </row>
        <row r="717">
          <cell r="E717">
            <v>10103615</v>
          </cell>
          <cell r="F717" t="str">
            <v>2024-02-06 21:02:54</v>
          </cell>
          <cell r="G717">
            <v>11000</v>
          </cell>
          <cell r="H717">
            <v>46051</v>
          </cell>
          <cell r="I717" t="str">
            <v>M.KHALID</v>
          </cell>
          <cell r="J717" t="str">
            <v>Accepted</v>
          </cell>
          <cell r="K717" t="str">
            <v>Online Transfer</v>
          </cell>
          <cell r="L717" t="str">
            <v>Renewal</v>
          </cell>
          <cell r="M717" t="str">
            <v>-</v>
          </cell>
          <cell r="N717" t="str">
            <v>-</v>
          </cell>
        </row>
        <row r="718">
          <cell r="E718">
            <v>252000714</v>
          </cell>
          <cell r="F718" t="str">
            <v>2025-02-10 13:36:43</v>
          </cell>
          <cell r="G718">
            <v>13000</v>
          </cell>
          <cell r="H718">
            <v>46056</v>
          </cell>
          <cell r="I718" t="str">
            <v>ZAYNAB.MUSTAFA</v>
          </cell>
          <cell r="J718" t="str">
            <v>Accepted</v>
          </cell>
          <cell r="K718" t="str">
            <v>Online Transfer</v>
          </cell>
          <cell r="L718" t="str">
            <v>Renewal</v>
          </cell>
          <cell r="M718" t="str">
            <v>-</v>
          </cell>
          <cell r="N718" t="str">
            <v>-</v>
          </cell>
        </row>
        <row r="719">
          <cell r="E719" t="str">
            <v>R1002547</v>
          </cell>
          <cell r="F719" t="str">
            <v>2025-01-28 18:41:55</v>
          </cell>
          <cell r="G719">
            <v>10000</v>
          </cell>
          <cell r="H719">
            <v>46056</v>
          </cell>
          <cell r="I719" t="str">
            <v>HASNAIN</v>
          </cell>
          <cell r="J719" t="str">
            <v>Accepted</v>
          </cell>
          <cell r="K719" t="str">
            <v>Cash Deposit</v>
          </cell>
          <cell r="L719" t="str">
            <v>Renewal</v>
          </cell>
          <cell r="M719" t="str">
            <v>-</v>
          </cell>
          <cell r="N719" t="str">
            <v>-</v>
          </cell>
        </row>
        <row r="720">
          <cell r="E720">
            <v>1194738</v>
          </cell>
          <cell r="F720" t="str">
            <v>2024-02-07 16:54:56</v>
          </cell>
          <cell r="G720">
            <v>11500</v>
          </cell>
          <cell r="H720">
            <v>46020</v>
          </cell>
          <cell r="I720" t="str">
            <v>M.KHALID</v>
          </cell>
          <cell r="J720" t="str">
            <v>Accepted</v>
          </cell>
          <cell r="K720" t="str">
            <v>Online Transfer</v>
          </cell>
          <cell r="L720" t="str">
            <v>Renewal</v>
          </cell>
          <cell r="M720" t="str">
            <v>-</v>
          </cell>
          <cell r="N720" t="str">
            <v>-</v>
          </cell>
        </row>
        <row r="721">
          <cell r="E721" t="str">
            <v>JX04013354</v>
          </cell>
          <cell r="F721" t="str">
            <v>2025-11-24 13:07:56</v>
          </cell>
          <cell r="G721">
            <v>4000</v>
          </cell>
          <cell r="H721">
            <v>46055</v>
          </cell>
          <cell r="I721" t="str">
            <v>ZAHID.IQBAL</v>
          </cell>
          <cell r="J721" t="str">
            <v>Accepted</v>
          </cell>
          <cell r="K721" t="str">
            <v>Online Transfer</v>
          </cell>
          <cell r="L721" t="str">
            <v>Removal Transfer</v>
          </cell>
          <cell r="M721" t="str">
            <v>-</v>
          </cell>
          <cell r="N721" t="str">
            <v>-</v>
          </cell>
        </row>
        <row r="722">
          <cell r="E722" t="str">
            <v>VJA300-4067426</v>
          </cell>
          <cell r="F722" t="str">
            <v>2025-02-10 14:25:59</v>
          </cell>
          <cell r="G722">
            <v>13000</v>
          </cell>
          <cell r="H722">
            <v>46056</v>
          </cell>
          <cell r="I722" t="str">
            <v>NAZRA.NAZAR</v>
          </cell>
          <cell r="J722" t="str">
            <v>Accepted</v>
          </cell>
          <cell r="K722" t="str">
            <v>Online Transfer</v>
          </cell>
          <cell r="L722" t="str">
            <v>Renewal</v>
          </cell>
          <cell r="M722" t="str">
            <v>-</v>
          </cell>
          <cell r="N722" t="str">
            <v>-</v>
          </cell>
        </row>
        <row r="723">
          <cell r="E723">
            <v>6087013</v>
          </cell>
          <cell r="F723" t="str">
            <v>2025-02-15 11:39:58</v>
          </cell>
          <cell r="G723">
            <v>14000</v>
          </cell>
          <cell r="H723">
            <v>46056</v>
          </cell>
          <cell r="I723" t="str">
            <v>ZAYNAB.MUSTAFA</v>
          </cell>
          <cell r="J723" t="str">
            <v>Accepted</v>
          </cell>
          <cell r="K723" t="str">
            <v>Online Transfer</v>
          </cell>
          <cell r="L723" t="str">
            <v>Renewal</v>
          </cell>
          <cell r="M723" t="str">
            <v>-</v>
          </cell>
          <cell r="N723" t="str">
            <v>-</v>
          </cell>
        </row>
        <row r="724">
          <cell r="E724" t="str">
            <v>R2005127</v>
          </cell>
          <cell r="F724" t="str">
            <v>2025-02-10 14:46:52</v>
          </cell>
          <cell r="G724">
            <v>13000</v>
          </cell>
          <cell r="H724">
            <v>46056</v>
          </cell>
          <cell r="I724" t="str">
            <v>NAZRA.NAZAR</v>
          </cell>
          <cell r="J724" t="str">
            <v>Accepted</v>
          </cell>
          <cell r="K724" t="str">
            <v>Online Transfer</v>
          </cell>
          <cell r="L724" t="str">
            <v>Renewal</v>
          </cell>
          <cell r="M724" t="str">
            <v>-</v>
          </cell>
          <cell r="N724" t="str">
            <v>-</v>
          </cell>
        </row>
        <row r="725">
          <cell r="E725" t="str">
            <v>S7100434</v>
          </cell>
          <cell r="F725" t="str">
            <v>2026-01-24 12:21:09</v>
          </cell>
          <cell r="G725">
            <v>18500</v>
          </cell>
          <cell r="H725">
            <v>46049</v>
          </cell>
          <cell r="I725" t="str">
            <v>FARHANA.FAISAL</v>
          </cell>
          <cell r="J725" t="str">
            <v>Accepted</v>
          </cell>
          <cell r="K725" t="str">
            <v>Online Transfer</v>
          </cell>
          <cell r="L725" t="str">
            <v>Fresh</v>
          </cell>
          <cell r="M725" t="str">
            <v>Atif Farooq</v>
          </cell>
          <cell r="N725">
            <v>4210168636685</v>
          </cell>
        </row>
        <row r="726">
          <cell r="E726">
            <v>10083378</v>
          </cell>
          <cell r="F726" t="str">
            <v>2025-02-03 14:01:08</v>
          </cell>
          <cell r="G726">
            <v>10000</v>
          </cell>
          <cell r="H726">
            <v>46051</v>
          </cell>
          <cell r="I726" t="str">
            <v>M.KHALID</v>
          </cell>
          <cell r="J726" t="str">
            <v>Accepted</v>
          </cell>
          <cell r="K726" t="str">
            <v>Online Transfer</v>
          </cell>
          <cell r="L726" t="str">
            <v>Renewal</v>
          </cell>
          <cell r="M726" t="str">
            <v>-</v>
          </cell>
          <cell r="N726" t="str">
            <v>-</v>
          </cell>
        </row>
        <row r="727">
          <cell r="E727">
            <v>115026</v>
          </cell>
          <cell r="F727" t="str">
            <v>2025-02-17 14:29:38</v>
          </cell>
          <cell r="G727">
            <v>13000</v>
          </cell>
          <cell r="H727">
            <v>46056</v>
          </cell>
          <cell r="I727" t="str">
            <v>RAHAT.GUL</v>
          </cell>
          <cell r="J727" t="str">
            <v>Accepted</v>
          </cell>
          <cell r="K727" t="str">
            <v>Online Transfer</v>
          </cell>
          <cell r="L727" t="str">
            <v>Renewal</v>
          </cell>
          <cell r="M727" t="str">
            <v>-</v>
          </cell>
          <cell r="N727" t="str">
            <v>-</v>
          </cell>
        </row>
        <row r="728">
          <cell r="E728" t="str">
            <v>A200A-0054370</v>
          </cell>
          <cell r="F728" t="str">
            <v>2026-01-05 17:32:07</v>
          </cell>
          <cell r="G728">
            <v>12500</v>
          </cell>
          <cell r="H728">
            <v>46036</v>
          </cell>
          <cell r="I728" t="str">
            <v>FARHANA.FAISAL</v>
          </cell>
          <cell r="J728" t="str">
            <v>Accepted</v>
          </cell>
          <cell r="K728" t="str">
            <v>Online Transfer</v>
          </cell>
          <cell r="L728" t="str">
            <v>Fresh</v>
          </cell>
          <cell r="M728" t="str">
            <v>N/A</v>
          </cell>
          <cell r="N728" t="str">
            <v>-</v>
          </cell>
        </row>
        <row r="729">
          <cell r="E729" t="str">
            <v>MMCO4CNO1187</v>
          </cell>
          <cell r="F729" t="str">
            <v>2025-02-27 20:46:26</v>
          </cell>
          <cell r="G729">
            <v>10000</v>
          </cell>
          <cell r="H729">
            <v>46053</v>
          </cell>
          <cell r="I729" t="str">
            <v>M.KHALID</v>
          </cell>
          <cell r="J729" t="str">
            <v>Accepted</v>
          </cell>
          <cell r="K729" t="str">
            <v>Online Transfer</v>
          </cell>
          <cell r="L729" t="str">
            <v>Renewal</v>
          </cell>
          <cell r="M729" t="str">
            <v>-</v>
          </cell>
          <cell r="N729" t="str">
            <v>-</v>
          </cell>
        </row>
        <row r="730">
          <cell r="E730">
            <v>7022179</v>
          </cell>
          <cell r="F730" t="str">
            <v>2025-02-06 17:14:00</v>
          </cell>
          <cell r="G730">
            <v>13000</v>
          </cell>
          <cell r="H730">
            <v>46056</v>
          </cell>
          <cell r="I730" t="str">
            <v>FIZA.SHEIKH</v>
          </cell>
          <cell r="J730" t="str">
            <v>Accepted</v>
          </cell>
          <cell r="K730" t="str">
            <v>Online Transfer</v>
          </cell>
          <cell r="L730" t="str">
            <v>Renewal</v>
          </cell>
          <cell r="M730" t="str">
            <v>-</v>
          </cell>
          <cell r="N730" t="str">
            <v>-</v>
          </cell>
        </row>
        <row r="731">
          <cell r="E731" t="str">
            <v>BS90474</v>
          </cell>
          <cell r="F731" t="str">
            <v>2025-02-28 15:38:00</v>
          </cell>
          <cell r="G731">
            <v>10000</v>
          </cell>
          <cell r="H731">
            <v>46053</v>
          </cell>
          <cell r="I731" t="str">
            <v>M.KHALID</v>
          </cell>
          <cell r="J731" t="str">
            <v>Accepted</v>
          </cell>
          <cell r="K731" t="str">
            <v>Online Transfer</v>
          </cell>
          <cell r="L731" t="str">
            <v>Renewal</v>
          </cell>
          <cell r="M731" t="str">
            <v>-</v>
          </cell>
          <cell r="N731" t="str">
            <v>-</v>
          </cell>
        </row>
        <row r="732">
          <cell r="E732" t="str">
            <v>PMHD841FMSN309053</v>
          </cell>
          <cell r="F732" t="str">
            <v>2026-01-20 14:28:28</v>
          </cell>
          <cell r="G732">
            <v>10000</v>
          </cell>
          <cell r="H732">
            <v>46051</v>
          </cell>
          <cell r="I732" t="str">
            <v>FARHANA.FAISAL</v>
          </cell>
          <cell r="J732" t="str">
            <v>Accepted</v>
          </cell>
          <cell r="K732" t="str">
            <v>Online Transfer</v>
          </cell>
          <cell r="L732" t="str">
            <v>Fresh</v>
          </cell>
          <cell r="M732" t="str">
            <v>N/A</v>
          </cell>
          <cell r="N732" t="str">
            <v>-</v>
          </cell>
        </row>
        <row r="733">
          <cell r="E733" t="str">
            <v>NG3USHNLVMH300247</v>
          </cell>
          <cell r="F733" t="str">
            <v>2026-02-03 00:00:00</v>
          </cell>
          <cell r="G733">
            <v>13500</v>
          </cell>
          <cell r="H733">
            <v>46056</v>
          </cell>
          <cell r="I733" t="str">
            <v>RAHAT.GUL</v>
          </cell>
          <cell r="J733" t="str">
            <v>Accepted</v>
          </cell>
          <cell r="K733" t="str">
            <v>Online Transfer</v>
          </cell>
          <cell r="L733" t="str">
            <v>Conversion</v>
          </cell>
          <cell r="M733" t="str">
            <v>N/A</v>
          </cell>
          <cell r="N733" t="str">
            <v>-</v>
          </cell>
        </row>
        <row r="734">
          <cell r="E734" t="str">
            <v>LJ11R9CDSS1802898</v>
          </cell>
          <cell r="F734" t="str">
            <v>2026-01-15 15:39:08</v>
          </cell>
          <cell r="G734">
            <v>18500</v>
          </cell>
          <cell r="H734">
            <v>46076</v>
          </cell>
          <cell r="I734" t="str">
            <v>FARHANA.FAISAL</v>
          </cell>
          <cell r="J734" t="str">
            <v>Accepted</v>
          </cell>
          <cell r="K734" t="str">
            <v>Online Transfer</v>
          </cell>
          <cell r="L734" t="str">
            <v>Fresh</v>
          </cell>
          <cell r="M734" t="str">
            <v>Atif Farooq</v>
          </cell>
          <cell r="N734">
            <v>4210168636685</v>
          </cell>
        </row>
        <row r="735">
          <cell r="E735">
            <v>1105234</v>
          </cell>
          <cell r="F735" t="str">
            <v>2025-11-14 18:22:22</v>
          </cell>
          <cell r="G735">
            <v>2500</v>
          </cell>
          <cell r="H735">
            <v>46056</v>
          </cell>
          <cell r="I735" t="str">
            <v>WAQAR.NABI</v>
          </cell>
          <cell r="J735" t="str">
            <v>Accepted</v>
          </cell>
          <cell r="K735" t="str">
            <v>Cash Deposit</v>
          </cell>
          <cell r="L735" t="str">
            <v>Fresh</v>
          </cell>
          <cell r="M735" t="str">
            <v>N/A</v>
          </cell>
          <cell r="N735" t="str">
            <v>-</v>
          </cell>
        </row>
        <row r="736">
          <cell r="E736">
            <v>7054736</v>
          </cell>
          <cell r="F736" t="str">
            <v>2026-02-02 00:00:00</v>
          </cell>
          <cell r="G736">
            <v>15000</v>
          </cell>
          <cell r="H736">
            <v>46056</v>
          </cell>
          <cell r="I736" t="str">
            <v>SAIF.MALIK</v>
          </cell>
          <cell r="J736" t="str">
            <v>Accepted</v>
          </cell>
          <cell r="K736" t="str">
            <v>Cash Deposit</v>
          </cell>
          <cell r="L736" t="str">
            <v>Conversion</v>
          </cell>
          <cell r="M736" t="str">
            <v>-</v>
          </cell>
          <cell r="N736" t="str">
            <v>-</v>
          </cell>
        </row>
        <row r="737">
          <cell r="E737" t="str">
            <v>021659</v>
          </cell>
          <cell r="F737" t="str">
            <v>2021-02-09 13:20:26</v>
          </cell>
          <cell r="G737">
            <v>11821</v>
          </cell>
          <cell r="H737">
            <v>46055</v>
          </cell>
          <cell r="I737" t="str">
            <v>AGHA.M.JAFFER</v>
          </cell>
          <cell r="J737" t="str">
            <v>Pending</v>
          </cell>
          <cell r="K737" t="str">
            <v>Cheque Deposit</v>
          </cell>
          <cell r="L737" t="str">
            <v>Renewal</v>
          </cell>
          <cell r="M737" t="str">
            <v>-</v>
          </cell>
          <cell r="N737" t="str">
            <v>-</v>
          </cell>
        </row>
        <row r="738">
          <cell r="E738">
            <v>1078318</v>
          </cell>
          <cell r="F738" t="str">
            <v>2021-08-17 12:23:17</v>
          </cell>
          <cell r="G738">
            <v>7000</v>
          </cell>
          <cell r="H738">
            <v>46056</v>
          </cell>
          <cell r="I738" t="str">
            <v>MUHAMMAD.UMER</v>
          </cell>
          <cell r="J738" t="str">
            <v>Accepted</v>
          </cell>
          <cell r="K738" t="str">
            <v>Online Transfer</v>
          </cell>
          <cell r="L738" t="str">
            <v>Renewal</v>
          </cell>
          <cell r="M738" t="str">
            <v>-</v>
          </cell>
          <cell r="N738" t="str">
            <v>-</v>
          </cell>
        </row>
        <row r="739">
          <cell r="E739">
            <v>6010750</v>
          </cell>
          <cell r="F739" t="str">
            <v>2023-02-17 15:12:15</v>
          </cell>
          <cell r="G739">
            <v>12000</v>
          </cell>
          <cell r="H739">
            <v>46056</v>
          </cell>
          <cell r="I739" t="str">
            <v>JAWAHIR.SAEED</v>
          </cell>
          <cell r="J739" t="str">
            <v>Accepted</v>
          </cell>
          <cell r="K739" t="str">
            <v>Online Transfer</v>
          </cell>
          <cell r="L739" t="str">
            <v>Renewal</v>
          </cell>
          <cell r="M739" t="str">
            <v>-</v>
          </cell>
          <cell r="N739" t="str">
            <v>-</v>
          </cell>
        </row>
        <row r="740">
          <cell r="E740">
            <v>1064618</v>
          </cell>
          <cell r="F740" t="str">
            <v>2025-01-08 13:20:22</v>
          </cell>
          <cell r="G740">
            <v>10000</v>
          </cell>
          <cell r="H740">
            <v>46051</v>
          </cell>
          <cell r="I740" t="str">
            <v>AGHA.M.JAFFER</v>
          </cell>
          <cell r="J740" t="str">
            <v>Accepted</v>
          </cell>
          <cell r="K740" t="str">
            <v>Online Transfer</v>
          </cell>
          <cell r="L740" t="str">
            <v>Renewal</v>
          </cell>
          <cell r="M740" t="str">
            <v>-</v>
          </cell>
          <cell r="N740" t="str">
            <v>-</v>
          </cell>
        </row>
        <row r="741">
          <cell r="E741">
            <v>1031901</v>
          </cell>
          <cell r="F741" t="str">
            <v>2026-01-14 12:25:14</v>
          </cell>
          <cell r="G741">
            <v>14000</v>
          </cell>
          <cell r="H741">
            <v>46055</v>
          </cell>
          <cell r="I741" t="str">
            <v>HANNAN.ALI</v>
          </cell>
          <cell r="J741" t="str">
            <v>Accepted</v>
          </cell>
          <cell r="K741" t="str">
            <v>Online Transfer</v>
          </cell>
          <cell r="L741" t="str">
            <v>Fresh</v>
          </cell>
          <cell r="M741" t="str">
            <v>Ans Ibrahim Abdullah</v>
          </cell>
          <cell r="N741" t="str">
            <v>38202-5826060-5</v>
          </cell>
        </row>
        <row r="742">
          <cell r="E742">
            <v>5562898</v>
          </cell>
          <cell r="F742" t="str">
            <v>2025-02-11 12:51:31</v>
          </cell>
          <cell r="G742">
            <v>12500</v>
          </cell>
          <cell r="H742">
            <v>46056</v>
          </cell>
          <cell r="I742" t="str">
            <v>HUZAIFA.KHAN</v>
          </cell>
          <cell r="J742" t="str">
            <v>Accepted</v>
          </cell>
          <cell r="K742" t="str">
            <v>Online Transfer</v>
          </cell>
          <cell r="L742" t="str">
            <v>Renewal</v>
          </cell>
          <cell r="M742" t="str">
            <v>-</v>
          </cell>
          <cell r="N742" t="str">
            <v>-</v>
          </cell>
        </row>
        <row r="743">
          <cell r="E743">
            <v>220215</v>
          </cell>
          <cell r="F743" t="str">
            <v>2026-01-15 14:38:13</v>
          </cell>
          <cell r="G743">
            <v>14000</v>
          </cell>
          <cell r="H743">
            <v>46055</v>
          </cell>
          <cell r="I743" t="str">
            <v>HANNAN.ALI</v>
          </cell>
          <cell r="J743" t="str">
            <v>Accepted</v>
          </cell>
          <cell r="K743" t="str">
            <v>Online Transfer</v>
          </cell>
          <cell r="L743" t="str">
            <v>Fresh</v>
          </cell>
          <cell r="M743" t="str">
            <v>Ans Ibrahim Abdullah</v>
          </cell>
          <cell r="N743" t="str">
            <v>38202-5826060-5</v>
          </cell>
        </row>
        <row r="744">
          <cell r="E744" t="str">
            <v>NF1SZC63S00220216</v>
          </cell>
          <cell r="F744" t="str">
            <v>2026-01-20 17:28:21</v>
          </cell>
          <cell r="G744">
            <v>14000</v>
          </cell>
          <cell r="H744">
            <v>46055</v>
          </cell>
          <cell r="I744" t="str">
            <v>HANNAN.ALI</v>
          </cell>
          <cell r="J744" t="str">
            <v>Accepted</v>
          </cell>
          <cell r="K744" t="str">
            <v>Online Transfer</v>
          </cell>
          <cell r="L744" t="str">
            <v>Fresh</v>
          </cell>
          <cell r="M744" t="str">
            <v>Ans Ibrahim Abdullah</v>
          </cell>
          <cell r="N744" t="str">
            <v>38202-5826060-5</v>
          </cell>
        </row>
        <row r="745">
          <cell r="E745" t="str">
            <v>B21W-0456561</v>
          </cell>
          <cell r="F745" t="str">
            <v>2025-02-17 00:00:00</v>
          </cell>
          <cell r="G745">
            <v>12000</v>
          </cell>
          <cell r="H745">
            <v>46056</v>
          </cell>
          <cell r="I745" t="str">
            <v>ZAYNAB.MUSTAFA</v>
          </cell>
          <cell r="J745" t="str">
            <v>Accepted</v>
          </cell>
          <cell r="K745" t="str">
            <v>Online Transfer</v>
          </cell>
          <cell r="L745" t="str">
            <v>Renewal</v>
          </cell>
          <cell r="M745" t="str">
            <v>-</v>
          </cell>
          <cell r="N745" t="str">
            <v>-</v>
          </cell>
        </row>
        <row r="746">
          <cell r="E746">
            <v>1055436</v>
          </cell>
          <cell r="F746" t="str">
            <v>2021-02-16 10:59:54</v>
          </cell>
          <cell r="G746">
            <v>14000</v>
          </cell>
          <cell r="H746">
            <v>46056</v>
          </cell>
          <cell r="I746" t="str">
            <v>MUHAMMAD.UMER</v>
          </cell>
          <cell r="J746" t="str">
            <v>Accepted</v>
          </cell>
          <cell r="K746" t="str">
            <v>Online Transfer</v>
          </cell>
          <cell r="L746" t="str">
            <v>Renewal</v>
          </cell>
          <cell r="M746" t="str">
            <v>-</v>
          </cell>
          <cell r="N746" t="str">
            <v>-</v>
          </cell>
        </row>
        <row r="747">
          <cell r="E747">
            <v>10101857</v>
          </cell>
          <cell r="F747" t="str">
            <v>2025-02-04 00:00:00</v>
          </cell>
          <cell r="G747">
            <v>13000</v>
          </cell>
          <cell r="H747">
            <v>46056</v>
          </cell>
          <cell r="I747" t="str">
            <v>AGHA.M.JAFFER</v>
          </cell>
          <cell r="J747" t="str">
            <v>Accepted</v>
          </cell>
          <cell r="K747" t="str">
            <v>Cash Deposit</v>
          </cell>
          <cell r="L747" t="str">
            <v>Renewal</v>
          </cell>
          <cell r="M747" t="str">
            <v>-</v>
          </cell>
          <cell r="N747" t="str">
            <v>-</v>
          </cell>
        </row>
        <row r="748">
          <cell r="E748" t="str">
            <v>GUN126R-5556581</v>
          </cell>
          <cell r="F748" t="str">
            <v>2026-02-02 00:00:00</v>
          </cell>
          <cell r="G748">
            <v>12000</v>
          </cell>
          <cell r="H748">
            <v>46044</v>
          </cell>
          <cell r="I748" t="str">
            <v>YOUSUF.KHAN</v>
          </cell>
          <cell r="J748" t="str">
            <v>Accepted</v>
          </cell>
          <cell r="K748" t="str">
            <v>Online Transfer</v>
          </cell>
          <cell r="L748" t="str">
            <v>Conversion</v>
          </cell>
          <cell r="M748" t="str">
            <v>NA</v>
          </cell>
          <cell r="N748" t="str">
            <v>-</v>
          </cell>
        </row>
        <row r="749">
          <cell r="E749" t="str">
            <v>SB308PK01291205</v>
          </cell>
          <cell r="F749" t="str">
            <v>2022-01-24 15:10:00</v>
          </cell>
          <cell r="G749">
            <v>13000</v>
          </cell>
          <cell r="H749">
            <v>46056</v>
          </cell>
          <cell r="I749" t="str">
            <v>WASEEM.TARIQ</v>
          </cell>
          <cell r="J749" t="str">
            <v>Accepted</v>
          </cell>
          <cell r="K749" t="str">
            <v>Online Transfer</v>
          </cell>
          <cell r="L749" t="str">
            <v>Renewal</v>
          </cell>
          <cell r="M749" t="str">
            <v>-</v>
          </cell>
          <cell r="N749" t="str">
            <v>-</v>
          </cell>
        </row>
        <row r="750">
          <cell r="E750" t="str">
            <v>NFBGM1540KR251646</v>
          </cell>
          <cell r="F750" t="str">
            <v>2024-01-22 10:41:48</v>
          </cell>
          <cell r="G750">
            <v>16000</v>
          </cell>
          <cell r="H750">
            <v>46056</v>
          </cell>
          <cell r="I750" t="str">
            <v>FIZA.SHEIKH</v>
          </cell>
          <cell r="J750" t="str">
            <v>Accepted</v>
          </cell>
          <cell r="K750" t="str">
            <v>Online Transfer</v>
          </cell>
          <cell r="L750" t="str">
            <v>Renewal</v>
          </cell>
          <cell r="M750" t="str">
            <v>-</v>
          </cell>
          <cell r="N750" t="str">
            <v>-</v>
          </cell>
        </row>
        <row r="751">
          <cell r="E751" t="str">
            <v>NSP150R-7023248</v>
          </cell>
          <cell r="F751" t="str">
            <v>2025-01-31 00:00:00</v>
          </cell>
          <cell r="G751">
            <v>13000</v>
          </cell>
          <cell r="H751">
            <v>46056</v>
          </cell>
          <cell r="I751" t="str">
            <v>ALIZA.WALEED</v>
          </cell>
          <cell r="J751" t="str">
            <v>Accepted</v>
          </cell>
          <cell r="K751" t="str">
            <v>Cash Deposit</v>
          </cell>
          <cell r="L751" t="str">
            <v>Renewal</v>
          </cell>
          <cell r="M751" t="str">
            <v>-</v>
          </cell>
          <cell r="N751" t="str">
            <v>-</v>
          </cell>
        </row>
        <row r="752">
          <cell r="E752">
            <v>1001243</v>
          </cell>
          <cell r="F752" t="str">
            <v>2023-02-13 11:58:33</v>
          </cell>
          <cell r="G752">
            <v>14000</v>
          </cell>
          <cell r="H752">
            <v>46056</v>
          </cell>
          <cell r="I752" t="str">
            <v>FIZA.SHEIKH</v>
          </cell>
          <cell r="J752" t="str">
            <v>Accepted</v>
          </cell>
          <cell r="K752" t="str">
            <v>Online Transfer</v>
          </cell>
          <cell r="L752" t="str">
            <v>Renewal</v>
          </cell>
          <cell r="M752" t="str">
            <v>-</v>
          </cell>
          <cell r="N752" t="str">
            <v>-</v>
          </cell>
        </row>
        <row r="753">
          <cell r="E753" t="str">
            <v>A1J310PK10124715</v>
          </cell>
          <cell r="F753" t="str">
            <v>2024-02-07 00:00:00</v>
          </cell>
          <cell r="G753">
            <v>13000</v>
          </cell>
          <cell r="H753">
            <v>46056</v>
          </cell>
          <cell r="I753" t="str">
            <v>FIZA.SHEIKH</v>
          </cell>
          <cell r="J753" t="str">
            <v>Accepted</v>
          </cell>
          <cell r="K753" t="str">
            <v>Online Transfer</v>
          </cell>
          <cell r="L753" t="str">
            <v>Renewal</v>
          </cell>
          <cell r="M753" t="str">
            <v>-</v>
          </cell>
          <cell r="N753" t="str">
            <v>-</v>
          </cell>
        </row>
        <row r="754">
          <cell r="E754" t="str">
            <v>NFBGM26668FR171250</v>
          </cell>
          <cell r="F754" t="str">
            <v>2024-01-19 16:25:17</v>
          </cell>
          <cell r="G754">
            <v>13000</v>
          </cell>
          <cell r="H754">
            <v>46056</v>
          </cell>
          <cell r="I754" t="str">
            <v>FIZA.SHEIKH</v>
          </cell>
          <cell r="J754" t="str">
            <v>Accepted</v>
          </cell>
          <cell r="K754" t="str">
            <v>Online Transfer</v>
          </cell>
          <cell r="L754" t="str">
            <v>Renewal</v>
          </cell>
          <cell r="M754" t="str">
            <v>-</v>
          </cell>
          <cell r="N754" t="str">
            <v>-</v>
          </cell>
        </row>
        <row r="755">
          <cell r="E755">
            <v>6005095</v>
          </cell>
          <cell r="F755" t="str">
            <v>2022-02-15 11:59:00</v>
          </cell>
          <cell r="G755">
            <v>13000</v>
          </cell>
          <cell r="H755">
            <v>46055</v>
          </cell>
          <cell r="I755" t="str">
            <v>FIZA.SHEIKH</v>
          </cell>
          <cell r="J755" t="str">
            <v>Accepted</v>
          </cell>
          <cell r="K755" t="str">
            <v>Online Transfer</v>
          </cell>
          <cell r="L755" t="str">
            <v>Renewal</v>
          </cell>
          <cell r="M755" t="str">
            <v>-</v>
          </cell>
          <cell r="N755" t="str">
            <v>-</v>
          </cell>
        </row>
        <row r="756">
          <cell r="E756" t="str">
            <v>LA300S-1331567</v>
          </cell>
          <cell r="F756" t="str">
            <v>2024-02-01 23:06:21</v>
          </cell>
          <cell r="G756">
            <v>14000</v>
          </cell>
          <cell r="H756">
            <v>46056</v>
          </cell>
          <cell r="I756" t="str">
            <v>JAWAHIR.SAEED</v>
          </cell>
          <cell r="J756" t="str">
            <v>Accepted</v>
          </cell>
          <cell r="K756" t="str">
            <v>Cash Deposit</v>
          </cell>
          <cell r="L756" t="str">
            <v>Renewal</v>
          </cell>
          <cell r="M756" t="str">
            <v>-</v>
          </cell>
          <cell r="N756" t="str">
            <v>-</v>
          </cell>
        </row>
        <row r="757">
          <cell r="E757" t="str">
            <v>NFBGN8628TR064370</v>
          </cell>
          <cell r="F757" t="str">
            <v>2026-01-28 11:54:17</v>
          </cell>
          <cell r="G757">
            <v>9500</v>
          </cell>
          <cell r="H757">
            <v>46055</v>
          </cell>
          <cell r="I757" t="str">
            <v>TANVIR.AHMAD</v>
          </cell>
          <cell r="J757" t="str">
            <v>Accepted</v>
          </cell>
          <cell r="K757" t="str">
            <v>Online Transfer</v>
          </cell>
          <cell r="L757" t="str">
            <v>Fresh</v>
          </cell>
          <cell r="M757" t="str">
            <v>-</v>
          </cell>
          <cell r="N757" t="str">
            <v>-</v>
          </cell>
        </row>
        <row r="758">
          <cell r="E758">
            <v>1129786</v>
          </cell>
          <cell r="F758" t="str">
            <v>2025-02-10 11:35:43</v>
          </cell>
          <cell r="G758">
            <v>4000</v>
          </cell>
          <cell r="H758">
            <v>46055</v>
          </cell>
          <cell r="I758" t="str">
            <v>HUZAIFA.KHAN</v>
          </cell>
          <cell r="J758" t="str">
            <v>Accepted</v>
          </cell>
          <cell r="K758" t="str">
            <v>Online Transfer</v>
          </cell>
          <cell r="L758" t="str">
            <v>Renewal</v>
          </cell>
          <cell r="M758" t="str">
            <v>-</v>
          </cell>
          <cell r="N758" t="str">
            <v>-</v>
          </cell>
        </row>
        <row r="759">
          <cell r="E759" t="str">
            <v>JALFVR34MR7000152</v>
          </cell>
          <cell r="F759" t="str">
            <v>2024-10-16 11:14:17</v>
          </cell>
          <cell r="G759">
            <v>11280</v>
          </cell>
          <cell r="H759">
            <v>46057</v>
          </cell>
          <cell r="I759" t="str">
            <v>YOUSUF.KHAN</v>
          </cell>
          <cell r="J759" t="str">
            <v>Accepted</v>
          </cell>
          <cell r="K759" t="str">
            <v>Cheque</v>
          </cell>
          <cell r="L759" t="str">
            <v>Renewal</v>
          </cell>
          <cell r="M759" t="str">
            <v>-</v>
          </cell>
          <cell r="N759" t="str">
            <v>-</v>
          </cell>
        </row>
        <row r="760">
          <cell r="E760" t="str">
            <v>SR308PK497539</v>
          </cell>
          <cell r="F760" t="str">
            <v>2024-10-19 12:11:52</v>
          </cell>
          <cell r="G760">
            <v>11280</v>
          </cell>
          <cell r="H760">
            <v>46057</v>
          </cell>
          <cell r="I760" t="str">
            <v>YOUSUF.KHAN</v>
          </cell>
          <cell r="J760" t="str">
            <v>Accepted</v>
          </cell>
          <cell r="K760" t="str">
            <v>Cheque</v>
          </cell>
          <cell r="L760" t="str">
            <v>Renewal</v>
          </cell>
          <cell r="M760" t="str">
            <v>-</v>
          </cell>
          <cell r="N760" t="str">
            <v>-</v>
          </cell>
        </row>
        <row r="761">
          <cell r="E761" t="str">
            <v>SP702785</v>
          </cell>
          <cell r="F761" t="str">
            <v>2026-01-20 12:20:13</v>
          </cell>
          <cell r="G761">
            <v>18000</v>
          </cell>
          <cell r="H761">
            <v>46044</v>
          </cell>
          <cell r="I761" t="str">
            <v>HASSAN.MUSTAFA</v>
          </cell>
          <cell r="J761" t="str">
            <v>Accepted</v>
          </cell>
          <cell r="K761" t="str">
            <v>Online Transfer</v>
          </cell>
          <cell r="L761" t="str">
            <v>Fresh</v>
          </cell>
          <cell r="M761" t="str">
            <v>N/A</v>
          </cell>
          <cell r="N761" t="str">
            <v>-</v>
          </cell>
        </row>
        <row r="762">
          <cell r="E762">
            <v>10039261</v>
          </cell>
          <cell r="F762" t="str">
            <v>2025-12-13 12:45:40</v>
          </cell>
          <cell r="G762">
            <v>12500</v>
          </cell>
          <cell r="H762">
            <v>46055</v>
          </cell>
          <cell r="I762" t="str">
            <v>WAQAR.NABI</v>
          </cell>
          <cell r="J762" t="str">
            <v>Accepted</v>
          </cell>
          <cell r="K762" t="str">
            <v>Online Transfer</v>
          </cell>
          <cell r="L762" t="str">
            <v>Fresh</v>
          </cell>
          <cell r="M762" t="str">
            <v>N/A</v>
          </cell>
          <cell r="N762" t="str">
            <v>-</v>
          </cell>
        </row>
        <row r="763">
          <cell r="E763" t="str">
            <v>VSP600072</v>
          </cell>
          <cell r="F763" t="str">
            <v>2026-01-12 14:07:37</v>
          </cell>
          <cell r="G763">
            <v>1000</v>
          </cell>
          <cell r="H763">
            <v>46051</v>
          </cell>
          <cell r="I763" t="str">
            <v>FARJAD.LATIF</v>
          </cell>
          <cell r="J763" t="str">
            <v>Accepted</v>
          </cell>
          <cell r="K763" t="str">
            <v>Cheque Deposit</v>
          </cell>
          <cell r="L763" t="str">
            <v>Fresh</v>
          </cell>
          <cell r="M763" t="str">
            <v>N/A</v>
          </cell>
          <cell r="N763" t="str">
            <v>-</v>
          </cell>
        </row>
        <row r="764">
          <cell r="E764">
            <v>301407</v>
          </cell>
          <cell r="F764" t="str">
            <v>2021-02-06 12:56:19</v>
          </cell>
          <cell r="G764">
            <v>11821</v>
          </cell>
          <cell r="H764">
            <v>46056</v>
          </cell>
          <cell r="I764" t="str">
            <v>WASEEM.TARIQ</v>
          </cell>
          <cell r="J764" t="str">
            <v>Pending</v>
          </cell>
          <cell r="K764" t="str">
            <v>Cheque Deposit</v>
          </cell>
          <cell r="L764" t="str">
            <v>Renewal</v>
          </cell>
          <cell r="M764" t="str">
            <v>-</v>
          </cell>
          <cell r="N764" t="str">
            <v>-</v>
          </cell>
        </row>
        <row r="765">
          <cell r="E765">
            <v>114661</v>
          </cell>
          <cell r="F765" t="str">
            <v>2021-02-06 12:58:23</v>
          </cell>
          <cell r="G765">
            <v>11821</v>
          </cell>
          <cell r="H765">
            <v>46056</v>
          </cell>
          <cell r="I765" t="str">
            <v>WASEEM.TARIQ</v>
          </cell>
          <cell r="J765" t="str">
            <v>Pending</v>
          </cell>
          <cell r="K765" t="str">
            <v>Cheque Deposit</v>
          </cell>
          <cell r="L765" t="str">
            <v>Renewal</v>
          </cell>
          <cell r="M765" t="str">
            <v>-</v>
          </cell>
          <cell r="N765" t="str">
            <v>-</v>
          </cell>
        </row>
        <row r="766">
          <cell r="E766">
            <v>9517495</v>
          </cell>
          <cell r="F766" t="str">
            <v>2022-02-16 15:04:57</v>
          </cell>
          <cell r="G766">
            <v>15000</v>
          </cell>
          <cell r="H766">
            <v>46055</v>
          </cell>
          <cell r="I766" t="str">
            <v>YOUSUF.KHAN</v>
          </cell>
          <cell r="J766" t="str">
            <v>Accepted</v>
          </cell>
          <cell r="K766" t="str">
            <v>Online Transfer</v>
          </cell>
          <cell r="L766" t="str">
            <v>Renewal</v>
          </cell>
          <cell r="M766" t="str">
            <v>-</v>
          </cell>
          <cell r="N766" t="str">
            <v>-</v>
          </cell>
        </row>
        <row r="767">
          <cell r="E767">
            <v>209101</v>
          </cell>
          <cell r="F767" t="str">
            <v>2021-02-06 12:53:25</v>
          </cell>
          <cell r="G767">
            <v>11821</v>
          </cell>
          <cell r="H767">
            <v>46056</v>
          </cell>
          <cell r="I767" t="str">
            <v>WASEEM.TARIQ</v>
          </cell>
          <cell r="J767" t="str">
            <v>Pending</v>
          </cell>
          <cell r="K767" t="str">
            <v>Cheque Deposit</v>
          </cell>
          <cell r="L767" t="str">
            <v>Renewal</v>
          </cell>
          <cell r="M767" t="str">
            <v>-</v>
          </cell>
          <cell r="N767" t="str">
            <v>-</v>
          </cell>
        </row>
        <row r="768">
          <cell r="E768">
            <v>208670</v>
          </cell>
          <cell r="F768" t="str">
            <v>2021-02-06 10:53:45</v>
          </cell>
          <cell r="G768">
            <v>11821</v>
          </cell>
          <cell r="H768">
            <v>46056</v>
          </cell>
          <cell r="I768" t="str">
            <v>WASEEM.TARIQ</v>
          </cell>
          <cell r="J768" t="str">
            <v>Pending</v>
          </cell>
          <cell r="K768" t="str">
            <v>Cheque Deposit</v>
          </cell>
          <cell r="L768" t="str">
            <v>Renewal</v>
          </cell>
          <cell r="M768" t="str">
            <v>-</v>
          </cell>
          <cell r="N768" t="str">
            <v>-</v>
          </cell>
        </row>
        <row r="769">
          <cell r="E769" t="str">
            <v>G7918271</v>
          </cell>
          <cell r="F769" t="str">
            <v>2024-02-13 13:38:05</v>
          </cell>
          <cell r="G769">
            <v>12000</v>
          </cell>
          <cell r="H769">
            <v>46055</v>
          </cell>
          <cell r="I769" t="str">
            <v>YOUSUF.KHAN</v>
          </cell>
          <cell r="J769" t="str">
            <v>Accepted</v>
          </cell>
          <cell r="K769" t="str">
            <v>Online Transfer</v>
          </cell>
          <cell r="L769" t="str">
            <v>Renewal</v>
          </cell>
          <cell r="M769" t="str">
            <v>-</v>
          </cell>
          <cell r="N769" t="str">
            <v>-</v>
          </cell>
        </row>
        <row r="770">
          <cell r="E770" t="str">
            <v>PMHJ2813MNN208420</v>
          </cell>
          <cell r="F770" t="str">
            <v>2025-02-04 12:10:04</v>
          </cell>
          <cell r="G770">
            <v>12000</v>
          </cell>
          <cell r="H770">
            <v>46056</v>
          </cell>
          <cell r="I770" t="str">
            <v>SAIF.MALIK</v>
          </cell>
          <cell r="J770" t="str">
            <v>Accepted</v>
          </cell>
          <cell r="K770" t="str">
            <v>Online Transfer</v>
          </cell>
          <cell r="L770" t="str">
            <v>Renewal</v>
          </cell>
          <cell r="M770" t="str">
            <v>-</v>
          </cell>
          <cell r="N770" t="str">
            <v>-</v>
          </cell>
        </row>
        <row r="771">
          <cell r="E771">
            <v>1105234</v>
          </cell>
          <cell r="F771" t="str">
            <v>2025-11-14 18:22:22</v>
          </cell>
          <cell r="G771">
            <v>10000</v>
          </cell>
          <cell r="H771">
            <v>46055</v>
          </cell>
          <cell r="I771" t="str">
            <v>WAQAR.NABI</v>
          </cell>
          <cell r="J771" t="str">
            <v>Accepted</v>
          </cell>
          <cell r="K771" t="str">
            <v>Online Transfer</v>
          </cell>
          <cell r="L771" t="str">
            <v>Fresh</v>
          </cell>
          <cell r="M771" t="str">
            <v>N/A</v>
          </cell>
          <cell r="N771" t="str">
            <v>-</v>
          </cell>
        </row>
        <row r="772">
          <cell r="E772">
            <v>1808639</v>
          </cell>
          <cell r="F772" t="str">
            <v>2026-02-02 00:00:00</v>
          </cell>
          <cell r="G772">
            <v>20000</v>
          </cell>
          <cell r="H772">
            <v>46056</v>
          </cell>
          <cell r="I772" t="str">
            <v>MUHAMMAD.UMER</v>
          </cell>
          <cell r="J772" t="str">
            <v>Accepted</v>
          </cell>
          <cell r="K772" t="str">
            <v>Online Transfer</v>
          </cell>
          <cell r="L772" t="str">
            <v>Conversion</v>
          </cell>
          <cell r="M772" t="str">
            <v>N/A</v>
          </cell>
          <cell r="N772" t="str">
            <v>-</v>
          </cell>
        </row>
        <row r="773">
          <cell r="E773">
            <v>10053118</v>
          </cell>
          <cell r="F773" t="str">
            <v>2026-01-26 18:05:14</v>
          </cell>
          <cell r="G773">
            <v>13000</v>
          </cell>
          <cell r="H773">
            <v>46056</v>
          </cell>
          <cell r="I773" t="str">
            <v>WAQAR.NABI</v>
          </cell>
          <cell r="J773" t="str">
            <v>Accepted</v>
          </cell>
          <cell r="K773" t="str">
            <v>Cash Deposit</v>
          </cell>
          <cell r="L773" t="str">
            <v>Fresh</v>
          </cell>
          <cell r="M773" t="str">
            <v>N/A</v>
          </cell>
          <cell r="N773" t="str">
            <v>-</v>
          </cell>
        </row>
        <row r="774">
          <cell r="E774">
            <v>10011344</v>
          </cell>
          <cell r="F774" t="str">
            <v>2025-06-12 12:45:50</v>
          </cell>
          <cell r="G774">
            <v>4000</v>
          </cell>
          <cell r="H774">
            <v>46055</v>
          </cell>
          <cell r="I774" t="str">
            <v>WAQAR.NABI</v>
          </cell>
          <cell r="J774" t="str">
            <v>Accepted</v>
          </cell>
          <cell r="K774" t="str">
            <v>Cash Deposit</v>
          </cell>
          <cell r="L774" t="str">
            <v>Removal Transfer</v>
          </cell>
          <cell r="M774" t="str">
            <v>-</v>
          </cell>
          <cell r="N774" t="str">
            <v>-</v>
          </cell>
        </row>
        <row r="775">
          <cell r="E775" t="str">
            <v>CE1200003973</v>
          </cell>
          <cell r="F775" t="str">
            <v>2019-08-08 13:46:11</v>
          </cell>
          <cell r="G775">
            <v>4000</v>
          </cell>
          <cell r="H775">
            <v>46056</v>
          </cell>
          <cell r="I775" t="str">
            <v>WAQAR.NABI</v>
          </cell>
          <cell r="J775" t="str">
            <v>Accepted</v>
          </cell>
          <cell r="K775" t="str">
            <v>Cash Deposit</v>
          </cell>
          <cell r="L775" t="str">
            <v>Removal Transfer</v>
          </cell>
          <cell r="M775" t="str">
            <v>-</v>
          </cell>
          <cell r="N775" t="str">
            <v>-</v>
          </cell>
        </row>
        <row r="776">
          <cell r="E776" t="str">
            <v>NF1AET306H1143664</v>
          </cell>
          <cell r="F776" t="str">
            <v>2025-06-04 17:06:15</v>
          </cell>
          <cell r="G776">
            <v>4000</v>
          </cell>
          <cell r="H776">
            <v>46055</v>
          </cell>
          <cell r="I776" t="str">
            <v>WAQAR.NABI</v>
          </cell>
          <cell r="J776" t="str">
            <v>Accepted</v>
          </cell>
          <cell r="K776" t="str">
            <v>Cash Deposit</v>
          </cell>
          <cell r="L776" t="str">
            <v>Removal Transfer</v>
          </cell>
          <cell r="M776" t="str">
            <v>-</v>
          </cell>
          <cell r="N776" t="str">
            <v>-</v>
          </cell>
        </row>
        <row r="777">
          <cell r="E777">
            <v>6090832</v>
          </cell>
          <cell r="F777" t="str">
            <v>2026-01-30 10:53:05</v>
          </cell>
          <cell r="G777">
            <v>13000</v>
          </cell>
          <cell r="H777">
            <v>46055</v>
          </cell>
          <cell r="I777" t="str">
            <v>WAQAR.NABI</v>
          </cell>
          <cell r="J777" t="str">
            <v>Accepted</v>
          </cell>
          <cell r="K777" t="str">
            <v>Cash Deposit</v>
          </cell>
          <cell r="L777" t="str">
            <v>Fresh</v>
          </cell>
          <cell r="M777" t="str">
            <v>N/A</v>
          </cell>
          <cell r="N777" t="str">
            <v>-</v>
          </cell>
        </row>
        <row r="778">
          <cell r="E778" t="str">
            <v>VSP600072</v>
          </cell>
          <cell r="F778" t="str">
            <v>2026-01-12 14:07:37</v>
          </cell>
          <cell r="G778">
            <v>9000</v>
          </cell>
          <cell r="H778">
            <v>46051</v>
          </cell>
          <cell r="I778" t="str">
            <v>FARJAD.LATIF</v>
          </cell>
          <cell r="J778" t="str">
            <v>Accepted</v>
          </cell>
          <cell r="K778" t="str">
            <v>Cheque Deposit</v>
          </cell>
          <cell r="L778" t="str">
            <v>Fresh</v>
          </cell>
          <cell r="M778" t="str">
            <v>N/A</v>
          </cell>
          <cell r="N778" t="str">
            <v>-</v>
          </cell>
        </row>
        <row r="779">
          <cell r="E779">
            <v>7069104</v>
          </cell>
          <cell r="F779" t="str">
            <v>2026-01-31 10:33:34</v>
          </cell>
          <cell r="G779">
            <v>13000</v>
          </cell>
          <cell r="H779">
            <v>46055</v>
          </cell>
          <cell r="I779" t="str">
            <v>WAQAR.NABI</v>
          </cell>
          <cell r="J779" t="str">
            <v>Accepted</v>
          </cell>
          <cell r="K779" t="str">
            <v>Cash Deposit</v>
          </cell>
          <cell r="L779" t="str">
            <v>Fresh</v>
          </cell>
          <cell r="M779" t="str">
            <v>N/A</v>
          </cell>
          <cell r="N779" t="str">
            <v>-</v>
          </cell>
        </row>
        <row r="780">
          <cell r="E780" t="str">
            <v>R069453</v>
          </cell>
          <cell r="F780" t="str">
            <v>2021-02-09 14:25:10</v>
          </cell>
          <cell r="G780">
            <v>12000</v>
          </cell>
          <cell r="H780">
            <v>46056</v>
          </cell>
          <cell r="I780" t="str">
            <v>AGHA.M.JAFFER</v>
          </cell>
          <cell r="J780" t="str">
            <v>Accepted</v>
          </cell>
          <cell r="K780" t="str">
            <v>Online Transfer</v>
          </cell>
          <cell r="L780" t="str">
            <v>Renewal</v>
          </cell>
          <cell r="M780" t="str">
            <v>-</v>
          </cell>
          <cell r="N780" t="str">
            <v>-</v>
          </cell>
        </row>
        <row r="781">
          <cell r="E781" t="str">
            <v>Y313614</v>
          </cell>
          <cell r="F781" t="str">
            <v>2026-01-13 20:26:26</v>
          </cell>
          <cell r="G781">
            <v>13000</v>
          </cell>
          <cell r="H781">
            <v>46056</v>
          </cell>
          <cell r="I781" t="str">
            <v>HASSAN.MUSTAFA</v>
          </cell>
          <cell r="J781" t="str">
            <v>Accepted</v>
          </cell>
          <cell r="K781" t="str">
            <v>Online Transfer</v>
          </cell>
          <cell r="L781" t="str">
            <v>Fresh</v>
          </cell>
          <cell r="M781" t="str">
            <v>N/A</v>
          </cell>
          <cell r="N781" t="str">
            <v>-</v>
          </cell>
        </row>
        <row r="782">
          <cell r="E782">
            <v>9520738</v>
          </cell>
          <cell r="F782" t="str">
            <v>2024-02-12 13:32:12</v>
          </cell>
          <cell r="G782">
            <v>14000</v>
          </cell>
          <cell r="H782">
            <v>46056</v>
          </cell>
          <cell r="I782" t="str">
            <v>RAHAT.GUL</v>
          </cell>
          <cell r="J782" t="str">
            <v>Accepted</v>
          </cell>
          <cell r="K782" t="str">
            <v>Cash Deposit</v>
          </cell>
          <cell r="L782" t="str">
            <v>Renewal</v>
          </cell>
          <cell r="M782" t="str">
            <v>-</v>
          </cell>
          <cell r="N782" t="str">
            <v>-</v>
          </cell>
        </row>
        <row r="783">
          <cell r="E783" t="str">
            <v>0349709</v>
          </cell>
          <cell r="F783" t="str">
            <v>2026-01-13 19:40:25</v>
          </cell>
          <cell r="G783">
            <v>13000</v>
          </cell>
          <cell r="H783">
            <v>46056</v>
          </cell>
          <cell r="I783" t="str">
            <v>HASSAN.MUSTAFA</v>
          </cell>
          <cell r="J783" t="str">
            <v>Accepted</v>
          </cell>
          <cell r="K783" t="str">
            <v>Online Transfer</v>
          </cell>
          <cell r="L783" t="str">
            <v>Fresh</v>
          </cell>
          <cell r="M783" t="str">
            <v>N/A</v>
          </cell>
          <cell r="N783" t="str">
            <v>-</v>
          </cell>
        </row>
        <row r="784">
          <cell r="E784">
            <v>7065308</v>
          </cell>
          <cell r="F784" t="str">
            <v>2026-01-30 16:16:33</v>
          </cell>
          <cell r="G784">
            <v>13000</v>
          </cell>
          <cell r="H784">
            <v>46055</v>
          </cell>
          <cell r="I784" t="str">
            <v>WAQAR.NABI</v>
          </cell>
          <cell r="J784" t="str">
            <v>Accepted</v>
          </cell>
          <cell r="K784" t="str">
            <v>Cash Deposit</v>
          </cell>
          <cell r="L784" t="str">
            <v>Fresh</v>
          </cell>
          <cell r="M784" t="str">
            <v>N/A</v>
          </cell>
          <cell r="N784" t="str">
            <v>-</v>
          </cell>
        </row>
        <row r="785">
          <cell r="E785" t="str">
            <v>GUN126R-5572989</v>
          </cell>
          <cell r="F785" t="str">
            <v>2026-01-28 17:05:09</v>
          </cell>
          <cell r="G785">
            <v>18500</v>
          </cell>
          <cell r="H785">
            <v>46055</v>
          </cell>
          <cell r="I785" t="str">
            <v>WAQAR.NABI</v>
          </cell>
          <cell r="J785" t="str">
            <v>Accepted</v>
          </cell>
          <cell r="K785" t="str">
            <v>Cash Deposit</v>
          </cell>
          <cell r="L785" t="str">
            <v>Fresh</v>
          </cell>
          <cell r="M785" t="str">
            <v>N/A</v>
          </cell>
          <cell r="N785" t="str">
            <v>-</v>
          </cell>
        </row>
        <row r="786">
          <cell r="E786" t="str">
            <v>KP513092</v>
          </cell>
          <cell r="F786" t="str">
            <v>2023-02-14 16:38:56</v>
          </cell>
          <cell r="G786">
            <v>12000</v>
          </cell>
          <cell r="H786">
            <v>46055</v>
          </cell>
          <cell r="I786" t="str">
            <v>YOUSUF.KHAN</v>
          </cell>
          <cell r="J786" t="str">
            <v>Accepted</v>
          </cell>
          <cell r="K786" t="str">
            <v>Online Transfer</v>
          </cell>
          <cell r="L786" t="str">
            <v>Renewal</v>
          </cell>
          <cell r="M786" t="str">
            <v>-</v>
          </cell>
          <cell r="N786" t="str">
            <v>-</v>
          </cell>
        </row>
        <row r="787">
          <cell r="E787" t="str">
            <v>NFBGN862XMR006889</v>
          </cell>
          <cell r="F787" t="str">
            <v>2022-01-10 09:22:11</v>
          </cell>
          <cell r="G787">
            <v>12500</v>
          </cell>
          <cell r="H787">
            <v>46056</v>
          </cell>
          <cell r="I787" t="str">
            <v>ALIZA.WALEED</v>
          </cell>
          <cell r="J787" t="str">
            <v>Accepted</v>
          </cell>
          <cell r="K787" t="str">
            <v>Online Transfer</v>
          </cell>
          <cell r="L787" t="str">
            <v>Renewal</v>
          </cell>
          <cell r="M787" t="str">
            <v>-</v>
          </cell>
          <cell r="N787" t="str">
            <v>-</v>
          </cell>
        </row>
        <row r="788">
          <cell r="E788" t="str">
            <v>NNAQL51AZKP506668</v>
          </cell>
          <cell r="F788" t="str">
            <v>2026-02-02 18:28:54</v>
          </cell>
          <cell r="G788">
            <v>13000</v>
          </cell>
          <cell r="H788">
            <v>46055</v>
          </cell>
          <cell r="I788" t="str">
            <v>S.FARAZ.AHSAN</v>
          </cell>
          <cell r="J788" t="str">
            <v>Accepted</v>
          </cell>
          <cell r="K788" t="str">
            <v>Online Transfer</v>
          </cell>
          <cell r="L788" t="str">
            <v>Fresh</v>
          </cell>
          <cell r="M788" t="str">
            <v>N/A</v>
          </cell>
          <cell r="N788" t="str">
            <v>-</v>
          </cell>
        </row>
        <row r="789">
          <cell r="E789">
            <v>4207106</v>
          </cell>
          <cell r="F789" t="str">
            <v>2026-01-12 18:45:11</v>
          </cell>
          <cell r="G789">
            <v>12000</v>
          </cell>
          <cell r="H789">
            <v>46050</v>
          </cell>
          <cell r="I789" t="str">
            <v>HASSAN.MUSTAFA</v>
          </cell>
          <cell r="J789" t="str">
            <v>Accepted</v>
          </cell>
          <cell r="K789" t="str">
            <v>Online Transfer</v>
          </cell>
          <cell r="L789" t="str">
            <v>Fresh</v>
          </cell>
          <cell r="M789" t="str">
            <v>N/A</v>
          </cell>
          <cell r="N789" t="str">
            <v>-</v>
          </cell>
        </row>
        <row r="790">
          <cell r="E790" t="str">
            <v>R-7049495</v>
          </cell>
          <cell r="F790" t="str">
            <v>2025-02-01 12:08:29</v>
          </cell>
          <cell r="G790">
            <v>13000</v>
          </cell>
          <cell r="H790">
            <v>46056</v>
          </cell>
          <cell r="I790" t="str">
            <v>HUZAIFA.KHAN</v>
          </cell>
          <cell r="J790" t="str">
            <v>Accepted</v>
          </cell>
          <cell r="K790" t="str">
            <v>Online Transfer</v>
          </cell>
          <cell r="L790" t="str">
            <v>Renewal</v>
          </cell>
          <cell r="M790" t="str">
            <v>-</v>
          </cell>
          <cell r="N790" t="str">
            <v>-</v>
          </cell>
        </row>
        <row r="791">
          <cell r="E791" t="str">
            <v>TGN156R0441558</v>
          </cell>
          <cell r="F791" t="str">
            <v>2026-02-03 12:04:14</v>
          </cell>
          <cell r="G791">
            <v>13000</v>
          </cell>
          <cell r="H791">
            <v>46056</v>
          </cell>
          <cell r="I791" t="str">
            <v>WAQAR.NABI</v>
          </cell>
          <cell r="J791" t="str">
            <v>Accepted</v>
          </cell>
          <cell r="K791" t="str">
            <v>Online Transfer</v>
          </cell>
          <cell r="L791" t="str">
            <v>Fresh</v>
          </cell>
          <cell r="M791" t="str">
            <v>N/A</v>
          </cell>
          <cell r="N791" t="str">
            <v>-</v>
          </cell>
        </row>
        <row r="792">
          <cell r="E792" t="str">
            <v>CPB12HHR-26777</v>
          </cell>
          <cell r="F792" t="str">
            <v>2026-02-03 10:58:05</v>
          </cell>
          <cell r="G792">
            <v>13000</v>
          </cell>
          <cell r="H792">
            <v>46056</v>
          </cell>
          <cell r="I792" t="str">
            <v>WAQAR.NABI</v>
          </cell>
          <cell r="J792" t="str">
            <v>Accepted</v>
          </cell>
          <cell r="K792" t="str">
            <v>Online Transfer</v>
          </cell>
          <cell r="L792" t="str">
            <v>Fresh</v>
          </cell>
          <cell r="M792" t="str">
            <v>N/A</v>
          </cell>
          <cell r="N792" t="str">
            <v>-</v>
          </cell>
        </row>
        <row r="793">
          <cell r="E793" t="str">
            <v>NF9EF4A58T2027179</v>
          </cell>
          <cell r="F793" t="str">
            <v>2026-01-29 17:10:22</v>
          </cell>
          <cell r="G793">
            <v>18500</v>
          </cell>
          <cell r="H793">
            <v>46055</v>
          </cell>
          <cell r="I793" t="str">
            <v>WAQAR.NABI</v>
          </cell>
          <cell r="J793" t="str">
            <v>Accepted</v>
          </cell>
          <cell r="K793" t="str">
            <v>Cash Deposit</v>
          </cell>
          <cell r="L793" t="str">
            <v>Fresh</v>
          </cell>
          <cell r="M793" t="str">
            <v>N/A</v>
          </cell>
          <cell r="N793" t="str">
            <v>-</v>
          </cell>
        </row>
        <row r="794">
          <cell r="E794" t="str">
            <v>H1180057</v>
          </cell>
          <cell r="F794" t="str">
            <v>2025-02-17 18:12:07</v>
          </cell>
          <cell r="G794">
            <v>11000</v>
          </cell>
          <cell r="H794">
            <v>46056</v>
          </cell>
          <cell r="I794" t="str">
            <v>YOUSUF.KHAN</v>
          </cell>
          <cell r="J794" t="str">
            <v>Accepted</v>
          </cell>
          <cell r="K794" t="str">
            <v>Online Transfer</v>
          </cell>
          <cell r="L794" t="str">
            <v>Renewal</v>
          </cell>
          <cell r="M794" t="str">
            <v>-</v>
          </cell>
          <cell r="N794" t="str">
            <v>-</v>
          </cell>
        </row>
        <row r="795">
          <cell r="E795">
            <v>1008758</v>
          </cell>
          <cell r="F795" t="str">
            <v>2026-01-29 16:01:45</v>
          </cell>
          <cell r="G795">
            <v>15000</v>
          </cell>
          <cell r="H795">
            <v>46055</v>
          </cell>
          <cell r="I795" t="str">
            <v>WAQAR.NABI</v>
          </cell>
          <cell r="J795" t="str">
            <v>Accepted</v>
          </cell>
          <cell r="K795" t="str">
            <v>Cash Deposit</v>
          </cell>
          <cell r="L795" t="str">
            <v>Fresh</v>
          </cell>
          <cell r="M795" t="str">
            <v>N/A</v>
          </cell>
          <cell r="N795" t="str">
            <v>-</v>
          </cell>
        </row>
        <row r="796">
          <cell r="E796" t="str">
            <v>S1001639</v>
          </cell>
          <cell r="F796" t="str">
            <v>2026-01-19 10:08:13</v>
          </cell>
          <cell r="G796">
            <v>13000</v>
          </cell>
          <cell r="H796">
            <v>46055</v>
          </cell>
          <cell r="I796" t="str">
            <v>WAQAR.NABI</v>
          </cell>
          <cell r="J796" t="str">
            <v>Accepted</v>
          </cell>
          <cell r="K796" t="str">
            <v>Cash Deposit</v>
          </cell>
          <cell r="L796" t="str">
            <v>Fresh</v>
          </cell>
          <cell r="M796" t="str">
            <v>N/A</v>
          </cell>
          <cell r="N796" t="str">
            <v>-</v>
          </cell>
        </row>
        <row r="797">
          <cell r="E797" t="str">
            <v>NFBGN8632TR066575</v>
          </cell>
          <cell r="F797" t="str">
            <v>2026-02-02 16:11:10</v>
          </cell>
          <cell r="G797">
            <v>12000</v>
          </cell>
          <cell r="H797">
            <v>46055</v>
          </cell>
          <cell r="I797" t="str">
            <v>TANVIR.AHMAD</v>
          </cell>
          <cell r="J797" t="str">
            <v>Accepted</v>
          </cell>
          <cell r="K797" t="str">
            <v>Online Transfer</v>
          </cell>
          <cell r="L797" t="str">
            <v>Fresh</v>
          </cell>
          <cell r="M797" t="str">
            <v>N/A</v>
          </cell>
          <cell r="N797" t="str">
            <v>-</v>
          </cell>
        </row>
        <row r="798">
          <cell r="E798" t="str">
            <v>TRN215-0002682</v>
          </cell>
          <cell r="F798" t="str">
            <v>2025-01-31 21:24:12</v>
          </cell>
          <cell r="G798">
            <v>12000</v>
          </cell>
          <cell r="H798">
            <v>46049</v>
          </cell>
          <cell r="I798" t="str">
            <v>YOUSUF.KHAN</v>
          </cell>
          <cell r="J798" t="str">
            <v>Accepted</v>
          </cell>
          <cell r="K798" t="str">
            <v>Online Transfer</v>
          </cell>
          <cell r="L798" t="str">
            <v>Renewal</v>
          </cell>
          <cell r="M798" t="str">
            <v>-</v>
          </cell>
          <cell r="N798" t="str">
            <v>-</v>
          </cell>
        </row>
        <row r="799">
          <cell r="E799" t="str">
            <v>NFBGN8639TR066590</v>
          </cell>
          <cell r="F799" t="str">
            <v>2026-02-02 16:36:04</v>
          </cell>
          <cell r="G799">
            <v>12000</v>
          </cell>
          <cell r="H799">
            <v>46055</v>
          </cell>
          <cell r="I799" t="str">
            <v>TANVIR.AHMAD</v>
          </cell>
          <cell r="J799" t="str">
            <v>Accepted</v>
          </cell>
          <cell r="K799" t="str">
            <v>Online Transfer</v>
          </cell>
          <cell r="L799" t="str">
            <v>Fresh</v>
          </cell>
          <cell r="M799" t="str">
            <v>N/A</v>
          </cell>
          <cell r="N799" t="str">
            <v>-</v>
          </cell>
        </row>
        <row r="800">
          <cell r="E800" t="str">
            <v>R0890259</v>
          </cell>
          <cell r="F800" t="str">
            <v>2026-01-20 11:28:40</v>
          </cell>
          <cell r="G800">
            <v>13000</v>
          </cell>
          <cell r="H800">
            <v>46055</v>
          </cell>
          <cell r="I800" t="str">
            <v>WAQAR.NABI</v>
          </cell>
          <cell r="J800" t="str">
            <v>Accepted</v>
          </cell>
          <cell r="K800" t="str">
            <v>Cash Deposit</v>
          </cell>
          <cell r="L800" t="str">
            <v>Fresh</v>
          </cell>
          <cell r="M800" t="str">
            <v>N/A</v>
          </cell>
          <cell r="N800" t="str">
            <v>-</v>
          </cell>
        </row>
        <row r="801">
          <cell r="E801">
            <v>550011896</v>
          </cell>
          <cell r="F801" t="str">
            <v>2026-01-21 10:27:14</v>
          </cell>
          <cell r="G801">
            <v>13000</v>
          </cell>
          <cell r="H801">
            <v>46055</v>
          </cell>
          <cell r="I801" t="str">
            <v>WAQAR.NABI</v>
          </cell>
          <cell r="J801" t="str">
            <v>Accepted</v>
          </cell>
          <cell r="K801" t="str">
            <v>Cash Deposit</v>
          </cell>
          <cell r="L801" t="str">
            <v>Fresh</v>
          </cell>
          <cell r="M801" t="str">
            <v>N/A</v>
          </cell>
          <cell r="N801" t="str">
            <v>-</v>
          </cell>
        </row>
        <row r="802">
          <cell r="E802">
            <v>402114863</v>
          </cell>
          <cell r="F802" t="str">
            <v>2025-02-18 14:34:01</v>
          </cell>
          <cell r="G802">
            <v>13000</v>
          </cell>
          <cell r="H802">
            <v>46056</v>
          </cell>
          <cell r="I802" t="str">
            <v>IQRA.KHAN</v>
          </cell>
          <cell r="J802" t="str">
            <v>Accepted</v>
          </cell>
          <cell r="K802" t="str">
            <v>Online Transfer</v>
          </cell>
          <cell r="L802" t="str">
            <v>Renewal</v>
          </cell>
          <cell r="M802" t="str">
            <v>-</v>
          </cell>
          <cell r="N802" t="str">
            <v>-</v>
          </cell>
        </row>
        <row r="803">
          <cell r="E803">
            <v>520879</v>
          </cell>
          <cell r="F803" t="str">
            <v>2025-02-13 00:00:00</v>
          </cell>
          <cell r="G803">
            <v>14000</v>
          </cell>
          <cell r="H803">
            <v>46056</v>
          </cell>
          <cell r="I803" t="str">
            <v>ZAYNAB.MUSTAFA</v>
          </cell>
          <cell r="J803" t="str">
            <v>Accepted</v>
          </cell>
          <cell r="K803" t="str">
            <v>Online Transfer</v>
          </cell>
          <cell r="L803" t="str">
            <v>Renewal</v>
          </cell>
          <cell r="M803" t="str">
            <v>-</v>
          </cell>
          <cell r="N803" t="str">
            <v>-</v>
          </cell>
        </row>
        <row r="804">
          <cell r="E804">
            <v>1113253</v>
          </cell>
          <cell r="F804" t="str">
            <v>2022-02-16 16:07:57</v>
          </cell>
          <cell r="G804">
            <v>14000</v>
          </cell>
          <cell r="H804">
            <v>46056</v>
          </cell>
          <cell r="I804" t="str">
            <v>IQRA.KHAN</v>
          </cell>
          <cell r="J804" t="str">
            <v>Accepted</v>
          </cell>
          <cell r="K804" t="str">
            <v>Online Transfer</v>
          </cell>
          <cell r="L804" t="str">
            <v>Renewal</v>
          </cell>
          <cell r="M804" t="str">
            <v>-</v>
          </cell>
          <cell r="N804" t="str">
            <v>-</v>
          </cell>
        </row>
        <row r="805">
          <cell r="E805">
            <v>700871</v>
          </cell>
          <cell r="F805" t="str">
            <v>2026-01-07 15:10:13</v>
          </cell>
          <cell r="G805">
            <v>16000</v>
          </cell>
          <cell r="H805">
            <v>46055</v>
          </cell>
          <cell r="I805" t="str">
            <v>ANIL</v>
          </cell>
          <cell r="J805" t="str">
            <v>Accepted</v>
          </cell>
          <cell r="K805" t="str">
            <v>Online Transfer</v>
          </cell>
          <cell r="L805" t="str">
            <v>Fresh</v>
          </cell>
          <cell r="M805" t="str">
            <v>N/A</v>
          </cell>
          <cell r="N805" t="str">
            <v>-</v>
          </cell>
        </row>
        <row r="806">
          <cell r="E806">
            <v>10019427</v>
          </cell>
          <cell r="F806" t="str">
            <v>2026-01-22 12:13:38</v>
          </cell>
          <cell r="G806">
            <v>13000</v>
          </cell>
          <cell r="H806">
            <v>46055</v>
          </cell>
          <cell r="I806" t="str">
            <v>WAQAR.NABI</v>
          </cell>
          <cell r="J806" t="str">
            <v>Accepted</v>
          </cell>
          <cell r="K806" t="str">
            <v>Cash Deposit</v>
          </cell>
          <cell r="L806" t="str">
            <v>Fresh</v>
          </cell>
          <cell r="M806" t="str">
            <v>N/A</v>
          </cell>
          <cell r="N806" t="str">
            <v>-</v>
          </cell>
        </row>
        <row r="807">
          <cell r="E807" t="str">
            <v>ZRE172R7077157</v>
          </cell>
          <cell r="F807" t="str">
            <v>2026-01-05 15:12:57</v>
          </cell>
          <cell r="G807">
            <v>12500</v>
          </cell>
          <cell r="H807">
            <v>46055</v>
          </cell>
          <cell r="I807" t="str">
            <v>S.FARAZ.AHSAN</v>
          </cell>
          <cell r="J807" t="str">
            <v>Accepted</v>
          </cell>
          <cell r="K807" t="str">
            <v>Online Transfer</v>
          </cell>
          <cell r="L807" t="str">
            <v>Fresh</v>
          </cell>
          <cell r="M807" t="str">
            <v>N/A</v>
          </cell>
          <cell r="N807" t="str">
            <v>-</v>
          </cell>
        </row>
        <row r="808">
          <cell r="E808" t="str">
            <v>NF1AET306H1281814</v>
          </cell>
          <cell r="F808" t="str">
            <v>2026-01-19 16:51:44</v>
          </cell>
          <cell r="G808">
            <v>18500</v>
          </cell>
          <cell r="H808">
            <v>46050</v>
          </cell>
          <cell r="I808" t="str">
            <v>WAQAR.NABI</v>
          </cell>
          <cell r="J808" t="str">
            <v>Accepted</v>
          </cell>
          <cell r="K808" t="str">
            <v>Cash Deposit</v>
          </cell>
          <cell r="L808" t="str">
            <v>Fresh</v>
          </cell>
          <cell r="M808" t="str">
            <v>N/A</v>
          </cell>
          <cell r="N808" t="str">
            <v>-</v>
          </cell>
        </row>
        <row r="809">
          <cell r="E809">
            <v>107007</v>
          </cell>
          <cell r="F809" t="str">
            <v>2026-01-22 16:00:12</v>
          </cell>
          <cell r="G809">
            <v>18500</v>
          </cell>
          <cell r="H809">
            <v>46050</v>
          </cell>
          <cell r="I809" t="str">
            <v>WAQAR.NABI</v>
          </cell>
          <cell r="J809" t="str">
            <v>Accepted</v>
          </cell>
          <cell r="K809" t="str">
            <v>Cash Deposit</v>
          </cell>
          <cell r="L809" t="str">
            <v>Fresh</v>
          </cell>
          <cell r="M809" t="str">
            <v>N/A</v>
          </cell>
          <cell r="N809" t="str">
            <v>-</v>
          </cell>
        </row>
        <row r="810">
          <cell r="E810" t="str">
            <v>JALFVR34MR7000151</v>
          </cell>
          <cell r="F810" t="str">
            <v>2024-10-21 13:02:51</v>
          </cell>
          <cell r="G810">
            <v>11280</v>
          </cell>
          <cell r="H810">
            <v>46057</v>
          </cell>
          <cell r="I810" t="str">
            <v>HUZAIFA.KHAN</v>
          </cell>
          <cell r="J810" t="str">
            <v>Accepted</v>
          </cell>
          <cell r="K810" t="str">
            <v>Cheque</v>
          </cell>
          <cell r="L810" t="str">
            <v>Renewal</v>
          </cell>
          <cell r="M810" t="str">
            <v>-</v>
          </cell>
          <cell r="N810" t="str">
            <v>-</v>
          </cell>
        </row>
        <row r="811">
          <cell r="E811" t="str">
            <v>JALFVZ34PR7000194</v>
          </cell>
          <cell r="F811" t="str">
            <v>2024-11-06 19:27:45</v>
          </cell>
          <cell r="G811">
            <v>11280</v>
          </cell>
          <cell r="H811">
            <v>46057</v>
          </cell>
          <cell r="I811" t="str">
            <v>HUZAIFA.KHAN</v>
          </cell>
          <cell r="J811" t="str">
            <v>Accepted</v>
          </cell>
          <cell r="K811" t="str">
            <v>Cheque</v>
          </cell>
          <cell r="L811" t="str">
            <v>Renewal</v>
          </cell>
          <cell r="M811" t="str">
            <v>-</v>
          </cell>
          <cell r="N811" t="str">
            <v>-</v>
          </cell>
        </row>
        <row r="812">
          <cell r="E812" t="str">
            <v>NF1AET306H1071120</v>
          </cell>
          <cell r="F812" t="str">
            <v>2025-01-30 10:02:14</v>
          </cell>
          <cell r="G812">
            <v>10000</v>
          </cell>
          <cell r="H812">
            <v>46052</v>
          </cell>
          <cell r="I812" t="str">
            <v>M.KHALID</v>
          </cell>
          <cell r="J812" t="str">
            <v>Accepted</v>
          </cell>
          <cell r="K812" t="str">
            <v>Online Transfer</v>
          </cell>
          <cell r="L812" t="str">
            <v>Renewal</v>
          </cell>
          <cell r="M812" t="str">
            <v>-</v>
          </cell>
          <cell r="N812" t="str">
            <v>-</v>
          </cell>
        </row>
        <row r="813">
          <cell r="E813" t="str">
            <v>C-107714</v>
          </cell>
          <cell r="F813" t="str">
            <v>2026-01-22 17:14:46</v>
          </cell>
          <cell r="G813">
            <v>18500</v>
          </cell>
          <cell r="H813">
            <v>46050</v>
          </cell>
          <cell r="I813" t="str">
            <v>WAQAR.NABI</v>
          </cell>
          <cell r="J813" t="str">
            <v>Accepted</v>
          </cell>
          <cell r="K813" t="str">
            <v>Cash Deposit</v>
          </cell>
          <cell r="L813" t="str">
            <v>Fresh</v>
          </cell>
          <cell r="M813" t="str">
            <v>N/A</v>
          </cell>
          <cell r="N813" t="str">
            <v>-</v>
          </cell>
        </row>
        <row r="814">
          <cell r="E814" t="str">
            <v>R006369</v>
          </cell>
          <cell r="F814" t="str">
            <v>2026-01-30 13:03:07</v>
          </cell>
          <cell r="G814">
            <v>13000</v>
          </cell>
          <cell r="H814">
            <v>46025</v>
          </cell>
          <cell r="I814" t="str">
            <v>WAQAR.NABI</v>
          </cell>
          <cell r="J814" t="str">
            <v>Accepted</v>
          </cell>
          <cell r="K814" t="str">
            <v>Online Transfer</v>
          </cell>
          <cell r="L814" t="str">
            <v>Fresh</v>
          </cell>
          <cell r="M814" t="str">
            <v>N/A</v>
          </cell>
          <cell r="N814" t="str">
            <v>-</v>
          </cell>
        </row>
        <row r="815">
          <cell r="E815">
            <v>200938</v>
          </cell>
          <cell r="F815" t="str">
            <v>2024-01-29 17:58:09</v>
          </cell>
          <cell r="G815">
            <v>10000</v>
          </cell>
          <cell r="H815">
            <v>46052</v>
          </cell>
          <cell r="I815" t="str">
            <v>M.KHALID</v>
          </cell>
          <cell r="J815" t="str">
            <v>Accepted</v>
          </cell>
          <cell r="K815" t="str">
            <v>Online Transfer</v>
          </cell>
          <cell r="L815" t="str">
            <v>Renewal</v>
          </cell>
          <cell r="M815" t="str">
            <v>-</v>
          </cell>
          <cell r="N815" t="str">
            <v>-</v>
          </cell>
        </row>
        <row r="816">
          <cell r="E816" t="str">
            <v>K1150232</v>
          </cell>
          <cell r="F816" t="str">
            <v>2025-02-04 17:57:11</v>
          </cell>
          <cell r="G816">
            <v>11000</v>
          </cell>
          <cell r="H816">
            <v>46056</v>
          </cell>
          <cell r="I816" t="str">
            <v>HUZAIFA.KHAN</v>
          </cell>
          <cell r="J816" t="str">
            <v>Accepted</v>
          </cell>
          <cell r="K816" t="str">
            <v>Online Transfer</v>
          </cell>
          <cell r="L816" t="str">
            <v>Renewal</v>
          </cell>
          <cell r="M816" t="str">
            <v>-</v>
          </cell>
          <cell r="N816" t="str">
            <v>-</v>
          </cell>
        </row>
        <row r="817">
          <cell r="E817">
            <v>7067471</v>
          </cell>
          <cell r="F817" t="str">
            <v>2026-01-30 12:54:03</v>
          </cell>
          <cell r="G817">
            <v>13000</v>
          </cell>
          <cell r="H817">
            <v>46053</v>
          </cell>
          <cell r="I817" t="str">
            <v>WAQAR.NABI</v>
          </cell>
          <cell r="J817" t="str">
            <v>Accepted</v>
          </cell>
          <cell r="K817" t="str">
            <v>Online Transfer</v>
          </cell>
          <cell r="L817" t="str">
            <v>Fresh</v>
          </cell>
          <cell r="M817" t="str">
            <v>N/A</v>
          </cell>
          <cell r="N817" t="str">
            <v>-</v>
          </cell>
        </row>
        <row r="818">
          <cell r="E818" t="str">
            <v>64705/11/24</v>
          </cell>
          <cell r="F818" t="str">
            <v>2025-02-08 12:19:49</v>
          </cell>
          <cell r="G818">
            <v>10000</v>
          </cell>
          <cell r="H818">
            <v>46056</v>
          </cell>
          <cell r="I818" t="str">
            <v>JAWAHIR.SAEED</v>
          </cell>
          <cell r="J818" t="str">
            <v>Accepted</v>
          </cell>
          <cell r="K818" t="str">
            <v>Online Transfer</v>
          </cell>
          <cell r="L818" t="str">
            <v>Renewal</v>
          </cell>
          <cell r="M818" t="str">
            <v>-</v>
          </cell>
          <cell r="N818" t="str">
            <v>-</v>
          </cell>
        </row>
        <row r="819">
          <cell r="E819" t="str">
            <v>NSP151R-9515349</v>
          </cell>
          <cell r="F819" t="str">
            <v>2024-02-12 12:13:00</v>
          </cell>
          <cell r="G819">
            <v>13000</v>
          </cell>
          <cell r="H819">
            <v>46056</v>
          </cell>
          <cell r="I819" t="str">
            <v>ALIZA.WALEED</v>
          </cell>
          <cell r="J819" t="str">
            <v>Accepted</v>
          </cell>
          <cell r="K819" t="str">
            <v>Online Transfer</v>
          </cell>
          <cell r="L819" t="str">
            <v>Renewal</v>
          </cell>
          <cell r="M819" t="str">
            <v>-</v>
          </cell>
          <cell r="N819" t="str">
            <v>-</v>
          </cell>
        </row>
        <row r="820">
          <cell r="E820">
            <v>6087006</v>
          </cell>
          <cell r="F820" t="str">
            <v>2025-02-15 16:51:54</v>
          </cell>
          <cell r="G820">
            <v>14400</v>
          </cell>
          <cell r="H820">
            <v>46055</v>
          </cell>
          <cell r="I820" t="str">
            <v>HASNAIN</v>
          </cell>
          <cell r="J820" t="str">
            <v>Accepted</v>
          </cell>
          <cell r="K820" t="str">
            <v>Online Transfer</v>
          </cell>
          <cell r="L820" t="str">
            <v>Renewal</v>
          </cell>
          <cell r="M820" t="str">
            <v>-</v>
          </cell>
          <cell r="N820" t="str">
            <v>-</v>
          </cell>
        </row>
        <row r="821">
          <cell r="E821" t="str">
            <v>NFBFC666XHR027675</v>
          </cell>
          <cell r="F821" t="str">
            <v>2025-02-12 15:55:21</v>
          </cell>
          <cell r="G821">
            <v>16000</v>
          </cell>
          <cell r="H821">
            <v>46055</v>
          </cell>
          <cell r="I821" t="str">
            <v>HASNAIN</v>
          </cell>
          <cell r="J821" t="str">
            <v>Accepted</v>
          </cell>
          <cell r="K821" t="str">
            <v>Online Transfer</v>
          </cell>
          <cell r="L821" t="str">
            <v>Renewal</v>
          </cell>
          <cell r="M821" t="str">
            <v>-</v>
          </cell>
          <cell r="N821" t="str">
            <v>-</v>
          </cell>
        </row>
        <row r="822">
          <cell r="E822" t="str">
            <v>KUN126R_0961760</v>
          </cell>
          <cell r="F822" t="str">
            <v>2025-02-10 15:02:03</v>
          </cell>
          <cell r="G822">
            <v>15000</v>
          </cell>
          <cell r="H822">
            <v>46055</v>
          </cell>
          <cell r="I822" t="str">
            <v>HASNAIN</v>
          </cell>
          <cell r="J822" t="str">
            <v>Accepted</v>
          </cell>
          <cell r="K822" t="str">
            <v>Online Transfer</v>
          </cell>
          <cell r="L822" t="str">
            <v>Renewal</v>
          </cell>
          <cell r="M822" t="str">
            <v>-</v>
          </cell>
          <cell r="N822" t="str">
            <v>-</v>
          </cell>
        </row>
        <row r="823">
          <cell r="E823" t="str">
            <v>S00206871</v>
          </cell>
          <cell r="F823" t="str">
            <v>2022-02-07 15:24:00</v>
          </cell>
          <cell r="G823">
            <v>13000</v>
          </cell>
          <cell r="H823">
            <v>46056</v>
          </cell>
          <cell r="I823" t="str">
            <v>HASNAIN</v>
          </cell>
          <cell r="J823" t="str">
            <v>Accepted</v>
          </cell>
          <cell r="K823" t="str">
            <v>Online Transfer</v>
          </cell>
          <cell r="L823" t="str">
            <v>Renewal</v>
          </cell>
          <cell r="M823" t="str">
            <v>-</v>
          </cell>
          <cell r="N823" t="str">
            <v>-</v>
          </cell>
        </row>
        <row r="824">
          <cell r="E824" t="str">
            <v>ZRE172R7021160</v>
          </cell>
          <cell r="F824" t="str">
            <v>2026-01-19 11:00:39</v>
          </cell>
          <cell r="G824">
            <v>8000</v>
          </cell>
          <cell r="H824">
            <v>46045</v>
          </cell>
          <cell r="I824" t="str">
            <v>KHIZAR.SHERWANI</v>
          </cell>
          <cell r="J824" t="str">
            <v>Accepted</v>
          </cell>
          <cell r="K824" t="str">
            <v>Online Transfer</v>
          </cell>
          <cell r="L824" t="str">
            <v>Fresh</v>
          </cell>
          <cell r="M824" t="str">
            <v>-</v>
          </cell>
          <cell r="N824" t="str">
            <v>-</v>
          </cell>
        </row>
        <row r="825">
          <cell r="E825">
            <v>1129786</v>
          </cell>
          <cell r="F825" t="str">
            <v>2025-02-10 11:35:43</v>
          </cell>
          <cell r="G825">
            <v>6000</v>
          </cell>
          <cell r="H825">
            <v>46051</v>
          </cell>
          <cell r="I825" t="str">
            <v>HUZAIFA.KHAN</v>
          </cell>
          <cell r="J825" t="str">
            <v>Accepted</v>
          </cell>
          <cell r="K825" t="str">
            <v>Online Transfer</v>
          </cell>
          <cell r="L825" t="str">
            <v>Renewal</v>
          </cell>
          <cell r="M825" t="str">
            <v>-</v>
          </cell>
          <cell r="N825" t="str">
            <v>-</v>
          </cell>
        </row>
        <row r="826">
          <cell r="E826" t="str">
            <v>R008631</v>
          </cell>
          <cell r="F826" t="str">
            <v>2022-02-11 16:16:36</v>
          </cell>
          <cell r="G826">
            <v>16000</v>
          </cell>
          <cell r="H826">
            <v>46055</v>
          </cell>
          <cell r="I826" t="str">
            <v>ALIZA.WALEED</v>
          </cell>
          <cell r="J826" t="str">
            <v>Accepted</v>
          </cell>
          <cell r="K826" t="str">
            <v>Online Transfer</v>
          </cell>
          <cell r="L826" t="str">
            <v>Renewal</v>
          </cell>
          <cell r="M826" t="str">
            <v>-</v>
          </cell>
          <cell r="N826" t="str">
            <v>-</v>
          </cell>
        </row>
        <row r="827">
          <cell r="E827" t="str">
            <v>NFBGN966XNR011911</v>
          </cell>
          <cell r="F827" t="str">
            <v>2022-02-07 13:20:46</v>
          </cell>
          <cell r="G827">
            <v>13000</v>
          </cell>
          <cell r="H827">
            <v>46054</v>
          </cell>
          <cell r="I827" t="str">
            <v>ALIZA.WALEED</v>
          </cell>
          <cell r="J827" t="str">
            <v>Accepted</v>
          </cell>
          <cell r="K827" t="str">
            <v>Online Transfer</v>
          </cell>
          <cell r="L827" t="str">
            <v>Renewal</v>
          </cell>
          <cell r="M827" t="str">
            <v>-</v>
          </cell>
          <cell r="N827" t="str">
            <v>-</v>
          </cell>
        </row>
        <row r="828">
          <cell r="E828">
            <v>9507222</v>
          </cell>
          <cell r="F828" t="str">
            <v>2021-02-04 13:30:53</v>
          </cell>
          <cell r="G828">
            <v>12000</v>
          </cell>
          <cell r="H828">
            <v>46054</v>
          </cell>
          <cell r="I828" t="str">
            <v>ALIZA.WALEED</v>
          </cell>
          <cell r="J828" t="str">
            <v>Accepted</v>
          </cell>
          <cell r="K828" t="str">
            <v>Online Transfer</v>
          </cell>
          <cell r="L828" t="str">
            <v>Renewal</v>
          </cell>
          <cell r="M828" t="str">
            <v>-</v>
          </cell>
          <cell r="N828" t="str">
            <v>-</v>
          </cell>
        </row>
        <row r="829">
          <cell r="E829">
            <v>4195748</v>
          </cell>
          <cell r="F829" t="str">
            <v>2024-01-26 00:00:00</v>
          </cell>
          <cell r="G829">
            <v>16000</v>
          </cell>
          <cell r="H829">
            <v>46053</v>
          </cell>
          <cell r="I829" t="str">
            <v>ALIZA.WALEED</v>
          </cell>
          <cell r="J829" t="str">
            <v>Accepted</v>
          </cell>
          <cell r="K829" t="str">
            <v>Online Transfer</v>
          </cell>
          <cell r="L829" t="str">
            <v>Renewal</v>
          </cell>
          <cell r="M829" t="str">
            <v>-</v>
          </cell>
          <cell r="N829" t="str">
            <v>-</v>
          </cell>
        </row>
        <row r="830">
          <cell r="E830" t="str">
            <v>NF1AVK31H10096141</v>
          </cell>
          <cell r="F830" t="str">
            <v>2025-02-15 11:26:56</v>
          </cell>
          <cell r="G830">
            <v>13000</v>
          </cell>
          <cell r="H830">
            <v>46055</v>
          </cell>
          <cell r="I830" t="str">
            <v>JAWAHIR.SAEED</v>
          </cell>
          <cell r="J830" t="str">
            <v>Accepted</v>
          </cell>
          <cell r="K830" t="str">
            <v>Online Transfer</v>
          </cell>
          <cell r="L830" t="str">
            <v>Renewal</v>
          </cell>
          <cell r="M830" t="str">
            <v>-</v>
          </cell>
          <cell r="N830" t="str">
            <v>-</v>
          </cell>
        </row>
        <row r="831">
          <cell r="E831">
            <v>945580</v>
          </cell>
          <cell r="F831" t="str">
            <v>2025-02-15 15:45:58</v>
          </cell>
          <cell r="G831">
            <v>12500</v>
          </cell>
          <cell r="H831">
            <v>46055</v>
          </cell>
          <cell r="I831" t="str">
            <v>MUHAMMAD.UMER</v>
          </cell>
          <cell r="J831" t="str">
            <v>Accepted</v>
          </cell>
          <cell r="K831" t="str">
            <v>Online Transfer</v>
          </cell>
          <cell r="L831" t="str">
            <v>Renewal</v>
          </cell>
          <cell r="M831" t="str">
            <v>-</v>
          </cell>
          <cell r="N831" t="str">
            <v>-</v>
          </cell>
        </row>
        <row r="832">
          <cell r="E832" t="str">
            <v>KUN25R-9605694</v>
          </cell>
          <cell r="F832" t="str">
            <v>2022-02-14 16:25:00</v>
          </cell>
          <cell r="G832">
            <v>13000</v>
          </cell>
          <cell r="H832">
            <v>46055</v>
          </cell>
          <cell r="I832" t="str">
            <v>RAHAT.GUL</v>
          </cell>
          <cell r="J832" t="str">
            <v>Accepted</v>
          </cell>
          <cell r="K832" t="str">
            <v>Online Transfer</v>
          </cell>
          <cell r="L832" t="str">
            <v>Renewal</v>
          </cell>
          <cell r="M832" t="str">
            <v>-</v>
          </cell>
          <cell r="N832" t="str">
            <v>-</v>
          </cell>
        </row>
        <row r="833">
          <cell r="E833" t="str">
            <v>EG319203</v>
          </cell>
          <cell r="F833" t="str">
            <v>2026-01-29 19:28:31</v>
          </cell>
          <cell r="G833">
            <v>15000</v>
          </cell>
          <cell r="H833">
            <v>46055</v>
          </cell>
          <cell r="I833" t="str">
            <v>JOSEPH.H</v>
          </cell>
          <cell r="J833" t="str">
            <v>Accepted</v>
          </cell>
          <cell r="K833" t="str">
            <v>Cash Deposit</v>
          </cell>
          <cell r="L833" t="str">
            <v>Fresh</v>
          </cell>
          <cell r="M833" t="str">
            <v>N/A</v>
          </cell>
          <cell r="N833" t="str">
            <v>-</v>
          </cell>
        </row>
        <row r="834">
          <cell r="E834" t="str">
            <v>DR171V-853026</v>
          </cell>
          <cell r="F834" t="str">
            <v>2026-01-28 19:53:09</v>
          </cell>
          <cell r="G834">
            <v>15000</v>
          </cell>
          <cell r="H834">
            <v>46062</v>
          </cell>
          <cell r="I834" t="str">
            <v>JOSEPH.H</v>
          </cell>
          <cell r="J834" t="str">
            <v>Accepted</v>
          </cell>
          <cell r="K834" t="str">
            <v>Cash</v>
          </cell>
          <cell r="L834" t="str">
            <v>Fresh</v>
          </cell>
          <cell r="M834" t="str">
            <v>N/A</v>
          </cell>
          <cell r="N834" t="str">
            <v>-</v>
          </cell>
        </row>
        <row r="835">
          <cell r="E835">
            <v>1240070</v>
          </cell>
          <cell r="F835" t="str">
            <v>2025-02-15 12:49:12</v>
          </cell>
          <cell r="G835">
            <v>13000</v>
          </cell>
          <cell r="H835">
            <v>46055</v>
          </cell>
          <cell r="I835" t="str">
            <v>FARJAD.MANZOOR</v>
          </cell>
          <cell r="J835" t="str">
            <v>Accepted</v>
          </cell>
          <cell r="K835" t="str">
            <v>Online Transfer</v>
          </cell>
          <cell r="L835" t="str">
            <v>Renewal</v>
          </cell>
          <cell r="M835" t="str">
            <v>-</v>
          </cell>
          <cell r="N835" t="str">
            <v>-</v>
          </cell>
        </row>
        <row r="836">
          <cell r="E836" t="str">
            <v>R105240</v>
          </cell>
          <cell r="F836" t="str">
            <v>2023-02-02 15:03:13</v>
          </cell>
          <cell r="G836">
            <v>10000</v>
          </cell>
          <cell r="H836">
            <v>46055</v>
          </cell>
          <cell r="I836" t="str">
            <v>FARJAD.MANZOOR</v>
          </cell>
          <cell r="J836" t="str">
            <v>Accepted</v>
          </cell>
          <cell r="K836" t="str">
            <v>Online Transfer</v>
          </cell>
          <cell r="L836" t="str">
            <v>Renewal</v>
          </cell>
          <cell r="M836" t="str">
            <v>-</v>
          </cell>
          <cell r="N836" t="str">
            <v>-</v>
          </cell>
        </row>
        <row r="837">
          <cell r="E837">
            <v>7056811</v>
          </cell>
          <cell r="F837" t="str">
            <v>2022-02-16 17:17:44</v>
          </cell>
          <cell r="G837">
            <v>16000</v>
          </cell>
          <cell r="H837">
            <v>46055</v>
          </cell>
          <cell r="I837" t="str">
            <v>FARJAD.MANZOOR</v>
          </cell>
          <cell r="J837" t="str">
            <v>Accepted</v>
          </cell>
          <cell r="K837" t="str">
            <v>Online Transfer</v>
          </cell>
          <cell r="L837" t="str">
            <v>Renewal</v>
          </cell>
          <cell r="M837" t="str">
            <v>-</v>
          </cell>
          <cell r="N837" t="str">
            <v>-</v>
          </cell>
        </row>
        <row r="838">
          <cell r="E838" t="str">
            <v>AZD-767</v>
          </cell>
          <cell r="F838" t="str">
            <v>2022-01-13 10:50:33</v>
          </cell>
          <cell r="G838">
            <v>16000</v>
          </cell>
          <cell r="H838">
            <v>46055</v>
          </cell>
          <cell r="I838" t="str">
            <v>FARJAD.MANZOOR</v>
          </cell>
          <cell r="J838" t="str">
            <v>Accepted</v>
          </cell>
          <cell r="K838" t="str">
            <v>Online Transfer</v>
          </cell>
          <cell r="L838" t="str">
            <v>Renewal</v>
          </cell>
          <cell r="M838" t="str">
            <v>-</v>
          </cell>
          <cell r="N838" t="str">
            <v>-</v>
          </cell>
        </row>
        <row r="839">
          <cell r="E839" t="str">
            <v>NF1AET306H1294532</v>
          </cell>
          <cell r="F839" t="str">
            <v>2026-01-31 18:31:24</v>
          </cell>
          <cell r="G839">
            <v>19000</v>
          </cell>
          <cell r="H839">
            <v>46055</v>
          </cell>
          <cell r="I839" t="str">
            <v>SHAYAN</v>
          </cell>
          <cell r="J839" t="str">
            <v>Accepted</v>
          </cell>
          <cell r="K839" t="str">
            <v>Online Transfer</v>
          </cell>
          <cell r="L839" t="str">
            <v>Fresh</v>
          </cell>
          <cell r="M839" t="str">
            <v>N/A</v>
          </cell>
          <cell r="N839" t="str">
            <v>-</v>
          </cell>
        </row>
        <row r="840">
          <cell r="E840" t="str">
            <v>LA3505-0321372</v>
          </cell>
          <cell r="F840" t="str">
            <v>2026-02-02 16:14:58</v>
          </cell>
          <cell r="G840">
            <v>16000</v>
          </cell>
          <cell r="H840">
            <v>46055</v>
          </cell>
          <cell r="I840" t="str">
            <v>M.FAIZAN</v>
          </cell>
          <cell r="J840" t="str">
            <v>Accepted</v>
          </cell>
          <cell r="K840" t="str">
            <v>Online Transfer</v>
          </cell>
          <cell r="L840" t="str">
            <v>Fresh</v>
          </cell>
          <cell r="M840" t="str">
            <v>N/A</v>
          </cell>
          <cell r="N840" t="str">
            <v>-</v>
          </cell>
        </row>
        <row r="841">
          <cell r="E841" t="str">
            <v>BZE-480</v>
          </cell>
          <cell r="F841" t="str">
            <v>2026-01-24 18:01:42</v>
          </cell>
          <cell r="G841">
            <v>10000</v>
          </cell>
          <cell r="H841">
            <v>46055</v>
          </cell>
          <cell r="I841" t="str">
            <v>M.FAIZAN</v>
          </cell>
          <cell r="J841" t="str">
            <v>Accepted</v>
          </cell>
          <cell r="K841" t="str">
            <v>Online Transfer</v>
          </cell>
          <cell r="L841" t="str">
            <v>Fresh</v>
          </cell>
          <cell r="M841" t="str">
            <v>N/A</v>
          </cell>
          <cell r="N841" t="str">
            <v>-</v>
          </cell>
        </row>
        <row r="842">
          <cell r="E842" t="str">
            <v>ZRE171R-6084807</v>
          </cell>
          <cell r="F842" t="str">
            <v>2026-02-02 17:22:04</v>
          </cell>
          <cell r="G842">
            <v>18000</v>
          </cell>
          <cell r="H842">
            <v>46055</v>
          </cell>
          <cell r="I842" t="str">
            <v>MUNEEB.HUSSAIN</v>
          </cell>
          <cell r="J842" t="str">
            <v>Accepted</v>
          </cell>
          <cell r="K842" t="str">
            <v>Online Transfer</v>
          </cell>
          <cell r="L842" t="str">
            <v>Fresh</v>
          </cell>
          <cell r="M842" t="str">
            <v>N/A</v>
          </cell>
          <cell r="N842" t="str">
            <v>-</v>
          </cell>
        </row>
        <row r="843">
          <cell r="E843" t="str">
            <v>NSP150R-7029134</v>
          </cell>
          <cell r="F843" t="str">
            <v>2026-01-30 12:55:21</v>
          </cell>
          <cell r="G843">
            <v>10000</v>
          </cell>
          <cell r="H843">
            <v>46052</v>
          </cell>
          <cell r="I843" t="str">
            <v>MUNEEB.HUSSAIN</v>
          </cell>
          <cell r="J843" t="str">
            <v>Accepted</v>
          </cell>
          <cell r="K843" t="str">
            <v>Online Transfer</v>
          </cell>
          <cell r="L843" t="str">
            <v>Fresh</v>
          </cell>
          <cell r="M843" t="str">
            <v>N/A</v>
          </cell>
          <cell r="N843" t="str">
            <v>-</v>
          </cell>
        </row>
        <row r="844">
          <cell r="E844" t="str">
            <v>A1J310PK10028758</v>
          </cell>
          <cell r="F844" t="str">
            <v>2024-02-16 11:50:47</v>
          </cell>
          <cell r="G844">
            <v>15000</v>
          </cell>
          <cell r="H844">
            <v>46055</v>
          </cell>
          <cell r="I844" t="str">
            <v>ABDUL.AHAD</v>
          </cell>
          <cell r="J844" t="str">
            <v>Accepted</v>
          </cell>
          <cell r="K844" t="str">
            <v>Online Transfer</v>
          </cell>
          <cell r="L844" t="str">
            <v>Renewal</v>
          </cell>
          <cell r="M844" t="str">
            <v>-</v>
          </cell>
          <cell r="N844" t="str">
            <v>-</v>
          </cell>
        </row>
        <row r="845">
          <cell r="E845" t="str">
            <v>Z516460</v>
          </cell>
          <cell r="F845" t="str">
            <v>2026-01-29 17:26:14</v>
          </cell>
          <cell r="G845">
            <v>12500</v>
          </cell>
          <cell r="H845">
            <v>46053</v>
          </cell>
          <cell r="I845" t="str">
            <v>SABOOR.ALI</v>
          </cell>
          <cell r="J845" t="str">
            <v>Accepted</v>
          </cell>
          <cell r="K845" t="str">
            <v>Online Transfer</v>
          </cell>
          <cell r="L845" t="str">
            <v>Fresh</v>
          </cell>
          <cell r="M845" t="str">
            <v>N/A</v>
          </cell>
          <cell r="N845" t="str">
            <v>-</v>
          </cell>
        </row>
        <row r="846">
          <cell r="E846" t="str">
            <v>PK250HN00053</v>
          </cell>
          <cell r="F846" t="str">
            <v>2026-01-30 18:17:00</v>
          </cell>
          <cell r="G846">
            <v>12500</v>
          </cell>
          <cell r="H846">
            <v>46055</v>
          </cell>
          <cell r="I846" t="str">
            <v>SABOOR.ALI</v>
          </cell>
          <cell r="J846" t="str">
            <v>Accepted</v>
          </cell>
          <cell r="K846" t="str">
            <v>Online Transfer</v>
          </cell>
          <cell r="L846" t="str">
            <v>Fresh</v>
          </cell>
          <cell r="M846" t="str">
            <v>N/A</v>
          </cell>
          <cell r="N846" t="str">
            <v>-</v>
          </cell>
        </row>
        <row r="847">
          <cell r="E847" t="str">
            <v>NF1AET306H1055094</v>
          </cell>
          <cell r="F847" t="str">
            <v>2023-12-27 17:34:55</v>
          </cell>
          <cell r="G847">
            <v>11000</v>
          </cell>
          <cell r="H847">
            <v>46055</v>
          </cell>
          <cell r="I847" t="str">
            <v>ABDUL.AHAD</v>
          </cell>
          <cell r="J847" t="str">
            <v>Accepted</v>
          </cell>
          <cell r="K847" t="str">
            <v>Online Transfer</v>
          </cell>
          <cell r="L847" t="str">
            <v>Renewal</v>
          </cell>
          <cell r="M847" t="str">
            <v>-</v>
          </cell>
          <cell r="N847" t="str">
            <v>-</v>
          </cell>
        </row>
        <row r="848">
          <cell r="E848" t="str">
            <v>PMHD841FMMN302390</v>
          </cell>
          <cell r="F848" t="str">
            <v>2024-02-27 00:00:00</v>
          </cell>
          <cell r="G848">
            <v>14000</v>
          </cell>
          <cell r="H848">
            <v>46055</v>
          </cell>
          <cell r="I848" t="str">
            <v>ABDUL.AHAD</v>
          </cell>
          <cell r="J848" t="str">
            <v>Accepted</v>
          </cell>
          <cell r="K848" t="str">
            <v>Online Transfer</v>
          </cell>
          <cell r="L848" t="str">
            <v>Renewal</v>
          </cell>
          <cell r="M848" t="str">
            <v>-</v>
          </cell>
          <cell r="N848" t="str">
            <v>-</v>
          </cell>
        </row>
        <row r="849">
          <cell r="E849">
            <v>2009758</v>
          </cell>
          <cell r="F849" t="str">
            <v>2025-02-18 17:31:46</v>
          </cell>
          <cell r="G849">
            <v>14000</v>
          </cell>
          <cell r="H849">
            <v>46055</v>
          </cell>
          <cell r="I849" t="str">
            <v>ABDUL.AHAD</v>
          </cell>
          <cell r="J849" t="str">
            <v>Accepted</v>
          </cell>
          <cell r="K849" t="str">
            <v>Online Transfer</v>
          </cell>
          <cell r="L849" t="str">
            <v>Renewal</v>
          </cell>
          <cell r="M849" t="str">
            <v>-</v>
          </cell>
          <cell r="N849" t="str">
            <v>-</v>
          </cell>
        </row>
        <row r="850">
          <cell r="E850">
            <v>515432</v>
          </cell>
          <cell r="F850" t="str">
            <v>2025-02-17 12:05:51</v>
          </cell>
          <cell r="G850">
            <v>14000</v>
          </cell>
          <cell r="H850">
            <v>46055</v>
          </cell>
          <cell r="I850" t="str">
            <v>ABDUL.AHAD</v>
          </cell>
          <cell r="J850" t="str">
            <v>Accepted</v>
          </cell>
          <cell r="K850" t="str">
            <v>Online Transfer</v>
          </cell>
          <cell r="L850" t="str">
            <v>Renewal</v>
          </cell>
          <cell r="M850" t="str">
            <v>-</v>
          </cell>
          <cell r="N850" t="str">
            <v>-</v>
          </cell>
        </row>
        <row r="851">
          <cell r="E851">
            <v>2004075</v>
          </cell>
          <cell r="F851" t="str">
            <v>2021-02-16 17:20:58</v>
          </cell>
          <cell r="G851">
            <v>15000</v>
          </cell>
          <cell r="H851">
            <v>46055</v>
          </cell>
          <cell r="I851" t="str">
            <v>ABDUL.AHAD</v>
          </cell>
          <cell r="J851" t="str">
            <v>Accepted</v>
          </cell>
          <cell r="K851" t="str">
            <v>Online Transfer</v>
          </cell>
          <cell r="L851" t="str">
            <v>Renewal</v>
          </cell>
          <cell r="M851" t="str">
            <v>-</v>
          </cell>
          <cell r="N851" t="str">
            <v>-</v>
          </cell>
        </row>
        <row r="852">
          <cell r="E852">
            <v>4085713</v>
          </cell>
          <cell r="F852" t="str">
            <v>2023-01-11 12:44:04</v>
          </cell>
          <cell r="G852">
            <v>10000</v>
          </cell>
          <cell r="H852">
            <v>46042</v>
          </cell>
          <cell r="I852" t="str">
            <v>NAZRA.NAZAR</v>
          </cell>
          <cell r="J852" t="str">
            <v>Accepted</v>
          </cell>
          <cell r="K852" t="str">
            <v>Online Transfer</v>
          </cell>
          <cell r="L852" t="str">
            <v>Renewal</v>
          </cell>
          <cell r="M852" t="str">
            <v>-</v>
          </cell>
          <cell r="N852" t="str">
            <v>-</v>
          </cell>
        </row>
        <row r="853">
          <cell r="E853">
            <v>7020728</v>
          </cell>
          <cell r="F853" t="str">
            <v>2023-01-26 17:00:23</v>
          </cell>
          <cell r="G853">
            <v>12000</v>
          </cell>
          <cell r="H853">
            <v>46047</v>
          </cell>
          <cell r="I853" t="str">
            <v>AGHA.M.JAFFER</v>
          </cell>
          <cell r="J853" t="str">
            <v>Accepted</v>
          </cell>
          <cell r="K853" t="str">
            <v>Online Transfer</v>
          </cell>
          <cell r="L853" t="str">
            <v>Renewal</v>
          </cell>
          <cell r="M853" t="str">
            <v>-</v>
          </cell>
          <cell r="N853" t="str">
            <v>-</v>
          </cell>
        </row>
        <row r="854">
          <cell r="E854" t="str">
            <v>NZE170R-4121708</v>
          </cell>
          <cell r="F854" t="str">
            <v>2025-01-28 13:16:57</v>
          </cell>
          <cell r="G854">
            <v>10000</v>
          </cell>
          <cell r="H854">
            <v>46055</v>
          </cell>
          <cell r="I854" t="str">
            <v>JAWAHIR.SAEED</v>
          </cell>
          <cell r="J854" t="str">
            <v>Accepted</v>
          </cell>
          <cell r="K854" t="str">
            <v>Online Transfer</v>
          </cell>
          <cell r="L854" t="str">
            <v>Renewal</v>
          </cell>
          <cell r="M854" t="str">
            <v>-</v>
          </cell>
          <cell r="N854" t="str">
            <v>-</v>
          </cell>
        </row>
        <row r="855">
          <cell r="E855" t="str">
            <v>H1161102</v>
          </cell>
          <cell r="F855" t="str">
            <v>2023-02-03 15:33:02</v>
          </cell>
          <cell r="G855">
            <v>12000</v>
          </cell>
          <cell r="H855">
            <v>46055</v>
          </cell>
          <cell r="I855" t="str">
            <v>RAHAT.GUL</v>
          </cell>
          <cell r="J855" t="str">
            <v>Accepted</v>
          </cell>
          <cell r="K855" t="str">
            <v>Online Transfer</v>
          </cell>
          <cell r="L855" t="str">
            <v>Renewal</v>
          </cell>
          <cell r="M855" t="str">
            <v>-</v>
          </cell>
          <cell r="N855" t="str">
            <v>-</v>
          </cell>
        </row>
        <row r="856">
          <cell r="E856" t="str">
            <v>DG17V-255022</v>
          </cell>
          <cell r="F856" t="str">
            <v>2025-02-15 00:00:00</v>
          </cell>
          <cell r="G856">
            <v>10000</v>
          </cell>
          <cell r="H856">
            <v>46055</v>
          </cell>
          <cell r="I856" t="str">
            <v>JAWAHIR.SAEED</v>
          </cell>
          <cell r="J856" t="str">
            <v>Accepted</v>
          </cell>
          <cell r="K856" t="str">
            <v>Online Transfer</v>
          </cell>
          <cell r="L856" t="str">
            <v>Renewal</v>
          </cell>
          <cell r="M856" t="str">
            <v>-</v>
          </cell>
          <cell r="N856" t="str">
            <v>-</v>
          </cell>
        </row>
        <row r="857">
          <cell r="E857" t="str">
            <v>R032152</v>
          </cell>
          <cell r="F857" t="str">
            <v>2023-01-27 10:20:57</v>
          </cell>
          <cell r="G857">
            <v>15000</v>
          </cell>
          <cell r="H857">
            <v>46055</v>
          </cell>
          <cell r="I857" t="str">
            <v>RAHAT.GUL</v>
          </cell>
          <cell r="J857" t="str">
            <v>Accepted</v>
          </cell>
          <cell r="K857" t="str">
            <v>Online Transfer</v>
          </cell>
          <cell r="L857" t="str">
            <v>Renewal</v>
          </cell>
          <cell r="M857" t="str">
            <v>-</v>
          </cell>
          <cell r="N857" t="str">
            <v>-</v>
          </cell>
        </row>
        <row r="858">
          <cell r="E858" t="str">
            <v>BZZ-125</v>
          </cell>
          <cell r="F858" t="str">
            <v>2025-02-13 16:56:04</v>
          </cell>
          <cell r="G858">
            <v>10000</v>
          </cell>
          <cell r="H858">
            <v>46055</v>
          </cell>
          <cell r="I858" t="str">
            <v>JAWAHIR.SAEED</v>
          </cell>
          <cell r="J858" t="str">
            <v>Accepted</v>
          </cell>
          <cell r="K858" t="str">
            <v>Online Transfer</v>
          </cell>
          <cell r="L858" t="str">
            <v>Renewal</v>
          </cell>
          <cell r="M858" t="str">
            <v>-</v>
          </cell>
          <cell r="N858" t="str">
            <v>-</v>
          </cell>
        </row>
        <row r="859">
          <cell r="E859">
            <v>2031574</v>
          </cell>
          <cell r="F859" t="str">
            <v>2026-01-03 14:23:15</v>
          </cell>
          <cell r="G859">
            <v>15000</v>
          </cell>
          <cell r="H859">
            <v>46055</v>
          </cell>
          <cell r="I859" t="str">
            <v>ANIL</v>
          </cell>
          <cell r="J859" t="str">
            <v>Accepted</v>
          </cell>
          <cell r="K859" t="str">
            <v>Online Transfer</v>
          </cell>
          <cell r="L859" t="str">
            <v>Fresh</v>
          </cell>
          <cell r="M859" t="str">
            <v>N/A</v>
          </cell>
          <cell r="N859" t="str">
            <v>-</v>
          </cell>
        </row>
        <row r="860">
          <cell r="E860">
            <v>300129</v>
          </cell>
          <cell r="F860" t="str">
            <v>2026-01-17 12:08:55</v>
          </cell>
          <cell r="G860">
            <v>14000</v>
          </cell>
          <cell r="H860">
            <v>46036</v>
          </cell>
          <cell r="I860" t="str">
            <v>ANIL</v>
          </cell>
          <cell r="J860" t="str">
            <v>Accepted</v>
          </cell>
          <cell r="K860" t="str">
            <v>Online Transfer</v>
          </cell>
          <cell r="L860" t="str">
            <v>Fresh</v>
          </cell>
          <cell r="M860" t="str">
            <v>N/A</v>
          </cell>
          <cell r="N860" t="str">
            <v>-</v>
          </cell>
        </row>
        <row r="861">
          <cell r="E861" t="str">
            <v>ZRE172R-7077275</v>
          </cell>
          <cell r="F861" t="str">
            <v>2026-01-12 12:38:21</v>
          </cell>
          <cell r="G861">
            <v>17000</v>
          </cell>
          <cell r="H861">
            <v>46034</v>
          </cell>
          <cell r="I861" t="str">
            <v>ANIL</v>
          </cell>
          <cell r="J861" t="str">
            <v>Accepted</v>
          </cell>
          <cell r="K861" t="str">
            <v>Cash Deposit</v>
          </cell>
          <cell r="L861" t="str">
            <v>Fresh</v>
          </cell>
          <cell r="M861" t="str">
            <v>N/A</v>
          </cell>
          <cell r="N861" t="str">
            <v>-</v>
          </cell>
        </row>
        <row r="862">
          <cell r="E862">
            <v>7063815</v>
          </cell>
          <cell r="F862" t="str">
            <v>2023-02-07 11:40:21</v>
          </cell>
          <cell r="G862">
            <v>16000</v>
          </cell>
          <cell r="H862">
            <v>46055</v>
          </cell>
          <cell r="I862" t="str">
            <v>SABA.CH</v>
          </cell>
          <cell r="J862" t="str">
            <v>Accepted</v>
          </cell>
          <cell r="K862" t="str">
            <v>Online Transfer</v>
          </cell>
          <cell r="L862" t="str">
            <v>Renewal</v>
          </cell>
          <cell r="M862" t="str">
            <v>-</v>
          </cell>
          <cell r="N862" t="str">
            <v>-</v>
          </cell>
        </row>
        <row r="863">
          <cell r="E863" t="str">
            <v>ZRE171R-6066875</v>
          </cell>
          <cell r="F863" t="str">
            <v>2024-01-16 00:00:00</v>
          </cell>
          <cell r="G863">
            <v>13000</v>
          </cell>
          <cell r="H863">
            <v>46055</v>
          </cell>
          <cell r="I863" t="str">
            <v>SABA.CH</v>
          </cell>
          <cell r="J863" t="str">
            <v>Accepted</v>
          </cell>
          <cell r="K863" t="str">
            <v>Online Transfer</v>
          </cell>
          <cell r="L863" t="str">
            <v>Renewal</v>
          </cell>
          <cell r="M863" t="str">
            <v>-</v>
          </cell>
          <cell r="N863" t="str">
            <v>-</v>
          </cell>
        </row>
        <row r="864">
          <cell r="E864" t="str">
            <v>Z390821</v>
          </cell>
          <cell r="F864" t="str">
            <v>2021-02-16 18:57:37</v>
          </cell>
          <cell r="G864">
            <v>10000</v>
          </cell>
          <cell r="H864">
            <v>46055</v>
          </cell>
          <cell r="I864" t="str">
            <v>SABA.CH</v>
          </cell>
          <cell r="J864" t="str">
            <v>Accepted</v>
          </cell>
          <cell r="K864" t="str">
            <v>Online Transfer</v>
          </cell>
          <cell r="L864" t="str">
            <v>Renewal</v>
          </cell>
          <cell r="M864" t="str">
            <v>-</v>
          </cell>
          <cell r="N864" t="str">
            <v>-</v>
          </cell>
        </row>
        <row r="865">
          <cell r="E865" t="str">
            <v>D004972</v>
          </cell>
          <cell r="F865" t="str">
            <v>2023-02-03 12:14:22</v>
          </cell>
          <cell r="G865">
            <v>13000</v>
          </cell>
          <cell r="H865">
            <v>46055</v>
          </cell>
          <cell r="I865" t="str">
            <v>SABA.CH</v>
          </cell>
          <cell r="J865" t="str">
            <v>Accepted</v>
          </cell>
          <cell r="K865" t="str">
            <v>Online Transfer</v>
          </cell>
          <cell r="L865" t="str">
            <v>Renewal</v>
          </cell>
          <cell r="M865" t="str">
            <v>-</v>
          </cell>
          <cell r="N865" t="str">
            <v>-</v>
          </cell>
        </row>
        <row r="866">
          <cell r="E866" t="str">
            <v>BNR-307</v>
          </cell>
          <cell r="F866" t="str">
            <v>2025-02-07 16:53:13</v>
          </cell>
          <cell r="G866">
            <v>12000</v>
          </cell>
          <cell r="H866">
            <v>46055</v>
          </cell>
          <cell r="I866" t="str">
            <v>MUHAMMAD.UMER</v>
          </cell>
          <cell r="J866" t="str">
            <v>Accepted</v>
          </cell>
          <cell r="K866" t="str">
            <v>Online Transfer</v>
          </cell>
          <cell r="L866" t="str">
            <v>Renewal</v>
          </cell>
          <cell r="M866" t="str">
            <v>-</v>
          </cell>
          <cell r="N866" t="str">
            <v>-</v>
          </cell>
        </row>
        <row r="867">
          <cell r="E867">
            <v>7000339</v>
          </cell>
          <cell r="F867" t="str">
            <v>2023-02-04 13:06:35</v>
          </cell>
          <cell r="G867">
            <v>16000</v>
          </cell>
          <cell r="H867">
            <v>46055</v>
          </cell>
          <cell r="I867" t="str">
            <v>SABA.CH</v>
          </cell>
          <cell r="J867" t="str">
            <v>Accepted</v>
          </cell>
          <cell r="K867" t="str">
            <v>Online Transfer</v>
          </cell>
          <cell r="L867" t="str">
            <v>Renewal</v>
          </cell>
          <cell r="M867" t="str">
            <v>-</v>
          </cell>
          <cell r="N867" t="str">
            <v>-</v>
          </cell>
        </row>
        <row r="868">
          <cell r="E868">
            <v>1111757</v>
          </cell>
          <cell r="F868" t="str">
            <v>2022-02-10 13:54:49</v>
          </cell>
          <cell r="G868">
            <v>12500</v>
          </cell>
          <cell r="H868">
            <v>46055</v>
          </cell>
          <cell r="I868" t="str">
            <v>FIZA.SHEIKH</v>
          </cell>
          <cell r="J868" t="str">
            <v>Accepted</v>
          </cell>
          <cell r="K868" t="str">
            <v>Online Transfer</v>
          </cell>
          <cell r="L868" t="str">
            <v>Renewal</v>
          </cell>
          <cell r="M868" t="str">
            <v>-</v>
          </cell>
          <cell r="N868" t="str">
            <v>-</v>
          </cell>
        </row>
        <row r="869">
          <cell r="E869" t="str">
            <v>MCCJY7PRMSN100026</v>
          </cell>
          <cell r="F869" t="str">
            <v>2026-01-09 19:31:35</v>
          </cell>
          <cell r="G869">
            <v>18000</v>
          </cell>
          <cell r="H869">
            <v>46031</v>
          </cell>
          <cell r="I869" t="str">
            <v>ANIL</v>
          </cell>
          <cell r="J869" t="str">
            <v>Accepted</v>
          </cell>
          <cell r="K869" t="str">
            <v>Cash Deposit</v>
          </cell>
          <cell r="L869" t="str">
            <v>Fresh</v>
          </cell>
          <cell r="M869" t="str">
            <v>N/A</v>
          </cell>
          <cell r="N869" t="str">
            <v>-</v>
          </cell>
        </row>
        <row r="870">
          <cell r="E870">
            <v>1125581</v>
          </cell>
          <cell r="F870" t="str">
            <v>2025-02-11 17:05:26</v>
          </cell>
          <cell r="G870">
            <v>12000</v>
          </cell>
          <cell r="H870">
            <v>46052</v>
          </cell>
          <cell r="I870" t="str">
            <v>M.KHALID</v>
          </cell>
          <cell r="J870" t="str">
            <v>Accepted</v>
          </cell>
          <cell r="K870" t="str">
            <v>Online Transfer</v>
          </cell>
          <cell r="L870" t="str">
            <v>Renewal</v>
          </cell>
          <cell r="M870" t="str">
            <v>-</v>
          </cell>
          <cell r="N870" t="str">
            <v>-</v>
          </cell>
        </row>
        <row r="871">
          <cell r="E871">
            <v>4184615</v>
          </cell>
          <cell r="F871" t="str">
            <v>2023-01-23 16:09:52</v>
          </cell>
          <cell r="G871">
            <v>10000</v>
          </cell>
          <cell r="H871">
            <v>46055</v>
          </cell>
          <cell r="I871" t="str">
            <v>FIZA.SHEIKH</v>
          </cell>
          <cell r="J871" t="str">
            <v>Accepted</v>
          </cell>
          <cell r="K871" t="str">
            <v>Online Transfer</v>
          </cell>
          <cell r="L871" t="str">
            <v>Renewal</v>
          </cell>
          <cell r="M871" t="str">
            <v>-</v>
          </cell>
          <cell r="N871" t="str">
            <v>-</v>
          </cell>
        </row>
        <row r="872">
          <cell r="E872">
            <v>1110704</v>
          </cell>
          <cell r="F872" t="str">
            <v>2022-02-01 17:49:32</v>
          </cell>
          <cell r="G872">
            <v>13000</v>
          </cell>
          <cell r="H872">
            <v>46055</v>
          </cell>
          <cell r="I872" t="str">
            <v>FIZA.SHEIKH</v>
          </cell>
          <cell r="J872" t="str">
            <v>Accepted</v>
          </cell>
          <cell r="K872" t="str">
            <v>Online Transfer</v>
          </cell>
          <cell r="L872" t="str">
            <v>Renewal</v>
          </cell>
          <cell r="M872" t="str">
            <v>-</v>
          </cell>
          <cell r="N872" t="str">
            <v>-</v>
          </cell>
        </row>
        <row r="873">
          <cell r="E873" t="str">
            <v>NFPA24396SP001358</v>
          </cell>
          <cell r="F873" t="str">
            <v>2025-02-27 17:58:05</v>
          </cell>
          <cell r="G873">
            <v>10000</v>
          </cell>
          <cell r="H873">
            <v>46053</v>
          </cell>
          <cell r="I873" t="str">
            <v>FARJAD.MANZOOR</v>
          </cell>
          <cell r="J873" t="str">
            <v>Accepted</v>
          </cell>
          <cell r="K873" t="str">
            <v>Online Transfer</v>
          </cell>
          <cell r="L873" t="str">
            <v>Renewal</v>
          </cell>
          <cell r="M873" t="str">
            <v>-</v>
          </cell>
          <cell r="N873" t="str">
            <v>-</v>
          </cell>
        </row>
        <row r="874">
          <cell r="E874" t="str">
            <v>ZVG10R-0900430</v>
          </cell>
          <cell r="F874" t="str">
            <v>2025-02-28 12:52:14</v>
          </cell>
          <cell r="G874">
            <v>10000</v>
          </cell>
          <cell r="H874">
            <v>46053</v>
          </cell>
          <cell r="I874" t="str">
            <v>FARJAD.MANZOOR</v>
          </cell>
          <cell r="J874" t="str">
            <v>Accepted</v>
          </cell>
          <cell r="K874" t="str">
            <v>Online Transfer</v>
          </cell>
          <cell r="L874" t="str">
            <v>Renewal</v>
          </cell>
          <cell r="M874" t="str">
            <v>-</v>
          </cell>
          <cell r="N874" t="str">
            <v>-</v>
          </cell>
        </row>
        <row r="875">
          <cell r="E875" t="str">
            <v>NF1SZC63S00114087</v>
          </cell>
          <cell r="F875" t="str">
            <v>2025-02-27 18:25:24</v>
          </cell>
          <cell r="G875">
            <v>10000</v>
          </cell>
          <cell r="H875">
            <v>46053</v>
          </cell>
          <cell r="I875" t="str">
            <v>FARJAD.MANZOOR</v>
          </cell>
          <cell r="J875" t="str">
            <v>Accepted</v>
          </cell>
          <cell r="K875" t="str">
            <v>Online Transfer</v>
          </cell>
          <cell r="L875" t="str">
            <v>Renewal</v>
          </cell>
          <cell r="M875" t="str">
            <v>-</v>
          </cell>
          <cell r="N875" t="str">
            <v>-</v>
          </cell>
        </row>
        <row r="876">
          <cell r="E876" t="str">
            <v>GUN126R5557257</v>
          </cell>
          <cell r="F876" t="str">
            <v>2025-02-28 14:37:40</v>
          </cell>
          <cell r="G876">
            <v>10000</v>
          </cell>
          <cell r="H876">
            <v>46053</v>
          </cell>
          <cell r="I876" t="str">
            <v>FARJAD.MANZOOR</v>
          </cell>
          <cell r="J876" t="str">
            <v>Accepted</v>
          </cell>
          <cell r="K876" t="str">
            <v>Online Transfer</v>
          </cell>
          <cell r="L876" t="str">
            <v>Renewal</v>
          </cell>
          <cell r="M876" t="str">
            <v>-</v>
          </cell>
          <cell r="N876" t="str">
            <v>-</v>
          </cell>
        </row>
        <row r="877">
          <cell r="E877" t="str">
            <v>004239</v>
          </cell>
          <cell r="F877" t="str">
            <v>2021-02-03 17:02:10</v>
          </cell>
          <cell r="G877">
            <v>11000</v>
          </cell>
          <cell r="H877">
            <v>46055</v>
          </cell>
          <cell r="I877" t="str">
            <v>FIZA.SHEIKH</v>
          </cell>
          <cell r="J877" t="str">
            <v>Accepted</v>
          </cell>
          <cell r="K877" t="str">
            <v>Online Transfer</v>
          </cell>
          <cell r="L877" t="str">
            <v>Renewal</v>
          </cell>
          <cell r="M877" t="str">
            <v>-</v>
          </cell>
          <cell r="N877" t="str">
            <v>-</v>
          </cell>
        </row>
        <row r="878">
          <cell r="E878" t="str">
            <v>TRJ150-0110819</v>
          </cell>
          <cell r="F878" t="str">
            <v>2025-02-27 20:22:13</v>
          </cell>
          <cell r="G878">
            <v>10000</v>
          </cell>
          <cell r="H878">
            <v>46053</v>
          </cell>
          <cell r="I878" t="str">
            <v>FARJAD.MANZOOR</v>
          </cell>
          <cell r="J878" t="str">
            <v>Accepted</v>
          </cell>
          <cell r="K878" t="str">
            <v>Online Transfer</v>
          </cell>
          <cell r="L878" t="str">
            <v>Renewal</v>
          </cell>
          <cell r="M878" t="str">
            <v>-</v>
          </cell>
          <cell r="N878" t="str">
            <v>-</v>
          </cell>
        </row>
        <row r="879">
          <cell r="E879" t="str">
            <v>ZRE172R7050554</v>
          </cell>
          <cell r="F879" t="str">
            <v>2025-02-27 19:29:48</v>
          </cell>
          <cell r="G879">
            <v>10000</v>
          </cell>
          <cell r="H879">
            <v>46053</v>
          </cell>
          <cell r="I879" t="str">
            <v>FARJAD.MANZOOR</v>
          </cell>
          <cell r="J879" t="str">
            <v>Accepted</v>
          </cell>
          <cell r="K879" t="str">
            <v>Online Transfer</v>
          </cell>
          <cell r="L879" t="str">
            <v>Renewal</v>
          </cell>
          <cell r="M879" t="str">
            <v>-</v>
          </cell>
          <cell r="N879" t="str">
            <v>-</v>
          </cell>
        </row>
        <row r="880">
          <cell r="E880" t="str">
            <v>H1167789</v>
          </cell>
          <cell r="F880" t="str">
            <v>2023-03-01 17:07:36</v>
          </cell>
          <cell r="G880">
            <v>13000</v>
          </cell>
          <cell r="H880">
            <v>46054</v>
          </cell>
          <cell r="I880" t="str">
            <v>HASNAIN</v>
          </cell>
          <cell r="J880" t="str">
            <v>Accepted</v>
          </cell>
          <cell r="K880" t="str">
            <v>Online Transfer</v>
          </cell>
          <cell r="L880" t="str">
            <v>Renewal</v>
          </cell>
          <cell r="M880" t="str">
            <v>-</v>
          </cell>
          <cell r="N880" t="str">
            <v>-</v>
          </cell>
        </row>
        <row r="881">
          <cell r="E881">
            <v>9517105</v>
          </cell>
          <cell r="F881" t="str">
            <v>2022-02-04 15:20:48</v>
          </cell>
          <cell r="G881">
            <v>13000</v>
          </cell>
          <cell r="H881">
            <v>46055</v>
          </cell>
          <cell r="I881" t="str">
            <v>FIZA.SHEIKH</v>
          </cell>
          <cell r="J881" t="str">
            <v>Accepted</v>
          </cell>
          <cell r="K881" t="str">
            <v>Online Transfer</v>
          </cell>
          <cell r="L881" t="str">
            <v>Renewal</v>
          </cell>
          <cell r="M881" t="str">
            <v>-</v>
          </cell>
          <cell r="N881" t="str">
            <v>-</v>
          </cell>
        </row>
        <row r="882">
          <cell r="E882" t="str">
            <v>NZE120-6055274</v>
          </cell>
          <cell r="F882" t="str">
            <v>2026-01-21 14:18:31</v>
          </cell>
          <cell r="G882">
            <v>6000</v>
          </cell>
          <cell r="H882">
            <v>46043</v>
          </cell>
          <cell r="I882" t="str">
            <v>KHIZAR.SHERWANI</v>
          </cell>
          <cell r="J882" t="str">
            <v>Accepted</v>
          </cell>
          <cell r="K882" t="str">
            <v>Online Transfer</v>
          </cell>
          <cell r="L882" t="str">
            <v>Fresh</v>
          </cell>
          <cell r="M882" t="str">
            <v>N/A</v>
          </cell>
          <cell r="N882" t="str">
            <v>-</v>
          </cell>
        </row>
        <row r="883">
          <cell r="E883">
            <v>7016873</v>
          </cell>
          <cell r="F883" t="str">
            <v>2024-02-13 11:15:46</v>
          </cell>
          <cell r="G883">
            <v>15000</v>
          </cell>
          <cell r="H883">
            <v>46052</v>
          </cell>
          <cell r="I883" t="str">
            <v>YOUSUF.KHAN</v>
          </cell>
          <cell r="J883" t="str">
            <v>Accepted</v>
          </cell>
          <cell r="K883" t="str">
            <v>Online Transfer</v>
          </cell>
          <cell r="L883" t="str">
            <v>Renewal</v>
          </cell>
          <cell r="M883" t="str">
            <v>-</v>
          </cell>
          <cell r="N883" t="str">
            <v>-</v>
          </cell>
        </row>
        <row r="884">
          <cell r="E884">
            <v>7010678</v>
          </cell>
          <cell r="F884" t="str">
            <v>2021-02-02 15:39:33</v>
          </cell>
          <cell r="G884">
            <v>13000</v>
          </cell>
          <cell r="H884">
            <v>46055</v>
          </cell>
          <cell r="I884" t="str">
            <v>FIZA.SHEIKH</v>
          </cell>
          <cell r="J884" t="str">
            <v>Accepted</v>
          </cell>
          <cell r="K884" t="str">
            <v>Online Transfer</v>
          </cell>
          <cell r="L884" t="str">
            <v>Renewal</v>
          </cell>
          <cell r="M884" t="str">
            <v>-</v>
          </cell>
          <cell r="N884" t="str">
            <v>-</v>
          </cell>
        </row>
        <row r="885">
          <cell r="E885">
            <v>4194902</v>
          </cell>
          <cell r="F885" t="str">
            <v>2022-02-08 15:37:49</v>
          </cell>
          <cell r="G885">
            <v>13000</v>
          </cell>
          <cell r="H885">
            <v>46055</v>
          </cell>
          <cell r="I885" t="str">
            <v>FIZA.SHEIKH</v>
          </cell>
          <cell r="J885" t="str">
            <v>Accepted</v>
          </cell>
          <cell r="K885" t="str">
            <v>Online Transfer</v>
          </cell>
          <cell r="L885" t="str">
            <v>Renewal</v>
          </cell>
          <cell r="M885" t="str">
            <v>-</v>
          </cell>
          <cell r="N885" t="str">
            <v>-</v>
          </cell>
        </row>
        <row r="886">
          <cell r="E886" t="str">
            <v>ZVG10R-0900372</v>
          </cell>
          <cell r="F886" t="str">
            <v>2024-01-17 18:32:58</v>
          </cell>
          <cell r="G886">
            <v>10000</v>
          </cell>
          <cell r="H886">
            <v>46055</v>
          </cell>
          <cell r="I886" t="str">
            <v>M.KHALID</v>
          </cell>
          <cell r="J886" t="str">
            <v>Accepted</v>
          </cell>
          <cell r="K886" t="str">
            <v>Online Transfer</v>
          </cell>
          <cell r="L886" t="str">
            <v>Renewal</v>
          </cell>
          <cell r="M886" t="str">
            <v>-</v>
          </cell>
          <cell r="N886" t="str">
            <v>-</v>
          </cell>
        </row>
        <row r="887">
          <cell r="E887" t="str">
            <v>NF9EF4A57S2024661</v>
          </cell>
          <cell r="F887" t="str">
            <v>2026-01-30 12:09:37</v>
          </cell>
          <cell r="G887">
            <v>16000</v>
          </cell>
          <cell r="H887">
            <v>46055</v>
          </cell>
          <cell r="I887" t="str">
            <v>SABOOR.ALI</v>
          </cell>
          <cell r="J887" t="str">
            <v>Accepted</v>
          </cell>
          <cell r="K887" t="str">
            <v>Online Transfer</v>
          </cell>
          <cell r="L887" t="str">
            <v>Fresh</v>
          </cell>
          <cell r="M887" t="str">
            <v>N/A</v>
          </cell>
          <cell r="N887" t="str">
            <v>-</v>
          </cell>
        </row>
        <row r="888">
          <cell r="E888">
            <v>7008748</v>
          </cell>
          <cell r="F888" t="str">
            <v>2026-02-02 00:00:00</v>
          </cell>
          <cell r="G888">
            <v>20000</v>
          </cell>
          <cell r="H888">
            <v>46055</v>
          </cell>
          <cell r="I888" t="str">
            <v>YOUSUF.KHAN</v>
          </cell>
          <cell r="J888" t="str">
            <v>Accepted</v>
          </cell>
          <cell r="K888" t="str">
            <v>Online Transfer</v>
          </cell>
          <cell r="L888" t="str">
            <v>Conversion</v>
          </cell>
          <cell r="M888" t="str">
            <v>NA</v>
          </cell>
          <cell r="N888" t="str">
            <v>-</v>
          </cell>
        </row>
        <row r="889">
          <cell r="E889">
            <v>799641</v>
          </cell>
          <cell r="F889" t="str">
            <v>2026-02-02 09:59:17</v>
          </cell>
          <cell r="G889">
            <v>16000</v>
          </cell>
          <cell r="H889">
            <v>46055</v>
          </cell>
          <cell r="I889" t="str">
            <v>ANIL</v>
          </cell>
          <cell r="J889" t="str">
            <v>Accepted</v>
          </cell>
          <cell r="K889" t="str">
            <v>Online Transfer</v>
          </cell>
          <cell r="L889" t="str">
            <v>Fresh</v>
          </cell>
          <cell r="M889" t="str">
            <v>N/A</v>
          </cell>
          <cell r="N889" t="str">
            <v>-</v>
          </cell>
        </row>
        <row r="890">
          <cell r="E890" t="str">
            <v>NFBGNB63XSR063938</v>
          </cell>
          <cell r="F890" t="str">
            <v>2026-01-30 13:55:51</v>
          </cell>
          <cell r="G890">
            <v>13000</v>
          </cell>
          <cell r="H890">
            <v>46051</v>
          </cell>
          <cell r="I890" t="str">
            <v>ANIL</v>
          </cell>
          <cell r="J890" t="str">
            <v>Accepted</v>
          </cell>
          <cell r="K890" t="str">
            <v>Cash Deposit</v>
          </cell>
          <cell r="L890" t="str">
            <v>Fresh</v>
          </cell>
          <cell r="M890" t="str">
            <v>N/A</v>
          </cell>
          <cell r="N890" t="str">
            <v>-</v>
          </cell>
        </row>
        <row r="891">
          <cell r="E891" t="str">
            <v>H1146701</v>
          </cell>
          <cell r="F891" t="str">
            <v>2025-02-12 19:55:58</v>
          </cell>
          <cell r="G891">
            <v>12000</v>
          </cell>
          <cell r="H891">
            <v>46055</v>
          </cell>
          <cell r="I891" t="str">
            <v>NAZRA.NAZAR</v>
          </cell>
          <cell r="J891" t="str">
            <v>Accepted</v>
          </cell>
          <cell r="K891" t="str">
            <v>Online Transfer</v>
          </cell>
          <cell r="L891" t="str">
            <v>Renewal</v>
          </cell>
          <cell r="M891" t="str">
            <v>-</v>
          </cell>
          <cell r="N891" t="str">
            <v>-</v>
          </cell>
        </row>
        <row r="892">
          <cell r="E892">
            <v>700518</v>
          </cell>
          <cell r="F892" t="str">
            <v>2025-02-15 19:03:31</v>
          </cell>
          <cell r="G892">
            <v>13000</v>
          </cell>
          <cell r="H892">
            <v>46055</v>
          </cell>
          <cell r="I892" t="str">
            <v>NAZRA.NAZAR</v>
          </cell>
          <cell r="J892" t="str">
            <v>Accepted</v>
          </cell>
          <cell r="K892" t="str">
            <v>Online Transfer</v>
          </cell>
          <cell r="L892" t="str">
            <v>Renewal</v>
          </cell>
          <cell r="M892" t="str">
            <v>-</v>
          </cell>
          <cell r="N892" t="str">
            <v>-</v>
          </cell>
        </row>
        <row r="893">
          <cell r="E893">
            <v>506060684</v>
          </cell>
          <cell r="F893" t="str">
            <v>2025-02-15 12:51:17</v>
          </cell>
          <cell r="G893">
            <v>14000</v>
          </cell>
          <cell r="H893">
            <v>46055</v>
          </cell>
          <cell r="I893" t="str">
            <v>M.KHALID</v>
          </cell>
          <cell r="J893" t="str">
            <v>Accepted</v>
          </cell>
          <cell r="K893" t="str">
            <v>Online Transfer</v>
          </cell>
          <cell r="L893" t="str">
            <v>Renewal</v>
          </cell>
          <cell r="M893" t="str">
            <v>-</v>
          </cell>
          <cell r="N893" t="str">
            <v>-</v>
          </cell>
        </row>
        <row r="894">
          <cell r="E894" t="str">
            <v>LA350S-0279740</v>
          </cell>
          <cell r="F894" t="str">
            <v>2025-02-03 18:34:27</v>
          </cell>
          <cell r="G894">
            <v>13000</v>
          </cell>
          <cell r="H894">
            <v>46055</v>
          </cell>
          <cell r="I894" t="str">
            <v>HUZAIFA.KHAN</v>
          </cell>
          <cell r="J894" t="str">
            <v>Accepted</v>
          </cell>
          <cell r="K894" t="str">
            <v>Online Transfer</v>
          </cell>
          <cell r="L894" t="str">
            <v>Renewal</v>
          </cell>
          <cell r="M894" t="str">
            <v>-</v>
          </cell>
          <cell r="N894" t="str">
            <v>-</v>
          </cell>
        </row>
        <row r="895">
          <cell r="E895" t="str">
            <v>NF9EFUA58R2011038</v>
          </cell>
          <cell r="F895" t="str">
            <v>2025-01-06 11:27:57</v>
          </cell>
          <cell r="G895">
            <v>14000</v>
          </cell>
          <cell r="H895">
            <v>46055</v>
          </cell>
          <cell r="I895" t="str">
            <v>ZAYNAB.MUSTAFA</v>
          </cell>
          <cell r="J895" t="str">
            <v>Accepted</v>
          </cell>
          <cell r="K895" t="str">
            <v>Online Transfer</v>
          </cell>
          <cell r="L895" t="str">
            <v>Renewal</v>
          </cell>
          <cell r="M895" t="str">
            <v>-</v>
          </cell>
          <cell r="N895" t="str">
            <v>-</v>
          </cell>
        </row>
        <row r="896">
          <cell r="E896" t="str">
            <v>ZRE171R-6043493</v>
          </cell>
          <cell r="F896" t="str">
            <v>2024-02-09 11:22:41</v>
          </cell>
          <cell r="G896">
            <v>14000</v>
          </cell>
          <cell r="H896">
            <v>46055</v>
          </cell>
          <cell r="I896" t="str">
            <v>JAWAHIR.SAEED</v>
          </cell>
          <cell r="J896" t="str">
            <v>Accepted</v>
          </cell>
          <cell r="K896" t="str">
            <v>Online Transfer</v>
          </cell>
          <cell r="L896" t="str">
            <v>Renewal</v>
          </cell>
          <cell r="M896" t="str">
            <v>-</v>
          </cell>
          <cell r="N896" t="str">
            <v>-</v>
          </cell>
        </row>
        <row r="897">
          <cell r="E897" t="str">
            <v>B44W-0119161</v>
          </cell>
          <cell r="F897" t="str">
            <v>2024-02-07 18:12:22</v>
          </cell>
          <cell r="G897">
            <v>13000</v>
          </cell>
          <cell r="H897">
            <v>46055</v>
          </cell>
          <cell r="I897" t="str">
            <v>JAWAHIR.SAEED</v>
          </cell>
          <cell r="J897" t="str">
            <v>Accepted</v>
          </cell>
          <cell r="K897" t="str">
            <v>Online Transfer</v>
          </cell>
          <cell r="L897" t="str">
            <v>Renewal</v>
          </cell>
          <cell r="M897" t="str">
            <v>-</v>
          </cell>
          <cell r="N897" t="str">
            <v>-</v>
          </cell>
        </row>
        <row r="898">
          <cell r="E898" t="str">
            <v>GUN126R5553316</v>
          </cell>
          <cell r="F898" t="str">
            <v>2025-02-12 12:34:55</v>
          </cell>
          <cell r="G898">
            <v>14000</v>
          </cell>
          <cell r="H898">
            <v>46055</v>
          </cell>
          <cell r="I898" t="str">
            <v>ZAYNAB.MUSTAFA</v>
          </cell>
          <cell r="J898" t="str">
            <v>Accepted</v>
          </cell>
          <cell r="K898" t="str">
            <v>Online Transfer</v>
          </cell>
          <cell r="L898" t="str">
            <v>Renewal</v>
          </cell>
          <cell r="M898" t="str">
            <v>-</v>
          </cell>
          <cell r="N898" t="str">
            <v>-</v>
          </cell>
        </row>
        <row r="899">
          <cell r="E899" t="str">
            <v>NNAQL51AZKP502209</v>
          </cell>
          <cell r="F899" t="str">
            <v>2020-08-10 11:03:29</v>
          </cell>
          <cell r="G899">
            <v>14000</v>
          </cell>
          <cell r="H899">
            <v>46055</v>
          </cell>
          <cell r="I899" t="str">
            <v>JAWAHIR.SAEED</v>
          </cell>
          <cell r="J899" t="str">
            <v>Accepted</v>
          </cell>
          <cell r="K899" t="str">
            <v>Online Transfer</v>
          </cell>
          <cell r="L899" t="str">
            <v>Renewal</v>
          </cell>
          <cell r="M899" t="str">
            <v>-</v>
          </cell>
          <cell r="N899" t="str">
            <v>-</v>
          </cell>
        </row>
        <row r="900">
          <cell r="E900" t="str">
            <v>NSP151R-9514327</v>
          </cell>
          <cell r="F900" t="str">
            <v>2024-02-17 00:00:00</v>
          </cell>
          <cell r="G900">
            <v>14000</v>
          </cell>
          <cell r="H900">
            <v>46055</v>
          </cell>
          <cell r="I900" t="str">
            <v>IQRA.KHAN</v>
          </cell>
          <cell r="J900" t="str">
            <v>Accepted</v>
          </cell>
          <cell r="K900" t="str">
            <v>Online Transfer</v>
          </cell>
          <cell r="L900" t="str">
            <v>Renewal</v>
          </cell>
          <cell r="M900" t="str">
            <v>-</v>
          </cell>
          <cell r="N900" t="str">
            <v>-</v>
          </cell>
        </row>
        <row r="901">
          <cell r="E901" t="str">
            <v>64787-1225</v>
          </cell>
          <cell r="F901" t="str">
            <v>2025-02-10 14:21:04</v>
          </cell>
          <cell r="G901">
            <v>11000</v>
          </cell>
          <cell r="H901">
            <v>46051</v>
          </cell>
          <cell r="I901" t="str">
            <v>AGHA.M.JAFFER</v>
          </cell>
          <cell r="J901" t="str">
            <v>Accepted</v>
          </cell>
          <cell r="K901" t="str">
            <v>Online Transfer</v>
          </cell>
          <cell r="L901" t="str">
            <v>Renewal</v>
          </cell>
          <cell r="M901" t="str">
            <v>-</v>
          </cell>
          <cell r="N901" t="str">
            <v>-</v>
          </cell>
        </row>
        <row r="902">
          <cell r="E902" t="str">
            <v>64787-1125</v>
          </cell>
          <cell r="F902" t="str">
            <v>2025-02-10 14:17:03</v>
          </cell>
          <cell r="G902">
            <v>11000</v>
          </cell>
          <cell r="H902">
            <v>46051</v>
          </cell>
          <cell r="I902" t="str">
            <v>AGHA.M.JAFFER</v>
          </cell>
          <cell r="J902" t="str">
            <v>Accepted</v>
          </cell>
          <cell r="K902" t="str">
            <v>Online Transfer</v>
          </cell>
          <cell r="L902" t="str">
            <v>Renewal</v>
          </cell>
          <cell r="M902" t="str">
            <v>-</v>
          </cell>
          <cell r="N902" t="str">
            <v>-</v>
          </cell>
        </row>
        <row r="903">
          <cell r="E903" t="str">
            <v>90858-0525</v>
          </cell>
          <cell r="F903" t="str">
            <v>2025-02-10 15:31:06</v>
          </cell>
          <cell r="G903">
            <v>11000</v>
          </cell>
          <cell r="H903">
            <v>46051</v>
          </cell>
          <cell r="I903" t="str">
            <v>AGHA.M.JAFFER</v>
          </cell>
          <cell r="J903" t="str">
            <v>Accepted</v>
          </cell>
          <cell r="K903" t="str">
            <v>Online Transfer</v>
          </cell>
          <cell r="L903" t="str">
            <v>Renewal</v>
          </cell>
          <cell r="M903" t="str">
            <v>-</v>
          </cell>
          <cell r="N903" t="str">
            <v>-</v>
          </cell>
        </row>
        <row r="904">
          <cell r="E904" t="str">
            <v>KSP2100064960</v>
          </cell>
          <cell r="F904" t="str">
            <v>2026-01-30 11:34:30</v>
          </cell>
          <cell r="G904">
            <v>15000</v>
          </cell>
          <cell r="H904">
            <v>46052</v>
          </cell>
          <cell r="I904" t="str">
            <v>WASIQ.JAVED</v>
          </cell>
          <cell r="J904" t="str">
            <v>Accepted</v>
          </cell>
          <cell r="K904" t="str">
            <v>Online Transfer</v>
          </cell>
          <cell r="L904" t="str">
            <v>Fresh</v>
          </cell>
          <cell r="M904" t="str">
            <v>N/A</v>
          </cell>
          <cell r="N904" t="str">
            <v>-</v>
          </cell>
        </row>
        <row r="905">
          <cell r="E905" t="str">
            <v>BXP-109</v>
          </cell>
          <cell r="F905" t="str">
            <v>2026-01-30 11:59:15</v>
          </cell>
          <cell r="G905">
            <v>13000</v>
          </cell>
          <cell r="H905">
            <v>46052</v>
          </cell>
          <cell r="I905" t="str">
            <v>WASIQ.JAVED</v>
          </cell>
          <cell r="J905" t="str">
            <v>Accepted</v>
          </cell>
          <cell r="K905" t="str">
            <v>Online Transfer</v>
          </cell>
          <cell r="L905" t="str">
            <v>Fresh</v>
          </cell>
          <cell r="M905" t="str">
            <v>N/A</v>
          </cell>
          <cell r="N905" t="str">
            <v>-</v>
          </cell>
        </row>
        <row r="906">
          <cell r="E906" t="str">
            <v>NF1AET306H1126937</v>
          </cell>
          <cell r="F906" t="str">
            <v>2024-01-17 00:00:00</v>
          </cell>
          <cell r="G906">
            <v>14000</v>
          </cell>
          <cell r="H906">
            <v>46054</v>
          </cell>
          <cell r="I906" t="str">
            <v>M.KHALID</v>
          </cell>
          <cell r="J906" t="str">
            <v>Accepted</v>
          </cell>
          <cell r="K906" t="str">
            <v>Online Transfer</v>
          </cell>
          <cell r="L906" t="str">
            <v>Renewal</v>
          </cell>
          <cell r="M906" t="str">
            <v>-</v>
          </cell>
          <cell r="N906" t="str">
            <v>-</v>
          </cell>
        </row>
        <row r="907">
          <cell r="E907">
            <v>10058965</v>
          </cell>
          <cell r="F907" t="str">
            <v>2025-02-11 19:07:20</v>
          </cell>
          <cell r="G907">
            <v>13000</v>
          </cell>
          <cell r="H907">
            <v>46055</v>
          </cell>
          <cell r="I907" t="str">
            <v>IQRA.KHAN</v>
          </cell>
          <cell r="J907" t="str">
            <v>Accepted</v>
          </cell>
          <cell r="K907" t="str">
            <v>Online Transfer</v>
          </cell>
          <cell r="L907" t="str">
            <v>Renewal</v>
          </cell>
          <cell r="M907" t="str">
            <v>-</v>
          </cell>
          <cell r="N907" t="str">
            <v>-</v>
          </cell>
        </row>
        <row r="908">
          <cell r="E908" t="str">
            <v>NF1SZC63S00208525</v>
          </cell>
          <cell r="F908" t="str">
            <v>2025-02-12 12:41:22</v>
          </cell>
          <cell r="G908">
            <v>10000</v>
          </cell>
          <cell r="H908">
            <v>46055</v>
          </cell>
          <cell r="I908" t="str">
            <v>SAIF.MALIK</v>
          </cell>
          <cell r="J908" t="str">
            <v>Accepted</v>
          </cell>
          <cell r="K908" t="str">
            <v>Online Transfer</v>
          </cell>
          <cell r="L908" t="str">
            <v>Renewal</v>
          </cell>
          <cell r="M908" t="str">
            <v>-</v>
          </cell>
          <cell r="N908" t="str">
            <v>-</v>
          </cell>
        </row>
        <row r="909">
          <cell r="E909" t="str">
            <v>T2025379</v>
          </cell>
          <cell r="F909" t="str">
            <v>2026-01-21 18:14:42</v>
          </cell>
          <cell r="G909">
            <v>13000</v>
          </cell>
          <cell r="H909">
            <v>46053</v>
          </cell>
          <cell r="I909" t="str">
            <v>SAJID.HUSSAIN</v>
          </cell>
          <cell r="J909" t="str">
            <v>Accepted</v>
          </cell>
          <cell r="K909" t="str">
            <v>Online Transfer</v>
          </cell>
          <cell r="L909" t="str">
            <v>Fresh</v>
          </cell>
          <cell r="M909" t="str">
            <v>N/A</v>
          </cell>
          <cell r="N909" t="str">
            <v>-</v>
          </cell>
        </row>
        <row r="910">
          <cell r="E910" t="str">
            <v>R-6087026</v>
          </cell>
          <cell r="F910" t="str">
            <v>2025-02-15 16:56:27</v>
          </cell>
          <cell r="G910">
            <v>14000</v>
          </cell>
          <cell r="H910">
            <v>46055</v>
          </cell>
          <cell r="I910" t="str">
            <v>IQRA.KHAN</v>
          </cell>
          <cell r="J910" t="str">
            <v>Accepted</v>
          </cell>
          <cell r="K910" t="str">
            <v>Online Transfer</v>
          </cell>
          <cell r="L910" t="str">
            <v>Renewal</v>
          </cell>
          <cell r="M910" t="str">
            <v>-</v>
          </cell>
          <cell r="N910" t="str">
            <v>-</v>
          </cell>
        </row>
        <row r="911">
          <cell r="E911" t="str">
            <v>TGN156R-0440064</v>
          </cell>
          <cell r="F911" t="str">
            <v>2026-02-02 00:00:00</v>
          </cell>
          <cell r="G911">
            <v>14000</v>
          </cell>
          <cell r="H911">
            <v>46055</v>
          </cell>
          <cell r="I911" t="str">
            <v>M.KHALID</v>
          </cell>
          <cell r="J911" t="str">
            <v>Accepted</v>
          </cell>
          <cell r="K911" t="str">
            <v>Online Transfer</v>
          </cell>
          <cell r="L911" t="str">
            <v>Conversion</v>
          </cell>
          <cell r="M911" t="str">
            <v>NA</v>
          </cell>
          <cell r="N911" t="str">
            <v>-</v>
          </cell>
        </row>
        <row r="912">
          <cell r="E912" t="str">
            <v>NZE170R4170345</v>
          </cell>
          <cell r="F912" t="str">
            <v>2026-01-19 10:10:29</v>
          </cell>
          <cell r="G912">
            <v>13000</v>
          </cell>
          <cell r="H912">
            <v>46053</v>
          </cell>
          <cell r="I912" t="str">
            <v>SAJID.HUSSAIN</v>
          </cell>
          <cell r="J912" t="str">
            <v>Accepted</v>
          </cell>
          <cell r="K912" t="str">
            <v>Online Transfer</v>
          </cell>
          <cell r="L912" t="str">
            <v>Fresh</v>
          </cell>
          <cell r="M912" t="str">
            <v>N/A</v>
          </cell>
          <cell r="N912" t="str">
            <v>-</v>
          </cell>
        </row>
        <row r="913">
          <cell r="E913" t="str">
            <v>JH945067</v>
          </cell>
          <cell r="F913" t="str">
            <v>2026-01-17 12:06:28</v>
          </cell>
          <cell r="G913">
            <v>13000</v>
          </cell>
          <cell r="H913">
            <v>46052</v>
          </cell>
          <cell r="I913" t="str">
            <v>SAJID.HUSSAIN</v>
          </cell>
          <cell r="J913" t="str">
            <v>Accepted</v>
          </cell>
          <cell r="K913" t="str">
            <v>Online Transfer</v>
          </cell>
          <cell r="L913" t="str">
            <v>Fresh</v>
          </cell>
          <cell r="M913" t="str">
            <v>N/A</v>
          </cell>
          <cell r="N913" t="str">
            <v>-</v>
          </cell>
        </row>
        <row r="914">
          <cell r="E914" t="str">
            <v>GH434927</v>
          </cell>
          <cell r="F914" t="str">
            <v>2026-01-17 11:49:08</v>
          </cell>
          <cell r="G914">
            <v>13000</v>
          </cell>
          <cell r="H914">
            <v>46052</v>
          </cell>
          <cell r="I914" t="str">
            <v>SAJID.HUSSAIN</v>
          </cell>
          <cell r="J914" t="str">
            <v>Accepted</v>
          </cell>
          <cell r="K914" t="str">
            <v>Online Transfer</v>
          </cell>
          <cell r="L914" t="str">
            <v>Fresh</v>
          </cell>
          <cell r="M914" t="str">
            <v>N/A</v>
          </cell>
          <cell r="N914" t="str">
            <v>-</v>
          </cell>
        </row>
        <row r="915">
          <cell r="E915">
            <v>6084472</v>
          </cell>
          <cell r="F915" t="str">
            <v>2024-02-12 15:01:40</v>
          </cell>
          <cell r="G915">
            <v>13000</v>
          </cell>
          <cell r="H915">
            <v>46051</v>
          </cell>
          <cell r="I915" t="str">
            <v>YOUSUF.KHAN</v>
          </cell>
          <cell r="J915" t="str">
            <v>Accepted</v>
          </cell>
          <cell r="K915" t="str">
            <v>Cash Deposit</v>
          </cell>
          <cell r="L915" t="str">
            <v>Renewal</v>
          </cell>
          <cell r="M915" t="str">
            <v>-</v>
          </cell>
          <cell r="N915" t="str">
            <v>-</v>
          </cell>
        </row>
        <row r="916">
          <cell r="E916" t="str">
            <v>R-1100895</v>
          </cell>
          <cell r="F916" t="str">
            <v>2025-02-07 00:00:00</v>
          </cell>
          <cell r="G916">
            <v>11000</v>
          </cell>
          <cell r="H916">
            <v>46051</v>
          </cell>
          <cell r="I916" t="str">
            <v>AGHA.M.JAFFER</v>
          </cell>
          <cell r="J916" t="str">
            <v>Accepted</v>
          </cell>
          <cell r="K916" t="str">
            <v>Online Transfer</v>
          </cell>
          <cell r="L916" t="str">
            <v>Renewal</v>
          </cell>
          <cell r="M916" t="str">
            <v>-</v>
          </cell>
          <cell r="N916" t="str">
            <v>-</v>
          </cell>
        </row>
        <row r="917">
          <cell r="E917" t="str">
            <v>NKMA2ASE5N1006828</v>
          </cell>
          <cell r="F917" t="str">
            <v>2019-07-04 13:27:52</v>
          </cell>
          <cell r="G917">
            <v>10000</v>
          </cell>
          <cell r="H917">
            <v>46055</v>
          </cell>
          <cell r="I917" t="str">
            <v>WASEEM.TARIQ</v>
          </cell>
          <cell r="J917" t="str">
            <v>Accepted</v>
          </cell>
          <cell r="K917" t="str">
            <v>Online Transfer</v>
          </cell>
          <cell r="L917" t="str">
            <v>Device Missing</v>
          </cell>
          <cell r="M917" t="str">
            <v>-</v>
          </cell>
          <cell r="N917" t="str">
            <v>-</v>
          </cell>
        </row>
        <row r="918">
          <cell r="E918" t="str">
            <v>BXJ-021</v>
          </cell>
          <cell r="F918" t="str">
            <v>2024-02-17 09:50:04</v>
          </cell>
          <cell r="G918">
            <v>14000</v>
          </cell>
          <cell r="H918">
            <v>46055</v>
          </cell>
          <cell r="I918" t="str">
            <v>MUHAMMAD.UMER</v>
          </cell>
          <cell r="J918" t="str">
            <v>Accepted</v>
          </cell>
          <cell r="K918" t="str">
            <v>Online Transfer</v>
          </cell>
          <cell r="L918" t="str">
            <v>Renewal</v>
          </cell>
          <cell r="M918" t="str">
            <v>-</v>
          </cell>
          <cell r="N918" t="str">
            <v>-</v>
          </cell>
        </row>
        <row r="919">
          <cell r="E919" t="str">
            <v>NFBDG1828HR000368</v>
          </cell>
          <cell r="F919" t="str">
            <v>2025-02-14 00:00:00</v>
          </cell>
          <cell r="G919">
            <v>14000</v>
          </cell>
          <cell r="H919">
            <v>46055</v>
          </cell>
          <cell r="I919" t="str">
            <v>YOUSUF.KHAN</v>
          </cell>
          <cell r="J919" t="str">
            <v>Accepted</v>
          </cell>
          <cell r="K919" t="str">
            <v>Online Transfer</v>
          </cell>
          <cell r="L919" t="str">
            <v>Renewal</v>
          </cell>
          <cell r="M919" t="str">
            <v>-</v>
          </cell>
          <cell r="N919" t="str">
            <v>-</v>
          </cell>
        </row>
        <row r="920">
          <cell r="E920">
            <v>10048053</v>
          </cell>
          <cell r="F920" t="str">
            <v>2020-02-12 14:32:18</v>
          </cell>
          <cell r="G920">
            <v>15500</v>
          </cell>
          <cell r="H920">
            <v>46054</v>
          </cell>
          <cell r="I920" t="str">
            <v>WASEEM.TARIQ</v>
          </cell>
          <cell r="J920" t="str">
            <v>Accepted</v>
          </cell>
          <cell r="K920" t="str">
            <v>Online Transfer</v>
          </cell>
          <cell r="L920" t="str">
            <v>Renewal</v>
          </cell>
          <cell r="M920" t="str">
            <v>-</v>
          </cell>
          <cell r="N920" t="str">
            <v>-</v>
          </cell>
        </row>
        <row r="921">
          <cell r="E921" t="str">
            <v>NZE170R-4192137</v>
          </cell>
          <cell r="F921" t="str">
            <v>2022-01-13 14:39:00</v>
          </cell>
          <cell r="G921">
            <v>15500</v>
          </cell>
          <cell r="H921">
            <v>46054</v>
          </cell>
          <cell r="I921" t="str">
            <v>WASEEM.TARIQ</v>
          </cell>
          <cell r="J921" t="str">
            <v>Accepted</v>
          </cell>
          <cell r="K921" t="str">
            <v>Online Transfer</v>
          </cell>
          <cell r="L921" t="str">
            <v>Renewal</v>
          </cell>
          <cell r="M921" t="str">
            <v>-</v>
          </cell>
          <cell r="N921" t="str">
            <v>-</v>
          </cell>
        </row>
        <row r="922">
          <cell r="E922">
            <v>497661</v>
          </cell>
          <cell r="F922" t="str">
            <v>2024-09-28 11:00:32</v>
          </cell>
          <cell r="G922">
            <v>8632</v>
          </cell>
          <cell r="H922">
            <v>45943</v>
          </cell>
          <cell r="I922" t="str">
            <v>AGHA.M.JAFFER</v>
          </cell>
          <cell r="J922" t="str">
            <v>Accepted</v>
          </cell>
          <cell r="K922" t="str">
            <v>Online Transfer</v>
          </cell>
          <cell r="L922" t="str">
            <v>Renewal</v>
          </cell>
          <cell r="M922" t="str">
            <v>-</v>
          </cell>
          <cell r="N922" t="str">
            <v>-</v>
          </cell>
        </row>
        <row r="923">
          <cell r="E923" t="str">
            <v>R043659</v>
          </cell>
          <cell r="F923" t="str">
            <v>2025-02-04 10:47:12</v>
          </cell>
          <cell r="G923">
            <v>13000</v>
          </cell>
          <cell r="H923">
            <v>46055</v>
          </cell>
          <cell r="I923" t="str">
            <v>YOUSUF.KHAN</v>
          </cell>
          <cell r="J923" t="str">
            <v>Accepted</v>
          </cell>
          <cell r="K923" t="str">
            <v>Online Transfer</v>
          </cell>
          <cell r="L923" t="str">
            <v>Renewal</v>
          </cell>
          <cell r="M923" t="str">
            <v>-</v>
          </cell>
          <cell r="N923" t="str">
            <v>-</v>
          </cell>
        </row>
        <row r="924">
          <cell r="E924">
            <v>108165</v>
          </cell>
          <cell r="F924" t="str">
            <v>2026-01-28 13:31:13</v>
          </cell>
          <cell r="G924">
            <v>13000</v>
          </cell>
          <cell r="H924">
            <v>46055</v>
          </cell>
          <cell r="I924" t="str">
            <v>TANVIR.AHMAD</v>
          </cell>
          <cell r="J924" t="str">
            <v>Accepted</v>
          </cell>
          <cell r="K924" t="str">
            <v>Cheque Deposit</v>
          </cell>
          <cell r="L924" t="str">
            <v>Fresh</v>
          </cell>
          <cell r="M924" t="str">
            <v>N/A</v>
          </cell>
          <cell r="N924" t="str">
            <v>-</v>
          </cell>
        </row>
        <row r="925">
          <cell r="E925" t="str">
            <v>KW-3108</v>
          </cell>
          <cell r="F925" t="str">
            <v>2024-12-17 15:52:42</v>
          </cell>
          <cell r="G925">
            <v>8632</v>
          </cell>
          <cell r="H925">
            <v>46022</v>
          </cell>
          <cell r="I925" t="str">
            <v>AGHA.M.JAFFER</v>
          </cell>
          <cell r="J925" t="str">
            <v>Accepted</v>
          </cell>
          <cell r="K925" t="str">
            <v>Online Transfer</v>
          </cell>
          <cell r="L925" t="str">
            <v>Renewal</v>
          </cell>
          <cell r="M925" t="str">
            <v>-</v>
          </cell>
          <cell r="N925" t="str">
            <v>-</v>
          </cell>
        </row>
        <row r="926">
          <cell r="E926" t="str">
            <v>ATD-041</v>
          </cell>
          <cell r="F926" t="str">
            <v>2025-02-17 21:02:22</v>
          </cell>
          <cell r="G926">
            <v>10000</v>
          </cell>
          <cell r="H926">
            <v>46055</v>
          </cell>
          <cell r="I926" t="str">
            <v>IQRA.KHAN</v>
          </cell>
          <cell r="J926" t="str">
            <v>Accepted</v>
          </cell>
          <cell r="K926" t="str">
            <v>Online Transfer</v>
          </cell>
          <cell r="L926" t="str">
            <v>Renewal</v>
          </cell>
          <cell r="M926" t="str">
            <v>-</v>
          </cell>
          <cell r="N926" t="str">
            <v>-</v>
          </cell>
        </row>
        <row r="927">
          <cell r="E927">
            <v>1289107</v>
          </cell>
          <cell r="F927" t="str">
            <v>2026-01-27 16:43:55</v>
          </cell>
          <cell r="G927">
            <v>13000</v>
          </cell>
          <cell r="H927">
            <v>46055</v>
          </cell>
          <cell r="I927" t="str">
            <v>TANVIR.AHMAD</v>
          </cell>
          <cell r="J927" t="str">
            <v>Accepted</v>
          </cell>
          <cell r="K927" t="str">
            <v>Cheque Deposit</v>
          </cell>
          <cell r="L927" t="str">
            <v>Fresh</v>
          </cell>
          <cell r="M927" t="str">
            <v>N/A</v>
          </cell>
          <cell r="N927" t="str">
            <v>-</v>
          </cell>
        </row>
        <row r="928">
          <cell r="E928" t="str">
            <v>R045343</v>
          </cell>
          <cell r="F928" t="str">
            <v>2023-02-07 16:25:57</v>
          </cell>
          <cell r="G928">
            <v>10000</v>
          </cell>
          <cell r="H928">
            <v>46053</v>
          </cell>
          <cell r="I928" t="str">
            <v>AGHA.M.JAFFER</v>
          </cell>
          <cell r="J928" t="str">
            <v>Accepted</v>
          </cell>
          <cell r="K928" t="str">
            <v>Online Transfer</v>
          </cell>
          <cell r="L928" t="str">
            <v>Renewal</v>
          </cell>
          <cell r="M928" t="str">
            <v>-</v>
          </cell>
          <cell r="N928" t="str">
            <v>-</v>
          </cell>
        </row>
        <row r="929">
          <cell r="E929">
            <v>7078033</v>
          </cell>
          <cell r="F929" t="str">
            <v>2026-01-24 13:47:08</v>
          </cell>
          <cell r="G929">
            <v>13000</v>
          </cell>
          <cell r="H929">
            <v>46055</v>
          </cell>
          <cell r="I929" t="str">
            <v>TANVIR.AHMAD</v>
          </cell>
          <cell r="J929" t="str">
            <v>Accepted</v>
          </cell>
          <cell r="K929" t="str">
            <v>Cash Deposit</v>
          </cell>
          <cell r="L929" t="str">
            <v>Fresh</v>
          </cell>
          <cell r="M929" t="str">
            <v>N/A</v>
          </cell>
          <cell r="N929" t="str">
            <v>-</v>
          </cell>
        </row>
        <row r="930">
          <cell r="E930" t="str">
            <v>NF1AVK31H10060312</v>
          </cell>
          <cell r="F930" t="str">
            <v>2026-01-29 18:36:16</v>
          </cell>
          <cell r="G930">
            <v>15000</v>
          </cell>
          <cell r="H930">
            <v>46053</v>
          </cell>
          <cell r="I930" t="str">
            <v>ANIL</v>
          </cell>
          <cell r="J930" t="str">
            <v>Accepted</v>
          </cell>
          <cell r="K930" t="str">
            <v>Online Transfer</v>
          </cell>
          <cell r="L930" t="str">
            <v>Fresh</v>
          </cell>
          <cell r="M930" t="str">
            <v>N/A</v>
          </cell>
          <cell r="N930" t="str">
            <v>-</v>
          </cell>
        </row>
        <row r="931">
          <cell r="E931" t="str">
            <v>NZE170R-4011494</v>
          </cell>
          <cell r="F931" t="str">
            <v>2026-01-24 13:07:16</v>
          </cell>
          <cell r="G931">
            <v>13000</v>
          </cell>
          <cell r="H931">
            <v>46055</v>
          </cell>
          <cell r="I931" t="str">
            <v>TANVIR.AHMAD</v>
          </cell>
          <cell r="J931" t="str">
            <v>Accepted</v>
          </cell>
          <cell r="K931" t="str">
            <v>Cash Deposit</v>
          </cell>
          <cell r="L931" t="str">
            <v>Fresh</v>
          </cell>
          <cell r="M931" t="str">
            <v>N/A</v>
          </cell>
          <cell r="N931" t="str">
            <v>-</v>
          </cell>
        </row>
        <row r="932">
          <cell r="E932" t="str">
            <v>R2008894</v>
          </cell>
          <cell r="F932" t="str">
            <v>2025-02-13 16:35:57</v>
          </cell>
          <cell r="G932">
            <v>14500</v>
          </cell>
          <cell r="H932">
            <v>46053</v>
          </cell>
          <cell r="I932" t="str">
            <v>AGHA.M.JAFFER</v>
          </cell>
          <cell r="J932" t="str">
            <v>Accepted</v>
          </cell>
          <cell r="K932" t="str">
            <v>Online Transfer</v>
          </cell>
          <cell r="L932" t="str">
            <v>Renewal</v>
          </cell>
          <cell r="M932" t="str">
            <v>-</v>
          </cell>
          <cell r="N932" t="str">
            <v>-</v>
          </cell>
        </row>
        <row r="933">
          <cell r="E933">
            <v>7038909</v>
          </cell>
          <cell r="F933" t="str">
            <v>2026-01-23 18:32:55</v>
          </cell>
          <cell r="G933">
            <v>13000</v>
          </cell>
          <cell r="H933">
            <v>46055</v>
          </cell>
          <cell r="I933" t="str">
            <v>TANVIR.AHMAD</v>
          </cell>
          <cell r="J933" t="str">
            <v>Accepted</v>
          </cell>
          <cell r="K933" t="str">
            <v>Cash Deposit</v>
          </cell>
          <cell r="L933" t="str">
            <v>Fresh</v>
          </cell>
          <cell r="M933" t="str">
            <v>N/A</v>
          </cell>
          <cell r="N933" t="str">
            <v>-</v>
          </cell>
        </row>
        <row r="934">
          <cell r="E934">
            <v>7048074</v>
          </cell>
          <cell r="F934" t="str">
            <v>2025-02-09 00:00:00</v>
          </cell>
          <cell r="G934">
            <v>15500</v>
          </cell>
          <cell r="H934">
            <v>46053</v>
          </cell>
          <cell r="I934" t="str">
            <v>AGHA.M.JAFFER</v>
          </cell>
          <cell r="J934" t="str">
            <v>Accepted</v>
          </cell>
          <cell r="K934" t="str">
            <v>Online Transfer</v>
          </cell>
          <cell r="L934" t="str">
            <v>Renewal</v>
          </cell>
          <cell r="M934" t="str">
            <v>-</v>
          </cell>
          <cell r="N934" t="str">
            <v>-</v>
          </cell>
        </row>
        <row r="935">
          <cell r="E935" t="str">
            <v>CCM-208</v>
          </cell>
          <cell r="F935" t="str">
            <v>2026-01-30 20:25:47</v>
          </cell>
          <cell r="G935">
            <v>13000</v>
          </cell>
          <cell r="H935">
            <v>46053</v>
          </cell>
          <cell r="I935" t="str">
            <v>SABOOR.ALI</v>
          </cell>
          <cell r="J935" t="str">
            <v>Accepted</v>
          </cell>
          <cell r="K935" t="str">
            <v>Online Transfer</v>
          </cell>
          <cell r="L935" t="str">
            <v>Fresh</v>
          </cell>
          <cell r="M935" t="str">
            <v>N/A</v>
          </cell>
          <cell r="N935" t="str">
            <v>-</v>
          </cell>
        </row>
        <row r="936">
          <cell r="E936">
            <v>7066298</v>
          </cell>
          <cell r="F936" t="str">
            <v>2026-01-29 21:29:02</v>
          </cell>
          <cell r="G936">
            <v>13000</v>
          </cell>
          <cell r="H936">
            <v>46051</v>
          </cell>
          <cell r="I936" t="str">
            <v>SABOOR.ALI</v>
          </cell>
          <cell r="J936" t="str">
            <v>Accepted</v>
          </cell>
          <cell r="K936" t="str">
            <v>Online Transfer</v>
          </cell>
          <cell r="L936" t="str">
            <v>Fresh</v>
          </cell>
          <cell r="M936" t="str">
            <v>N/A</v>
          </cell>
          <cell r="N936" t="str">
            <v>-</v>
          </cell>
        </row>
        <row r="937">
          <cell r="E937" t="str">
            <v>SB308PK01203612</v>
          </cell>
          <cell r="F937" t="str">
            <v>2025-01-20 00:00:00</v>
          </cell>
          <cell r="G937">
            <v>12000</v>
          </cell>
          <cell r="H937">
            <v>46055</v>
          </cell>
          <cell r="I937" t="str">
            <v>YOUSUF.KHAN</v>
          </cell>
          <cell r="J937" t="str">
            <v>Accepted</v>
          </cell>
          <cell r="K937" t="str">
            <v>Online Transfer</v>
          </cell>
          <cell r="L937" t="str">
            <v>Renewal</v>
          </cell>
          <cell r="M937" t="str">
            <v>-</v>
          </cell>
          <cell r="N937" t="str">
            <v>-</v>
          </cell>
        </row>
        <row r="938">
          <cell r="E938" t="str">
            <v>NF1AET306H1260361</v>
          </cell>
          <cell r="F938" t="str">
            <v>2026-01-29 17:13:25</v>
          </cell>
          <cell r="G938">
            <v>13000</v>
          </cell>
          <cell r="H938">
            <v>46052</v>
          </cell>
          <cell r="I938" t="str">
            <v>SABOOR.ALI</v>
          </cell>
          <cell r="J938" t="str">
            <v>Accepted</v>
          </cell>
          <cell r="K938" t="str">
            <v>Online Transfer</v>
          </cell>
          <cell r="L938" t="str">
            <v>Fresh</v>
          </cell>
          <cell r="M938" t="str">
            <v>N/A</v>
          </cell>
          <cell r="N938" t="str">
            <v>-</v>
          </cell>
        </row>
        <row r="939">
          <cell r="E939" t="str">
            <v>BVM-190</v>
          </cell>
          <cell r="F939" t="str">
            <v>2026-01-22 16:09:53</v>
          </cell>
          <cell r="G939">
            <v>12000</v>
          </cell>
          <cell r="H939">
            <v>46054</v>
          </cell>
          <cell r="I939" t="str">
            <v>M.FAIZAN</v>
          </cell>
          <cell r="J939" t="str">
            <v>Accepted</v>
          </cell>
          <cell r="K939" t="str">
            <v>Online Transfer</v>
          </cell>
          <cell r="L939" t="str">
            <v>Fresh</v>
          </cell>
          <cell r="M939" t="str">
            <v>N/A</v>
          </cell>
          <cell r="N939" t="str">
            <v>-</v>
          </cell>
        </row>
        <row r="940">
          <cell r="E940" t="str">
            <v>NF1AVK31H10029987</v>
          </cell>
          <cell r="F940" t="str">
            <v>2026-01-29 14:50:24</v>
          </cell>
          <cell r="G940">
            <v>13000</v>
          </cell>
          <cell r="H940">
            <v>46051</v>
          </cell>
          <cell r="I940" t="str">
            <v>SABOOR.ALI</v>
          </cell>
          <cell r="J940" t="str">
            <v>Accepted</v>
          </cell>
          <cell r="K940" t="str">
            <v>Online Transfer</v>
          </cell>
          <cell r="L940" t="str">
            <v>Fresh</v>
          </cell>
          <cell r="M940" t="str">
            <v>N/A</v>
          </cell>
          <cell r="N940" t="str">
            <v>-</v>
          </cell>
        </row>
        <row r="941">
          <cell r="E941" t="str">
            <v>CX-4441</v>
          </cell>
          <cell r="F941" t="str">
            <v>2026-01-22 15:30:41</v>
          </cell>
          <cell r="G941">
            <v>12000</v>
          </cell>
          <cell r="H941">
            <v>46054</v>
          </cell>
          <cell r="I941" t="str">
            <v>M.FAIZAN</v>
          </cell>
          <cell r="J941" t="str">
            <v>Accepted</v>
          </cell>
          <cell r="K941" t="str">
            <v>Online Transfer</v>
          </cell>
          <cell r="L941" t="str">
            <v>Fresh</v>
          </cell>
          <cell r="M941" t="str">
            <v>N/A</v>
          </cell>
          <cell r="N941" t="str">
            <v>-</v>
          </cell>
        </row>
        <row r="942">
          <cell r="E942" t="str">
            <v>SA-9845(A)</v>
          </cell>
          <cell r="F942" t="str">
            <v>2026-01-22 15:29:59</v>
          </cell>
          <cell r="G942">
            <v>12000</v>
          </cell>
          <cell r="H942">
            <v>46054</v>
          </cell>
          <cell r="I942" t="str">
            <v>M.FAIZAN</v>
          </cell>
          <cell r="J942" t="str">
            <v>Accepted</v>
          </cell>
          <cell r="K942" t="str">
            <v>Online Transfer</v>
          </cell>
          <cell r="L942" t="str">
            <v>Fresh</v>
          </cell>
          <cell r="M942" t="str">
            <v>N/A</v>
          </cell>
          <cell r="N942" t="str">
            <v>-</v>
          </cell>
        </row>
        <row r="943">
          <cell r="E943" t="str">
            <v>AWP-299</v>
          </cell>
          <cell r="F943" t="str">
            <v>2026-01-28 14:47:38</v>
          </cell>
          <cell r="G943">
            <v>13000</v>
          </cell>
          <cell r="H943">
            <v>46050</v>
          </cell>
          <cell r="I943" t="str">
            <v>WASIQ.JAVED</v>
          </cell>
          <cell r="J943" t="str">
            <v>Accepted</v>
          </cell>
          <cell r="K943" t="str">
            <v>Online Transfer</v>
          </cell>
          <cell r="L943" t="str">
            <v>Fresh</v>
          </cell>
          <cell r="M943" t="str">
            <v>N/A</v>
          </cell>
          <cell r="N943" t="str">
            <v>-</v>
          </cell>
        </row>
        <row r="944">
          <cell r="E944" t="str">
            <v>LD-9929</v>
          </cell>
          <cell r="F944" t="str">
            <v>2026-01-28 13:18:11</v>
          </cell>
          <cell r="G944">
            <v>13000</v>
          </cell>
          <cell r="H944">
            <v>46019</v>
          </cell>
          <cell r="I944" t="str">
            <v>WASIQ.JAVED</v>
          </cell>
          <cell r="J944" t="str">
            <v>Accepted</v>
          </cell>
          <cell r="K944" t="str">
            <v>Online Transfer</v>
          </cell>
          <cell r="L944" t="str">
            <v>Fresh</v>
          </cell>
          <cell r="M944" t="str">
            <v>N/A</v>
          </cell>
          <cell r="N944" t="str">
            <v>-</v>
          </cell>
        </row>
        <row r="945">
          <cell r="E945" t="str">
            <v>AHP-066(A)</v>
          </cell>
          <cell r="F945" t="str">
            <v>2026-01-29 14:30:48</v>
          </cell>
          <cell r="G945">
            <v>13000</v>
          </cell>
          <cell r="H945">
            <v>46051</v>
          </cell>
          <cell r="I945" t="str">
            <v>KHIZAR.SHERWANI</v>
          </cell>
          <cell r="J945" t="str">
            <v>Accepted</v>
          </cell>
          <cell r="K945" t="str">
            <v>Online Transfer</v>
          </cell>
          <cell r="L945" t="str">
            <v>Fresh</v>
          </cell>
          <cell r="M945" t="str">
            <v>N/A</v>
          </cell>
          <cell r="N945" t="str">
            <v>-</v>
          </cell>
        </row>
        <row r="946">
          <cell r="E946" t="str">
            <v>ALL-188</v>
          </cell>
          <cell r="F946" t="str">
            <v>2026-01-27 13:37:03</v>
          </cell>
          <cell r="G946">
            <v>13000</v>
          </cell>
          <cell r="H946">
            <v>46049</v>
          </cell>
          <cell r="I946" t="str">
            <v>WASIQ.JAVED</v>
          </cell>
          <cell r="J946" t="str">
            <v>Accepted</v>
          </cell>
          <cell r="K946" t="str">
            <v>Online Transfer</v>
          </cell>
          <cell r="L946" t="str">
            <v>Fresh</v>
          </cell>
          <cell r="M946" t="str">
            <v>N/A</v>
          </cell>
          <cell r="N946" t="str">
            <v>-</v>
          </cell>
        </row>
        <row r="947">
          <cell r="E947">
            <v>6090991</v>
          </cell>
          <cell r="F947" t="str">
            <v>2025-12-22 16:47:00</v>
          </cell>
          <cell r="G947">
            <v>18000</v>
          </cell>
          <cell r="H947">
            <v>46052</v>
          </cell>
          <cell r="I947" t="str">
            <v>HASSAN.MUSTAFA</v>
          </cell>
          <cell r="J947" t="str">
            <v>Accepted</v>
          </cell>
          <cell r="K947" t="str">
            <v>Cheque Deposit</v>
          </cell>
          <cell r="L947" t="str">
            <v>Fresh</v>
          </cell>
          <cell r="M947" t="str">
            <v>UMAIR HUSSAIN</v>
          </cell>
          <cell r="N947" t="str">
            <v>42101-6448126-9</v>
          </cell>
        </row>
        <row r="948">
          <cell r="E948" t="str">
            <v>NFBFB2661ER115148</v>
          </cell>
          <cell r="F948" t="str">
            <v>2026-01-26 18:35:51</v>
          </cell>
          <cell r="G948">
            <v>13000</v>
          </cell>
          <cell r="H948">
            <v>46048</v>
          </cell>
          <cell r="I948" t="str">
            <v>WASIQ.JAVED</v>
          </cell>
          <cell r="J948" t="str">
            <v>Accepted</v>
          </cell>
          <cell r="K948" t="str">
            <v>Online Transfer</v>
          </cell>
          <cell r="L948" t="str">
            <v>Fresh</v>
          </cell>
          <cell r="M948" t="str">
            <v>N/A</v>
          </cell>
          <cell r="N948" t="str">
            <v>-</v>
          </cell>
        </row>
        <row r="949">
          <cell r="E949" t="str">
            <v>ZRE171R-6047089</v>
          </cell>
          <cell r="F949" t="str">
            <v>2022-02-15 17:20:07</v>
          </cell>
          <cell r="G949">
            <v>14000</v>
          </cell>
          <cell r="H949">
            <v>46055</v>
          </cell>
          <cell r="I949" t="str">
            <v>AGHA.M.JAFFER</v>
          </cell>
          <cell r="J949" t="str">
            <v>Accepted</v>
          </cell>
          <cell r="K949" t="str">
            <v>Online Transfer</v>
          </cell>
          <cell r="L949" t="str">
            <v>Renewal</v>
          </cell>
          <cell r="M949" t="str">
            <v>NA</v>
          </cell>
          <cell r="N949" t="str">
            <v>-</v>
          </cell>
        </row>
        <row r="950">
          <cell r="E950" t="str">
            <v>NG4DA-115894</v>
          </cell>
          <cell r="F950" t="str">
            <v>2026-01-26 15:51:35</v>
          </cell>
          <cell r="G950">
            <v>13000</v>
          </cell>
          <cell r="H950">
            <v>46048</v>
          </cell>
          <cell r="I950" t="str">
            <v>WASIQ.JAVED</v>
          </cell>
          <cell r="J950" t="str">
            <v>Accepted</v>
          </cell>
          <cell r="K950" t="str">
            <v>Online Transfer</v>
          </cell>
          <cell r="L950" t="str">
            <v>Fresh</v>
          </cell>
          <cell r="M950" t="str">
            <v>N/A</v>
          </cell>
          <cell r="N950" t="str">
            <v>-</v>
          </cell>
        </row>
        <row r="951">
          <cell r="E951" t="str">
            <v>NSP150R7069066</v>
          </cell>
          <cell r="F951" t="str">
            <v>2026-01-27 13:11:28</v>
          </cell>
          <cell r="G951">
            <v>12500</v>
          </cell>
          <cell r="H951">
            <v>46049</v>
          </cell>
          <cell r="I951" t="str">
            <v>KHIZAR.SHERWANI</v>
          </cell>
          <cell r="J951" t="str">
            <v>Accepted</v>
          </cell>
          <cell r="K951" t="str">
            <v>Online Transfer</v>
          </cell>
          <cell r="L951" t="str">
            <v>Fresh</v>
          </cell>
          <cell r="M951" t="str">
            <v>N/A</v>
          </cell>
          <cell r="N951" t="str">
            <v>-</v>
          </cell>
        </row>
        <row r="952">
          <cell r="E952" t="str">
            <v>NFBDG1831PR028472</v>
          </cell>
          <cell r="F952" t="str">
            <v>2026-02-02 00:00:00</v>
          </cell>
          <cell r="G952">
            <v>13000</v>
          </cell>
          <cell r="H952">
            <v>46055</v>
          </cell>
          <cell r="I952" t="str">
            <v>AGHA.M.JAFFER</v>
          </cell>
          <cell r="J952" t="str">
            <v>Accepted</v>
          </cell>
          <cell r="K952" t="str">
            <v>Online Transfer</v>
          </cell>
          <cell r="L952" t="str">
            <v>Conversion</v>
          </cell>
          <cell r="M952" t="str">
            <v>NA</v>
          </cell>
          <cell r="N952" t="str">
            <v>-</v>
          </cell>
        </row>
        <row r="953">
          <cell r="E953" t="str">
            <v>NZE170R4095228</v>
          </cell>
          <cell r="F953" t="str">
            <v>2026-01-14 16:12:57</v>
          </cell>
          <cell r="G953">
            <v>11000</v>
          </cell>
          <cell r="H953">
            <v>46045</v>
          </cell>
          <cell r="I953" t="str">
            <v>KHIZAR.SHERWANI</v>
          </cell>
          <cell r="J953" t="str">
            <v>Accepted</v>
          </cell>
          <cell r="K953" t="str">
            <v>Online Transfer</v>
          </cell>
          <cell r="L953" t="str">
            <v>Fresh</v>
          </cell>
          <cell r="M953" t="str">
            <v>N/A</v>
          </cell>
          <cell r="N953" t="str">
            <v>-</v>
          </cell>
        </row>
        <row r="954">
          <cell r="E954" t="str">
            <v>NFBGN8624TR065306</v>
          </cell>
          <cell r="F954" t="str">
            <v>2026-01-24 15:03:16</v>
          </cell>
          <cell r="G954">
            <v>13000</v>
          </cell>
          <cell r="H954">
            <v>46046</v>
          </cell>
          <cell r="I954" t="str">
            <v>WASIQ.JAVED</v>
          </cell>
          <cell r="J954" t="str">
            <v>Accepted</v>
          </cell>
          <cell r="K954" t="str">
            <v>Online Transfer</v>
          </cell>
          <cell r="L954" t="str">
            <v>Fresh</v>
          </cell>
          <cell r="M954" t="str">
            <v>N/A</v>
          </cell>
          <cell r="N954" t="str">
            <v>-</v>
          </cell>
        </row>
        <row r="955">
          <cell r="E955" t="str">
            <v>NF1AET306H1284565</v>
          </cell>
          <cell r="F955" t="str">
            <v>2026-01-08 12:34:19</v>
          </cell>
          <cell r="G955">
            <v>13000</v>
          </cell>
          <cell r="H955">
            <v>46055</v>
          </cell>
          <cell r="I955" t="str">
            <v>HASSAN.MUSTAFA</v>
          </cell>
          <cell r="J955" t="str">
            <v>Accepted</v>
          </cell>
          <cell r="K955" t="str">
            <v>Online Transfer</v>
          </cell>
          <cell r="L955" t="str">
            <v>Fresh</v>
          </cell>
          <cell r="M955" t="str">
            <v>N/A</v>
          </cell>
          <cell r="N955" t="str">
            <v>-</v>
          </cell>
        </row>
        <row r="956">
          <cell r="E956" t="str">
            <v>NZE170R4073744</v>
          </cell>
          <cell r="F956" t="str">
            <v>2026-01-07 16:24:56</v>
          </cell>
          <cell r="G956">
            <v>11000</v>
          </cell>
          <cell r="H956">
            <v>46045</v>
          </cell>
          <cell r="I956" t="str">
            <v>KHIZAR.SHERWANI</v>
          </cell>
          <cell r="J956" t="str">
            <v>Accepted</v>
          </cell>
          <cell r="K956" t="str">
            <v>Online Transfer</v>
          </cell>
          <cell r="L956" t="str">
            <v>Fresh</v>
          </cell>
          <cell r="M956" t="str">
            <v>N/A</v>
          </cell>
          <cell r="N956" t="str">
            <v>-</v>
          </cell>
        </row>
        <row r="957">
          <cell r="E957" t="str">
            <v>R064224</v>
          </cell>
          <cell r="F957" t="str">
            <v>2026-01-10 16:30:10</v>
          </cell>
          <cell r="G957">
            <v>10000</v>
          </cell>
          <cell r="H957">
            <v>46034</v>
          </cell>
          <cell r="I957" t="str">
            <v>HASSAN.MUSTAFA</v>
          </cell>
          <cell r="J957" t="str">
            <v>Accepted</v>
          </cell>
          <cell r="K957" t="str">
            <v>Online Transfer</v>
          </cell>
          <cell r="L957" t="str">
            <v>Fresh</v>
          </cell>
          <cell r="M957" t="str">
            <v>N/A</v>
          </cell>
          <cell r="N957" t="str">
            <v>-</v>
          </cell>
        </row>
        <row r="958">
          <cell r="E958" t="str">
            <v>NF1AET306H1056986</v>
          </cell>
          <cell r="F958" t="str">
            <v>2026-01-07 15:04:36</v>
          </cell>
          <cell r="G958">
            <v>11000</v>
          </cell>
          <cell r="H958">
            <v>46045</v>
          </cell>
          <cell r="I958" t="str">
            <v>KHIZAR.SHERWANI</v>
          </cell>
          <cell r="J958" t="str">
            <v>Accepted</v>
          </cell>
          <cell r="K958" t="str">
            <v>Online Transfer</v>
          </cell>
          <cell r="L958" t="str">
            <v>Fresh</v>
          </cell>
          <cell r="M958" t="str">
            <v>N/A</v>
          </cell>
          <cell r="N958" t="str">
            <v>-</v>
          </cell>
        </row>
        <row r="959">
          <cell r="E959" t="str">
            <v>NF1AVK31H10091646</v>
          </cell>
          <cell r="F959" t="str">
            <v>2026-01-24 15:16:25</v>
          </cell>
          <cell r="G959">
            <v>16000</v>
          </cell>
          <cell r="H959">
            <v>46046</v>
          </cell>
          <cell r="I959" t="str">
            <v>WASIQ.JAVED</v>
          </cell>
          <cell r="J959" t="str">
            <v>Accepted</v>
          </cell>
          <cell r="K959" t="str">
            <v>Online Transfer</v>
          </cell>
          <cell r="L959" t="str">
            <v>Fresh</v>
          </cell>
          <cell r="M959" t="str">
            <v>N/A</v>
          </cell>
          <cell r="N959" t="str">
            <v>-</v>
          </cell>
        </row>
        <row r="960">
          <cell r="E960" t="str">
            <v>BJY-830</v>
          </cell>
          <cell r="F960" t="str">
            <v>2026-01-26 19:13:07</v>
          </cell>
          <cell r="G960">
            <v>13000</v>
          </cell>
          <cell r="H960">
            <v>46048</v>
          </cell>
          <cell r="I960" t="str">
            <v>WASIQ.JAVED</v>
          </cell>
          <cell r="J960" t="str">
            <v>Accepted</v>
          </cell>
          <cell r="K960" t="str">
            <v>Online Transfer</v>
          </cell>
          <cell r="L960" t="str">
            <v>Fresh</v>
          </cell>
          <cell r="M960" t="str">
            <v>N/A</v>
          </cell>
          <cell r="N960" t="str">
            <v>-</v>
          </cell>
        </row>
        <row r="961">
          <cell r="E961" t="str">
            <v>BMA-175</v>
          </cell>
          <cell r="F961" t="str">
            <v>2026-01-22 18:10:02</v>
          </cell>
          <cell r="G961">
            <v>10000</v>
          </cell>
          <cell r="H961">
            <v>46051</v>
          </cell>
          <cell r="I961" t="str">
            <v>FARJAD.LATIF</v>
          </cell>
          <cell r="J961" t="str">
            <v>Accepted</v>
          </cell>
          <cell r="K961" t="str">
            <v>Cheque Deposit</v>
          </cell>
          <cell r="L961" t="str">
            <v>Fresh</v>
          </cell>
          <cell r="M961" t="str">
            <v>N/A</v>
          </cell>
          <cell r="N961" t="str">
            <v>-</v>
          </cell>
        </row>
        <row r="962">
          <cell r="E962">
            <v>114504</v>
          </cell>
          <cell r="F962" t="str">
            <v>2024-01-29 16:46:50</v>
          </cell>
          <cell r="G962">
            <v>11000</v>
          </cell>
          <cell r="H962">
            <v>46055</v>
          </cell>
          <cell r="I962" t="str">
            <v>MUHAMMAD.OWAIS</v>
          </cell>
          <cell r="J962" t="str">
            <v>Accepted</v>
          </cell>
          <cell r="K962" t="str">
            <v>Online Transfer</v>
          </cell>
          <cell r="L962" t="str">
            <v>Renewal</v>
          </cell>
          <cell r="M962" t="str">
            <v>-</v>
          </cell>
          <cell r="N962" t="str">
            <v>-</v>
          </cell>
        </row>
        <row r="963">
          <cell r="E963">
            <v>46667</v>
          </cell>
          <cell r="F963" t="str">
            <v>2026-01-23 18:36:56</v>
          </cell>
          <cell r="G963">
            <v>15000</v>
          </cell>
          <cell r="H963">
            <v>46045</v>
          </cell>
          <cell r="I963" t="str">
            <v>WASIQ.JAVED</v>
          </cell>
          <cell r="J963" t="str">
            <v>Accepted</v>
          </cell>
          <cell r="K963" t="str">
            <v>Online Transfer</v>
          </cell>
          <cell r="L963" t="str">
            <v>Fresh</v>
          </cell>
          <cell r="M963" t="str">
            <v>N/A</v>
          </cell>
          <cell r="N963" t="str">
            <v>-</v>
          </cell>
        </row>
        <row r="964">
          <cell r="E964" t="str">
            <v>CCL-423(A)</v>
          </cell>
          <cell r="F964" t="str">
            <v>2026-01-24 17:03:52</v>
          </cell>
          <cell r="G964">
            <v>10000</v>
          </cell>
          <cell r="H964">
            <v>46047</v>
          </cell>
          <cell r="I964" t="str">
            <v>KHIZAR.SHERWANI</v>
          </cell>
          <cell r="J964" t="str">
            <v>Accepted</v>
          </cell>
          <cell r="K964" t="str">
            <v>Online Transfer</v>
          </cell>
          <cell r="L964" t="str">
            <v>Fresh</v>
          </cell>
          <cell r="M964" t="str">
            <v>N/A</v>
          </cell>
          <cell r="N964" t="str">
            <v>-</v>
          </cell>
        </row>
        <row r="965">
          <cell r="E965" t="str">
            <v>NZE170R4158006</v>
          </cell>
          <cell r="F965" t="str">
            <v>2026-01-27 13:25:06</v>
          </cell>
          <cell r="G965">
            <v>13000</v>
          </cell>
          <cell r="H965">
            <v>46052</v>
          </cell>
          <cell r="I965" t="str">
            <v>KHIZAR.SHERWANI</v>
          </cell>
          <cell r="J965" t="str">
            <v>Accepted</v>
          </cell>
          <cell r="K965" t="str">
            <v>Cash Deposit</v>
          </cell>
          <cell r="L965" t="str">
            <v>Fresh</v>
          </cell>
          <cell r="M965" t="str">
            <v>N/A</v>
          </cell>
          <cell r="N965" t="str">
            <v>-</v>
          </cell>
        </row>
        <row r="966">
          <cell r="E966">
            <v>1094103</v>
          </cell>
          <cell r="F966" t="str">
            <v>2026-02-02 00:00:00</v>
          </cell>
          <cell r="G966">
            <v>15000</v>
          </cell>
          <cell r="H966">
            <v>46055</v>
          </cell>
          <cell r="I966" t="str">
            <v>HUZAIFA.KHAN</v>
          </cell>
          <cell r="J966" t="str">
            <v>Accepted</v>
          </cell>
          <cell r="K966" t="str">
            <v>Online Transfer</v>
          </cell>
          <cell r="L966" t="str">
            <v>Conversion</v>
          </cell>
          <cell r="M966" t="str">
            <v>NA</v>
          </cell>
          <cell r="N966" t="str">
            <v>-</v>
          </cell>
        </row>
        <row r="967">
          <cell r="E967" t="str">
            <v>R048820</v>
          </cell>
          <cell r="F967" t="str">
            <v>2025-02-15 17:42:03</v>
          </cell>
          <cell r="G967">
            <v>10000</v>
          </cell>
          <cell r="H967">
            <v>46054</v>
          </cell>
          <cell r="I967" t="str">
            <v>IQRA.KHAN</v>
          </cell>
          <cell r="J967" t="str">
            <v>Accepted</v>
          </cell>
          <cell r="K967" t="str">
            <v>Online Transfer</v>
          </cell>
          <cell r="L967" t="str">
            <v>Renewal</v>
          </cell>
          <cell r="M967" t="str">
            <v>-</v>
          </cell>
          <cell r="N967" t="str">
            <v>-</v>
          </cell>
        </row>
        <row r="968">
          <cell r="E968" t="str">
            <v>ZRE17R-6021637</v>
          </cell>
          <cell r="F968" t="str">
            <v>2026-01-21 15:28:34</v>
          </cell>
          <cell r="G968">
            <v>13000</v>
          </cell>
          <cell r="H968">
            <v>46050</v>
          </cell>
          <cell r="I968" t="str">
            <v>WASIQ.JAVED</v>
          </cell>
          <cell r="J968" t="str">
            <v>Accepted</v>
          </cell>
          <cell r="K968" t="str">
            <v>Cash Deposit</v>
          </cell>
          <cell r="L968" t="str">
            <v>Fresh</v>
          </cell>
          <cell r="M968" t="str">
            <v>N/A</v>
          </cell>
          <cell r="N968" t="str">
            <v>-</v>
          </cell>
        </row>
        <row r="969">
          <cell r="E969">
            <v>7027798</v>
          </cell>
          <cell r="F969" t="str">
            <v>2026-02-02 00:00:00</v>
          </cell>
          <cell r="G969">
            <v>15000</v>
          </cell>
          <cell r="H969">
            <v>46055</v>
          </cell>
          <cell r="I969" t="str">
            <v>RAHAT.GUL</v>
          </cell>
          <cell r="J969" t="str">
            <v>Accepted</v>
          </cell>
          <cell r="K969" t="str">
            <v>Online Transfer</v>
          </cell>
          <cell r="L969" t="str">
            <v>Conversion</v>
          </cell>
          <cell r="M969" t="str">
            <v>N/A</v>
          </cell>
          <cell r="N969" t="str">
            <v>-</v>
          </cell>
        </row>
        <row r="970">
          <cell r="E970" t="str">
            <v>MH95S-241169</v>
          </cell>
          <cell r="F970" t="str">
            <v>2026-01-31 13:53:07</v>
          </cell>
          <cell r="G970">
            <v>13000</v>
          </cell>
          <cell r="H970">
            <v>46053</v>
          </cell>
          <cell r="I970" t="str">
            <v>KHIZAR.SHERWANI</v>
          </cell>
          <cell r="J970" t="str">
            <v>Accepted</v>
          </cell>
          <cell r="K970" t="str">
            <v>Online Transfer</v>
          </cell>
          <cell r="L970" t="str">
            <v>Fresh</v>
          </cell>
          <cell r="M970" t="str">
            <v>N/A</v>
          </cell>
          <cell r="N970" t="str">
            <v>-</v>
          </cell>
        </row>
        <row r="971">
          <cell r="E971" t="str">
            <v>PMHS3811SSN503400</v>
          </cell>
          <cell r="F971" t="str">
            <v>2026-01-27 16:29:34</v>
          </cell>
          <cell r="G971">
            <v>15000</v>
          </cell>
          <cell r="H971">
            <v>46050</v>
          </cell>
          <cell r="I971" t="str">
            <v>WASIQ.JAVED</v>
          </cell>
          <cell r="J971" t="str">
            <v>Accepted</v>
          </cell>
          <cell r="K971" t="str">
            <v>Cash Deposit</v>
          </cell>
          <cell r="L971" t="str">
            <v>Fresh</v>
          </cell>
          <cell r="M971" t="str">
            <v>N/A</v>
          </cell>
          <cell r="N971" t="str">
            <v>-</v>
          </cell>
        </row>
        <row r="972">
          <cell r="E972" t="str">
            <v>NZE170R-4047951</v>
          </cell>
          <cell r="F972" t="str">
            <v>2026-01-27 19:13:36</v>
          </cell>
          <cell r="G972">
            <v>13000</v>
          </cell>
          <cell r="H972">
            <v>46051</v>
          </cell>
          <cell r="I972" t="str">
            <v>KHIZAR.SHERWANI</v>
          </cell>
          <cell r="J972" t="str">
            <v>Accepted</v>
          </cell>
          <cell r="K972" t="str">
            <v>Online Transfer</v>
          </cell>
          <cell r="L972" t="str">
            <v>Fresh</v>
          </cell>
          <cell r="M972" t="str">
            <v>N/A</v>
          </cell>
          <cell r="N972" t="str">
            <v>-</v>
          </cell>
        </row>
        <row r="973">
          <cell r="E973" t="str">
            <v>S00200954</v>
          </cell>
          <cell r="F973" t="str">
            <v>2024-02-13 17:21:16</v>
          </cell>
          <cell r="G973">
            <v>15000</v>
          </cell>
          <cell r="H973">
            <v>46055</v>
          </cell>
          <cell r="I973" t="str">
            <v>HUZAIFA.KHAN</v>
          </cell>
          <cell r="J973" t="str">
            <v>Accepted</v>
          </cell>
          <cell r="K973" t="str">
            <v>Online Transfer</v>
          </cell>
          <cell r="L973" t="str">
            <v>Renewal</v>
          </cell>
          <cell r="M973" t="str">
            <v>-</v>
          </cell>
          <cell r="N973" t="str">
            <v>-</v>
          </cell>
        </row>
        <row r="974">
          <cell r="E974" t="str">
            <v>ED544146</v>
          </cell>
          <cell r="F974" t="str">
            <v>2026-01-09 15:41:49</v>
          </cell>
          <cell r="G974">
            <v>12500</v>
          </cell>
          <cell r="H974">
            <v>46034</v>
          </cell>
          <cell r="I974" t="str">
            <v>HASSAN.MUSTAFA</v>
          </cell>
          <cell r="J974" t="str">
            <v>Accepted</v>
          </cell>
          <cell r="K974" t="str">
            <v>Online Transfer</v>
          </cell>
          <cell r="L974" t="str">
            <v>Fresh</v>
          </cell>
          <cell r="M974" t="str">
            <v>N/A</v>
          </cell>
          <cell r="N974" t="str">
            <v>-</v>
          </cell>
        </row>
        <row r="975">
          <cell r="E975" t="str">
            <v>0080762</v>
          </cell>
          <cell r="F975" t="str">
            <v>2026-01-08 15:31:30</v>
          </cell>
          <cell r="G975">
            <v>12500</v>
          </cell>
          <cell r="H975">
            <v>46034</v>
          </cell>
          <cell r="I975" t="str">
            <v>HASSAN.MUSTAFA</v>
          </cell>
          <cell r="J975" t="str">
            <v>Accepted</v>
          </cell>
          <cell r="K975" t="str">
            <v>Online Transfer</v>
          </cell>
          <cell r="L975" t="str">
            <v>Fresh</v>
          </cell>
          <cell r="M975" t="str">
            <v>N/A</v>
          </cell>
          <cell r="N975" t="str">
            <v>-</v>
          </cell>
        </row>
        <row r="976">
          <cell r="E976" t="str">
            <v>ZRE172R-7007165</v>
          </cell>
          <cell r="F976" t="str">
            <v>2026-01-04 10:51:36</v>
          </cell>
          <cell r="G976">
            <v>12000</v>
          </cell>
          <cell r="H976">
            <v>46027</v>
          </cell>
          <cell r="I976" t="str">
            <v>KHIZAR.SHERWANI</v>
          </cell>
          <cell r="J976" t="str">
            <v>Accepted</v>
          </cell>
          <cell r="K976" t="str">
            <v>Online Transfer</v>
          </cell>
          <cell r="L976" t="str">
            <v>Fresh</v>
          </cell>
          <cell r="M976" t="str">
            <v>N/A</v>
          </cell>
          <cell r="N976" t="str">
            <v>-</v>
          </cell>
        </row>
        <row r="977">
          <cell r="E977" t="str">
            <v>BH600349</v>
          </cell>
          <cell r="F977" t="str">
            <v>2026-01-02 15:00:12</v>
          </cell>
          <cell r="G977">
            <v>11000</v>
          </cell>
          <cell r="H977">
            <v>46024</v>
          </cell>
          <cell r="I977" t="str">
            <v>KHIZAR.SHERWANI</v>
          </cell>
          <cell r="J977" t="str">
            <v>Accepted</v>
          </cell>
          <cell r="K977" t="str">
            <v>Online Transfer</v>
          </cell>
          <cell r="L977" t="str">
            <v>Fresh</v>
          </cell>
          <cell r="M977" t="str">
            <v>N/A</v>
          </cell>
          <cell r="N977" t="str">
            <v>-</v>
          </cell>
        </row>
        <row r="978">
          <cell r="E978" t="str">
            <v>R064041</v>
          </cell>
          <cell r="F978" t="str">
            <v>2026-01-07 13:46:31</v>
          </cell>
          <cell r="G978">
            <v>10000</v>
          </cell>
          <cell r="H978">
            <v>46034</v>
          </cell>
          <cell r="I978" t="str">
            <v>HASSAN.MUSTAFA</v>
          </cell>
          <cell r="J978" t="str">
            <v>Accepted</v>
          </cell>
          <cell r="K978" t="str">
            <v>Online Transfer</v>
          </cell>
          <cell r="L978" t="str">
            <v>Fresh</v>
          </cell>
          <cell r="M978" t="str">
            <v>N/A</v>
          </cell>
          <cell r="N978" t="str">
            <v>-</v>
          </cell>
        </row>
        <row r="979">
          <cell r="E979">
            <v>360496</v>
          </cell>
          <cell r="F979" t="str">
            <v>2026-01-21 13:37:58</v>
          </cell>
          <cell r="G979">
            <v>13000</v>
          </cell>
          <cell r="H979">
            <v>46050</v>
          </cell>
          <cell r="I979" t="str">
            <v>WASIQ.JAVED</v>
          </cell>
          <cell r="J979" t="str">
            <v>Accepted</v>
          </cell>
          <cell r="K979" t="str">
            <v>Cash Deposit</v>
          </cell>
          <cell r="L979" t="str">
            <v>Fresh</v>
          </cell>
          <cell r="M979" t="str">
            <v>N/A</v>
          </cell>
          <cell r="N979" t="str">
            <v>-</v>
          </cell>
        </row>
        <row r="980">
          <cell r="E980">
            <v>6091101</v>
          </cell>
          <cell r="F980" t="str">
            <v>2026-01-07 12:13:42</v>
          </cell>
          <cell r="G980">
            <v>13000</v>
          </cell>
          <cell r="H980">
            <v>46034</v>
          </cell>
          <cell r="I980" t="str">
            <v>HASSAN.MUSTAFA</v>
          </cell>
          <cell r="J980" t="str">
            <v>Accepted</v>
          </cell>
          <cell r="K980" t="str">
            <v>Online Transfer</v>
          </cell>
          <cell r="L980" t="str">
            <v>Fresh</v>
          </cell>
          <cell r="M980" t="str">
            <v>N/A</v>
          </cell>
          <cell r="N980" t="str">
            <v>-</v>
          </cell>
        </row>
        <row r="981">
          <cell r="E981" t="str">
            <v>FM1JKP-14374</v>
          </cell>
          <cell r="F981" t="str">
            <v>2026-01-01 14:33:20</v>
          </cell>
          <cell r="G981">
            <v>12000</v>
          </cell>
          <cell r="H981">
            <v>46024</v>
          </cell>
          <cell r="I981" t="str">
            <v>KHIZAR.SHERWANI</v>
          </cell>
          <cell r="J981" t="str">
            <v>Accepted</v>
          </cell>
          <cell r="K981" t="str">
            <v>Online Transfer</v>
          </cell>
          <cell r="L981" t="str">
            <v>Fresh</v>
          </cell>
          <cell r="M981" t="str">
            <v>N/A</v>
          </cell>
          <cell r="N981" t="str">
            <v>-</v>
          </cell>
        </row>
        <row r="982">
          <cell r="E982" t="str">
            <v>R-7077191</v>
          </cell>
          <cell r="F982" t="str">
            <v>2026-01-07 16:04:22</v>
          </cell>
          <cell r="G982">
            <v>13000</v>
          </cell>
          <cell r="H982">
            <v>46034</v>
          </cell>
          <cell r="I982" t="str">
            <v>HASSAN.MUSTAFA</v>
          </cell>
          <cell r="J982" t="str">
            <v>Accepted</v>
          </cell>
          <cell r="K982" t="str">
            <v>Online Transfer</v>
          </cell>
          <cell r="L982" t="str">
            <v>Fresh</v>
          </cell>
          <cell r="M982" t="str">
            <v>N/A</v>
          </cell>
          <cell r="N982" t="str">
            <v>-</v>
          </cell>
        </row>
        <row r="983">
          <cell r="E983">
            <v>1284418</v>
          </cell>
          <cell r="F983" t="str">
            <v>2026-01-06 15:33:14</v>
          </cell>
          <cell r="G983">
            <v>13000</v>
          </cell>
          <cell r="H983">
            <v>46034</v>
          </cell>
          <cell r="I983" t="str">
            <v>HASSAN.MUSTAFA</v>
          </cell>
          <cell r="J983" t="str">
            <v>Accepted</v>
          </cell>
          <cell r="K983" t="str">
            <v>Online Transfer</v>
          </cell>
          <cell r="L983" t="str">
            <v>Fresh</v>
          </cell>
          <cell r="M983" t="str">
            <v>N/A</v>
          </cell>
          <cell r="N983" t="str">
            <v>-</v>
          </cell>
        </row>
        <row r="984">
          <cell r="E984" t="str">
            <v>ZRE172R-7077762</v>
          </cell>
          <cell r="F984" t="str">
            <v>2026-01-16 18:42:05</v>
          </cell>
          <cell r="G984">
            <v>11000</v>
          </cell>
          <cell r="H984">
            <v>46056</v>
          </cell>
          <cell r="I984" t="str">
            <v>FARJAD.LATIF</v>
          </cell>
          <cell r="J984" t="str">
            <v>Accepted</v>
          </cell>
          <cell r="K984" t="str">
            <v>Cheque</v>
          </cell>
          <cell r="L984" t="str">
            <v>Fresh</v>
          </cell>
          <cell r="M984" t="str">
            <v>N/A</v>
          </cell>
          <cell r="N984" t="str">
            <v>-</v>
          </cell>
        </row>
        <row r="985">
          <cell r="E985" t="str">
            <v>ZRE172R-7077762(A)</v>
          </cell>
          <cell r="F985" t="str">
            <v>2026-01-16 18:40:41</v>
          </cell>
          <cell r="G985">
            <v>11000</v>
          </cell>
          <cell r="H985">
            <v>46056</v>
          </cell>
          <cell r="I985" t="str">
            <v>FARJAD.LATIF</v>
          </cell>
          <cell r="J985" t="str">
            <v>Accepted</v>
          </cell>
          <cell r="K985" t="str">
            <v>Cheque</v>
          </cell>
          <cell r="L985" t="str">
            <v>Fresh</v>
          </cell>
          <cell r="M985" t="str">
            <v>N/A</v>
          </cell>
          <cell r="N985" t="str">
            <v>-</v>
          </cell>
        </row>
        <row r="986">
          <cell r="E986" t="str">
            <v>220926(A)</v>
          </cell>
          <cell r="F986" t="str">
            <v>2026-01-17 11:36:36</v>
          </cell>
          <cell r="G986">
            <v>11000</v>
          </cell>
          <cell r="H986">
            <v>46056</v>
          </cell>
          <cell r="I986" t="str">
            <v>FARJAD.LATIF</v>
          </cell>
          <cell r="J986" t="str">
            <v>Accepted</v>
          </cell>
          <cell r="K986" t="str">
            <v>Cheque</v>
          </cell>
          <cell r="L986" t="str">
            <v>Fresh</v>
          </cell>
          <cell r="M986" t="str">
            <v>N/A</v>
          </cell>
          <cell r="N986" t="str">
            <v>-</v>
          </cell>
        </row>
        <row r="987">
          <cell r="E987" t="str">
            <v>NZE170R4051956</v>
          </cell>
          <cell r="F987" t="str">
            <v>2025-02-15 13:48:40</v>
          </cell>
          <cell r="G987">
            <v>14000</v>
          </cell>
          <cell r="H987">
            <v>46055</v>
          </cell>
          <cell r="I987" t="str">
            <v>MUHAMMAD.UMER</v>
          </cell>
          <cell r="J987" t="str">
            <v>Accepted</v>
          </cell>
          <cell r="K987" t="str">
            <v>Online Transfer</v>
          </cell>
          <cell r="L987" t="str">
            <v>Renewal</v>
          </cell>
          <cell r="M987" t="str">
            <v>-</v>
          </cell>
          <cell r="N987" t="str">
            <v>-</v>
          </cell>
        </row>
        <row r="988">
          <cell r="E988">
            <v>220926</v>
          </cell>
          <cell r="F988" t="str">
            <v>2026-01-17 11:35:56</v>
          </cell>
          <cell r="G988">
            <v>11000</v>
          </cell>
          <cell r="H988">
            <v>46056</v>
          </cell>
          <cell r="I988" t="str">
            <v>FARJAD.LATIF</v>
          </cell>
          <cell r="J988" t="str">
            <v>Accepted</v>
          </cell>
          <cell r="K988" t="str">
            <v>Cheque</v>
          </cell>
          <cell r="L988" t="str">
            <v>Fresh</v>
          </cell>
          <cell r="M988" t="str">
            <v>N/A</v>
          </cell>
          <cell r="N988" t="str">
            <v>-</v>
          </cell>
        </row>
        <row r="989">
          <cell r="E989" t="str">
            <v>7077768(A)</v>
          </cell>
          <cell r="F989" t="str">
            <v>2026-01-17 16:31:29</v>
          </cell>
          <cell r="G989">
            <v>11000</v>
          </cell>
          <cell r="H989">
            <v>46056</v>
          </cell>
          <cell r="I989" t="str">
            <v>FARJAD.LATIF</v>
          </cell>
          <cell r="J989" t="str">
            <v>Accepted</v>
          </cell>
          <cell r="K989" t="str">
            <v>Cheque</v>
          </cell>
          <cell r="L989" t="str">
            <v>Fresh</v>
          </cell>
          <cell r="M989" t="str">
            <v>N/A</v>
          </cell>
          <cell r="N989" t="str">
            <v>-</v>
          </cell>
        </row>
        <row r="990">
          <cell r="E990">
            <v>7077768</v>
          </cell>
          <cell r="F990" t="str">
            <v>2026-01-17 16:30:29</v>
          </cell>
          <cell r="G990">
            <v>11000</v>
          </cell>
          <cell r="H990">
            <v>46056</v>
          </cell>
          <cell r="I990" t="str">
            <v>FARJAD.LATIF</v>
          </cell>
          <cell r="J990" t="str">
            <v>Accepted</v>
          </cell>
          <cell r="K990" t="str">
            <v>Cheque</v>
          </cell>
          <cell r="L990" t="str">
            <v>Fresh</v>
          </cell>
          <cell r="M990" t="str">
            <v>N/A</v>
          </cell>
          <cell r="N990" t="str">
            <v>-</v>
          </cell>
        </row>
        <row r="991">
          <cell r="E991" t="str">
            <v>ZRE172R-7047783(A)</v>
          </cell>
          <cell r="F991" t="str">
            <v>2026-01-19 12:43:19</v>
          </cell>
          <cell r="G991">
            <v>11000</v>
          </cell>
          <cell r="H991">
            <v>46056</v>
          </cell>
          <cell r="I991" t="str">
            <v>FARJAD.LATIF</v>
          </cell>
          <cell r="J991" t="str">
            <v>Accepted</v>
          </cell>
          <cell r="K991" t="str">
            <v>Cheque</v>
          </cell>
          <cell r="L991" t="str">
            <v>Fresh</v>
          </cell>
          <cell r="M991" t="str">
            <v>N/A</v>
          </cell>
          <cell r="N991" t="str">
            <v>-</v>
          </cell>
        </row>
        <row r="992">
          <cell r="E992" t="str">
            <v>ZRE172R-7047783</v>
          </cell>
          <cell r="F992" t="str">
            <v>2026-01-19 12:42:54</v>
          </cell>
          <cell r="G992">
            <v>11000</v>
          </cell>
          <cell r="H992">
            <v>46056</v>
          </cell>
          <cell r="I992" t="str">
            <v>FARJAD.LATIF</v>
          </cell>
          <cell r="J992" t="str">
            <v>Accepted</v>
          </cell>
          <cell r="K992" t="str">
            <v>Cheque</v>
          </cell>
          <cell r="L992" t="str">
            <v>Fresh</v>
          </cell>
          <cell r="M992" t="str">
            <v>N/A</v>
          </cell>
          <cell r="N992" t="str">
            <v>-</v>
          </cell>
        </row>
        <row r="993">
          <cell r="E993" t="str">
            <v>JX-7029</v>
          </cell>
          <cell r="F993" t="str">
            <v>2026-01-21 14:20:38</v>
          </cell>
          <cell r="G993">
            <v>13000</v>
          </cell>
          <cell r="H993">
            <v>46017</v>
          </cell>
          <cell r="I993" t="str">
            <v>WASIQ.JAVED</v>
          </cell>
          <cell r="J993" t="str">
            <v>Accepted</v>
          </cell>
          <cell r="K993" t="str">
            <v>Online Transfer</v>
          </cell>
          <cell r="L993" t="str">
            <v>Fresh</v>
          </cell>
          <cell r="M993" t="str">
            <v>N/A</v>
          </cell>
          <cell r="N993" t="str">
            <v>-</v>
          </cell>
        </row>
        <row r="994">
          <cell r="E994" t="str">
            <v>NZE170R-4036500</v>
          </cell>
          <cell r="F994" t="str">
            <v>2026-01-21 19:31:27</v>
          </cell>
          <cell r="G994">
            <v>11000</v>
          </cell>
          <cell r="H994">
            <v>46056</v>
          </cell>
          <cell r="I994" t="str">
            <v>FARJAD.LATIF</v>
          </cell>
          <cell r="J994" t="str">
            <v>Accepted</v>
          </cell>
          <cell r="K994" t="str">
            <v>Cheque</v>
          </cell>
          <cell r="L994" t="str">
            <v>Fresh</v>
          </cell>
          <cell r="M994" t="str">
            <v>N/A</v>
          </cell>
          <cell r="N994" t="str">
            <v>-</v>
          </cell>
        </row>
        <row r="995">
          <cell r="E995" t="str">
            <v>NKMAAB3D1M1010954</v>
          </cell>
          <cell r="F995" t="str">
            <v>2026-01-29 19:15:03</v>
          </cell>
          <cell r="G995">
            <v>18000</v>
          </cell>
          <cell r="H995">
            <v>46055</v>
          </cell>
          <cell r="I995" t="str">
            <v>MUNEEB.HUSSAIN</v>
          </cell>
          <cell r="J995" t="str">
            <v>Accepted</v>
          </cell>
          <cell r="K995" t="str">
            <v>Online Transfer</v>
          </cell>
          <cell r="L995" t="str">
            <v>Fresh</v>
          </cell>
          <cell r="M995" t="str">
            <v>N/A</v>
          </cell>
          <cell r="N995" t="str">
            <v>-</v>
          </cell>
        </row>
        <row r="996">
          <cell r="E996" t="str">
            <v>NZE170R-4036500(A)</v>
          </cell>
          <cell r="F996" t="str">
            <v>2026-01-21 19:32:15</v>
          </cell>
          <cell r="G996">
            <v>11000</v>
          </cell>
          <cell r="H996">
            <v>46056</v>
          </cell>
          <cell r="I996" t="str">
            <v>FARJAD.LATIF</v>
          </cell>
          <cell r="J996" t="str">
            <v>Accepted</v>
          </cell>
          <cell r="K996" t="str">
            <v>Cheque</v>
          </cell>
          <cell r="L996" t="str">
            <v>Fresh</v>
          </cell>
          <cell r="M996" t="str">
            <v>N/A</v>
          </cell>
          <cell r="N996" t="str">
            <v>-</v>
          </cell>
        </row>
        <row r="997">
          <cell r="E997" t="str">
            <v>GUN126R-5539692(A)</v>
          </cell>
          <cell r="F997" t="str">
            <v>2026-01-20 19:35:53</v>
          </cell>
          <cell r="G997">
            <v>11000</v>
          </cell>
          <cell r="H997">
            <v>46056</v>
          </cell>
          <cell r="I997" t="str">
            <v>FARJAD.LATIF</v>
          </cell>
          <cell r="J997" t="str">
            <v>Accepted</v>
          </cell>
          <cell r="K997" t="str">
            <v>Cheque</v>
          </cell>
          <cell r="L997" t="str">
            <v>Fresh</v>
          </cell>
          <cell r="M997" t="str">
            <v>N/A</v>
          </cell>
          <cell r="N997" t="str">
            <v>-</v>
          </cell>
        </row>
        <row r="998">
          <cell r="E998" t="str">
            <v>GUN126R-5539692</v>
          </cell>
          <cell r="F998" t="str">
            <v>2026-01-20 19:35:11</v>
          </cell>
          <cell r="G998">
            <v>11000</v>
          </cell>
          <cell r="H998">
            <v>46056</v>
          </cell>
          <cell r="I998" t="str">
            <v>FARJAD.LATIF</v>
          </cell>
          <cell r="J998" t="str">
            <v>Accepted</v>
          </cell>
          <cell r="K998" t="str">
            <v>Cheque</v>
          </cell>
          <cell r="L998" t="str">
            <v>Fresh</v>
          </cell>
          <cell r="M998" t="str">
            <v>N/A</v>
          </cell>
          <cell r="N998" t="str">
            <v>-</v>
          </cell>
        </row>
        <row r="999">
          <cell r="E999" t="str">
            <v>A200A-0055486(A)</v>
          </cell>
          <cell r="F999" t="str">
            <v>2026-01-23 20:27:35</v>
          </cell>
          <cell r="G999">
            <v>11000</v>
          </cell>
          <cell r="H999">
            <v>46056</v>
          </cell>
          <cell r="I999" t="str">
            <v>FARJAD.LATIF</v>
          </cell>
          <cell r="J999" t="str">
            <v>Accepted</v>
          </cell>
          <cell r="K999" t="str">
            <v>Cheque</v>
          </cell>
          <cell r="L999" t="str">
            <v>Fresh</v>
          </cell>
          <cell r="M999" t="str">
            <v>N/A</v>
          </cell>
          <cell r="N999" t="str">
            <v>-</v>
          </cell>
        </row>
        <row r="1000">
          <cell r="E1000" t="str">
            <v>A200A-0055486</v>
          </cell>
          <cell r="F1000" t="str">
            <v>2026-01-23 20:27:04</v>
          </cell>
          <cell r="G1000">
            <v>11000</v>
          </cell>
          <cell r="H1000">
            <v>46056</v>
          </cell>
          <cell r="I1000" t="str">
            <v>FARJAD.LATIF</v>
          </cell>
          <cell r="J1000" t="str">
            <v>Accepted</v>
          </cell>
          <cell r="K1000" t="str">
            <v>Cheque</v>
          </cell>
          <cell r="L1000" t="str">
            <v>Fresh</v>
          </cell>
          <cell r="M1000" t="str">
            <v>N/A</v>
          </cell>
          <cell r="N1000" t="str">
            <v>-</v>
          </cell>
        </row>
        <row r="1001">
          <cell r="E1001">
            <v>6091296</v>
          </cell>
          <cell r="F1001" t="str">
            <v>2026-01-26 16:28:47</v>
          </cell>
          <cell r="G1001">
            <v>11000</v>
          </cell>
          <cell r="H1001">
            <v>46056</v>
          </cell>
          <cell r="I1001" t="str">
            <v>FARJAD.LATIF</v>
          </cell>
          <cell r="J1001" t="str">
            <v>Accepted</v>
          </cell>
          <cell r="K1001" t="str">
            <v>Cheque</v>
          </cell>
          <cell r="L1001" t="str">
            <v>Fresh</v>
          </cell>
          <cell r="M1001" t="str">
            <v>N/A</v>
          </cell>
          <cell r="N1001" t="str">
            <v>-</v>
          </cell>
        </row>
        <row r="1002">
          <cell r="E1002" t="str">
            <v>6091296(A)</v>
          </cell>
          <cell r="F1002" t="str">
            <v>2026-01-26 16:29:43</v>
          </cell>
          <cell r="G1002">
            <v>11000</v>
          </cell>
          <cell r="H1002">
            <v>46056</v>
          </cell>
          <cell r="I1002" t="str">
            <v>FARJAD.LATIF</v>
          </cell>
          <cell r="J1002" t="str">
            <v>Accepted</v>
          </cell>
          <cell r="K1002" t="str">
            <v>Cheque</v>
          </cell>
          <cell r="L1002" t="str">
            <v>Fresh</v>
          </cell>
          <cell r="M1002" t="str">
            <v>N/A</v>
          </cell>
          <cell r="N1002" t="str">
            <v>-</v>
          </cell>
        </row>
        <row r="1003">
          <cell r="E1003" t="str">
            <v>H1090477</v>
          </cell>
          <cell r="F1003" t="str">
            <v>2024-02-13 16:19:50</v>
          </cell>
          <cell r="G1003">
            <v>15000</v>
          </cell>
          <cell r="H1003">
            <v>46055</v>
          </cell>
          <cell r="I1003" t="str">
            <v>HUZAIFA.KHAN</v>
          </cell>
          <cell r="J1003" t="str">
            <v>Accepted</v>
          </cell>
          <cell r="K1003" t="str">
            <v>Online Transfer</v>
          </cell>
          <cell r="L1003" t="str">
            <v>Renewal</v>
          </cell>
          <cell r="M1003" t="str">
            <v>-</v>
          </cell>
          <cell r="N1003" t="str">
            <v>-</v>
          </cell>
        </row>
        <row r="1004">
          <cell r="E1004">
            <v>1095174</v>
          </cell>
          <cell r="F1004" t="str">
            <v>2026-02-02 00:00:00</v>
          </cell>
          <cell r="G1004">
            <v>12000</v>
          </cell>
          <cell r="H1004">
            <v>46055</v>
          </cell>
          <cell r="I1004" t="str">
            <v>SAIF.MALIK</v>
          </cell>
          <cell r="J1004" t="str">
            <v>Accepted</v>
          </cell>
          <cell r="K1004" t="str">
            <v>Online Transfer</v>
          </cell>
          <cell r="L1004" t="str">
            <v>Conversion</v>
          </cell>
          <cell r="M1004" t="str">
            <v>NA</v>
          </cell>
          <cell r="N1004" t="str">
            <v>-</v>
          </cell>
        </row>
        <row r="1005">
          <cell r="E1005" t="str">
            <v>NF1AET306H1191782</v>
          </cell>
          <cell r="F1005" t="str">
            <v>2025-02-08 00:00:00</v>
          </cell>
          <cell r="G1005">
            <v>13000</v>
          </cell>
          <cell r="H1005">
            <v>46055</v>
          </cell>
          <cell r="I1005" t="str">
            <v>SAIF.MALIK</v>
          </cell>
          <cell r="J1005" t="str">
            <v>Accepted</v>
          </cell>
          <cell r="K1005" t="str">
            <v>Online Transfer</v>
          </cell>
          <cell r="L1005" t="str">
            <v>Renewal</v>
          </cell>
          <cell r="M1005" t="str">
            <v>-</v>
          </cell>
          <cell r="N1005" t="str">
            <v>-</v>
          </cell>
        </row>
        <row r="1006">
          <cell r="E1006" t="str">
            <v>ZRE172R-7077967</v>
          </cell>
          <cell r="F1006" t="str">
            <v>2026-02-09 00:00:00</v>
          </cell>
          <cell r="G1006">
            <v>13000</v>
          </cell>
          <cell r="H1006">
            <v>46053</v>
          </cell>
          <cell r="I1006" t="str">
            <v>TANVIR.AHMAD</v>
          </cell>
          <cell r="J1006" t="str">
            <v>Accepted</v>
          </cell>
          <cell r="K1006" t="str">
            <v>Online Transfer</v>
          </cell>
          <cell r="L1006" t="str">
            <v>Fresh</v>
          </cell>
          <cell r="M1006" t="str">
            <v>N/A</v>
          </cell>
          <cell r="N1006" t="str">
            <v>-</v>
          </cell>
        </row>
        <row r="1007">
          <cell r="E1007">
            <v>220166</v>
          </cell>
          <cell r="F1007" t="str">
            <v>2026-02-09 00:00:00</v>
          </cell>
          <cell r="G1007">
            <v>13000</v>
          </cell>
          <cell r="H1007">
            <v>46053</v>
          </cell>
          <cell r="I1007" t="str">
            <v>TANVIR.AHMAD</v>
          </cell>
          <cell r="J1007" t="str">
            <v>Accepted</v>
          </cell>
          <cell r="K1007" t="str">
            <v>Online Transfer</v>
          </cell>
          <cell r="L1007" t="str">
            <v>Fresh</v>
          </cell>
          <cell r="M1007" t="str">
            <v>N/A</v>
          </cell>
          <cell r="N1007" t="str">
            <v>-</v>
          </cell>
        </row>
        <row r="1008">
          <cell r="E1008" t="str">
            <v>A1J310PK10104137</v>
          </cell>
          <cell r="F1008" t="str">
            <v>2026-02-02 00:00:00</v>
          </cell>
          <cell r="G1008">
            <v>15000</v>
          </cell>
          <cell r="H1008">
            <v>46055</v>
          </cell>
          <cell r="I1008" t="str">
            <v>HUZAIFA.KHAN</v>
          </cell>
          <cell r="J1008" t="str">
            <v>Accepted</v>
          </cell>
          <cell r="K1008" t="str">
            <v>Online Transfer</v>
          </cell>
          <cell r="L1008" t="str">
            <v>Conversion</v>
          </cell>
          <cell r="M1008" t="str">
            <v>NA</v>
          </cell>
          <cell r="N1008" t="str">
            <v>-</v>
          </cell>
        </row>
        <row r="1009">
          <cell r="E1009" t="str">
            <v>BFU-431</v>
          </cell>
          <cell r="F1009" t="str">
            <v>2026-01-31 18:01:25</v>
          </cell>
          <cell r="G1009">
            <v>13000</v>
          </cell>
          <cell r="H1009">
            <v>46053</v>
          </cell>
          <cell r="I1009" t="str">
            <v>S.FARAZ.AHSAN</v>
          </cell>
          <cell r="J1009" t="str">
            <v>Accepted</v>
          </cell>
          <cell r="K1009" t="str">
            <v>Online Transfer</v>
          </cell>
          <cell r="L1009" t="str">
            <v>Fresh</v>
          </cell>
          <cell r="M1009" t="str">
            <v>N/A</v>
          </cell>
          <cell r="N1009" t="str">
            <v>-</v>
          </cell>
        </row>
        <row r="1010">
          <cell r="E1010" t="str">
            <v>NKMA2CBR4N1001276</v>
          </cell>
          <cell r="F1010" t="str">
            <v>2026-02-02 00:00:00</v>
          </cell>
          <cell r="G1010">
            <v>8632</v>
          </cell>
          <cell r="H1010">
            <v>46055</v>
          </cell>
          <cell r="I1010" t="str">
            <v>M.MUSTAFA</v>
          </cell>
          <cell r="J1010" t="str">
            <v>Pending</v>
          </cell>
          <cell r="K1010" t="str">
            <v>Online Transfer</v>
          </cell>
          <cell r="L1010" t="str">
            <v>Conversion</v>
          </cell>
          <cell r="M1010" t="str">
            <v>NA</v>
          </cell>
          <cell r="N1010" t="str">
            <v>-</v>
          </cell>
        </row>
        <row r="1011">
          <cell r="E1011" t="str">
            <v>S2013620</v>
          </cell>
          <cell r="F1011" t="str">
            <v>2025-02-10 12:57:43</v>
          </cell>
          <cell r="G1011">
            <v>14000</v>
          </cell>
          <cell r="H1011">
            <v>46054</v>
          </cell>
          <cell r="I1011" t="str">
            <v>NAZRA.NAZAR</v>
          </cell>
          <cell r="J1011" t="str">
            <v>Accepted</v>
          </cell>
          <cell r="K1011" t="str">
            <v>Online Transfer</v>
          </cell>
          <cell r="L1011" t="str">
            <v>Renewal</v>
          </cell>
          <cell r="M1011" t="str">
            <v>-</v>
          </cell>
          <cell r="N1011" t="str">
            <v>-</v>
          </cell>
        </row>
        <row r="1012">
          <cell r="E1012" t="str">
            <v>R035767</v>
          </cell>
          <cell r="F1012" t="str">
            <v>2024-02-06 13:48:29</v>
          </cell>
          <cell r="G1012">
            <v>13000</v>
          </cell>
          <cell r="H1012">
            <v>46053</v>
          </cell>
          <cell r="I1012" t="str">
            <v>AGHA.M.JAFFER</v>
          </cell>
          <cell r="J1012" t="str">
            <v>Accepted</v>
          </cell>
          <cell r="K1012" t="str">
            <v>Online Transfer</v>
          </cell>
          <cell r="L1012" t="str">
            <v>Renewal</v>
          </cell>
          <cell r="M1012" t="str">
            <v>-</v>
          </cell>
          <cell r="N1012" t="str">
            <v>-</v>
          </cell>
        </row>
        <row r="1013">
          <cell r="E1013" t="str">
            <v>NNAQL51AZKP516038</v>
          </cell>
          <cell r="F1013" t="str">
            <v>2022-02-14 10:39:18</v>
          </cell>
          <cell r="G1013">
            <v>15500</v>
          </cell>
          <cell r="H1013">
            <v>46053</v>
          </cell>
          <cell r="I1013" t="str">
            <v>AGHA.M.JAFFER</v>
          </cell>
          <cell r="J1013" t="str">
            <v>Accepted</v>
          </cell>
          <cell r="K1013" t="str">
            <v>Online Transfer</v>
          </cell>
          <cell r="L1013" t="str">
            <v>Renewal</v>
          </cell>
          <cell r="M1013" t="str">
            <v>-</v>
          </cell>
          <cell r="N1013" t="str">
            <v>-</v>
          </cell>
        </row>
        <row r="1014">
          <cell r="E1014" t="str">
            <v>NFBGN9669MR006133</v>
          </cell>
          <cell r="F1014" t="str">
            <v>2023-02-11 11:59:00</v>
          </cell>
          <cell r="G1014">
            <v>14000</v>
          </cell>
          <cell r="H1014">
            <v>46053</v>
          </cell>
          <cell r="I1014" t="str">
            <v>RAHAT.GUL</v>
          </cell>
          <cell r="J1014" t="str">
            <v>Accepted</v>
          </cell>
          <cell r="K1014" t="str">
            <v>Online Transfer</v>
          </cell>
          <cell r="L1014" t="str">
            <v>Renewal</v>
          </cell>
          <cell r="M1014" t="str">
            <v>-</v>
          </cell>
          <cell r="N1014" t="str">
            <v>-</v>
          </cell>
        </row>
        <row r="1015">
          <cell r="E1015" t="str">
            <v>NSP151R-9516042</v>
          </cell>
          <cell r="F1015" t="str">
            <v>2024-02-09 00:00:00</v>
          </cell>
          <cell r="G1015">
            <v>13000</v>
          </cell>
          <cell r="H1015">
            <v>46054</v>
          </cell>
          <cell r="I1015" t="str">
            <v>HUZAIFA.KHAN</v>
          </cell>
          <cell r="J1015" t="str">
            <v>Accepted</v>
          </cell>
          <cell r="K1015" t="str">
            <v>Online Transfer</v>
          </cell>
          <cell r="L1015" t="str">
            <v>Renewal</v>
          </cell>
          <cell r="M1015" t="str">
            <v>-</v>
          </cell>
          <cell r="N1015" t="str">
            <v>-</v>
          </cell>
        </row>
        <row r="1016">
          <cell r="E1016">
            <v>6032148</v>
          </cell>
          <cell r="F1016" t="str">
            <v>2022-01-24 16:40:14</v>
          </cell>
          <cell r="G1016">
            <v>13000</v>
          </cell>
          <cell r="H1016">
            <v>46053</v>
          </cell>
          <cell r="I1016" t="str">
            <v>FIZA.SHEIKH</v>
          </cell>
          <cell r="J1016" t="str">
            <v>Accepted</v>
          </cell>
          <cell r="K1016" t="str">
            <v>Online Transfer</v>
          </cell>
          <cell r="L1016" t="str">
            <v>Renewal</v>
          </cell>
          <cell r="M1016" t="str">
            <v>-</v>
          </cell>
          <cell r="N1016" t="str">
            <v>-</v>
          </cell>
        </row>
        <row r="1017">
          <cell r="E1017" t="str">
            <v>NSP150R-7006606</v>
          </cell>
          <cell r="F1017" t="str">
            <v>2026-02-02 00:00:00</v>
          </cell>
          <cell r="G1017">
            <v>18000</v>
          </cell>
          <cell r="H1017">
            <v>46053</v>
          </cell>
          <cell r="I1017" t="str">
            <v>ZAYNAB.MUSTAFA</v>
          </cell>
          <cell r="J1017" t="str">
            <v>Accepted</v>
          </cell>
          <cell r="K1017" t="str">
            <v>Online Transfer</v>
          </cell>
          <cell r="L1017" t="str">
            <v>Conversion</v>
          </cell>
          <cell r="M1017" t="str">
            <v>NA</v>
          </cell>
          <cell r="N1017" t="str">
            <v>-</v>
          </cell>
        </row>
        <row r="1018">
          <cell r="E1018">
            <v>265384</v>
          </cell>
          <cell r="F1018" t="str">
            <v>2021-01-11 10:57:28</v>
          </cell>
          <cell r="G1018">
            <v>13000</v>
          </cell>
          <cell r="H1018">
            <v>46054</v>
          </cell>
          <cell r="I1018" t="str">
            <v>FIZA.SHEIKH</v>
          </cell>
          <cell r="J1018" t="str">
            <v>Accepted</v>
          </cell>
          <cell r="K1018" t="str">
            <v>Online Transfer</v>
          </cell>
          <cell r="L1018" t="str">
            <v>Renewal</v>
          </cell>
          <cell r="M1018" t="str">
            <v>-</v>
          </cell>
          <cell r="N1018" t="str">
            <v>-</v>
          </cell>
        </row>
        <row r="1019">
          <cell r="E1019" t="str">
            <v>GUN126R-5564067</v>
          </cell>
          <cell r="F1019" t="str">
            <v>2024-01-16 11:52:55</v>
          </cell>
          <cell r="G1019">
            <v>16000</v>
          </cell>
          <cell r="H1019">
            <v>46054</v>
          </cell>
          <cell r="I1019" t="str">
            <v>ZAYNAB.MUSTAFA</v>
          </cell>
          <cell r="J1019" t="str">
            <v>Accepted</v>
          </cell>
          <cell r="K1019" t="str">
            <v>Online Transfer</v>
          </cell>
          <cell r="L1019" t="str">
            <v>Renewal</v>
          </cell>
          <cell r="M1019" t="str">
            <v>-</v>
          </cell>
          <cell r="N1019" t="str">
            <v>-</v>
          </cell>
        </row>
        <row r="1020">
          <cell r="E1020" t="str">
            <v>NSP151R-9501524</v>
          </cell>
          <cell r="F1020" t="str">
            <v>2026-01-31 17:55:26</v>
          </cell>
          <cell r="G1020">
            <v>15000</v>
          </cell>
          <cell r="H1020">
            <v>46053</v>
          </cell>
          <cell r="I1020" t="str">
            <v>JOSEPH.H</v>
          </cell>
          <cell r="J1020" t="str">
            <v>Accepted</v>
          </cell>
          <cell r="K1020" t="str">
            <v>Online Transfer</v>
          </cell>
          <cell r="L1020" t="str">
            <v>Fresh</v>
          </cell>
          <cell r="M1020" t="str">
            <v>N/A</v>
          </cell>
          <cell r="N1020" t="str">
            <v>-</v>
          </cell>
        </row>
        <row r="1021">
          <cell r="E1021" t="str">
            <v>ED549495</v>
          </cell>
          <cell r="F1021" t="str">
            <v>2026-01-31 17:32:29</v>
          </cell>
          <cell r="G1021">
            <v>15000</v>
          </cell>
          <cell r="H1021">
            <v>46053</v>
          </cell>
          <cell r="I1021" t="str">
            <v>JOSEPH.H</v>
          </cell>
          <cell r="J1021" t="str">
            <v>Accepted</v>
          </cell>
          <cell r="K1021" t="str">
            <v>Online Transfer</v>
          </cell>
          <cell r="L1021" t="str">
            <v>Fresh</v>
          </cell>
          <cell r="M1021" t="str">
            <v>N/A</v>
          </cell>
          <cell r="N1021" t="str">
            <v>-</v>
          </cell>
        </row>
        <row r="1022">
          <cell r="E1022" t="str">
            <v>R0909924</v>
          </cell>
          <cell r="F1022" t="str">
            <v>2026-01-24 12:35:23</v>
          </cell>
          <cell r="G1022">
            <v>13000</v>
          </cell>
          <cell r="H1022">
            <v>46053</v>
          </cell>
          <cell r="I1022" t="str">
            <v>HANNAN.ALI</v>
          </cell>
          <cell r="J1022" t="str">
            <v>Accepted</v>
          </cell>
          <cell r="K1022" t="str">
            <v>Online Transfer</v>
          </cell>
          <cell r="L1022" t="str">
            <v>Fresh</v>
          </cell>
          <cell r="M1022" t="str">
            <v>N/A</v>
          </cell>
          <cell r="N1022" t="str">
            <v>-</v>
          </cell>
        </row>
        <row r="1023">
          <cell r="E1023" t="str">
            <v>CJQ3BZ0641402</v>
          </cell>
          <cell r="F1023" t="str">
            <v>2026-01-31 11:34:47</v>
          </cell>
          <cell r="G1023">
            <v>15000</v>
          </cell>
          <cell r="H1023">
            <v>46053</v>
          </cell>
          <cell r="I1023" t="str">
            <v>JOSEPH.H</v>
          </cell>
          <cell r="J1023" t="str">
            <v>Accepted</v>
          </cell>
          <cell r="K1023" t="str">
            <v>Online Transfer</v>
          </cell>
          <cell r="L1023" t="str">
            <v>Fresh</v>
          </cell>
          <cell r="M1023" t="str">
            <v>N/A</v>
          </cell>
          <cell r="N1023" t="str">
            <v>-</v>
          </cell>
        </row>
        <row r="1024">
          <cell r="E1024">
            <v>152161</v>
          </cell>
          <cell r="F1024" t="str">
            <v>2026-01-02 10:09:17</v>
          </cell>
          <cell r="G1024">
            <v>14000</v>
          </cell>
          <cell r="H1024">
            <v>46053</v>
          </cell>
          <cell r="I1024" t="str">
            <v>JOSEPH.H</v>
          </cell>
          <cell r="J1024" t="str">
            <v>Accepted</v>
          </cell>
          <cell r="K1024" t="str">
            <v>Online Transfer</v>
          </cell>
          <cell r="L1024" t="str">
            <v>Fresh</v>
          </cell>
          <cell r="M1024" t="str">
            <v>N/A</v>
          </cell>
          <cell r="N1024" t="str">
            <v>-</v>
          </cell>
        </row>
        <row r="1025">
          <cell r="E1025" t="str">
            <v>NF1AET306H1101860</v>
          </cell>
          <cell r="F1025" t="str">
            <v>2025-01-31 19:22:30</v>
          </cell>
          <cell r="G1025">
            <v>10000</v>
          </cell>
          <cell r="H1025">
            <v>46053</v>
          </cell>
          <cell r="I1025" t="str">
            <v>FARJAD.MANZOOR</v>
          </cell>
          <cell r="J1025" t="str">
            <v>Accepted</v>
          </cell>
          <cell r="K1025" t="str">
            <v>Online Transfer</v>
          </cell>
          <cell r="L1025" t="str">
            <v>Renewal</v>
          </cell>
          <cell r="M1025" t="str">
            <v>-</v>
          </cell>
          <cell r="N1025" t="str">
            <v>-</v>
          </cell>
        </row>
        <row r="1026">
          <cell r="E1026" t="str">
            <v>R008991</v>
          </cell>
          <cell r="F1026" t="str">
            <v>2025-02-07 15:55:17</v>
          </cell>
          <cell r="G1026">
            <v>8000</v>
          </cell>
          <cell r="H1026">
            <v>46048</v>
          </cell>
          <cell r="I1026" t="str">
            <v>FARJAD.MANZOOR</v>
          </cell>
          <cell r="J1026" t="str">
            <v>Accepted</v>
          </cell>
          <cell r="K1026" t="str">
            <v>Online Transfer</v>
          </cell>
          <cell r="L1026" t="str">
            <v>Renewal</v>
          </cell>
          <cell r="M1026" t="str">
            <v>-</v>
          </cell>
          <cell r="N1026" t="str">
            <v>-</v>
          </cell>
        </row>
        <row r="1027">
          <cell r="E1027" t="str">
            <v>S700V-0038435</v>
          </cell>
          <cell r="F1027" t="str">
            <v>2026-01-30 11:50:36</v>
          </cell>
          <cell r="G1027">
            <v>15000</v>
          </cell>
          <cell r="H1027">
            <v>46053</v>
          </cell>
          <cell r="I1027" t="str">
            <v>JOSEPH.H</v>
          </cell>
          <cell r="J1027" t="str">
            <v>Accepted</v>
          </cell>
          <cell r="K1027" t="str">
            <v>Online Transfer</v>
          </cell>
          <cell r="L1027" t="str">
            <v>Fresh</v>
          </cell>
          <cell r="M1027" t="str">
            <v>N/A</v>
          </cell>
          <cell r="N1027" t="str">
            <v>-</v>
          </cell>
        </row>
        <row r="1028">
          <cell r="E1028" t="str">
            <v>BUN-183</v>
          </cell>
          <cell r="F1028" t="str">
            <v>2026-01-30 17:51:56</v>
          </cell>
          <cell r="G1028">
            <v>13000</v>
          </cell>
          <cell r="H1028">
            <v>46053</v>
          </cell>
          <cell r="I1028" t="str">
            <v>SHAYAN</v>
          </cell>
          <cell r="J1028" t="str">
            <v>Accepted</v>
          </cell>
          <cell r="K1028" t="str">
            <v>Online Transfer</v>
          </cell>
          <cell r="L1028" t="str">
            <v>Fresh</v>
          </cell>
          <cell r="M1028" t="str">
            <v>N/A</v>
          </cell>
          <cell r="N1028" t="str">
            <v>-</v>
          </cell>
        </row>
        <row r="1029">
          <cell r="E1029" t="str">
            <v>KQU-4470</v>
          </cell>
          <cell r="F1029" t="str">
            <v>2026-01-29 19:33:31</v>
          </cell>
          <cell r="G1029">
            <v>13000</v>
          </cell>
          <cell r="H1029">
            <v>46051</v>
          </cell>
          <cell r="I1029" t="str">
            <v>SHAYAN</v>
          </cell>
          <cell r="J1029" t="str">
            <v>Accepted</v>
          </cell>
          <cell r="K1029" t="str">
            <v>Online Transfer</v>
          </cell>
          <cell r="L1029" t="str">
            <v>Fresh</v>
          </cell>
          <cell r="M1029" t="str">
            <v>N/A</v>
          </cell>
          <cell r="N1029" t="str">
            <v>-</v>
          </cell>
        </row>
        <row r="1030">
          <cell r="E1030" t="str">
            <v>ZRE172R-7015345</v>
          </cell>
          <cell r="F1030" t="str">
            <v>2026-01-29 13:33:15</v>
          </cell>
          <cell r="G1030">
            <v>500</v>
          </cell>
          <cell r="H1030">
            <v>46051</v>
          </cell>
          <cell r="I1030" t="str">
            <v>SHAYAN</v>
          </cell>
          <cell r="J1030" t="str">
            <v>Accepted</v>
          </cell>
          <cell r="K1030" t="str">
            <v>Online Transfer</v>
          </cell>
          <cell r="L1030" t="str">
            <v>Fresh</v>
          </cell>
          <cell r="M1030" t="str">
            <v>N/A</v>
          </cell>
          <cell r="N1030" t="str">
            <v>-</v>
          </cell>
        </row>
        <row r="1031">
          <cell r="E1031" t="str">
            <v>SR308PK502021</v>
          </cell>
          <cell r="F1031" t="str">
            <v>2026-01-30 21:31:41</v>
          </cell>
          <cell r="G1031">
            <v>16000</v>
          </cell>
          <cell r="H1031">
            <v>46052</v>
          </cell>
          <cell r="I1031" t="str">
            <v>JOSEPH.H</v>
          </cell>
          <cell r="J1031" t="str">
            <v>Accepted</v>
          </cell>
          <cell r="K1031" t="str">
            <v>Online Transfer</v>
          </cell>
          <cell r="L1031" t="str">
            <v>Fresh</v>
          </cell>
          <cell r="M1031" t="str">
            <v>N/A</v>
          </cell>
          <cell r="N1031" t="str">
            <v>-</v>
          </cell>
        </row>
        <row r="1032">
          <cell r="E1032" t="str">
            <v>NFBFB2655DR106149</v>
          </cell>
          <cell r="F1032" t="str">
            <v>2026-01-30 14:42:43</v>
          </cell>
          <cell r="G1032">
            <v>13000</v>
          </cell>
          <cell r="H1032">
            <v>46052</v>
          </cell>
          <cell r="I1032" t="str">
            <v>JOSEPH.H</v>
          </cell>
          <cell r="J1032" t="str">
            <v>Accepted</v>
          </cell>
          <cell r="K1032" t="str">
            <v>Online Transfer</v>
          </cell>
          <cell r="L1032" t="str">
            <v>Fresh</v>
          </cell>
          <cell r="M1032" t="str">
            <v>N/A</v>
          </cell>
          <cell r="N1032" t="str">
            <v>-</v>
          </cell>
        </row>
        <row r="1033">
          <cell r="E1033" t="str">
            <v>TGN166R-0894768</v>
          </cell>
          <cell r="F1033" t="str">
            <v>2026-01-29 18:54:51</v>
          </cell>
          <cell r="G1033">
            <v>13000</v>
          </cell>
          <cell r="H1033">
            <v>46051</v>
          </cell>
          <cell r="I1033" t="str">
            <v>SABOOR.ALI</v>
          </cell>
          <cell r="J1033" t="str">
            <v>Accepted</v>
          </cell>
          <cell r="K1033" t="str">
            <v>Online Transfer</v>
          </cell>
          <cell r="L1033" t="str">
            <v>Fresh</v>
          </cell>
          <cell r="M1033" t="str">
            <v>N/A</v>
          </cell>
          <cell r="N1033" t="str">
            <v>-</v>
          </cell>
        </row>
        <row r="1034">
          <cell r="E1034" t="str">
            <v>NF150FR164013</v>
          </cell>
          <cell r="F1034" t="str">
            <v>2026-01-24 13:31:55</v>
          </cell>
          <cell r="G1034">
            <v>15000</v>
          </cell>
          <cell r="H1034">
            <v>46051</v>
          </cell>
          <cell r="I1034" t="str">
            <v>SABOOR.ALI</v>
          </cell>
          <cell r="J1034" t="str">
            <v>Accepted</v>
          </cell>
          <cell r="K1034" t="str">
            <v>Online Transfer</v>
          </cell>
          <cell r="L1034" t="str">
            <v>Fresh</v>
          </cell>
          <cell r="M1034" t="str">
            <v>N/A</v>
          </cell>
          <cell r="N1034" t="str">
            <v>-</v>
          </cell>
        </row>
        <row r="1035">
          <cell r="E1035" t="str">
            <v>NF1A2L4120</v>
          </cell>
          <cell r="F1035" t="str">
            <v>2026-01-31 12:58:54</v>
          </cell>
          <cell r="G1035">
            <v>18000</v>
          </cell>
          <cell r="H1035">
            <v>46053</v>
          </cell>
          <cell r="I1035" t="str">
            <v>MUNEEB.HUSSAIN</v>
          </cell>
          <cell r="J1035" t="str">
            <v>Accepted</v>
          </cell>
          <cell r="K1035" t="str">
            <v>Online Transfer</v>
          </cell>
          <cell r="L1035" t="str">
            <v>Fresh</v>
          </cell>
          <cell r="M1035" t="str">
            <v>N/A</v>
          </cell>
          <cell r="N1035" t="str">
            <v>-</v>
          </cell>
        </row>
        <row r="1036">
          <cell r="E1036">
            <v>1290903</v>
          </cell>
          <cell r="F1036" t="str">
            <v>2026-01-20 13:53:16</v>
          </cell>
          <cell r="G1036">
            <v>22500</v>
          </cell>
          <cell r="H1036">
            <v>46053</v>
          </cell>
          <cell r="I1036" t="str">
            <v>TANVIR.AHMAD</v>
          </cell>
          <cell r="J1036" t="str">
            <v>Accepted</v>
          </cell>
          <cell r="K1036" t="str">
            <v>Online Transfer</v>
          </cell>
          <cell r="L1036" t="str">
            <v>Fresh</v>
          </cell>
          <cell r="M1036" t="str">
            <v>N/A</v>
          </cell>
          <cell r="N1036" t="str">
            <v>-</v>
          </cell>
        </row>
        <row r="1037">
          <cell r="E1037" t="str">
            <v>BVV-718</v>
          </cell>
          <cell r="F1037" t="str">
            <v>2026-01-30 21:03:29</v>
          </cell>
          <cell r="G1037">
            <v>18000</v>
          </cell>
          <cell r="H1037">
            <v>46052</v>
          </cell>
          <cell r="I1037" t="str">
            <v>MUNEEB.HUSSAIN</v>
          </cell>
          <cell r="J1037" t="str">
            <v>Accepted</v>
          </cell>
          <cell r="K1037" t="str">
            <v>Online Transfer</v>
          </cell>
          <cell r="L1037" t="str">
            <v>Fresh</v>
          </cell>
          <cell r="M1037" t="str">
            <v>N/A</v>
          </cell>
          <cell r="N1037" t="str">
            <v>-</v>
          </cell>
        </row>
        <row r="1038">
          <cell r="E1038" t="str">
            <v>NFBGM1641MR266724</v>
          </cell>
          <cell r="F1038" t="str">
            <v>2026-01-30 16:32:49</v>
          </cell>
          <cell r="G1038">
            <v>13000</v>
          </cell>
          <cell r="H1038">
            <v>46052</v>
          </cell>
          <cell r="I1038" t="str">
            <v>MUNEEB.HUSSAIN</v>
          </cell>
          <cell r="J1038" t="str">
            <v>Accepted</v>
          </cell>
          <cell r="K1038" t="str">
            <v>Online Transfer</v>
          </cell>
          <cell r="L1038" t="str">
            <v>Fresh</v>
          </cell>
          <cell r="M1038" t="str">
            <v>N/A</v>
          </cell>
          <cell r="N1038" t="str">
            <v>-</v>
          </cell>
        </row>
        <row r="1039">
          <cell r="E1039">
            <v>7063500</v>
          </cell>
          <cell r="F1039" t="str">
            <v>2022-02-11 18:10:36</v>
          </cell>
          <cell r="G1039">
            <v>12000</v>
          </cell>
          <cell r="H1039">
            <v>46050</v>
          </cell>
          <cell r="I1039" t="str">
            <v>AGHA.M.JAFFER</v>
          </cell>
          <cell r="J1039" t="str">
            <v>Accepted</v>
          </cell>
          <cell r="K1039" t="str">
            <v>Online Transfer</v>
          </cell>
          <cell r="L1039" t="str">
            <v>Renewal</v>
          </cell>
          <cell r="M1039" t="str">
            <v>-</v>
          </cell>
          <cell r="N1039" t="str">
            <v>-</v>
          </cell>
        </row>
        <row r="1040">
          <cell r="E1040" t="str">
            <v>ZVG10R-0904268</v>
          </cell>
          <cell r="F1040" t="str">
            <v>2026-01-31 11:54:45</v>
          </cell>
          <cell r="G1040">
            <v>16000</v>
          </cell>
          <cell r="H1040">
            <v>46053</v>
          </cell>
          <cell r="I1040" t="str">
            <v>MUNEEB.HUSSAIN</v>
          </cell>
          <cell r="J1040" t="str">
            <v>Accepted</v>
          </cell>
          <cell r="K1040" t="str">
            <v>Online Transfer</v>
          </cell>
          <cell r="L1040" t="str">
            <v>Fresh</v>
          </cell>
          <cell r="M1040" t="str">
            <v>N/A</v>
          </cell>
          <cell r="N1040" t="str">
            <v>-</v>
          </cell>
        </row>
        <row r="1041">
          <cell r="E1041" t="str">
            <v>NHP106702692</v>
          </cell>
          <cell r="F1041" t="str">
            <v>2026-01-30 17:23:36</v>
          </cell>
          <cell r="G1041">
            <v>15500</v>
          </cell>
          <cell r="H1041">
            <v>46052</v>
          </cell>
          <cell r="I1041" t="str">
            <v>MUNEEB.HUSSAIN</v>
          </cell>
          <cell r="J1041" t="str">
            <v>Accepted</v>
          </cell>
          <cell r="K1041" t="str">
            <v>Online Transfer</v>
          </cell>
          <cell r="L1041" t="str">
            <v>Fresh</v>
          </cell>
          <cell r="M1041" t="str">
            <v>N/A</v>
          </cell>
          <cell r="N1041" t="str">
            <v>-</v>
          </cell>
        </row>
        <row r="1042">
          <cell r="E1042" t="str">
            <v>R228105</v>
          </cell>
          <cell r="F1042" t="str">
            <v>2022-02-03 20:39:11</v>
          </cell>
          <cell r="G1042">
            <v>10000</v>
          </cell>
          <cell r="H1042">
            <v>46051</v>
          </cell>
          <cell r="I1042" t="str">
            <v>AGHA.M.JAFFER</v>
          </cell>
          <cell r="J1042" t="str">
            <v>Accepted</v>
          </cell>
          <cell r="K1042" t="str">
            <v>Online Transfer</v>
          </cell>
          <cell r="L1042" t="str">
            <v>Renewal</v>
          </cell>
          <cell r="M1042" t="str">
            <v>-</v>
          </cell>
          <cell r="N1042" t="str">
            <v>-</v>
          </cell>
        </row>
        <row r="1043">
          <cell r="E1043">
            <v>1289703</v>
          </cell>
          <cell r="F1043" t="str">
            <v>2026-01-20 14:26:39</v>
          </cell>
          <cell r="G1043">
            <v>22500</v>
          </cell>
          <cell r="H1043">
            <v>46053</v>
          </cell>
          <cell r="I1043" t="str">
            <v>TANVIR.AHMAD</v>
          </cell>
          <cell r="J1043" t="str">
            <v>Accepted</v>
          </cell>
          <cell r="K1043" t="str">
            <v>Online Transfer</v>
          </cell>
          <cell r="L1043" t="str">
            <v>Fresh</v>
          </cell>
          <cell r="M1043" t="str">
            <v>N/A</v>
          </cell>
          <cell r="N1043" t="str">
            <v>-</v>
          </cell>
        </row>
        <row r="1044">
          <cell r="E1044" t="str">
            <v>NF1AET306H1155246</v>
          </cell>
          <cell r="F1044" t="str">
            <v>2026-01-28 18:21:31</v>
          </cell>
          <cell r="G1044">
            <v>12000</v>
          </cell>
          <cell r="H1044">
            <v>46052</v>
          </cell>
          <cell r="I1044" t="str">
            <v>MUNEEB.HUSSAIN</v>
          </cell>
          <cell r="J1044" t="str">
            <v>Accepted</v>
          </cell>
          <cell r="K1044" t="str">
            <v>Online Transfer</v>
          </cell>
          <cell r="L1044" t="str">
            <v>Fresh</v>
          </cell>
          <cell r="M1044" t="str">
            <v>N/A</v>
          </cell>
          <cell r="N1044" t="str">
            <v>-</v>
          </cell>
        </row>
        <row r="1045">
          <cell r="E1045" t="str">
            <v>O4641</v>
          </cell>
          <cell r="F1045" t="str">
            <v>2023-02-10 12:57:58</v>
          </cell>
          <cell r="G1045">
            <v>10000</v>
          </cell>
          <cell r="H1045">
            <v>46053</v>
          </cell>
          <cell r="I1045" t="str">
            <v>AGHA.M.JAFFER</v>
          </cell>
          <cell r="J1045" t="str">
            <v>Accepted</v>
          </cell>
          <cell r="K1045" t="str">
            <v>Online Transfer</v>
          </cell>
          <cell r="L1045" t="str">
            <v>Renewal</v>
          </cell>
          <cell r="M1045" t="str">
            <v>-</v>
          </cell>
          <cell r="N1045" t="str">
            <v>-</v>
          </cell>
        </row>
        <row r="1046">
          <cell r="E1046" t="str">
            <v>NFBGN862XNR017490</v>
          </cell>
          <cell r="F1046" t="str">
            <v>2024-02-06 13:51:06</v>
          </cell>
          <cell r="G1046">
            <v>11000</v>
          </cell>
          <cell r="H1046">
            <v>46053</v>
          </cell>
          <cell r="I1046" t="str">
            <v>AGHA.M.JAFFER</v>
          </cell>
          <cell r="J1046" t="str">
            <v>Accepted</v>
          </cell>
          <cell r="K1046" t="str">
            <v>Online Transfer</v>
          </cell>
          <cell r="L1046" t="str">
            <v>Renewal</v>
          </cell>
          <cell r="M1046" t="str">
            <v>-</v>
          </cell>
          <cell r="N1046" t="str">
            <v>-</v>
          </cell>
        </row>
        <row r="1047">
          <cell r="E1047">
            <v>1290792</v>
          </cell>
          <cell r="F1047" t="str">
            <v>2026-01-24 12:43:09</v>
          </cell>
          <cell r="G1047">
            <v>13000</v>
          </cell>
          <cell r="H1047">
            <v>46052</v>
          </cell>
          <cell r="I1047" t="str">
            <v>TANVIR.AHMAD</v>
          </cell>
          <cell r="J1047" t="str">
            <v>Accepted</v>
          </cell>
          <cell r="K1047" t="str">
            <v>Online Transfer</v>
          </cell>
          <cell r="L1047" t="str">
            <v>Fresh</v>
          </cell>
          <cell r="M1047" t="str">
            <v>N/A</v>
          </cell>
          <cell r="N1047" t="str">
            <v>-</v>
          </cell>
        </row>
        <row r="1048">
          <cell r="E1048" t="str">
            <v>NSP150R-7049046</v>
          </cell>
          <cell r="F1048" t="str">
            <v>2025-01-14 12:01:54</v>
          </cell>
          <cell r="G1048">
            <v>12000</v>
          </cell>
          <cell r="H1048">
            <v>46052</v>
          </cell>
          <cell r="I1048" t="str">
            <v>SAIF.MALIK</v>
          </cell>
          <cell r="J1048" t="str">
            <v>Accepted</v>
          </cell>
          <cell r="K1048" t="str">
            <v>Cheque Deposit</v>
          </cell>
          <cell r="L1048" t="str">
            <v>Renewal</v>
          </cell>
          <cell r="M1048" t="str">
            <v>-</v>
          </cell>
          <cell r="N1048" t="str">
            <v>-</v>
          </cell>
        </row>
        <row r="1049">
          <cell r="E1049" t="str">
            <v>JTFSK22P100007524</v>
          </cell>
          <cell r="F1049" t="str">
            <v>2026-01-28 15:14:41</v>
          </cell>
          <cell r="G1049">
            <v>10000</v>
          </cell>
          <cell r="H1049">
            <v>46053</v>
          </cell>
          <cell r="I1049" t="str">
            <v>MUNEEB.HUSSAIN</v>
          </cell>
          <cell r="J1049" t="str">
            <v>Accepted</v>
          </cell>
          <cell r="K1049" t="str">
            <v>Online Transfer</v>
          </cell>
          <cell r="L1049" t="str">
            <v>Fresh</v>
          </cell>
          <cell r="M1049" t="str">
            <v>N/A</v>
          </cell>
          <cell r="N1049" t="str">
            <v>-</v>
          </cell>
        </row>
        <row r="1050">
          <cell r="E1050" t="str">
            <v>S2013238</v>
          </cell>
          <cell r="F1050" t="str">
            <v>2025-02-01 14:12:20</v>
          </cell>
          <cell r="G1050">
            <v>16000</v>
          </cell>
          <cell r="H1050">
            <v>46053</v>
          </cell>
          <cell r="I1050" t="str">
            <v>M.KHALID</v>
          </cell>
          <cell r="J1050" t="str">
            <v>Accepted</v>
          </cell>
          <cell r="K1050" t="str">
            <v>Online Transfer</v>
          </cell>
          <cell r="L1050" t="str">
            <v>Renewal</v>
          </cell>
          <cell r="M1050" t="str">
            <v>-</v>
          </cell>
          <cell r="N1050" t="str">
            <v>-</v>
          </cell>
        </row>
        <row r="1051">
          <cell r="E1051">
            <v>221108</v>
          </cell>
          <cell r="F1051" t="str">
            <v>2026-01-23 12:44:05</v>
          </cell>
          <cell r="G1051">
            <v>13000</v>
          </cell>
          <cell r="H1051">
            <v>46045</v>
          </cell>
          <cell r="I1051" t="str">
            <v>HANNAN.ALI</v>
          </cell>
          <cell r="J1051" t="str">
            <v>Accepted</v>
          </cell>
          <cell r="K1051" t="str">
            <v>Online Transfer</v>
          </cell>
          <cell r="L1051" t="str">
            <v>Fresh</v>
          </cell>
          <cell r="M1051" t="str">
            <v>N/A</v>
          </cell>
          <cell r="N1051" t="str">
            <v>-</v>
          </cell>
        </row>
        <row r="1052">
          <cell r="E1052" t="str">
            <v>NSP150R-7068956(A)</v>
          </cell>
          <cell r="F1052" t="str">
            <v>2026-01-31 14:00:00</v>
          </cell>
          <cell r="G1052">
            <v>14000</v>
          </cell>
          <cell r="H1052">
            <v>46050</v>
          </cell>
          <cell r="I1052" t="str">
            <v>MUNEEB.HUSSAIN</v>
          </cell>
          <cell r="J1052" t="str">
            <v>Accepted</v>
          </cell>
          <cell r="K1052" t="str">
            <v>Cash Deposit</v>
          </cell>
          <cell r="L1052" t="str">
            <v>Fresh</v>
          </cell>
          <cell r="M1052" t="str">
            <v>N/A</v>
          </cell>
          <cell r="N1052" t="str">
            <v>-</v>
          </cell>
        </row>
        <row r="1053">
          <cell r="E1053" t="str">
            <v>NF1AVK31H10116154</v>
          </cell>
          <cell r="F1053" t="str">
            <v>2026-01-24 10:11:54</v>
          </cell>
          <cell r="G1053">
            <v>13000</v>
          </cell>
          <cell r="H1053">
            <v>46045</v>
          </cell>
          <cell r="I1053" t="str">
            <v>HANNAN.ALI</v>
          </cell>
          <cell r="J1053" t="str">
            <v>Accepted</v>
          </cell>
          <cell r="K1053" t="str">
            <v>Online Transfer</v>
          </cell>
          <cell r="L1053" t="str">
            <v>Fresh</v>
          </cell>
          <cell r="M1053" t="str">
            <v>N/A</v>
          </cell>
          <cell r="N1053" t="str">
            <v>-</v>
          </cell>
        </row>
        <row r="1054">
          <cell r="E1054">
            <v>4510963</v>
          </cell>
          <cell r="F1054" t="str">
            <v>2021-02-02 12:31:36</v>
          </cell>
          <cell r="G1054">
            <v>12500</v>
          </cell>
          <cell r="H1054">
            <v>46044</v>
          </cell>
          <cell r="I1054" t="str">
            <v>M.MUSTAFA</v>
          </cell>
          <cell r="J1054" t="str">
            <v>Accepted</v>
          </cell>
          <cell r="K1054" t="str">
            <v>Online Transfer</v>
          </cell>
          <cell r="L1054" t="str">
            <v>Renewal</v>
          </cell>
          <cell r="M1054" t="str">
            <v>-</v>
          </cell>
          <cell r="N1054" t="str">
            <v>-</v>
          </cell>
        </row>
        <row r="1055">
          <cell r="E1055">
            <v>1235425</v>
          </cell>
          <cell r="F1055" t="str">
            <v>2025-02-04 18:05:19</v>
          </cell>
          <cell r="G1055">
            <v>10000</v>
          </cell>
          <cell r="H1055">
            <v>46052</v>
          </cell>
          <cell r="I1055" t="str">
            <v>HASNAIN</v>
          </cell>
          <cell r="J1055" t="str">
            <v>Accepted</v>
          </cell>
          <cell r="K1055" t="str">
            <v>Online Transfer</v>
          </cell>
          <cell r="L1055" t="str">
            <v>Renewal</v>
          </cell>
          <cell r="M1055" t="str">
            <v>-</v>
          </cell>
          <cell r="N1055" t="str">
            <v>-</v>
          </cell>
        </row>
        <row r="1056">
          <cell r="E1056" t="str">
            <v>NZE170R4137584</v>
          </cell>
          <cell r="F1056" t="str">
            <v>2026-01-28 12:00:22</v>
          </cell>
          <cell r="G1056">
            <v>17000</v>
          </cell>
          <cell r="H1056">
            <v>46049</v>
          </cell>
          <cell r="I1056" t="str">
            <v>HANNAN.ALI</v>
          </cell>
          <cell r="J1056" t="str">
            <v>Accepted</v>
          </cell>
          <cell r="K1056" t="str">
            <v>Online Transfer</v>
          </cell>
          <cell r="L1056" t="str">
            <v>Fresh</v>
          </cell>
          <cell r="M1056" t="str">
            <v>Hannan Ali</v>
          </cell>
          <cell r="N1056" t="str">
            <v>36302-3121413-3</v>
          </cell>
        </row>
        <row r="1057">
          <cell r="E1057" t="str">
            <v>NF1SZC63S00105004</v>
          </cell>
          <cell r="F1057" t="str">
            <v>2024-02-14 00:00:00</v>
          </cell>
          <cell r="G1057">
            <v>14000</v>
          </cell>
          <cell r="H1057">
            <v>46053</v>
          </cell>
          <cell r="I1057" t="str">
            <v>RAHAT.GUL</v>
          </cell>
          <cell r="J1057" t="str">
            <v>Accepted</v>
          </cell>
          <cell r="K1057" t="str">
            <v>Online Transfer</v>
          </cell>
          <cell r="L1057" t="str">
            <v>Renewal</v>
          </cell>
          <cell r="M1057" t="str">
            <v>-</v>
          </cell>
          <cell r="N1057" t="str">
            <v>-</v>
          </cell>
        </row>
        <row r="1058">
          <cell r="E1058">
            <v>1287441</v>
          </cell>
          <cell r="F1058" t="str">
            <v>2026-01-20 14:56:31</v>
          </cell>
          <cell r="G1058">
            <v>500</v>
          </cell>
          <cell r="H1058">
            <v>46051</v>
          </cell>
          <cell r="I1058" t="str">
            <v>TANVIR.AHMAD</v>
          </cell>
          <cell r="J1058" t="str">
            <v>Accepted</v>
          </cell>
          <cell r="K1058" t="str">
            <v>Cash Deposit</v>
          </cell>
          <cell r="L1058" t="str">
            <v>Fresh</v>
          </cell>
          <cell r="M1058" t="str">
            <v>N/A</v>
          </cell>
          <cell r="N1058" t="str">
            <v>-</v>
          </cell>
        </row>
        <row r="1059">
          <cell r="E1059">
            <v>7077599</v>
          </cell>
          <cell r="F1059" t="str">
            <v>2026-01-12 12:47:42</v>
          </cell>
          <cell r="G1059">
            <v>13000</v>
          </cell>
          <cell r="H1059">
            <v>46053</v>
          </cell>
          <cell r="I1059" t="str">
            <v>HANNAN.ALI</v>
          </cell>
          <cell r="J1059" t="str">
            <v>Accepted</v>
          </cell>
          <cell r="K1059" t="str">
            <v>Online Transfer</v>
          </cell>
          <cell r="L1059" t="str">
            <v>Fresh</v>
          </cell>
          <cell r="M1059" t="str">
            <v>N/A</v>
          </cell>
          <cell r="N1059" t="str">
            <v>-</v>
          </cell>
        </row>
        <row r="1060">
          <cell r="E1060">
            <v>7077949</v>
          </cell>
          <cell r="F1060" t="str">
            <v>2026-01-22 10:05:17</v>
          </cell>
          <cell r="G1060">
            <v>13000</v>
          </cell>
          <cell r="H1060">
            <v>46053</v>
          </cell>
          <cell r="I1060" t="str">
            <v>HANNAN.ALI</v>
          </cell>
          <cell r="J1060" t="str">
            <v>Accepted</v>
          </cell>
          <cell r="K1060" t="str">
            <v>Online Transfer</v>
          </cell>
          <cell r="L1060" t="str">
            <v>Fresh</v>
          </cell>
          <cell r="M1060" t="str">
            <v>N/A</v>
          </cell>
          <cell r="N1060" t="str">
            <v>-</v>
          </cell>
        </row>
        <row r="1061">
          <cell r="E1061" t="str">
            <v>NF1AT306166455</v>
          </cell>
          <cell r="F1061" t="str">
            <v>2026-01-28 19:26:42</v>
          </cell>
          <cell r="G1061">
            <v>18000</v>
          </cell>
          <cell r="H1061">
            <v>46051</v>
          </cell>
          <cell r="I1061" t="str">
            <v>M.FAIZAN</v>
          </cell>
          <cell r="J1061" t="str">
            <v>Accepted</v>
          </cell>
          <cell r="K1061" t="str">
            <v>Cash Deposit</v>
          </cell>
          <cell r="L1061" t="str">
            <v>Fresh</v>
          </cell>
          <cell r="M1061" t="str">
            <v>N/A</v>
          </cell>
          <cell r="N1061" t="str">
            <v>-</v>
          </cell>
        </row>
        <row r="1062">
          <cell r="E1062" t="str">
            <v>NZE140-2043459</v>
          </cell>
          <cell r="F1062" t="str">
            <v>2026-01-30 17:21:26</v>
          </cell>
          <cell r="G1062">
            <v>16000</v>
          </cell>
          <cell r="H1062">
            <v>46052</v>
          </cell>
          <cell r="I1062" t="str">
            <v>M.FAIZAN</v>
          </cell>
          <cell r="J1062" t="str">
            <v>Accepted</v>
          </cell>
          <cell r="K1062" t="str">
            <v>Online Transfer</v>
          </cell>
          <cell r="L1062" t="str">
            <v>Fresh</v>
          </cell>
          <cell r="M1062" t="str">
            <v>N/A</v>
          </cell>
          <cell r="N1062" t="str">
            <v>-</v>
          </cell>
        </row>
        <row r="1063">
          <cell r="E1063">
            <v>1016885</v>
          </cell>
          <cell r="F1063" t="str">
            <v>2026-01-26 12:38:22</v>
          </cell>
          <cell r="G1063">
            <v>9000</v>
          </cell>
          <cell r="H1063">
            <v>46053</v>
          </cell>
          <cell r="I1063" t="str">
            <v>HANNAN.ALI</v>
          </cell>
          <cell r="J1063" t="str">
            <v>Accepted</v>
          </cell>
          <cell r="K1063" t="str">
            <v>Online Transfer</v>
          </cell>
          <cell r="L1063" t="str">
            <v>Fresh</v>
          </cell>
          <cell r="M1063" t="str">
            <v>N/A</v>
          </cell>
          <cell r="N1063" t="str">
            <v>-</v>
          </cell>
        </row>
        <row r="1064">
          <cell r="E1064" t="str">
            <v>NFBFB2561CR102401</v>
          </cell>
          <cell r="F1064" t="str">
            <v>2020-01-23 13:40:17</v>
          </cell>
          <cell r="G1064">
            <v>10000</v>
          </cell>
          <cell r="H1064">
            <v>46051</v>
          </cell>
          <cell r="I1064" t="str">
            <v>WASEEM.TARIQ</v>
          </cell>
          <cell r="J1064" t="str">
            <v>Accepted</v>
          </cell>
          <cell r="K1064" t="str">
            <v>Online Transfer</v>
          </cell>
          <cell r="L1064" t="str">
            <v>Renewal</v>
          </cell>
          <cell r="M1064" t="str">
            <v>-</v>
          </cell>
          <cell r="N1064" t="str">
            <v>-</v>
          </cell>
        </row>
        <row r="1065">
          <cell r="E1065" t="str">
            <v>S2023537</v>
          </cell>
          <cell r="F1065" t="str">
            <v>2026-01-26 14:14:16</v>
          </cell>
          <cell r="G1065">
            <v>13000</v>
          </cell>
          <cell r="H1065">
            <v>46052</v>
          </cell>
          <cell r="I1065" t="str">
            <v>HANNAN.ALI</v>
          </cell>
          <cell r="J1065" t="str">
            <v>Accepted</v>
          </cell>
          <cell r="K1065" t="str">
            <v>Online Transfer</v>
          </cell>
          <cell r="L1065" t="str">
            <v>Fresh</v>
          </cell>
          <cell r="M1065" t="str">
            <v>N/A</v>
          </cell>
          <cell r="N1065" t="str">
            <v>-</v>
          </cell>
        </row>
        <row r="1066">
          <cell r="E1066">
            <v>2165412</v>
          </cell>
          <cell r="F1066" t="str">
            <v>2022-01-12 16:23:00</v>
          </cell>
          <cell r="G1066">
            <v>11000</v>
          </cell>
          <cell r="H1066">
            <v>46051</v>
          </cell>
          <cell r="I1066" t="str">
            <v>WASEEM.TARIQ</v>
          </cell>
          <cell r="J1066" t="str">
            <v>Accepted</v>
          </cell>
          <cell r="K1066" t="str">
            <v>Online Transfer</v>
          </cell>
          <cell r="L1066" t="str">
            <v>Renewal</v>
          </cell>
          <cell r="M1066" t="str">
            <v>-</v>
          </cell>
          <cell r="N1066" t="str">
            <v>-</v>
          </cell>
        </row>
        <row r="1067">
          <cell r="E1067">
            <v>1011932</v>
          </cell>
          <cell r="F1067" t="str">
            <v>2025-02-04 16:06:52</v>
          </cell>
          <cell r="G1067">
            <v>16000</v>
          </cell>
          <cell r="H1067">
            <v>46042</v>
          </cell>
          <cell r="I1067" t="str">
            <v>WASEEM.TARIQ</v>
          </cell>
          <cell r="J1067" t="str">
            <v>Accepted</v>
          </cell>
          <cell r="K1067" t="str">
            <v>Online Transfer</v>
          </cell>
          <cell r="L1067" t="str">
            <v>Renewal</v>
          </cell>
          <cell r="M1067" t="str">
            <v>-</v>
          </cell>
          <cell r="N1067" t="str">
            <v>-</v>
          </cell>
        </row>
        <row r="1068">
          <cell r="E1068" t="str">
            <v>NG3TA5PMDSP700803</v>
          </cell>
          <cell r="F1068" t="str">
            <v>2025-10-09 14:19:57</v>
          </cell>
          <cell r="G1068">
            <v>3394</v>
          </cell>
          <cell r="H1068">
            <v>46052</v>
          </cell>
          <cell r="I1068" t="str">
            <v>HASSAN.MUSTAFA</v>
          </cell>
          <cell r="J1068" t="str">
            <v>Accepted</v>
          </cell>
          <cell r="K1068" t="str">
            <v>Online Transfer</v>
          </cell>
          <cell r="L1068" t="str">
            <v>Fresh</v>
          </cell>
          <cell r="M1068" t="str">
            <v>N/A</v>
          </cell>
          <cell r="N1068" t="str">
            <v>-</v>
          </cell>
        </row>
        <row r="1069">
          <cell r="E1069" t="str">
            <v>NF1AVK31H10114487</v>
          </cell>
          <cell r="F1069" t="str">
            <v>2025-10-09 16:26:33</v>
          </cell>
          <cell r="G1069">
            <v>12220</v>
          </cell>
          <cell r="H1069">
            <v>45982</v>
          </cell>
          <cell r="I1069" t="str">
            <v>HASSAN.MUSTAFA</v>
          </cell>
          <cell r="J1069" t="str">
            <v>Accepted</v>
          </cell>
          <cell r="K1069" t="str">
            <v>Online Transfer</v>
          </cell>
          <cell r="L1069" t="str">
            <v>Fresh</v>
          </cell>
          <cell r="M1069" t="str">
            <v>N/A</v>
          </cell>
          <cell r="N1069" t="str">
            <v>-</v>
          </cell>
        </row>
        <row r="1070">
          <cell r="E1070">
            <v>10026148</v>
          </cell>
          <cell r="F1070" t="str">
            <v>2026-01-31 00:00:00</v>
          </cell>
          <cell r="G1070">
            <v>15500</v>
          </cell>
          <cell r="H1070">
            <v>46053</v>
          </cell>
          <cell r="I1070" t="str">
            <v>WASEEM.TARIQ</v>
          </cell>
          <cell r="J1070" t="str">
            <v>Accepted</v>
          </cell>
          <cell r="K1070" t="str">
            <v>Online Transfer</v>
          </cell>
          <cell r="L1070" t="str">
            <v>Conversion</v>
          </cell>
          <cell r="M1070" t="str">
            <v>NA</v>
          </cell>
          <cell r="N1070" t="str">
            <v>-</v>
          </cell>
        </row>
        <row r="1071">
          <cell r="E1071">
            <v>213244</v>
          </cell>
          <cell r="F1071" t="str">
            <v>2025-12-12 18:56:46</v>
          </cell>
          <cell r="G1071">
            <v>12220</v>
          </cell>
          <cell r="H1071">
            <v>46044</v>
          </cell>
          <cell r="I1071" t="str">
            <v>HASSAN.MUSTAFA</v>
          </cell>
          <cell r="J1071" t="str">
            <v>Accepted</v>
          </cell>
          <cell r="K1071" t="str">
            <v>Online Transfer</v>
          </cell>
          <cell r="L1071" t="str">
            <v>Fresh</v>
          </cell>
          <cell r="M1071" t="str">
            <v>N/A</v>
          </cell>
          <cell r="N1071" t="str">
            <v>-</v>
          </cell>
        </row>
        <row r="1072">
          <cell r="E1072">
            <v>10044248</v>
          </cell>
          <cell r="F1072" t="str">
            <v>2024-06-03 00:00:00</v>
          </cell>
          <cell r="G1072">
            <v>12000</v>
          </cell>
          <cell r="H1072">
            <v>46053</v>
          </cell>
          <cell r="I1072" t="str">
            <v>ABDUL.AHAD</v>
          </cell>
          <cell r="J1072" t="str">
            <v>Accepted</v>
          </cell>
          <cell r="K1072" t="str">
            <v>Online Transfer</v>
          </cell>
          <cell r="L1072" t="str">
            <v>Renewal</v>
          </cell>
          <cell r="M1072" t="str">
            <v>-</v>
          </cell>
          <cell r="N1072" t="str">
            <v>-</v>
          </cell>
        </row>
        <row r="1073">
          <cell r="E1073" t="str">
            <v>NF1AET306H1005997</v>
          </cell>
          <cell r="F1073" t="str">
            <v>2024-02-14 21:33:55</v>
          </cell>
          <cell r="G1073">
            <v>13000</v>
          </cell>
          <cell r="H1073">
            <v>46053</v>
          </cell>
          <cell r="I1073" t="str">
            <v>ABDUL.AHAD</v>
          </cell>
          <cell r="J1073" t="str">
            <v>Accepted</v>
          </cell>
          <cell r="K1073" t="str">
            <v>Online Transfer</v>
          </cell>
          <cell r="L1073" t="str">
            <v>Renewal</v>
          </cell>
          <cell r="M1073" t="str">
            <v>-</v>
          </cell>
          <cell r="N1073" t="str">
            <v>-</v>
          </cell>
        </row>
        <row r="1074">
          <cell r="E1074" t="str">
            <v>NF1AET306H1011281</v>
          </cell>
          <cell r="F1074" t="str">
            <v>2024-02-14 18:02:09</v>
          </cell>
          <cell r="G1074">
            <v>13000</v>
          </cell>
          <cell r="H1074">
            <v>46053</v>
          </cell>
          <cell r="I1074" t="str">
            <v>ABDUL.AHAD</v>
          </cell>
          <cell r="J1074" t="str">
            <v>Accepted</v>
          </cell>
          <cell r="K1074" t="str">
            <v>Online Transfer</v>
          </cell>
          <cell r="L1074" t="str">
            <v>Renewal</v>
          </cell>
          <cell r="M1074" t="str">
            <v>-</v>
          </cell>
          <cell r="N1074" t="str">
            <v>-</v>
          </cell>
        </row>
        <row r="1075">
          <cell r="E1075">
            <v>1097710</v>
          </cell>
          <cell r="F1075" t="str">
            <v>2022-01-18 18:04:53</v>
          </cell>
          <cell r="G1075">
            <v>13000</v>
          </cell>
          <cell r="H1075">
            <v>46053</v>
          </cell>
          <cell r="I1075" t="str">
            <v>ABDUL.AHAD</v>
          </cell>
          <cell r="J1075" t="str">
            <v>Accepted</v>
          </cell>
          <cell r="K1075" t="str">
            <v>Online Transfer</v>
          </cell>
          <cell r="L1075" t="str">
            <v>Renewal</v>
          </cell>
          <cell r="M1075" t="str">
            <v>-</v>
          </cell>
          <cell r="N1075" t="str">
            <v>-</v>
          </cell>
        </row>
        <row r="1076">
          <cell r="E1076">
            <v>206584</v>
          </cell>
          <cell r="F1076" t="str">
            <v>2025-01-29 21:57:42</v>
          </cell>
          <cell r="G1076">
            <v>12000</v>
          </cell>
          <cell r="H1076">
            <v>46052</v>
          </cell>
          <cell r="I1076" t="str">
            <v>M.MUSTAFA</v>
          </cell>
          <cell r="J1076" t="str">
            <v>Accepted</v>
          </cell>
          <cell r="K1076" t="str">
            <v>Online Transfer</v>
          </cell>
          <cell r="L1076" t="str">
            <v>Renewal</v>
          </cell>
          <cell r="M1076" t="str">
            <v>-</v>
          </cell>
          <cell r="N1076" t="str">
            <v>-</v>
          </cell>
        </row>
        <row r="1077">
          <cell r="E1077" t="str">
            <v>BEB-498</v>
          </cell>
          <cell r="F1077" t="str">
            <v>2025-12-26 12:54:59</v>
          </cell>
          <cell r="G1077">
            <v>11750</v>
          </cell>
          <cell r="H1077">
            <v>46056</v>
          </cell>
          <cell r="I1077" t="str">
            <v>FARJAD.LATIF</v>
          </cell>
          <cell r="J1077" t="str">
            <v>Accepted</v>
          </cell>
          <cell r="K1077" t="str">
            <v>Cheque</v>
          </cell>
          <cell r="L1077" t="str">
            <v>Fresh</v>
          </cell>
          <cell r="M1077" t="str">
            <v>N/A</v>
          </cell>
          <cell r="N1077" t="str">
            <v>-</v>
          </cell>
        </row>
        <row r="1078">
          <cell r="E1078" t="str">
            <v>LES193673</v>
          </cell>
          <cell r="F1078" t="str">
            <v>2025-12-26 18:25:38</v>
          </cell>
          <cell r="G1078">
            <v>11750</v>
          </cell>
          <cell r="H1078">
            <v>46056</v>
          </cell>
          <cell r="I1078" t="str">
            <v>FARJAD.LATIF</v>
          </cell>
          <cell r="J1078" t="str">
            <v>Accepted</v>
          </cell>
          <cell r="K1078" t="str">
            <v>Cheque</v>
          </cell>
          <cell r="L1078" t="str">
            <v>Fresh</v>
          </cell>
          <cell r="M1078" t="str">
            <v>N/A</v>
          </cell>
          <cell r="N1078" t="str">
            <v>-</v>
          </cell>
        </row>
        <row r="1079">
          <cell r="E1079">
            <v>10031256</v>
          </cell>
          <cell r="F1079" t="str">
            <v>2023-02-08 16:59:20</v>
          </cell>
          <cell r="G1079">
            <v>12000</v>
          </cell>
          <cell r="H1079">
            <v>46052</v>
          </cell>
          <cell r="I1079" t="str">
            <v>YOUSUF.KHAN</v>
          </cell>
          <cell r="J1079" t="str">
            <v>Accepted</v>
          </cell>
          <cell r="K1079" t="str">
            <v>Online Transfer</v>
          </cell>
          <cell r="L1079" t="str">
            <v>Renewal</v>
          </cell>
          <cell r="M1079" t="str">
            <v>-</v>
          </cell>
          <cell r="N1079" t="str">
            <v>-</v>
          </cell>
        </row>
        <row r="1080">
          <cell r="E1080" t="str">
            <v>0066447</v>
          </cell>
          <cell r="F1080" t="str">
            <v>2024-01-22 00:00:00</v>
          </cell>
          <cell r="G1080">
            <v>15500</v>
          </cell>
          <cell r="H1080">
            <v>46052</v>
          </cell>
          <cell r="I1080" t="str">
            <v>WASEEM.TARIQ</v>
          </cell>
          <cell r="J1080" t="str">
            <v>Accepted</v>
          </cell>
          <cell r="K1080" t="str">
            <v>Online Transfer</v>
          </cell>
          <cell r="L1080" t="str">
            <v>Renewal</v>
          </cell>
          <cell r="M1080" t="str">
            <v>-</v>
          </cell>
          <cell r="N1080" t="str">
            <v>-</v>
          </cell>
        </row>
        <row r="1081">
          <cell r="E1081" t="str">
            <v>NZE170R-4170124</v>
          </cell>
          <cell r="F1081" t="str">
            <v>2024-01-24 00:00:00</v>
          </cell>
          <cell r="G1081">
            <v>11000</v>
          </cell>
          <cell r="H1081">
            <v>46052</v>
          </cell>
          <cell r="I1081" t="str">
            <v>WASEEM.TARIQ</v>
          </cell>
          <cell r="J1081" t="str">
            <v>Accepted</v>
          </cell>
          <cell r="K1081" t="str">
            <v>Online Transfer</v>
          </cell>
          <cell r="L1081" t="str">
            <v>Renewal</v>
          </cell>
          <cell r="M1081" t="str">
            <v>-</v>
          </cell>
          <cell r="N1081" t="str">
            <v>-</v>
          </cell>
        </row>
        <row r="1082">
          <cell r="E1082" t="str">
            <v>KSP130-4022495</v>
          </cell>
          <cell r="F1082" t="str">
            <v>2025-02-10 09:49:55</v>
          </cell>
          <cell r="G1082">
            <v>12000</v>
          </cell>
          <cell r="H1082">
            <v>46051</v>
          </cell>
          <cell r="I1082" t="str">
            <v>YOUSUF.KHAN</v>
          </cell>
          <cell r="J1082" t="str">
            <v>Accepted</v>
          </cell>
          <cell r="K1082" t="str">
            <v>Online Transfer</v>
          </cell>
          <cell r="L1082" t="str">
            <v>Renewal</v>
          </cell>
          <cell r="M1082" t="str">
            <v>-</v>
          </cell>
          <cell r="N1082" t="str">
            <v>-</v>
          </cell>
        </row>
        <row r="1083">
          <cell r="E1083" t="str">
            <v>R0906125</v>
          </cell>
          <cell r="F1083" t="str">
            <v>2025-01-31 12:03:06</v>
          </cell>
          <cell r="G1083">
            <v>15000</v>
          </cell>
          <cell r="H1083">
            <v>46052</v>
          </cell>
          <cell r="I1083" t="str">
            <v>YOUSUF.KHAN</v>
          </cell>
          <cell r="J1083" t="str">
            <v>Accepted</v>
          </cell>
          <cell r="K1083" t="str">
            <v>Online Transfer</v>
          </cell>
          <cell r="L1083" t="str">
            <v>Renewal</v>
          </cell>
          <cell r="M1083" t="str">
            <v>-</v>
          </cell>
          <cell r="N1083" t="str">
            <v>-</v>
          </cell>
        </row>
        <row r="1084">
          <cell r="E1084" t="str">
            <v>NZE170R-4187262</v>
          </cell>
          <cell r="F1084" t="str">
            <v>2025-02-03 00:00:00</v>
          </cell>
          <cell r="G1084">
            <v>15500</v>
          </cell>
          <cell r="H1084">
            <v>46052</v>
          </cell>
          <cell r="I1084" t="str">
            <v>WASEEM.TARIQ</v>
          </cell>
          <cell r="J1084" t="str">
            <v>Accepted</v>
          </cell>
          <cell r="K1084" t="str">
            <v>Online Transfer</v>
          </cell>
          <cell r="L1084" t="str">
            <v>Renewal</v>
          </cell>
          <cell r="M1084" t="str">
            <v>-</v>
          </cell>
          <cell r="N1084" t="str">
            <v>-</v>
          </cell>
        </row>
        <row r="1085">
          <cell r="E1085">
            <v>4173276</v>
          </cell>
          <cell r="F1085" t="str">
            <v>2024-01-15 00:00:00</v>
          </cell>
          <cell r="G1085">
            <v>13000</v>
          </cell>
          <cell r="H1085">
            <v>46053</v>
          </cell>
          <cell r="I1085" t="str">
            <v>WASEEM.TARIQ</v>
          </cell>
          <cell r="J1085" t="str">
            <v>Accepted</v>
          </cell>
          <cell r="K1085" t="str">
            <v>Online Transfer</v>
          </cell>
          <cell r="L1085" t="str">
            <v>Renewal</v>
          </cell>
          <cell r="M1085" t="str">
            <v>-</v>
          </cell>
          <cell r="N1085" t="str">
            <v>-</v>
          </cell>
        </row>
        <row r="1086">
          <cell r="E1086">
            <v>7034233</v>
          </cell>
          <cell r="F1086" t="str">
            <v>2025-01-29 13:30:26</v>
          </cell>
          <cell r="G1086">
            <v>13000</v>
          </cell>
          <cell r="H1086">
            <v>46050</v>
          </cell>
          <cell r="I1086" t="str">
            <v>YOUSUF.KHAN</v>
          </cell>
          <cell r="J1086" t="str">
            <v>Accepted</v>
          </cell>
          <cell r="K1086" t="str">
            <v>Online Transfer</v>
          </cell>
          <cell r="L1086" t="str">
            <v>Renewal</v>
          </cell>
          <cell r="M1086" t="str">
            <v>-</v>
          </cell>
          <cell r="N1086" t="str">
            <v>-</v>
          </cell>
        </row>
        <row r="1087">
          <cell r="E1087">
            <v>5533426</v>
          </cell>
          <cell r="F1087" t="str">
            <v>2022-01-14 18:20:00</v>
          </cell>
          <cell r="G1087">
            <v>15500</v>
          </cell>
          <cell r="H1087">
            <v>46053</v>
          </cell>
          <cell r="I1087" t="str">
            <v>WASEEM.TARIQ</v>
          </cell>
          <cell r="J1087" t="str">
            <v>Accepted</v>
          </cell>
          <cell r="K1087" t="str">
            <v>Online Transfer</v>
          </cell>
          <cell r="L1087" t="str">
            <v>Renewal</v>
          </cell>
          <cell r="M1087" t="str">
            <v>-</v>
          </cell>
          <cell r="N1087" t="str">
            <v>-</v>
          </cell>
        </row>
        <row r="1088">
          <cell r="E1088">
            <v>1330340</v>
          </cell>
          <cell r="F1088" t="str">
            <v>2020-01-22 12:06:00</v>
          </cell>
          <cell r="G1088">
            <v>13000</v>
          </cell>
          <cell r="H1088">
            <v>46053</v>
          </cell>
          <cell r="I1088" t="str">
            <v>WASEEM.TARIQ</v>
          </cell>
          <cell r="J1088" t="str">
            <v>Accepted</v>
          </cell>
          <cell r="K1088" t="str">
            <v>Online Transfer</v>
          </cell>
          <cell r="L1088" t="str">
            <v>Renewal</v>
          </cell>
          <cell r="M1088" t="str">
            <v>-</v>
          </cell>
          <cell r="N1088" t="str">
            <v>-</v>
          </cell>
        </row>
        <row r="1089">
          <cell r="E1089">
            <v>502611</v>
          </cell>
          <cell r="F1089" t="str">
            <v>2025-02-11 17:20:39</v>
          </cell>
          <cell r="G1089">
            <v>15000</v>
          </cell>
          <cell r="H1089">
            <v>46049</v>
          </cell>
          <cell r="I1089" t="str">
            <v>YOUSUF.KHAN</v>
          </cell>
          <cell r="J1089" t="str">
            <v>Accepted</v>
          </cell>
          <cell r="K1089" t="str">
            <v>Online Transfer</v>
          </cell>
          <cell r="L1089" t="str">
            <v>Renewal</v>
          </cell>
          <cell r="M1089" t="str">
            <v>-</v>
          </cell>
          <cell r="N1089" t="str">
            <v>-</v>
          </cell>
        </row>
        <row r="1090">
          <cell r="E1090" t="str">
            <v>R064105</v>
          </cell>
          <cell r="F1090" t="str">
            <v>2026-01-05 17:25:02</v>
          </cell>
          <cell r="G1090">
            <v>10000</v>
          </cell>
          <cell r="H1090">
            <v>46062</v>
          </cell>
          <cell r="I1090" t="str">
            <v>HASSAN.MUSTAFA</v>
          </cell>
          <cell r="J1090" t="str">
            <v>Accepted</v>
          </cell>
          <cell r="K1090" t="str">
            <v>Cash</v>
          </cell>
          <cell r="L1090" t="str">
            <v>Fresh</v>
          </cell>
          <cell r="M1090" t="str">
            <v>N/A</v>
          </cell>
          <cell r="N1090" t="str">
            <v>-</v>
          </cell>
        </row>
        <row r="1091">
          <cell r="E1091" t="str">
            <v>R056723</v>
          </cell>
          <cell r="F1091" t="str">
            <v>2025-12-31 14:43:29</v>
          </cell>
          <cell r="G1091">
            <v>10000</v>
          </cell>
          <cell r="H1091">
            <v>46062</v>
          </cell>
          <cell r="I1091" t="str">
            <v>HASSAN.MUSTAFA</v>
          </cell>
          <cell r="J1091" t="str">
            <v>Accepted</v>
          </cell>
          <cell r="K1091" t="str">
            <v>Cash</v>
          </cell>
          <cell r="L1091" t="str">
            <v>Fresh</v>
          </cell>
          <cell r="M1091" t="str">
            <v>N/A</v>
          </cell>
          <cell r="N1091" t="str">
            <v>-</v>
          </cell>
        </row>
        <row r="1092">
          <cell r="E1092" t="str">
            <v>013978</v>
          </cell>
          <cell r="F1092" t="str">
            <v>2025-12-12 18:22:38</v>
          </cell>
          <cell r="G1092">
            <v>10000</v>
          </cell>
          <cell r="H1092">
            <v>46062</v>
          </cell>
          <cell r="I1092" t="str">
            <v>HASSAN.MUSTAFA</v>
          </cell>
          <cell r="J1092" t="str">
            <v>Accepted</v>
          </cell>
          <cell r="K1092" t="str">
            <v>Cash</v>
          </cell>
          <cell r="L1092" t="str">
            <v>Fresh</v>
          </cell>
          <cell r="M1092" t="str">
            <v>N/A</v>
          </cell>
          <cell r="N1092" t="str">
            <v>-</v>
          </cell>
        </row>
        <row r="1093">
          <cell r="E1093" t="str">
            <v>R015795</v>
          </cell>
          <cell r="F1093" t="str">
            <v>2020-02-13 17:20:31</v>
          </cell>
          <cell r="G1093">
            <v>13000</v>
          </cell>
          <cell r="H1093">
            <v>46053</v>
          </cell>
          <cell r="I1093" t="str">
            <v>ZAYNAB.MUSTAFA</v>
          </cell>
          <cell r="J1093" t="str">
            <v>Accepted</v>
          </cell>
          <cell r="K1093" t="str">
            <v>Online Transfer</v>
          </cell>
          <cell r="L1093" t="str">
            <v>Renewal</v>
          </cell>
          <cell r="M1093" t="str">
            <v>-</v>
          </cell>
          <cell r="N1093" t="str">
            <v>-</v>
          </cell>
        </row>
        <row r="1094">
          <cell r="E1094">
            <v>113174</v>
          </cell>
          <cell r="F1094" t="str">
            <v>2023-02-03 17:38:18</v>
          </cell>
          <cell r="G1094">
            <v>14000</v>
          </cell>
          <cell r="H1094">
            <v>46045</v>
          </cell>
          <cell r="I1094" t="str">
            <v>MUHAMMAD.OWAIS</v>
          </cell>
          <cell r="J1094" t="str">
            <v>Accepted</v>
          </cell>
          <cell r="K1094" t="str">
            <v>Online Transfer</v>
          </cell>
          <cell r="L1094" t="str">
            <v>Renewal</v>
          </cell>
          <cell r="M1094" t="str">
            <v>-</v>
          </cell>
          <cell r="N1094" t="str">
            <v>-</v>
          </cell>
        </row>
        <row r="1095">
          <cell r="E1095">
            <v>10097089</v>
          </cell>
          <cell r="F1095" t="str">
            <v>2022-01-07 10:04:25</v>
          </cell>
          <cell r="G1095">
            <v>12000</v>
          </cell>
          <cell r="H1095">
            <v>46053</v>
          </cell>
          <cell r="I1095" t="str">
            <v>ALIZA.WALEED</v>
          </cell>
          <cell r="J1095" t="str">
            <v>Accepted</v>
          </cell>
          <cell r="K1095" t="str">
            <v>Online Transfer</v>
          </cell>
          <cell r="L1095" t="str">
            <v>Renewal</v>
          </cell>
          <cell r="M1095" t="str">
            <v>-</v>
          </cell>
          <cell r="N1095" t="str">
            <v>-</v>
          </cell>
        </row>
        <row r="1096">
          <cell r="E1096" t="str">
            <v>NZE140-2163332</v>
          </cell>
          <cell r="F1096" t="str">
            <v>2023-01-10 15:15:20</v>
          </cell>
          <cell r="G1096">
            <v>13000</v>
          </cell>
          <cell r="H1096">
            <v>46053</v>
          </cell>
          <cell r="I1096" t="str">
            <v>AGHA.M.JAFFER</v>
          </cell>
          <cell r="J1096" t="str">
            <v>Accepted</v>
          </cell>
          <cell r="K1096" t="str">
            <v>Online Transfer</v>
          </cell>
          <cell r="L1096" t="str">
            <v>Renewal</v>
          </cell>
          <cell r="M1096" t="str">
            <v>-</v>
          </cell>
          <cell r="N1096" t="str">
            <v>-</v>
          </cell>
        </row>
        <row r="1097">
          <cell r="E1097">
            <v>6031481</v>
          </cell>
          <cell r="F1097" t="str">
            <v>2019-01-25 17:43:58</v>
          </cell>
          <cell r="G1097">
            <v>16000</v>
          </cell>
          <cell r="H1097">
            <v>46052</v>
          </cell>
          <cell r="I1097" t="str">
            <v>FARJAD.MANZOOR</v>
          </cell>
          <cell r="J1097" t="str">
            <v>Accepted</v>
          </cell>
          <cell r="K1097" t="str">
            <v>Online Transfer</v>
          </cell>
          <cell r="L1097" t="str">
            <v>Renewal</v>
          </cell>
          <cell r="M1097" t="str">
            <v>-</v>
          </cell>
          <cell r="N1097" t="str">
            <v>-</v>
          </cell>
        </row>
        <row r="1098">
          <cell r="E1098" t="str">
            <v>SV308PK01134682</v>
          </cell>
          <cell r="F1098" t="str">
            <v>2025-02-01 18:52:48</v>
          </cell>
          <cell r="G1098">
            <v>13000</v>
          </cell>
          <cell r="H1098">
            <v>46046</v>
          </cell>
          <cell r="I1098" t="str">
            <v>SHAHROZ</v>
          </cell>
          <cell r="J1098" t="str">
            <v>Accepted</v>
          </cell>
          <cell r="K1098" t="str">
            <v>Online Transfer</v>
          </cell>
          <cell r="L1098" t="str">
            <v>Renewal</v>
          </cell>
          <cell r="M1098" t="str">
            <v>-</v>
          </cell>
          <cell r="N1098" t="str">
            <v>-</v>
          </cell>
        </row>
        <row r="1099">
          <cell r="E1099" t="str">
            <v>NFBGD86596R127025</v>
          </cell>
          <cell r="F1099" t="str">
            <v>2025-02-01 15:45:48</v>
          </cell>
          <cell r="G1099">
            <v>13000</v>
          </cell>
          <cell r="H1099">
            <v>46046</v>
          </cell>
          <cell r="I1099" t="str">
            <v>SHAHROZ</v>
          </cell>
          <cell r="J1099" t="str">
            <v>Accepted</v>
          </cell>
          <cell r="K1099" t="str">
            <v>Online Transfer</v>
          </cell>
          <cell r="L1099" t="str">
            <v>Renewal</v>
          </cell>
          <cell r="M1099" t="str">
            <v>-</v>
          </cell>
          <cell r="N1099" t="str">
            <v>-</v>
          </cell>
        </row>
        <row r="1100">
          <cell r="E1100" t="str">
            <v>R5559599</v>
          </cell>
          <cell r="F1100" t="str">
            <v>2023-01-06 16:28:52</v>
          </cell>
          <cell r="G1100">
            <v>13000</v>
          </cell>
          <cell r="H1100">
            <v>46046</v>
          </cell>
          <cell r="I1100" t="str">
            <v>SHAHROZ</v>
          </cell>
          <cell r="J1100" t="str">
            <v>Accepted</v>
          </cell>
          <cell r="K1100" t="str">
            <v>Online Transfer</v>
          </cell>
          <cell r="L1100" t="str">
            <v>Renewal</v>
          </cell>
          <cell r="M1100" t="str">
            <v>-</v>
          </cell>
          <cell r="N1100" t="str">
            <v>-</v>
          </cell>
        </row>
        <row r="1101">
          <cell r="E1101">
            <v>6048807</v>
          </cell>
          <cell r="F1101" t="str">
            <v>2024-01-30 18:34:13</v>
          </cell>
          <cell r="G1101">
            <v>13000</v>
          </cell>
          <cell r="H1101">
            <v>46044</v>
          </cell>
          <cell r="I1101" t="str">
            <v>SHAHROZ</v>
          </cell>
          <cell r="J1101" t="str">
            <v>Accepted</v>
          </cell>
          <cell r="K1101" t="str">
            <v>Online Transfer</v>
          </cell>
          <cell r="L1101" t="str">
            <v>Renewal</v>
          </cell>
          <cell r="M1101" t="str">
            <v>-</v>
          </cell>
          <cell r="N1101" t="str">
            <v>-</v>
          </cell>
        </row>
        <row r="1102">
          <cell r="E1102" t="str">
            <v>BUH-6</v>
          </cell>
          <cell r="F1102" t="str">
            <v>2023-01-17 16:45:28</v>
          </cell>
          <cell r="G1102">
            <v>8000</v>
          </cell>
          <cell r="H1102">
            <v>46052</v>
          </cell>
          <cell r="I1102" t="str">
            <v>IQRA.KHAN</v>
          </cell>
          <cell r="J1102" t="str">
            <v>Accepted</v>
          </cell>
          <cell r="K1102" t="str">
            <v>Online Transfer</v>
          </cell>
          <cell r="L1102" t="str">
            <v>Renewal</v>
          </cell>
          <cell r="M1102" t="str">
            <v>n/a</v>
          </cell>
          <cell r="N1102" t="str">
            <v>-</v>
          </cell>
        </row>
        <row r="1103">
          <cell r="E1103" t="str">
            <v>R013908</v>
          </cell>
          <cell r="F1103" t="str">
            <v>2023-02-14 14:23:56</v>
          </cell>
          <cell r="G1103">
            <v>14000</v>
          </cell>
          <cell r="H1103">
            <v>46053</v>
          </cell>
          <cell r="I1103" t="str">
            <v>M.MUSTAFA</v>
          </cell>
          <cell r="J1103" t="str">
            <v>Accepted</v>
          </cell>
          <cell r="K1103" t="str">
            <v>Online Transfer</v>
          </cell>
          <cell r="L1103" t="str">
            <v>Renewal</v>
          </cell>
          <cell r="M1103" t="str">
            <v>-</v>
          </cell>
          <cell r="N1103" t="str">
            <v>-</v>
          </cell>
        </row>
        <row r="1104">
          <cell r="E1104" t="str">
            <v>NSP150R-7050116</v>
          </cell>
          <cell r="F1104" t="str">
            <v>2025-02-15 15:56:09</v>
          </cell>
          <cell r="G1104">
            <v>15000</v>
          </cell>
          <cell r="H1104">
            <v>46053</v>
          </cell>
          <cell r="I1104" t="str">
            <v>HUZAIFA.KHAN</v>
          </cell>
          <cell r="J1104" t="str">
            <v>Accepted</v>
          </cell>
          <cell r="K1104" t="str">
            <v>Online Transfer</v>
          </cell>
          <cell r="L1104" t="str">
            <v>Renewal</v>
          </cell>
          <cell r="M1104" t="str">
            <v>-</v>
          </cell>
          <cell r="N1104" t="str">
            <v>-</v>
          </cell>
        </row>
        <row r="1105">
          <cell r="E1105" t="str">
            <v>NNAQL51AZLP100750</v>
          </cell>
          <cell r="F1105" t="str">
            <v>2026-01-30 00:00:00</v>
          </cell>
          <cell r="G1105">
            <v>13000</v>
          </cell>
          <cell r="H1105">
            <v>46052</v>
          </cell>
          <cell r="I1105" t="str">
            <v>IQRA.KHAN</v>
          </cell>
          <cell r="J1105" t="str">
            <v>Accepted</v>
          </cell>
          <cell r="K1105" t="str">
            <v>Online Transfer</v>
          </cell>
          <cell r="L1105" t="str">
            <v>Conversion</v>
          </cell>
          <cell r="M1105" t="str">
            <v>n/a</v>
          </cell>
          <cell r="N1105" t="str">
            <v>-</v>
          </cell>
        </row>
        <row r="1106">
          <cell r="E1106" t="str">
            <v>R-7009006</v>
          </cell>
          <cell r="F1106" t="str">
            <v>2023-01-30 17:34:27</v>
          </cell>
          <cell r="G1106">
            <v>8000</v>
          </cell>
          <cell r="H1106">
            <v>46052</v>
          </cell>
          <cell r="I1106" t="str">
            <v>SHAHROZ</v>
          </cell>
          <cell r="J1106" t="str">
            <v>Accepted</v>
          </cell>
          <cell r="K1106" t="str">
            <v>Online Transfer</v>
          </cell>
          <cell r="L1106" t="str">
            <v>Renewal</v>
          </cell>
          <cell r="M1106" t="str">
            <v>-</v>
          </cell>
          <cell r="N1106" t="str">
            <v>-</v>
          </cell>
        </row>
        <row r="1107">
          <cell r="E1107">
            <v>7004573</v>
          </cell>
          <cell r="F1107" t="str">
            <v>2025-09-24 12:55:25</v>
          </cell>
          <cell r="G1107">
            <v>4000</v>
          </cell>
          <cell r="H1107">
            <v>46052</v>
          </cell>
          <cell r="I1107" t="str">
            <v>WAQAR.NABI</v>
          </cell>
          <cell r="J1107" t="str">
            <v>Accepted</v>
          </cell>
          <cell r="K1107" t="str">
            <v>Online Transfer</v>
          </cell>
          <cell r="L1107" t="str">
            <v>Removal Transfer</v>
          </cell>
          <cell r="M1107" t="str">
            <v>-</v>
          </cell>
          <cell r="N1107" t="str">
            <v>-</v>
          </cell>
        </row>
        <row r="1108">
          <cell r="E1108" t="str">
            <v>21K2819</v>
          </cell>
          <cell r="F1108" t="str">
            <v>2025-02-11 00:00:00</v>
          </cell>
          <cell r="G1108">
            <v>13000</v>
          </cell>
          <cell r="H1108">
            <v>46053</v>
          </cell>
          <cell r="I1108" t="str">
            <v>ALIZA.WALEED</v>
          </cell>
          <cell r="J1108" t="str">
            <v>Accepted</v>
          </cell>
          <cell r="K1108" t="str">
            <v>Online Transfer</v>
          </cell>
          <cell r="L1108" t="str">
            <v>Renewal</v>
          </cell>
          <cell r="M1108" t="str">
            <v>-</v>
          </cell>
          <cell r="N1108" t="str">
            <v>-</v>
          </cell>
        </row>
        <row r="1109">
          <cell r="E1109" t="str">
            <v>R007179</v>
          </cell>
          <cell r="F1109" t="str">
            <v>2025-12-26 18:02:13</v>
          </cell>
          <cell r="G1109">
            <v>12500</v>
          </cell>
          <cell r="H1109">
            <v>46052</v>
          </cell>
          <cell r="I1109" t="str">
            <v>WAQAR.NABI</v>
          </cell>
          <cell r="J1109" t="str">
            <v>Accepted</v>
          </cell>
          <cell r="K1109" t="str">
            <v>Cash Deposit</v>
          </cell>
          <cell r="L1109" t="str">
            <v>Fresh</v>
          </cell>
          <cell r="M1109" t="str">
            <v>N/A</v>
          </cell>
          <cell r="N1109" t="str">
            <v>-</v>
          </cell>
        </row>
        <row r="1110">
          <cell r="E1110" t="str">
            <v>C-R006757</v>
          </cell>
          <cell r="F1110" t="str">
            <v>2026-01-14 12:22:52</v>
          </cell>
          <cell r="G1110">
            <v>13000</v>
          </cell>
          <cell r="H1110">
            <v>46052</v>
          </cell>
          <cell r="I1110" t="str">
            <v>WAQAR.NABI</v>
          </cell>
          <cell r="J1110" t="str">
            <v>Accepted</v>
          </cell>
          <cell r="K1110" t="str">
            <v>Cash Deposit</v>
          </cell>
          <cell r="L1110" t="str">
            <v>Fresh</v>
          </cell>
          <cell r="M1110" t="str">
            <v>N/A</v>
          </cell>
          <cell r="N1110" t="str">
            <v>-</v>
          </cell>
        </row>
        <row r="1111">
          <cell r="E1111" t="str">
            <v>NFBFE1652TR014352</v>
          </cell>
          <cell r="F1111" t="str">
            <v>2026-01-17 12:29:46</v>
          </cell>
          <cell r="G1111">
            <v>13000</v>
          </cell>
          <cell r="H1111">
            <v>46052</v>
          </cell>
          <cell r="I1111" t="str">
            <v>WAQAR.NABI</v>
          </cell>
          <cell r="J1111" t="str">
            <v>Accepted</v>
          </cell>
          <cell r="K1111" t="str">
            <v>Cash Deposit</v>
          </cell>
          <cell r="L1111" t="str">
            <v>Fresh</v>
          </cell>
          <cell r="M1111" t="str">
            <v>N/A</v>
          </cell>
          <cell r="N1111" t="str">
            <v>-</v>
          </cell>
        </row>
        <row r="1112">
          <cell r="E1112" t="str">
            <v>R068992</v>
          </cell>
          <cell r="F1112" t="str">
            <v>2021-01-30 11:59:30</v>
          </cell>
          <cell r="G1112">
            <v>14000</v>
          </cell>
          <cell r="H1112">
            <v>46052</v>
          </cell>
          <cell r="I1112" t="str">
            <v>ALIZA.WALEED</v>
          </cell>
          <cell r="J1112" t="str">
            <v>Accepted</v>
          </cell>
          <cell r="K1112" t="str">
            <v>Online Transfer</v>
          </cell>
          <cell r="L1112" t="str">
            <v>Renewal</v>
          </cell>
          <cell r="M1112" t="str">
            <v>-</v>
          </cell>
          <cell r="N1112" t="str">
            <v>-</v>
          </cell>
        </row>
        <row r="1113">
          <cell r="E1113" t="str">
            <v>NFBRV3854SR006113</v>
          </cell>
          <cell r="F1113" t="str">
            <v>2026-01-17 14:27:10</v>
          </cell>
          <cell r="G1113">
            <v>13000</v>
          </cell>
          <cell r="H1113">
            <v>46052</v>
          </cell>
          <cell r="I1113" t="str">
            <v>WAQAR.NABI</v>
          </cell>
          <cell r="J1113" t="str">
            <v>Accepted</v>
          </cell>
          <cell r="K1113" t="str">
            <v>Cash Deposit</v>
          </cell>
          <cell r="L1113" t="str">
            <v>Fresh</v>
          </cell>
          <cell r="M1113" t="str">
            <v>N/A</v>
          </cell>
          <cell r="N1113" t="str">
            <v>-</v>
          </cell>
        </row>
        <row r="1114">
          <cell r="E1114" t="str">
            <v>R006671</v>
          </cell>
          <cell r="F1114" t="str">
            <v>2026-01-22 12:45:34</v>
          </cell>
          <cell r="G1114">
            <v>13000</v>
          </cell>
          <cell r="H1114">
            <v>46052</v>
          </cell>
          <cell r="I1114" t="str">
            <v>WAQAR.NABI</v>
          </cell>
          <cell r="J1114" t="str">
            <v>Accepted</v>
          </cell>
          <cell r="K1114" t="str">
            <v>Cash Deposit</v>
          </cell>
          <cell r="L1114" t="str">
            <v>Fresh</v>
          </cell>
          <cell r="M1114" t="str">
            <v>N/A</v>
          </cell>
          <cell r="N1114" t="str">
            <v>-</v>
          </cell>
        </row>
        <row r="1115">
          <cell r="E1115" t="str">
            <v>JR045057</v>
          </cell>
          <cell r="F1115" t="str">
            <v>2024-02-14 16:01:45</v>
          </cell>
          <cell r="G1115">
            <v>10000</v>
          </cell>
          <cell r="H1115">
            <v>46052</v>
          </cell>
          <cell r="I1115" t="str">
            <v>ALIZA.WALEED</v>
          </cell>
          <cell r="J1115" t="str">
            <v>Accepted</v>
          </cell>
          <cell r="K1115" t="str">
            <v>Online Transfer</v>
          </cell>
          <cell r="L1115" t="str">
            <v>Renewal</v>
          </cell>
          <cell r="M1115" t="str">
            <v>-</v>
          </cell>
          <cell r="N1115" t="str">
            <v>-</v>
          </cell>
        </row>
        <row r="1116">
          <cell r="E1116" t="str">
            <v>018823</v>
          </cell>
          <cell r="F1116" t="str">
            <v>2023-09-19 16:33:00</v>
          </cell>
          <cell r="G1116">
            <v>13000</v>
          </cell>
          <cell r="H1116">
            <v>46052</v>
          </cell>
          <cell r="I1116" t="str">
            <v>AGHA.M.JAFFER</v>
          </cell>
          <cell r="J1116" t="str">
            <v>Accepted</v>
          </cell>
          <cell r="K1116" t="str">
            <v>Online Transfer</v>
          </cell>
          <cell r="L1116" t="str">
            <v>Renewal</v>
          </cell>
          <cell r="M1116" t="str">
            <v>-</v>
          </cell>
          <cell r="N1116" t="str">
            <v>-</v>
          </cell>
        </row>
        <row r="1117">
          <cell r="E1117" t="str">
            <v>S00206846</v>
          </cell>
          <cell r="F1117" t="str">
            <v>2024-12-11 21:10:26</v>
          </cell>
          <cell r="G1117">
            <v>12000</v>
          </cell>
          <cell r="H1117">
            <v>46052</v>
          </cell>
          <cell r="I1117" t="str">
            <v>RAHAT.GUL</v>
          </cell>
          <cell r="J1117" t="str">
            <v>Accepted</v>
          </cell>
          <cell r="K1117" t="str">
            <v>Online Transfer</v>
          </cell>
          <cell r="L1117" t="str">
            <v>Renewal</v>
          </cell>
          <cell r="M1117" t="str">
            <v>-</v>
          </cell>
          <cell r="N1117" t="str">
            <v>-</v>
          </cell>
        </row>
        <row r="1118">
          <cell r="E1118">
            <v>10113940</v>
          </cell>
          <cell r="F1118" t="str">
            <v>2023-02-01 15:15:40</v>
          </cell>
          <cell r="G1118">
            <v>12000</v>
          </cell>
          <cell r="H1118">
            <v>46051</v>
          </cell>
          <cell r="I1118" t="str">
            <v>RAHAT.GUL</v>
          </cell>
          <cell r="J1118" t="str">
            <v>Accepted</v>
          </cell>
          <cell r="K1118" t="str">
            <v>Online Transfer</v>
          </cell>
          <cell r="L1118" t="str">
            <v>Renewal</v>
          </cell>
          <cell r="M1118" t="str">
            <v>-</v>
          </cell>
          <cell r="N1118" t="str">
            <v>-</v>
          </cell>
        </row>
        <row r="1119">
          <cell r="E1119" t="str">
            <v>KSP90-2029472</v>
          </cell>
          <cell r="F1119" t="str">
            <v>2024-02-10 16:31:54</v>
          </cell>
          <cell r="G1119">
            <v>13000</v>
          </cell>
          <cell r="H1119">
            <v>46053</v>
          </cell>
          <cell r="I1119" t="str">
            <v>AGHA.M.JAFFER</v>
          </cell>
          <cell r="J1119" t="str">
            <v>Accepted</v>
          </cell>
          <cell r="K1119" t="str">
            <v>Online Transfer</v>
          </cell>
          <cell r="L1119" t="str">
            <v>Renewal</v>
          </cell>
          <cell r="M1119" t="str">
            <v>-</v>
          </cell>
          <cell r="N1119" t="str">
            <v>-</v>
          </cell>
        </row>
        <row r="1120">
          <cell r="E1120">
            <v>1125798</v>
          </cell>
          <cell r="F1120" t="str">
            <v>2023-02-01 13:56:59</v>
          </cell>
          <cell r="G1120">
            <v>12000</v>
          </cell>
          <cell r="H1120">
            <v>46051</v>
          </cell>
          <cell r="I1120" t="str">
            <v>RAHAT.GUL</v>
          </cell>
          <cell r="J1120" t="str">
            <v>Accepted</v>
          </cell>
          <cell r="K1120" t="str">
            <v>Online Transfer</v>
          </cell>
          <cell r="L1120" t="str">
            <v>Renewal</v>
          </cell>
          <cell r="M1120" t="str">
            <v>-</v>
          </cell>
          <cell r="N1120" t="str">
            <v>-</v>
          </cell>
        </row>
        <row r="1121">
          <cell r="E1121" t="str">
            <v>RS413PK10037071</v>
          </cell>
          <cell r="F1121" t="str">
            <v>2024-02-12 10:15:31</v>
          </cell>
          <cell r="G1121">
            <v>15500</v>
          </cell>
          <cell r="H1121">
            <v>46052</v>
          </cell>
          <cell r="I1121" t="str">
            <v>AGHA.M.JAFFER</v>
          </cell>
          <cell r="J1121" t="str">
            <v>Accepted</v>
          </cell>
          <cell r="K1121" t="str">
            <v>Online Transfer</v>
          </cell>
          <cell r="L1121" t="str">
            <v>Renewal</v>
          </cell>
          <cell r="M1121" t="str">
            <v>-</v>
          </cell>
          <cell r="N1121" t="str">
            <v>-</v>
          </cell>
        </row>
        <row r="1122">
          <cell r="E1122" t="str">
            <v>NF1SZC63S00219127</v>
          </cell>
          <cell r="F1122" t="str">
            <v>2025-12-31 15:04:13</v>
          </cell>
          <cell r="G1122">
            <v>12500</v>
          </cell>
          <cell r="H1122">
            <v>46040</v>
          </cell>
          <cell r="I1122" t="str">
            <v>SAJID.HUSSAIN</v>
          </cell>
          <cell r="J1122" t="str">
            <v>Accepted</v>
          </cell>
          <cell r="K1122" t="str">
            <v>Online Transfer</v>
          </cell>
          <cell r="L1122" t="str">
            <v>Fresh</v>
          </cell>
          <cell r="M1122" t="str">
            <v>N/A</v>
          </cell>
          <cell r="N1122" t="str">
            <v>-</v>
          </cell>
        </row>
        <row r="1123">
          <cell r="E1123" t="str">
            <v>ZRE171R-6064924</v>
          </cell>
          <cell r="F1123" t="str">
            <v>2026-01-23 16:34:53</v>
          </cell>
          <cell r="G1123">
            <v>16000</v>
          </cell>
          <cell r="H1123">
            <v>46045</v>
          </cell>
          <cell r="I1123" t="str">
            <v>SAJID.HUSSAIN</v>
          </cell>
          <cell r="J1123" t="str">
            <v>Accepted</v>
          </cell>
          <cell r="K1123" t="str">
            <v>Online Transfer</v>
          </cell>
          <cell r="L1123" t="str">
            <v>Fresh</v>
          </cell>
          <cell r="M1123" t="str">
            <v>MUHAMMAD EHZAM IRFAN</v>
          </cell>
          <cell r="N1123">
            <v>4210177825405</v>
          </cell>
        </row>
        <row r="1124">
          <cell r="E1124" t="str">
            <v>NFB16436R128070</v>
          </cell>
          <cell r="F1124" t="str">
            <v>2026-01-27 22:36:15</v>
          </cell>
          <cell r="G1124">
            <v>13000</v>
          </cell>
          <cell r="H1124">
            <v>46049</v>
          </cell>
          <cell r="I1124" t="str">
            <v>JOSEPH.H</v>
          </cell>
          <cell r="J1124" t="str">
            <v>Accepted</v>
          </cell>
          <cell r="K1124" t="str">
            <v>Online Transfer</v>
          </cell>
          <cell r="L1124" t="str">
            <v>Fresh</v>
          </cell>
          <cell r="M1124" t="str">
            <v>N/A</v>
          </cell>
          <cell r="N1124" t="str">
            <v>-</v>
          </cell>
        </row>
        <row r="1125">
          <cell r="E1125" t="str">
            <v>NF1AET306H1198268</v>
          </cell>
          <cell r="F1125" t="str">
            <v>2026-01-27 21:05:14</v>
          </cell>
          <cell r="G1125">
            <v>13000</v>
          </cell>
          <cell r="H1125">
            <v>46049</v>
          </cell>
          <cell r="I1125" t="str">
            <v>JOSEPH.H</v>
          </cell>
          <cell r="J1125" t="str">
            <v>Accepted</v>
          </cell>
          <cell r="K1125" t="str">
            <v>Online Transfer</v>
          </cell>
          <cell r="L1125" t="str">
            <v>Fresh</v>
          </cell>
          <cell r="M1125" t="str">
            <v>N/A</v>
          </cell>
          <cell r="N1125" t="str">
            <v>-</v>
          </cell>
        </row>
        <row r="1126">
          <cell r="E1126" t="str">
            <v>L250V-002138</v>
          </cell>
          <cell r="F1126" t="str">
            <v>2026-01-10 11:45:50</v>
          </cell>
          <cell r="G1126">
            <v>17000</v>
          </cell>
          <cell r="H1126">
            <v>46032</v>
          </cell>
          <cell r="I1126" t="str">
            <v>SAJID.HUSSAIN</v>
          </cell>
          <cell r="J1126" t="str">
            <v>Accepted</v>
          </cell>
          <cell r="K1126" t="str">
            <v>Online Transfer</v>
          </cell>
          <cell r="L1126" t="str">
            <v>Fresh</v>
          </cell>
          <cell r="M1126" t="str">
            <v>MUHAMMAD EHZAM IRFAN</v>
          </cell>
          <cell r="N1126">
            <v>4210177825405</v>
          </cell>
        </row>
        <row r="1127">
          <cell r="E1127" t="str">
            <v>LA350S-0298097</v>
          </cell>
          <cell r="F1127" t="str">
            <v>2026-01-09 18:53:46</v>
          </cell>
          <cell r="G1127">
            <v>18000</v>
          </cell>
          <cell r="H1127">
            <v>46032</v>
          </cell>
          <cell r="I1127" t="str">
            <v>SAJID.HUSSAIN</v>
          </cell>
          <cell r="J1127" t="str">
            <v>Accepted</v>
          </cell>
          <cell r="K1127" t="str">
            <v>Online Transfer</v>
          </cell>
          <cell r="L1127" t="str">
            <v>Fresh</v>
          </cell>
          <cell r="M1127" t="str">
            <v>MUHAMMAD EHZAM IRFAN</v>
          </cell>
          <cell r="N1127">
            <v>4210177825405</v>
          </cell>
        </row>
        <row r="1128">
          <cell r="E1128" t="str">
            <v>CAA809</v>
          </cell>
          <cell r="F1128" t="str">
            <v>2025-12-29 21:43:54</v>
          </cell>
          <cell r="G1128">
            <v>12500</v>
          </cell>
          <cell r="H1128">
            <v>46039</v>
          </cell>
          <cell r="I1128" t="str">
            <v>SAJID.HUSSAIN</v>
          </cell>
          <cell r="J1128" t="str">
            <v>Accepted</v>
          </cell>
          <cell r="K1128" t="str">
            <v>Online Transfer</v>
          </cell>
          <cell r="L1128" t="str">
            <v>Fresh</v>
          </cell>
          <cell r="M1128" t="str">
            <v>N/A</v>
          </cell>
          <cell r="N1128" t="str">
            <v>-</v>
          </cell>
        </row>
        <row r="1129">
          <cell r="E1129" t="str">
            <v>NSP150R-7050123</v>
          </cell>
          <cell r="F1129" t="str">
            <v>2025-02-13 16:18:52</v>
          </cell>
          <cell r="G1129">
            <v>15000</v>
          </cell>
          <cell r="H1129">
            <v>46052</v>
          </cell>
          <cell r="I1129" t="str">
            <v>M.KHALID</v>
          </cell>
          <cell r="J1129" t="str">
            <v>Accepted</v>
          </cell>
          <cell r="K1129" t="str">
            <v>Online Transfer</v>
          </cell>
          <cell r="L1129" t="str">
            <v>Renewal</v>
          </cell>
          <cell r="M1129" t="str">
            <v>-</v>
          </cell>
          <cell r="N1129" t="str">
            <v>-</v>
          </cell>
        </row>
        <row r="1130">
          <cell r="E1130" t="str">
            <v>NFBFC1673LR064474</v>
          </cell>
          <cell r="F1130" t="str">
            <v>2026-01-21 15:55:16</v>
          </cell>
          <cell r="G1130">
            <v>13000</v>
          </cell>
          <cell r="H1130">
            <v>46051</v>
          </cell>
          <cell r="I1130" t="str">
            <v>SAJID.HUSSAIN</v>
          </cell>
          <cell r="J1130" t="str">
            <v>Accepted</v>
          </cell>
          <cell r="K1130" t="str">
            <v>Cash Deposit</v>
          </cell>
          <cell r="L1130" t="str">
            <v>Fresh</v>
          </cell>
          <cell r="M1130" t="str">
            <v>N/A</v>
          </cell>
          <cell r="N1130" t="str">
            <v>-</v>
          </cell>
        </row>
        <row r="1131">
          <cell r="E1131" t="str">
            <v>ZRE172R-7077083</v>
          </cell>
          <cell r="F1131" t="str">
            <v>2026-01-16 19:26:21</v>
          </cell>
          <cell r="G1131">
            <v>13000</v>
          </cell>
          <cell r="H1131">
            <v>46051</v>
          </cell>
          <cell r="I1131" t="str">
            <v>SAJID.HUSSAIN</v>
          </cell>
          <cell r="J1131" t="str">
            <v>Accepted</v>
          </cell>
          <cell r="K1131" t="str">
            <v>Cash Deposit</v>
          </cell>
          <cell r="L1131" t="str">
            <v>Fresh</v>
          </cell>
          <cell r="M1131" t="str">
            <v>N/A</v>
          </cell>
          <cell r="N1131" t="str">
            <v>-</v>
          </cell>
        </row>
        <row r="1132">
          <cell r="E1132" t="str">
            <v>NF1AET306H1265811</v>
          </cell>
          <cell r="F1132" t="str">
            <v>2026-01-16 18:31:01</v>
          </cell>
          <cell r="G1132">
            <v>13000</v>
          </cell>
          <cell r="H1132">
            <v>46051</v>
          </cell>
          <cell r="I1132" t="str">
            <v>SAJID.HUSSAIN</v>
          </cell>
          <cell r="J1132" t="str">
            <v>Accepted</v>
          </cell>
          <cell r="K1132" t="str">
            <v>Cash Deposit</v>
          </cell>
          <cell r="L1132" t="str">
            <v>Fresh</v>
          </cell>
          <cell r="M1132" t="str">
            <v>N/A</v>
          </cell>
          <cell r="N1132" t="str">
            <v>-</v>
          </cell>
        </row>
        <row r="1133">
          <cell r="E1133" t="str">
            <v>NF9EFUA5XS2023486</v>
          </cell>
          <cell r="F1133" t="str">
            <v>2026-01-14 12:21:14</v>
          </cell>
          <cell r="G1133">
            <v>13000</v>
          </cell>
          <cell r="H1133">
            <v>46051</v>
          </cell>
          <cell r="I1133" t="str">
            <v>SAJID.HUSSAIN</v>
          </cell>
          <cell r="J1133" t="str">
            <v>Accepted</v>
          </cell>
          <cell r="K1133" t="str">
            <v>Cash Deposit</v>
          </cell>
          <cell r="L1133" t="str">
            <v>Fresh</v>
          </cell>
          <cell r="M1133" t="str">
            <v>N/A</v>
          </cell>
          <cell r="N1133" t="str">
            <v>-</v>
          </cell>
        </row>
        <row r="1134">
          <cell r="E1134" t="str">
            <v>NF1AET306H1060275</v>
          </cell>
          <cell r="F1134" t="str">
            <v>2026-01-15 12:03:23</v>
          </cell>
          <cell r="G1134">
            <v>13000</v>
          </cell>
          <cell r="H1134">
            <v>46051</v>
          </cell>
          <cell r="I1134" t="str">
            <v>SAJID.HUSSAIN</v>
          </cell>
          <cell r="J1134" t="str">
            <v>Accepted</v>
          </cell>
          <cell r="K1134" t="str">
            <v>Online Transfer</v>
          </cell>
          <cell r="L1134" t="str">
            <v>Fresh</v>
          </cell>
          <cell r="M1134" t="str">
            <v>N/A</v>
          </cell>
          <cell r="N1134" t="str">
            <v>-</v>
          </cell>
        </row>
        <row r="1135">
          <cell r="E1135" t="str">
            <v>NFBGNB8620TR064329</v>
          </cell>
          <cell r="F1135" t="str">
            <v>2026-01-14 11:21:06</v>
          </cell>
          <cell r="G1135">
            <v>13000</v>
          </cell>
          <cell r="H1135">
            <v>46051</v>
          </cell>
          <cell r="I1135" t="str">
            <v>SAJID.HUSSAIN</v>
          </cell>
          <cell r="J1135" t="str">
            <v>Accepted</v>
          </cell>
          <cell r="K1135" t="str">
            <v>Cash Deposit</v>
          </cell>
          <cell r="L1135" t="str">
            <v>Fresh</v>
          </cell>
          <cell r="M1135" t="str">
            <v>N/A</v>
          </cell>
          <cell r="N1135" t="str">
            <v>-</v>
          </cell>
        </row>
        <row r="1136">
          <cell r="E1136" t="str">
            <v>NKMAAB3R3S1000027</v>
          </cell>
          <cell r="F1136" t="str">
            <v>2026-01-14 17:25:15</v>
          </cell>
          <cell r="G1136">
            <v>13000</v>
          </cell>
          <cell r="H1136">
            <v>46051</v>
          </cell>
          <cell r="I1136" t="str">
            <v>SAJID.HUSSAIN</v>
          </cell>
          <cell r="J1136" t="str">
            <v>Accepted</v>
          </cell>
          <cell r="K1136" t="str">
            <v>Cash Deposit</v>
          </cell>
          <cell r="L1136" t="str">
            <v>Fresh</v>
          </cell>
          <cell r="M1136" t="str">
            <v>N/A</v>
          </cell>
          <cell r="N1136" t="str">
            <v>-</v>
          </cell>
        </row>
        <row r="1137">
          <cell r="E1137" t="str">
            <v>NSP150R-7066858</v>
          </cell>
          <cell r="F1137" t="str">
            <v>2026-01-14 12:01:17</v>
          </cell>
          <cell r="G1137">
            <v>13000</v>
          </cell>
          <cell r="H1137">
            <v>46051</v>
          </cell>
          <cell r="I1137" t="str">
            <v>SAJID.HUSSAIN</v>
          </cell>
          <cell r="J1137" t="str">
            <v>Accepted</v>
          </cell>
          <cell r="K1137" t="str">
            <v>Cash Deposit</v>
          </cell>
          <cell r="L1137" t="str">
            <v>Fresh</v>
          </cell>
          <cell r="M1137" t="str">
            <v>N/A</v>
          </cell>
          <cell r="N1137" t="str">
            <v>-</v>
          </cell>
        </row>
        <row r="1138">
          <cell r="E1138" t="str">
            <v>R175666</v>
          </cell>
          <cell r="F1138" t="str">
            <v>2026-01-14 21:13:51</v>
          </cell>
          <cell r="G1138">
            <v>13000</v>
          </cell>
          <cell r="H1138">
            <v>46051</v>
          </cell>
          <cell r="I1138" t="str">
            <v>SAJID.HUSSAIN</v>
          </cell>
          <cell r="J1138" t="str">
            <v>Accepted</v>
          </cell>
          <cell r="K1138" t="str">
            <v>Cash Deposit</v>
          </cell>
          <cell r="L1138" t="str">
            <v>Fresh</v>
          </cell>
          <cell r="M1138" t="str">
            <v>N/A</v>
          </cell>
          <cell r="N1138" t="str">
            <v>-</v>
          </cell>
        </row>
        <row r="1139">
          <cell r="E1139" t="str">
            <v>NFBFE1659SR013844</v>
          </cell>
          <cell r="F1139" t="str">
            <v>2026-01-14 14:40:20</v>
          </cell>
          <cell r="G1139">
            <v>13000</v>
          </cell>
          <cell r="H1139">
            <v>46051</v>
          </cell>
          <cell r="I1139" t="str">
            <v>SAJID.HUSSAIN</v>
          </cell>
          <cell r="J1139" t="str">
            <v>Accepted</v>
          </cell>
          <cell r="K1139" t="str">
            <v>Cash Deposit</v>
          </cell>
          <cell r="L1139" t="str">
            <v>Fresh</v>
          </cell>
          <cell r="M1139" t="str">
            <v>N/A</v>
          </cell>
          <cell r="N1139" t="str">
            <v>-</v>
          </cell>
        </row>
        <row r="1140">
          <cell r="E1140" t="str">
            <v>PMHJB811SSN704036</v>
          </cell>
          <cell r="F1140" t="str">
            <v>2026-01-29 14:38:14</v>
          </cell>
          <cell r="G1140">
            <v>22000</v>
          </cell>
          <cell r="H1140">
            <v>46052</v>
          </cell>
          <cell r="I1140" t="str">
            <v>SABOOR.ALI</v>
          </cell>
          <cell r="J1140" t="str">
            <v>Accepted</v>
          </cell>
          <cell r="K1140" t="str">
            <v>Cash Deposit</v>
          </cell>
          <cell r="L1140" t="str">
            <v>Fresh</v>
          </cell>
          <cell r="M1140" t="str">
            <v>N/A</v>
          </cell>
          <cell r="N1140" t="str">
            <v>-</v>
          </cell>
        </row>
        <row r="1141">
          <cell r="E1141" t="str">
            <v>NFBFE1685SR013432</v>
          </cell>
          <cell r="F1141" t="str">
            <v>2026-01-30 10:26:47</v>
          </cell>
          <cell r="G1141">
            <v>16000</v>
          </cell>
          <cell r="H1141">
            <v>46052</v>
          </cell>
          <cell r="I1141" t="str">
            <v>SABOOR.ALI</v>
          </cell>
          <cell r="J1141" t="str">
            <v>Accepted</v>
          </cell>
          <cell r="K1141" t="str">
            <v>Online Transfer</v>
          </cell>
          <cell r="L1141" t="str">
            <v>Fresh</v>
          </cell>
          <cell r="M1141" t="str">
            <v>N/A</v>
          </cell>
          <cell r="N1141" t="str">
            <v>-</v>
          </cell>
        </row>
        <row r="1142">
          <cell r="E1142" t="str">
            <v>NF1AET306H1284947</v>
          </cell>
          <cell r="F1142" t="str">
            <v>2026-01-21 17:00:00</v>
          </cell>
          <cell r="G1142">
            <v>13000</v>
          </cell>
          <cell r="H1142">
            <v>46051</v>
          </cell>
          <cell r="I1142" t="str">
            <v>M.FAIZAN</v>
          </cell>
          <cell r="J1142" t="str">
            <v>Accepted</v>
          </cell>
          <cell r="K1142" t="str">
            <v>Cash Deposit</v>
          </cell>
          <cell r="L1142" t="str">
            <v>Fresh</v>
          </cell>
          <cell r="M1142" t="str">
            <v>N/A</v>
          </cell>
          <cell r="N1142" t="str">
            <v>-</v>
          </cell>
        </row>
        <row r="1143">
          <cell r="E1143" t="str">
            <v>S00113687</v>
          </cell>
          <cell r="F1143" t="str">
            <v>2024-02-06 17:33:18</v>
          </cell>
          <cell r="G1143">
            <v>10000</v>
          </cell>
          <cell r="H1143">
            <v>46050</v>
          </cell>
          <cell r="I1143" t="str">
            <v>YOUSUF.KHAN</v>
          </cell>
          <cell r="J1143" t="str">
            <v>Accepted</v>
          </cell>
          <cell r="K1143" t="str">
            <v>Online Transfer</v>
          </cell>
          <cell r="L1143" t="str">
            <v>Renewal</v>
          </cell>
          <cell r="M1143" t="str">
            <v>-</v>
          </cell>
          <cell r="N1143" t="str">
            <v>-</v>
          </cell>
        </row>
        <row r="1144">
          <cell r="E1144" t="str">
            <v>NFBFC6664HRO26750</v>
          </cell>
          <cell r="F1144" t="str">
            <v>2026-01-27 20:27:26</v>
          </cell>
          <cell r="G1144">
            <v>15000</v>
          </cell>
          <cell r="H1144">
            <v>46052</v>
          </cell>
          <cell r="I1144" t="str">
            <v>M.FAIZAN</v>
          </cell>
          <cell r="J1144" t="str">
            <v>Accepted</v>
          </cell>
          <cell r="K1144" t="str">
            <v>Cash Deposit</v>
          </cell>
          <cell r="L1144" t="str">
            <v>Fresh</v>
          </cell>
          <cell r="M1144" t="str">
            <v>N/A</v>
          </cell>
          <cell r="N1144" t="str">
            <v>-</v>
          </cell>
        </row>
        <row r="1145">
          <cell r="E1145" t="str">
            <v>ZRE171R-6024161</v>
          </cell>
          <cell r="F1145" t="str">
            <v>2026-01-27 13:38:32</v>
          </cell>
          <cell r="G1145">
            <v>16000</v>
          </cell>
          <cell r="H1145">
            <v>46052</v>
          </cell>
          <cell r="I1145" t="str">
            <v>M.FAIZAN</v>
          </cell>
          <cell r="J1145" t="str">
            <v>Accepted</v>
          </cell>
          <cell r="K1145" t="str">
            <v>Online Transfer</v>
          </cell>
          <cell r="L1145" t="str">
            <v>Fresh</v>
          </cell>
          <cell r="M1145" t="str">
            <v>N/A</v>
          </cell>
          <cell r="N1145" t="str">
            <v>-</v>
          </cell>
        </row>
        <row r="1146">
          <cell r="E1146" t="str">
            <v>RA410PK597808</v>
          </cell>
          <cell r="F1146" t="str">
            <v>2026-01-27 17:36:09</v>
          </cell>
          <cell r="G1146">
            <v>13000</v>
          </cell>
          <cell r="H1146">
            <v>46059</v>
          </cell>
          <cell r="I1146" t="str">
            <v>M.FAIZAN</v>
          </cell>
          <cell r="J1146" t="str">
            <v>Accepted</v>
          </cell>
          <cell r="K1146" t="str">
            <v>Cash</v>
          </cell>
          <cell r="L1146" t="str">
            <v>Fresh</v>
          </cell>
          <cell r="M1146" t="str">
            <v>N/A</v>
          </cell>
          <cell r="N1146" t="str">
            <v>-</v>
          </cell>
        </row>
        <row r="1147">
          <cell r="E1147" t="str">
            <v>SCP10-3032450</v>
          </cell>
          <cell r="F1147" t="str">
            <v>2026-01-26 18:19:01</v>
          </cell>
          <cell r="G1147">
            <v>13000</v>
          </cell>
          <cell r="H1147">
            <v>46059</v>
          </cell>
          <cell r="I1147" t="str">
            <v>M.FAIZAN</v>
          </cell>
          <cell r="J1147" t="str">
            <v>Accepted</v>
          </cell>
          <cell r="K1147" t="str">
            <v>Cash</v>
          </cell>
          <cell r="L1147" t="str">
            <v>Fresh</v>
          </cell>
          <cell r="M1147" t="str">
            <v>N/A</v>
          </cell>
          <cell r="N1147" t="str">
            <v>-</v>
          </cell>
        </row>
        <row r="1148">
          <cell r="E1148" t="str">
            <v>BNA-513</v>
          </cell>
          <cell r="F1148" t="str">
            <v>2026-01-30 13:59:41</v>
          </cell>
          <cell r="G1148">
            <v>19000</v>
          </cell>
          <cell r="H1148">
            <v>46052</v>
          </cell>
          <cell r="I1148" t="str">
            <v>M.FAIZAN</v>
          </cell>
          <cell r="J1148" t="str">
            <v>Accepted</v>
          </cell>
          <cell r="K1148" t="str">
            <v>Online Transfer</v>
          </cell>
          <cell r="L1148" t="str">
            <v>Fresh</v>
          </cell>
          <cell r="M1148" t="str">
            <v>N/A</v>
          </cell>
          <cell r="N1148" t="str">
            <v>-</v>
          </cell>
        </row>
        <row r="1149">
          <cell r="E1149" t="str">
            <v>NSP150R-7068341</v>
          </cell>
          <cell r="F1149" t="str">
            <v>2026-01-28 16:18:57</v>
          </cell>
          <cell r="G1149">
            <v>15000</v>
          </cell>
          <cell r="H1149">
            <v>46052</v>
          </cell>
          <cell r="I1149" t="str">
            <v>JOSEPH.H</v>
          </cell>
          <cell r="J1149" t="str">
            <v>Accepted</v>
          </cell>
          <cell r="K1149" t="str">
            <v>Online Transfer</v>
          </cell>
          <cell r="L1149" t="str">
            <v>Fresh</v>
          </cell>
          <cell r="M1149" t="str">
            <v>N/A</v>
          </cell>
          <cell r="N1149" t="str">
            <v>-</v>
          </cell>
        </row>
        <row r="1150">
          <cell r="E1150" t="str">
            <v>NFBFD15787R102513</v>
          </cell>
          <cell r="F1150" t="str">
            <v>2025-01-22 00:00:00</v>
          </cell>
          <cell r="G1150">
            <v>13000</v>
          </cell>
          <cell r="H1150">
            <v>46049</v>
          </cell>
          <cell r="I1150" t="str">
            <v>YOUSUF.KHAN</v>
          </cell>
          <cell r="J1150" t="str">
            <v>Accepted</v>
          </cell>
          <cell r="K1150" t="str">
            <v>Online Transfer</v>
          </cell>
          <cell r="L1150" t="str">
            <v>Renewal</v>
          </cell>
          <cell r="M1150" t="str">
            <v>-</v>
          </cell>
          <cell r="N1150" t="str">
            <v>-</v>
          </cell>
        </row>
        <row r="1151">
          <cell r="E1151" t="str">
            <v>NF1AET306H1175413</v>
          </cell>
          <cell r="F1151" t="str">
            <v>2026-01-27 16:47:59</v>
          </cell>
          <cell r="G1151">
            <v>16000</v>
          </cell>
          <cell r="H1151">
            <v>46050</v>
          </cell>
          <cell r="I1151" t="str">
            <v>M.FAIZAN</v>
          </cell>
          <cell r="J1151" t="str">
            <v>Accepted</v>
          </cell>
          <cell r="K1151" t="str">
            <v>Online Transfer</v>
          </cell>
          <cell r="L1151" t="str">
            <v>Fresh</v>
          </cell>
          <cell r="M1151" t="str">
            <v>N/A</v>
          </cell>
          <cell r="N1151" t="str">
            <v>-</v>
          </cell>
        </row>
        <row r="1152">
          <cell r="E1152" t="str">
            <v>NF1SZC63500112326</v>
          </cell>
          <cell r="F1152" t="str">
            <v>2026-01-19 17:41:18</v>
          </cell>
          <cell r="G1152">
            <v>1000</v>
          </cell>
          <cell r="H1152">
            <v>46051</v>
          </cell>
          <cell r="I1152" t="str">
            <v>SABOOR.ALI</v>
          </cell>
          <cell r="J1152" t="str">
            <v>Accepted</v>
          </cell>
          <cell r="K1152" t="str">
            <v>Online Transfer</v>
          </cell>
          <cell r="L1152" t="str">
            <v>Fresh</v>
          </cell>
          <cell r="M1152" t="str">
            <v>N/A</v>
          </cell>
          <cell r="N1152" t="str">
            <v>-</v>
          </cell>
        </row>
        <row r="1153">
          <cell r="E1153" t="str">
            <v>R002765</v>
          </cell>
          <cell r="F1153" t="str">
            <v>2022-02-08 14:13:00</v>
          </cell>
          <cell r="G1153">
            <v>15000</v>
          </cell>
          <cell r="H1153">
            <v>46051</v>
          </cell>
          <cell r="I1153" t="str">
            <v>YOUSUF.KHAN</v>
          </cell>
          <cell r="J1153" t="str">
            <v>Accepted</v>
          </cell>
          <cell r="K1153" t="str">
            <v>Online Transfer</v>
          </cell>
          <cell r="L1153" t="str">
            <v>Renewal</v>
          </cell>
          <cell r="M1153" t="str">
            <v>-</v>
          </cell>
          <cell r="N1153" t="str">
            <v>-</v>
          </cell>
        </row>
        <row r="1154">
          <cell r="E1154">
            <v>1052342</v>
          </cell>
          <cell r="F1154" t="str">
            <v>2021-01-23 15:21:40</v>
          </cell>
          <cell r="G1154">
            <v>14500</v>
          </cell>
          <cell r="H1154">
            <v>46052</v>
          </cell>
          <cell r="I1154" t="str">
            <v>WASEEM.TARIQ</v>
          </cell>
          <cell r="J1154" t="str">
            <v>Accepted</v>
          </cell>
          <cell r="K1154" t="str">
            <v>Online Transfer</v>
          </cell>
          <cell r="L1154" t="str">
            <v>Renewal</v>
          </cell>
          <cell r="M1154" t="str">
            <v>-</v>
          </cell>
          <cell r="N1154" t="str">
            <v>-</v>
          </cell>
        </row>
        <row r="1155">
          <cell r="E1155">
            <v>10048059</v>
          </cell>
          <cell r="F1155" t="str">
            <v>2020-01-24 17:44:02</v>
          </cell>
          <cell r="G1155">
            <v>13000</v>
          </cell>
          <cell r="H1155">
            <v>46052</v>
          </cell>
          <cell r="I1155" t="str">
            <v>WASEEM.TARIQ</v>
          </cell>
          <cell r="J1155" t="str">
            <v>Accepted</v>
          </cell>
          <cell r="K1155" t="str">
            <v>Online Transfer</v>
          </cell>
          <cell r="L1155" t="str">
            <v>Renewal</v>
          </cell>
          <cell r="M1155" t="str">
            <v>-</v>
          </cell>
          <cell r="N1155" t="str">
            <v>-</v>
          </cell>
        </row>
        <row r="1156">
          <cell r="E1156">
            <v>10052198</v>
          </cell>
          <cell r="F1156" t="str">
            <v>2025-01-15 00:00:00</v>
          </cell>
          <cell r="G1156">
            <v>13000</v>
          </cell>
          <cell r="H1156">
            <v>46052</v>
          </cell>
          <cell r="I1156" t="str">
            <v>WASEEM.TARIQ</v>
          </cell>
          <cell r="J1156" t="str">
            <v>Accepted</v>
          </cell>
          <cell r="K1156" t="str">
            <v>Cash Deposit</v>
          </cell>
          <cell r="L1156" t="str">
            <v>Renewal</v>
          </cell>
          <cell r="M1156" t="str">
            <v>-</v>
          </cell>
          <cell r="N1156" t="str">
            <v>-</v>
          </cell>
        </row>
        <row r="1157">
          <cell r="E1157" t="str">
            <v>NFBFE1656SR013994</v>
          </cell>
          <cell r="F1157" t="str">
            <v>2025-12-22 14:53:23</v>
          </cell>
          <cell r="G1157">
            <v>12500</v>
          </cell>
          <cell r="H1157">
            <v>46048</v>
          </cell>
          <cell r="I1157" t="str">
            <v>SAJID.HUSSAIN</v>
          </cell>
          <cell r="J1157" t="str">
            <v>Accepted</v>
          </cell>
          <cell r="K1157" t="str">
            <v>Online Transfer</v>
          </cell>
          <cell r="L1157" t="str">
            <v>Fresh</v>
          </cell>
          <cell r="M1157" t="str">
            <v>N/A</v>
          </cell>
          <cell r="N1157" t="str">
            <v>-</v>
          </cell>
        </row>
        <row r="1158">
          <cell r="E1158" t="str">
            <v>0231602</v>
          </cell>
          <cell r="F1158" t="str">
            <v>2024-02-14 19:24:01</v>
          </cell>
          <cell r="G1158">
            <v>13000</v>
          </cell>
          <cell r="H1158">
            <v>46052</v>
          </cell>
          <cell r="I1158" t="str">
            <v>ABDUL.AHAD</v>
          </cell>
          <cell r="J1158" t="str">
            <v>Accepted</v>
          </cell>
          <cell r="K1158" t="str">
            <v>Online Transfer</v>
          </cell>
          <cell r="L1158" t="str">
            <v>Renewal</v>
          </cell>
          <cell r="M1158" t="str">
            <v>-</v>
          </cell>
          <cell r="N1158" t="str">
            <v>-</v>
          </cell>
        </row>
        <row r="1159">
          <cell r="E1159" t="str">
            <v>PR003558</v>
          </cell>
          <cell r="F1159" t="str">
            <v>2024-02-13 21:14:05</v>
          </cell>
          <cell r="G1159">
            <v>12000</v>
          </cell>
          <cell r="H1159">
            <v>46052</v>
          </cell>
          <cell r="I1159" t="str">
            <v>ABDUL.AHAD</v>
          </cell>
          <cell r="J1159" t="str">
            <v>Accepted</v>
          </cell>
          <cell r="K1159" t="str">
            <v>Cash Deposit</v>
          </cell>
          <cell r="L1159" t="str">
            <v>Renewal</v>
          </cell>
          <cell r="M1159" t="str">
            <v>-</v>
          </cell>
          <cell r="N1159" t="str">
            <v>-</v>
          </cell>
        </row>
        <row r="1160">
          <cell r="E1160" t="str">
            <v>ZRE171R-6073811</v>
          </cell>
          <cell r="F1160" t="str">
            <v>2026-01-13 11:54:55</v>
          </cell>
          <cell r="G1160">
            <v>13000</v>
          </cell>
          <cell r="H1160">
            <v>46050</v>
          </cell>
          <cell r="I1160" t="str">
            <v>SAJID.HUSSAIN</v>
          </cell>
          <cell r="J1160" t="str">
            <v>Accepted</v>
          </cell>
          <cell r="K1160" t="str">
            <v>Online Transfer</v>
          </cell>
          <cell r="L1160" t="str">
            <v>Fresh</v>
          </cell>
          <cell r="M1160" t="str">
            <v>N/A</v>
          </cell>
          <cell r="N1160" t="str">
            <v>-</v>
          </cell>
        </row>
        <row r="1161">
          <cell r="E1161" t="str">
            <v>ZRE172R-7026916</v>
          </cell>
          <cell r="F1161" t="str">
            <v>2026-01-12 18:35:44</v>
          </cell>
          <cell r="G1161">
            <v>13000</v>
          </cell>
          <cell r="H1161">
            <v>46046</v>
          </cell>
          <cell r="I1161" t="str">
            <v>SAJID.HUSSAIN</v>
          </cell>
          <cell r="J1161" t="str">
            <v>Accepted</v>
          </cell>
          <cell r="K1161" t="str">
            <v>Online Transfer</v>
          </cell>
          <cell r="L1161" t="str">
            <v>Fresh</v>
          </cell>
          <cell r="M1161" t="str">
            <v>N/A</v>
          </cell>
          <cell r="N1161" t="str">
            <v>-</v>
          </cell>
        </row>
        <row r="1162">
          <cell r="E1162" t="str">
            <v>NF9EF4A54T2026000</v>
          </cell>
          <cell r="F1162" t="str">
            <v>2026-01-10 18:25:49</v>
          </cell>
          <cell r="G1162">
            <v>13000</v>
          </cell>
          <cell r="H1162">
            <v>46044</v>
          </cell>
          <cell r="I1162" t="str">
            <v>SAJID.HUSSAIN</v>
          </cell>
          <cell r="J1162" t="str">
            <v>Accepted</v>
          </cell>
          <cell r="K1162" t="str">
            <v>Online Transfer</v>
          </cell>
          <cell r="L1162" t="str">
            <v>Fresh</v>
          </cell>
          <cell r="M1162" t="str">
            <v>N/A</v>
          </cell>
          <cell r="N1162" t="str">
            <v>-</v>
          </cell>
        </row>
        <row r="1163">
          <cell r="E1163" t="str">
            <v>ZRE172R-7077103</v>
          </cell>
          <cell r="F1163" t="str">
            <v>2026-01-10 17:30:41</v>
          </cell>
          <cell r="G1163">
            <v>13000</v>
          </cell>
          <cell r="H1163">
            <v>46044</v>
          </cell>
          <cell r="I1163" t="str">
            <v>SAJID.HUSSAIN</v>
          </cell>
          <cell r="J1163" t="str">
            <v>Accepted</v>
          </cell>
          <cell r="K1163" t="str">
            <v>Online Transfer</v>
          </cell>
          <cell r="L1163" t="str">
            <v>Fresh</v>
          </cell>
          <cell r="M1163" t="str">
            <v>N/A</v>
          </cell>
          <cell r="N1163" t="str">
            <v>-</v>
          </cell>
        </row>
        <row r="1164">
          <cell r="E1164" t="str">
            <v>NFBGN8638SR064196</v>
          </cell>
          <cell r="F1164" t="str">
            <v>2026-01-10 12:27:40</v>
          </cell>
          <cell r="G1164">
            <v>13000</v>
          </cell>
          <cell r="H1164">
            <v>46043</v>
          </cell>
          <cell r="I1164" t="str">
            <v>SAJID.HUSSAIN</v>
          </cell>
          <cell r="J1164" t="str">
            <v>Accepted</v>
          </cell>
          <cell r="K1164" t="str">
            <v>Online Transfer</v>
          </cell>
          <cell r="L1164" t="str">
            <v>Fresh</v>
          </cell>
          <cell r="M1164" t="str">
            <v>N/A</v>
          </cell>
          <cell r="N1164" t="str">
            <v>-</v>
          </cell>
        </row>
        <row r="1165">
          <cell r="E1165" t="str">
            <v>BJ-4545</v>
          </cell>
          <cell r="F1165" t="str">
            <v>2025-02-13 12:58:32</v>
          </cell>
          <cell r="G1165">
            <v>14000</v>
          </cell>
          <cell r="H1165">
            <v>46052</v>
          </cell>
          <cell r="I1165" t="str">
            <v>M.KHALID</v>
          </cell>
          <cell r="J1165" t="str">
            <v>Accepted</v>
          </cell>
          <cell r="K1165" t="str">
            <v>Online Transfer</v>
          </cell>
          <cell r="L1165" t="str">
            <v>Renewal</v>
          </cell>
          <cell r="M1165" t="str">
            <v>-</v>
          </cell>
          <cell r="N1165" t="str">
            <v>-</v>
          </cell>
        </row>
        <row r="1166">
          <cell r="E1166" t="str">
            <v>NF9EF4A53T2025856</v>
          </cell>
          <cell r="F1166" t="str">
            <v>2026-01-09 16:39:39</v>
          </cell>
          <cell r="G1166">
            <v>13000</v>
          </cell>
          <cell r="H1166">
            <v>46048</v>
          </cell>
          <cell r="I1166" t="str">
            <v>SAJID.HUSSAIN</v>
          </cell>
          <cell r="J1166" t="str">
            <v>Accepted</v>
          </cell>
          <cell r="K1166" t="str">
            <v>Online Transfer</v>
          </cell>
          <cell r="L1166" t="str">
            <v>Fresh</v>
          </cell>
          <cell r="M1166" t="str">
            <v>N/A</v>
          </cell>
          <cell r="N1166" t="str">
            <v>-</v>
          </cell>
        </row>
        <row r="1167">
          <cell r="E1167" t="str">
            <v>ZVG10R-0907421</v>
          </cell>
          <cell r="F1167" t="str">
            <v>2025-01-30 18:21:56</v>
          </cell>
          <cell r="G1167">
            <v>13000</v>
          </cell>
          <cell r="H1167">
            <v>46052</v>
          </cell>
          <cell r="I1167" t="str">
            <v>M.KHALID</v>
          </cell>
          <cell r="J1167" t="str">
            <v>Accepted</v>
          </cell>
          <cell r="K1167" t="str">
            <v>Online Transfer</v>
          </cell>
          <cell r="L1167" t="str">
            <v>Renewal</v>
          </cell>
          <cell r="M1167" t="str">
            <v>-</v>
          </cell>
          <cell r="N1167" t="str">
            <v>-</v>
          </cell>
        </row>
        <row r="1168">
          <cell r="E1168" t="str">
            <v>LJ119ABE0SC050070</v>
          </cell>
          <cell r="F1168" t="str">
            <v>2026-01-09 15:54:23</v>
          </cell>
          <cell r="G1168">
            <v>13000</v>
          </cell>
          <cell r="H1168">
            <v>46040</v>
          </cell>
          <cell r="I1168" t="str">
            <v>SAJID.HUSSAIN</v>
          </cell>
          <cell r="J1168" t="str">
            <v>Accepted</v>
          </cell>
          <cell r="K1168" t="str">
            <v>Online Transfer</v>
          </cell>
          <cell r="L1168" t="str">
            <v>Fresh</v>
          </cell>
          <cell r="M1168" t="str">
            <v>N/A</v>
          </cell>
          <cell r="N1168" t="str">
            <v>-</v>
          </cell>
        </row>
        <row r="1169">
          <cell r="E1169" t="str">
            <v>NF9EFUA51T2025337</v>
          </cell>
          <cell r="F1169" t="str">
            <v>2026-01-08 12:30:27</v>
          </cell>
          <cell r="G1169">
            <v>13000</v>
          </cell>
          <cell r="H1169">
            <v>46040</v>
          </cell>
          <cell r="I1169" t="str">
            <v>SAJID.HUSSAIN</v>
          </cell>
          <cell r="J1169" t="str">
            <v>Accepted</v>
          </cell>
          <cell r="K1169" t="str">
            <v>Online Transfer</v>
          </cell>
          <cell r="L1169" t="str">
            <v>Fresh</v>
          </cell>
          <cell r="M1169" t="str">
            <v>N/A</v>
          </cell>
          <cell r="N1169" t="str">
            <v>-</v>
          </cell>
        </row>
        <row r="1170">
          <cell r="E1170" t="str">
            <v>NF1AET306H1043385</v>
          </cell>
          <cell r="F1170" t="str">
            <v>2025-12-15 15:18:02</v>
          </cell>
          <cell r="G1170">
            <v>10000</v>
          </cell>
          <cell r="H1170">
            <v>46038</v>
          </cell>
          <cell r="I1170" t="str">
            <v>FARHANA.FAISAL</v>
          </cell>
          <cell r="J1170" t="str">
            <v>Accepted</v>
          </cell>
          <cell r="K1170" t="str">
            <v>Online Transfer</v>
          </cell>
          <cell r="L1170" t="str">
            <v>Fresh</v>
          </cell>
          <cell r="M1170" t="str">
            <v>N/A</v>
          </cell>
          <cell r="N1170" t="str">
            <v>-</v>
          </cell>
        </row>
        <row r="1171">
          <cell r="E1171" t="str">
            <v>CBN-570</v>
          </cell>
          <cell r="F1171" t="str">
            <v>2025-12-09 20:05:02</v>
          </cell>
          <cell r="G1171">
            <v>10000</v>
          </cell>
          <cell r="H1171">
            <v>46042</v>
          </cell>
          <cell r="I1171" t="str">
            <v>FARHANA.FAISAL</v>
          </cell>
          <cell r="J1171" t="str">
            <v>Accepted</v>
          </cell>
          <cell r="K1171" t="str">
            <v>Online Transfer</v>
          </cell>
          <cell r="L1171" t="str">
            <v>Fresh</v>
          </cell>
          <cell r="M1171" t="str">
            <v>N/A</v>
          </cell>
          <cell r="N1171" t="str">
            <v>-</v>
          </cell>
        </row>
        <row r="1172">
          <cell r="E1172" t="str">
            <v>NF1AET306H1125030</v>
          </cell>
          <cell r="F1172" t="str">
            <v>2026-01-28 18:31:47</v>
          </cell>
          <cell r="G1172">
            <v>17000</v>
          </cell>
          <cell r="H1172">
            <v>46052</v>
          </cell>
          <cell r="I1172" t="str">
            <v>FARHANA.FAISAL</v>
          </cell>
          <cell r="J1172" t="str">
            <v>Accepted</v>
          </cell>
          <cell r="K1172" t="str">
            <v>Online Transfer</v>
          </cell>
          <cell r="L1172" t="str">
            <v>Fresh</v>
          </cell>
          <cell r="M1172" t="str">
            <v>Nowsher Niaz</v>
          </cell>
          <cell r="N1172">
            <v>4240117628131</v>
          </cell>
        </row>
        <row r="1173">
          <cell r="E1173">
            <v>6091199</v>
          </cell>
          <cell r="F1173" t="str">
            <v>2026-01-28 14:27:51</v>
          </cell>
          <cell r="G1173">
            <v>16000</v>
          </cell>
          <cell r="H1173">
            <v>46050</v>
          </cell>
          <cell r="I1173" t="str">
            <v>FARHANA.FAISAL</v>
          </cell>
          <cell r="J1173" t="str">
            <v>Accepted</v>
          </cell>
          <cell r="K1173" t="str">
            <v>Online Transfer</v>
          </cell>
          <cell r="L1173" t="str">
            <v>Fresh</v>
          </cell>
          <cell r="M1173" t="str">
            <v>muhammad shahmir khan</v>
          </cell>
          <cell r="N1173" t="str">
            <v>42201-0384001-3</v>
          </cell>
        </row>
        <row r="1174">
          <cell r="E1174" t="str">
            <v>NF1AET306H1285711</v>
          </cell>
          <cell r="F1174" t="str">
            <v>2026-01-09 12:29:02</v>
          </cell>
          <cell r="G1174">
            <v>13000</v>
          </cell>
          <cell r="H1174">
            <v>46049</v>
          </cell>
          <cell r="I1174" t="str">
            <v>SAJID.HUSSAIN</v>
          </cell>
          <cell r="J1174" t="str">
            <v>Accepted</v>
          </cell>
          <cell r="K1174" t="str">
            <v>Online Transfer</v>
          </cell>
          <cell r="L1174" t="str">
            <v>Fresh</v>
          </cell>
          <cell r="M1174" t="str">
            <v>N/A</v>
          </cell>
          <cell r="N1174" t="str">
            <v>-</v>
          </cell>
        </row>
        <row r="1175">
          <cell r="E1175">
            <v>6075193</v>
          </cell>
          <cell r="F1175" t="str">
            <v>2026-01-29 19:19:41</v>
          </cell>
          <cell r="G1175">
            <v>15000</v>
          </cell>
          <cell r="H1175">
            <v>46052</v>
          </cell>
          <cell r="I1175" t="str">
            <v>FARHANA.FAISAL</v>
          </cell>
          <cell r="J1175" t="str">
            <v>Accepted</v>
          </cell>
          <cell r="K1175" t="str">
            <v>Online Transfer</v>
          </cell>
          <cell r="L1175" t="str">
            <v>Fresh</v>
          </cell>
          <cell r="M1175" t="str">
            <v>muhammad shahmir khan</v>
          </cell>
          <cell r="N1175" t="str">
            <v>42201-0384001-3</v>
          </cell>
        </row>
        <row r="1176">
          <cell r="E1176" t="str">
            <v>NF1AET306H1095523</v>
          </cell>
          <cell r="F1176" t="str">
            <v>2025-12-29 13:03:38</v>
          </cell>
          <cell r="G1176">
            <v>10000</v>
          </cell>
          <cell r="H1176">
            <v>46020</v>
          </cell>
          <cell r="I1176" t="str">
            <v>SAJID.HUSSAIN</v>
          </cell>
          <cell r="J1176" t="str">
            <v>Accepted</v>
          </cell>
          <cell r="K1176" t="str">
            <v>Online Transfer</v>
          </cell>
          <cell r="L1176" t="str">
            <v>Fresh</v>
          </cell>
          <cell r="M1176" t="str">
            <v>N/A</v>
          </cell>
          <cell r="N1176" t="str">
            <v>-</v>
          </cell>
        </row>
        <row r="1177">
          <cell r="E1177" t="str">
            <v>NF1AET306H1274105</v>
          </cell>
          <cell r="F1177" t="str">
            <v>2025-12-19 16:27:07</v>
          </cell>
          <cell r="G1177">
            <v>12500</v>
          </cell>
          <cell r="H1177">
            <v>46052</v>
          </cell>
          <cell r="I1177" t="str">
            <v>SAJID.HUSSAIN</v>
          </cell>
          <cell r="J1177" t="str">
            <v>Accepted</v>
          </cell>
          <cell r="K1177" t="str">
            <v>Online Transfer</v>
          </cell>
          <cell r="L1177" t="str">
            <v>Fresh</v>
          </cell>
          <cell r="M1177" t="str">
            <v>N/A</v>
          </cell>
          <cell r="N1177" t="str">
            <v>-</v>
          </cell>
        </row>
        <row r="1178">
          <cell r="E1178" t="str">
            <v>NKE165-7187976</v>
          </cell>
          <cell r="F1178" t="str">
            <v>2025-02-08 13:28:12</v>
          </cell>
          <cell r="G1178">
            <v>14000</v>
          </cell>
          <cell r="H1178">
            <v>46052</v>
          </cell>
          <cell r="I1178" t="str">
            <v>MUHAMMAD.OWAIS</v>
          </cell>
          <cell r="J1178" t="str">
            <v>Accepted</v>
          </cell>
          <cell r="K1178" t="str">
            <v>Online Transfer</v>
          </cell>
          <cell r="L1178" t="str">
            <v>Renewal</v>
          </cell>
          <cell r="M1178" t="str">
            <v>-</v>
          </cell>
          <cell r="N1178" t="str">
            <v>-</v>
          </cell>
        </row>
        <row r="1179">
          <cell r="E1179" t="str">
            <v>VJA310-4009157</v>
          </cell>
          <cell r="F1179" t="str">
            <v>2026-01-08 16:23:27</v>
          </cell>
          <cell r="G1179">
            <v>13000</v>
          </cell>
          <cell r="H1179">
            <v>46050</v>
          </cell>
          <cell r="I1179" t="str">
            <v>SAJID.HUSSAIN</v>
          </cell>
          <cell r="J1179" t="str">
            <v>Accepted</v>
          </cell>
          <cell r="K1179" t="str">
            <v>Cheque Deposit</v>
          </cell>
          <cell r="L1179" t="str">
            <v>Fresh</v>
          </cell>
          <cell r="M1179" t="str">
            <v>N/A</v>
          </cell>
          <cell r="N1179" t="str">
            <v>-</v>
          </cell>
        </row>
        <row r="1180">
          <cell r="E1180" t="str">
            <v>R019965</v>
          </cell>
          <cell r="F1180" t="str">
            <v>2024-02-12 16:05:09</v>
          </cell>
          <cell r="G1180">
            <v>14000</v>
          </cell>
          <cell r="H1180">
            <v>46052</v>
          </cell>
          <cell r="I1180" t="str">
            <v>MUHAMMAD.OWAIS</v>
          </cell>
          <cell r="J1180" t="str">
            <v>Accepted</v>
          </cell>
          <cell r="K1180" t="str">
            <v>Online Transfer</v>
          </cell>
          <cell r="L1180" t="str">
            <v>Renewal</v>
          </cell>
          <cell r="M1180" t="str">
            <v>-</v>
          </cell>
          <cell r="N1180" t="str">
            <v>-</v>
          </cell>
        </row>
        <row r="1181">
          <cell r="E1181" t="str">
            <v>NFBFE1653TR014361</v>
          </cell>
          <cell r="F1181" t="str">
            <v>2026-01-19 17:10:45</v>
          </cell>
          <cell r="G1181">
            <v>20000</v>
          </cell>
          <cell r="H1181">
            <v>46050</v>
          </cell>
          <cell r="I1181" t="str">
            <v>SAJID.HUSSAIN</v>
          </cell>
          <cell r="J1181" t="str">
            <v>Accepted</v>
          </cell>
          <cell r="K1181" t="str">
            <v>Cheque Deposit</v>
          </cell>
          <cell r="L1181" t="str">
            <v>Fresh</v>
          </cell>
          <cell r="M1181" t="str">
            <v>N/A</v>
          </cell>
          <cell r="N1181" t="str">
            <v>-</v>
          </cell>
        </row>
        <row r="1182">
          <cell r="E1182">
            <v>1004141</v>
          </cell>
          <cell r="F1182" t="str">
            <v>2024-02-12 16:04:08</v>
          </cell>
          <cell r="G1182">
            <v>14000</v>
          </cell>
          <cell r="H1182">
            <v>46052</v>
          </cell>
          <cell r="I1182" t="str">
            <v>MUHAMMAD.OWAIS</v>
          </cell>
          <cell r="J1182" t="str">
            <v>Accepted</v>
          </cell>
          <cell r="K1182" t="str">
            <v>Online Transfer</v>
          </cell>
          <cell r="L1182" t="str">
            <v>Renewal</v>
          </cell>
          <cell r="M1182" t="str">
            <v>-</v>
          </cell>
          <cell r="N1182" t="str">
            <v>-</v>
          </cell>
        </row>
        <row r="1183">
          <cell r="E1183" t="str">
            <v>NFBFE1656SR013865</v>
          </cell>
          <cell r="F1183" t="str">
            <v>2026-01-09 12:53:23</v>
          </cell>
          <cell r="G1183">
            <v>20000</v>
          </cell>
          <cell r="H1183">
            <v>46050</v>
          </cell>
          <cell r="I1183" t="str">
            <v>SAJID.HUSSAIN</v>
          </cell>
          <cell r="J1183" t="str">
            <v>Accepted</v>
          </cell>
          <cell r="K1183" t="str">
            <v>Cheque Deposit</v>
          </cell>
          <cell r="L1183" t="str">
            <v>Fresh</v>
          </cell>
          <cell r="M1183" t="str">
            <v>N/A</v>
          </cell>
          <cell r="N1183" t="str">
            <v>-</v>
          </cell>
        </row>
        <row r="1184">
          <cell r="E1184">
            <v>1133389</v>
          </cell>
          <cell r="F1184" t="str">
            <v>2025-01-28 13:15:43</v>
          </cell>
          <cell r="G1184">
            <v>12000</v>
          </cell>
          <cell r="H1184">
            <v>46051</v>
          </cell>
          <cell r="I1184" t="str">
            <v>MUHAMMAD.OWAIS</v>
          </cell>
          <cell r="J1184" t="str">
            <v>Accepted</v>
          </cell>
          <cell r="K1184" t="str">
            <v>Online Transfer</v>
          </cell>
          <cell r="L1184" t="str">
            <v>Renewal</v>
          </cell>
          <cell r="M1184" t="str">
            <v>-</v>
          </cell>
          <cell r="N1184" t="str">
            <v>-</v>
          </cell>
        </row>
        <row r="1185">
          <cell r="E1185" t="str">
            <v>NFBGN8624SR062355</v>
          </cell>
          <cell r="F1185" t="str">
            <v>2026-01-02 12:14:30</v>
          </cell>
          <cell r="G1185">
            <v>20000</v>
          </cell>
          <cell r="H1185">
            <v>46050</v>
          </cell>
          <cell r="I1185" t="str">
            <v>SAJID.HUSSAIN</v>
          </cell>
          <cell r="J1185" t="str">
            <v>Accepted</v>
          </cell>
          <cell r="K1185" t="str">
            <v>Cheque Deposit</v>
          </cell>
          <cell r="L1185" t="str">
            <v>Fresh</v>
          </cell>
          <cell r="M1185" t="str">
            <v>N/A</v>
          </cell>
          <cell r="N1185" t="str">
            <v>-</v>
          </cell>
        </row>
        <row r="1186">
          <cell r="E1186">
            <v>257328</v>
          </cell>
          <cell r="F1186" t="str">
            <v>2020-01-24 15:48:47</v>
          </cell>
          <cell r="G1186">
            <v>15500</v>
          </cell>
          <cell r="H1186">
            <v>46052</v>
          </cell>
          <cell r="I1186" t="str">
            <v>WASEEM.TARIQ</v>
          </cell>
          <cell r="J1186" t="str">
            <v>Accepted</v>
          </cell>
          <cell r="K1186" t="str">
            <v>Online Transfer</v>
          </cell>
          <cell r="L1186" t="str">
            <v>Renewal</v>
          </cell>
          <cell r="M1186" t="str">
            <v>-</v>
          </cell>
          <cell r="N1186" t="str">
            <v>-</v>
          </cell>
        </row>
        <row r="1187">
          <cell r="E1187" t="str">
            <v>NFBRV3853SR006085</v>
          </cell>
          <cell r="F1187" t="str">
            <v>2025-12-12 12:33:27</v>
          </cell>
          <cell r="G1187">
            <v>12500</v>
          </cell>
          <cell r="H1187">
            <v>46050</v>
          </cell>
          <cell r="I1187" t="str">
            <v>SAJID.HUSSAIN</v>
          </cell>
          <cell r="J1187" t="str">
            <v>Accepted</v>
          </cell>
          <cell r="K1187" t="str">
            <v>Cheque Deposit</v>
          </cell>
          <cell r="L1187" t="str">
            <v>Fresh</v>
          </cell>
          <cell r="M1187" t="str">
            <v>N/A</v>
          </cell>
          <cell r="N1187" t="str">
            <v>-</v>
          </cell>
        </row>
        <row r="1188">
          <cell r="E1188" t="str">
            <v>NFBFC6662KR057812</v>
          </cell>
          <cell r="F1188" t="str">
            <v>2024-01-24 00:00:00</v>
          </cell>
          <cell r="G1188">
            <v>13500</v>
          </cell>
          <cell r="H1188">
            <v>46052</v>
          </cell>
          <cell r="I1188" t="str">
            <v>WASEEM.TARIQ</v>
          </cell>
          <cell r="J1188" t="str">
            <v>Accepted</v>
          </cell>
          <cell r="K1188" t="str">
            <v>Online Transfer</v>
          </cell>
          <cell r="L1188" t="str">
            <v>Renewal</v>
          </cell>
          <cell r="M1188" t="str">
            <v>-</v>
          </cell>
          <cell r="N1188" t="str">
            <v>-</v>
          </cell>
        </row>
        <row r="1189">
          <cell r="E1189">
            <v>10146096</v>
          </cell>
          <cell r="F1189" t="str">
            <v>2024-02-01 17:21:26</v>
          </cell>
          <cell r="G1189">
            <v>10000</v>
          </cell>
          <cell r="H1189">
            <v>46052</v>
          </cell>
          <cell r="I1189" t="str">
            <v>SAIF.MALIK</v>
          </cell>
          <cell r="J1189" t="str">
            <v>Accepted</v>
          </cell>
          <cell r="K1189" t="str">
            <v>Cash Deposit</v>
          </cell>
          <cell r="L1189" t="str">
            <v>Renewal</v>
          </cell>
          <cell r="M1189" t="str">
            <v>-</v>
          </cell>
          <cell r="N1189" t="str">
            <v>-</v>
          </cell>
        </row>
        <row r="1190">
          <cell r="E1190" t="str">
            <v>NFBRV3859SR006950</v>
          </cell>
          <cell r="F1190" t="str">
            <v>2025-12-19 15:24:37</v>
          </cell>
          <cell r="G1190">
            <v>20000</v>
          </cell>
          <cell r="H1190">
            <v>46044</v>
          </cell>
          <cell r="I1190" t="str">
            <v>SAJID.HUSSAIN</v>
          </cell>
          <cell r="J1190" t="str">
            <v>Accepted</v>
          </cell>
          <cell r="K1190" t="str">
            <v>Cheque Deposit</v>
          </cell>
          <cell r="L1190" t="str">
            <v>Fresh</v>
          </cell>
          <cell r="M1190" t="str">
            <v>N/A</v>
          </cell>
          <cell r="N1190" t="str">
            <v>-</v>
          </cell>
        </row>
        <row r="1191">
          <cell r="E1191" t="str">
            <v>NFBRV5865SR007114</v>
          </cell>
          <cell r="F1191" t="str">
            <v>2025-12-19 16:17:03</v>
          </cell>
          <cell r="G1191">
            <v>20000</v>
          </cell>
          <cell r="H1191">
            <v>46044</v>
          </cell>
          <cell r="I1191" t="str">
            <v>SAJID.HUSSAIN</v>
          </cell>
          <cell r="J1191" t="str">
            <v>Accepted</v>
          </cell>
          <cell r="K1191" t="str">
            <v>Cheque Deposit</v>
          </cell>
          <cell r="L1191" t="str">
            <v>Fresh</v>
          </cell>
          <cell r="M1191" t="str">
            <v>N/A</v>
          </cell>
          <cell r="N1191" t="str">
            <v>-</v>
          </cell>
        </row>
        <row r="1192">
          <cell r="E1192" t="str">
            <v>NFBRV5861SR006865</v>
          </cell>
          <cell r="F1192" t="str">
            <v>2026-01-03 14:25:57</v>
          </cell>
          <cell r="G1192">
            <v>20000</v>
          </cell>
          <cell r="H1192">
            <v>46044</v>
          </cell>
          <cell r="I1192" t="str">
            <v>SAJID.HUSSAIN</v>
          </cell>
          <cell r="J1192" t="str">
            <v>Accepted</v>
          </cell>
          <cell r="K1192" t="str">
            <v>Cheque Deposit</v>
          </cell>
          <cell r="L1192" t="str">
            <v>Fresh</v>
          </cell>
          <cell r="M1192" t="str">
            <v>N/A</v>
          </cell>
          <cell r="N1192" t="str">
            <v>-</v>
          </cell>
        </row>
        <row r="1193">
          <cell r="E1193" t="str">
            <v>NFBRV5862SR005367</v>
          </cell>
          <cell r="F1193" t="str">
            <v>2026-01-02 17:31:10</v>
          </cell>
          <cell r="G1193">
            <v>20000</v>
          </cell>
          <cell r="H1193">
            <v>46044</v>
          </cell>
          <cell r="I1193" t="str">
            <v>SAJID.HUSSAIN</v>
          </cell>
          <cell r="J1193" t="str">
            <v>Accepted</v>
          </cell>
          <cell r="K1193" t="str">
            <v>Cheque Deposit</v>
          </cell>
          <cell r="L1193" t="str">
            <v>Fresh</v>
          </cell>
          <cell r="M1193" t="str">
            <v>N/A</v>
          </cell>
          <cell r="N1193" t="str">
            <v>-</v>
          </cell>
        </row>
        <row r="1194">
          <cell r="E1194" t="str">
            <v>NFBFE1651SR014017</v>
          </cell>
          <cell r="F1194" t="str">
            <v>2025-12-19 16:28:00</v>
          </cell>
          <cell r="G1194">
            <v>20000</v>
          </cell>
          <cell r="H1194">
            <v>46044</v>
          </cell>
          <cell r="I1194" t="str">
            <v>SAJID.HUSSAIN</v>
          </cell>
          <cell r="J1194" t="str">
            <v>Accepted</v>
          </cell>
          <cell r="K1194" t="str">
            <v>Cheque Deposit</v>
          </cell>
          <cell r="L1194" t="str">
            <v>Fresh</v>
          </cell>
          <cell r="M1194" t="str">
            <v>N/A</v>
          </cell>
          <cell r="N1194" t="str">
            <v>-</v>
          </cell>
        </row>
        <row r="1195">
          <cell r="E1195">
            <v>1106982</v>
          </cell>
          <cell r="F1195" t="str">
            <v>2026-01-10 09:40:28</v>
          </cell>
          <cell r="G1195">
            <v>20000</v>
          </cell>
          <cell r="H1195">
            <v>46043</v>
          </cell>
          <cell r="I1195" t="str">
            <v>SAJID.HUSSAIN</v>
          </cell>
          <cell r="J1195" t="str">
            <v>Accepted</v>
          </cell>
          <cell r="K1195" t="str">
            <v>Cheque Deposit</v>
          </cell>
          <cell r="L1195" t="str">
            <v>Fresh</v>
          </cell>
          <cell r="M1195" t="str">
            <v>N/A</v>
          </cell>
          <cell r="N1195" t="str">
            <v>-</v>
          </cell>
        </row>
        <row r="1196">
          <cell r="E1196" t="str">
            <v>NFBRV3858SR006292</v>
          </cell>
          <cell r="F1196" t="str">
            <v>2026-01-07 12:24:05</v>
          </cell>
          <cell r="G1196">
            <v>13000</v>
          </cell>
          <cell r="H1196">
            <v>46043</v>
          </cell>
          <cell r="I1196" t="str">
            <v>SAJID.HUSSAIN</v>
          </cell>
          <cell r="J1196" t="str">
            <v>Accepted</v>
          </cell>
          <cell r="K1196" t="str">
            <v>Cheque Deposit</v>
          </cell>
          <cell r="L1196" t="str">
            <v>Fresh</v>
          </cell>
          <cell r="M1196" t="str">
            <v>N/A</v>
          </cell>
          <cell r="N1196" t="str">
            <v>-</v>
          </cell>
        </row>
        <row r="1197">
          <cell r="E1197" t="str">
            <v>NF1AET306H1287701</v>
          </cell>
          <cell r="F1197" t="str">
            <v>2026-01-28 16:46:14</v>
          </cell>
          <cell r="G1197">
            <v>16000</v>
          </cell>
          <cell r="H1197">
            <v>46050</v>
          </cell>
          <cell r="I1197" t="str">
            <v>WAQAR.NABI</v>
          </cell>
          <cell r="J1197" t="str">
            <v>Accepted</v>
          </cell>
          <cell r="K1197" t="str">
            <v>Online Transfer</v>
          </cell>
          <cell r="L1197" t="str">
            <v>Fresh</v>
          </cell>
          <cell r="M1197" t="str">
            <v>N/A</v>
          </cell>
          <cell r="N1197" t="str">
            <v>-</v>
          </cell>
        </row>
        <row r="1198">
          <cell r="E1198" t="str">
            <v>KSP130-2093032</v>
          </cell>
          <cell r="F1198" t="str">
            <v>2026-01-12 00:00:00</v>
          </cell>
          <cell r="G1198">
            <v>1000</v>
          </cell>
          <cell r="H1198">
            <v>46034</v>
          </cell>
          <cell r="I1198" t="str">
            <v>FARHANA.FAISAL</v>
          </cell>
          <cell r="J1198" t="str">
            <v>Accepted</v>
          </cell>
          <cell r="K1198" t="str">
            <v>Online Transfer</v>
          </cell>
          <cell r="L1198" t="str">
            <v>Fresh</v>
          </cell>
          <cell r="M1198" t="str">
            <v>Rameez Haji Mehboob</v>
          </cell>
          <cell r="N1198">
            <v>4220104888537</v>
          </cell>
        </row>
        <row r="1199">
          <cell r="E1199" t="str">
            <v>NF1AET306H1206967</v>
          </cell>
          <cell r="F1199" t="str">
            <v>2026-01-21 20:13:29</v>
          </cell>
          <cell r="G1199">
            <v>13500</v>
          </cell>
          <cell r="H1199">
            <v>46045</v>
          </cell>
          <cell r="I1199" t="str">
            <v>FARHANA.FAISAL</v>
          </cell>
          <cell r="J1199" t="str">
            <v>Accepted</v>
          </cell>
          <cell r="K1199" t="str">
            <v>Online Transfer</v>
          </cell>
          <cell r="L1199" t="str">
            <v>Fresh</v>
          </cell>
          <cell r="M1199" t="str">
            <v>farhana faisal</v>
          </cell>
          <cell r="N1199" t="str">
            <v>42101-3901760-4</v>
          </cell>
        </row>
        <row r="1200">
          <cell r="E1200" t="str">
            <v>GUN156R-1104468</v>
          </cell>
          <cell r="F1200" t="str">
            <v>2025-02-14 17:40:19</v>
          </cell>
          <cell r="G1200">
            <v>14000</v>
          </cell>
          <cell r="H1200">
            <v>46052</v>
          </cell>
          <cell r="I1200" t="str">
            <v>IQRA.KHAN</v>
          </cell>
          <cell r="J1200" t="str">
            <v>Accepted</v>
          </cell>
          <cell r="K1200" t="str">
            <v>Online Transfer</v>
          </cell>
          <cell r="L1200" t="str">
            <v>Renewal</v>
          </cell>
          <cell r="M1200" t="str">
            <v>-</v>
          </cell>
          <cell r="N1200" t="str">
            <v>-</v>
          </cell>
        </row>
        <row r="1201">
          <cell r="E1201" t="str">
            <v>BYV-466</v>
          </cell>
          <cell r="F1201" t="str">
            <v>2025-01-23 18:47:46</v>
          </cell>
          <cell r="G1201">
            <v>10000</v>
          </cell>
          <cell r="H1201">
            <v>46052</v>
          </cell>
          <cell r="I1201" t="str">
            <v>ZAYNAB.MUSTAFA</v>
          </cell>
          <cell r="J1201" t="str">
            <v>Accepted</v>
          </cell>
          <cell r="K1201" t="str">
            <v>Online Transfer</v>
          </cell>
          <cell r="L1201" t="str">
            <v>Device Missing</v>
          </cell>
          <cell r="M1201" t="str">
            <v>-</v>
          </cell>
          <cell r="N1201" t="str">
            <v>-</v>
          </cell>
        </row>
        <row r="1202">
          <cell r="E1202" t="str">
            <v>NF1AVK31H10103405</v>
          </cell>
          <cell r="F1202" t="str">
            <v>2026-01-30 00:00:00</v>
          </cell>
          <cell r="G1202">
            <v>14000</v>
          </cell>
          <cell r="H1202">
            <v>46052</v>
          </cell>
          <cell r="I1202" t="str">
            <v>M.KHALID</v>
          </cell>
          <cell r="J1202" t="str">
            <v>Accepted</v>
          </cell>
          <cell r="K1202" t="str">
            <v>Online Transfer</v>
          </cell>
          <cell r="L1202" t="str">
            <v>Conversion</v>
          </cell>
          <cell r="M1202" t="str">
            <v>NA</v>
          </cell>
          <cell r="N1202" t="str">
            <v>-</v>
          </cell>
        </row>
        <row r="1203">
          <cell r="E1203" t="str">
            <v>ZRE171R6032543</v>
          </cell>
          <cell r="F1203" t="str">
            <v>2026-01-10 12:16:59</v>
          </cell>
          <cell r="G1203">
            <v>15000</v>
          </cell>
          <cell r="H1203">
            <v>46052</v>
          </cell>
          <cell r="I1203" t="str">
            <v>ANIL</v>
          </cell>
          <cell r="J1203" t="str">
            <v>Accepted</v>
          </cell>
          <cell r="K1203" t="str">
            <v>Online Transfer</v>
          </cell>
          <cell r="L1203" t="str">
            <v>Fresh</v>
          </cell>
          <cell r="M1203" t="str">
            <v>N/A</v>
          </cell>
          <cell r="N1203" t="str">
            <v>-</v>
          </cell>
        </row>
        <row r="1204">
          <cell r="E1204">
            <v>4199364</v>
          </cell>
          <cell r="F1204" t="str">
            <v>2020-01-22 17:07:59</v>
          </cell>
          <cell r="G1204">
            <v>10000</v>
          </cell>
          <cell r="H1204">
            <v>46052</v>
          </cell>
          <cell r="I1204" t="str">
            <v>WASEEM.TARIQ</v>
          </cell>
          <cell r="J1204" t="str">
            <v>Accepted</v>
          </cell>
          <cell r="K1204" t="str">
            <v>Online Transfer</v>
          </cell>
          <cell r="L1204" t="str">
            <v>Renewal</v>
          </cell>
          <cell r="M1204" t="str">
            <v>-</v>
          </cell>
          <cell r="N1204" t="str">
            <v>-</v>
          </cell>
        </row>
        <row r="1205">
          <cell r="E1205">
            <v>10143297</v>
          </cell>
          <cell r="F1205" t="str">
            <v>2023-02-01 13:18:29</v>
          </cell>
          <cell r="G1205">
            <v>14000</v>
          </cell>
          <cell r="H1205">
            <v>46052</v>
          </cell>
          <cell r="I1205" t="str">
            <v>AGHA.M.JAFFER</v>
          </cell>
          <cell r="J1205" t="str">
            <v>Accepted</v>
          </cell>
          <cell r="K1205" t="str">
            <v>Online Transfer</v>
          </cell>
          <cell r="L1205" t="str">
            <v>Renewal</v>
          </cell>
          <cell r="M1205" t="str">
            <v>-</v>
          </cell>
          <cell r="N1205" t="str">
            <v>-</v>
          </cell>
        </row>
        <row r="1206">
          <cell r="E1206">
            <v>1236426</v>
          </cell>
          <cell r="F1206" t="str">
            <v>2026-01-30 15:54:34</v>
          </cell>
          <cell r="G1206">
            <v>15000</v>
          </cell>
          <cell r="H1206">
            <v>46052</v>
          </cell>
          <cell r="I1206" t="str">
            <v>ANIL</v>
          </cell>
          <cell r="J1206" t="str">
            <v>Accepted</v>
          </cell>
          <cell r="K1206" t="str">
            <v>Online Transfer</v>
          </cell>
          <cell r="L1206" t="str">
            <v>Fresh</v>
          </cell>
          <cell r="M1206" t="str">
            <v>N/A</v>
          </cell>
          <cell r="N1206" t="str">
            <v>-</v>
          </cell>
        </row>
        <row r="1207">
          <cell r="E1207" t="str">
            <v>NZE170R-4021918</v>
          </cell>
          <cell r="F1207" t="str">
            <v>2026-01-30 13:17:44</v>
          </cell>
          <cell r="G1207">
            <v>15000</v>
          </cell>
          <cell r="H1207">
            <v>46052</v>
          </cell>
          <cell r="I1207" t="str">
            <v>ANIL</v>
          </cell>
          <cell r="J1207" t="str">
            <v>Accepted</v>
          </cell>
          <cell r="K1207" t="str">
            <v>Online Transfer</v>
          </cell>
          <cell r="L1207" t="str">
            <v>Fresh</v>
          </cell>
          <cell r="M1207" t="str">
            <v>N/A</v>
          </cell>
          <cell r="N1207" t="str">
            <v>-</v>
          </cell>
        </row>
        <row r="1208">
          <cell r="E1208" t="str">
            <v>TNG166R-0893903</v>
          </cell>
          <cell r="F1208" t="str">
            <v>2026-01-16 19:38:49</v>
          </cell>
          <cell r="G1208">
            <v>13000</v>
          </cell>
          <cell r="H1208">
            <v>46044</v>
          </cell>
          <cell r="I1208" t="str">
            <v>FARHANA.FAISAL</v>
          </cell>
          <cell r="J1208" t="str">
            <v>Accepted</v>
          </cell>
          <cell r="K1208" t="str">
            <v>Online Transfer</v>
          </cell>
          <cell r="L1208" t="str">
            <v>Fresh</v>
          </cell>
          <cell r="M1208" t="str">
            <v>N/A</v>
          </cell>
          <cell r="N1208" t="str">
            <v>-</v>
          </cell>
        </row>
        <row r="1209">
          <cell r="E1209" t="str">
            <v>NFBGM2663LR265807</v>
          </cell>
          <cell r="F1209" t="str">
            <v>2023-01-24 15:04:00</v>
          </cell>
          <cell r="G1209">
            <v>15500</v>
          </cell>
          <cell r="H1209">
            <v>46052</v>
          </cell>
          <cell r="I1209" t="str">
            <v>WASEEM.TARIQ</v>
          </cell>
          <cell r="J1209" t="str">
            <v>Accepted</v>
          </cell>
          <cell r="K1209" t="str">
            <v>Online Transfer</v>
          </cell>
          <cell r="L1209" t="str">
            <v>Renewal</v>
          </cell>
          <cell r="M1209" t="str">
            <v>-</v>
          </cell>
          <cell r="N1209" t="str">
            <v>-</v>
          </cell>
        </row>
        <row r="1210">
          <cell r="E1210" t="str">
            <v>NF1AET306H1278008</v>
          </cell>
          <cell r="F1210" t="str">
            <v>2026-01-20 13:38:09</v>
          </cell>
          <cell r="G1210">
            <v>10000</v>
          </cell>
          <cell r="H1210">
            <v>46050</v>
          </cell>
          <cell r="I1210" t="str">
            <v>FARHANA.FAISAL</v>
          </cell>
          <cell r="J1210" t="str">
            <v>Accepted</v>
          </cell>
          <cell r="K1210" t="str">
            <v>Online Transfer</v>
          </cell>
          <cell r="L1210" t="str">
            <v>Fresh</v>
          </cell>
          <cell r="M1210" t="str">
            <v>N/A</v>
          </cell>
          <cell r="N1210" t="str">
            <v>-</v>
          </cell>
        </row>
        <row r="1211">
          <cell r="E1211">
            <v>7060803</v>
          </cell>
          <cell r="F1211" t="str">
            <v>2026-01-06 00:00:00</v>
          </cell>
          <cell r="G1211">
            <v>15000</v>
          </cell>
          <cell r="H1211">
            <v>46028</v>
          </cell>
          <cell r="I1211" t="str">
            <v>ANIL</v>
          </cell>
          <cell r="J1211" t="str">
            <v>Accepted</v>
          </cell>
          <cell r="K1211" t="str">
            <v>Online Transfer</v>
          </cell>
          <cell r="L1211" t="str">
            <v>Fresh</v>
          </cell>
          <cell r="M1211" t="str">
            <v>N/A</v>
          </cell>
          <cell r="N1211" t="str">
            <v>-</v>
          </cell>
        </row>
        <row r="1212">
          <cell r="E1212" t="str">
            <v>NF1SZC63S00218988</v>
          </cell>
          <cell r="F1212" t="str">
            <v>2026-01-07 16:59:45</v>
          </cell>
          <cell r="G1212">
            <v>13000</v>
          </cell>
          <cell r="H1212">
            <v>46042</v>
          </cell>
          <cell r="I1212" t="str">
            <v>SAJID.HUSSAIN</v>
          </cell>
          <cell r="J1212" t="str">
            <v>Accepted</v>
          </cell>
          <cell r="K1212" t="str">
            <v>Online Transfer</v>
          </cell>
          <cell r="L1212" t="str">
            <v>Fresh</v>
          </cell>
          <cell r="M1212" t="str">
            <v>N/A</v>
          </cell>
          <cell r="N1212" t="str">
            <v>-</v>
          </cell>
        </row>
        <row r="1213">
          <cell r="E1213" t="str">
            <v>NF1AET306H1056062</v>
          </cell>
          <cell r="F1213" t="str">
            <v>2026-01-07 19:09:32</v>
          </cell>
          <cell r="G1213">
            <v>13000</v>
          </cell>
          <cell r="H1213">
            <v>46042</v>
          </cell>
          <cell r="I1213" t="str">
            <v>SAJID.HUSSAIN</v>
          </cell>
          <cell r="J1213" t="str">
            <v>Accepted</v>
          </cell>
          <cell r="K1213" t="str">
            <v>Online Transfer</v>
          </cell>
          <cell r="L1213" t="str">
            <v>Fresh</v>
          </cell>
          <cell r="M1213" t="str">
            <v>N/A</v>
          </cell>
          <cell r="N1213" t="str">
            <v>-</v>
          </cell>
        </row>
        <row r="1214">
          <cell r="E1214" t="str">
            <v>KSP130-4013548</v>
          </cell>
          <cell r="F1214" t="str">
            <v>2026-01-16 16:03:08</v>
          </cell>
          <cell r="G1214">
            <v>13000</v>
          </cell>
          <cell r="H1214">
            <v>46042</v>
          </cell>
          <cell r="I1214" t="str">
            <v>FARHANA.FAISAL</v>
          </cell>
          <cell r="J1214" t="str">
            <v>Accepted</v>
          </cell>
          <cell r="K1214" t="str">
            <v>Online Transfer</v>
          </cell>
          <cell r="L1214" t="str">
            <v>Fresh</v>
          </cell>
          <cell r="M1214" t="str">
            <v>N/A</v>
          </cell>
          <cell r="N1214" t="str">
            <v>-</v>
          </cell>
        </row>
        <row r="1215">
          <cell r="E1215" t="str">
            <v>TRJ1500077486</v>
          </cell>
          <cell r="F1215" t="str">
            <v>2025-02-01 10:14:29</v>
          </cell>
          <cell r="G1215">
            <v>14000</v>
          </cell>
          <cell r="H1215">
            <v>46052</v>
          </cell>
          <cell r="I1215" t="str">
            <v>M.KHALID</v>
          </cell>
          <cell r="J1215" t="str">
            <v>Accepted</v>
          </cell>
          <cell r="K1215" t="str">
            <v>Online Transfer</v>
          </cell>
          <cell r="L1215" t="str">
            <v>Renewal</v>
          </cell>
          <cell r="M1215" t="str">
            <v>-</v>
          </cell>
          <cell r="N1215" t="str">
            <v>-</v>
          </cell>
        </row>
        <row r="1216">
          <cell r="E1216" t="str">
            <v>NF1SZC63S00219507</v>
          </cell>
          <cell r="F1216" t="str">
            <v>2026-01-15 18:55:58</v>
          </cell>
          <cell r="G1216">
            <v>13500</v>
          </cell>
          <cell r="H1216">
            <v>46052</v>
          </cell>
          <cell r="I1216" t="str">
            <v>FARHANA.FAISAL</v>
          </cell>
          <cell r="J1216" t="str">
            <v>Accepted</v>
          </cell>
          <cell r="K1216" t="str">
            <v>Online Transfer</v>
          </cell>
          <cell r="L1216" t="str">
            <v>Fresh</v>
          </cell>
          <cell r="M1216" t="str">
            <v>farhana faisal</v>
          </cell>
          <cell r="N1216" t="str">
            <v>42101-3901760-4</v>
          </cell>
        </row>
        <row r="1217">
          <cell r="E1217" t="str">
            <v>LA350S-0167432</v>
          </cell>
          <cell r="F1217" t="str">
            <v>2025-02-07 13:22:08</v>
          </cell>
          <cell r="G1217">
            <v>10000</v>
          </cell>
          <cell r="H1217">
            <v>46049</v>
          </cell>
          <cell r="I1217" t="str">
            <v>WASEEM.TARIQ</v>
          </cell>
          <cell r="J1217" t="str">
            <v>Accepted</v>
          </cell>
          <cell r="K1217" t="str">
            <v>Online Transfer</v>
          </cell>
          <cell r="L1217" t="str">
            <v>Renewal</v>
          </cell>
          <cell r="M1217" t="str">
            <v>-</v>
          </cell>
          <cell r="N1217" t="str">
            <v>-</v>
          </cell>
        </row>
        <row r="1218">
          <cell r="E1218">
            <v>9516457</v>
          </cell>
          <cell r="F1218" t="str">
            <v>2022-01-13 12:19:29</v>
          </cell>
          <cell r="G1218">
            <v>13000</v>
          </cell>
          <cell r="H1218">
            <v>46052</v>
          </cell>
          <cell r="I1218" t="str">
            <v>FIZA.SHEIKH</v>
          </cell>
          <cell r="J1218" t="str">
            <v>Accepted</v>
          </cell>
          <cell r="K1218" t="str">
            <v>Online Transfer</v>
          </cell>
          <cell r="L1218" t="str">
            <v>Renewal</v>
          </cell>
          <cell r="M1218" t="str">
            <v>-</v>
          </cell>
          <cell r="N1218" t="str">
            <v>-</v>
          </cell>
        </row>
        <row r="1219">
          <cell r="E1219">
            <v>4039523</v>
          </cell>
          <cell r="F1219" t="str">
            <v>2024-02-06 11:18:00</v>
          </cell>
          <cell r="G1219">
            <v>10000</v>
          </cell>
          <cell r="H1219">
            <v>46049</v>
          </cell>
          <cell r="I1219" t="str">
            <v>AGHA.M.JAFFER</v>
          </cell>
          <cell r="J1219" t="str">
            <v>Accepted</v>
          </cell>
          <cell r="K1219" t="str">
            <v>Online Transfer</v>
          </cell>
          <cell r="L1219" t="str">
            <v>Renewal</v>
          </cell>
          <cell r="M1219" t="str">
            <v>-</v>
          </cell>
          <cell r="N1219" t="str">
            <v>-</v>
          </cell>
        </row>
        <row r="1220">
          <cell r="E1220" t="str">
            <v>NFIAET306H1101600</v>
          </cell>
          <cell r="F1220" t="str">
            <v>2026-01-30 15:25:41</v>
          </cell>
          <cell r="G1220">
            <v>14000</v>
          </cell>
          <cell r="H1220">
            <v>46051</v>
          </cell>
          <cell r="I1220" t="str">
            <v>ANIL</v>
          </cell>
          <cell r="J1220" t="str">
            <v>Accepted</v>
          </cell>
          <cell r="K1220" t="str">
            <v>Online Transfer</v>
          </cell>
          <cell r="L1220" t="str">
            <v>Fresh</v>
          </cell>
          <cell r="M1220" t="str">
            <v>N/A</v>
          </cell>
          <cell r="N1220" t="str">
            <v>-</v>
          </cell>
        </row>
        <row r="1221">
          <cell r="E1221" t="str">
            <v>AVW-037</v>
          </cell>
          <cell r="F1221" t="str">
            <v>2025-01-20 10:53:51</v>
          </cell>
          <cell r="G1221">
            <v>10000</v>
          </cell>
          <cell r="H1221">
            <v>46048</v>
          </cell>
          <cell r="I1221" t="str">
            <v>AGHA.M.JAFFER</v>
          </cell>
          <cell r="J1221" t="str">
            <v>Accepted</v>
          </cell>
          <cell r="K1221" t="str">
            <v>Online Transfer</v>
          </cell>
          <cell r="L1221" t="str">
            <v>Renewal</v>
          </cell>
          <cell r="M1221" t="str">
            <v>-</v>
          </cell>
          <cell r="N1221" t="str">
            <v>-</v>
          </cell>
        </row>
        <row r="1222">
          <cell r="E1222">
            <v>3414254</v>
          </cell>
          <cell r="F1222" t="str">
            <v>2022-02-01 11:11:46</v>
          </cell>
          <cell r="G1222">
            <v>13000</v>
          </cell>
          <cell r="H1222">
            <v>46055</v>
          </cell>
          <cell r="I1222" t="str">
            <v>ZAYNAB.MUSTAFA</v>
          </cell>
          <cell r="J1222" t="str">
            <v>Accepted</v>
          </cell>
          <cell r="K1222" t="str">
            <v>Cheque Deposit</v>
          </cell>
          <cell r="L1222" t="str">
            <v>Renewal</v>
          </cell>
          <cell r="M1222" t="str">
            <v>-</v>
          </cell>
          <cell r="N1222" t="str">
            <v>-</v>
          </cell>
        </row>
        <row r="1223">
          <cell r="E1223" t="str">
            <v>N600684</v>
          </cell>
          <cell r="F1223" t="str">
            <v>2025-02-14 18:39:23</v>
          </cell>
          <cell r="G1223">
            <v>13000</v>
          </cell>
          <cell r="H1223">
            <v>46052</v>
          </cell>
          <cell r="I1223" t="str">
            <v>IQRA.KHAN</v>
          </cell>
          <cell r="J1223" t="str">
            <v>Accepted</v>
          </cell>
          <cell r="K1223" t="str">
            <v>Online Transfer</v>
          </cell>
          <cell r="L1223" t="str">
            <v>Renewal</v>
          </cell>
          <cell r="M1223" t="str">
            <v>-</v>
          </cell>
          <cell r="N1223" t="str">
            <v>-</v>
          </cell>
        </row>
        <row r="1224">
          <cell r="E1224">
            <v>4042951</v>
          </cell>
          <cell r="F1224" t="str">
            <v>2023-02-14 14:40:09</v>
          </cell>
          <cell r="G1224">
            <v>12000</v>
          </cell>
          <cell r="H1224">
            <v>46052</v>
          </cell>
          <cell r="I1224" t="str">
            <v>ZAYNAB.MUSTAFA</v>
          </cell>
          <cell r="J1224" t="str">
            <v>Accepted</v>
          </cell>
          <cell r="K1224" t="str">
            <v>Online Transfer</v>
          </cell>
          <cell r="L1224" t="str">
            <v>Renewal</v>
          </cell>
          <cell r="M1224" t="str">
            <v>-</v>
          </cell>
          <cell r="N1224" t="str">
            <v>-</v>
          </cell>
        </row>
        <row r="1225">
          <cell r="E1225" t="str">
            <v>NF1AET306H1189788</v>
          </cell>
          <cell r="F1225" t="str">
            <v>2025-02-01 00:00:00</v>
          </cell>
          <cell r="G1225">
            <v>13000</v>
          </cell>
          <cell r="H1225">
            <v>46052</v>
          </cell>
          <cell r="I1225" t="str">
            <v>SHAHROZ</v>
          </cell>
          <cell r="J1225" t="str">
            <v>Accepted</v>
          </cell>
          <cell r="K1225" t="str">
            <v>Online Transfer</v>
          </cell>
          <cell r="L1225" t="str">
            <v>Renewal</v>
          </cell>
          <cell r="M1225" t="str">
            <v>-</v>
          </cell>
          <cell r="N1225" t="str">
            <v>-</v>
          </cell>
        </row>
        <row r="1226">
          <cell r="E1226" t="str">
            <v>ZVG10R-0900068</v>
          </cell>
          <cell r="F1226" t="str">
            <v>2024-02-09 14:23:14</v>
          </cell>
          <cell r="G1226">
            <v>16000</v>
          </cell>
          <cell r="H1226">
            <v>46052</v>
          </cell>
          <cell r="I1226" t="str">
            <v>FARJAD.MANZOOR</v>
          </cell>
          <cell r="J1226" t="str">
            <v>Accepted</v>
          </cell>
          <cell r="K1226" t="str">
            <v>Online Transfer</v>
          </cell>
          <cell r="L1226" t="str">
            <v>Renewal</v>
          </cell>
          <cell r="M1226" t="str">
            <v>N/A</v>
          </cell>
          <cell r="N1226" t="str">
            <v>-</v>
          </cell>
        </row>
        <row r="1227">
          <cell r="E1227" t="str">
            <v>R020402</v>
          </cell>
          <cell r="F1227" t="str">
            <v>2022-01-27 16:22:27</v>
          </cell>
          <cell r="G1227">
            <v>13000</v>
          </cell>
          <cell r="H1227">
            <v>46052</v>
          </cell>
          <cell r="I1227" t="str">
            <v>FARJAD.MANZOOR</v>
          </cell>
          <cell r="J1227" t="str">
            <v>Accepted</v>
          </cell>
          <cell r="K1227" t="str">
            <v>Online Transfer</v>
          </cell>
          <cell r="L1227" t="str">
            <v>Renewal</v>
          </cell>
          <cell r="M1227" t="str">
            <v>N/A</v>
          </cell>
          <cell r="N1227" t="str">
            <v>-</v>
          </cell>
        </row>
        <row r="1228">
          <cell r="E1228" t="str">
            <v>NF1SZC63S00111514</v>
          </cell>
          <cell r="F1228" t="str">
            <v>2025-02-11 00:00:00</v>
          </cell>
          <cell r="G1228">
            <v>12500</v>
          </cell>
          <cell r="H1228">
            <v>46052</v>
          </cell>
          <cell r="I1228" t="str">
            <v>AGHA.M.JAFFER</v>
          </cell>
          <cell r="J1228" t="str">
            <v>Accepted</v>
          </cell>
          <cell r="K1228" t="str">
            <v>Online Transfer</v>
          </cell>
          <cell r="L1228" t="str">
            <v>Renewal</v>
          </cell>
          <cell r="M1228" t="str">
            <v>-</v>
          </cell>
          <cell r="N1228" t="str">
            <v>-</v>
          </cell>
        </row>
        <row r="1229">
          <cell r="E1229" t="str">
            <v>NSP150R-7037259</v>
          </cell>
          <cell r="F1229" t="str">
            <v>2026-01-30 00:00:00</v>
          </cell>
          <cell r="G1229">
            <v>13000</v>
          </cell>
          <cell r="H1229">
            <v>46052</v>
          </cell>
          <cell r="I1229" t="str">
            <v>FARJAD.MANZOOR</v>
          </cell>
          <cell r="J1229" t="str">
            <v>Accepted</v>
          </cell>
          <cell r="K1229" t="str">
            <v>Online Transfer</v>
          </cell>
          <cell r="L1229" t="str">
            <v>Conversion</v>
          </cell>
          <cell r="M1229" t="str">
            <v>N/A</v>
          </cell>
          <cell r="N1229" t="str">
            <v>-</v>
          </cell>
        </row>
        <row r="1230">
          <cell r="E1230">
            <v>123102</v>
          </cell>
          <cell r="F1230" t="str">
            <v>2022-02-11 18:52:53</v>
          </cell>
          <cell r="G1230">
            <v>13000</v>
          </cell>
          <cell r="H1230">
            <v>46052</v>
          </cell>
          <cell r="I1230" t="str">
            <v>FIZA.SHEIKH</v>
          </cell>
          <cell r="J1230" t="str">
            <v>Accepted</v>
          </cell>
          <cell r="K1230" t="str">
            <v>Online Transfer</v>
          </cell>
          <cell r="L1230" t="str">
            <v>Renewal</v>
          </cell>
          <cell r="M1230" t="str">
            <v>-</v>
          </cell>
          <cell r="N1230" t="str">
            <v>-</v>
          </cell>
        </row>
        <row r="1231">
          <cell r="E1231" t="str">
            <v>ZRE172R-7071153</v>
          </cell>
          <cell r="F1231" t="str">
            <v>2025-02-13 18:36:17</v>
          </cell>
          <cell r="G1231">
            <v>12000</v>
          </cell>
          <cell r="H1231">
            <v>46052</v>
          </cell>
          <cell r="I1231" t="str">
            <v>IQRA.KHAN</v>
          </cell>
          <cell r="J1231" t="str">
            <v>Accepted</v>
          </cell>
          <cell r="K1231" t="str">
            <v>Online Transfer</v>
          </cell>
          <cell r="L1231" t="str">
            <v>Renewal</v>
          </cell>
          <cell r="M1231" t="str">
            <v>-</v>
          </cell>
          <cell r="N1231" t="str">
            <v>-</v>
          </cell>
        </row>
        <row r="1232">
          <cell r="E1232">
            <v>6067054</v>
          </cell>
          <cell r="F1232" t="str">
            <v>2022-02-14 10:22:56</v>
          </cell>
          <cell r="G1232">
            <v>11000</v>
          </cell>
          <cell r="H1232">
            <v>46052</v>
          </cell>
          <cell r="I1232" t="str">
            <v>AGHA.M.JAFFER</v>
          </cell>
          <cell r="J1232" t="str">
            <v>Accepted</v>
          </cell>
          <cell r="K1232" t="str">
            <v>Online Transfer</v>
          </cell>
          <cell r="L1232" t="str">
            <v>Renewal</v>
          </cell>
          <cell r="M1232" t="str">
            <v>-</v>
          </cell>
          <cell r="N1232" t="str">
            <v>-</v>
          </cell>
        </row>
        <row r="1233">
          <cell r="E1233" t="str">
            <v>NNATA52AXKP500171</v>
          </cell>
          <cell r="F1233" t="str">
            <v>2025-02-13 00:00:00</v>
          </cell>
          <cell r="G1233">
            <v>12500</v>
          </cell>
          <cell r="H1233">
            <v>46052</v>
          </cell>
          <cell r="I1233" t="str">
            <v>WASEEM.TARIQ</v>
          </cell>
          <cell r="J1233" t="str">
            <v>Accepted</v>
          </cell>
          <cell r="K1233" t="str">
            <v>Online Transfer</v>
          </cell>
          <cell r="L1233" t="str">
            <v>Renewal</v>
          </cell>
          <cell r="M1233" t="str">
            <v>-</v>
          </cell>
          <cell r="N1233" t="str">
            <v>-</v>
          </cell>
        </row>
        <row r="1234">
          <cell r="E1234">
            <v>1196211</v>
          </cell>
          <cell r="F1234" t="str">
            <v>2024-02-03 14:41:27</v>
          </cell>
          <cell r="G1234">
            <v>10000</v>
          </cell>
          <cell r="H1234">
            <v>46052</v>
          </cell>
          <cell r="I1234" t="str">
            <v>JAWAHIR.SAEED</v>
          </cell>
          <cell r="J1234" t="str">
            <v>Accepted</v>
          </cell>
          <cell r="K1234" t="str">
            <v>Online Transfer</v>
          </cell>
          <cell r="L1234" t="str">
            <v>Renewal</v>
          </cell>
          <cell r="M1234" t="str">
            <v>-</v>
          </cell>
          <cell r="N1234" t="str">
            <v>-</v>
          </cell>
        </row>
        <row r="1235">
          <cell r="E1235" t="str">
            <v>NZE170R-4171136</v>
          </cell>
          <cell r="F1235" t="str">
            <v>2024-01-30 00:00:00</v>
          </cell>
          <cell r="G1235">
            <v>13000</v>
          </cell>
          <cell r="H1235">
            <v>46051</v>
          </cell>
          <cell r="I1235" t="str">
            <v>WASEEM.TARIQ</v>
          </cell>
          <cell r="J1235" t="str">
            <v>Accepted</v>
          </cell>
          <cell r="K1235" t="str">
            <v>Online Transfer</v>
          </cell>
          <cell r="L1235" t="str">
            <v>Renewal</v>
          </cell>
          <cell r="M1235" t="str">
            <v>-</v>
          </cell>
          <cell r="N1235" t="str">
            <v>-</v>
          </cell>
        </row>
        <row r="1236">
          <cell r="E1236">
            <v>1239352</v>
          </cell>
          <cell r="F1236" t="str">
            <v>2025-02-12 11:58:38</v>
          </cell>
          <cell r="G1236">
            <v>10000</v>
          </cell>
          <cell r="H1236">
            <v>46052</v>
          </cell>
          <cell r="I1236" t="str">
            <v>JAWAHIR.SAEED</v>
          </cell>
          <cell r="J1236" t="str">
            <v>Accepted</v>
          </cell>
          <cell r="K1236" t="str">
            <v>Online Transfer</v>
          </cell>
          <cell r="L1236" t="str">
            <v>Renewal</v>
          </cell>
          <cell r="M1236" t="str">
            <v>-</v>
          </cell>
          <cell r="N1236" t="str">
            <v>-</v>
          </cell>
        </row>
        <row r="1237">
          <cell r="E1237" t="str">
            <v>LA350S-0214491</v>
          </cell>
          <cell r="F1237" t="str">
            <v>2024-01-02 18:14:44</v>
          </cell>
          <cell r="G1237">
            <v>12000</v>
          </cell>
          <cell r="H1237">
            <v>46052</v>
          </cell>
          <cell r="I1237" t="str">
            <v>AGHA.M.JAFFER</v>
          </cell>
          <cell r="J1237" t="str">
            <v>Accepted</v>
          </cell>
          <cell r="K1237" t="str">
            <v>Online Transfer</v>
          </cell>
          <cell r="L1237" t="str">
            <v>Renewal</v>
          </cell>
          <cell r="M1237" t="str">
            <v>-</v>
          </cell>
          <cell r="N1237" t="str">
            <v>-</v>
          </cell>
        </row>
        <row r="1238">
          <cell r="E1238">
            <v>1021737</v>
          </cell>
          <cell r="F1238" t="str">
            <v>2025-02-13 00:00:00</v>
          </cell>
          <cell r="G1238">
            <v>15500</v>
          </cell>
          <cell r="H1238">
            <v>46051</v>
          </cell>
          <cell r="I1238" t="str">
            <v>WASEEM.TARIQ</v>
          </cell>
          <cell r="J1238" t="str">
            <v>Accepted</v>
          </cell>
          <cell r="K1238" t="str">
            <v>Online Transfer</v>
          </cell>
          <cell r="L1238" t="str">
            <v>Renewal</v>
          </cell>
          <cell r="M1238" t="str">
            <v>-</v>
          </cell>
          <cell r="N1238" t="str">
            <v>-</v>
          </cell>
        </row>
        <row r="1239">
          <cell r="E1239" t="str">
            <v>LA350S-0208051</v>
          </cell>
          <cell r="F1239" t="str">
            <v>2024-01-02 17:46:00</v>
          </cell>
          <cell r="G1239">
            <v>12000</v>
          </cell>
          <cell r="H1239">
            <v>46052</v>
          </cell>
          <cell r="I1239" t="str">
            <v>AGHA.M.JAFFER</v>
          </cell>
          <cell r="J1239" t="str">
            <v>Accepted</v>
          </cell>
          <cell r="K1239" t="str">
            <v>Online Transfer</v>
          </cell>
          <cell r="L1239" t="str">
            <v>Renewal</v>
          </cell>
          <cell r="M1239" t="str">
            <v>-</v>
          </cell>
          <cell r="N1239" t="str">
            <v>-</v>
          </cell>
        </row>
        <row r="1240">
          <cell r="E1240" t="str">
            <v>NNAQL51AZP516426</v>
          </cell>
          <cell r="F1240" t="str">
            <v>2025-02-14 14:09:39</v>
          </cell>
          <cell r="G1240">
            <v>15000</v>
          </cell>
          <cell r="H1240">
            <v>46052</v>
          </cell>
          <cell r="I1240" t="str">
            <v>JAWAHIR.SAEED</v>
          </cell>
          <cell r="J1240" t="str">
            <v>Accepted</v>
          </cell>
          <cell r="K1240" t="str">
            <v>Online Transfer</v>
          </cell>
          <cell r="L1240" t="str">
            <v>Renewal</v>
          </cell>
          <cell r="M1240" t="str">
            <v>-</v>
          </cell>
          <cell r="N1240" t="str">
            <v>-</v>
          </cell>
        </row>
        <row r="1241">
          <cell r="E1241" t="str">
            <v>PR030714</v>
          </cell>
          <cell r="F1241" t="str">
            <v>2024-02-14 00:00:00</v>
          </cell>
          <cell r="G1241">
            <v>16000</v>
          </cell>
          <cell r="H1241">
            <v>46052</v>
          </cell>
          <cell r="I1241" t="str">
            <v>M.MUSTAFA</v>
          </cell>
          <cell r="J1241" t="str">
            <v>Accepted</v>
          </cell>
          <cell r="K1241" t="str">
            <v>Online Transfer</v>
          </cell>
          <cell r="L1241" t="str">
            <v>Renewal</v>
          </cell>
          <cell r="M1241" t="str">
            <v>-</v>
          </cell>
          <cell r="N1241" t="str">
            <v>-</v>
          </cell>
        </row>
        <row r="1242">
          <cell r="E1242" t="str">
            <v>H1280881</v>
          </cell>
          <cell r="F1242" t="str">
            <v>2026-01-14 14:52:00</v>
          </cell>
          <cell r="G1242">
            <v>13000</v>
          </cell>
          <cell r="H1242">
            <v>46045</v>
          </cell>
          <cell r="I1242" t="str">
            <v>FARHANA.FAISAL</v>
          </cell>
          <cell r="J1242" t="str">
            <v>Accepted</v>
          </cell>
          <cell r="K1242" t="str">
            <v>Cheque Deposit</v>
          </cell>
          <cell r="L1242" t="str">
            <v>Fresh</v>
          </cell>
          <cell r="M1242" t="str">
            <v>N/A</v>
          </cell>
          <cell r="N1242" t="str">
            <v>-</v>
          </cell>
        </row>
        <row r="1243">
          <cell r="E1243" t="str">
            <v>R-4015955</v>
          </cell>
          <cell r="F1243" t="str">
            <v>2026-01-13 18:10:53</v>
          </cell>
          <cell r="G1243">
            <v>13000</v>
          </cell>
          <cell r="H1243">
            <v>46046</v>
          </cell>
          <cell r="I1243" t="str">
            <v>FARHANA.FAISAL</v>
          </cell>
          <cell r="J1243" t="str">
            <v>Accepted</v>
          </cell>
          <cell r="K1243" t="str">
            <v>Online Transfer</v>
          </cell>
          <cell r="L1243" t="str">
            <v>Fresh</v>
          </cell>
          <cell r="M1243" t="str">
            <v>N/A</v>
          </cell>
          <cell r="N1243" t="str">
            <v>-</v>
          </cell>
        </row>
        <row r="1244">
          <cell r="E1244">
            <v>2165412</v>
          </cell>
          <cell r="F1244" t="str">
            <v>2022-01-12 16:23:00</v>
          </cell>
          <cell r="G1244">
            <v>11000</v>
          </cell>
          <cell r="H1244">
            <v>46051</v>
          </cell>
          <cell r="I1244" t="str">
            <v>WASEEM.TARIQ</v>
          </cell>
          <cell r="J1244" t="str">
            <v>Accepted</v>
          </cell>
          <cell r="K1244" t="str">
            <v>Online Transfer</v>
          </cell>
          <cell r="L1244" t="str">
            <v>Renewal</v>
          </cell>
          <cell r="M1244" t="str">
            <v>-</v>
          </cell>
          <cell r="N1244" t="str">
            <v>-</v>
          </cell>
        </row>
        <row r="1245">
          <cell r="E1245" t="str">
            <v>BTE-925</v>
          </cell>
          <cell r="F1245" t="str">
            <v>2026-01-12 15:12:43</v>
          </cell>
          <cell r="G1245">
            <v>10000</v>
          </cell>
          <cell r="H1245">
            <v>46037</v>
          </cell>
          <cell r="I1245" t="str">
            <v>FARHANA.FAISAL</v>
          </cell>
          <cell r="J1245" t="str">
            <v>Accepted</v>
          </cell>
          <cell r="K1245" t="str">
            <v>Online Transfer</v>
          </cell>
          <cell r="L1245" t="str">
            <v>Fresh</v>
          </cell>
          <cell r="M1245" t="str">
            <v>n/a</v>
          </cell>
          <cell r="N1245">
            <v>0</v>
          </cell>
        </row>
        <row r="1246">
          <cell r="E1246">
            <v>55000</v>
          </cell>
          <cell r="F1246" t="str">
            <v>2026-01-12 14:31:31</v>
          </cell>
          <cell r="G1246">
            <v>13000</v>
          </cell>
          <cell r="H1246">
            <v>46041</v>
          </cell>
          <cell r="I1246" t="str">
            <v>FARHANA.FAISAL</v>
          </cell>
          <cell r="J1246" t="str">
            <v>Accepted</v>
          </cell>
          <cell r="K1246" t="str">
            <v>Online Transfer</v>
          </cell>
          <cell r="L1246" t="str">
            <v>Fresh</v>
          </cell>
          <cell r="M1246" t="str">
            <v>n/a</v>
          </cell>
          <cell r="N1246">
            <v>0</v>
          </cell>
        </row>
        <row r="1247">
          <cell r="E1247">
            <v>1048926</v>
          </cell>
          <cell r="F1247" t="str">
            <v>2025-02-06 00:00:00</v>
          </cell>
          <cell r="G1247">
            <v>16000</v>
          </cell>
          <cell r="H1247">
            <v>46052</v>
          </cell>
          <cell r="I1247" t="str">
            <v>FIZA.SHEIKH</v>
          </cell>
          <cell r="J1247" t="str">
            <v>Accepted</v>
          </cell>
          <cell r="K1247" t="str">
            <v>Online Transfer</v>
          </cell>
          <cell r="L1247" t="str">
            <v>Renewal</v>
          </cell>
          <cell r="M1247" t="str">
            <v>-</v>
          </cell>
          <cell r="N1247" t="str">
            <v>-</v>
          </cell>
        </row>
        <row r="1248">
          <cell r="E1248">
            <v>4158457</v>
          </cell>
          <cell r="F1248" t="str">
            <v>2023-01-23 15:39:46</v>
          </cell>
          <cell r="G1248">
            <v>13000</v>
          </cell>
          <cell r="H1248">
            <v>46052</v>
          </cell>
          <cell r="I1248" t="str">
            <v>FIZA.SHEIKH</v>
          </cell>
          <cell r="J1248" t="str">
            <v>Accepted</v>
          </cell>
          <cell r="K1248" t="str">
            <v>Online Transfer</v>
          </cell>
          <cell r="L1248" t="str">
            <v>Renewal</v>
          </cell>
          <cell r="M1248" t="str">
            <v>-</v>
          </cell>
          <cell r="N1248" t="str">
            <v>-</v>
          </cell>
        </row>
        <row r="1249">
          <cell r="E1249" t="str">
            <v>KSP130-2093032</v>
          </cell>
          <cell r="F1249" t="str">
            <v>2026-01-12 00:00:00</v>
          </cell>
          <cell r="G1249">
            <v>14000</v>
          </cell>
          <cell r="H1249">
            <v>46034</v>
          </cell>
          <cell r="I1249" t="str">
            <v>FARHANA.FAISAL</v>
          </cell>
          <cell r="J1249" t="str">
            <v>Accepted</v>
          </cell>
          <cell r="K1249" t="str">
            <v>Online Transfer</v>
          </cell>
          <cell r="L1249" t="str">
            <v>Fresh</v>
          </cell>
          <cell r="M1249" t="str">
            <v>rameez haji mehboob</v>
          </cell>
          <cell r="N1249" t="str">
            <v>42201-0488853-7</v>
          </cell>
        </row>
        <row r="1250">
          <cell r="E1250" t="str">
            <v>H1083018</v>
          </cell>
          <cell r="F1250" t="str">
            <v>2026-01-07 18:54:15</v>
          </cell>
          <cell r="G1250">
            <v>13500</v>
          </cell>
          <cell r="H1250">
            <v>46038</v>
          </cell>
          <cell r="I1250" t="str">
            <v>FARHANA.FAISAL</v>
          </cell>
          <cell r="J1250" t="str">
            <v>Accepted</v>
          </cell>
          <cell r="K1250" t="str">
            <v>Online Transfer</v>
          </cell>
          <cell r="L1250" t="str">
            <v>Fresh</v>
          </cell>
          <cell r="M1250" t="str">
            <v>farhana faisal</v>
          </cell>
          <cell r="N1250" t="str">
            <v>42101-3901760-4</v>
          </cell>
        </row>
        <row r="1251">
          <cell r="E1251">
            <v>1260220</v>
          </cell>
          <cell r="F1251" t="str">
            <v>2026-01-07 18:27:44</v>
          </cell>
          <cell r="G1251">
            <v>13000</v>
          </cell>
          <cell r="H1251">
            <v>46036</v>
          </cell>
          <cell r="I1251" t="str">
            <v>FARHANA.FAISAL</v>
          </cell>
          <cell r="J1251" t="str">
            <v>Accepted</v>
          </cell>
          <cell r="K1251" t="str">
            <v>Cash Deposit</v>
          </cell>
          <cell r="L1251" t="str">
            <v>Fresh</v>
          </cell>
          <cell r="M1251" t="str">
            <v>N/A</v>
          </cell>
          <cell r="N1251" t="str">
            <v>-</v>
          </cell>
        </row>
        <row r="1252">
          <cell r="E1252" t="str">
            <v>JX-9037</v>
          </cell>
          <cell r="F1252" t="str">
            <v>2026-01-03 16:26:11</v>
          </cell>
          <cell r="G1252">
            <v>14000</v>
          </cell>
          <cell r="H1252">
            <v>46049</v>
          </cell>
          <cell r="I1252" t="str">
            <v>FARHANA.FAISAL</v>
          </cell>
          <cell r="J1252" t="str">
            <v>Accepted</v>
          </cell>
          <cell r="K1252" t="str">
            <v>Online Transfer</v>
          </cell>
          <cell r="L1252" t="str">
            <v>Fresh</v>
          </cell>
          <cell r="M1252" t="str">
            <v>muhammad shahmir khan</v>
          </cell>
          <cell r="N1252" t="str">
            <v>42201-0384001-3</v>
          </cell>
        </row>
        <row r="1253">
          <cell r="E1253" t="str">
            <v>A200A-0164654</v>
          </cell>
          <cell r="F1253" t="str">
            <v>2025-08-26 20:43:57</v>
          </cell>
          <cell r="G1253">
            <v>4000</v>
          </cell>
          <cell r="H1253">
            <v>46032</v>
          </cell>
          <cell r="I1253" t="str">
            <v>FARHANA.FAISAL</v>
          </cell>
          <cell r="J1253" t="str">
            <v>Accepted</v>
          </cell>
          <cell r="K1253" t="str">
            <v>Online Transfer</v>
          </cell>
          <cell r="L1253" t="str">
            <v>Removal Transfer</v>
          </cell>
          <cell r="M1253" t="str">
            <v>-</v>
          </cell>
          <cell r="N1253" t="str">
            <v>-</v>
          </cell>
        </row>
        <row r="1254">
          <cell r="E1254" t="str">
            <v>M00605</v>
          </cell>
          <cell r="F1254" t="str">
            <v>2026-01-01 15:51:12</v>
          </cell>
          <cell r="G1254">
            <v>16000</v>
          </cell>
          <cell r="H1254">
            <v>46032</v>
          </cell>
          <cell r="I1254" t="str">
            <v>FARHANA.FAISAL</v>
          </cell>
          <cell r="J1254" t="str">
            <v>Accepted</v>
          </cell>
          <cell r="K1254" t="str">
            <v>Online Transfer</v>
          </cell>
          <cell r="L1254" t="str">
            <v>Fresh</v>
          </cell>
          <cell r="M1254" t="str">
            <v>farhana faisal</v>
          </cell>
          <cell r="N1254" t="str">
            <v>42101-3901760-4</v>
          </cell>
        </row>
        <row r="1255">
          <cell r="E1255" t="str">
            <v>NKMASE2E9S1007544</v>
          </cell>
          <cell r="F1255" t="str">
            <v>2026-01-27 12:13:03</v>
          </cell>
          <cell r="G1255">
            <v>15000</v>
          </cell>
          <cell r="H1255">
            <v>46051</v>
          </cell>
          <cell r="I1255" t="str">
            <v>ANIL</v>
          </cell>
          <cell r="J1255" t="str">
            <v>Accepted</v>
          </cell>
          <cell r="K1255" t="str">
            <v>Online Transfer</v>
          </cell>
          <cell r="L1255" t="str">
            <v>Fresh</v>
          </cell>
          <cell r="M1255" t="str">
            <v>N/A</v>
          </cell>
          <cell r="N1255" t="str">
            <v>-</v>
          </cell>
        </row>
        <row r="1256">
          <cell r="E1256" t="str">
            <v>LS6C3E161RF608861</v>
          </cell>
          <cell r="F1256" t="str">
            <v>2026-01-23 10:31:42</v>
          </cell>
          <cell r="G1256">
            <v>13000</v>
          </cell>
          <cell r="H1256">
            <v>46048</v>
          </cell>
          <cell r="I1256" t="str">
            <v>FARJAD.LATIF</v>
          </cell>
          <cell r="J1256" t="str">
            <v>Accepted</v>
          </cell>
          <cell r="K1256" t="str">
            <v>Online Transfer</v>
          </cell>
          <cell r="L1256" t="str">
            <v>Fresh</v>
          </cell>
          <cell r="M1256" t="str">
            <v>N/A</v>
          </cell>
          <cell r="N1256" t="str">
            <v>-</v>
          </cell>
        </row>
        <row r="1257">
          <cell r="E1257" t="str">
            <v>LMXD14BJ7SZ382922</v>
          </cell>
          <cell r="F1257" t="str">
            <v>2026-01-06 13:43:28</v>
          </cell>
          <cell r="G1257">
            <v>13000</v>
          </cell>
          <cell r="H1257">
            <v>46049</v>
          </cell>
          <cell r="I1257" t="str">
            <v>FARJAD.LATIF</v>
          </cell>
          <cell r="J1257" t="str">
            <v>Accepted</v>
          </cell>
          <cell r="K1257" t="str">
            <v>Online Transfer</v>
          </cell>
          <cell r="L1257" t="str">
            <v>Fresh</v>
          </cell>
          <cell r="M1257" t="str">
            <v>N/A</v>
          </cell>
          <cell r="N1257" t="str">
            <v>-</v>
          </cell>
        </row>
        <row r="1258">
          <cell r="E1258" t="str">
            <v>NSP150R-7048882</v>
          </cell>
          <cell r="F1258" t="str">
            <v>2026-01-27 22:09:14</v>
          </cell>
          <cell r="G1258">
            <v>15000</v>
          </cell>
          <cell r="H1258">
            <v>46050</v>
          </cell>
          <cell r="I1258" t="str">
            <v>FARJAD.LATIF</v>
          </cell>
          <cell r="J1258" t="str">
            <v>Accepted</v>
          </cell>
          <cell r="K1258" t="str">
            <v>Online Transfer</v>
          </cell>
          <cell r="L1258" t="str">
            <v>Fresh</v>
          </cell>
          <cell r="M1258" t="str">
            <v>N/A</v>
          </cell>
          <cell r="N1258" t="str">
            <v>-</v>
          </cell>
        </row>
        <row r="1259">
          <cell r="E1259">
            <v>2025231</v>
          </cell>
          <cell r="F1259" t="str">
            <v>2026-01-12 17:27:33</v>
          </cell>
          <cell r="G1259">
            <v>10000</v>
          </cell>
          <cell r="H1259">
            <v>46051</v>
          </cell>
          <cell r="I1259" t="str">
            <v>FARJAD.LATIF</v>
          </cell>
          <cell r="J1259" t="str">
            <v>Accepted</v>
          </cell>
          <cell r="K1259" t="str">
            <v>Cheque Deposit</v>
          </cell>
          <cell r="L1259" t="str">
            <v>Fresh</v>
          </cell>
          <cell r="M1259" t="str">
            <v>N/A</v>
          </cell>
          <cell r="N1259" t="str">
            <v>-</v>
          </cell>
        </row>
        <row r="1260">
          <cell r="E1260" t="str">
            <v>ZVG10R-0909580</v>
          </cell>
          <cell r="F1260" t="str">
            <v>2026-01-05 17:36:46</v>
          </cell>
          <cell r="G1260">
            <v>13000</v>
          </cell>
          <cell r="H1260">
            <v>46041</v>
          </cell>
          <cell r="I1260" t="str">
            <v>FARHANA.FAISAL</v>
          </cell>
          <cell r="J1260" t="str">
            <v>Accepted</v>
          </cell>
          <cell r="K1260" t="str">
            <v>Online Transfer</v>
          </cell>
          <cell r="L1260" t="str">
            <v>Fresh</v>
          </cell>
          <cell r="M1260" t="str">
            <v>N/A</v>
          </cell>
          <cell r="N1260" t="str">
            <v>-</v>
          </cell>
        </row>
        <row r="1261">
          <cell r="E1261" t="str">
            <v>ARM-010</v>
          </cell>
          <cell r="F1261" t="str">
            <v>2026-01-09 12:22:44</v>
          </cell>
          <cell r="G1261">
            <v>12500</v>
          </cell>
          <cell r="H1261">
            <v>46030</v>
          </cell>
          <cell r="I1261" t="str">
            <v>HASSAN.MUSTAFA</v>
          </cell>
          <cell r="J1261" t="str">
            <v>Accepted</v>
          </cell>
          <cell r="K1261" t="str">
            <v>Online Transfer</v>
          </cell>
          <cell r="L1261" t="str">
            <v>Fresh</v>
          </cell>
          <cell r="M1261" t="str">
            <v>N/A</v>
          </cell>
          <cell r="N1261" t="str">
            <v>-</v>
          </cell>
        </row>
        <row r="1262">
          <cell r="E1262" t="str">
            <v>ZVG10R-0909937</v>
          </cell>
          <cell r="F1262" t="str">
            <v>2026-01-02 18:33:58</v>
          </cell>
          <cell r="G1262">
            <v>13000</v>
          </cell>
          <cell r="H1262">
            <v>46041</v>
          </cell>
          <cell r="I1262" t="str">
            <v>FARHANA.FAISAL</v>
          </cell>
          <cell r="J1262" t="str">
            <v>Accepted</v>
          </cell>
          <cell r="K1262" t="str">
            <v>Online Transfer</v>
          </cell>
          <cell r="L1262" t="str">
            <v>Fresh</v>
          </cell>
          <cell r="M1262" t="str">
            <v>N/A</v>
          </cell>
          <cell r="N1262" t="str">
            <v>-</v>
          </cell>
        </row>
        <row r="1263">
          <cell r="E1263">
            <v>100618</v>
          </cell>
          <cell r="F1263" t="str">
            <v>2026-01-10 16:43:16</v>
          </cell>
          <cell r="G1263">
            <v>15000</v>
          </cell>
          <cell r="H1263">
            <v>46050</v>
          </cell>
          <cell r="I1263" t="str">
            <v>FARJAD.LATIF</v>
          </cell>
          <cell r="J1263" t="str">
            <v>Accepted</v>
          </cell>
          <cell r="K1263" t="str">
            <v>Online Transfer</v>
          </cell>
          <cell r="L1263" t="str">
            <v>Fresh</v>
          </cell>
          <cell r="M1263" t="str">
            <v>Waqar Younus</v>
          </cell>
          <cell r="N1263" t="str">
            <v>41302-0286814-9</v>
          </cell>
        </row>
        <row r="1264">
          <cell r="E1264">
            <v>7068097</v>
          </cell>
          <cell r="F1264" t="str">
            <v>2026-01-28 16:19:14</v>
          </cell>
          <cell r="G1264">
            <v>13000</v>
          </cell>
          <cell r="H1264">
            <v>46052</v>
          </cell>
          <cell r="I1264" t="str">
            <v>WAQAR.NABI</v>
          </cell>
          <cell r="J1264" t="str">
            <v>Accepted</v>
          </cell>
          <cell r="K1264" t="str">
            <v>Cash Deposit</v>
          </cell>
          <cell r="L1264" t="str">
            <v>Fresh</v>
          </cell>
          <cell r="M1264" t="str">
            <v>N/A</v>
          </cell>
          <cell r="N1264" t="str">
            <v>-</v>
          </cell>
        </row>
        <row r="1265">
          <cell r="E1265" t="str">
            <v>NSP150R-7068806</v>
          </cell>
          <cell r="F1265" t="str">
            <v>2026-01-29 17:33:52</v>
          </cell>
          <cell r="G1265">
            <v>13000</v>
          </cell>
          <cell r="H1265">
            <v>46052</v>
          </cell>
          <cell r="I1265" t="str">
            <v>WAQAR.NABI</v>
          </cell>
          <cell r="J1265" t="str">
            <v>Accepted</v>
          </cell>
          <cell r="K1265" t="str">
            <v>Cash Deposit</v>
          </cell>
          <cell r="L1265" t="str">
            <v>Fresh</v>
          </cell>
          <cell r="M1265" t="str">
            <v>N/A</v>
          </cell>
          <cell r="N1265" t="str">
            <v>-</v>
          </cell>
        </row>
        <row r="1266">
          <cell r="E1266" t="str">
            <v>PMHD841FMSN308882</v>
          </cell>
          <cell r="F1266" t="str">
            <v>2026-01-08 11:43:53</v>
          </cell>
          <cell r="G1266">
            <v>13000</v>
          </cell>
          <cell r="H1266">
            <v>46043</v>
          </cell>
          <cell r="I1266" t="str">
            <v>HASSAN.MUSTAFA</v>
          </cell>
          <cell r="J1266" t="str">
            <v>Accepted</v>
          </cell>
          <cell r="K1266" t="str">
            <v>Online Transfer</v>
          </cell>
          <cell r="L1266" t="str">
            <v>Fresh</v>
          </cell>
          <cell r="M1266" t="str">
            <v>N/A</v>
          </cell>
          <cell r="N1266" t="str">
            <v>-</v>
          </cell>
        </row>
        <row r="1267">
          <cell r="E1267" t="str">
            <v>NG3YBSPBDSP4000563</v>
          </cell>
          <cell r="F1267" t="str">
            <v>2026-01-29 14:08:07</v>
          </cell>
          <cell r="G1267">
            <v>13000</v>
          </cell>
          <cell r="H1267">
            <v>46052</v>
          </cell>
          <cell r="I1267" t="str">
            <v>WAQAR.NABI</v>
          </cell>
          <cell r="J1267" t="str">
            <v>Accepted</v>
          </cell>
          <cell r="K1267" t="str">
            <v>Cash Deposit</v>
          </cell>
          <cell r="L1267" t="str">
            <v>Fresh</v>
          </cell>
          <cell r="M1267" t="str">
            <v>N/A</v>
          </cell>
          <cell r="N1267" t="str">
            <v>-</v>
          </cell>
        </row>
        <row r="1268">
          <cell r="E1268">
            <v>2025696</v>
          </cell>
          <cell r="F1268" t="str">
            <v>2026-01-24 12:42:44</v>
          </cell>
          <cell r="G1268">
            <v>13000</v>
          </cell>
          <cell r="H1268">
            <v>46052</v>
          </cell>
          <cell r="I1268" t="str">
            <v>WAQAR.NABI</v>
          </cell>
          <cell r="J1268" t="str">
            <v>Accepted</v>
          </cell>
          <cell r="K1268" t="str">
            <v>Cash Deposit</v>
          </cell>
          <cell r="L1268" t="str">
            <v>Fresh</v>
          </cell>
          <cell r="M1268" t="str">
            <v>N/A</v>
          </cell>
          <cell r="N1268" t="str">
            <v>-</v>
          </cell>
        </row>
        <row r="1269">
          <cell r="E1269" t="str">
            <v>R-7066094</v>
          </cell>
          <cell r="F1269" t="str">
            <v>2025-12-31 15:45:58</v>
          </cell>
          <cell r="G1269">
            <v>15000</v>
          </cell>
          <cell r="H1269">
            <v>46036</v>
          </cell>
          <cell r="I1269" t="str">
            <v>FARHANA.FAISAL</v>
          </cell>
          <cell r="J1269" t="str">
            <v>Accepted</v>
          </cell>
          <cell r="K1269" t="str">
            <v>Cheque Deposit</v>
          </cell>
          <cell r="L1269" t="str">
            <v>Fresh</v>
          </cell>
          <cell r="M1269" t="str">
            <v>Muhammad Adnan Ullah</v>
          </cell>
          <cell r="N1269">
            <v>4210194010229</v>
          </cell>
        </row>
        <row r="1270">
          <cell r="E1270" t="str">
            <v>R-7066095</v>
          </cell>
          <cell r="F1270" t="str">
            <v>2026-01-03 15:32:25</v>
          </cell>
          <cell r="G1270">
            <v>15000</v>
          </cell>
          <cell r="H1270">
            <v>46036</v>
          </cell>
          <cell r="I1270" t="str">
            <v>FARHANA.FAISAL</v>
          </cell>
          <cell r="J1270" t="str">
            <v>Accepted</v>
          </cell>
          <cell r="K1270" t="str">
            <v>Cheque Deposit</v>
          </cell>
          <cell r="L1270" t="str">
            <v>Fresh</v>
          </cell>
          <cell r="M1270" t="str">
            <v>Muhammad Adnan Ullah</v>
          </cell>
          <cell r="N1270">
            <v>4210194010229</v>
          </cell>
        </row>
        <row r="1271">
          <cell r="E1271" t="str">
            <v>NF1AET306H1280312</v>
          </cell>
          <cell r="F1271" t="str">
            <v>2026-01-01 17:07:12</v>
          </cell>
          <cell r="G1271">
            <v>12500</v>
          </cell>
          <cell r="H1271">
            <v>46050</v>
          </cell>
          <cell r="I1271" t="str">
            <v>HASSAN.MUSTAFA</v>
          </cell>
          <cell r="J1271" t="str">
            <v>Accepted</v>
          </cell>
          <cell r="K1271" t="str">
            <v>Cash Deposit</v>
          </cell>
          <cell r="L1271" t="str">
            <v>Fresh</v>
          </cell>
          <cell r="M1271" t="str">
            <v>N/A</v>
          </cell>
          <cell r="N1271" t="str">
            <v>-</v>
          </cell>
        </row>
        <row r="1272">
          <cell r="E1272" t="str">
            <v>T2026759</v>
          </cell>
          <cell r="F1272" t="str">
            <v>2026-01-29 16:38:13</v>
          </cell>
          <cell r="G1272">
            <v>13000</v>
          </cell>
          <cell r="H1272">
            <v>46052</v>
          </cell>
          <cell r="I1272" t="str">
            <v>UMER.AZEEM</v>
          </cell>
          <cell r="J1272" t="str">
            <v>Accepted</v>
          </cell>
          <cell r="K1272" t="str">
            <v>Online Transfer</v>
          </cell>
          <cell r="L1272" t="str">
            <v>Fresh</v>
          </cell>
          <cell r="M1272" t="str">
            <v>N/A</v>
          </cell>
          <cell r="N1272" t="str">
            <v>-</v>
          </cell>
        </row>
        <row r="1273">
          <cell r="E1273" t="str">
            <v>T2025211</v>
          </cell>
          <cell r="F1273" t="str">
            <v>2026-01-01 15:44:52</v>
          </cell>
          <cell r="G1273">
            <v>12500</v>
          </cell>
          <cell r="H1273">
            <v>46050</v>
          </cell>
          <cell r="I1273" t="str">
            <v>HASSAN.MUSTAFA</v>
          </cell>
          <cell r="J1273" t="str">
            <v>Accepted</v>
          </cell>
          <cell r="K1273" t="str">
            <v>Cash Deposit</v>
          </cell>
          <cell r="L1273" t="str">
            <v>Fresh</v>
          </cell>
          <cell r="M1273" t="str">
            <v>N/A</v>
          </cell>
          <cell r="N1273" t="str">
            <v>-</v>
          </cell>
        </row>
        <row r="1274">
          <cell r="E1274">
            <v>10142408</v>
          </cell>
          <cell r="F1274" t="str">
            <v>2026-01-30 00:00:00</v>
          </cell>
          <cell r="G1274">
            <v>13000</v>
          </cell>
          <cell r="H1274">
            <v>46052</v>
          </cell>
          <cell r="I1274" t="str">
            <v>SHAHROZ</v>
          </cell>
          <cell r="J1274" t="str">
            <v>Accepted</v>
          </cell>
          <cell r="K1274" t="str">
            <v>Online Transfer</v>
          </cell>
          <cell r="L1274" t="str">
            <v>Conversion</v>
          </cell>
          <cell r="M1274" t="str">
            <v>--------------</v>
          </cell>
          <cell r="N1274" t="str">
            <v>-</v>
          </cell>
        </row>
        <row r="1275">
          <cell r="E1275" t="str">
            <v>R-6031679</v>
          </cell>
          <cell r="F1275" t="str">
            <v>2025-12-29 20:02:03</v>
          </cell>
          <cell r="G1275">
            <v>13000</v>
          </cell>
          <cell r="H1275">
            <v>46043</v>
          </cell>
          <cell r="I1275" t="str">
            <v>FARHANA.FAISAL</v>
          </cell>
          <cell r="J1275" t="str">
            <v>Accepted</v>
          </cell>
          <cell r="K1275" t="str">
            <v>Online Transfer</v>
          </cell>
          <cell r="L1275" t="str">
            <v>Fresh</v>
          </cell>
          <cell r="M1275" t="str">
            <v>farhana faisal</v>
          </cell>
          <cell r="N1275" t="str">
            <v>42101-3901760-4</v>
          </cell>
        </row>
        <row r="1276">
          <cell r="E1276" t="str">
            <v>TGN166R-0894719</v>
          </cell>
          <cell r="F1276" t="str">
            <v>2026-01-17 01:16:32</v>
          </cell>
          <cell r="G1276">
            <v>13000</v>
          </cell>
          <cell r="H1276">
            <v>46052</v>
          </cell>
          <cell r="I1276" t="str">
            <v>WAQAR.NABI</v>
          </cell>
          <cell r="J1276" t="str">
            <v>Accepted</v>
          </cell>
          <cell r="K1276" t="str">
            <v>Cash Deposit</v>
          </cell>
          <cell r="L1276" t="str">
            <v>Fresh</v>
          </cell>
          <cell r="M1276" t="str">
            <v>N/A</v>
          </cell>
          <cell r="N1276" t="str">
            <v>-</v>
          </cell>
        </row>
        <row r="1277">
          <cell r="E1277">
            <v>220185</v>
          </cell>
          <cell r="F1277" t="str">
            <v>2026-01-19 15:34:32</v>
          </cell>
          <cell r="G1277">
            <v>13000</v>
          </cell>
          <cell r="H1277">
            <v>46052</v>
          </cell>
          <cell r="I1277" t="str">
            <v>WAQAR.NABI</v>
          </cell>
          <cell r="J1277" t="str">
            <v>Accepted</v>
          </cell>
          <cell r="K1277" t="str">
            <v>Cash Deposit</v>
          </cell>
          <cell r="L1277" t="str">
            <v>Fresh</v>
          </cell>
          <cell r="M1277" t="str">
            <v>N/A</v>
          </cell>
          <cell r="N1277" t="str">
            <v>-</v>
          </cell>
        </row>
        <row r="1278">
          <cell r="E1278">
            <v>10083912</v>
          </cell>
          <cell r="F1278" t="str">
            <v>2026-01-06 14:20:56</v>
          </cell>
          <cell r="G1278">
            <v>13000</v>
          </cell>
          <cell r="H1278">
            <v>46044</v>
          </cell>
          <cell r="I1278" t="str">
            <v>HASSAN.MUSTAFA</v>
          </cell>
          <cell r="J1278" t="str">
            <v>Accepted</v>
          </cell>
          <cell r="K1278" t="str">
            <v>Online Transfer</v>
          </cell>
          <cell r="L1278" t="str">
            <v>Fresh</v>
          </cell>
          <cell r="M1278" t="str">
            <v>N/A</v>
          </cell>
          <cell r="N1278" t="str">
            <v>-</v>
          </cell>
        </row>
        <row r="1279">
          <cell r="E1279">
            <v>7050178</v>
          </cell>
          <cell r="F1279" t="str">
            <v>2025-12-22 16:15:39</v>
          </cell>
          <cell r="G1279">
            <v>12000</v>
          </cell>
          <cell r="H1279">
            <v>46044</v>
          </cell>
          <cell r="I1279" t="str">
            <v>HASSAN.MUSTAFA</v>
          </cell>
          <cell r="J1279" t="str">
            <v>Accepted</v>
          </cell>
          <cell r="K1279" t="str">
            <v>Online Transfer</v>
          </cell>
          <cell r="L1279" t="str">
            <v>Fresh</v>
          </cell>
          <cell r="M1279" t="str">
            <v>N/A</v>
          </cell>
          <cell r="N1279" t="str">
            <v>-</v>
          </cell>
        </row>
        <row r="1280">
          <cell r="E1280" t="str">
            <v>H1149418</v>
          </cell>
          <cell r="F1280" t="str">
            <v>2026-01-30 00:00:00</v>
          </cell>
          <cell r="G1280">
            <v>18000</v>
          </cell>
          <cell r="H1280">
            <v>46052</v>
          </cell>
          <cell r="I1280" t="str">
            <v>YOUSUF.KHAN</v>
          </cell>
          <cell r="J1280" t="str">
            <v>Accepted</v>
          </cell>
          <cell r="K1280" t="str">
            <v>Online Transfer</v>
          </cell>
          <cell r="L1280" t="str">
            <v>Conversion</v>
          </cell>
          <cell r="M1280" t="str">
            <v>NA</v>
          </cell>
          <cell r="N1280" t="str">
            <v>-</v>
          </cell>
        </row>
        <row r="1281">
          <cell r="E1281" t="str">
            <v>126R5567281</v>
          </cell>
          <cell r="F1281" t="str">
            <v>2025-01-25 18:14:33</v>
          </cell>
          <cell r="G1281">
            <v>13000</v>
          </cell>
          <cell r="H1281">
            <v>46052</v>
          </cell>
          <cell r="I1281" t="str">
            <v>IQRA.KHAN</v>
          </cell>
          <cell r="J1281" t="str">
            <v>Accepted</v>
          </cell>
          <cell r="K1281" t="str">
            <v>Online Transfer</v>
          </cell>
          <cell r="L1281" t="str">
            <v>Renewal</v>
          </cell>
          <cell r="M1281" t="str">
            <v>n/a</v>
          </cell>
          <cell r="N1281" t="str">
            <v>-</v>
          </cell>
        </row>
        <row r="1282">
          <cell r="E1282">
            <v>9401676</v>
          </cell>
          <cell r="F1282" t="str">
            <v>2025-12-31 14:53:48</v>
          </cell>
          <cell r="G1282">
            <v>18000</v>
          </cell>
          <cell r="H1282">
            <v>46048</v>
          </cell>
          <cell r="I1282" t="str">
            <v>HASSAN.MUSTAFA</v>
          </cell>
          <cell r="J1282" t="str">
            <v>Accepted</v>
          </cell>
          <cell r="K1282" t="str">
            <v>Online Transfer</v>
          </cell>
          <cell r="L1282" t="str">
            <v>Fresh</v>
          </cell>
          <cell r="M1282" t="str">
            <v>UMAIR HUSSAIN</v>
          </cell>
          <cell r="N1282" t="str">
            <v>42101-6448126-9</v>
          </cell>
        </row>
        <row r="1283">
          <cell r="E1283">
            <v>6011306</v>
          </cell>
          <cell r="F1283" t="str">
            <v>2025-12-31 14:16:42</v>
          </cell>
          <cell r="G1283">
            <v>18000</v>
          </cell>
          <cell r="H1283">
            <v>46048</v>
          </cell>
          <cell r="I1283" t="str">
            <v>HASSAN.MUSTAFA</v>
          </cell>
          <cell r="J1283" t="str">
            <v>Accepted</v>
          </cell>
          <cell r="K1283" t="str">
            <v>Online Transfer</v>
          </cell>
          <cell r="L1283" t="str">
            <v>Fresh</v>
          </cell>
          <cell r="M1283" t="str">
            <v>UMAIR HUSSAIN</v>
          </cell>
          <cell r="N1283" t="str">
            <v>42101-6448126-9</v>
          </cell>
        </row>
        <row r="1284">
          <cell r="E1284" t="str">
            <v>R7035888</v>
          </cell>
          <cell r="F1284" t="str">
            <v>2026-01-30 00:00:00</v>
          </cell>
          <cell r="G1284">
            <v>16500</v>
          </cell>
          <cell r="H1284">
            <v>46052</v>
          </cell>
          <cell r="I1284" t="str">
            <v>AGHA.M.JAFFER</v>
          </cell>
          <cell r="J1284" t="str">
            <v>Accepted</v>
          </cell>
          <cell r="K1284" t="str">
            <v>Online Transfer</v>
          </cell>
          <cell r="L1284" t="str">
            <v>Conversion</v>
          </cell>
          <cell r="M1284" t="str">
            <v>NA</v>
          </cell>
          <cell r="N1284" t="str">
            <v>-</v>
          </cell>
        </row>
        <row r="1285">
          <cell r="E1285">
            <v>7070505</v>
          </cell>
          <cell r="F1285" t="str">
            <v>2026-01-29 16:47:06</v>
          </cell>
          <cell r="G1285">
            <v>10000</v>
          </cell>
          <cell r="H1285">
            <v>46051</v>
          </cell>
          <cell r="I1285" t="str">
            <v>MUNEEB.HUSSAIN</v>
          </cell>
          <cell r="J1285" t="str">
            <v>Accepted</v>
          </cell>
          <cell r="K1285" t="str">
            <v>Online Transfer</v>
          </cell>
          <cell r="L1285" t="str">
            <v>Fresh</v>
          </cell>
          <cell r="M1285" t="str">
            <v>N/A</v>
          </cell>
          <cell r="N1285" t="str">
            <v>-</v>
          </cell>
        </row>
        <row r="1286">
          <cell r="E1286" t="str">
            <v>ZRE172R-7077434</v>
          </cell>
          <cell r="F1286" t="str">
            <v>2026-01-16 12:11:46</v>
          </cell>
          <cell r="G1286">
            <v>11000</v>
          </cell>
          <cell r="H1286">
            <v>46052</v>
          </cell>
          <cell r="I1286" t="str">
            <v>SAJID.HUSSAIN</v>
          </cell>
          <cell r="J1286" t="str">
            <v>Accepted</v>
          </cell>
          <cell r="K1286" t="str">
            <v>Online Transfer</v>
          </cell>
          <cell r="L1286" t="str">
            <v>Fresh</v>
          </cell>
          <cell r="M1286" t="str">
            <v>N/A</v>
          </cell>
          <cell r="N1286" t="str">
            <v>-</v>
          </cell>
        </row>
        <row r="1287">
          <cell r="E1287" t="str">
            <v>NSP150R7032822</v>
          </cell>
          <cell r="F1287" t="str">
            <v>2026-01-28 21:28:35</v>
          </cell>
          <cell r="G1287">
            <v>10000</v>
          </cell>
          <cell r="H1287">
            <v>46051</v>
          </cell>
          <cell r="I1287" t="str">
            <v>MUNEEB.HUSSAIN</v>
          </cell>
          <cell r="J1287" t="str">
            <v>Accepted</v>
          </cell>
          <cell r="K1287" t="str">
            <v>Online Transfer</v>
          </cell>
          <cell r="L1287" t="str">
            <v>Fresh</v>
          </cell>
          <cell r="M1287" t="str">
            <v>N/A</v>
          </cell>
          <cell r="N1287" t="str">
            <v>-</v>
          </cell>
        </row>
        <row r="1288">
          <cell r="E1288" t="str">
            <v>R-5572996</v>
          </cell>
          <cell r="F1288" t="str">
            <v>2026-01-12 16:31:30</v>
          </cell>
          <cell r="G1288">
            <v>22500</v>
          </cell>
          <cell r="H1288">
            <v>46055</v>
          </cell>
          <cell r="I1288" t="str">
            <v>FARJAD.LATIF</v>
          </cell>
          <cell r="J1288" t="str">
            <v>Accepted</v>
          </cell>
          <cell r="K1288" t="str">
            <v>Cheque</v>
          </cell>
          <cell r="L1288" t="str">
            <v>Fresh</v>
          </cell>
          <cell r="M1288" t="str">
            <v>N/A</v>
          </cell>
          <cell r="N1288" t="str">
            <v>-</v>
          </cell>
        </row>
        <row r="1289">
          <cell r="E1289">
            <v>1283929</v>
          </cell>
          <cell r="F1289" t="str">
            <v>2026-01-12 15:58:40</v>
          </cell>
          <cell r="G1289">
            <v>22500</v>
          </cell>
          <cell r="H1289">
            <v>46055</v>
          </cell>
          <cell r="I1289" t="str">
            <v>FARJAD.LATIF</v>
          </cell>
          <cell r="J1289" t="str">
            <v>Accepted</v>
          </cell>
          <cell r="K1289" t="str">
            <v>Cheque</v>
          </cell>
          <cell r="L1289" t="str">
            <v>Fresh</v>
          </cell>
          <cell r="M1289" t="str">
            <v>N/A</v>
          </cell>
          <cell r="N1289" t="str">
            <v>-</v>
          </cell>
        </row>
        <row r="1290">
          <cell r="E1290" t="str">
            <v>NSP151R-9514995</v>
          </cell>
          <cell r="F1290" t="str">
            <v>2026-01-30 00:00:00</v>
          </cell>
          <cell r="G1290">
            <v>15000</v>
          </cell>
          <cell r="H1290">
            <v>46052</v>
          </cell>
          <cell r="I1290" t="str">
            <v>IQRA.KHAN</v>
          </cell>
          <cell r="J1290" t="str">
            <v>Accepted</v>
          </cell>
          <cell r="K1290" t="str">
            <v>Online Transfer</v>
          </cell>
          <cell r="L1290" t="str">
            <v>Conversion</v>
          </cell>
          <cell r="M1290" t="str">
            <v>n/a</v>
          </cell>
          <cell r="N1290" t="str">
            <v>-</v>
          </cell>
        </row>
        <row r="1291">
          <cell r="E1291" t="str">
            <v>R-7068256</v>
          </cell>
          <cell r="F1291" t="str">
            <v>2026-01-13 19:09:25</v>
          </cell>
          <cell r="G1291">
            <v>22500</v>
          </cell>
          <cell r="H1291">
            <v>46055</v>
          </cell>
          <cell r="I1291" t="str">
            <v>FARJAD.LATIF</v>
          </cell>
          <cell r="J1291" t="str">
            <v>Accepted</v>
          </cell>
          <cell r="K1291" t="str">
            <v>Cheque</v>
          </cell>
          <cell r="L1291" t="str">
            <v>Fresh</v>
          </cell>
          <cell r="M1291" t="str">
            <v>N/A</v>
          </cell>
          <cell r="N1291" t="str">
            <v>-</v>
          </cell>
        </row>
        <row r="1292">
          <cell r="E1292" t="str">
            <v>1GD1838208</v>
          </cell>
          <cell r="F1292" t="str">
            <v>2026-01-19 12:45:49</v>
          </cell>
          <cell r="G1292">
            <v>22500</v>
          </cell>
          <cell r="H1292">
            <v>46055</v>
          </cell>
          <cell r="I1292" t="str">
            <v>FARJAD.LATIF</v>
          </cell>
          <cell r="J1292" t="str">
            <v>Accepted</v>
          </cell>
          <cell r="K1292" t="str">
            <v>Cheque</v>
          </cell>
          <cell r="L1292" t="str">
            <v>Fresh</v>
          </cell>
          <cell r="M1292" t="str">
            <v>N/A</v>
          </cell>
          <cell r="N1292" t="str">
            <v>-</v>
          </cell>
        </row>
        <row r="1293">
          <cell r="E1293" t="str">
            <v>ZRE171R6052655</v>
          </cell>
          <cell r="F1293" t="str">
            <v>2026-01-26 09:51:18</v>
          </cell>
          <cell r="G1293">
            <v>10000</v>
          </cell>
          <cell r="H1293">
            <v>46048</v>
          </cell>
          <cell r="I1293" t="str">
            <v>MUNEEB.HUSSAIN</v>
          </cell>
          <cell r="J1293" t="str">
            <v>Accepted</v>
          </cell>
          <cell r="K1293" t="str">
            <v>Online Transfer</v>
          </cell>
          <cell r="L1293" t="str">
            <v>Fresh</v>
          </cell>
          <cell r="M1293" t="str">
            <v>N/A</v>
          </cell>
          <cell r="N1293" t="str">
            <v>-</v>
          </cell>
        </row>
        <row r="1294">
          <cell r="E1294" t="str">
            <v>PK467967</v>
          </cell>
          <cell r="F1294" t="str">
            <v>2023-02-06 19:47:28</v>
          </cell>
          <cell r="G1294">
            <v>12000</v>
          </cell>
          <cell r="H1294">
            <v>46049</v>
          </cell>
          <cell r="I1294" t="str">
            <v>ALIZA.WALEED</v>
          </cell>
          <cell r="J1294" t="str">
            <v>Accepted</v>
          </cell>
          <cell r="K1294" t="str">
            <v>Online Transfer</v>
          </cell>
          <cell r="L1294" t="str">
            <v>Renewal</v>
          </cell>
          <cell r="M1294" t="str">
            <v>-</v>
          </cell>
          <cell r="N1294" t="str">
            <v>-</v>
          </cell>
        </row>
        <row r="1295">
          <cell r="E1295">
            <v>4152292</v>
          </cell>
          <cell r="F1295" t="str">
            <v>2025-12-19 16:47:59</v>
          </cell>
          <cell r="G1295">
            <v>11000</v>
          </cell>
          <cell r="H1295">
            <v>46050</v>
          </cell>
          <cell r="I1295" t="str">
            <v>HASSAN.MUSTAFA</v>
          </cell>
          <cell r="J1295" t="str">
            <v>Accepted</v>
          </cell>
          <cell r="K1295" t="str">
            <v>Online Transfer</v>
          </cell>
          <cell r="L1295" t="str">
            <v>Fresh</v>
          </cell>
          <cell r="M1295" t="str">
            <v>N/A</v>
          </cell>
          <cell r="N1295" t="str">
            <v>-</v>
          </cell>
        </row>
        <row r="1296">
          <cell r="E1296">
            <v>4150575</v>
          </cell>
          <cell r="F1296" t="str">
            <v>2025-12-24 10:39:26</v>
          </cell>
          <cell r="G1296">
            <v>11000</v>
          </cell>
          <cell r="H1296">
            <v>46050</v>
          </cell>
          <cell r="I1296" t="str">
            <v>HASSAN.MUSTAFA</v>
          </cell>
          <cell r="J1296" t="str">
            <v>Accepted</v>
          </cell>
          <cell r="K1296" t="str">
            <v>Online Transfer</v>
          </cell>
          <cell r="L1296" t="str">
            <v>Fresh</v>
          </cell>
          <cell r="M1296" t="str">
            <v>N/A</v>
          </cell>
          <cell r="N1296" t="str">
            <v>-</v>
          </cell>
        </row>
        <row r="1297">
          <cell r="E1297" t="str">
            <v>R030774</v>
          </cell>
          <cell r="F1297" t="str">
            <v>2023-02-06 14:19:58</v>
          </cell>
          <cell r="G1297">
            <v>10000</v>
          </cell>
          <cell r="H1297">
            <v>46051</v>
          </cell>
          <cell r="I1297" t="str">
            <v>ZAYNAB.MUSTAFA</v>
          </cell>
          <cell r="J1297" t="str">
            <v>Accepted</v>
          </cell>
          <cell r="K1297" t="str">
            <v>Online Transfer</v>
          </cell>
          <cell r="L1297" t="str">
            <v>Renewal</v>
          </cell>
          <cell r="M1297" t="str">
            <v>-</v>
          </cell>
          <cell r="N1297" t="str">
            <v>-</v>
          </cell>
        </row>
        <row r="1298">
          <cell r="E1298" t="str">
            <v>NZE170R4002677</v>
          </cell>
          <cell r="F1298" t="str">
            <v>2026-01-28 18:17:04</v>
          </cell>
          <cell r="G1298">
            <v>14000</v>
          </cell>
          <cell r="H1298">
            <v>46050</v>
          </cell>
          <cell r="I1298" t="str">
            <v>MUNEEB.HUSSAIN</v>
          </cell>
          <cell r="J1298" t="str">
            <v>Accepted</v>
          </cell>
          <cell r="K1298" t="str">
            <v>Online Transfer</v>
          </cell>
          <cell r="L1298" t="str">
            <v>Fresh</v>
          </cell>
          <cell r="M1298" t="str">
            <v>N/A</v>
          </cell>
          <cell r="N1298" t="str">
            <v>-</v>
          </cell>
        </row>
        <row r="1299">
          <cell r="E1299" t="str">
            <v>NF1AET306H1028266</v>
          </cell>
          <cell r="F1299" t="str">
            <v>2026-01-28 20:59:06</v>
          </cell>
          <cell r="G1299">
            <v>13000</v>
          </cell>
          <cell r="H1299">
            <v>46051</v>
          </cell>
          <cell r="I1299" t="str">
            <v>MUNEEB.HUSSAIN</v>
          </cell>
          <cell r="J1299" t="str">
            <v>Accepted</v>
          </cell>
          <cell r="K1299" t="str">
            <v>Online Transfer</v>
          </cell>
          <cell r="L1299" t="str">
            <v>Fresh</v>
          </cell>
          <cell r="M1299" t="str">
            <v>N/A</v>
          </cell>
          <cell r="N1299" t="str">
            <v>-</v>
          </cell>
        </row>
        <row r="1300">
          <cell r="E1300" t="str">
            <v>NZE170R-4081137</v>
          </cell>
          <cell r="F1300" t="str">
            <v>2026-01-28 20:37:09</v>
          </cell>
          <cell r="G1300">
            <v>13000</v>
          </cell>
          <cell r="H1300">
            <v>46051</v>
          </cell>
          <cell r="I1300" t="str">
            <v>MUNEEB.HUSSAIN</v>
          </cell>
          <cell r="J1300" t="str">
            <v>Accepted</v>
          </cell>
          <cell r="K1300" t="str">
            <v>Online Transfer</v>
          </cell>
          <cell r="L1300" t="str">
            <v>Fresh</v>
          </cell>
          <cell r="M1300" t="str">
            <v>N/A</v>
          </cell>
          <cell r="N1300" t="str">
            <v>-</v>
          </cell>
        </row>
        <row r="1301">
          <cell r="E1301">
            <v>10035673</v>
          </cell>
          <cell r="F1301" t="str">
            <v>2022-12-12 20:54:55</v>
          </cell>
          <cell r="G1301">
            <v>5000</v>
          </cell>
          <cell r="H1301">
            <v>46052</v>
          </cell>
          <cell r="I1301" t="str">
            <v>JAWAHIR.SAEED</v>
          </cell>
          <cell r="J1301" t="str">
            <v>Accepted</v>
          </cell>
          <cell r="K1301" t="str">
            <v>Online Transfer</v>
          </cell>
          <cell r="L1301" t="str">
            <v>Renewal</v>
          </cell>
          <cell r="M1301" t="str">
            <v>-</v>
          </cell>
          <cell r="N1301" t="str">
            <v>-</v>
          </cell>
        </row>
        <row r="1302">
          <cell r="E1302" t="str">
            <v>ZRE172R-7021986</v>
          </cell>
          <cell r="F1302" t="str">
            <v>2025-12-29 16:51:21</v>
          </cell>
          <cell r="G1302">
            <v>12000</v>
          </cell>
          <cell r="H1302">
            <v>46043</v>
          </cell>
          <cell r="I1302" t="str">
            <v>HASSAN.MUSTAFA</v>
          </cell>
          <cell r="J1302" t="str">
            <v>Accepted</v>
          </cell>
          <cell r="K1302" t="str">
            <v>Online Transfer</v>
          </cell>
          <cell r="L1302" t="str">
            <v>Fresh</v>
          </cell>
          <cell r="M1302" t="str">
            <v>n/a</v>
          </cell>
          <cell r="N1302">
            <v>0</v>
          </cell>
        </row>
        <row r="1303">
          <cell r="E1303" t="str">
            <v>B44W-0123625</v>
          </cell>
          <cell r="F1303" t="str">
            <v>2026-01-28 15:20:48</v>
          </cell>
          <cell r="G1303">
            <v>18000</v>
          </cell>
          <cell r="H1303">
            <v>46050</v>
          </cell>
          <cell r="I1303" t="str">
            <v>MUNEEB.HUSSAIN</v>
          </cell>
          <cell r="J1303" t="str">
            <v>Accepted</v>
          </cell>
          <cell r="K1303" t="str">
            <v>Online Transfer</v>
          </cell>
          <cell r="L1303" t="str">
            <v>Fresh</v>
          </cell>
          <cell r="M1303" t="str">
            <v>N/A</v>
          </cell>
          <cell r="N1303" t="str">
            <v>-</v>
          </cell>
        </row>
        <row r="1304">
          <cell r="E1304">
            <v>1002172</v>
          </cell>
          <cell r="F1304" t="str">
            <v>2026-01-03 16:19:45</v>
          </cell>
          <cell r="G1304">
            <v>12500</v>
          </cell>
          <cell r="H1304">
            <v>46051</v>
          </cell>
          <cell r="I1304" t="str">
            <v>FARJAD.LATIF</v>
          </cell>
          <cell r="J1304" t="str">
            <v>Accepted</v>
          </cell>
          <cell r="K1304" t="str">
            <v>Cheque</v>
          </cell>
          <cell r="L1304" t="str">
            <v>Fresh</v>
          </cell>
          <cell r="M1304" t="str">
            <v>N/A</v>
          </cell>
          <cell r="N1304" t="str">
            <v>-</v>
          </cell>
        </row>
        <row r="1305">
          <cell r="E1305" t="str">
            <v>JMYSNCS1A6U002032</v>
          </cell>
          <cell r="F1305" t="str">
            <v>2026-01-22 13:17:54</v>
          </cell>
          <cell r="G1305">
            <v>10000</v>
          </cell>
          <cell r="H1305">
            <v>46050</v>
          </cell>
          <cell r="I1305" t="str">
            <v>MUNEEB.HUSSAIN</v>
          </cell>
          <cell r="J1305" t="str">
            <v>Accepted</v>
          </cell>
          <cell r="K1305" t="str">
            <v>Online Transfer</v>
          </cell>
          <cell r="L1305" t="str">
            <v>Fresh</v>
          </cell>
          <cell r="M1305" t="str">
            <v>N/A</v>
          </cell>
          <cell r="N1305" t="str">
            <v>-</v>
          </cell>
        </row>
        <row r="1306">
          <cell r="E1306" t="str">
            <v>NSP150R-7067455</v>
          </cell>
          <cell r="F1306" t="str">
            <v>2025-12-30 17:13:24</v>
          </cell>
          <cell r="G1306">
            <v>12500</v>
          </cell>
          <cell r="H1306">
            <v>46051</v>
          </cell>
          <cell r="I1306" t="str">
            <v>HASSAN.MUSTAFA</v>
          </cell>
          <cell r="J1306" t="str">
            <v>Accepted</v>
          </cell>
          <cell r="K1306" t="str">
            <v>Cheque Deposit</v>
          </cell>
          <cell r="L1306" t="str">
            <v>Fresh</v>
          </cell>
          <cell r="M1306" t="str">
            <v>N/A</v>
          </cell>
          <cell r="N1306" t="str">
            <v>-</v>
          </cell>
        </row>
        <row r="1307">
          <cell r="E1307" t="str">
            <v>BNV-635</v>
          </cell>
          <cell r="F1307" t="str">
            <v>2026-01-22 15:19:14</v>
          </cell>
          <cell r="G1307">
            <v>10000</v>
          </cell>
          <cell r="H1307">
            <v>46045</v>
          </cell>
          <cell r="I1307" t="str">
            <v>MUNEEB.HUSSAIN</v>
          </cell>
          <cell r="J1307" t="str">
            <v>Accepted</v>
          </cell>
          <cell r="K1307" t="str">
            <v>Online Transfer</v>
          </cell>
          <cell r="L1307" t="str">
            <v>Fresh</v>
          </cell>
          <cell r="M1307" t="str">
            <v>N/A</v>
          </cell>
          <cell r="N1307" t="str">
            <v>-</v>
          </cell>
        </row>
        <row r="1308">
          <cell r="E1308">
            <v>7066059</v>
          </cell>
          <cell r="F1308" t="str">
            <v>2025-12-16 12:31:26</v>
          </cell>
          <cell r="G1308">
            <v>12500</v>
          </cell>
          <cell r="H1308">
            <v>46051</v>
          </cell>
          <cell r="I1308" t="str">
            <v>HASSAN.MUSTAFA</v>
          </cell>
          <cell r="J1308" t="str">
            <v>Accepted</v>
          </cell>
          <cell r="K1308" t="str">
            <v>Cheque Deposit</v>
          </cell>
          <cell r="L1308" t="str">
            <v>Fresh</v>
          </cell>
          <cell r="M1308" t="str">
            <v>N/A</v>
          </cell>
          <cell r="N1308" t="str">
            <v>-</v>
          </cell>
        </row>
        <row r="1309">
          <cell r="E1309" t="str">
            <v>LA350A-0030978</v>
          </cell>
          <cell r="F1309" t="str">
            <v>2024-01-02 17:43:17</v>
          </cell>
          <cell r="G1309">
            <v>12000</v>
          </cell>
          <cell r="H1309">
            <v>46052</v>
          </cell>
          <cell r="I1309" t="str">
            <v>IQRA.KHAN</v>
          </cell>
          <cell r="J1309" t="str">
            <v>Accepted</v>
          </cell>
          <cell r="K1309" t="str">
            <v>Online Transfer</v>
          </cell>
          <cell r="L1309" t="str">
            <v>Renewal</v>
          </cell>
          <cell r="M1309" t="str">
            <v>-</v>
          </cell>
          <cell r="N1309" t="str">
            <v>-</v>
          </cell>
        </row>
        <row r="1310">
          <cell r="E1310" t="str">
            <v>TGN166R-0894726</v>
          </cell>
          <cell r="F1310" t="str">
            <v>2025-12-05 13:14:50</v>
          </cell>
          <cell r="G1310">
            <v>12500</v>
          </cell>
          <cell r="H1310">
            <v>46051</v>
          </cell>
          <cell r="I1310" t="str">
            <v>HASSAN.MUSTAFA</v>
          </cell>
          <cell r="J1310" t="str">
            <v>Accepted</v>
          </cell>
          <cell r="K1310" t="str">
            <v>Cheque Deposit</v>
          </cell>
          <cell r="L1310" t="str">
            <v>Fresh</v>
          </cell>
          <cell r="M1310" t="str">
            <v>N/A</v>
          </cell>
          <cell r="N1310" t="str">
            <v>-</v>
          </cell>
        </row>
        <row r="1311">
          <cell r="E1311">
            <v>6041435</v>
          </cell>
          <cell r="F1311" t="str">
            <v>2026-01-03 18:40:22</v>
          </cell>
          <cell r="G1311">
            <v>25000</v>
          </cell>
          <cell r="H1311">
            <v>46025</v>
          </cell>
          <cell r="I1311" t="str">
            <v>ANIL</v>
          </cell>
          <cell r="J1311" t="str">
            <v>Accepted</v>
          </cell>
          <cell r="K1311" t="str">
            <v>Online Transfer</v>
          </cell>
          <cell r="L1311" t="str">
            <v>Fresh</v>
          </cell>
          <cell r="M1311" t="str">
            <v>N/A</v>
          </cell>
          <cell r="N1311" t="str">
            <v>-</v>
          </cell>
        </row>
        <row r="1312">
          <cell r="E1312" t="str">
            <v>TRH214-0060673</v>
          </cell>
          <cell r="F1312" t="str">
            <v>2026-01-03 19:12:31</v>
          </cell>
          <cell r="G1312">
            <v>15000</v>
          </cell>
          <cell r="H1312">
            <v>46025</v>
          </cell>
          <cell r="I1312" t="str">
            <v>ANIL</v>
          </cell>
          <cell r="J1312" t="str">
            <v>Accepted</v>
          </cell>
          <cell r="K1312" t="str">
            <v>Online Transfer</v>
          </cell>
          <cell r="L1312" t="str">
            <v>Fresh</v>
          </cell>
          <cell r="M1312" t="str">
            <v>N/A</v>
          </cell>
          <cell r="N1312" t="str">
            <v>-</v>
          </cell>
        </row>
        <row r="1313">
          <cell r="E1313">
            <v>7048955</v>
          </cell>
          <cell r="F1313" t="str">
            <v>2025-02-04 11:11:23</v>
          </cell>
          <cell r="G1313">
            <v>14000</v>
          </cell>
          <cell r="H1313">
            <v>46050</v>
          </cell>
          <cell r="I1313" t="str">
            <v>SAIF.MALIK</v>
          </cell>
          <cell r="J1313" t="str">
            <v>Accepted</v>
          </cell>
          <cell r="K1313" t="str">
            <v>Online Transfer</v>
          </cell>
          <cell r="L1313" t="str">
            <v>Renewal</v>
          </cell>
          <cell r="M1313" t="str">
            <v>-</v>
          </cell>
          <cell r="N1313" t="str">
            <v>-</v>
          </cell>
        </row>
        <row r="1314">
          <cell r="E1314" t="str">
            <v>URJ202-4180568</v>
          </cell>
          <cell r="F1314" t="str">
            <v>2024-02-07 16:30:19</v>
          </cell>
          <cell r="G1314">
            <v>10000</v>
          </cell>
          <cell r="H1314">
            <v>46050</v>
          </cell>
          <cell r="I1314" t="str">
            <v>SAIF.MALIK</v>
          </cell>
          <cell r="J1314" t="str">
            <v>Accepted</v>
          </cell>
          <cell r="K1314" t="str">
            <v>Online Transfer</v>
          </cell>
          <cell r="L1314" t="str">
            <v>Renewal</v>
          </cell>
          <cell r="M1314" t="str">
            <v>-</v>
          </cell>
          <cell r="N1314" t="str">
            <v>-</v>
          </cell>
        </row>
        <row r="1315">
          <cell r="E1315">
            <v>6077565</v>
          </cell>
          <cell r="F1315" t="str">
            <v>2024-02-03 15:33:53</v>
          </cell>
          <cell r="G1315">
            <v>14000</v>
          </cell>
          <cell r="H1315">
            <v>46051</v>
          </cell>
          <cell r="I1315" t="str">
            <v>SAIF.MALIK</v>
          </cell>
          <cell r="J1315" t="str">
            <v>Accepted</v>
          </cell>
          <cell r="K1315" t="str">
            <v>Cheque</v>
          </cell>
          <cell r="L1315" t="str">
            <v>Renewal</v>
          </cell>
          <cell r="M1315" t="str">
            <v>-</v>
          </cell>
          <cell r="N1315" t="str">
            <v>-</v>
          </cell>
        </row>
        <row r="1316">
          <cell r="E1316" t="str">
            <v>NFBGN964XNR025791</v>
          </cell>
          <cell r="F1316" t="str">
            <v>2025-01-28 13:20:38</v>
          </cell>
          <cell r="G1316">
            <v>12000</v>
          </cell>
          <cell r="H1316">
            <v>46049</v>
          </cell>
          <cell r="I1316" t="str">
            <v>SAIF.MALIK</v>
          </cell>
          <cell r="J1316" t="str">
            <v>Accepted</v>
          </cell>
          <cell r="K1316" t="str">
            <v>Online Transfer</v>
          </cell>
          <cell r="L1316" t="str">
            <v>Renewal</v>
          </cell>
          <cell r="M1316" t="str">
            <v>-</v>
          </cell>
          <cell r="N1316" t="str">
            <v>-</v>
          </cell>
        </row>
        <row r="1317">
          <cell r="E1317" t="str">
            <v>1NZ-1LM7114120</v>
          </cell>
          <cell r="F1317" t="str">
            <v>2026-01-12 20:58:52</v>
          </cell>
          <cell r="G1317">
            <v>17000</v>
          </cell>
          <cell r="H1317">
            <v>46035</v>
          </cell>
          <cell r="I1317" t="str">
            <v>ANIL</v>
          </cell>
          <cell r="J1317" t="str">
            <v>Accepted</v>
          </cell>
          <cell r="K1317" t="str">
            <v>Online Transfer</v>
          </cell>
          <cell r="L1317" t="str">
            <v>Fresh</v>
          </cell>
          <cell r="M1317" t="str">
            <v>N/A</v>
          </cell>
          <cell r="N1317" t="str">
            <v>-</v>
          </cell>
        </row>
        <row r="1318">
          <cell r="E1318">
            <v>1112208</v>
          </cell>
          <cell r="F1318" t="str">
            <v>2022-02-07 10:28:58</v>
          </cell>
          <cell r="G1318">
            <v>10000</v>
          </cell>
          <cell r="H1318">
            <v>46050</v>
          </cell>
          <cell r="I1318" t="str">
            <v>ALIZA.WALEED</v>
          </cell>
          <cell r="J1318" t="str">
            <v>Accepted</v>
          </cell>
          <cell r="K1318" t="str">
            <v>Online Transfer</v>
          </cell>
          <cell r="L1318" t="str">
            <v>Renewal</v>
          </cell>
          <cell r="M1318" t="str">
            <v>-</v>
          </cell>
          <cell r="N1318" t="str">
            <v>-</v>
          </cell>
        </row>
        <row r="1319">
          <cell r="E1319" t="str">
            <v>L1ZB511050811</v>
          </cell>
          <cell r="F1319" t="str">
            <v>2025-12-06 20:06:44</v>
          </cell>
          <cell r="G1319">
            <v>12690</v>
          </cell>
          <cell r="H1319">
            <v>46003</v>
          </cell>
          <cell r="I1319" t="str">
            <v>HASSAN.MUSTAFA</v>
          </cell>
          <cell r="J1319" t="str">
            <v>Accepted</v>
          </cell>
          <cell r="K1319" t="str">
            <v>Cash Deposit</v>
          </cell>
          <cell r="L1319" t="str">
            <v>Fresh</v>
          </cell>
          <cell r="M1319" t="str">
            <v>-</v>
          </cell>
          <cell r="N1319" t="str">
            <v>-</v>
          </cell>
        </row>
        <row r="1320">
          <cell r="E1320">
            <v>2141281</v>
          </cell>
          <cell r="F1320" t="str">
            <v>2026-01-12 14:09:39</v>
          </cell>
          <cell r="G1320">
            <v>17000</v>
          </cell>
          <cell r="H1320">
            <v>46035</v>
          </cell>
          <cell r="I1320" t="str">
            <v>ANIL</v>
          </cell>
          <cell r="J1320" t="str">
            <v>Accepted</v>
          </cell>
          <cell r="K1320" t="str">
            <v>Online Transfer</v>
          </cell>
          <cell r="L1320" t="str">
            <v>Fresh</v>
          </cell>
          <cell r="M1320" t="str">
            <v>N/A</v>
          </cell>
          <cell r="N1320" t="str">
            <v>-</v>
          </cell>
        </row>
        <row r="1321">
          <cell r="E1321" t="str">
            <v>NF1SZC63S00112766</v>
          </cell>
          <cell r="F1321" t="str">
            <v>2026-01-30 00:00:00</v>
          </cell>
          <cell r="G1321">
            <v>15300</v>
          </cell>
          <cell r="H1321">
            <v>46049</v>
          </cell>
          <cell r="I1321" t="str">
            <v>SAIF.MALIK</v>
          </cell>
          <cell r="J1321" t="str">
            <v>Accepted</v>
          </cell>
          <cell r="K1321" t="str">
            <v>Online Transfer</v>
          </cell>
          <cell r="L1321" t="str">
            <v>Conversion</v>
          </cell>
          <cell r="M1321" t="str">
            <v>NA</v>
          </cell>
          <cell r="N1321" t="str">
            <v>-</v>
          </cell>
        </row>
        <row r="1322">
          <cell r="E1322">
            <v>7027588</v>
          </cell>
          <cell r="F1322" t="str">
            <v>2023-01-18 11:51:09</v>
          </cell>
          <cell r="G1322">
            <v>10000</v>
          </cell>
          <cell r="H1322">
            <v>46051</v>
          </cell>
          <cell r="I1322" t="str">
            <v>FARJAD.MANZOOR</v>
          </cell>
          <cell r="J1322" t="str">
            <v>Accepted</v>
          </cell>
          <cell r="K1322" t="str">
            <v>Online Transfer</v>
          </cell>
          <cell r="L1322" t="str">
            <v>Renewal</v>
          </cell>
          <cell r="M1322" t="str">
            <v>-</v>
          </cell>
          <cell r="N1322" t="str">
            <v>-</v>
          </cell>
        </row>
        <row r="1323">
          <cell r="E1323" t="str">
            <v>BM-2619</v>
          </cell>
          <cell r="F1323" t="str">
            <v>2021-02-01 10:41:08</v>
          </cell>
          <cell r="G1323">
            <v>16000</v>
          </cell>
          <cell r="H1323">
            <v>46051</v>
          </cell>
          <cell r="I1323" t="str">
            <v>FARJAD.MANZOOR</v>
          </cell>
          <cell r="J1323" t="str">
            <v>Accepted</v>
          </cell>
          <cell r="K1323" t="str">
            <v>Online Transfer</v>
          </cell>
          <cell r="L1323" t="str">
            <v>Renewal</v>
          </cell>
          <cell r="M1323" t="str">
            <v>-</v>
          </cell>
          <cell r="N1323" t="str">
            <v>-</v>
          </cell>
        </row>
        <row r="1324">
          <cell r="E1324" t="str">
            <v>ZRE171R-6050318</v>
          </cell>
          <cell r="F1324" t="str">
            <v>2026-01-30 00:00:00</v>
          </cell>
          <cell r="G1324">
            <v>13000</v>
          </cell>
          <cell r="H1324">
            <v>46052</v>
          </cell>
          <cell r="I1324" t="str">
            <v>MUHAMMAD.OWAIS</v>
          </cell>
          <cell r="J1324" t="str">
            <v>Accepted</v>
          </cell>
          <cell r="K1324" t="str">
            <v>Online Transfer</v>
          </cell>
          <cell r="L1324" t="str">
            <v>Conversion</v>
          </cell>
          <cell r="M1324" t="str">
            <v>N/A</v>
          </cell>
          <cell r="N1324" t="str">
            <v>-</v>
          </cell>
        </row>
        <row r="1325">
          <cell r="E1325">
            <v>312685</v>
          </cell>
          <cell r="F1325" t="str">
            <v>2023-12-11 10:29:20</v>
          </cell>
          <cell r="G1325">
            <v>10000</v>
          </cell>
          <cell r="H1325">
            <v>46050</v>
          </cell>
          <cell r="I1325" t="str">
            <v>ZAYNAB.MUSTAFA</v>
          </cell>
          <cell r="J1325" t="str">
            <v>Accepted</v>
          </cell>
          <cell r="K1325" t="str">
            <v>Online Transfer</v>
          </cell>
          <cell r="L1325" t="str">
            <v>Renewal</v>
          </cell>
          <cell r="M1325" t="str">
            <v>-</v>
          </cell>
          <cell r="N1325" t="str">
            <v>-</v>
          </cell>
        </row>
        <row r="1326">
          <cell r="E1326">
            <v>10079478</v>
          </cell>
          <cell r="F1326" t="str">
            <v>2025-02-10 00:00:00</v>
          </cell>
          <cell r="G1326">
            <v>16000</v>
          </cell>
          <cell r="H1326">
            <v>46051</v>
          </cell>
          <cell r="I1326" t="str">
            <v>ALIZA.WALEED</v>
          </cell>
          <cell r="J1326" t="str">
            <v>Accepted</v>
          </cell>
          <cell r="K1326" t="str">
            <v>Online Transfer</v>
          </cell>
          <cell r="L1326" t="str">
            <v>Renewal</v>
          </cell>
          <cell r="M1326" t="str">
            <v>-</v>
          </cell>
          <cell r="N1326" t="str">
            <v>-</v>
          </cell>
        </row>
        <row r="1327">
          <cell r="E1327" t="str">
            <v>R011275</v>
          </cell>
          <cell r="F1327" t="str">
            <v>2022-02-10 13:02:03</v>
          </cell>
          <cell r="G1327">
            <v>12000</v>
          </cell>
          <cell r="H1327">
            <v>46051</v>
          </cell>
          <cell r="I1327" t="str">
            <v>ALIZA.WALEED</v>
          </cell>
          <cell r="J1327" t="str">
            <v>Accepted</v>
          </cell>
          <cell r="K1327" t="str">
            <v>Online Transfer</v>
          </cell>
          <cell r="L1327" t="str">
            <v>Renewal</v>
          </cell>
          <cell r="M1327" t="str">
            <v>-</v>
          </cell>
          <cell r="N1327" t="str">
            <v>-</v>
          </cell>
        </row>
        <row r="1328">
          <cell r="E1328" t="str">
            <v>024866</v>
          </cell>
          <cell r="F1328" t="str">
            <v>2022-02-09 10:41:51</v>
          </cell>
          <cell r="G1328">
            <v>16000</v>
          </cell>
          <cell r="H1328">
            <v>46050</v>
          </cell>
          <cell r="I1328" t="str">
            <v>ALIZA.WALEED</v>
          </cell>
          <cell r="J1328" t="str">
            <v>Accepted</v>
          </cell>
          <cell r="K1328" t="str">
            <v>Cash Deposit</v>
          </cell>
          <cell r="L1328" t="str">
            <v>Renewal</v>
          </cell>
          <cell r="M1328" t="str">
            <v>-</v>
          </cell>
          <cell r="N1328" t="str">
            <v>-</v>
          </cell>
        </row>
        <row r="1329">
          <cell r="E1329" t="str">
            <v>NF1AET306H1044024</v>
          </cell>
          <cell r="F1329" t="str">
            <v>2026-01-12 20:58:11</v>
          </cell>
          <cell r="G1329">
            <v>17000</v>
          </cell>
          <cell r="H1329">
            <v>46034</v>
          </cell>
          <cell r="I1329" t="str">
            <v>ANIL</v>
          </cell>
          <cell r="J1329" t="str">
            <v>Accepted</v>
          </cell>
          <cell r="K1329" t="str">
            <v>Online Transfer</v>
          </cell>
          <cell r="L1329" t="str">
            <v>Fresh</v>
          </cell>
          <cell r="M1329" t="str">
            <v>N/A</v>
          </cell>
          <cell r="N1329" t="str">
            <v>-</v>
          </cell>
        </row>
        <row r="1330">
          <cell r="E1330">
            <v>1049984</v>
          </cell>
          <cell r="F1330" t="str">
            <v>2026-01-12 13:21:57</v>
          </cell>
          <cell r="G1330">
            <v>17000</v>
          </cell>
          <cell r="H1330">
            <v>46034</v>
          </cell>
          <cell r="I1330" t="str">
            <v>ANIL</v>
          </cell>
          <cell r="J1330" t="str">
            <v>Accepted</v>
          </cell>
          <cell r="K1330" t="str">
            <v>Online Transfer</v>
          </cell>
          <cell r="L1330" t="str">
            <v>Fresh</v>
          </cell>
          <cell r="M1330" t="str">
            <v>N/A</v>
          </cell>
          <cell r="N1330" t="str">
            <v>-</v>
          </cell>
        </row>
        <row r="1331">
          <cell r="E1331">
            <v>9512342</v>
          </cell>
          <cell r="F1331" t="str">
            <v>2023-02-09 16:52:00</v>
          </cell>
          <cell r="G1331">
            <v>11000</v>
          </cell>
          <cell r="H1331">
            <v>46049</v>
          </cell>
          <cell r="I1331" t="str">
            <v>ALIZA.WALEED</v>
          </cell>
          <cell r="J1331" t="str">
            <v>Accepted</v>
          </cell>
          <cell r="K1331" t="str">
            <v>Online Transfer</v>
          </cell>
          <cell r="L1331" t="str">
            <v>Renewal</v>
          </cell>
          <cell r="M1331" t="str">
            <v>-</v>
          </cell>
          <cell r="N1331" t="str">
            <v>-</v>
          </cell>
        </row>
        <row r="1332">
          <cell r="E1332" t="str">
            <v>ZVG10R-0900922</v>
          </cell>
          <cell r="F1332" t="str">
            <v>2024-02-06 15:53:04</v>
          </cell>
          <cell r="G1332">
            <v>13000</v>
          </cell>
          <cell r="H1332">
            <v>46051</v>
          </cell>
          <cell r="I1332" t="str">
            <v>SABA.CH</v>
          </cell>
          <cell r="J1332" t="str">
            <v>Accepted</v>
          </cell>
          <cell r="K1332" t="str">
            <v>Online Transfer</v>
          </cell>
          <cell r="L1332" t="str">
            <v>Renewal</v>
          </cell>
          <cell r="M1332" t="str">
            <v>-</v>
          </cell>
          <cell r="N1332" t="str">
            <v>-</v>
          </cell>
        </row>
        <row r="1333">
          <cell r="E1333" t="str">
            <v>NF1AET306H1197407</v>
          </cell>
          <cell r="F1333" t="str">
            <v>2024-02-13 14:42:11</v>
          </cell>
          <cell r="G1333">
            <v>12500</v>
          </cell>
          <cell r="H1333">
            <v>46051</v>
          </cell>
          <cell r="I1333" t="str">
            <v>SABA.CH</v>
          </cell>
          <cell r="J1333" t="str">
            <v>Accepted</v>
          </cell>
          <cell r="K1333" t="str">
            <v>Online Transfer</v>
          </cell>
          <cell r="L1333" t="str">
            <v>Renewal</v>
          </cell>
          <cell r="M1333" t="str">
            <v>-</v>
          </cell>
          <cell r="N1333" t="str">
            <v>-</v>
          </cell>
        </row>
        <row r="1334">
          <cell r="E1334" t="str">
            <v>NF1AET306H1197247</v>
          </cell>
          <cell r="F1334" t="str">
            <v>2024-02-13 14:07:35</v>
          </cell>
          <cell r="G1334">
            <v>12500</v>
          </cell>
          <cell r="H1334">
            <v>46051</v>
          </cell>
          <cell r="I1334" t="str">
            <v>SABA.CH</v>
          </cell>
          <cell r="J1334" t="str">
            <v>Accepted</v>
          </cell>
          <cell r="K1334" t="str">
            <v>Online Transfer</v>
          </cell>
          <cell r="L1334" t="str">
            <v>Renewal</v>
          </cell>
          <cell r="M1334" t="str">
            <v>-</v>
          </cell>
          <cell r="N1334" t="str">
            <v>-</v>
          </cell>
        </row>
        <row r="1335">
          <cell r="E1335" t="str">
            <v>NZE170R-4195363</v>
          </cell>
          <cell r="F1335" t="str">
            <v>2025-01-30 00:00:00</v>
          </cell>
          <cell r="G1335">
            <v>10000</v>
          </cell>
          <cell r="H1335">
            <v>46050</v>
          </cell>
          <cell r="I1335" t="str">
            <v>ALIZA.WALEED</v>
          </cell>
          <cell r="J1335" t="str">
            <v>Accepted</v>
          </cell>
          <cell r="K1335" t="str">
            <v>Online Transfer</v>
          </cell>
          <cell r="L1335" t="str">
            <v>Renewal</v>
          </cell>
          <cell r="M1335" t="str">
            <v>-</v>
          </cell>
          <cell r="N1335" t="str">
            <v>-</v>
          </cell>
        </row>
        <row r="1336">
          <cell r="E1336">
            <v>7046431</v>
          </cell>
          <cell r="F1336" t="str">
            <v>2021-01-27 13:14:15</v>
          </cell>
          <cell r="G1336">
            <v>10000</v>
          </cell>
          <cell r="H1336">
            <v>46051</v>
          </cell>
          <cell r="I1336" t="str">
            <v>ALIZA.WALEED</v>
          </cell>
          <cell r="J1336" t="str">
            <v>Accepted</v>
          </cell>
          <cell r="K1336" t="str">
            <v>Online Transfer</v>
          </cell>
          <cell r="L1336" t="str">
            <v>Renewal</v>
          </cell>
          <cell r="M1336" t="str">
            <v>-</v>
          </cell>
          <cell r="N1336" t="str">
            <v>-</v>
          </cell>
        </row>
        <row r="1337">
          <cell r="E1337">
            <v>1237199</v>
          </cell>
          <cell r="F1337" t="str">
            <v>2025-02-13 15:34:02</v>
          </cell>
          <cell r="G1337">
            <v>16000</v>
          </cell>
          <cell r="H1337">
            <v>46052</v>
          </cell>
          <cell r="I1337" t="str">
            <v>MUHAMMAD.UMER</v>
          </cell>
          <cell r="J1337" t="str">
            <v>Accepted</v>
          </cell>
          <cell r="K1337" t="str">
            <v>Online Transfer</v>
          </cell>
          <cell r="L1337" t="str">
            <v>Renewal</v>
          </cell>
          <cell r="M1337" t="str">
            <v>-</v>
          </cell>
          <cell r="N1337" t="str">
            <v>-</v>
          </cell>
        </row>
        <row r="1338">
          <cell r="E1338" t="str">
            <v>003277</v>
          </cell>
          <cell r="F1338" t="str">
            <v>2026-01-19 12:33:11</v>
          </cell>
          <cell r="G1338">
            <v>13000</v>
          </cell>
          <cell r="H1338">
            <v>46051</v>
          </cell>
          <cell r="I1338" t="str">
            <v>S.FARAZ.AHSAN</v>
          </cell>
          <cell r="J1338" t="str">
            <v>Accepted</v>
          </cell>
          <cell r="K1338" t="str">
            <v>Online Transfer</v>
          </cell>
          <cell r="L1338" t="str">
            <v>Fresh</v>
          </cell>
          <cell r="M1338" t="str">
            <v>N/A</v>
          </cell>
          <cell r="N1338" t="str">
            <v>-</v>
          </cell>
        </row>
        <row r="1339">
          <cell r="E1339">
            <v>220104</v>
          </cell>
          <cell r="F1339" t="str">
            <v>2026-01-13 13:03:50</v>
          </cell>
          <cell r="G1339">
            <v>13000</v>
          </cell>
          <cell r="H1339">
            <v>46051</v>
          </cell>
          <cell r="I1339" t="str">
            <v>S.FARAZ.AHSAN</v>
          </cell>
          <cell r="J1339" t="str">
            <v>Accepted</v>
          </cell>
          <cell r="K1339" t="str">
            <v>Online Transfer</v>
          </cell>
          <cell r="L1339" t="str">
            <v>Fresh</v>
          </cell>
          <cell r="M1339" t="str">
            <v>N/A</v>
          </cell>
          <cell r="N1339" t="str">
            <v>-</v>
          </cell>
        </row>
        <row r="1340">
          <cell r="E1340" t="str">
            <v>LEB17-3</v>
          </cell>
          <cell r="F1340" t="str">
            <v>2023-02-11 18:06:23</v>
          </cell>
          <cell r="G1340">
            <v>13000</v>
          </cell>
          <cell r="H1340">
            <v>46052</v>
          </cell>
          <cell r="I1340" t="str">
            <v>AGHA.M.JAFFER</v>
          </cell>
          <cell r="J1340" t="str">
            <v>Accepted</v>
          </cell>
          <cell r="K1340" t="str">
            <v>Online Transfer</v>
          </cell>
          <cell r="L1340" t="str">
            <v>Renewal</v>
          </cell>
          <cell r="M1340" t="str">
            <v>-</v>
          </cell>
          <cell r="N1340" t="str">
            <v>-</v>
          </cell>
        </row>
        <row r="1341">
          <cell r="E1341" t="str">
            <v>NFBFC6665JR031459</v>
          </cell>
          <cell r="F1341" t="str">
            <v>2026-01-06 22:22:42</v>
          </cell>
          <cell r="G1341">
            <v>15000</v>
          </cell>
          <cell r="H1341">
            <v>46050</v>
          </cell>
          <cell r="I1341" t="str">
            <v>S.FARAZ.AHSAN</v>
          </cell>
          <cell r="J1341" t="str">
            <v>Accepted</v>
          </cell>
          <cell r="K1341" t="str">
            <v>Online Transfer</v>
          </cell>
          <cell r="L1341" t="str">
            <v>Fresh</v>
          </cell>
          <cell r="M1341" t="str">
            <v>-</v>
          </cell>
          <cell r="N1341" t="str">
            <v>-</v>
          </cell>
        </row>
        <row r="1342">
          <cell r="E1342" t="str">
            <v>NSP150R-7067043</v>
          </cell>
          <cell r="F1342" t="str">
            <v>2025-12-29 16:02:35</v>
          </cell>
          <cell r="G1342">
            <v>12500</v>
          </cell>
          <cell r="H1342">
            <v>46040</v>
          </cell>
          <cell r="I1342" t="str">
            <v>SAJID.HUSSAIN</v>
          </cell>
          <cell r="J1342" t="str">
            <v>Accepted</v>
          </cell>
          <cell r="K1342" t="str">
            <v>Online Transfer</v>
          </cell>
          <cell r="L1342" t="str">
            <v>Fresh</v>
          </cell>
          <cell r="M1342" t="str">
            <v>N/A</v>
          </cell>
          <cell r="N1342" t="str">
            <v>-</v>
          </cell>
        </row>
        <row r="1343">
          <cell r="E1343" t="str">
            <v>NSP150R-7066905</v>
          </cell>
          <cell r="F1343" t="str">
            <v>2025-12-26 13:03:31</v>
          </cell>
          <cell r="G1343">
            <v>12500</v>
          </cell>
          <cell r="H1343">
            <v>46040</v>
          </cell>
          <cell r="I1343" t="str">
            <v>SAJID.HUSSAIN</v>
          </cell>
          <cell r="J1343" t="str">
            <v>Accepted</v>
          </cell>
          <cell r="K1343" t="str">
            <v>Online Transfer</v>
          </cell>
          <cell r="L1343" t="str">
            <v>Fresh</v>
          </cell>
          <cell r="M1343" t="str">
            <v>N/A</v>
          </cell>
          <cell r="N1343" t="str">
            <v>-</v>
          </cell>
        </row>
        <row r="1344">
          <cell r="E1344">
            <v>127656</v>
          </cell>
          <cell r="F1344" t="str">
            <v>2026-01-26 17:43:52</v>
          </cell>
          <cell r="G1344">
            <v>13500</v>
          </cell>
          <cell r="H1344">
            <v>46049</v>
          </cell>
          <cell r="I1344" t="str">
            <v>UMER.AZEEM</v>
          </cell>
          <cell r="J1344" t="str">
            <v>Accepted</v>
          </cell>
          <cell r="K1344" t="str">
            <v>Online Transfer</v>
          </cell>
          <cell r="L1344" t="str">
            <v>Fresh</v>
          </cell>
          <cell r="M1344" t="str">
            <v>Junaid Talat Masood (UNSL) (Bluee EX)</v>
          </cell>
          <cell r="N1344">
            <v>4230133236205</v>
          </cell>
        </row>
        <row r="1345">
          <cell r="E1345" t="str">
            <v>S1066625</v>
          </cell>
          <cell r="F1345" t="str">
            <v>2026-01-12 13:52:22</v>
          </cell>
          <cell r="G1345">
            <v>10000</v>
          </cell>
          <cell r="H1345">
            <v>46038</v>
          </cell>
          <cell r="I1345" t="str">
            <v>UMER.AZEEM</v>
          </cell>
          <cell r="J1345" t="str">
            <v>Accepted</v>
          </cell>
          <cell r="K1345" t="str">
            <v>Online Transfer</v>
          </cell>
          <cell r="L1345" t="str">
            <v>Fresh</v>
          </cell>
          <cell r="M1345" t="str">
            <v>N/A</v>
          </cell>
          <cell r="N1345" t="str">
            <v>-</v>
          </cell>
        </row>
        <row r="1346">
          <cell r="E1346" t="str">
            <v>S1184752</v>
          </cell>
          <cell r="F1346" t="str">
            <v>2026-01-19 20:18:50</v>
          </cell>
          <cell r="G1346">
            <v>13000</v>
          </cell>
          <cell r="H1346">
            <v>46050</v>
          </cell>
          <cell r="I1346" t="str">
            <v>UMER.AZEEM</v>
          </cell>
          <cell r="J1346" t="str">
            <v>Accepted</v>
          </cell>
          <cell r="K1346" t="str">
            <v>Online Transfer</v>
          </cell>
          <cell r="L1346" t="str">
            <v>Fresh</v>
          </cell>
          <cell r="M1346" t="str">
            <v>N/A</v>
          </cell>
          <cell r="N1346" t="str">
            <v>-</v>
          </cell>
        </row>
        <row r="1347">
          <cell r="E1347" t="str">
            <v>ANR-250</v>
          </cell>
          <cell r="F1347" t="str">
            <v>2026-01-28 10:28:20</v>
          </cell>
          <cell r="G1347">
            <v>12500</v>
          </cell>
          <cell r="H1347">
            <v>46051</v>
          </cell>
          <cell r="I1347" t="str">
            <v>UMER.AZEEM</v>
          </cell>
          <cell r="J1347" t="str">
            <v>Accepted</v>
          </cell>
          <cell r="K1347" t="str">
            <v>Online Transfer</v>
          </cell>
          <cell r="L1347" t="str">
            <v>Fresh</v>
          </cell>
          <cell r="M1347" t="str">
            <v>N/A</v>
          </cell>
          <cell r="N1347" t="str">
            <v>-</v>
          </cell>
        </row>
        <row r="1348">
          <cell r="E1348" t="str">
            <v>H1235685</v>
          </cell>
          <cell r="F1348" t="str">
            <v>2026-01-28 12:49:39</v>
          </cell>
          <cell r="G1348">
            <v>12500</v>
          </cell>
          <cell r="H1348">
            <v>46051</v>
          </cell>
          <cell r="I1348" t="str">
            <v>UMER.AZEEM</v>
          </cell>
          <cell r="J1348" t="str">
            <v>Accepted</v>
          </cell>
          <cell r="K1348" t="str">
            <v>Online Transfer</v>
          </cell>
          <cell r="L1348" t="str">
            <v>Fresh</v>
          </cell>
          <cell r="M1348" t="str">
            <v>N/A</v>
          </cell>
          <cell r="N1348" t="str">
            <v>-</v>
          </cell>
        </row>
        <row r="1349">
          <cell r="E1349" t="str">
            <v>S1001106</v>
          </cell>
          <cell r="F1349" t="str">
            <v>2026-01-28 14:52:14</v>
          </cell>
          <cell r="G1349">
            <v>18000</v>
          </cell>
          <cell r="H1349">
            <v>46051</v>
          </cell>
          <cell r="I1349" t="str">
            <v>UMER.AZEEM</v>
          </cell>
          <cell r="J1349" t="str">
            <v>Accepted</v>
          </cell>
          <cell r="K1349" t="str">
            <v>Online Transfer</v>
          </cell>
          <cell r="L1349" t="str">
            <v>Fresh</v>
          </cell>
          <cell r="M1349" t="str">
            <v>MUHAMMAD ZAHID</v>
          </cell>
          <cell r="N1349">
            <v>4210145768601</v>
          </cell>
        </row>
        <row r="1350">
          <cell r="E1350" t="str">
            <v>A0112383</v>
          </cell>
          <cell r="F1350" t="str">
            <v>2026-01-01 16:23:57</v>
          </cell>
          <cell r="G1350">
            <v>13000</v>
          </cell>
          <cell r="H1350">
            <v>46052</v>
          </cell>
          <cell r="I1350" t="str">
            <v>UMER.AZEEM</v>
          </cell>
          <cell r="J1350" t="str">
            <v>Accepted</v>
          </cell>
          <cell r="K1350" t="str">
            <v>Cheque Deposit</v>
          </cell>
          <cell r="L1350" t="str">
            <v>Fresh</v>
          </cell>
          <cell r="M1350" t="str">
            <v>N/A</v>
          </cell>
          <cell r="N1350" t="str">
            <v>-</v>
          </cell>
        </row>
        <row r="1351">
          <cell r="E1351" t="str">
            <v>NF9EFUA52S2019030</v>
          </cell>
          <cell r="F1351" t="str">
            <v>2026-01-27 12:18:07</v>
          </cell>
          <cell r="G1351">
            <v>20000</v>
          </cell>
          <cell r="H1351">
            <v>46051</v>
          </cell>
          <cell r="I1351" t="str">
            <v>JOSEPH.H</v>
          </cell>
          <cell r="J1351" t="str">
            <v>Accepted</v>
          </cell>
          <cell r="K1351" t="str">
            <v>Online Transfer</v>
          </cell>
          <cell r="L1351" t="str">
            <v>Fresh</v>
          </cell>
          <cell r="M1351" t="str">
            <v>N/A</v>
          </cell>
          <cell r="N1351" t="str">
            <v>-</v>
          </cell>
        </row>
        <row r="1352">
          <cell r="E1352" t="str">
            <v>R-7001338</v>
          </cell>
          <cell r="F1352" t="str">
            <v>2026-01-26 15:16:17</v>
          </cell>
          <cell r="G1352">
            <v>16000</v>
          </cell>
          <cell r="H1352">
            <v>46051</v>
          </cell>
          <cell r="I1352" t="str">
            <v>JOSEPH.H</v>
          </cell>
          <cell r="J1352" t="str">
            <v>Accepted</v>
          </cell>
          <cell r="K1352" t="str">
            <v>Online Transfer</v>
          </cell>
          <cell r="L1352" t="str">
            <v>Fresh</v>
          </cell>
          <cell r="M1352" t="str">
            <v>N/A</v>
          </cell>
          <cell r="N1352" t="str">
            <v>-</v>
          </cell>
        </row>
        <row r="1353">
          <cell r="E1353" t="str">
            <v>KR049838</v>
          </cell>
          <cell r="F1353" t="str">
            <v>2026-01-27 15:05:22</v>
          </cell>
          <cell r="G1353">
            <v>10000</v>
          </cell>
          <cell r="H1353">
            <v>46052</v>
          </cell>
          <cell r="I1353" t="str">
            <v>UMER.AZEEM</v>
          </cell>
          <cell r="J1353" t="str">
            <v>Accepted</v>
          </cell>
          <cell r="K1353" t="str">
            <v>Cash</v>
          </cell>
          <cell r="L1353" t="str">
            <v>Fresh</v>
          </cell>
          <cell r="M1353" t="str">
            <v>N/A</v>
          </cell>
          <cell r="N1353" t="str">
            <v>-</v>
          </cell>
        </row>
        <row r="1354">
          <cell r="E1354" t="str">
            <v>H1031781</v>
          </cell>
          <cell r="F1354" t="str">
            <v>2026-01-22 12:11:47</v>
          </cell>
          <cell r="G1354">
            <v>10000</v>
          </cell>
          <cell r="H1354">
            <v>46057</v>
          </cell>
          <cell r="I1354" t="str">
            <v>UMER.AZEEM</v>
          </cell>
          <cell r="J1354" t="str">
            <v>Accepted</v>
          </cell>
          <cell r="K1354" t="str">
            <v>Cash</v>
          </cell>
          <cell r="L1354" t="str">
            <v>Fresh</v>
          </cell>
          <cell r="M1354" t="str">
            <v>N/A</v>
          </cell>
          <cell r="N1354" t="str">
            <v>-</v>
          </cell>
        </row>
        <row r="1355">
          <cell r="E1355" t="str">
            <v>R0910103</v>
          </cell>
          <cell r="F1355" t="str">
            <v>2026-01-27 11:38:41</v>
          </cell>
          <cell r="G1355">
            <v>12500</v>
          </cell>
          <cell r="H1355">
            <v>46059</v>
          </cell>
          <cell r="I1355" t="str">
            <v>UMER.AZEEM</v>
          </cell>
          <cell r="J1355" t="str">
            <v>Accepted</v>
          </cell>
          <cell r="K1355" t="str">
            <v>Cash</v>
          </cell>
          <cell r="L1355" t="str">
            <v>Fresh</v>
          </cell>
          <cell r="M1355" t="str">
            <v>N/A</v>
          </cell>
          <cell r="N1355" t="str">
            <v>-</v>
          </cell>
        </row>
        <row r="1356">
          <cell r="E1356" t="str">
            <v>N503057</v>
          </cell>
          <cell r="F1356" t="str">
            <v>2025-12-27 16:34:00</v>
          </cell>
          <cell r="G1356">
            <v>12500</v>
          </cell>
          <cell r="H1356">
            <v>46059</v>
          </cell>
          <cell r="I1356" t="str">
            <v>UMER.AZEEM</v>
          </cell>
          <cell r="J1356" t="str">
            <v>Accepted</v>
          </cell>
          <cell r="K1356" t="str">
            <v>Cash</v>
          </cell>
          <cell r="L1356" t="str">
            <v>Fresh</v>
          </cell>
          <cell r="M1356" t="str">
            <v>N/A</v>
          </cell>
          <cell r="N1356" t="str">
            <v>-</v>
          </cell>
        </row>
        <row r="1357">
          <cell r="E1357" t="str">
            <v>R7050607</v>
          </cell>
          <cell r="F1357" t="str">
            <v>2026-01-19 19:07:41</v>
          </cell>
          <cell r="G1357">
            <v>12500</v>
          </cell>
          <cell r="H1357">
            <v>46059</v>
          </cell>
          <cell r="I1357" t="str">
            <v>UMER.AZEEM</v>
          </cell>
          <cell r="J1357" t="str">
            <v>Accepted</v>
          </cell>
          <cell r="K1357" t="str">
            <v>Cash</v>
          </cell>
          <cell r="L1357" t="str">
            <v>Fresh</v>
          </cell>
          <cell r="M1357" t="str">
            <v>N/A</v>
          </cell>
          <cell r="N1357" t="str">
            <v>-</v>
          </cell>
        </row>
        <row r="1358">
          <cell r="E1358">
            <v>10162785</v>
          </cell>
          <cell r="F1358" t="str">
            <v>2026-01-19 15:23:20</v>
          </cell>
          <cell r="G1358">
            <v>11000</v>
          </cell>
          <cell r="H1358">
            <v>46059</v>
          </cell>
          <cell r="I1358" t="str">
            <v>UMER.AZEEM</v>
          </cell>
          <cell r="J1358" t="str">
            <v>Accepted</v>
          </cell>
          <cell r="K1358" t="str">
            <v>Cash</v>
          </cell>
          <cell r="L1358" t="str">
            <v>Fresh</v>
          </cell>
          <cell r="M1358" t="str">
            <v>N/A</v>
          </cell>
          <cell r="N1358" t="str">
            <v>-</v>
          </cell>
        </row>
        <row r="1359">
          <cell r="E1359" t="str">
            <v>PMHJ2813SLN200003</v>
          </cell>
          <cell r="F1359" t="str">
            <v>2026-01-29 00:00:00</v>
          </cell>
          <cell r="G1359">
            <v>14500</v>
          </cell>
          <cell r="H1359">
            <v>46051</v>
          </cell>
          <cell r="I1359" t="str">
            <v>AGHA.M.JAFFER</v>
          </cell>
          <cell r="J1359" t="str">
            <v>Accepted</v>
          </cell>
          <cell r="K1359" t="str">
            <v>Online Transfer</v>
          </cell>
          <cell r="L1359" t="str">
            <v>Conversion</v>
          </cell>
          <cell r="M1359" t="str">
            <v>NA</v>
          </cell>
          <cell r="N1359" t="str">
            <v>-</v>
          </cell>
        </row>
        <row r="1360">
          <cell r="E1360" t="str">
            <v>NFBFC6663KR056247</v>
          </cell>
          <cell r="F1360" t="str">
            <v>2025-02-06 15:51:08</v>
          </cell>
          <cell r="G1360">
            <v>13000</v>
          </cell>
          <cell r="H1360">
            <v>46050</v>
          </cell>
          <cell r="I1360" t="str">
            <v>SHAHROZ</v>
          </cell>
          <cell r="J1360" t="str">
            <v>Accepted</v>
          </cell>
          <cell r="K1360" t="str">
            <v>Online Transfer</v>
          </cell>
          <cell r="L1360" t="str">
            <v>Renewal</v>
          </cell>
          <cell r="M1360" t="str">
            <v>-</v>
          </cell>
          <cell r="N1360" t="str">
            <v>-</v>
          </cell>
        </row>
        <row r="1361">
          <cell r="E1361" t="str">
            <v>R7000060</v>
          </cell>
          <cell r="F1361" t="str">
            <v>2024-04-18 00:00:00</v>
          </cell>
          <cell r="G1361">
            <v>10000</v>
          </cell>
          <cell r="H1361">
            <v>46051</v>
          </cell>
          <cell r="I1361" t="str">
            <v>SHAHROZ</v>
          </cell>
          <cell r="J1361" t="str">
            <v>Accepted</v>
          </cell>
          <cell r="K1361" t="str">
            <v>Online Transfer</v>
          </cell>
          <cell r="L1361" t="str">
            <v>Renewal</v>
          </cell>
          <cell r="M1361" t="str">
            <v>-</v>
          </cell>
          <cell r="N1361" t="str">
            <v>-</v>
          </cell>
        </row>
        <row r="1362">
          <cell r="E1362" t="str">
            <v>PMHJ2813SMN203613</v>
          </cell>
          <cell r="F1362" t="str">
            <v>2025-02-01 13:51:20</v>
          </cell>
          <cell r="G1362">
            <v>15500</v>
          </cell>
          <cell r="H1362">
            <v>46050</v>
          </cell>
          <cell r="I1362" t="str">
            <v>SHAHROZ</v>
          </cell>
          <cell r="J1362" t="str">
            <v>Accepted</v>
          </cell>
          <cell r="K1362" t="str">
            <v>Online Transfer</v>
          </cell>
          <cell r="L1362" t="str">
            <v>Renewal</v>
          </cell>
          <cell r="M1362" t="str">
            <v>-</v>
          </cell>
          <cell r="N1362" t="str">
            <v>-</v>
          </cell>
        </row>
        <row r="1363">
          <cell r="E1363" t="str">
            <v>NHP10-2609387</v>
          </cell>
          <cell r="F1363" t="str">
            <v>2026-01-07 16:37:21</v>
          </cell>
          <cell r="G1363">
            <v>13000</v>
          </cell>
          <cell r="H1363">
            <v>46051</v>
          </cell>
          <cell r="I1363" t="str">
            <v>M.FAIZAN</v>
          </cell>
          <cell r="J1363" t="str">
            <v>Accepted</v>
          </cell>
          <cell r="K1363" t="str">
            <v>Online Transfer</v>
          </cell>
          <cell r="L1363" t="str">
            <v>Fresh</v>
          </cell>
          <cell r="M1363" t="str">
            <v>N/A</v>
          </cell>
          <cell r="N1363" t="str">
            <v>-</v>
          </cell>
        </row>
        <row r="1364">
          <cell r="E1364" t="str">
            <v>ZRE172R-7015345</v>
          </cell>
          <cell r="F1364" t="str">
            <v>2026-01-29 13:33:15</v>
          </cell>
          <cell r="G1364">
            <v>12500</v>
          </cell>
          <cell r="H1364">
            <v>46051</v>
          </cell>
          <cell r="I1364" t="str">
            <v>SHAYAN</v>
          </cell>
          <cell r="J1364" t="str">
            <v>Accepted</v>
          </cell>
          <cell r="K1364" t="str">
            <v>Online Transfer</v>
          </cell>
          <cell r="L1364" t="str">
            <v>Fresh</v>
          </cell>
          <cell r="M1364" t="str">
            <v>N/A</v>
          </cell>
          <cell r="N1364" t="str">
            <v>-</v>
          </cell>
        </row>
        <row r="1365">
          <cell r="E1365" t="str">
            <v>BKL-818</v>
          </cell>
          <cell r="F1365" t="str">
            <v>2026-01-29 14:57:14</v>
          </cell>
          <cell r="G1365">
            <v>13000</v>
          </cell>
          <cell r="H1365">
            <v>46051</v>
          </cell>
          <cell r="I1365" t="str">
            <v>SHAYAN</v>
          </cell>
          <cell r="J1365" t="str">
            <v>Accepted</v>
          </cell>
          <cell r="K1365" t="str">
            <v>Online Transfer</v>
          </cell>
          <cell r="L1365" t="str">
            <v>Fresh</v>
          </cell>
          <cell r="M1365" t="str">
            <v>N/A</v>
          </cell>
          <cell r="N1365" t="str">
            <v>-</v>
          </cell>
        </row>
        <row r="1366">
          <cell r="E1366" t="str">
            <v>CE120-0019344</v>
          </cell>
          <cell r="F1366" t="str">
            <v>2026-01-28 18:22:38</v>
          </cell>
          <cell r="G1366">
            <v>13000</v>
          </cell>
          <cell r="H1366">
            <v>46051</v>
          </cell>
          <cell r="I1366" t="str">
            <v>M.FAIZAN</v>
          </cell>
          <cell r="J1366" t="str">
            <v>Accepted</v>
          </cell>
          <cell r="K1366" t="str">
            <v>Online Transfer</v>
          </cell>
          <cell r="L1366" t="str">
            <v>Fresh</v>
          </cell>
          <cell r="M1366" t="str">
            <v>N/A</v>
          </cell>
          <cell r="N1366" t="str">
            <v>-</v>
          </cell>
        </row>
        <row r="1367">
          <cell r="E1367" t="str">
            <v>A200A-0119665</v>
          </cell>
          <cell r="F1367" t="str">
            <v>2026-01-29 15:56:32</v>
          </cell>
          <cell r="G1367">
            <v>13000</v>
          </cell>
          <cell r="H1367">
            <v>46051</v>
          </cell>
          <cell r="I1367" t="str">
            <v>SABOOR.ALI</v>
          </cell>
          <cell r="J1367" t="str">
            <v>Accepted</v>
          </cell>
          <cell r="K1367" t="str">
            <v>Online Transfer</v>
          </cell>
          <cell r="L1367" t="str">
            <v>Fresh</v>
          </cell>
          <cell r="M1367" t="str">
            <v>N/A</v>
          </cell>
          <cell r="N1367" t="str">
            <v>-</v>
          </cell>
        </row>
        <row r="1368">
          <cell r="E1368">
            <v>6066973</v>
          </cell>
          <cell r="F1368" t="str">
            <v>2026-01-28 00:00:00</v>
          </cell>
          <cell r="G1368">
            <v>13000</v>
          </cell>
          <cell r="H1368">
            <v>46050</v>
          </cell>
          <cell r="I1368" t="str">
            <v>SABOOR.ALI</v>
          </cell>
          <cell r="J1368" t="str">
            <v>Accepted</v>
          </cell>
          <cell r="K1368" t="str">
            <v>Online Transfer</v>
          </cell>
          <cell r="L1368" t="str">
            <v>Fresh</v>
          </cell>
          <cell r="M1368" t="str">
            <v>N/A</v>
          </cell>
          <cell r="N1368" t="str">
            <v>-</v>
          </cell>
        </row>
        <row r="1369">
          <cell r="E1369" t="str">
            <v>BML-257</v>
          </cell>
          <cell r="F1369" t="str">
            <v>2026-01-28 12:40:57</v>
          </cell>
          <cell r="G1369">
            <v>19000</v>
          </cell>
          <cell r="H1369">
            <v>46050</v>
          </cell>
          <cell r="I1369" t="str">
            <v>SABOOR.ALI</v>
          </cell>
          <cell r="J1369" t="str">
            <v>Accepted</v>
          </cell>
          <cell r="K1369" t="str">
            <v>Online Transfer</v>
          </cell>
          <cell r="L1369" t="str">
            <v>Fresh</v>
          </cell>
          <cell r="M1369" t="str">
            <v>N/A</v>
          </cell>
          <cell r="N1369" t="str">
            <v>-</v>
          </cell>
        </row>
        <row r="1370">
          <cell r="E1370">
            <v>2165412</v>
          </cell>
          <cell r="F1370" t="str">
            <v>2022-01-12 16:23:00</v>
          </cell>
          <cell r="G1370">
            <v>11000</v>
          </cell>
          <cell r="H1370">
            <v>46051</v>
          </cell>
          <cell r="I1370" t="str">
            <v>WASEEM.TARIQ</v>
          </cell>
          <cell r="J1370" t="str">
            <v>Accepted</v>
          </cell>
          <cell r="K1370" t="str">
            <v>Online Transfer</v>
          </cell>
          <cell r="L1370" t="str">
            <v>Renewal</v>
          </cell>
          <cell r="M1370" t="str">
            <v>-</v>
          </cell>
          <cell r="N1370" t="str">
            <v>-</v>
          </cell>
        </row>
        <row r="1371">
          <cell r="E1371" t="str">
            <v>NKMASE2E6P1004272</v>
          </cell>
          <cell r="F1371" t="str">
            <v>2026-01-29 11:59:52</v>
          </cell>
          <cell r="G1371">
            <v>18000</v>
          </cell>
          <cell r="H1371">
            <v>46050</v>
          </cell>
          <cell r="I1371" t="str">
            <v>M.FAIZAN</v>
          </cell>
          <cell r="J1371" t="str">
            <v>Accepted</v>
          </cell>
          <cell r="K1371" t="str">
            <v>Online Transfer</v>
          </cell>
          <cell r="L1371" t="str">
            <v>Fresh</v>
          </cell>
          <cell r="M1371" t="str">
            <v>N/A</v>
          </cell>
          <cell r="N1371" t="str">
            <v>-</v>
          </cell>
        </row>
        <row r="1372">
          <cell r="E1372" t="str">
            <v>KSP130-2161173</v>
          </cell>
          <cell r="F1372" t="str">
            <v>2026-01-28 19:42:00</v>
          </cell>
          <cell r="G1372">
            <v>23000</v>
          </cell>
          <cell r="H1372">
            <v>46050</v>
          </cell>
          <cell r="I1372" t="str">
            <v>M.FAIZAN</v>
          </cell>
          <cell r="J1372" t="str">
            <v>Accepted</v>
          </cell>
          <cell r="K1372" t="str">
            <v>Online Transfer</v>
          </cell>
          <cell r="L1372" t="str">
            <v>Fresh</v>
          </cell>
          <cell r="M1372" t="str">
            <v>N/A</v>
          </cell>
          <cell r="N1372" t="str">
            <v>-</v>
          </cell>
        </row>
        <row r="1373">
          <cell r="E1373" t="str">
            <v>KSP130-2089638</v>
          </cell>
          <cell r="F1373" t="str">
            <v>2025-01-23 00:00:00</v>
          </cell>
          <cell r="G1373">
            <v>13000</v>
          </cell>
          <cell r="H1373">
            <v>46051</v>
          </cell>
          <cell r="I1373" t="str">
            <v>WASEEM.TARIQ</v>
          </cell>
          <cell r="J1373" t="str">
            <v>Accepted</v>
          </cell>
          <cell r="K1373" t="str">
            <v>Online Transfer</v>
          </cell>
          <cell r="L1373" t="str">
            <v>Renewal</v>
          </cell>
          <cell r="M1373" t="str">
            <v>-</v>
          </cell>
          <cell r="N1373" t="str">
            <v>-</v>
          </cell>
        </row>
        <row r="1374">
          <cell r="E1374">
            <v>7000232</v>
          </cell>
          <cell r="F1374" t="str">
            <v>2025-01-29 00:00:00</v>
          </cell>
          <cell r="G1374">
            <v>10000</v>
          </cell>
          <cell r="H1374">
            <v>46051</v>
          </cell>
          <cell r="I1374" t="str">
            <v>HASNAIN</v>
          </cell>
          <cell r="J1374" t="str">
            <v>Accepted</v>
          </cell>
          <cell r="K1374" t="str">
            <v>Online Transfer</v>
          </cell>
          <cell r="L1374" t="str">
            <v>Renewal</v>
          </cell>
          <cell r="M1374" t="str">
            <v>-</v>
          </cell>
          <cell r="N1374" t="str">
            <v>-</v>
          </cell>
        </row>
        <row r="1375">
          <cell r="E1375" t="str">
            <v>NF1SZC63S00209484</v>
          </cell>
          <cell r="F1375" t="str">
            <v>2023-02-09 13:03:38</v>
          </cell>
          <cell r="G1375">
            <v>13000</v>
          </cell>
          <cell r="H1375">
            <v>46051</v>
          </cell>
          <cell r="I1375" t="str">
            <v>MOSES.AKHTAR</v>
          </cell>
          <cell r="J1375" t="str">
            <v>Accepted</v>
          </cell>
          <cell r="K1375" t="str">
            <v>Online Transfer</v>
          </cell>
          <cell r="L1375" t="str">
            <v>Renewal</v>
          </cell>
          <cell r="M1375" t="str">
            <v>-</v>
          </cell>
          <cell r="N1375" t="str">
            <v>-</v>
          </cell>
        </row>
        <row r="1376">
          <cell r="E1376" t="str">
            <v>GUN156R-1090426</v>
          </cell>
          <cell r="F1376" t="str">
            <v>2026-01-29 00:00:00</v>
          </cell>
          <cell r="G1376">
            <v>16000</v>
          </cell>
          <cell r="H1376">
            <v>46051</v>
          </cell>
          <cell r="I1376" t="str">
            <v>AGHA.M.JAFFER</v>
          </cell>
          <cell r="J1376" t="str">
            <v>Accepted</v>
          </cell>
          <cell r="K1376" t="str">
            <v>Cash Deposit</v>
          </cell>
          <cell r="L1376" t="str">
            <v>Conversion</v>
          </cell>
          <cell r="M1376" t="str">
            <v>NA</v>
          </cell>
          <cell r="N1376" t="str">
            <v>-</v>
          </cell>
        </row>
        <row r="1377">
          <cell r="E1377" t="str">
            <v>CZ-3867</v>
          </cell>
          <cell r="F1377" t="str">
            <v>2024-01-24 17:03:09</v>
          </cell>
          <cell r="G1377">
            <v>13500</v>
          </cell>
          <cell r="H1377">
            <v>46051</v>
          </cell>
          <cell r="I1377" t="str">
            <v>M.KHALID</v>
          </cell>
          <cell r="J1377" t="str">
            <v>Accepted</v>
          </cell>
          <cell r="K1377" t="str">
            <v>Online Transfer</v>
          </cell>
          <cell r="L1377" t="str">
            <v>Renewal</v>
          </cell>
          <cell r="M1377" t="str">
            <v>-</v>
          </cell>
          <cell r="N1377" t="str">
            <v>-</v>
          </cell>
        </row>
        <row r="1378">
          <cell r="E1378" t="str">
            <v>NHP106403258</v>
          </cell>
          <cell r="F1378" t="str">
            <v>2026-01-29 00:00:00</v>
          </cell>
          <cell r="G1378">
            <v>18000</v>
          </cell>
          <cell r="H1378">
            <v>46051</v>
          </cell>
          <cell r="I1378" t="str">
            <v>ABDUL.AHAD</v>
          </cell>
          <cell r="J1378" t="str">
            <v>Accepted</v>
          </cell>
          <cell r="K1378" t="str">
            <v>Online Transfer</v>
          </cell>
          <cell r="L1378" t="str">
            <v>Conversion</v>
          </cell>
          <cell r="M1378" t="str">
            <v>NON</v>
          </cell>
          <cell r="N1378" t="str">
            <v>-</v>
          </cell>
        </row>
        <row r="1379">
          <cell r="E1379" t="str">
            <v>GUN126R5552669</v>
          </cell>
          <cell r="F1379" t="str">
            <v>2022-12-29 13:04:00</v>
          </cell>
          <cell r="G1379">
            <v>13000</v>
          </cell>
          <cell r="H1379">
            <v>46051</v>
          </cell>
          <cell r="I1379" t="str">
            <v>ABDUL.AHAD</v>
          </cell>
          <cell r="J1379" t="str">
            <v>Accepted</v>
          </cell>
          <cell r="K1379" t="str">
            <v>Online Transfer</v>
          </cell>
          <cell r="L1379" t="str">
            <v>Renewal</v>
          </cell>
          <cell r="M1379" t="str">
            <v>-</v>
          </cell>
          <cell r="N1379" t="str">
            <v>-</v>
          </cell>
        </row>
        <row r="1380">
          <cell r="E1380" t="str">
            <v>TRH2240017394</v>
          </cell>
          <cell r="F1380" t="str">
            <v>2025-01-28 19:33:05</v>
          </cell>
          <cell r="G1380">
            <v>13000</v>
          </cell>
          <cell r="H1380">
            <v>46051</v>
          </cell>
          <cell r="I1380" t="str">
            <v>ABDUL.AHAD</v>
          </cell>
          <cell r="J1380" t="str">
            <v>Accepted</v>
          </cell>
          <cell r="K1380" t="str">
            <v>Cash Deposit</v>
          </cell>
          <cell r="L1380" t="str">
            <v>Renewal</v>
          </cell>
          <cell r="M1380" t="str">
            <v>-</v>
          </cell>
          <cell r="N1380" t="str">
            <v>-</v>
          </cell>
        </row>
        <row r="1381">
          <cell r="E1381">
            <v>6086867</v>
          </cell>
          <cell r="F1381" t="str">
            <v>2025-01-30 18:09:06</v>
          </cell>
          <cell r="G1381">
            <v>13000</v>
          </cell>
          <cell r="H1381">
            <v>46051</v>
          </cell>
          <cell r="I1381" t="str">
            <v>HUZAIFA.KHAN</v>
          </cell>
          <cell r="J1381" t="str">
            <v>Accepted</v>
          </cell>
          <cell r="K1381" t="str">
            <v>Online Transfer</v>
          </cell>
          <cell r="L1381" t="str">
            <v>Renewal</v>
          </cell>
          <cell r="M1381" t="str">
            <v>-</v>
          </cell>
          <cell r="N1381" t="str">
            <v>-</v>
          </cell>
        </row>
        <row r="1382">
          <cell r="E1382" t="str">
            <v>NZT240-0037298</v>
          </cell>
          <cell r="F1382" t="str">
            <v>2025-01-28 15:54:27</v>
          </cell>
          <cell r="G1382">
            <v>15000</v>
          </cell>
          <cell r="H1382">
            <v>46051</v>
          </cell>
          <cell r="I1382" t="str">
            <v>HUZAIFA.KHAN</v>
          </cell>
          <cell r="J1382" t="str">
            <v>Accepted</v>
          </cell>
          <cell r="K1382" t="str">
            <v>Online Transfer</v>
          </cell>
          <cell r="L1382" t="str">
            <v>Renewal</v>
          </cell>
          <cell r="M1382" t="str">
            <v>-</v>
          </cell>
          <cell r="N1382" t="str">
            <v>-</v>
          </cell>
        </row>
        <row r="1383">
          <cell r="E1383">
            <v>7049813</v>
          </cell>
          <cell r="F1383" t="str">
            <v>2025-02-07 12:44:31</v>
          </cell>
          <cell r="G1383">
            <v>13000</v>
          </cell>
          <cell r="H1383">
            <v>46051</v>
          </cell>
          <cell r="I1383" t="str">
            <v>IQRA.KHAN</v>
          </cell>
          <cell r="J1383" t="str">
            <v>Accepted</v>
          </cell>
          <cell r="K1383" t="str">
            <v>Online Transfer</v>
          </cell>
          <cell r="L1383" t="str">
            <v>Renewal</v>
          </cell>
          <cell r="M1383" t="str">
            <v>-</v>
          </cell>
          <cell r="N1383" t="str">
            <v>-</v>
          </cell>
        </row>
        <row r="1384">
          <cell r="E1384" t="str">
            <v>GUN156R-1101161</v>
          </cell>
          <cell r="F1384" t="str">
            <v>2026-01-27 14:28:31</v>
          </cell>
          <cell r="G1384">
            <v>18000</v>
          </cell>
          <cell r="H1384">
            <v>46049</v>
          </cell>
          <cell r="I1384" t="str">
            <v>SABOOR.ALI</v>
          </cell>
          <cell r="J1384" t="str">
            <v>Accepted</v>
          </cell>
          <cell r="K1384" t="str">
            <v>Online Transfer</v>
          </cell>
          <cell r="L1384" t="str">
            <v>Fresh</v>
          </cell>
          <cell r="M1384" t="str">
            <v>N/A</v>
          </cell>
          <cell r="N1384" t="str">
            <v>-</v>
          </cell>
        </row>
        <row r="1385">
          <cell r="E1385">
            <v>1088639</v>
          </cell>
          <cell r="F1385" t="str">
            <v>2025-07-23 14:26:12</v>
          </cell>
          <cell r="G1385">
            <v>9000</v>
          </cell>
          <cell r="H1385">
            <v>46051</v>
          </cell>
          <cell r="I1385" t="str">
            <v>OWAIS.TAHIR</v>
          </cell>
          <cell r="J1385" t="str">
            <v>Accepted</v>
          </cell>
          <cell r="K1385" t="str">
            <v>Online Transfer</v>
          </cell>
          <cell r="L1385" t="str">
            <v>Device Missing</v>
          </cell>
          <cell r="M1385" t="str">
            <v>-</v>
          </cell>
          <cell r="N1385" t="str">
            <v>-</v>
          </cell>
        </row>
        <row r="1386">
          <cell r="E1386" t="str">
            <v>PMHJB811SSN702244</v>
          </cell>
          <cell r="F1386" t="str">
            <v>2026-01-28 15:13:46</v>
          </cell>
          <cell r="G1386">
            <v>13000</v>
          </cell>
          <cell r="H1386">
            <v>46051</v>
          </cell>
          <cell r="I1386" t="str">
            <v>SABOOR.ALI</v>
          </cell>
          <cell r="J1386" t="str">
            <v>Accepted</v>
          </cell>
          <cell r="K1386" t="str">
            <v>Online Transfer</v>
          </cell>
          <cell r="L1386" t="str">
            <v>Fresh</v>
          </cell>
          <cell r="M1386" t="str">
            <v>N/A</v>
          </cell>
          <cell r="N1386" t="str">
            <v>-</v>
          </cell>
        </row>
        <row r="1387">
          <cell r="E1387" t="str">
            <v>NF1SZC63500112326</v>
          </cell>
          <cell r="F1387" t="str">
            <v>2026-01-19 17:41:18</v>
          </cell>
          <cell r="G1387">
            <v>12000</v>
          </cell>
          <cell r="H1387">
            <v>46041</v>
          </cell>
          <cell r="I1387" t="str">
            <v>SABOOR.ALI</v>
          </cell>
          <cell r="J1387" t="str">
            <v>Accepted</v>
          </cell>
          <cell r="K1387" t="str">
            <v>Online Transfer</v>
          </cell>
          <cell r="L1387" t="str">
            <v>Fresh</v>
          </cell>
          <cell r="M1387" t="str">
            <v>N/A</v>
          </cell>
          <cell r="N1387" t="str">
            <v>-</v>
          </cell>
        </row>
        <row r="1388">
          <cell r="E1388" t="str">
            <v>MR069306</v>
          </cell>
          <cell r="F1388" t="str">
            <v>2025-02-13 17:11:55</v>
          </cell>
          <cell r="G1388">
            <v>13000</v>
          </cell>
          <cell r="H1388">
            <v>46051</v>
          </cell>
          <cell r="I1388" t="str">
            <v>IQRA.KHAN</v>
          </cell>
          <cell r="J1388" t="str">
            <v>Accepted</v>
          </cell>
          <cell r="K1388" t="str">
            <v>Online Transfer</v>
          </cell>
          <cell r="L1388" t="str">
            <v>Renewal</v>
          </cell>
          <cell r="M1388" t="str">
            <v>-</v>
          </cell>
          <cell r="N1388" t="str">
            <v>-</v>
          </cell>
        </row>
        <row r="1389">
          <cell r="E1389" t="str">
            <v>NFBGN8623SR048754</v>
          </cell>
          <cell r="F1389" t="str">
            <v>2026-01-22 11:21:35</v>
          </cell>
          <cell r="G1389">
            <v>12000</v>
          </cell>
          <cell r="H1389">
            <v>46045</v>
          </cell>
          <cell r="I1389" t="str">
            <v>SABOOR.ALI</v>
          </cell>
          <cell r="J1389" t="str">
            <v>Accepted</v>
          </cell>
          <cell r="K1389" t="str">
            <v>Online Transfer</v>
          </cell>
          <cell r="L1389" t="str">
            <v>Fresh</v>
          </cell>
          <cell r="M1389" t="str">
            <v>N/A</v>
          </cell>
          <cell r="N1389" t="str">
            <v>-</v>
          </cell>
        </row>
        <row r="1390">
          <cell r="E1390" t="str">
            <v>BBF-309</v>
          </cell>
          <cell r="F1390" t="str">
            <v>2026-01-19 22:07:51</v>
          </cell>
          <cell r="G1390">
            <v>12000</v>
          </cell>
          <cell r="H1390">
            <v>46045</v>
          </cell>
          <cell r="I1390" t="str">
            <v>SABOOR.ALI</v>
          </cell>
          <cell r="J1390" t="str">
            <v>Accepted</v>
          </cell>
          <cell r="K1390" t="str">
            <v>Online Transfer</v>
          </cell>
          <cell r="L1390" t="str">
            <v>Fresh</v>
          </cell>
          <cell r="M1390" t="str">
            <v>N/A</v>
          </cell>
          <cell r="N1390" t="str">
            <v>-</v>
          </cell>
        </row>
        <row r="1391">
          <cell r="E1391" t="str">
            <v>BJY-330</v>
          </cell>
          <cell r="F1391" t="str">
            <v>2026-01-18 14:35:07</v>
          </cell>
          <cell r="G1391">
            <v>12000</v>
          </cell>
          <cell r="H1391">
            <v>46045</v>
          </cell>
          <cell r="I1391" t="str">
            <v>SABOOR.ALI</v>
          </cell>
          <cell r="J1391" t="str">
            <v>Accepted</v>
          </cell>
          <cell r="K1391" t="str">
            <v>Online Transfer</v>
          </cell>
          <cell r="L1391" t="str">
            <v>Fresh</v>
          </cell>
          <cell r="M1391" t="str">
            <v>N/A</v>
          </cell>
          <cell r="N1391" t="str">
            <v>-</v>
          </cell>
        </row>
        <row r="1392">
          <cell r="E1392" t="str">
            <v>TRH2240014050</v>
          </cell>
          <cell r="F1392" t="str">
            <v>2025-01-28 18:45:50</v>
          </cell>
          <cell r="G1392">
            <v>13000</v>
          </cell>
          <cell r="H1392">
            <v>46051</v>
          </cell>
          <cell r="I1392" t="str">
            <v>M.MUSTAFA</v>
          </cell>
          <cell r="J1392" t="str">
            <v>Accepted</v>
          </cell>
          <cell r="K1392" t="str">
            <v>Cash Deposit</v>
          </cell>
          <cell r="L1392" t="str">
            <v>Renewal</v>
          </cell>
          <cell r="M1392" t="str">
            <v>-</v>
          </cell>
          <cell r="N1392" t="str">
            <v>-</v>
          </cell>
        </row>
        <row r="1393">
          <cell r="E1393" t="str">
            <v>TRH2240013968</v>
          </cell>
          <cell r="F1393" t="str">
            <v>2025-01-28 18:20:27</v>
          </cell>
          <cell r="G1393">
            <v>13000</v>
          </cell>
          <cell r="H1393">
            <v>46051</v>
          </cell>
          <cell r="I1393" t="str">
            <v>M.MUSTAFA</v>
          </cell>
          <cell r="J1393" t="str">
            <v>Accepted</v>
          </cell>
          <cell r="K1393" t="str">
            <v>Cash Deposit</v>
          </cell>
          <cell r="L1393" t="str">
            <v>Renewal</v>
          </cell>
          <cell r="M1393" t="str">
            <v>-</v>
          </cell>
          <cell r="N1393" t="str">
            <v>-</v>
          </cell>
        </row>
        <row r="1394">
          <cell r="E1394" t="str">
            <v>6R116283</v>
          </cell>
          <cell r="F1394" t="str">
            <v>2026-01-26 21:55:21</v>
          </cell>
          <cell r="G1394">
            <v>20000</v>
          </cell>
          <cell r="H1394">
            <v>46059</v>
          </cell>
          <cell r="I1394" t="str">
            <v>ANIL</v>
          </cell>
          <cell r="J1394" t="str">
            <v>Accepted</v>
          </cell>
          <cell r="K1394" t="str">
            <v>Cash</v>
          </cell>
          <cell r="L1394" t="str">
            <v>Fresh</v>
          </cell>
          <cell r="M1394" t="str">
            <v>N/A</v>
          </cell>
          <cell r="N1394" t="str">
            <v>-</v>
          </cell>
        </row>
        <row r="1395">
          <cell r="E1395">
            <v>1272697</v>
          </cell>
          <cell r="F1395" t="str">
            <v>2023-02-02 12:06:07</v>
          </cell>
          <cell r="G1395">
            <v>12500</v>
          </cell>
          <cell r="H1395">
            <v>46051</v>
          </cell>
          <cell r="I1395" t="str">
            <v>JAWAHIR.SAEED</v>
          </cell>
          <cell r="J1395" t="str">
            <v>Accepted</v>
          </cell>
          <cell r="K1395" t="str">
            <v>Online Transfer</v>
          </cell>
          <cell r="L1395" t="str">
            <v>Renewal</v>
          </cell>
          <cell r="M1395" t="str">
            <v>N/A</v>
          </cell>
          <cell r="N1395" t="str">
            <v>-</v>
          </cell>
        </row>
        <row r="1396">
          <cell r="E1396">
            <v>1272477</v>
          </cell>
          <cell r="F1396" t="str">
            <v>2023-02-03 11:48:10</v>
          </cell>
          <cell r="G1396">
            <v>12500</v>
          </cell>
          <cell r="H1396">
            <v>46051</v>
          </cell>
          <cell r="I1396" t="str">
            <v>RAHAT.GUL</v>
          </cell>
          <cell r="J1396" t="str">
            <v>Accepted</v>
          </cell>
          <cell r="K1396" t="str">
            <v>Online Transfer</v>
          </cell>
          <cell r="L1396" t="str">
            <v>Renewal</v>
          </cell>
          <cell r="M1396" t="str">
            <v>-</v>
          </cell>
          <cell r="N1396" t="str">
            <v>-</v>
          </cell>
        </row>
        <row r="1397">
          <cell r="E1397" t="str">
            <v>NF1SZC63S00102536</v>
          </cell>
          <cell r="F1397" t="str">
            <v>2024-02-01 17:02:44</v>
          </cell>
          <cell r="G1397">
            <v>12000</v>
          </cell>
          <cell r="H1397">
            <v>46051</v>
          </cell>
          <cell r="I1397" t="str">
            <v>SABA.CH</v>
          </cell>
          <cell r="J1397" t="str">
            <v>Accepted</v>
          </cell>
          <cell r="K1397" t="str">
            <v>Online Transfer</v>
          </cell>
          <cell r="L1397" t="str">
            <v>Renewal</v>
          </cell>
          <cell r="M1397" t="str">
            <v>-</v>
          </cell>
          <cell r="N1397" t="str">
            <v>-</v>
          </cell>
        </row>
        <row r="1398">
          <cell r="E1398">
            <v>6064403</v>
          </cell>
          <cell r="F1398" t="str">
            <v>2026-01-29 00:00:00</v>
          </cell>
          <cell r="G1398">
            <v>15000</v>
          </cell>
          <cell r="H1398">
            <v>46051</v>
          </cell>
          <cell r="I1398" t="str">
            <v>HUZAIFA.KHAN</v>
          </cell>
          <cell r="J1398" t="str">
            <v>Accepted</v>
          </cell>
          <cell r="K1398" t="str">
            <v>Online Transfer</v>
          </cell>
          <cell r="L1398" t="str">
            <v>Conversion</v>
          </cell>
          <cell r="M1398" t="str">
            <v>na</v>
          </cell>
          <cell r="N1398" t="str">
            <v>-</v>
          </cell>
        </row>
        <row r="1399">
          <cell r="E1399">
            <v>1101011</v>
          </cell>
          <cell r="F1399" t="str">
            <v>2022-02-11 13:03:41</v>
          </cell>
          <cell r="G1399">
            <v>16000</v>
          </cell>
          <cell r="H1399">
            <v>46051</v>
          </cell>
          <cell r="I1399" t="str">
            <v>FIZA.SHEIKH</v>
          </cell>
          <cell r="J1399" t="str">
            <v>Accepted</v>
          </cell>
          <cell r="K1399" t="str">
            <v>Online Transfer</v>
          </cell>
          <cell r="L1399" t="str">
            <v>Renewal</v>
          </cell>
          <cell r="M1399" t="str">
            <v>-</v>
          </cell>
          <cell r="N1399" t="str">
            <v>-</v>
          </cell>
        </row>
        <row r="1400">
          <cell r="E1400">
            <v>1220051</v>
          </cell>
          <cell r="F1400" t="str">
            <v>2025-02-03 00:00:00</v>
          </cell>
          <cell r="G1400">
            <v>12000</v>
          </cell>
          <cell r="H1400">
            <v>46051</v>
          </cell>
          <cell r="I1400" t="str">
            <v>FIZA.SHEIKH</v>
          </cell>
          <cell r="J1400" t="str">
            <v>Accepted</v>
          </cell>
          <cell r="K1400" t="str">
            <v>Online Transfer</v>
          </cell>
          <cell r="L1400" t="str">
            <v>Renewal</v>
          </cell>
          <cell r="M1400" t="str">
            <v>-</v>
          </cell>
          <cell r="N1400" t="str">
            <v>-</v>
          </cell>
        </row>
        <row r="1401">
          <cell r="E1401" t="str">
            <v>GUN126R-5531146</v>
          </cell>
          <cell r="F1401" t="str">
            <v>2022-02-09 16:06:11</v>
          </cell>
          <cell r="G1401">
            <v>13000</v>
          </cell>
          <cell r="H1401">
            <v>46051</v>
          </cell>
          <cell r="I1401" t="str">
            <v>FIZA.SHEIKH</v>
          </cell>
          <cell r="J1401" t="str">
            <v>Accepted</v>
          </cell>
          <cell r="K1401" t="str">
            <v>Online Transfer</v>
          </cell>
          <cell r="L1401" t="str">
            <v>Renewal</v>
          </cell>
          <cell r="M1401" t="str">
            <v>-</v>
          </cell>
          <cell r="N1401" t="str">
            <v>-</v>
          </cell>
        </row>
        <row r="1402">
          <cell r="E1402" t="str">
            <v>RR0891364</v>
          </cell>
          <cell r="F1402" t="str">
            <v>2026-01-27 13:13:48</v>
          </cell>
          <cell r="G1402">
            <v>13000</v>
          </cell>
          <cell r="H1402">
            <v>46051</v>
          </cell>
          <cell r="I1402" t="str">
            <v>TANVIR.AHMAD</v>
          </cell>
          <cell r="J1402" t="str">
            <v>Accepted</v>
          </cell>
          <cell r="K1402" t="str">
            <v>Online Transfer</v>
          </cell>
          <cell r="L1402" t="str">
            <v>Fresh</v>
          </cell>
          <cell r="M1402" t="str">
            <v>N/A</v>
          </cell>
          <cell r="N1402" t="str">
            <v>-</v>
          </cell>
        </row>
        <row r="1403">
          <cell r="E1403">
            <v>10092520</v>
          </cell>
          <cell r="F1403" t="str">
            <v>2022-02-12 13:54:10</v>
          </cell>
          <cell r="G1403">
            <v>11000</v>
          </cell>
          <cell r="H1403">
            <v>46051</v>
          </cell>
          <cell r="I1403" t="str">
            <v>FIZA.SHEIKH</v>
          </cell>
          <cell r="J1403" t="str">
            <v>Accepted</v>
          </cell>
          <cell r="K1403" t="str">
            <v>Online Transfer</v>
          </cell>
          <cell r="L1403" t="str">
            <v>Renewal</v>
          </cell>
          <cell r="M1403" t="str">
            <v>-</v>
          </cell>
          <cell r="N1403" t="str">
            <v>-</v>
          </cell>
        </row>
        <row r="1404">
          <cell r="E1404" t="str">
            <v>NNATA52AZKP700338</v>
          </cell>
          <cell r="F1404" t="str">
            <v>2022-02-11 11:22:12</v>
          </cell>
          <cell r="G1404">
            <v>13500</v>
          </cell>
          <cell r="H1404">
            <v>46051</v>
          </cell>
          <cell r="I1404" t="str">
            <v>FIZA.SHEIKH</v>
          </cell>
          <cell r="J1404" t="str">
            <v>Accepted</v>
          </cell>
          <cell r="K1404" t="str">
            <v>Online Transfer</v>
          </cell>
          <cell r="L1404" t="str">
            <v>Renewal</v>
          </cell>
          <cell r="M1404" t="str">
            <v>-</v>
          </cell>
          <cell r="N1404" t="str">
            <v>-</v>
          </cell>
        </row>
        <row r="1405">
          <cell r="E1405" t="str">
            <v>R069141</v>
          </cell>
          <cell r="F1405" t="str">
            <v>2021-01-28 19:09:20</v>
          </cell>
          <cell r="G1405">
            <v>16000</v>
          </cell>
          <cell r="H1405">
            <v>46051</v>
          </cell>
          <cell r="I1405" t="str">
            <v>FIZA.SHEIKH</v>
          </cell>
          <cell r="J1405" t="str">
            <v>Accepted</v>
          </cell>
          <cell r="K1405" t="str">
            <v>Online Transfer</v>
          </cell>
          <cell r="L1405" t="str">
            <v>Renewal</v>
          </cell>
          <cell r="M1405" t="str">
            <v>-</v>
          </cell>
          <cell r="N1405" t="str">
            <v>-</v>
          </cell>
        </row>
        <row r="1406">
          <cell r="E1406">
            <v>6076565</v>
          </cell>
          <cell r="F1406" t="str">
            <v>2026-01-29 00:00:00</v>
          </cell>
          <cell r="G1406">
            <v>14000</v>
          </cell>
          <cell r="H1406">
            <v>46051</v>
          </cell>
          <cell r="I1406" t="str">
            <v>MUHAMMAD.OWAIS</v>
          </cell>
          <cell r="J1406" t="str">
            <v>Accepted</v>
          </cell>
          <cell r="K1406" t="str">
            <v>Online Transfer</v>
          </cell>
          <cell r="L1406" t="str">
            <v>Conversion</v>
          </cell>
          <cell r="M1406" t="str">
            <v>N/A</v>
          </cell>
          <cell r="N1406" t="str">
            <v>-</v>
          </cell>
        </row>
        <row r="1407">
          <cell r="E1407">
            <v>6073669</v>
          </cell>
          <cell r="F1407" t="str">
            <v>2023-01-16 12:08:00</v>
          </cell>
          <cell r="G1407">
            <v>10000</v>
          </cell>
          <cell r="H1407">
            <v>46050</v>
          </cell>
          <cell r="I1407" t="str">
            <v>MUHAMMAD.OWAIS</v>
          </cell>
          <cell r="J1407" t="str">
            <v>Accepted</v>
          </cell>
          <cell r="K1407" t="str">
            <v>Online Transfer</v>
          </cell>
          <cell r="L1407" t="str">
            <v>Renewal</v>
          </cell>
          <cell r="M1407" t="str">
            <v>-</v>
          </cell>
          <cell r="N1407" t="str">
            <v>-</v>
          </cell>
        </row>
        <row r="1408">
          <cell r="E1408" t="str">
            <v>NF1AET306H1223342</v>
          </cell>
          <cell r="F1408" t="str">
            <v>2025-01-28 17:56:51</v>
          </cell>
          <cell r="G1408">
            <v>10000</v>
          </cell>
          <cell r="H1408">
            <v>46050</v>
          </cell>
          <cell r="I1408" t="str">
            <v>MUHAMMAD.OWAIS</v>
          </cell>
          <cell r="J1408" t="str">
            <v>Accepted</v>
          </cell>
          <cell r="K1408" t="str">
            <v>Online Transfer</v>
          </cell>
          <cell r="L1408" t="str">
            <v>Renewal</v>
          </cell>
          <cell r="M1408" t="str">
            <v>-</v>
          </cell>
          <cell r="N1408" t="str">
            <v>-</v>
          </cell>
        </row>
        <row r="1409">
          <cell r="E1409">
            <v>1093353</v>
          </cell>
          <cell r="F1409" t="str">
            <v>2020-02-13 09:36:08</v>
          </cell>
          <cell r="G1409">
            <v>15500</v>
          </cell>
          <cell r="H1409">
            <v>46051</v>
          </cell>
          <cell r="I1409" t="str">
            <v>WASEEM.TARIQ</v>
          </cell>
          <cell r="J1409" t="str">
            <v>Accepted</v>
          </cell>
          <cell r="K1409" t="str">
            <v>Online Transfer</v>
          </cell>
          <cell r="L1409" t="str">
            <v>Renewal</v>
          </cell>
          <cell r="M1409" t="str">
            <v>-</v>
          </cell>
          <cell r="N1409" t="str">
            <v>-</v>
          </cell>
        </row>
        <row r="1410">
          <cell r="E1410" t="str">
            <v>094635</v>
          </cell>
          <cell r="F1410" t="str">
            <v>2023-01-09 17:23:00</v>
          </cell>
          <cell r="G1410">
            <v>12500</v>
          </cell>
          <cell r="H1410">
            <v>46044</v>
          </cell>
          <cell r="I1410" t="str">
            <v>FIZA.SHEIKH</v>
          </cell>
          <cell r="J1410" t="str">
            <v>Accepted</v>
          </cell>
          <cell r="K1410" t="str">
            <v>Online Transfer</v>
          </cell>
          <cell r="L1410" t="str">
            <v>Renewal</v>
          </cell>
          <cell r="M1410" t="str">
            <v>-</v>
          </cell>
          <cell r="N1410" t="str">
            <v>-</v>
          </cell>
        </row>
        <row r="1411">
          <cell r="E1411" t="str">
            <v>0907545</v>
          </cell>
          <cell r="F1411" t="str">
            <v>2025-02-12 16:04:44</v>
          </cell>
          <cell r="G1411">
            <v>13000</v>
          </cell>
          <cell r="H1411">
            <v>46050</v>
          </cell>
          <cell r="I1411" t="str">
            <v>MOSES.AKHTAR</v>
          </cell>
          <cell r="J1411" t="str">
            <v>Accepted</v>
          </cell>
          <cell r="K1411" t="str">
            <v>Online Transfer</v>
          </cell>
          <cell r="L1411" t="str">
            <v>Renewal</v>
          </cell>
          <cell r="M1411" t="str">
            <v>-</v>
          </cell>
          <cell r="N1411" t="str">
            <v>-</v>
          </cell>
        </row>
        <row r="1412">
          <cell r="E1412">
            <v>1287441</v>
          </cell>
          <cell r="F1412" t="str">
            <v>2026-01-20 14:56:31</v>
          </cell>
          <cell r="G1412">
            <v>12500</v>
          </cell>
          <cell r="H1412">
            <v>46051</v>
          </cell>
          <cell r="I1412" t="str">
            <v>TANVIR.AHMAD</v>
          </cell>
          <cell r="J1412" t="str">
            <v>Accepted</v>
          </cell>
          <cell r="K1412" t="str">
            <v>Cheque Deposit</v>
          </cell>
          <cell r="L1412" t="str">
            <v>Fresh</v>
          </cell>
          <cell r="M1412" t="str">
            <v>N/A</v>
          </cell>
          <cell r="N1412" t="str">
            <v>-</v>
          </cell>
        </row>
        <row r="1413">
          <cell r="E1413">
            <v>1287442</v>
          </cell>
          <cell r="F1413" t="str">
            <v>2026-01-23 19:28:31</v>
          </cell>
          <cell r="G1413">
            <v>13000</v>
          </cell>
          <cell r="H1413">
            <v>46051</v>
          </cell>
          <cell r="I1413" t="str">
            <v>TANVIR.AHMAD</v>
          </cell>
          <cell r="J1413" t="str">
            <v>Accepted</v>
          </cell>
          <cell r="K1413" t="str">
            <v>Cheque Deposit</v>
          </cell>
          <cell r="L1413" t="str">
            <v>Fresh</v>
          </cell>
          <cell r="M1413" t="str">
            <v>N/A</v>
          </cell>
          <cell r="N1413" t="str">
            <v>-</v>
          </cell>
        </row>
        <row r="1414">
          <cell r="E1414" t="str">
            <v>N008261</v>
          </cell>
          <cell r="F1414" t="str">
            <v>2023-02-04 16:49:22</v>
          </cell>
          <cell r="G1414">
            <v>13000</v>
          </cell>
          <cell r="H1414">
            <v>46051</v>
          </cell>
          <cell r="I1414" t="str">
            <v>M.MUSTAFA</v>
          </cell>
          <cell r="J1414" t="str">
            <v>Accepted</v>
          </cell>
          <cell r="K1414" t="str">
            <v>Online Transfer</v>
          </cell>
          <cell r="L1414" t="str">
            <v>Renewal</v>
          </cell>
          <cell r="M1414" t="str">
            <v>-</v>
          </cell>
          <cell r="N1414" t="str">
            <v>-</v>
          </cell>
        </row>
        <row r="1415">
          <cell r="E1415">
            <v>5569772</v>
          </cell>
          <cell r="F1415" t="str">
            <v>2026-01-20 18:56:04</v>
          </cell>
          <cell r="G1415">
            <v>13000</v>
          </cell>
          <cell r="H1415">
            <v>46051</v>
          </cell>
          <cell r="I1415" t="str">
            <v>TANVIR.AHMAD</v>
          </cell>
          <cell r="J1415" t="str">
            <v>Accepted</v>
          </cell>
          <cell r="K1415" t="str">
            <v>Cash Deposit</v>
          </cell>
          <cell r="L1415" t="str">
            <v>Fresh</v>
          </cell>
          <cell r="M1415" t="str">
            <v>N/A</v>
          </cell>
          <cell r="N1415" t="str">
            <v>-</v>
          </cell>
        </row>
        <row r="1416">
          <cell r="E1416" t="str">
            <v>NKMA2CBR4S1003322</v>
          </cell>
          <cell r="F1416" t="str">
            <v>2026-01-24 12:10:48</v>
          </cell>
          <cell r="G1416">
            <v>9000</v>
          </cell>
          <cell r="H1416">
            <v>46050</v>
          </cell>
          <cell r="I1416" t="str">
            <v>WAQAR.NABI</v>
          </cell>
          <cell r="J1416" t="str">
            <v>Accepted</v>
          </cell>
          <cell r="K1416" t="str">
            <v>Cash Deposit</v>
          </cell>
          <cell r="L1416" t="str">
            <v>Fresh</v>
          </cell>
          <cell r="M1416" t="str">
            <v>N/A</v>
          </cell>
          <cell r="N1416" t="str">
            <v>-</v>
          </cell>
        </row>
        <row r="1417">
          <cell r="E1417" t="str">
            <v>NKMA2CBR4S1003307</v>
          </cell>
          <cell r="F1417" t="str">
            <v>2026-01-24 12:38:13</v>
          </cell>
          <cell r="G1417">
            <v>9000</v>
          </cell>
          <cell r="H1417">
            <v>46050</v>
          </cell>
          <cell r="I1417" t="str">
            <v>WAQAR.NABI</v>
          </cell>
          <cell r="J1417" t="str">
            <v>Accepted</v>
          </cell>
          <cell r="K1417" t="str">
            <v>Cash Deposit</v>
          </cell>
          <cell r="L1417" t="str">
            <v>Fresh</v>
          </cell>
          <cell r="M1417" t="str">
            <v>N/A</v>
          </cell>
          <cell r="N1417" t="str">
            <v>-</v>
          </cell>
        </row>
        <row r="1418">
          <cell r="E1418">
            <v>4078174</v>
          </cell>
          <cell r="F1418" t="str">
            <v>2021-02-09 13:49:24</v>
          </cell>
          <cell r="G1418">
            <v>14500</v>
          </cell>
          <cell r="H1418">
            <v>46051</v>
          </cell>
          <cell r="I1418" t="str">
            <v>AGHA.M.JAFFER</v>
          </cell>
          <cell r="J1418" t="str">
            <v>Accepted</v>
          </cell>
          <cell r="K1418" t="str">
            <v>Online Transfer</v>
          </cell>
          <cell r="L1418" t="str">
            <v>Renewal</v>
          </cell>
          <cell r="M1418" t="str">
            <v>-</v>
          </cell>
          <cell r="N1418" t="str">
            <v>-</v>
          </cell>
        </row>
        <row r="1419">
          <cell r="E1419">
            <v>10036957</v>
          </cell>
          <cell r="F1419" t="str">
            <v>2026-01-29 00:00:00</v>
          </cell>
          <cell r="G1419">
            <v>13000</v>
          </cell>
          <cell r="H1419">
            <v>46051</v>
          </cell>
          <cell r="I1419" t="str">
            <v>M.KHALID</v>
          </cell>
          <cell r="J1419" t="str">
            <v>Accepted</v>
          </cell>
          <cell r="K1419" t="str">
            <v>Online Transfer</v>
          </cell>
          <cell r="L1419" t="str">
            <v>Conversion</v>
          </cell>
          <cell r="M1419" t="str">
            <v>NA</v>
          </cell>
          <cell r="N1419" t="str">
            <v>-</v>
          </cell>
        </row>
        <row r="1420">
          <cell r="E1420" t="str">
            <v>MR2KZAAG200015804</v>
          </cell>
          <cell r="F1420" t="str">
            <v>2026-01-29 00:00:00</v>
          </cell>
          <cell r="G1420">
            <v>14000</v>
          </cell>
          <cell r="H1420">
            <v>46049</v>
          </cell>
          <cell r="I1420" t="str">
            <v>WASEEM.TARIQ</v>
          </cell>
          <cell r="J1420" t="str">
            <v>Accepted</v>
          </cell>
          <cell r="K1420" t="str">
            <v>Online Transfer</v>
          </cell>
          <cell r="L1420" t="str">
            <v>Conversion</v>
          </cell>
          <cell r="M1420" t="str">
            <v>N/A</v>
          </cell>
          <cell r="N1420" t="str">
            <v>-</v>
          </cell>
        </row>
        <row r="1421">
          <cell r="E1421">
            <v>9400243</v>
          </cell>
          <cell r="F1421" t="str">
            <v>2019-11-30 13:37:58</v>
          </cell>
          <cell r="G1421">
            <v>12000</v>
          </cell>
          <cell r="H1421">
            <v>46051</v>
          </cell>
          <cell r="I1421" t="str">
            <v>YOUSUF.KHAN</v>
          </cell>
          <cell r="J1421" t="str">
            <v>Accepted</v>
          </cell>
          <cell r="K1421" t="str">
            <v>Online Transfer</v>
          </cell>
          <cell r="L1421" t="str">
            <v>Renewal</v>
          </cell>
          <cell r="M1421" t="str">
            <v>-</v>
          </cell>
          <cell r="N1421" t="str">
            <v>-</v>
          </cell>
        </row>
        <row r="1422">
          <cell r="E1422" t="str">
            <v>NSP151R9518172</v>
          </cell>
          <cell r="F1422" t="str">
            <v>2025-01-27 00:00:00</v>
          </cell>
          <cell r="G1422">
            <v>15500</v>
          </cell>
          <cell r="H1422">
            <v>46050</v>
          </cell>
          <cell r="I1422" t="str">
            <v>WASEEM.TARIQ</v>
          </cell>
          <cell r="J1422" t="str">
            <v>Accepted</v>
          </cell>
          <cell r="K1422" t="str">
            <v>Online Transfer</v>
          </cell>
          <cell r="L1422" t="str">
            <v>Renewal</v>
          </cell>
          <cell r="M1422" t="str">
            <v>-</v>
          </cell>
          <cell r="N1422" t="str">
            <v>-</v>
          </cell>
        </row>
        <row r="1423">
          <cell r="E1423">
            <v>10109971</v>
          </cell>
          <cell r="F1423" t="str">
            <v>2021-02-02 11:59:43</v>
          </cell>
          <cell r="G1423">
            <v>14000</v>
          </cell>
          <cell r="H1423">
            <v>46051</v>
          </cell>
          <cell r="I1423" t="str">
            <v>WASEEM.TARIQ</v>
          </cell>
          <cell r="J1423" t="str">
            <v>Accepted</v>
          </cell>
          <cell r="K1423" t="str">
            <v>Cash Deposit</v>
          </cell>
          <cell r="L1423" t="str">
            <v>Renewal</v>
          </cell>
          <cell r="M1423" t="str">
            <v>-</v>
          </cell>
          <cell r="N1423" t="str">
            <v>-</v>
          </cell>
        </row>
        <row r="1424">
          <cell r="E1424" t="str">
            <v>NF1AET306H1001968</v>
          </cell>
          <cell r="F1424" t="str">
            <v>2025-02-01 12:07:57</v>
          </cell>
          <cell r="G1424">
            <v>13000</v>
          </cell>
          <cell r="H1424">
            <v>46051</v>
          </cell>
          <cell r="I1424" t="str">
            <v>ZAYNAB.MUSTAFA</v>
          </cell>
          <cell r="J1424" t="str">
            <v>Accepted</v>
          </cell>
          <cell r="K1424" t="str">
            <v>Online Transfer</v>
          </cell>
          <cell r="L1424" t="str">
            <v>Renewal</v>
          </cell>
          <cell r="M1424" t="str">
            <v>-</v>
          </cell>
          <cell r="N1424" t="str">
            <v>-</v>
          </cell>
        </row>
        <row r="1425">
          <cell r="E1425" t="str">
            <v>NSP150R-7039876</v>
          </cell>
          <cell r="F1425" t="str">
            <v>2026-01-29 00:00:00</v>
          </cell>
          <cell r="G1425">
            <v>16000</v>
          </cell>
          <cell r="H1425">
            <v>46051</v>
          </cell>
          <cell r="I1425" t="str">
            <v>JAWAHIR.SAEED</v>
          </cell>
          <cell r="J1425" t="str">
            <v>Accepted</v>
          </cell>
          <cell r="K1425" t="str">
            <v>Online Transfer</v>
          </cell>
          <cell r="L1425" t="str">
            <v>Conversion</v>
          </cell>
          <cell r="M1425" t="str">
            <v>N/A</v>
          </cell>
          <cell r="N1425" t="str">
            <v>-</v>
          </cell>
        </row>
        <row r="1426">
          <cell r="E1426">
            <v>1238352</v>
          </cell>
          <cell r="F1426" t="str">
            <v>2025-02-08 12:41:56</v>
          </cell>
          <cell r="G1426">
            <v>14500</v>
          </cell>
          <cell r="H1426">
            <v>46051</v>
          </cell>
          <cell r="I1426" t="str">
            <v>M.KHALID</v>
          </cell>
          <cell r="J1426" t="str">
            <v>Accepted</v>
          </cell>
          <cell r="K1426" t="str">
            <v>Online Transfer</v>
          </cell>
          <cell r="L1426" t="str">
            <v>Renewal</v>
          </cell>
          <cell r="M1426" t="str">
            <v>-</v>
          </cell>
          <cell r="N1426" t="str">
            <v>-</v>
          </cell>
        </row>
        <row r="1427">
          <cell r="E1427" t="str">
            <v>GUN126R-5546904</v>
          </cell>
          <cell r="F1427" t="str">
            <v>2026-01-29 00:00:00</v>
          </cell>
          <cell r="G1427">
            <v>18000</v>
          </cell>
          <cell r="H1427">
            <v>46051</v>
          </cell>
          <cell r="I1427" t="str">
            <v>ZAYNAB.MUSTAFA</v>
          </cell>
          <cell r="J1427" t="str">
            <v>Accepted</v>
          </cell>
          <cell r="K1427" t="str">
            <v>Online Transfer</v>
          </cell>
          <cell r="L1427" t="str">
            <v>Conversion</v>
          </cell>
          <cell r="M1427" t="str">
            <v>NA</v>
          </cell>
          <cell r="N1427" t="str">
            <v>-</v>
          </cell>
        </row>
        <row r="1428">
          <cell r="E1428" t="str">
            <v>SR308PK360827</v>
          </cell>
          <cell r="F1428" t="str">
            <v>2025-02-13 10:59:16</v>
          </cell>
          <cell r="G1428">
            <v>10000</v>
          </cell>
          <cell r="H1428">
            <v>46051</v>
          </cell>
          <cell r="I1428" t="str">
            <v>JAWAHIR.SAEED</v>
          </cell>
          <cell r="J1428" t="str">
            <v>Accepted</v>
          </cell>
          <cell r="K1428" t="str">
            <v>Online Transfer</v>
          </cell>
          <cell r="L1428" t="str">
            <v>Renewal</v>
          </cell>
          <cell r="M1428" t="str">
            <v>-</v>
          </cell>
          <cell r="N1428" t="str">
            <v>-</v>
          </cell>
        </row>
        <row r="1429">
          <cell r="E1429">
            <v>256421</v>
          </cell>
          <cell r="F1429" t="str">
            <v>2025-02-06 11:43:41</v>
          </cell>
          <cell r="G1429">
            <v>13000</v>
          </cell>
          <cell r="H1429">
            <v>46051</v>
          </cell>
          <cell r="I1429" t="str">
            <v>IQRA.KHAN</v>
          </cell>
          <cell r="J1429" t="str">
            <v>Accepted</v>
          </cell>
          <cell r="K1429" t="str">
            <v>Cash Deposit</v>
          </cell>
          <cell r="L1429" t="str">
            <v>Renewal</v>
          </cell>
          <cell r="M1429" t="str">
            <v>-</v>
          </cell>
          <cell r="N1429" t="str">
            <v>-</v>
          </cell>
        </row>
        <row r="1430">
          <cell r="E1430">
            <v>4007817</v>
          </cell>
          <cell r="F1430" t="str">
            <v>2023-02-10 14:44:23</v>
          </cell>
          <cell r="G1430">
            <v>10000</v>
          </cell>
          <cell r="H1430">
            <v>46049</v>
          </cell>
          <cell r="I1430" t="str">
            <v>HASNAIN</v>
          </cell>
          <cell r="J1430" t="str">
            <v>Accepted</v>
          </cell>
          <cell r="K1430" t="str">
            <v>Online Transfer</v>
          </cell>
          <cell r="L1430" t="str">
            <v>Renewal</v>
          </cell>
          <cell r="M1430" t="str">
            <v>-</v>
          </cell>
          <cell r="N1430" t="str">
            <v>-</v>
          </cell>
        </row>
        <row r="1431">
          <cell r="E1431" t="str">
            <v>NFA1ET306H1058557</v>
          </cell>
          <cell r="F1431" t="str">
            <v>2026-01-28 00:00:00</v>
          </cell>
          <cell r="G1431">
            <v>13000</v>
          </cell>
          <cell r="H1431">
            <v>46051</v>
          </cell>
          <cell r="I1431" t="str">
            <v>SABA.CH</v>
          </cell>
          <cell r="J1431" t="str">
            <v>Accepted</v>
          </cell>
          <cell r="K1431" t="str">
            <v>Online Transfer</v>
          </cell>
          <cell r="L1431" t="str">
            <v>Conversion</v>
          </cell>
          <cell r="M1431" t="str">
            <v>------------</v>
          </cell>
          <cell r="N1431" t="str">
            <v>-</v>
          </cell>
        </row>
        <row r="1432">
          <cell r="E1432" t="str">
            <v>H1140658</v>
          </cell>
          <cell r="F1432" t="str">
            <v>2026-01-29 00:00:00</v>
          </cell>
          <cell r="G1432">
            <v>15000</v>
          </cell>
          <cell r="H1432">
            <v>46050</v>
          </cell>
          <cell r="I1432" t="str">
            <v>M.KHALID</v>
          </cell>
          <cell r="J1432" t="str">
            <v>Accepted</v>
          </cell>
          <cell r="K1432" t="str">
            <v>Online Transfer</v>
          </cell>
          <cell r="L1432" t="str">
            <v>Conversion</v>
          </cell>
          <cell r="M1432" t="str">
            <v>NA</v>
          </cell>
          <cell r="N1432" t="str">
            <v>-</v>
          </cell>
        </row>
        <row r="1433">
          <cell r="E1433" t="str">
            <v>P519845</v>
          </cell>
          <cell r="F1433" t="str">
            <v>2024-02-03 11:48:26</v>
          </cell>
          <cell r="G1433">
            <v>15000</v>
          </cell>
          <cell r="H1433">
            <v>46049</v>
          </cell>
          <cell r="I1433" t="str">
            <v>YOUSUF.KHAN</v>
          </cell>
          <cell r="J1433" t="str">
            <v>Accepted</v>
          </cell>
          <cell r="K1433" t="str">
            <v>Online Transfer</v>
          </cell>
          <cell r="L1433" t="str">
            <v>Renewal</v>
          </cell>
          <cell r="M1433" t="str">
            <v>-</v>
          </cell>
          <cell r="N1433" t="str">
            <v>-</v>
          </cell>
        </row>
        <row r="1434">
          <cell r="E1434">
            <v>1189896</v>
          </cell>
          <cell r="F1434" t="str">
            <v>2024-01-24 16:15:20</v>
          </cell>
          <cell r="G1434">
            <v>15000</v>
          </cell>
          <cell r="H1434">
            <v>46049</v>
          </cell>
          <cell r="I1434" t="str">
            <v>YOUSUF.KHAN</v>
          </cell>
          <cell r="J1434" t="str">
            <v>Accepted</v>
          </cell>
          <cell r="K1434" t="str">
            <v>Online Transfer</v>
          </cell>
          <cell r="L1434" t="str">
            <v>Renewal</v>
          </cell>
          <cell r="M1434" t="str">
            <v>-</v>
          </cell>
          <cell r="N1434" t="str">
            <v>-</v>
          </cell>
        </row>
        <row r="1435">
          <cell r="E1435" t="str">
            <v>P500974</v>
          </cell>
          <cell r="F1435" t="str">
            <v>2024-02-06 17:17:24</v>
          </cell>
          <cell r="G1435">
            <v>15000</v>
          </cell>
          <cell r="H1435">
            <v>46049</v>
          </cell>
          <cell r="I1435" t="str">
            <v>YOUSUF.KHAN</v>
          </cell>
          <cell r="J1435" t="str">
            <v>Accepted</v>
          </cell>
          <cell r="K1435" t="str">
            <v>Cash Deposit</v>
          </cell>
          <cell r="L1435" t="str">
            <v>Renewal</v>
          </cell>
          <cell r="M1435" t="str">
            <v>-</v>
          </cell>
          <cell r="N1435" t="str">
            <v>-</v>
          </cell>
        </row>
        <row r="1436">
          <cell r="E1436" t="str">
            <v>NR004360</v>
          </cell>
          <cell r="F1436" t="str">
            <v>2023-01-23 15:28:20</v>
          </cell>
          <cell r="G1436">
            <v>14000</v>
          </cell>
          <cell r="H1436">
            <v>46051</v>
          </cell>
          <cell r="I1436" t="str">
            <v>M.KHALID</v>
          </cell>
          <cell r="J1436" t="str">
            <v>Accepted</v>
          </cell>
          <cell r="K1436" t="str">
            <v>Online Transfer</v>
          </cell>
          <cell r="L1436" t="str">
            <v>Renewal</v>
          </cell>
          <cell r="M1436" t="str">
            <v>-</v>
          </cell>
          <cell r="N1436" t="str">
            <v>-</v>
          </cell>
        </row>
        <row r="1437">
          <cell r="E1437" t="str">
            <v>JV-7243</v>
          </cell>
          <cell r="F1437" t="str">
            <v>2025-12-08 00:00:00</v>
          </cell>
          <cell r="G1437">
            <v>11000</v>
          </cell>
          <cell r="H1437">
            <v>46050</v>
          </cell>
          <cell r="I1437" t="str">
            <v>HASSAN.MUSTAFA</v>
          </cell>
          <cell r="J1437" t="str">
            <v>Accepted</v>
          </cell>
          <cell r="K1437" t="str">
            <v>Cash Deposit</v>
          </cell>
          <cell r="L1437" t="str">
            <v>Fresh</v>
          </cell>
          <cell r="M1437" t="str">
            <v>N/A</v>
          </cell>
          <cell r="N1437" t="str">
            <v>-</v>
          </cell>
        </row>
        <row r="1438">
          <cell r="E1438" t="str">
            <v>JV-7197</v>
          </cell>
          <cell r="F1438" t="str">
            <v>2025-12-05 15:45:41</v>
          </cell>
          <cell r="G1438">
            <v>11000</v>
          </cell>
          <cell r="H1438">
            <v>46050</v>
          </cell>
          <cell r="I1438" t="str">
            <v>HASSAN.MUSTAFA</v>
          </cell>
          <cell r="J1438" t="str">
            <v>Accepted</v>
          </cell>
          <cell r="K1438" t="str">
            <v>Cash Deposit</v>
          </cell>
          <cell r="L1438" t="str">
            <v>Fresh</v>
          </cell>
          <cell r="M1438" t="str">
            <v>N/A</v>
          </cell>
          <cell r="N1438" t="str">
            <v>-</v>
          </cell>
        </row>
        <row r="1439">
          <cell r="E1439" t="str">
            <v>T123817</v>
          </cell>
          <cell r="F1439" t="str">
            <v>2025-12-04 00:00:00</v>
          </cell>
          <cell r="G1439">
            <v>11000</v>
          </cell>
          <cell r="H1439">
            <v>46050</v>
          </cell>
          <cell r="I1439" t="str">
            <v>HASSAN.MUSTAFA</v>
          </cell>
          <cell r="J1439" t="str">
            <v>Accepted</v>
          </cell>
          <cell r="K1439" t="str">
            <v>Cash Deposit</v>
          </cell>
          <cell r="L1439" t="str">
            <v>Fresh</v>
          </cell>
          <cell r="M1439" t="str">
            <v>N/A</v>
          </cell>
          <cell r="N1439" t="str">
            <v>-</v>
          </cell>
        </row>
        <row r="1440">
          <cell r="E1440" t="str">
            <v>JW-4700</v>
          </cell>
          <cell r="F1440" t="str">
            <v>2025-12-04 00:00:00</v>
          </cell>
          <cell r="G1440">
            <v>11000</v>
          </cell>
          <cell r="H1440">
            <v>46050</v>
          </cell>
          <cell r="I1440" t="str">
            <v>HASSAN.MUSTAFA</v>
          </cell>
          <cell r="J1440" t="str">
            <v>Accepted</v>
          </cell>
          <cell r="K1440" t="str">
            <v>Cash Deposit</v>
          </cell>
          <cell r="L1440" t="str">
            <v>Fresh</v>
          </cell>
          <cell r="M1440" t="str">
            <v>N/A</v>
          </cell>
          <cell r="N1440" t="str">
            <v>-</v>
          </cell>
        </row>
        <row r="1441">
          <cell r="E1441" t="str">
            <v>R-1093590</v>
          </cell>
          <cell r="F1441" t="str">
            <v>2024-11-29 00:00:00</v>
          </cell>
          <cell r="G1441">
            <v>500</v>
          </cell>
          <cell r="H1441">
            <v>46030</v>
          </cell>
          <cell r="I1441" t="str">
            <v>SABA.CH</v>
          </cell>
          <cell r="J1441" t="str">
            <v>Accepted</v>
          </cell>
          <cell r="K1441" t="str">
            <v>Online Transfer</v>
          </cell>
          <cell r="L1441" t="str">
            <v>Renewal</v>
          </cell>
          <cell r="M1441" t="str">
            <v>-</v>
          </cell>
          <cell r="N1441" t="str">
            <v>-</v>
          </cell>
        </row>
        <row r="1442">
          <cell r="E1442">
            <v>10045989</v>
          </cell>
          <cell r="F1442" t="str">
            <v>2021-01-19 14:55:37</v>
          </cell>
          <cell r="G1442">
            <v>11000</v>
          </cell>
          <cell r="H1442">
            <v>46051</v>
          </cell>
          <cell r="I1442" t="str">
            <v>IQRA.KHAN</v>
          </cell>
          <cell r="J1442" t="str">
            <v>Accepted</v>
          </cell>
          <cell r="K1442" t="str">
            <v>Online Transfer</v>
          </cell>
          <cell r="L1442" t="str">
            <v>Renewal</v>
          </cell>
          <cell r="M1442" t="str">
            <v>-</v>
          </cell>
          <cell r="N1442" t="str">
            <v>-</v>
          </cell>
        </row>
        <row r="1443">
          <cell r="E1443" t="str">
            <v>R0894607</v>
          </cell>
          <cell r="F1443" t="str">
            <v>2025-02-13 14:23:45</v>
          </cell>
          <cell r="G1443">
            <v>18000</v>
          </cell>
          <cell r="H1443">
            <v>46051</v>
          </cell>
          <cell r="I1443" t="str">
            <v>MUHAMMAD.UMER</v>
          </cell>
          <cell r="J1443" t="str">
            <v>Accepted</v>
          </cell>
          <cell r="K1443" t="str">
            <v>Online Transfer</v>
          </cell>
          <cell r="L1443" t="str">
            <v>Renewal</v>
          </cell>
          <cell r="M1443" t="str">
            <v>-</v>
          </cell>
          <cell r="N1443" t="str">
            <v>-</v>
          </cell>
        </row>
        <row r="1444">
          <cell r="E1444" t="str">
            <v>UGM16266</v>
          </cell>
          <cell r="F1444" t="str">
            <v>2025-12-01 00:00:00</v>
          </cell>
          <cell r="G1444">
            <v>11000</v>
          </cell>
          <cell r="H1444">
            <v>46050</v>
          </cell>
          <cell r="I1444" t="str">
            <v>HASSAN.MUSTAFA</v>
          </cell>
          <cell r="J1444" t="str">
            <v>Accepted</v>
          </cell>
          <cell r="K1444" t="str">
            <v>Cash Deposit</v>
          </cell>
          <cell r="L1444" t="str">
            <v>Fresh</v>
          </cell>
          <cell r="M1444" t="str">
            <v>N/A</v>
          </cell>
          <cell r="N1444" t="str">
            <v>-</v>
          </cell>
        </row>
        <row r="1445">
          <cell r="E1445" t="str">
            <v>JV-7458</v>
          </cell>
          <cell r="F1445" t="str">
            <v>2025-12-02 00:00:00</v>
          </cell>
          <cell r="G1445">
            <v>11000</v>
          </cell>
          <cell r="H1445">
            <v>46050</v>
          </cell>
          <cell r="I1445" t="str">
            <v>HASSAN.MUSTAFA</v>
          </cell>
          <cell r="J1445" t="str">
            <v>Accepted</v>
          </cell>
          <cell r="K1445" t="str">
            <v>Cash Deposit</v>
          </cell>
          <cell r="L1445" t="str">
            <v>Fresh</v>
          </cell>
          <cell r="M1445" t="str">
            <v>N/A</v>
          </cell>
          <cell r="N1445" t="str">
            <v>-</v>
          </cell>
        </row>
        <row r="1446">
          <cell r="E1446">
            <v>10104452</v>
          </cell>
          <cell r="F1446" t="str">
            <v>2023-01-30 16:38:00</v>
          </cell>
          <cell r="G1446">
            <v>12000</v>
          </cell>
          <cell r="H1446">
            <v>46050</v>
          </cell>
          <cell r="I1446" t="str">
            <v>SABA.CH</v>
          </cell>
          <cell r="J1446" t="str">
            <v>Accepted</v>
          </cell>
          <cell r="K1446" t="str">
            <v>Online Transfer</v>
          </cell>
          <cell r="L1446" t="str">
            <v>Renewal</v>
          </cell>
          <cell r="M1446" t="str">
            <v>-</v>
          </cell>
          <cell r="N1446" t="str">
            <v>-</v>
          </cell>
        </row>
        <row r="1447">
          <cell r="E1447" t="str">
            <v>TMC-933</v>
          </cell>
          <cell r="F1447" t="str">
            <v>2025-12-03 00:00:00</v>
          </cell>
          <cell r="G1447">
            <v>11000</v>
          </cell>
          <cell r="H1447">
            <v>46050</v>
          </cell>
          <cell r="I1447" t="str">
            <v>HASSAN.MUSTAFA</v>
          </cell>
          <cell r="J1447" t="str">
            <v>Accepted</v>
          </cell>
          <cell r="K1447" t="str">
            <v>Cash Deposit</v>
          </cell>
          <cell r="L1447" t="str">
            <v>Fresh</v>
          </cell>
          <cell r="M1447" t="str">
            <v>N/A</v>
          </cell>
          <cell r="N1447" t="str">
            <v>-</v>
          </cell>
        </row>
        <row r="1448">
          <cell r="E1448" t="str">
            <v>R048602</v>
          </cell>
          <cell r="F1448" t="str">
            <v>2025-02-11 16:39:40</v>
          </cell>
          <cell r="G1448">
            <v>13000</v>
          </cell>
          <cell r="H1448">
            <v>46050</v>
          </cell>
          <cell r="I1448" t="str">
            <v>SABA.CH</v>
          </cell>
          <cell r="J1448" t="str">
            <v>Accepted</v>
          </cell>
          <cell r="K1448" t="str">
            <v>Cheque Deposit</v>
          </cell>
          <cell r="L1448" t="str">
            <v>Renewal</v>
          </cell>
          <cell r="M1448" t="str">
            <v>-</v>
          </cell>
          <cell r="N1448" t="str">
            <v>-</v>
          </cell>
        </row>
        <row r="1449">
          <cell r="E1449" t="str">
            <v>JW-5700</v>
          </cell>
          <cell r="F1449" t="str">
            <v>2025-12-03 00:00:00</v>
          </cell>
          <cell r="G1449">
            <v>11000</v>
          </cell>
          <cell r="H1449">
            <v>46050</v>
          </cell>
          <cell r="I1449" t="str">
            <v>HASSAN.MUSTAFA</v>
          </cell>
          <cell r="J1449" t="str">
            <v>Accepted</v>
          </cell>
          <cell r="K1449" t="str">
            <v>Cash Deposit</v>
          </cell>
          <cell r="L1449" t="str">
            <v>Fresh</v>
          </cell>
          <cell r="M1449" t="str">
            <v>N/A</v>
          </cell>
          <cell r="N1449" t="str">
            <v>-</v>
          </cell>
        </row>
        <row r="1450">
          <cell r="E1450" t="str">
            <v>NF1AET306H1059829</v>
          </cell>
          <cell r="F1450" t="str">
            <v>2025-02-11 09:25:14</v>
          </cell>
          <cell r="G1450">
            <v>13000</v>
          </cell>
          <cell r="H1450">
            <v>46050</v>
          </cell>
          <cell r="I1450" t="str">
            <v>SABA.CH</v>
          </cell>
          <cell r="J1450" t="str">
            <v>Accepted</v>
          </cell>
          <cell r="K1450" t="str">
            <v>Online Transfer</v>
          </cell>
          <cell r="L1450" t="str">
            <v>Renewal</v>
          </cell>
          <cell r="M1450" t="str">
            <v>-</v>
          </cell>
          <cell r="N1450" t="str">
            <v>-</v>
          </cell>
        </row>
        <row r="1451">
          <cell r="E1451">
            <v>1154808</v>
          </cell>
          <cell r="F1451" t="str">
            <v>2022-11-21 18:24:56</v>
          </cell>
          <cell r="G1451">
            <v>12000</v>
          </cell>
          <cell r="H1451">
            <v>46049</v>
          </cell>
          <cell r="I1451" t="str">
            <v>SABA.CH</v>
          </cell>
          <cell r="J1451" t="str">
            <v>Accepted</v>
          </cell>
          <cell r="K1451" t="str">
            <v>Cash Deposit</v>
          </cell>
          <cell r="L1451" t="str">
            <v>Renewal</v>
          </cell>
          <cell r="M1451" t="str">
            <v>-</v>
          </cell>
          <cell r="N1451" t="str">
            <v>-</v>
          </cell>
        </row>
        <row r="1452">
          <cell r="E1452" t="str">
            <v>JV-4700</v>
          </cell>
          <cell r="F1452" t="str">
            <v>2025-12-04 15:22:46</v>
          </cell>
          <cell r="G1452">
            <v>11000</v>
          </cell>
          <cell r="H1452">
            <v>46050</v>
          </cell>
          <cell r="I1452" t="str">
            <v>HASSAN.MUSTAFA</v>
          </cell>
          <cell r="J1452" t="str">
            <v>Accepted</v>
          </cell>
          <cell r="K1452" t="str">
            <v>Cash Deposit</v>
          </cell>
          <cell r="L1452" t="str">
            <v>Fresh</v>
          </cell>
          <cell r="M1452" t="str">
            <v>N/A</v>
          </cell>
          <cell r="N1452" t="str">
            <v>-</v>
          </cell>
        </row>
        <row r="1453">
          <cell r="E1453">
            <v>1801936</v>
          </cell>
          <cell r="F1453" t="str">
            <v>2025-02-12 18:24:30</v>
          </cell>
          <cell r="G1453">
            <v>14000</v>
          </cell>
          <cell r="H1453">
            <v>46050</v>
          </cell>
          <cell r="I1453" t="str">
            <v>FARJAD.MANZOOR</v>
          </cell>
          <cell r="J1453" t="str">
            <v>Accepted</v>
          </cell>
          <cell r="K1453" t="str">
            <v>Online Transfer</v>
          </cell>
          <cell r="L1453" t="str">
            <v>Renewal</v>
          </cell>
          <cell r="M1453" t="str">
            <v>-</v>
          </cell>
          <cell r="N1453" t="str">
            <v>-</v>
          </cell>
        </row>
        <row r="1454">
          <cell r="E1454" t="str">
            <v>E-4579</v>
          </cell>
          <cell r="F1454" t="str">
            <v>2025-02-10 16:06:37</v>
          </cell>
          <cell r="G1454">
            <v>10000</v>
          </cell>
          <cell r="H1454">
            <v>46050</v>
          </cell>
          <cell r="I1454" t="str">
            <v>FARJAD.MANZOOR</v>
          </cell>
          <cell r="J1454" t="str">
            <v>Accepted</v>
          </cell>
          <cell r="K1454" t="str">
            <v>Online Transfer</v>
          </cell>
          <cell r="L1454" t="str">
            <v>Renewal</v>
          </cell>
          <cell r="M1454" t="str">
            <v>-</v>
          </cell>
          <cell r="N1454" t="str">
            <v>-</v>
          </cell>
        </row>
        <row r="1455">
          <cell r="E1455" t="str">
            <v>S0305454</v>
          </cell>
          <cell r="F1455" t="str">
            <v>2025-02-11 18:27:47</v>
          </cell>
          <cell r="G1455">
            <v>12000</v>
          </cell>
          <cell r="H1455">
            <v>46050</v>
          </cell>
          <cell r="I1455" t="str">
            <v>FARJAD.MANZOOR</v>
          </cell>
          <cell r="J1455" t="str">
            <v>Accepted</v>
          </cell>
          <cell r="K1455" t="str">
            <v>Online Transfer</v>
          </cell>
          <cell r="L1455" t="str">
            <v>Renewal</v>
          </cell>
          <cell r="M1455" t="str">
            <v>-</v>
          </cell>
          <cell r="N1455" t="str">
            <v>-</v>
          </cell>
        </row>
        <row r="1456">
          <cell r="E1456" t="str">
            <v>LEA17A-1057</v>
          </cell>
          <cell r="F1456" t="str">
            <v>2025-02-01 12:01:30</v>
          </cell>
          <cell r="G1456">
            <v>12000</v>
          </cell>
          <cell r="H1456">
            <v>46050</v>
          </cell>
          <cell r="I1456" t="str">
            <v>FARJAD.MANZOOR</v>
          </cell>
          <cell r="J1456" t="str">
            <v>Accepted</v>
          </cell>
          <cell r="K1456" t="str">
            <v>Online Transfer</v>
          </cell>
          <cell r="L1456" t="str">
            <v>Renewal</v>
          </cell>
          <cell r="M1456" t="str">
            <v>-</v>
          </cell>
          <cell r="N1456" t="str">
            <v>-</v>
          </cell>
        </row>
        <row r="1457">
          <cell r="E1457">
            <v>1240157</v>
          </cell>
          <cell r="F1457" t="str">
            <v>2025-02-12 20:52:42</v>
          </cell>
          <cell r="G1457">
            <v>13000</v>
          </cell>
          <cell r="H1457">
            <v>46050</v>
          </cell>
          <cell r="I1457" t="str">
            <v>FARJAD.MANZOOR</v>
          </cell>
          <cell r="J1457" t="str">
            <v>Accepted</v>
          </cell>
          <cell r="K1457" t="str">
            <v>Online Transfer</v>
          </cell>
          <cell r="L1457" t="str">
            <v>Renewal</v>
          </cell>
          <cell r="M1457" t="str">
            <v>-</v>
          </cell>
          <cell r="N1457" t="str">
            <v>-</v>
          </cell>
        </row>
        <row r="1458">
          <cell r="E1458" t="str">
            <v>N209108</v>
          </cell>
          <cell r="F1458" t="str">
            <v>2022-08-18 16:07:12</v>
          </cell>
          <cell r="G1458">
            <v>14000</v>
          </cell>
          <cell r="H1458">
            <v>46050</v>
          </cell>
          <cell r="I1458" t="str">
            <v>SABA.CH</v>
          </cell>
          <cell r="J1458" t="str">
            <v>Accepted</v>
          </cell>
          <cell r="K1458" t="str">
            <v>Online Transfer</v>
          </cell>
          <cell r="L1458" t="str">
            <v>Renewal</v>
          </cell>
          <cell r="M1458" t="str">
            <v>-</v>
          </cell>
          <cell r="N1458" t="str">
            <v>-</v>
          </cell>
        </row>
        <row r="1459">
          <cell r="E1459" t="str">
            <v>GUN126R-5573065</v>
          </cell>
          <cell r="F1459" t="str">
            <v>2025-12-22 17:52:09</v>
          </cell>
          <cell r="G1459">
            <v>18500</v>
          </cell>
          <cell r="H1459">
            <v>46050</v>
          </cell>
          <cell r="I1459" t="str">
            <v>HASSAN.MUSTAFA</v>
          </cell>
          <cell r="J1459" t="str">
            <v>Accepted</v>
          </cell>
          <cell r="K1459" t="str">
            <v>Cheque</v>
          </cell>
          <cell r="L1459" t="str">
            <v>Fresh</v>
          </cell>
          <cell r="M1459" t="str">
            <v>N/A</v>
          </cell>
          <cell r="N1459" t="str">
            <v>-</v>
          </cell>
        </row>
        <row r="1460">
          <cell r="E1460" t="str">
            <v>GUN126R-5573059</v>
          </cell>
          <cell r="F1460" t="str">
            <v>2025-12-22 17:36:27</v>
          </cell>
          <cell r="G1460">
            <v>18500</v>
          </cell>
          <cell r="H1460">
            <v>46050</v>
          </cell>
          <cell r="I1460" t="str">
            <v>HASSAN.MUSTAFA</v>
          </cell>
          <cell r="J1460" t="str">
            <v>Accepted</v>
          </cell>
          <cell r="K1460" t="str">
            <v>Cheque</v>
          </cell>
          <cell r="L1460" t="str">
            <v>Fresh</v>
          </cell>
          <cell r="M1460" t="str">
            <v>N/A</v>
          </cell>
          <cell r="N1460" t="str">
            <v>-</v>
          </cell>
        </row>
        <row r="1461">
          <cell r="E1461" t="str">
            <v>GUN126R-5573049</v>
          </cell>
          <cell r="F1461" t="str">
            <v>2025-12-22 15:14:57</v>
          </cell>
          <cell r="G1461">
            <v>18500</v>
          </cell>
          <cell r="H1461">
            <v>46050</v>
          </cell>
          <cell r="I1461" t="str">
            <v>HASSAN.MUSTAFA</v>
          </cell>
          <cell r="J1461" t="str">
            <v>Accepted</v>
          </cell>
          <cell r="K1461" t="str">
            <v>Cheque</v>
          </cell>
          <cell r="L1461" t="str">
            <v>Fresh</v>
          </cell>
          <cell r="M1461" t="str">
            <v>N/A</v>
          </cell>
          <cell r="N1461" t="str">
            <v>-</v>
          </cell>
        </row>
        <row r="1462">
          <cell r="E1462">
            <v>1165630</v>
          </cell>
          <cell r="F1462" t="str">
            <v>2023-01-24 20:54:56</v>
          </cell>
          <cell r="G1462">
            <v>13000</v>
          </cell>
          <cell r="H1462">
            <v>46049</v>
          </cell>
          <cell r="I1462" t="str">
            <v>SABA.CH</v>
          </cell>
          <cell r="J1462" t="str">
            <v>Accepted</v>
          </cell>
          <cell r="K1462" t="str">
            <v>Online Transfer</v>
          </cell>
          <cell r="L1462" t="str">
            <v>Renewal</v>
          </cell>
          <cell r="M1462" t="str">
            <v>-</v>
          </cell>
          <cell r="N1462" t="str">
            <v>-</v>
          </cell>
        </row>
        <row r="1463">
          <cell r="E1463" t="str">
            <v>NKMA2CDR4L1000061</v>
          </cell>
          <cell r="F1463" t="str">
            <v>2022-10-10 12:52:00</v>
          </cell>
          <cell r="G1463">
            <v>15500</v>
          </cell>
          <cell r="H1463">
            <v>46051</v>
          </cell>
          <cell r="I1463" t="str">
            <v>AGHA.M.JAFFER</v>
          </cell>
          <cell r="J1463" t="str">
            <v>Accepted</v>
          </cell>
          <cell r="K1463" t="str">
            <v>Online Transfer</v>
          </cell>
          <cell r="L1463" t="str">
            <v>Renewal</v>
          </cell>
          <cell r="M1463" t="str">
            <v>-</v>
          </cell>
          <cell r="N1463" t="str">
            <v>-</v>
          </cell>
        </row>
        <row r="1464">
          <cell r="E1464">
            <v>169557</v>
          </cell>
          <cell r="F1464" t="str">
            <v>2025-12-09 22:38:52</v>
          </cell>
          <cell r="G1464">
            <v>4000</v>
          </cell>
          <cell r="H1464">
            <v>46050</v>
          </cell>
          <cell r="I1464" t="str">
            <v>M.FAIZAN</v>
          </cell>
          <cell r="J1464" t="str">
            <v>Accepted</v>
          </cell>
          <cell r="K1464" t="str">
            <v>Online Transfer</v>
          </cell>
          <cell r="L1464" t="str">
            <v>Removal Transfer</v>
          </cell>
          <cell r="M1464" t="str">
            <v>-</v>
          </cell>
          <cell r="N1464" t="str">
            <v>-</v>
          </cell>
        </row>
        <row r="1465">
          <cell r="E1465" t="str">
            <v>NFBFE1685TR014534</v>
          </cell>
          <cell r="F1465" t="str">
            <v>2026-01-26 14:39:33</v>
          </cell>
          <cell r="G1465">
            <v>25000</v>
          </cell>
          <cell r="H1465">
            <v>46052</v>
          </cell>
          <cell r="I1465" t="str">
            <v>S.FARAZ.AHSAN</v>
          </cell>
          <cell r="J1465" t="str">
            <v>Accepted</v>
          </cell>
          <cell r="K1465" t="str">
            <v>Cheque</v>
          </cell>
          <cell r="L1465" t="str">
            <v>Fresh</v>
          </cell>
          <cell r="M1465" t="str">
            <v>N/A</v>
          </cell>
          <cell r="N1465" t="str">
            <v>-</v>
          </cell>
        </row>
        <row r="1466">
          <cell r="E1466" t="str">
            <v>NFBFE1652SR011708</v>
          </cell>
          <cell r="F1466" t="str">
            <v>2026-01-06 14:52:02</v>
          </cell>
          <cell r="G1466">
            <v>25000</v>
          </cell>
          <cell r="H1466">
            <v>46052</v>
          </cell>
          <cell r="I1466" t="str">
            <v>S.FARAZ.AHSAN</v>
          </cell>
          <cell r="J1466" t="str">
            <v>Accepted</v>
          </cell>
          <cell r="K1466" t="str">
            <v>Cheque</v>
          </cell>
          <cell r="L1466" t="str">
            <v>Fresh</v>
          </cell>
          <cell r="M1466" t="str">
            <v>N/A</v>
          </cell>
          <cell r="N1466" t="str">
            <v>-</v>
          </cell>
        </row>
        <row r="1467">
          <cell r="E1467" t="str">
            <v>NFBGN8621TR064517</v>
          </cell>
          <cell r="F1467" t="str">
            <v>2026-01-15 17:10:32</v>
          </cell>
          <cell r="G1467">
            <v>25000</v>
          </cell>
          <cell r="H1467">
            <v>46052</v>
          </cell>
          <cell r="I1467" t="str">
            <v>S.FARAZ.AHSAN</v>
          </cell>
          <cell r="J1467" t="str">
            <v>Accepted</v>
          </cell>
          <cell r="K1467" t="str">
            <v>Cheque</v>
          </cell>
          <cell r="L1467" t="str">
            <v>Fresh</v>
          </cell>
          <cell r="M1467" t="str">
            <v>N/A</v>
          </cell>
          <cell r="N1467" t="str">
            <v>-</v>
          </cell>
        </row>
        <row r="1468">
          <cell r="E1468" t="str">
            <v>NF1AET306H1191643</v>
          </cell>
          <cell r="F1468" t="str">
            <v>2025-02-12 00:00:00</v>
          </cell>
          <cell r="G1468">
            <v>13500</v>
          </cell>
          <cell r="H1468">
            <v>46051</v>
          </cell>
          <cell r="I1468" t="str">
            <v>AGHA.M.JAFFER</v>
          </cell>
          <cell r="J1468" t="str">
            <v>Accepted</v>
          </cell>
          <cell r="K1468" t="str">
            <v>Online Transfer</v>
          </cell>
          <cell r="L1468" t="str">
            <v>Renewal</v>
          </cell>
          <cell r="M1468" t="str">
            <v>-</v>
          </cell>
          <cell r="N1468" t="str">
            <v>-</v>
          </cell>
        </row>
        <row r="1469">
          <cell r="E1469" t="str">
            <v>3NF1SZC63S002188428</v>
          </cell>
          <cell r="F1469" t="str">
            <v>2025-12-27 16:15:48</v>
          </cell>
          <cell r="G1469">
            <v>12500</v>
          </cell>
          <cell r="H1469">
            <v>46050</v>
          </cell>
          <cell r="I1469" t="str">
            <v>S.FARAZ.AHSAN</v>
          </cell>
          <cell r="J1469" t="str">
            <v>Accepted</v>
          </cell>
          <cell r="K1469" t="str">
            <v>Online Transfer</v>
          </cell>
          <cell r="L1469" t="str">
            <v>Fresh</v>
          </cell>
          <cell r="M1469" t="str">
            <v>N/A</v>
          </cell>
          <cell r="N1469" t="str">
            <v>-</v>
          </cell>
        </row>
        <row r="1470">
          <cell r="E1470" t="str">
            <v>N100602</v>
          </cell>
          <cell r="F1470" t="str">
            <v>2026-01-19 12:53:32</v>
          </cell>
          <cell r="G1470">
            <v>13000</v>
          </cell>
          <cell r="H1470">
            <v>46050</v>
          </cell>
          <cell r="I1470" t="str">
            <v>WAQAR.NABI</v>
          </cell>
          <cell r="J1470" t="str">
            <v>Accepted</v>
          </cell>
          <cell r="K1470" t="str">
            <v>Online Transfer</v>
          </cell>
          <cell r="L1470" t="str">
            <v>Fresh</v>
          </cell>
          <cell r="M1470" t="str">
            <v>N/A</v>
          </cell>
          <cell r="N1470" t="str">
            <v>-</v>
          </cell>
        </row>
        <row r="1471">
          <cell r="E1471" t="str">
            <v>NHP10-6314789</v>
          </cell>
          <cell r="F1471" t="str">
            <v>2025-01-31 16:22:49</v>
          </cell>
          <cell r="G1471">
            <v>12500</v>
          </cell>
          <cell r="H1471">
            <v>46050</v>
          </cell>
          <cell r="I1471" t="str">
            <v>JAWAHIR.SAEED</v>
          </cell>
          <cell r="J1471" t="str">
            <v>Accepted</v>
          </cell>
          <cell r="K1471" t="str">
            <v>Online Transfer</v>
          </cell>
          <cell r="L1471" t="str">
            <v>Renewal</v>
          </cell>
          <cell r="M1471" t="str">
            <v>-</v>
          </cell>
          <cell r="N1471" t="str">
            <v>-</v>
          </cell>
        </row>
        <row r="1472">
          <cell r="E1472" t="str">
            <v>NZE170R-4147214</v>
          </cell>
          <cell r="F1472" t="str">
            <v>2025-02-12 13:17:55</v>
          </cell>
          <cell r="G1472">
            <v>13500</v>
          </cell>
          <cell r="H1472">
            <v>46050</v>
          </cell>
          <cell r="I1472" t="str">
            <v>JAWAHIR.SAEED</v>
          </cell>
          <cell r="J1472" t="str">
            <v>Accepted</v>
          </cell>
          <cell r="K1472" t="str">
            <v>Online Transfer</v>
          </cell>
          <cell r="L1472" t="str">
            <v>Renewal</v>
          </cell>
          <cell r="M1472" t="str">
            <v>-</v>
          </cell>
          <cell r="N1472" t="str">
            <v>-</v>
          </cell>
        </row>
        <row r="1473">
          <cell r="E1473" t="str">
            <v>ZRE171R-6078437</v>
          </cell>
          <cell r="F1473" t="str">
            <v>2025-02-03 00:00:00</v>
          </cell>
          <cell r="G1473">
            <v>13000</v>
          </cell>
          <cell r="H1473">
            <v>46050</v>
          </cell>
          <cell r="I1473" t="str">
            <v>RAHAT.GUL</v>
          </cell>
          <cell r="J1473" t="str">
            <v>Accepted</v>
          </cell>
          <cell r="K1473" t="str">
            <v>Online Transfer</v>
          </cell>
          <cell r="L1473" t="str">
            <v>Renewal</v>
          </cell>
          <cell r="M1473" t="str">
            <v>-</v>
          </cell>
          <cell r="N1473" t="str">
            <v>-</v>
          </cell>
        </row>
        <row r="1474">
          <cell r="E1474">
            <v>10076085</v>
          </cell>
          <cell r="F1474" t="str">
            <v>2023-02-01 14:23:57</v>
          </cell>
          <cell r="G1474">
            <v>13000</v>
          </cell>
          <cell r="H1474">
            <v>46051</v>
          </cell>
          <cell r="I1474" t="str">
            <v>RAHAT.GUL</v>
          </cell>
          <cell r="J1474" t="str">
            <v>Accepted</v>
          </cell>
          <cell r="K1474" t="str">
            <v>Online Transfer</v>
          </cell>
          <cell r="L1474" t="str">
            <v>Renewal</v>
          </cell>
          <cell r="M1474" t="str">
            <v>-</v>
          </cell>
          <cell r="N1474" t="str">
            <v>-</v>
          </cell>
        </row>
        <row r="1475">
          <cell r="E1475">
            <v>6066741</v>
          </cell>
          <cell r="F1475" t="str">
            <v>2022-02-02 12:23:25</v>
          </cell>
          <cell r="G1475">
            <v>14000</v>
          </cell>
          <cell r="H1475">
            <v>46051</v>
          </cell>
          <cell r="I1475" t="str">
            <v>RAHAT.GUL</v>
          </cell>
          <cell r="J1475" t="str">
            <v>Accepted</v>
          </cell>
          <cell r="K1475" t="str">
            <v>Online Transfer</v>
          </cell>
          <cell r="L1475" t="str">
            <v>Renewal</v>
          </cell>
          <cell r="M1475" t="str">
            <v>-</v>
          </cell>
          <cell r="N1475" t="str">
            <v>-</v>
          </cell>
        </row>
        <row r="1476">
          <cell r="E1476" t="str">
            <v>KR7101026</v>
          </cell>
          <cell r="F1476" t="str">
            <v>2025-02-28 11:18:04</v>
          </cell>
          <cell r="G1476">
            <v>7500</v>
          </cell>
          <cell r="H1476">
            <v>46028</v>
          </cell>
          <cell r="I1476" t="str">
            <v>RAHAT.GUL</v>
          </cell>
          <cell r="J1476" t="str">
            <v>Accepted</v>
          </cell>
          <cell r="K1476" t="str">
            <v>Cash Deposit</v>
          </cell>
          <cell r="L1476" t="str">
            <v>Renewal</v>
          </cell>
          <cell r="M1476" t="str">
            <v>-</v>
          </cell>
          <cell r="N1476" t="str">
            <v>-</v>
          </cell>
        </row>
        <row r="1477">
          <cell r="E1477">
            <v>6091098</v>
          </cell>
          <cell r="F1477" t="str">
            <v>2026-01-24 15:34:39</v>
          </cell>
          <cell r="G1477">
            <v>15000</v>
          </cell>
          <cell r="H1477">
            <v>46050</v>
          </cell>
          <cell r="I1477" t="str">
            <v>WAQAR.NABI</v>
          </cell>
          <cell r="J1477" t="str">
            <v>Accepted</v>
          </cell>
          <cell r="K1477" t="str">
            <v>Cash Deposit</v>
          </cell>
          <cell r="L1477" t="str">
            <v>Fresh</v>
          </cell>
          <cell r="M1477" t="str">
            <v>N/A</v>
          </cell>
          <cell r="N1477" t="str">
            <v>-</v>
          </cell>
        </row>
        <row r="1478">
          <cell r="E1478" t="str">
            <v>R-5548408</v>
          </cell>
          <cell r="F1478" t="str">
            <v>2025-12-18 18:09:32</v>
          </cell>
          <cell r="G1478">
            <v>15000</v>
          </cell>
          <cell r="H1478">
            <v>46049</v>
          </cell>
          <cell r="I1478" t="str">
            <v>MAIRAJ.HAQ</v>
          </cell>
          <cell r="J1478" t="str">
            <v>Accepted</v>
          </cell>
          <cell r="K1478" t="str">
            <v>Online Transfer</v>
          </cell>
          <cell r="L1478" t="str">
            <v>Fresh</v>
          </cell>
          <cell r="M1478" t="str">
            <v>Muhammad Zaheer Altaf</v>
          </cell>
          <cell r="N1478">
            <v>4210188275031</v>
          </cell>
        </row>
        <row r="1479">
          <cell r="E1479" t="str">
            <v>NFBGM16449R103492</v>
          </cell>
          <cell r="F1479" t="str">
            <v>2026-01-23 19:29:24</v>
          </cell>
          <cell r="G1479">
            <v>13000</v>
          </cell>
          <cell r="H1479">
            <v>46050</v>
          </cell>
          <cell r="I1479" t="str">
            <v>JOSEPH.H</v>
          </cell>
          <cell r="J1479" t="str">
            <v>Accepted</v>
          </cell>
          <cell r="K1479" t="str">
            <v>Online Transfer</v>
          </cell>
          <cell r="L1479" t="str">
            <v>Fresh</v>
          </cell>
          <cell r="M1479" t="str">
            <v>N/A</v>
          </cell>
          <cell r="N1479" t="str">
            <v>-</v>
          </cell>
        </row>
        <row r="1480">
          <cell r="E1480">
            <v>1082976</v>
          </cell>
          <cell r="F1480" t="str">
            <v>2026-01-06 00:00:00</v>
          </cell>
          <cell r="G1480">
            <v>15000</v>
          </cell>
          <cell r="H1480">
            <v>46050</v>
          </cell>
          <cell r="I1480" t="str">
            <v>JOSEPH.H</v>
          </cell>
          <cell r="J1480" t="str">
            <v>Accepted</v>
          </cell>
          <cell r="K1480" t="str">
            <v>Online Transfer</v>
          </cell>
          <cell r="L1480" t="str">
            <v>Fresh</v>
          </cell>
          <cell r="M1480" t="str">
            <v>N/A</v>
          </cell>
          <cell r="N1480" t="str">
            <v>-</v>
          </cell>
        </row>
        <row r="1481">
          <cell r="E1481" t="str">
            <v>NFBGM1541KR242311</v>
          </cell>
          <cell r="F1481" t="str">
            <v>2026-01-06 18:40:27</v>
          </cell>
          <cell r="G1481">
            <v>2500</v>
          </cell>
          <cell r="H1481">
            <v>46045</v>
          </cell>
          <cell r="I1481" t="str">
            <v>JOSEPH.H</v>
          </cell>
          <cell r="J1481" t="str">
            <v>Accepted</v>
          </cell>
          <cell r="K1481" t="str">
            <v>Cash Deposit</v>
          </cell>
          <cell r="L1481" t="str">
            <v>Fresh</v>
          </cell>
          <cell r="M1481" t="str">
            <v>N/A</v>
          </cell>
          <cell r="N1481" t="str">
            <v>-</v>
          </cell>
        </row>
        <row r="1482">
          <cell r="E1482" t="str">
            <v>AZC-834</v>
          </cell>
          <cell r="F1482" t="str">
            <v>2026-01-28 14:55:25</v>
          </cell>
          <cell r="G1482">
            <v>13000</v>
          </cell>
          <cell r="H1482">
            <v>46050</v>
          </cell>
          <cell r="I1482" t="str">
            <v>SHAYAN</v>
          </cell>
          <cell r="J1482" t="str">
            <v>Accepted</v>
          </cell>
          <cell r="K1482" t="str">
            <v>Online Transfer</v>
          </cell>
          <cell r="L1482" t="str">
            <v>Fresh</v>
          </cell>
          <cell r="M1482" t="str">
            <v>N/A</v>
          </cell>
          <cell r="N1482" t="str">
            <v>-</v>
          </cell>
        </row>
        <row r="1483">
          <cell r="E1483" t="str">
            <v>012920</v>
          </cell>
          <cell r="F1483" t="str">
            <v>2019-02-11 15:20:33</v>
          </cell>
          <cell r="G1483">
            <v>13500</v>
          </cell>
          <cell r="H1483">
            <v>46050</v>
          </cell>
          <cell r="I1483" t="str">
            <v>WASEEM.TARIQ</v>
          </cell>
          <cell r="J1483" t="str">
            <v>Accepted</v>
          </cell>
          <cell r="K1483" t="str">
            <v>Online Transfer</v>
          </cell>
          <cell r="L1483" t="str">
            <v>Renewal</v>
          </cell>
          <cell r="M1483" t="str">
            <v>-</v>
          </cell>
          <cell r="N1483" t="str">
            <v>-</v>
          </cell>
        </row>
        <row r="1484">
          <cell r="E1484">
            <v>112220</v>
          </cell>
          <cell r="F1484" t="str">
            <v>2026-01-21 11:57:34</v>
          </cell>
          <cell r="G1484">
            <v>12500</v>
          </cell>
          <cell r="H1484">
            <v>46044</v>
          </cell>
          <cell r="I1484" t="str">
            <v>M.FAIZAN</v>
          </cell>
          <cell r="J1484" t="str">
            <v>Accepted</v>
          </cell>
          <cell r="K1484" t="str">
            <v>Online Transfer</v>
          </cell>
          <cell r="L1484" t="str">
            <v>Fresh</v>
          </cell>
          <cell r="M1484" t="str">
            <v>N/A</v>
          </cell>
          <cell r="N1484" t="str">
            <v>-</v>
          </cell>
        </row>
        <row r="1485">
          <cell r="E1485" t="str">
            <v>CBB-909</v>
          </cell>
          <cell r="F1485" t="str">
            <v>2026-01-17 11:26:48</v>
          </cell>
          <cell r="G1485">
            <v>12000</v>
          </cell>
          <cell r="H1485">
            <v>46049</v>
          </cell>
          <cell r="I1485" t="str">
            <v>M.FAIZAN</v>
          </cell>
          <cell r="J1485" t="str">
            <v>Accepted</v>
          </cell>
          <cell r="K1485" t="str">
            <v>Online Transfer</v>
          </cell>
          <cell r="L1485" t="str">
            <v>Fresh</v>
          </cell>
          <cell r="M1485" t="str">
            <v>N/A</v>
          </cell>
          <cell r="N1485" t="str">
            <v>-</v>
          </cell>
        </row>
        <row r="1486">
          <cell r="E1486" t="str">
            <v>NKE165-027189</v>
          </cell>
          <cell r="F1486" t="str">
            <v>2026-01-16 16:50:24</v>
          </cell>
          <cell r="G1486">
            <v>12000</v>
          </cell>
          <cell r="H1486">
            <v>46038</v>
          </cell>
          <cell r="I1486" t="str">
            <v>M.FAIZAN</v>
          </cell>
          <cell r="J1486" t="str">
            <v>Accepted</v>
          </cell>
          <cell r="K1486" t="str">
            <v>Online Transfer</v>
          </cell>
          <cell r="L1486" t="str">
            <v>Fresh</v>
          </cell>
          <cell r="M1486" t="str">
            <v>N/A</v>
          </cell>
          <cell r="N1486" t="str">
            <v>-</v>
          </cell>
        </row>
        <row r="1487">
          <cell r="E1487">
            <v>1290363</v>
          </cell>
          <cell r="F1487" t="str">
            <v>2026-01-27 13:36:50</v>
          </cell>
          <cell r="G1487">
            <v>13000</v>
          </cell>
          <cell r="H1487">
            <v>46049</v>
          </cell>
          <cell r="I1487" t="str">
            <v>KHIZAR.SHERWANI</v>
          </cell>
          <cell r="J1487" t="str">
            <v>Accepted</v>
          </cell>
          <cell r="K1487" t="str">
            <v>Online Transfer</v>
          </cell>
          <cell r="L1487" t="str">
            <v>Fresh</v>
          </cell>
          <cell r="M1487" t="str">
            <v>N/A</v>
          </cell>
          <cell r="N1487" t="str">
            <v>-</v>
          </cell>
        </row>
        <row r="1488">
          <cell r="E1488" t="str">
            <v>A1J310PK10096056</v>
          </cell>
          <cell r="F1488" t="str">
            <v>2026-01-27 18:31:41</v>
          </cell>
          <cell r="G1488">
            <v>13000</v>
          </cell>
          <cell r="H1488">
            <v>46049</v>
          </cell>
          <cell r="I1488" t="str">
            <v>KHIZAR.SHERWANI</v>
          </cell>
          <cell r="J1488" t="str">
            <v>Accepted</v>
          </cell>
          <cell r="K1488" t="str">
            <v>Online Transfer</v>
          </cell>
          <cell r="L1488" t="str">
            <v>Fresh</v>
          </cell>
          <cell r="M1488" t="str">
            <v>N/A</v>
          </cell>
          <cell r="N1488" t="str">
            <v>-</v>
          </cell>
        </row>
        <row r="1489">
          <cell r="E1489" t="str">
            <v>NZE170R-4090329</v>
          </cell>
          <cell r="F1489" t="str">
            <v>2021-01-08 18:57:00</v>
          </cell>
          <cell r="G1489">
            <v>10000</v>
          </cell>
          <cell r="H1489">
            <v>46050</v>
          </cell>
          <cell r="I1489" t="str">
            <v>WASEEM.TARIQ</v>
          </cell>
          <cell r="J1489" t="str">
            <v>Accepted</v>
          </cell>
          <cell r="K1489" t="str">
            <v>Online Transfer</v>
          </cell>
          <cell r="L1489" t="str">
            <v>Renewal</v>
          </cell>
          <cell r="M1489" t="str">
            <v>-</v>
          </cell>
          <cell r="N1489" t="str">
            <v>-</v>
          </cell>
        </row>
        <row r="1490">
          <cell r="E1490" t="str">
            <v>BTW-192(A)</v>
          </cell>
          <cell r="F1490" t="str">
            <v>2026-01-28 16:14:53</v>
          </cell>
          <cell r="G1490">
            <v>13000</v>
          </cell>
          <cell r="H1490">
            <v>46050</v>
          </cell>
          <cell r="I1490" t="str">
            <v>KHIZAR.SHERWANI</v>
          </cell>
          <cell r="J1490" t="str">
            <v>Accepted</v>
          </cell>
          <cell r="K1490" t="str">
            <v>Online Transfer</v>
          </cell>
          <cell r="L1490" t="str">
            <v>Fresh</v>
          </cell>
          <cell r="M1490" t="str">
            <v>N/A</v>
          </cell>
          <cell r="N1490" t="str">
            <v>-</v>
          </cell>
        </row>
        <row r="1491">
          <cell r="E1491" t="str">
            <v>NZE170R-4041671</v>
          </cell>
          <cell r="F1491" t="str">
            <v>2022-02-12 11:57:00</v>
          </cell>
          <cell r="G1491">
            <v>13000</v>
          </cell>
          <cell r="H1491">
            <v>46050</v>
          </cell>
          <cell r="I1491" t="str">
            <v>WASEEM.TARIQ</v>
          </cell>
          <cell r="J1491" t="str">
            <v>Accepted</v>
          </cell>
          <cell r="K1491" t="str">
            <v>Online Transfer</v>
          </cell>
          <cell r="L1491" t="str">
            <v>Renewal</v>
          </cell>
          <cell r="M1491" t="str">
            <v>-</v>
          </cell>
          <cell r="N1491" t="str">
            <v>-</v>
          </cell>
        </row>
        <row r="1492">
          <cell r="E1492">
            <v>10076068</v>
          </cell>
          <cell r="F1492" t="str">
            <v>2019-01-30 13:10:00</v>
          </cell>
          <cell r="G1492">
            <v>7000</v>
          </cell>
          <cell r="H1492">
            <v>46050</v>
          </cell>
          <cell r="I1492" t="str">
            <v>WASEEM.TARIQ</v>
          </cell>
          <cell r="J1492" t="str">
            <v>Accepted</v>
          </cell>
          <cell r="K1492" t="str">
            <v>Online Transfer</v>
          </cell>
          <cell r="L1492" t="str">
            <v>Renewal</v>
          </cell>
          <cell r="M1492" t="str">
            <v>-</v>
          </cell>
          <cell r="N1492" t="str">
            <v>-</v>
          </cell>
        </row>
        <row r="1493">
          <cell r="E1493" t="str">
            <v>NFBGM1644KR256721</v>
          </cell>
          <cell r="F1493" t="str">
            <v>2023-01-21 16:59:00</v>
          </cell>
          <cell r="G1493">
            <v>14000</v>
          </cell>
          <cell r="H1493">
            <v>46050</v>
          </cell>
          <cell r="I1493" t="str">
            <v>WASEEM.TARIQ</v>
          </cell>
          <cell r="J1493" t="str">
            <v>Accepted</v>
          </cell>
          <cell r="K1493" t="str">
            <v>Online Transfer</v>
          </cell>
          <cell r="L1493" t="str">
            <v>Renewal</v>
          </cell>
          <cell r="M1493" t="str">
            <v>-</v>
          </cell>
          <cell r="N1493" t="str">
            <v>-</v>
          </cell>
        </row>
        <row r="1494">
          <cell r="E1494" t="str">
            <v>NF1AVK31H10058518</v>
          </cell>
          <cell r="F1494" t="str">
            <v>2022-02-10 16:16:00</v>
          </cell>
          <cell r="G1494">
            <v>15500</v>
          </cell>
          <cell r="H1494">
            <v>46050</v>
          </cell>
          <cell r="I1494" t="str">
            <v>WASEEM.TARIQ</v>
          </cell>
          <cell r="J1494" t="str">
            <v>Accepted</v>
          </cell>
          <cell r="K1494" t="str">
            <v>Online Transfer</v>
          </cell>
          <cell r="L1494" t="str">
            <v>Renewal</v>
          </cell>
          <cell r="M1494" t="str">
            <v>-</v>
          </cell>
          <cell r="N1494" t="str">
            <v>-</v>
          </cell>
        </row>
        <row r="1495">
          <cell r="E1495">
            <v>4149777</v>
          </cell>
          <cell r="F1495" t="str">
            <v>2024-06-24 15:57:01</v>
          </cell>
          <cell r="G1495">
            <v>10000</v>
          </cell>
          <cell r="H1495">
            <v>46050</v>
          </cell>
          <cell r="I1495" t="str">
            <v>WASEEM.TARIQ</v>
          </cell>
          <cell r="J1495" t="str">
            <v>Accepted</v>
          </cell>
          <cell r="K1495" t="str">
            <v>Online Transfer</v>
          </cell>
          <cell r="L1495" t="str">
            <v>Renewal</v>
          </cell>
          <cell r="M1495" t="str">
            <v>-</v>
          </cell>
          <cell r="N1495" t="str">
            <v>-</v>
          </cell>
        </row>
        <row r="1496">
          <cell r="E1496" t="str">
            <v>UZJ200-4018478</v>
          </cell>
          <cell r="F1496" t="str">
            <v>2026-01-28 00:00:00</v>
          </cell>
          <cell r="G1496">
            <v>10000</v>
          </cell>
          <cell r="H1496">
            <v>46050</v>
          </cell>
          <cell r="I1496" t="str">
            <v>IQRA.KHAN</v>
          </cell>
          <cell r="J1496" t="str">
            <v>Accepted</v>
          </cell>
          <cell r="K1496" t="str">
            <v>Online Transfer</v>
          </cell>
          <cell r="L1496" t="str">
            <v>Conversion</v>
          </cell>
          <cell r="M1496" t="str">
            <v>N/A</v>
          </cell>
          <cell r="N1496" t="str">
            <v>-</v>
          </cell>
        </row>
        <row r="1497">
          <cell r="E1497" t="str">
            <v>KSP2100073455</v>
          </cell>
          <cell r="F1497" t="str">
            <v>2026-01-28 16:09:44</v>
          </cell>
          <cell r="G1497">
            <v>18000</v>
          </cell>
          <cell r="H1497">
            <v>46050</v>
          </cell>
          <cell r="I1497" t="str">
            <v>M.FAIZAN</v>
          </cell>
          <cell r="J1497" t="str">
            <v>Accepted</v>
          </cell>
          <cell r="K1497" t="str">
            <v>Online Transfer</v>
          </cell>
          <cell r="L1497" t="str">
            <v>Fresh</v>
          </cell>
          <cell r="M1497" t="str">
            <v>N/A</v>
          </cell>
          <cell r="N1497" t="str">
            <v>-</v>
          </cell>
        </row>
        <row r="1498">
          <cell r="E1498" t="str">
            <v>NF1SZC63S00220768</v>
          </cell>
          <cell r="F1498" t="str">
            <v>2026-01-28 15:54:16</v>
          </cell>
          <cell r="G1498">
            <v>23000</v>
          </cell>
          <cell r="H1498">
            <v>46050</v>
          </cell>
          <cell r="I1498" t="str">
            <v>M.FAIZAN</v>
          </cell>
          <cell r="J1498" t="str">
            <v>Accepted</v>
          </cell>
          <cell r="K1498" t="str">
            <v>Online Transfer</v>
          </cell>
          <cell r="L1498" t="str">
            <v>Fresh</v>
          </cell>
          <cell r="M1498" t="str">
            <v>N/A</v>
          </cell>
          <cell r="N1498" t="str">
            <v>-</v>
          </cell>
        </row>
        <row r="1499">
          <cell r="E1499" t="str">
            <v>NF1AET306H1015011</v>
          </cell>
          <cell r="F1499" t="str">
            <v>2026-01-27 17:16:49</v>
          </cell>
          <cell r="G1499">
            <v>15000</v>
          </cell>
          <cell r="H1499">
            <v>46050</v>
          </cell>
          <cell r="I1499" t="str">
            <v>M.FAIZAN</v>
          </cell>
          <cell r="J1499" t="str">
            <v>Accepted</v>
          </cell>
          <cell r="K1499" t="str">
            <v>Online Transfer</v>
          </cell>
          <cell r="L1499" t="str">
            <v>Fresh</v>
          </cell>
          <cell r="M1499" t="str">
            <v>N/A</v>
          </cell>
          <cell r="N1499" t="str">
            <v>-</v>
          </cell>
        </row>
        <row r="1500">
          <cell r="E1500" t="str">
            <v>AMN-654</v>
          </cell>
          <cell r="F1500" t="str">
            <v>2026-01-28 17:18:55</v>
          </cell>
          <cell r="G1500">
            <v>14000</v>
          </cell>
          <cell r="H1500">
            <v>46050</v>
          </cell>
          <cell r="I1500" t="str">
            <v>SHAYAN</v>
          </cell>
          <cell r="J1500" t="str">
            <v>Accepted</v>
          </cell>
          <cell r="K1500" t="str">
            <v>Online Transfer</v>
          </cell>
          <cell r="L1500" t="str">
            <v>Fresh</v>
          </cell>
          <cell r="M1500" t="str">
            <v>N/A</v>
          </cell>
          <cell r="N1500" t="str">
            <v>-</v>
          </cell>
        </row>
        <row r="1501">
          <cell r="E1501" t="str">
            <v>ATE-342</v>
          </cell>
          <cell r="F1501" t="str">
            <v>2026-01-27 17:28:06</v>
          </cell>
          <cell r="G1501">
            <v>13000</v>
          </cell>
          <cell r="H1501">
            <v>46050</v>
          </cell>
          <cell r="I1501" t="str">
            <v>SHAYAN</v>
          </cell>
          <cell r="J1501" t="str">
            <v>Accepted</v>
          </cell>
          <cell r="K1501" t="str">
            <v>Online Transfer</v>
          </cell>
          <cell r="L1501" t="str">
            <v>Fresh</v>
          </cell>
          <cell r="M1501" t="str">
            <v>N/A</v>
          </cell>
          <cell r="N1501" t="str">
            <v>-</v>
          </cell>
        </row>
        <row r="1502">
          <cell r="E1502">
            <v>202303409</v>
          </cell>
          <cell r="F1502" t="str">
            <v>2025-02-11 12:07:51</v>
          </cell>
          <cell r="G1502">
            <v>15000</v>
          </cell>
          <cell r="H1502">
            <v>46050</v>
          </cell>
          <cell r="I1502" t="str">
            <v>ABDUL.AHAD</v>
          </cell>
          <cell r="J1502" t="str">
            <v>Accepted</v>
          </cell>
          <cell r="K1502" t="str">
            <v>Online Transfer</v>
          </cell>
          <cell r="L1502" t="str">
            <v>Renewal</v>
          </cell>
          <cell r="M1502" t="str">
            <v>-</v>
          </cell>
          <cell r="N1502" t="str">
            <v>-</v>
          </cell>
        </row>
        <row r="1503">
          <cell r="E1503">
            <v>4198109</v>
          </cell>
          <cell r="F1503" t="str">
            <v>2024-12-19 11:04:20</v>
          </cell>
          <cell r="G1503">
            <v>10000</v>
          </cell>
          <cell r="H1503">
            <v>46050</v>
          </cell>
          <cell r="I1503" t="str">
            <v>ABDUL.AHAD</v>
          </cell>
          <cell r="J1503" t="str">
            <v>Accepted</v>
          </cell>
          <cell r="K1503" t="str">
            <v>Online Transfer</v>
          </cell>
          <cell r="L1503" t="str">
            <v>Renewal</v>
          </cell>
          <cell r="M1503" t="str">
            <v>-</v>
          </cell>
          <cell r="N1503" t="str">
            <v>-</v>
          </cell>
        </row>
        <row r="1504">
          <cell r="E1504" t="str">
            <v>R5567893</v>
          </cell>
          <cell r="F1504" t="str">
            <v>2025-02-10 15:21:56</v>
          </cell>
          <cell r="G1504">
            <v>12000</v>
          </cell>
          <cell r="H1504">
            <v>46050</v>
          </cell>
          <cell r="I1504" t="str">
            <v>ABDUL.AHAD</v>
          </cell>
          <cell r="J1504" t="str">
            <v>Accepted</v>
          </cell>
          <cell r="K1504" t="str">
            <v>Online Transfer</v>
          </cell>
          <cell r="L1504" t="str">
            <v>Renewal</v>
          </cell>
          <cell r="M1504" t="str">
            <v>-</v>
          </cell>
          <cell r="N1504" t="str">
            <v>-</v>
          </cell>
        </row>
        <row r="1505">
          <cell r="E1505" t="str">
            <v>S13045165</v>
          </cell>
          <cell r="F1505" t="str">
            <v>2025-02-04 11:09:41</v>
          </cell>
          <cell r="G1505">
            <v>14000</v>
          </cell>
          <cell r="H1505">
            <v>46050</v>
          </cell>
          <cell r="I1505" t="str">
            <v>ABDUL.AHAD</v>
          </cell>
          <cell r="J1505" t="str">
            <v>Accepted</v>
          </cell>
          <cell r="K1505" t="str">
            <v>Online Transfer</v>
          </cell>
          <cell r="L1505" t="str">
            <v>Renewal</v>
          </cell>
          <cell r="M1505" t="str">
            <v>-</v>
          </cell>
          <cell r="N1505" t="str">
            <v>-</v>
          </cell>
        </row>
        <row r="1506">
          <cell r="E1506">
            <v>893364</v>
          </cell>
          <cell r="F1506" t="str">
            <v>2024-01-16 16:40:20</v>
          </cell>
          <cell r="G1506">
            <v>12000</v>
          </cell>
          <cell r="H1506">
            <v>46049</v>
          </cell>
          <cell r="I1506" t="str">
            <v>ABDUL.AHAD</v>
          </cell>
          <cell r="J1506" t="str">
            <v>Accepted</v>
          </cell>
          <cell r="K1506" t="str">
            <v>Online Transfer</v>
          </cell>
          <cell r="L1506" t="str">
            <v>Renewal</v>
          </cell>
          <cell r="M1506" t="str">
            <v>-</v>
          </cell>
          <cell r="N1506" t="str">
            <v>-</v>
          </cell>
        </row>
        <row r="1507">
          <cell r="E1507" t="str">
            <v>R100345</v>
          </cell>
          <cell r="F1507" t="str">
            <v>2024-01-02 16:10:33</v>
          </cell>
          <cell r="G1507">
            <v>15500</v>
          </cell>
          <cell r="H1507">
            <v>46050</v>
          </cell>
          <cell r="I1507" t="str">
            <v>SHAHROZ</v>
          </cell>
          <cell r="J1507" t="str">
            <v>Accepted</v>
          </cell>
          <cell r="K1507" t="str">
            <v>Cash Deposit</v>
          </cell>
          <cell r="L1507" t="str">
            <v>Renewal</v>
          </cell>
          <cell r="M1507" t="str">
            <v>-</v>
          </cell>
          <cell r="N1507" t="str">
            <v>-</v>
          </cell>
        </row>
        <row r="1508">
          <cell r="E1508">
            <v>7067727</v>
          </cell>
          <cell r="F1508" t="str">
            <v>2024-01-23 12:22:15</v>
          </cell>
          <cell r="G1508">
            <v>13000</v>
          </cell>
          <cell r="H1508">
            <v>46050</v>
          </cell>
          <cell r="I1508" t="str">
            <v>RAHAT.GUL</v>
          </cell>
          <cell r="J1508" t="str">
            <v>Accepted</v>
          </cell>
          <cell r="K1508" t="str">
            <v>Online Transfer</v>
          </cell>
          <cell r="L1508" t="str">
            <v>Renewal</v>
          </cell>
          <cell r="M1508" t="str">
            <v>-</v>
          </cell>
          <cell r="N1508" t="str">
            <v>-</v>
          </cell>
        </row>
        <row r="1509">
          <cell r="E1509" t="str">
            <v>C-LEA1189</v>
          </cell>
          <cell r="F1509" t="str">
            <v>2026-01-17 12:56:31</v>
          </cell>
          <cell r="G1509">
            <v>13000</v>
          </cell>
          <cell r="H1509">
            <v>46050</v>
          </cell>
          <cell r="I1509" t="str">
            <v>WAQAR.NABI</v>
          </cell>
          <cell r="J1509" t="str">
            <v>Accepted</v>
          </cell>
          <cell r="K1509" t="str">
            <v>Cash Deposit</v>
          </cell>
          <cell r="L1509" t="str">
            <v>Fresh</v>
          </cell>
          <cell r="M1509" t="str">
            <v>N/A</v>
          </cell>
          <cell r="N1509" t="str">
            <v>-</v>
          </cell>
        </row>
        <row r="1510">
          <cell r="E1510" t="str">
            <v>R-5555497</v>
          </cell>
          <cell r="F1510" t="str">
            <v>2024-11-29 11:57:11</v>
          </cell>
          <cell r="G1510">
            <v>10000</v>
          </cell>
          <cell r="H1510">
            <v>46050</v>
          </cell>
          <cell r="I1510" t="str">
            <v>M.KHALID</v>
          </cell>
          <cell r="J1510" t="str">
            <v>Accepted</v>
          </cell>
          <cell r="K1510" t="str">
            <v>Online Transfer</v>
          </cell>
          <cell r="L1510" t="str">
            <v>Renewal</v>
          </cell>
          <cell r="M1510" t="str">
            <v>-</v>
          </cell>
          <cell r="N1510" t="str">
            <v>-</v>
          </cell>
        </row>
        <row r="1511">
          <cell r="E1511">
            <v>426389</v>
          </cell>
          <cell r="F1511" t="str">
            <v>2026-01-19 10:18:23</v>
          </cell>
          <cell r="G1511">
            <v>13000</v>
          </cell>
          <cell r="H1511">
            <v>46050</v>
          </cell>
          <cell r="I1511" t="str">
            <v>WAQAR.NABI</v>
          </cell>
          <cell r="J1511" t="str">
            <v>Accepted</v>
          </cell>
          <cell r="K1511" t="str">
            <v>Cash Deposit</v>
          </cell>
          <cell r="L1511" t="str">
            <v>Fresh</v>
          </cell>
          <cell r="M1511" t="str">
            <v>N/A</v>
          </cell>
          <cell r="N1511" t="str">
            <v>-</v>
          </cell>
        </row>
        <row r="1512">
          <cell r="E1512">
            <v>6080755</v>
          </cell>
          <cell r="F1512" t="str">
            <v>2023-02-07 10:49:26</v>
          </cell>
          <cell r="G1512">
            <v>14000</v>
          </cell>
          <cell r="H1512">
            <v>46050</v>
          </cell>
          <cell r="I1512" t="str">
            <v>RAHAT.GUL</v>
          </cell>
          <cell r="J1512" t="str">
            <v>Accepted</v>
          </cell>
          <cell r="K1512" t="str">
            <v>Online Transfer</v>
          </cell>
          <cell r="L1512" t="str">
            <v>Renewal</v>
          </cell>
          <cell r="M1512" t="str">
            <v>-</v>
          </cell>
          <cell r="N1512" t="str">
            <v>-</v>
          </cell>
        </row>
        <row r="1513">
          <cell r="E1513" t="str">
            <v>NF1AET306H1085227</v>
          </cell>
          <cell r="F1513" t="str">
            <v>2026-01-19 11:06:23</v>
          </cell>
          <cell r="G1513">
            <v>13000</v>
          </cell>
          <cell r="H1513">
            <v>46050</v>
          </cell>
          <cell r="I1513" t="str">
            <v>WAQAR.NABI</v>
          </cell>
          <cell r="J1513" t="str">
            <v>Accepted</v>
          </cell>
          <cell r="K1513" t="str">
            <v>Cash Deposit</v>
          </cell>
          <cell r="L1513" t="str">
            <v>Fresh</v>
          </cell>
          <cell r="M1513" t="str">
            <v>N/A</v>
          </cell>
          <cell r="N1513" t="str">
            <v>-</v>
          </cell>
        </row>
        <row r="1514">
          <cell r="E1514" t="str">
            <v>VJA3004029955</v>
          </cell>
          <cell r="F1514" t="str">
            <v>2025-12-29 14:16:47</v>
          </cell>
          <cell r="G1514">
            <v>12500</v>
          </cell>
          <cell r="H1514">
            <v>46050</v>
          </cell>
          <cell r="I1514" t="str">
            <v>WAQAR.NABI</v>
          </cell>
          <cell r="J1514" t="str">
            <v>Accepted</v>
          </cell>
          <cell r="K1514" t="str">
            <v>Cheque Deposit</v>
          </cell>
          <cell r="L1514" t="str">
            <v>Fresh</v>
          </cell>
          <cell r="M1514" t="str">
            <v>N/A</v>
          </cell>
          <cell r="N1514" t="str">
            <v>-</v>
          </cell>
        </row>
        <row r="1515">
          <cell r="E1515" t="str">
            <v>A1J310PK10082971</v>
          </cell>
          <cell r="F1515" t="str">
            <v>2026-01-28 00:00:00</v>
          </cell>
          <cell r="G1515">
            <v>13000</v>
          </cell>
          <cell r="H1515">
            <v>46050</v>
          </cell>
          <cell r="I1515" t="str">
            <v>M.KHALID</v>
          </cell>
          <cell r="J1515" t="str">
            <v>Accepted</v>
          </cell>
          <cell r="K1515" t="str">
            <v>Online Transfer</v>
          </cell>
          <cell r="L1515" t="str">
            <v>Conversion</v>
          </cell>
          <cell r="M1515" t="str">
            <v>NA</v>
          </cell>
          <cell r="N1515" t="str">
            <v>-</v>
          </cell>
        </row>
        <row r="1516">
          <cell r="E1516" t="str">
            <v>NF9EFUA58S2013555</v>
          </cell>
          <cell r="F1516" t="str">
            <v>2025-02-11 17:28:40</v>
          </cell>
          <cell r="G1516">
            <v>13000</v>
          </cell>
          <cell r="H1516">
            <v>46050</v>
          </cell>
          <cell r="I1516" t="str">
            <v>JAWAHIR.SAEED</v>
          </cell>
          <cell r="J1516" t="str">
            <v>Accepted</v>
          </cell>
          <cell r="K1516" t="str">
            <v>Online Transfer</v>
          </cell>
          <cell r="L1516" t="str">
            <v>Renewal</v>
          </cell>
          <cell r="M1516" t="str">
            <v>-</v>
          </cell>
          <cell r="N1516" t="str">
            <v>-</v>
          </cell>
        </row>
        <row r="1517">
          <cell r="E1517" t="str">
            <v>R-4111774</v>
          </cell>
          <cell r="F1517" t="str">
            <v>2025-02-11 18:26:14</v>
          </cell>
          <cell r="G1517">
            <v>12000</v>
          </cell>
          <cell r="H1517">
            <v>46050</v>
          </cell>
          <cell r="I1517" t="str">
            <v>MOSES.AKHTAR</v>
          </cell>
          <cell r="J1517" t="str">
            <v>Accepted</v>
          </cell>
          <cell r="K1517" t="str">
            <v>Online Transfer</v>
          </cell>
          <cell r="L1517" t="str">
            <v>Renewal</v>
          </cell>
          <cell r="M1517" t="str">
            <v>-</v>
          </cell>
          <cell r="N1517" t="str">
            <v>-</v>
          </cell>
        </row>
        <row r="1518">
          <cell r="E1518" t="str">
            <v>R-7057554</v>
          </cell>
          <cell r="F1518" t="str">
            <v>2024-10-11 00:00:00</v>
          </cell>
          <cell r="G1518">
            <v>9500</v>
          </cell>
          <cell r="H1518">
            <v>46048</v>
          </cell>
          <cell r="I1518" t="str">
            <v>SHAHROZ</v>
          </cell>
          <cell r="J1518" t="str">
            <v>Accepted</v>
          </cell>
          <cell r="K1518" t="str">
            <v>Online Transfer</v>
          </cell>
          <cell r="L1518" t="str">
            <v>Renewal</v>
          </cell>
          <cell r="M1518" t="str">
            <v>-</v>
          </cell>
          <cell r="N1518" t="str">
            <v>-</v>
          </cell>
        </row>
        <row r="1519">
          <cell r="E1519" t="str">
            <v>R-7068031</v>
          </cell>
          <cell r="F1519" t="str">
            <v>2025-01-31 19:59:30</v>
          </cell>
          <cell r="G1519">
            <v>13000</v>
          </cell>
          <cell r="H1519">
            <v>46048</v>
          </cell>
          <cell r="I1519" t="str">
            <v>MOSES.AKHTAR</v>
          </cell>
          <cell r="J1519" t="str">
            <v>Accepted</v>
          </cell>
          <cell r="K1519" t="str">
            <v>Online Transfer</v>
          </cell>
          <cell r="L1519" t="str">
            <v>Renewal</v>
          </cell>
          <cell r="M1519" t="str">
            <v>-</v>
          </cell>
          <cell r="N1519" t="str">
            <v>-</v>
          </cell>
        </row>
        <row r="1520">
          <cell r="E1520" t="str">
            <v>S00218857</v>
          </cell>
          <cell r="F1520" t="str">
            <v>2026-01-22 13:39:24</v>
          </cell>
          <cell r="G1520">
            <v>10000</v>
          </cell>
          <cell r="H1520">
            <v>46049</v>
          </cell>
          <cell r="I1520" t="str">
            <v>WAQAR.NABI</v>
          </cell>
          <cell r="J1520" t="str">
            <v>Accepted</v>
          </cell>
          <cell r="K1520" t="str">
            <v>Cash Deposit</v>
          </cell>
          <cell r="L1520" t="str">
            <v>Fresh</v>
          </cell>
          <cell r="M1520" t="str">
            <v>N/A</v>
          </cell>
          <cell r="N1520" t="str">
            <v>-</v>
          </cell>
        </row>
        <row r="1521">
          <cell r="E1521" t="str">
            <v>BF-8148</v>
          </cell>
          <cell r="F1521" t="str">
            <v>2026-01-28 00:00:00</v>
          </cell>
          <cell r="G1521">
            <v>15000</v>
          </cell>
          <cell r="H1521">
            <v>46050</v>
          </cell>
          <cell r="I1521" t="str">
            <v>YOUSUF.KHAN</v>
          </cell>
          <cell r="J1521" t="str">
            <v>Accepted</v>
          </cell>
          <cell r="K1521" t="str">
            <v>Online Transfer</v>
          </cell>
          <cell r="L1521" t="str">
            <v>Conversion</v>
          </cell>
          <cell r="M1521" t="str">
            <v>NA</v>
          </cell>
          <cell r="N1521" t="str">
            <v>-</v>
          </cell>
        </row>
        <row r="1522">
          <cell r="E1522">
            <v>10031975</v>
          </cell>
          <cell r="F1522" t="str">
            <v>2022-02-02 12:27:05</v>
          </cell>
          <cell r="G1522">
            <v>13000</v>
          </cell>
          <cell r="H1522">
            <v>46050</v>
          </cell>
          <cell r="I1522" t="str">
            <v>ALIZA.WALEED</v>
          </cell>
          <cell r="J1522" t="str">
            <v>Accepted</v>
          </cell>
          <cell r="K1522" t="str">
            <v>Online Transfer</v>
          </cell>
          <cell r="L1522" t="str">
            <v>Renewal</v>
          </cell>
          <cell r="M1522" t="str">
            <v>-</v>
          </cell>
          <cell r="N1522" t="str">
            <v>-</v>
          </cell>
        </row>
        <row r="1523">
          <cell r="E1523">
            <v>1402183620</v>
          </cell>
          <cell r="F1523" t="str">
            <v>2025-02-11 13:23:52</v>
          </cell>
          <cell r="G1523">
            <v>13000</v>
          </cell>
          <cell r="H1523">
            <v>46050</v>
          </cell>
          <cell r="I1523" t="str">
            <v>HUZAIFA.KHAN</v>
          </cell>
          <cell r="J1523" t="str">
            <v>Accepted</v>
          </cell>
          <cell r="K1523" t="str">
            <v>Online Transfer</v>
          </cell>
          <cell r="L1523" t="str">
            <v>Renewal</v>
          </cell>
          <cell r="M1523" t="str">
            <v>-</v>
          </cell>
          <cell r="N1523" t="str">
            <v>-</v>
          </cell>
        </row>
        <row r="1524">
          <cell r="E1524">
            <v>10121479</v>
          </cell>
          <cell r="F1524" t="str">
            <v>2025-02-03 10:25:52</v>
          </cell>
          <cell r="G1524">
            <v>12000</v>
          </cell>
          <cell r="H1524">
            <v>46047</v>
          </cell>
          <cell r="I1524" t="str">
            <v>IQRA.KHAN</v>
          </cell>
          <cell r="J1524" t="str">
            <v>Accepted</v>
          </cell>
          <cell r="K1524" t="str">
            <v>Online Transfer</v>
          </cell>
          <cell r="L1524" t="str">
            <v>Renewal</v>
          </cell>
          <cell r="M1524" t="str">
            <v>-</v>
          </cell>
          <cell r="N1524" t="str">
            <v>-</v>
          </cell>
        </row>
        <row r="1525">
          <cell r="E1525">
            <v>1095100</v>
          </cell>
          <cell r="F1525" t="str">
            <v>2023-01-30 20:26:16</v>
          </cell>
          <cell r="G1525">
            <v>5000</v>
          </cell>
          <cell r="H1525">
            <v>46050</v>
          </cell>
          <cell r="I1525" t="str">
            <v>M.MUSTAFA</v>
          </cell>
          <cell r="J1525" t="str">
            <v>Accepted</v>
          </cell>
          <cell r="K1525" t="str">
            <v>Online Transfer</v>
          </cell>
          <cell r="L1525" t="str">
            <v>Renewal</v>
          </cell>
          <cell r="M1525" t="str">
            <v>-</v>
          </cell>
          <cell r="N1525" t="str">
            <v>-</v>
          </cell>
        </row>
        <row r="1526">
          <cell r="E1526" t="str">
            <v>AH7FK22G103028076</v>
          </cell>
          <cell r="F1526" t="str">
            <v>2024-02-06 00:00:00</v>
          </cell>
          <cell r="G1526">
            <v>14000</v>
          </cell>
          <cell r="H1526">
            <v>46050</v>
          </cell>
          <cell r="I1526" t="str">
            <v>ALIZA.WALEED</v>
          </cell>
          <cell r="J1526" t="str">
            <v>Accepted</v>
          </cell>
          <cell r="K1526" t="str">
            <v>Online Transfer</v>
          </cell>
          <cell r="L1526" t="str">
            <v>Renewal</v>
          </cell>
          <cell r="M1526" t="str">
            <v>-</v>
          </cell>
          <cell r="N1526" t="str">
            <v>-</v>
          </cell>
        </row>
        <row r="1527">
          <cell r="E1527">
            <v>70344</v>
          </cell>
          <cell r="F1527" t="str">
            <v>2022-02-11 15:37:08</v>
          </cell>
          <cell r="G1527">
            <v>15500</v>
          </cell>
          <cell r="H1527">
            <v>46050</v>
          </cell>
          <cell r="I1527" t="str">
            <v>AGHA.M.JAFFER</v>
          </cell>
          <cell r="J1527" t="str">
            <v>Accepted</v>
          </cell>
          <cell r="K1527" t="str">
            <v>Online Transfer</v>
          </cell>
          <cell r="L1527" t="str">
            <v>Renewal</v>
          </cell>
          <cell r="M1527" t="str">
            <v>-</v>
          </cell>
          <cell r="N1527" t="str">
            <v>-</v>
          </cell>
        </row>
        <row r="1528">
          <cell r="E1528" t="str">
            <v>BSX-032</v>
          </cell>
          <cell r="F1528" t="str">
            <v>2024-02-19 12:46:56</v>
          </cell>
          <cell r="G1528">
            <v>12000</v>
          </cell>
          <cell r="H1528">
            <v>46050</v>
          </cell>
          <cell r="I1528" t="str">
            <v>MUHAMMAD.OWAIS</v>
          </cell>
          <cell r="J1528" t="str">
            <v>Accepted</v>
          </cell>
          <cell r="K1528" t="str">
            <v>Online Transfer</v>
          </cell>
          <cell r="L1528" t="str">
            <v>Renewal</v>
          </cell>
          <cell r="M1528" t="str">
            <v>-</v>
          </cell>
          <cell r="N1528" t="str">
            <v>-</v>
          </cell>
        </row>
        <row r="1529">
          <cell r="E1529" t="str">
            <v>BK-6958</v>
          </cell>
          <cell r="F1529" t="str">
            <v>2024-01-22 17:36:45</v>
          </cell>
          <cell r="G1529">
            <v>12000</v>
          </cell>
          <cell r="H1529">
            <v>46050</v>
          </cell>
          <cell r="I1529" t="str">
            <v>MUHAMMAD.OWAIS</v>
          </cell>
          <cell r="J1529" t="str">
            <v>Accepted</v>
          </cell>
          <cell r="K1529" t="str">
            <v>Online Transfer</v>
          </cell>
          <cell r="L1529" t="str">
            <v>Renewal</v>
          </cell>
          <cell r="M1529" t="str">
            <v>-</v>
          </cell>
          <cell r="N1529" t="str">
            <v>-</v>
          </cell>
        </row>
        <row r="1530">
          <cell r="E1530" t="str">
            <v>ZNG10R-0907243</v>
          </cell>
          <cell r="F1530" t="str">
            <v>2025-02-11 17:09:24</v>
          </cell>
          <cell r="G1530">
            <v>12000</v>
          </cell>
          <cell r="H1530">
            <v>46050</v>
          </cell>
          <cell r="I1530" t="str">
            <v>MOSES.AKHTAR</v>
          </cell>
          <cell r="J1530" t="str">
            <v>Accepted</v>
          </cell>
          <cell r="K1530" t="str">
            <v>Online Transfer</v>
          </cell>
          <cell r="L1530" t="str">
            <v>Renewal</v>
          </cell>
          <cell r="M1530" t="str">
            <v>-</v>
          </cell>
          <cell r="N1530" t="str">
            <v>-</v>
          </cell>
        </row>
        <row r="1531">
          <cell r="E1531" t="str">
            <v>R0893956</v>
          </cell>
          <cell r="F1531" t="str">
            <v>2022-01-18 14:28:59</v>
          </cell>
          <cell r="G1531">
            <v>14000</v>
          </cell>
          <cell r="H1531">
            <v>46050</v>
          </cell>
          <cell r="I1531" t="str">
            <v>M.KHALID</v>
          </cell>
          <cell r="J1531" t="str">
            <v>Accepted</v>
          </cell>
          <cell r="K1531" t="str">
            <v>Online Transfer</v>
          </cell>
          <cell r="L1531" t="str">
            <v>Renewal</v>
          </cell>
          <cell r="M1531" t="str">
            <v>-</v>
          </cell>
          <cell r="N1531" t="str">
            <v>-</v>
          </cell>
        </row>
        <row r="1532">
          <cell r="E1532" t="str">
            <v>R029512</v>
          </cell>
          <cell r="F1532" t="str">
            <v>2023-02-03 12:15:35</v>
          </cell>
          <cell r="G1532">
            <v>10000</v>
          </cell>
          <cell r="H1532">
            <v>46050</v>
          </cell>
          <cell r="I1532" t="str">
            <v>RAHAT.GUL</v>
          </cell>
          <cell r="J1532" t="str">
            <v>Accepted</v>
          </cell>
          <cell r="K1532" t="str">
            <v>Online Transfer</v>
          </cell>
          <cell r="L1532" t="str">
            <v>Renewal</v>
          </cell>
          <cell r="M1532" t="str">
            <v>-</v>
          </cell>
          <cell r="N1532" t="str">
            <v>-</v>
          </cell>
        </row>
        <row r="1533">
          <cell r="E1533" t="str">
            <v>ZRE171R-6091077</v>
          </cell>
          <cell r="F1533" t="str">
            <v>2026-01-24 15:28:38</v>
          </cell>
          <cell r="G1533">
            <v>11000</v>
          </cell>
          <cell r="H1533">
            <v>46050</v>
          </cell>
          <cell r="I1533" t="str">
            <v>TANVIR.AHMAD</v>
          </cell>
          <cell r="J1533" t="str">
            <v>Accepted</v>
          </cell>
          <cell r="K1533" t="str">
            <v>Online Transfer</v>
          </cell>
          <cell r="L1533" t="str">
            <v>Fresh</v>
          </cell>
          <cell r="M1533" t="str">
            <v>Rai Muhammad Shehryar Arshad</v>
          </cell>
          <cell r="N1533">
            <v>3630281184317</v>
          </cell>
        </row>
        <row r="1534">
          <cell r="E1534">
            <v>1287944</v>
          </cell>
          <cell r="F1534" t="str">
            <v>2026-01-23 10:13:00</v>
          </cell>
          <cell r="G1534">
            <v>13000</v>
          </cell>
          <cell r="H1534">
            <v>46050</v>
          </cell>
          <cell r="I1534" t="str">
            <v>TANVIR.AHMAD</v>
          </cell>
          <cell r="J1534" t="str">
            <v>Accepted</v>
          </cell>
          <cell r="K1534" t="str">
            <v>Online Transfer</v>
          </cell>
          <cell r="L1534" t="str">
            <v>Fresh</v>
          </cell>
          <cell r="M1534" t="str">
            <v>N/A</v>
          </cell>
          <cell r="N1534" t="str">
            <v>-</v>
          </cell>
        </row>
        <row r="1535">
          <cell r="E1535" t="str">
            <v>PMHD841FMMN302211</v>
          </cell>
          <cell r="F1535" t="str">
            <v>2025-01-13 12:08:25</v>
          </cell>
          <cell r="G1535">
            <v>16000</v>
          </cell>
          <cell r="H1535">
            <v>46050</v>
          </cell>
          <cell r="I1535" t="str">
            <v>FARJAD.MANZOOR</v>
          </cell>
          <cell r="J1535" t="str">
            <v>Accepted</v>
          </cell>
          <cell r="K1535" t="str">
            <v>Online Transfer</v>
          </cell>
          <cell r="L1535" t="str">
            <v>Renewal</v>
          </cell>
          <cell r="M1535" t="str">
            <v>-</v>
          </cell>
          <cell r="N1535" t="str">
            <v>-</v>
          </cell>
        </row>
        <row r="1536">
          <cell r="E1536">
            <v>1070152</v>
          </cell>
          <cell r="F1536" t="str">
            <v>2024-02-06 11:33:24</v>
          </cell>
          <cell r="G1536">
            <v>14000</v>
          </cell>
          <cell r="H1536">
            <v>46050</v>
          </cell>
          <cell r="I1536" t="str">
            <v>AGHA.M.JAFFER</v>
          </cell>
          <cell r="J1536" t="str">
            <v>Accepted</v>
          </cell>
          <cell r="K1536" t="str">
            <v>Online Transfer</v>
          </cell>
          <cell r="L1536" t="str">
            <v>Renewal</v>
          </cell>
          <cell r="M1536" t="str">
            <v>-</v>
          </cell>
          <cell r="N1536" t="str">
            <v>-</v>
          </cell>
        </row>
        <row r="1537">
          <cell r="E1537" t="str">
            <v>KSP210-0046604</v>
          </cell>
          <cell r="F1537" t="str">
            <v>2026-01-28 00:00:00</v>
          </cell>
          <cell r="G1537">
            <v>18000</v>
          </cell>
          <cell r="H1537">
            <v>46050</v>
          </cell>
          <cell r="I1537" t="str">
            <v>YOUSUF.KHAN</v>
          </cell>
          <cell r="J1537" t="str">
            <v>Accepted</v>
          </cell>
          <cell r="K1537" t="str">
            <v>Online Transfer</v>
          </cell>
          <cell r="L1537" t="str">
            <v>Conversion</v>
          </cell>
          <cell r="M1537" t="str">
            <v>NA</v>
          </cell>
          <cell r="N1537" t="str">
            <v>-</v>
          </cell>
        </row>
        <row r="1538">
          <cell r="E1538" t="str">
            <v>B44W-0119170</v>
          </cell>
          <cell r="F1538" t="str">
            <v>2025-02-12 20:39:51</v>
          </cell>
          <cell r="G1538">
            <v>12000</v>
          </cell>
          <cell r="H1538">
            <v>46050</v>
          </cell>
          <cell r="I1538" t="str">
            <v>MOSES.AKHTAR</v>
          </cell>
          <cell r="J1538" t="str">
            <v>Accepted</v>
          </cell>
          <cell r="K1538" t="str">
            <v>Online Transfer</v>
          </cell>
          <cell r="L1538" t="str">
            <v>Renewal</v>
          </cell>
          <cell r="M1538" t="str">
            <v>-</v>
          </cell>
          <cell r="N1538" t="str">
            <v>-</v>
          </cell>
        </row>
        <row r="1539">
          <cell r="E1539" t="str">
            <v>R084100</v>
          </cell>
          <cell r="F1539" t="str">
            <v>2022-02-10 19:27:34</v>
          </cell>
          <cell r="G1539">
            <v>13000</v>
          </cell>
          <cell r="H1539">
            <v>46050</v>
          </cell>
          <cell r="I1539" t="str">
            <v>FIZA.SHEIKH</v>
          </cell>
          <cell r="J1539" t="str">
            <v>Accepted</v>
          </cell>
          <cell r="K1539" t="str">
            <v>Online Transfer</v>
          </cell>
          <cell r="L1539" t="str">
            <v>Renewal</v>
          </cell>
          <cell r="M1539" t="str">
            <v>-</v>
          </cell>
          <cell r="N1539" t="str">
            <v>-</v>
          </cell>
        </row>
        <row r="1540">
          <cell r="E1540">
            <v>10054506</v>
          </cell>
          <cell r="F1540" t="str">
            <v>2026-01-28 00:00:00</v>
          </cell>
          <cell r="G1540">
            <v>13000</v>
          </cell>
          <cell r="H1540">
            <v>46050</v>
          </cell>
          <cell r="I1540" t="str">
            <v>RAHAT.GUL</v>
          </cell>
          <cell r="J1540" t="str">
            <v>Accepted</v>
          </cell>
          <cell r="K1540" t="str">
            <v>Online Transfer</v>
          </cell>
          <cell r="L1540" t="str">
            <v>Conversion</v>
          </cell>
          <cell r="M1540" t="str">
            <v>N/A</v>
          </cell>
          <cell r="N1540" t="str">
            <v>-</v>
          </cell>
        </row>
        <row r="1541">
          <cell r="E1541" t="str">
            <v>BH516374</v>
          </cell>
          <cell r="F1541" t="str">
            <v>2025-02-06 14:49:31</v>
          </cell>
          <cell r="G1541">
            <v>13000</v>
          </cell>
          <cell r="H1541">
            <v>46050</v>
          </cell>
          <cell r="I1541" t="str">
            <v>JAWAHIR.SAEED</v>
          </cell>
          <cell r="J1541" t="str">
            <v>Accepted</v>
          </cell>
          <cell r="K1541" t="str">
            <v>Online Transfer</v>
          </cell>
          <cell r="L1541" t="str">
            <v>Renewal</v>
          </cell>
          <cell r="M1541" t="str">
            <v>-</v>
          </cell>
          <cell r="N1541" t="str">
            <v>-</v>
          </cell>
        </row>
        <row r="1542">
          <cell r="E1542" t="str">
            <v>BKY-2</v>
          </cell>
          <cell r="F1542" t="str">
            <v>2023-01-20 10:53:30</v>
          </cell>
          <cell r="G1542">
            <v>11000</v>
          </cell>
          <cell r="H1542">
            <v>46050</v>
          </cell>
          <cell r="I1542" t="str">
            <v>IQRA.KHAN</v>
          </cell>
          <cell r="J1542" t="str">
            <v>Accepted</v>
          </cell>
          <cell r="K1542" t="str">
            <v>Online Transfer</v>
          </cell>
          <cell r="L1542" t="str">
            <v>Renewal</v>
          </cell>
          <cell r="M1542" t="str">
            <v>-</v>
          </cell>
          <cell r="N1542" t="str">
            <v>-</v>
          </cell>
        </row>
        <row r="1543">
          <cell r="E1543" t="str">
            <v>SR308PK355550</v>
          </cell>
          <cell r="F1543" t="str">
            <v>2026-01-19 16:46:22</v>
          </cell>
          <cell r="G1543">
            <v>13000</v>
          </cell>
          <cell r="H1543">
            <v>46057</v>
          </cell>
          <cell r="I1543" t="str">
            <v>SABOOR.ALI</v>
          </cell>
          <cell r="J1543" t="str">
            <v>Accepted</v>
          </cell>
          <cell r="K1543" t="str">
            <v>Cash</v>
          </cell>
          <cell r="L1543" t="str">
            <v>Fresh</v>
          </cell>
          <cell r="M1543" t="str">
            <v>N/A</v>
          </cell>
          <cell r="N1543" t="str">
            <v>-</v>
          </cell>
        </row>
        <row r="1544">
          <cell r="E1544" t="str">
            <v>NNAQL62AZKP306057</v>
          </cell>
          <cell r="F1544" t="str">
            <v>2023-09-02 14:49:39</v>
          </cell>
          <cell r="G1544">
            <v>10000</v>
          </cell>
          <cell r="H1544">
            <v>46043</v>
          </cell>
          <cell r="I1544" t="str">
            <v>SHAHROZ</v>
          </cell>
          <cell r="J1544" t="str">
            <v>Accepted</v>
          </cell>
          <cell r="K1544" t="str">
            <v>Online Transfer</v>
          </cell>
          <cell r="L1544" t="str">
            <v>Renewal</v>
          </cell>
          <cell r="M1544" t="str">
            <v>-</v>
          </cell>
          <cell r="N1544" t="str">
            <v>-</v>
          </cell>
        </row>
        <row r="1545">
          <cell r="E1545" t="str">
            <v>RA410PK585173</v>
          </cell>
          <cell r="F1545" t="str">
            <v>2026-01-27 20:01:57</v>
          </cell>
          <cell r="G1545">
            <v>15000</v>
          </cell>
          <cell r="H1545">
            <v>45971</v>
          </cell>
          <cell r="I1545" t="str">
            <v>SABOOR.ALI</v>
          </cell>
          <cell r="J1545" t="str">
            <v>Accepted</v>
          </cell>
          <cell r="K1545" t="str">
            <v>Cheque</v>
          </cell>
          <cell r="L1545" t="str">
            <v>Fresh</v>
          </cell>
          <cell r="M1545" t="str">
            <v>N/A</v>
          </cell>
          <cell r="N1545" t="str">
            <v>-</v>
          </cell>
        </row>
        <row r="1546">
          <cell r="E1546">
            <v>1233856</v>
          </cell>
          <cell r="F1546" t="str">
            <v>2025-02-03 11:13:45</v>
          </cell>
          <cell r="G1546">
            <v>13500</v>
          </cell>
          <cell r="H1546">
            <v>46050</v>
          </cell>
          <cell r="I1546" t="str">
            <v>M.KHALID</v>
          </cell>
          <cell r="J1546" t="str">
            <v>Accepted</v>
          </cell>
          <cell r="K1546" t="str">
            <v>Online Transfer</v>
          </cell>
          <cell r="L1546" t="str">
            <v>Renewal</v>
          </cell>
          <cell r="M1546" t="str">
            <v>-</v>
          </cell>
          <cell r="N1546" t="str">
            <v>-</v>
          </cell>
        </row>
        <row r="1547">
          <cell r="E1547">
            <v>1239439</v>
          </cell>
          <cell r="F1547" t="str">
            <v>2025-02-06 18:30:47</v>
          </cell>
          <cell r="G1547">
            <v>16000</v>
          </cell>
          <cell r="H1547">
            <v>46050</v>
          </cell>
          <cell r="I1547" t="str">
            <v>M.MUSTAFA</v>
          </cell>
          <cell r="J1547" t="str">
            <v>Accepted</v>
          </cell>
          <cell r="K1547" t="str">
            <v>Online Transfer</v>
          </cell>
          <cell r="L1547" t="str">
            <v>Renewal</v>
          </cell>
          <cell r="M1547" t="str">
            <v>-</v>
          </cell>
          <cell r="N1547" t="str">
            <v>-</v>
          </cell>
        </row>
        <row r="1548">
          <cell r="E1548">
            <v>7000793</v>
          </cell>
          <cell r="F1548" t="str">
            <v>2025-02-12 19:33:41</v>
          </cell>
          <cell r="G1548">
            <v>14000</v>
          </cell>
          <cell r="H1548">
            <v>46050</v>
          </cell>
          <cell r="I1548" t="str">
            <v>MUHAMMAD.UMER</v>
          </cell>
          <cell r="J1548" t="str">
            <v>Accepted</v>
          </cell>
          <cell r="K1548" t="str">
            <v>Online Transfer</v>
          </cell>
          <cell r="L1548" t="str">
            <v>Renewal</v>
          </cell>
          <cell r="M1548" t="str">
            <v>-</v>
          </cell>
          <cell r="N1548" t="str">
            <v>-</v>
          </cell>
        </row>
        <row r="1549">
          <cell r="E1549">
            <v>1238322</v>
          </cell>
          <cell r="F1549" t="str">
            <v>2025-02-12 19:32:57</v>
          </cell>
          <cell r="G1549">
            <v>16000</v>
          </cell>
          <cell r="H1549">
            <v>46050</v>
          </cell>
          <cell r="I1549" t="str">
            <v>FARJAD.MANZOOR</v>
          </cell>
          <cell r="J1549" t="str">
            <v>Accepted</v>
          </cell>
          <cell r="K1549" t="str">
            <v>Online Transfer</v>
          </cell>
          <cell r="L1549" t="str">
            <v>Renewal</v>
          </cell>
          <cell r="M1549" t="str">
            <v>-</v>
          </cell>
          <cell r="N1549" t="str">
            <v>-</v>
          </cell>
        </row>
        <row r="1550">
          <cell r="E1550" t="str">
            <v>H1077326</v>
          </cell>
          <cell r="F1550" t="str">
            <v>2026-01-28 00:00:00</v>
          </cell>
          <cell r="G1550">
            <v>13000</v>
          </cell>
          <cell r="H1550">
            <v>46049</v>
          </cell>
          <cell r="I1550" t="str">
            <v>M.KHALID</v>
          </cell>
          <cell r="J1550" t="str">
            <v>Accepted</v>
          </cell>
          <cell r="K1550" t="str">
            <v>Online Transfer</v>
          </cell>
          <cell r="L1550" t="str">
            <v>Conversion</v>
          </cell>
          <cell r="M1550" t="str">
            <v>NA</v>
          </cell>
          <cell r="N1550" t="str">
            <v>-</v>
          </cell>
        </row>
        <row r="1551">
          <cell r="E1551">
            <v>81164</v>
          </cell>
          <cell r="F1551" t="str">
            <v>2023-02-02 13:26:00</v>
          </cell>
          <cell r="G1551">
            <v>16000</v>
          </cell>
          <cell r="H1551">
            <v>46050</v>
          </cell>
          <cell r="I1551" t="str">
            <v>FIZA.SHEIKH</v>
          </cell>
          <cell r="J1551" t="str">
            <v>Accepted</v>
          </cell>
          <cell r="K1551" t="str">
            <v>Cash Deposit</v>
          </cell>
          <cell r="L1551" t="str">
            <v>Renewal</v>
          </cell>
          <cell r="M1551" t="str">
            <v>-</v>
          </cell>
          <cell r="N1551" t="str">
            <v>-</v>
          </cell>
        </row>
        <row r="1552">
          <cell r="E1552">
            <v>1007463</v>
          </cell>
          <cell r="F1552" t="str">
            <v>2025-12-27 15:22:28</v>
          </cell>
          <cell r="G1552">
            <v>13000</v>
          </cell>
          <cell r="H1552">
            <v>46042</v>
          </cell>
          <cell r="I1552" t="str">
            <v>HASSAN.MUSTAFA</v>
          </cell>
          <cell r="J1552" t="str">
            <v>Accepted</v>
          </cell>
          <cell r="K1552" t="str">
            <v>Cheque</v>
          </cell>
          <cell r="L1552" t="str">
            <v>Fresh</v>
          </cell>
          <cell r="M1552" t="str">
            <v>-</v>
          </cell>
          <cell r="N1552" t="str">
            <v>-</v>
          </cell>
        </row>
        <row r="1553">
          <cell r="E1553">
            <v>1011301</v>
          </cell>
          <cell r="F1553" t="str">
            <v>2022-02-09 18:28:32</v>
          </cell>
          <cell r="G1553">
            <v>12000</v>
          </cell>
          <cell r="H1553">
            <v>46050</v>
          </cell>
          <cell r="I1553" t="str">
            <v>RAHAT.GUL</v>
          </cell>
          <cell r="J1553" t="str">
            <v>Accepted</v>
          </cell>
          <cell r="K1553" t="str">
            <v>Online Transfer</v>
          </cell>
          <cell r="L1553" t="str">
            <v>Renewal</v>
          </cell>
          <cell r="M1553" t="str">
            <v>-</v>
          </cell>
          <cell r="N1553" t="str">
            <v>-</v>
          </cell>
        </row>
        <row r="1554">
          <cell r="E1554">
            <v>1230005</v>
          </cell>
          <cell r="F1554" t="str">
            <v>2025-02-03 11:33:25</v>
          </cell>
          <cell r="G1554">
            <v>13500</v>
          </cell>
          <cell r="H1554">
            <v>46050</v>
          </cell>
          <cell r="I1554" t="str">
            <v>M.KHALID</v>
          </cell>
          <cell r="J1554" t="str">
            <v>Accepted</v>
          </cell>
          <cell r="K1554" t="str">
            <v>Online Transfer</v>
          </cell>
          <cell r="L1554" t="str">
            <v>Renewal</v>
          </cell>
          <cell r="M1554" t="str">
            <v>-</v>
          </cell>
          <cell r="N1554" t="str">
            <v>-</v>
          </cell>
        </row>
        <row r="1555">
          <cell r="E1555" t="str">
            <v>NFBFB2565ER115851</v>
          </cell>
          <cell r="F1555" t="str">
            <v>2026-01-28 00:00:00</v>
          </cell>
          <cell r="G1555">
            <v>17000</v>
          </cell>
          <cell r="H1555">
            <v>46050</v>
          </cell>
          <cell r="I1555" t="str">
            <v>RAHAT.GUL</v>
          </cell>
          <cell r="J1555" t="str">
            <v>Accepted</v>
          </cell>
          <cell r="K1555" t="str">
            <v>Online Transfer</v>
          </cell>
          <cell r="L1555" t="str">
            <v>Conversion</v>
          </cell>
          <cell r="M1555" t="str">
            <v>N/A</v>
          </cell>
          <cell r="N1555" t="str">
            <v>-</v>
          </cell>
        </row>
        <row r="1556">
          <cell r="E1556" t="str">
            <v>URJ-202-4171789</v>
          </cell>
          <cell r="F1556" t="str">
            <v>2024-01-05 13:19:44</v>
          </cell>
          <cell r="G1556">
            <v>13000</v>
          </cell>
          <cell r="H1556">
            <v>46050</v>
          </cell>
          <cell r="I1556" t="str">
            <v>SHAHROZ</v>
          </cell>
          <cell r="J1556" t="str">
            <v>Accepted</v>
          </cell>
          <cell r="K1556" t="str">
            <v>Online Transfer</v>
          </cell>
          <cell r="L1556" t="str">
            <v>Renewal</v>
          </cell>
          <cell r="M1556" t="str">
            <v>-</v>
          </cell>
          <cell r="N1556" t="str">
            <v>-</v>
          </cell>
        </row>
        <row r="1557">
          <cell r="E1557" t="str">
            <v>NFBDG1831SRO27951</v>
          </cell>
          <cell r="F1557" t="str">
            <v>2025-02-12 16:25:00</v>
          </cell>
          <cell r="G1557">
            <v>14000</v>
          </cell>
          <cell r="H1557">
            <v>46050</v>
          </cell>
          <cell r="I1557" t="str">
            <v>JAWAHIR.SAEED</v>
          </cell>
          <cell r="J1557" t="str">
            <v>Accepted</v>
          </cell>
          <cell r="K1557" t="str">
            <v>Online Transfer</v>
          </cell>
          <cell r="L1557" t="str">
            <v>Renewal</v>
          </cell>
          <cell r="M1557" t="str">
            <v>-</v>
          </cell>
          <cell r="N1557" t="str">
            <v>-</v>
          </cell>
        </row>
        <row r="1558">
          <cell r="E1558">
            <v>1238486</v>
          </cell>
          <cell r="F1558" t="str">
            <v>2025-02-06 16:23:18</v>
          </cell>
          <cell r="G1558">
            <v>15500</v>
          </cell>
          <cell r="H1558">
            <v>46050</v>
          </cell>
          <cell r="I1558" t="str">
            <v>SHAHROZ</v>
          </cell>
          <cell r="J1558" t="str">
            <v>Accepted</v>
          </cell>
          <cell r="K1558" t="str">
            <v>Online Transfer</v>
          </cell>
          <cell r="L1558" t="str">
            <v>Renewal</v>
          </cell>
          <cell r="M1558" t="str">
            <v>-</v>
          </cell>
          <cell r="N1558" t="str">
            <v>-</v>
          </cell>
        </row>
        <row r="1559">
          <cell r="E1559" t="str">
            <v>0163125</v>
          </cell>
          <cell r="F1559" t="str">
            <v>2025-02-03 15:21:34</v>
          </cell>
          <cell r="G1559">
            <v>13000</v>
          </cell>
          <cell r="H1559">
            <v>46049</v>
          </cell>
          <cell r="I1559" t="str">
            <v>SHAHROZ</v>
          </cell>
          <cell r="J1559" t="str">
            <v>Accepted</v>
          </cell>
          <cell r="K1559" t="str">
            <v>Online Transfer</v>
          </cell>
          <cell r="L1559" t="str">
            <v>Renewal</v>
          </cell>
          <cell r="M1559" t="str">
            <v>-</v>
          </cell>
          <cell r="N1559" t="str">
            <v>-</v>
          </cell>
        </row>
        <row r="1560">
          <cell r="E1560">
            <v>10023816</v>
          </cell>
          <cell r="F1560" t="str">
            <v>2025-12-16 18:01:52</v>
          </cell>
          <cell r="G1560">
            <v>14000</v>
          </cell>
          <cell r="H1560">
            <v>46049</v>
          </cell>
          <cell r="I1560" t="str">
            <v>HASSAN.MUSTAFA</v>
          </cell>
          <cell r="J1560" t="str">
            <v>Accepted</v>
          </cell>
          <cell r="K1560" t="str">
            <v>Online Transfer</v>
          </cell>
          <cell r="L1560" t="str">
            <v>Fresh</v>
          </cell>
          <cell r="M1560" t="str">
            <v>UMAIR HUSSAIN</v>
          </cell>
          <cell r="N1560" t="str">
            <v>42101-6448126-9</v>
          </cell>
        </row>
        <row r="1561">
          <cell r="E1561" t="str">
            <v>KHI2212202537</v>
          </cell>
          <cell r="F1561" t="str">
            <v>2025-12-22 20:42:33</v>
          </cell>
          <cell r="G1561">
            <v>12500</v>
          </cell>
          <cell r="H1561">
            <v>46050</v>
          </cell>
          <cell r="I1561" t="str">
            <v>HASSAN.MUSTAFA</v>
          </cell>
          <cell r="J1561" t="str">
            <v>Accepted</v>
          </cell>
          <cell r="K1561" t="str">
            <v>Online Transfer</v>
          </cell>
          <cell r="L1561" t="str">
            <v>Fresh</v>
          </cell>
          <cell r="M1561" t="str">
            <v>N/A</v>
          </cell>
          <cell r="N1561" t="str">
            <v>-</v>
          </cell>
        </row>
        <row r="1562">
          <cell r="E1562" t="str">
            <v>R139636</v>
          </cell>
          <cell r="F1562" t="str">
            <v>2022-02-04 16:27:45</v>
          </cell>
          <cell r="G1562">
            <v>13000</v>
          </cell>
          <cell r="H1562">
            <v>46050</v>
          </cell>
          <cell r="I1562" t="str">
            <v>FIZA.SHEIKH</v>
          </cell>
          <cell r="J1562" t="str">
            <v>Accepted</v>
          </cell>
          <cell r="K1562" t="str">
            <v>Online Transfer</v>
          </cell>
          <cell r="L1562" t="str">
            <v>Renewal</v>
          </cell>
          <cell r="M1562" t="str">
            <v>-</v>
          </cell>
          <cell r="N1562" t="str">
            <v>-</v>
          </cell>
        </row>
        <row r="1563">
          <cell r="E1563" t="str">
            <v>NF1AET306H1290954</v>
          </cell>
          <cell r="F1563" t="str">
            <v>2025-12-26 16:22:04</v>
          </cell>
          <cell r="G1563">
            <v>12500</v>
          </cell>
          <cell r="H1563">
            <v>46059</v>
          </cell>
          <cell r="I1563" t="str">
            <v>HASSAN.MUSTAFA</v>
          </cell>
          <cell r="J1563" t="str">
            <v>Accepted</v>
          </cell>
          <cell r="K1563" t="str">
            <v>Cash</v>
          </cell>
          <cell r="L1563" t="str">
            <v>Fresh</v>
          </cell>
          <cell r="M1563" t="str">
            <v>N/A</v>
          </cell>
          <cell r="N1563" t="str">
            <v>-</v>
          </cell>
        </row>
        <row r="1564">
          <cell r="E1564">
            <v>217573</v>
          </cell>
          <cell r="F1564" t="str">
            <v>2025-12-23 16:38:04</v>
          </cell>
          <cell r="G1564">
            <v>12500</v>
          </cell>
          <cell r="H1564">
            <v>46059</v>
          </cell>
          <cell r="I1564" t="str">
            <v>HASSAN.MUSTAFA</v>
          </cell>
          <cell r="J1564" t="str">
            <v>Accepted</v>
          </cell>
          <cell r="K1564" t="str">
            <v>Cash</v>
          </cell>
          <cell r="L1564" t="str">
            <v>Fresh</v>
          </cell>
          <cell r="M1564" t="str">
            <v>N/A</v>
          </cell>
          <cell r="N1564" t="str">
            <v>-</v>
          </cell>
        </row>
        <row r="1565">
          <cell r="E1565" t="str">
            <v>00354</v>
          </cell>
          <cell r="F1565" t="str">
            <v>2026-01-05 15:18:59</v>
          </cell>
          <cell r="G1565">
            <v>13000</v>
          </cell>
          <cell r="H1565">
            <v>46057</v>
          </cell>
          <cell r="I1565" t="str">
            <v>HASSAN.MUSTAFA</v>
          </cell>
          <cell r="J1565" t="str">
            <v>Accepted</v>
          </cell>
          <cell r="K1565" t="str">
            <v>Cash</v>
          </cell>
          <cell r="L1565" t="str">
            <v>Fresh</v>
          </cell>
          <cell r="M1565" t="str">
            <v>N/A</v>
          </cell>
          <cell r="N1565" t="str">
            <v>-</v>
          </cell>
        </row>
        <row r="1566">
          <cell r="E1566" t="str">
            <v>R-7049482</v>
          </cell>
          <cell r="F1566" t="str">
            <v>2025-02-10 12:13:41</v>
          </cell>
          <cell r="G1566">
            <v>12000</v>
          </cell>
          <cell r="H1566">
            <v>46049</v>
          </cell>
          <cell r="I1566" t="str">
            <v>MUHAMMAD.OWAIS</v>
          </cell>
          <cell r="J1566" t="str">
            <v>Accepted</v>
          </cell>
          <cell r="K1566" t="str">
            <v>Online Transfer</v>
          </cell>
          <cell r="L1566" t="str">
            <v>Renewal</v>
          </cell>
          <cell r="M1566" t="str">
            <v>-</v>
          </cell>
          <cell r="N1566" t="str">
            <v>-</v>
          </cell>
        </row>
        <row r="1567">
          <cell r="E1567">
            <v>509129</v>
          </cell>
          <cell r="F1567" t="str">
            <v>2023-02-10 12:51:00</v>
          </cell>
          <cell r="G1567">
            <v>13000</v>
          </cell>
          <cell r="H1567">
            <v>46051</v>
          </cell>
          <cell r="I1567" t="str">
            <v>WASEEM.TARIQ</v>
          </cell>
          <cell r="J1567" t="str">
            <v>Accepted</v>
          </cell>
          <cell r="K1567" t="str">
            <v>Cheque</v>
          </cell>
          <cell r="L1567" t="str">
            <v>Renewal</v>
          </cell>
          <cell r="M1567" t="str">
            <v>-</v>
          </cell>
          <cell r="N1567" t="str">
            <v>-</v>
          </cell>
        </row>
        <row r="1568">
          <cell r="E1568" t="str">
            <v>KHI-L13Z1-7428636</v>
          </cell>
          <cell r="F1568" t="str">
            <v>2022-02-09 14:32:21</v>
          </cell>
          <cell r="G1568">
            <v>10000</v>
          </cell>
          <cell r="H1568">
            <v>46050</v>
          </cell>
          <cell r="I1568" t="str">
            <v>RAHAT.GUL</v>
          </cell>
          <cell r="J1568" t="str">
            <v>Accepted</v>
          </cell>
          <cell r="K1568" t="str">
            <v>Cash Deposit</v>
          </cell>
          <cell r="L1568" t="str">
            <v>Renewal</v>
          </cell>
          <cell r="M1568" t="str">
            <v>-</v>
          </cell>
          <cell r="N1568" t="str">
            <v>-</v>
          </cell>
        </row>
        <row r="1569">
          <cell r="E1569">
            <v>4202011</v>
          </cell>
          <cell r="F1569" t="str">
            <v>2020-02-10 11:48:27</v>
          </cell>
          <cell r="G1569">
            <v>13000</v>
          </cell>
          <cell r="H1569">
            <v>46050</v>
          </cell>
          <cell r="I1569" t="str">
            <v>WASEEM.TARIQ</v>
          </cell>
          <cell r="J1569" t="str">
            <v>Accepted</v>
          </cell>
          <cell r="K1569" t="str">
            <v>Online Transfer</v>
          </cell>
          <cell r="L1569" t="str">
            <v>Renewal</v>
          </cell>
          <cell r="M1569" t="str">
            <v>-</v>
          </cell>
          <cell r="N1569" t="str">
            <v>-</v>
          </cell>
        </row>
        <row r="1570">
          <cell r="E1570" t="str">
            <v>R059266</v>
          </cell>
          <cell r="F1570" t="str">
            <v>2024-12-06 17:49:16</v>
          </cell>
          <cell r="G1570">
            <v>9000</v>
          </cell>
          <cell r="H1570">
            <v>46049</v>
          </cell>
          <cell r="I1570" t="str">
            <v>MOSES.AKHTAR</v>
          </cell>
          <cell r="J1570" t="str">
            <v>Accepted</v>
          </cell>
          <cell r="K1570" t="str">
            <v>Online Transfer</v>
          </cell>
          <cell r="L1570" t="str">
            <v>Renewal</v>
          </cell>
          <cell r="M1570" t="str">
            <v>-</v>
          </cell>
          <cell r="N1570" t="str">
            <v>-</v>
          </cell>
        </row>
        <row r="1571">
          <cell r="E1571" t="str">
            <v>H10048825</v>
          </cell>
          <cell r="F1571" t="str">
            <v>2022-12-26 10:25:25</v>
          </cell>
          <cell r="G1571">
            <v>15500</v>
          </cell>
          <cell r="H1571">
            <v>46025</v>
          </cell>
          <cell r="I1571" t="str">
            <v>WASEEM.TARIQ</v>
          </cell>
          <cell r="J1571" t="str">
            <v>Accepted</v>
          </cell>
          <cell r="K1571" t="str">
            <v>Cash Deposit</v>
          </cell>
          <cell r="L1571" t="str">
            <v>Renewal</v>
          </cell>
          <cell r="M1571" t="str">
            <v>-</v>
          </cell>
          <cell r="N1571" t="str">
            <v>-</v>
          </cell>
        </row>
        <row r="1572">
          <cell r="E1572" t="str">
            <v>KSP210-0091626</v>
          </cell>
          <cell r="F1572" t="str">
            <v>2022-02-10 18:41:00</v>
          </cell>
          <cell r="G1572">
            <v>13000</v>
          </cell>
          <cell r="H1572">
            <v>46049</v>
          </cell>
          <cell r="I1572" t="str">
            <v>YOUSUF.KHAN</v>
          </cell>
          <cell r="J1572" t="str">
            <v>Accepted</v>
          </cell>
          <cell r="K1572" t="str">
            <v>Online Transfer</v>
          </cell>
          <cell r="L1572" t="str">
            <v>Renewal</v>
          </cell>
          <cell r="M1572" t="str">
            <v>-</v>
          </cell>
          <cell r="N1572" t="str">
            <v>-</v>
          </cell>
        </row>
        <row r="1573">
          <cell r="E1573" t="str">
            <v>NFBGM1540HR211768</v>
          </cell>
          <cell r="F1573" t="str">
            <v>2025-01-28 15:33:05</v>
          </cell>
          <cell r="G1573">
            <v>13000</v>
          </cell>
          <cell r="H1573">
            <v>46049</v>
          </cell>
          <cell r="I1573" t="str">
            <v>MOSES.AKHTAR</v>
          </cell>
          <cell r="J1573" t="str">
            <v>Accepted</v>
          </cell>
          <cell r="K1573" t="str">
            <v>Online Transfer</v>
          </cell>
          <cell r="L1573" t="str">
            <v>Renewal</v>
          </cell>
          <cell r="M1573" t="str">
            <v>-</v>
          </cell>
          <cell r="N1573" t="str">
            <v>-</v>
          </cell>
        </row>
        <row r="1574">
          <cell r="E1574" t="str">
            <v>NF1AET306H1011482</v>
          </cell>
          <cell r="F1574" t="str">
            <v>2026-01-05 18:47:00</v>
          </cell>
          <cell r="G1574">
            <v>10000</v>
          </cell>
          <cell r="H1574">
            <v>46049</v>
          </cell>
          <cell r="I1574" t="str">
            <v>M.FAIZAN</v>
          </cell>
          <cell r="J1574" t="str">
            <v>Accepted</v>
          </cell>
          <cell r="K1574" t="str">
            <v>Online Transfer</v>
          </cell>
          <cell r="L1574" t="str">
            <v>Fresh</v>
          </cell>
          <cell r="M1574" t="str">
            <v>N/A</v>
          </cell>
          <cell r="N1574" t="str">
            <v>-</v>
          </cell>
        </row>
        <row r="1575">
          <cell r="E1575" t="str">
            <v>ZRE172R-7023193</v>
          </cell>
          <cell r="F1575" t="str">
            <v>2026-01-05 16:55:21</v>
          </cell>
          <cell r="G1575">
            <v>10000</v>
          </cell>
          <cell r="H1575">
            <v>46049</v>
          </cell>
          <cell r="I1575" t="str">
            <v>M.FAIZAN</v>
          </cell>
          <cell r="J1575" t="str">
            <v>Accepted</v>
          </cell>
          <cell r="K1575" t="str">
            <v>Online Transfer</v>
          </cell>
          <cell r="L1575" t="str">
            <v>Fresh</v>
          </cell>
          <cell r="M1575" t="str">
            <v>N/A</v>
          </cell>
          <cell r="N1575" t="str">
            <v>-</v>
          </cell>
        </row>
        <row r="1576">
          <cell r="E1576">
            <v>218137</v>
          </cell>
          <cell r="F1576" t="str">
            <v>2025-01-25 12:49:19</v>
          </cell>
          <cell r="G1576">
            <v>12500</v>
          </cell>
          <cell r="H1576">
            <v>46048</v>
          </cell>
          <cell r="I1576" t="str">
            <v>YOUSUF.KHAN</v>
          </cell>
          <cell r="J1576" t="str">
            <v>Accepted</v>
          </cell>
          <cell r="K1576" t="str">
            <v>Online Transfer</v>
          </cell>
          <cell r="L1576" t="str">
            <v>Renewal</v>
          </cell>
          <cell r="M1576" t="str">
            <v>-</v>
          </cell>
          <cell r="N1576" t="str">
            <v>-</v>
          </cell>
        </row>
        <row r="1577">
          <cell r="E1577" t="str">
            <v>BUW-840</v>
          </cell>
          <cell r="F1577" t="str">
            <v>2024-02-12 10:13:26</v>
          </cell>
          <cell r="G1577">
            <v>13000</v>
          </cell>
          <cell r="H1577">
            <v>46050</v>
          </cell>
          <cell r="I1577" t="str">
            <v>IQRA.KHAN</v>
          </cell>
          <cell r="J1577" t="str">
            <v>Accepted</v>
          </cell>
          <cell r="K1577" t="str">
            <v>Online Transfer</v>
          </cell>
          <cell r="L1577" t="str">
            <v>Renewal</v>
          </cell>
          <cell r="M1577" t="str">
            <v>-</v>
          </cell>
          <cell r="N1577" t="str">
            <v>-</v>
          </cell>
        </row>
        <row r="1578">
          <cell r="E1578">
            <v>7042433</v>
          </cell>
          <cell r="F1578" t="str">
            <v>2024-02-10 13:05:43</v>
          </cell>
          <cell r="G1578">
            <v>14000</v>
          </cell>
          <cell r="H1578">
            <v>46050</v>
          </cell>
          <cell r="I1578" t="str">
            <v>RAHAT.GUL</v>
          </cell>
          <cell r="J1578" t="str">
            <v>Accepted</v>
          </cell>
          <cell r="K1578" t="str">
            <v>Online Transfer</v>
          </cell>
          <cell r="L1578" t="str">
            <v>Renewal</v>
          </cell>
          <cell r="M1578" t="str">
            <v>-</v>
          </cell>
          <cell r="N1578" t="str">
            <v>-</v>
          </cell>
        </row>
        <row r="1579">
          <cell r="E1579">
            <v>1002694</v>
          </cell>
          <cell r="F1579" t="str">
            <v>2023-02-08 17:43:27</v>
          </cell>
          <cell r="G1579">
            <v>11000</v>
          </cell>
          <cell r="H1579">
            <v>46049</v>
          </cell>
          <cell r="I1579" t="str">
            <v>YOUSUF.KHAN</v>
          </cell>
          <cell r="J1579" t="str">
            <v>Accepted</v>
          </cell>
          <cell r="K1579" t="str">
            <v>Cash Deposit</v>
          </cell>
          <cell r="L1579" t="str">
            <v>Renewal</v>
          </cell>
          <cell r="M1579" t="str">
            <v>-</v>
          </cell>
          <cell r="N1579" t="str">
            <v>-</v>
          </cell>
        </row>
        <row r="1580">
          <cell r="E1580" t="str">
            <v>NFBDG1834NR024722</v>
          </cell>
          <cell r="F1580" t="str">
            <v>2022-02-09 17:06:58</v>
          </cell>
          <cell r="G1580">
            <v>14000</v>
          </cell>
          <cell r="H1580">
            <v>46050</v>
          </cell>
          <cell r="I1580" t="str">
            <v>RAHAT.GUL</v>
          </cell>
          <cell r="J1580" t="str">
            <v>Accepted</v>
          </cell>
          <cell r="K1580" t="str">
            <v>Online Transfer</v>
          </cell>
          <cell r="L1580" t="str">
            <v>Renewal</v>
          </cell>
          <cell r="M1580" t="str">
            <v>-</v>
          </cell>
          <cell r="N1580" t="str">
            <v>-</v>
          </cell>
        </row>
        <row r="1581">
          <cell r="E1581" t="str">
            <v>G000121</v>
          </cell>
          <cell r="F1581" t="str">
            <v>2024-02-07 15:25:18</v>
          </cell>
          <cell r="G1581">
            <v>12500</v>
          </cell>
          <cell r="H1581">
            <v>46048</v>
          </cell>
          <cell r="I1581" t="str">
            <v>YOUSUF.KHAN</v>
          </cell>
          <cell r="J1581" t="str">
            <v>Accepted</v>
          </cell>
          <cell r="K1581" t="str">
            <v>Online Transfer</v>
          </cell>
          <cell r="L1581" t="str">
            <v>Renewal</v>
          </cell>
          <cell r="M1581" t="str">
            <v>-</v>
          </cell>
          <cell r="N1581" t="str">
            <v>-</v>
          </cell>
        </row>
        <row r="1582">
          <cell r="E1582">
            <v>9507684</v>
          </cell>
          <cell r="F1582" t="str">
            <v>2021-02-08 15:48:00</v>
          </cell>
          <cell r="G1582">
            <v>15500</v>
          </cell>
          <cell r="H1582">
            <v>46050</v>
          </cell>
          <cell r="I1582" t="str">
            <v>AGHA.M.JAFFER</v>
          </cell>
          <cell r="J1582" t="str">
            <v>Accepted</v>
          </cell>
          <cell r="K1582" t="str">
            <v>Online Transfer</v>
          </cell>
          <cell r="L1582" t="str">
            <v>Renewal</v>
          </cell>
          <cell r="M1582" t="str">
            <v>NA</v>
          </cell>
          <cell r="N1582" t="str">
            <v>-</v>
          </cell>
        </row>
        <row r="1583">
          <cell r="E1583" t="str">
            <v>CCD-669</v>
          </cell>
          <cell r="F1583" t="str">
            <v>2026-01-28 00:00:00</v>
          </cell>
          <cell r="G1583">
            <v>16000</v>
          </cell>
          <cell r="H1583">
            <v>46050</v>
          </cell>
          <cell r="I1583" t="str">
            <v>AGHA.M.JAFFER</v>
          </cell>
          <cell r="J1583" t="str">
            <v>Accepted</v>
          </cell>
          <cell r="K1583" t="str">
            <v>Online Transfer</v>
          </cell>
          <cell r="L1583" t="str">
            <v>Conversion</v>
          </cell>
          <cell r="M1583" t="str">
            <v>NA</v>
          </cell>
          <cell r="N1583" t="str">
            <v>-</v>
          </cell>
        </row>
        <row r="1584">
          <cell r="E1584" t="str">
            <v>R011299</v>
          </cell>
          <cell r="F1584" t="str">
            <v>2023-02-07 16:36:00</v>
          </cell>
          <cell r="G1584">
            <v>16000</v>
          </cell>
          <cell r="H1584">
            <v>46045</v>
          </cell>
          <cell r="I1584" t="str">
            <v>FIZA.SHEIKH</v>
          </cell>
          <cell r="J1584" t="str">
            <v>Accepted</v>
          </cell>
          <cell r="K1584" t="str">
            <v>Online Transfer</v>
          </cell>
          <cell r="L1584" t="str">
            <v>Renewal</v>
          </cell>
          <cell r="M1584" t="str">
            <v>-</v>
          </cell>
          <cell r="N1584" t="str">
            <v>-</v>
          </cell>
        </row>
        <row r="1585">
          <cell r="E1585">
            <v>7021268</v>
          </cell>
          <cell r="F1585" t="str">
            <v>2023-01-26 17:57:14</v>
          </cell>
          <cell r="G1585">
            <v>14000</v>
          </cell>
          <cell r="H1585">
            <v>46050</v>
          </cell>
          <cell r="I1585" t="str">
            <v>JAWAHIR.SAEED</v>
          </cell>
          <cell r="J1585" t="str">
            <v>Accepted</v>
          </cell>
          <cell r="K1585" t="str">
            <v>Online Transfer</v>
          </cell>
          <cell r="L1585" t="str">
            <v>Renewal</v>
          </cell>
          <cell r="M1585" t="str">
            <v>-</v>
          </cell>
          <cell r="N1585" t="str">
            <v>-</v>
          </cell>
        </row>
        <row r="1586">
          <cell r="E1586" t="str">
            <v>NSP150R-7003676</v>
          </cell>
          <cell r="F1586" t="str">
            <v>2026-01-27 12:36:45</v>
          </cell>
          <cell r="G1586">
            <v>13000</v>
          </cell>
          <cell r="H1586">
            <v>46050</v>
          </cell>
          <cell r="I1586" t="str">
            <v>WAQAR.NABI</v>
          </cell>
          <cell r="J1586" t="str">
            <v>Accepted</v>
          </cell>
          <cell r="K1586" t="str">
            <v>Cash Deposit</v>
          </cell>
          <cell r="L1586" t="str">
            <v>Fresh</v>
          </cell>
          <cell r="M1586" t="str">
            <v>N/A</v>
          </cell>
          <cell r="N1586" t="str">
            <v>-</v>
          </cell>
        </row>
        <row r="1587">
          <cell r="E1587" t="str">
            <v>HB252023</v>
          </cell>
          <cell r="F1587" t="str">
            <v>2026-01-09 13:28:25</v>
          </cell>
          <cell r="G1587">
            <v>12000</v>
          </cell>
          <cell r="H1587">
            <v>46038</v>
          </cell>
          <cell r="I1587" t="str">
            <v>FARJAD.LATIF</v>
          </cell>
          <cell r="J1587" t="str">
            <v>Accepted</v>
          </cell>
          <cell r="K1587" t="str">
            <v>Online Transfer</v>
          </cell>
          <cell r="L1587" t="str">
            <v>Fresh</v>
          </cell>
          <cell r="M1587" t="str">
            <v>N/A</v>
          </cell>
          <cell r="N1587" t="str">
            <v>-</v>
          </cell>
        </row>
        <row r="1588">
          <cell r="E1588" t="str">
            <v>ZRE172R-7041770</v>
          </cell>
          <cell r="F1588" t="str">
            <v>2025-01-17 00:00:00</v>
          </cell>
          <cell r="G1588">
            <v>14500</v>
          </cell>
          <cell r="H1588">
            <v>46050</v>
          </cell>
          <cell r="I1588" t="str">
            <v>M.KHALID</v>
          </cell>
          <cell r="J1588" t="str">
            <v>Accepted</v>
          </cell>
          <cell r="K1588" t="str">
            <v>Online Transfer</v>
          </cell>
          <cell r="L1588" t="str">
            <v>Renewal</v>
          </cell>
          <cell r="M1588" t="str">
            <v>-</v>
          </cell>
          <cell r="N1588" t="str">
            <v>-</v>
          </cell>
        </row>
        <row r="1589">
          <cell r="E1589" t="str">
            <v>URJ202-4014720</v>
          </cell>
          <cell r="F1589" t="str">
            <v>2026-01-27 14:31:54</v>
          </cell>
          <cell r="G1589">
            <v>28000</v>
          </cell>
          <cell r="H1589">
            <v>46050</v>
          </cell>
          <cell r="I1589" t="str">
            <v>ANIL</v>
          </cell>
          <cell r="J1589" t="str">
            <v>Accepted</v>
          </cell>
          <cell r="K1589" t="str">
            <v>Online Transfer</v>
          </cell>
          <cell r="L1589" t="str">
            <v>Fresh</v>
          </cell>
          <cell r="M1589" t="str">
            <v>N/A</v>
          </cell>
          <cell r="N1589" t="str">
            <v>-</v>
          </cell>
        </row>
        <row r="1590">
          <cell r="E1590" t="str">
            <v>NF1SZC63S00112929</v>
          </cell>
          <cell r="F1590" t="str">
            <v>2026-01-28 00:00:00</v>
          </cell>
          <cell r="G1590">
            <v>14500</v>
          </cell>
          <cell r="H1590">
            <v>46049</v>
          </cell>
          <cell r="I1590" t="str">
            <v>M.KHALID</v>
          </cell>
          <cell r="J1590" t="str">
            <v>Accepted</v>
          </cell>
          <cell r="K1590" t="str">
            <v>Online Transfer</v>
          </cell>
          <cell r="L1590" t="str">
            <v>Conversion</v>
          </cell>
          <cell r="M1590" t="str">
            <v>NA</v>
          </cell>
          <cell r="N1590" t="str">
            <v>-</v>
          </cell>
        </row>
        <row r="1591">
          <cell r="E1591" t="str">
            <v>NZE170R-4198671</v>
          </cell>
          <cell r="F1591" t="str">
            <v>2026-01-28 00:00:00</v>
          </cell>
          <cell r="G1591">
            <v>13000</v>
          </cell>
          <cell r="H1591">
            <v>46050</v>
          </cell>
          <cell r="I1591" t="str">
            <v>ALIZA.WALEED</v>
          </cell>
          <cell r="J1591" t="str">
            <v>Accepted</v>
          </cell>
          <cell r="K1591" t="str">
            <v>Online Transfer</v>
          </cell>
          <cell r="L1591" t="str">
            <v>Conversion</v>
          </cell>
          <cell r="M1591" t="str">
            <v>NA</v>
          </cell>
          <cell r="N1591" t="str">
            <v>-</v>
          </cell>
        </row>
        <row r="1592">
          <cell r="E1592" t="str">
            <v>GUN126R-5533192</v>
          </cell>
          <cell r="F1592" t="str">
            <v>2025-02-04 16:23:08</v>
          </cell>
          <cell r="G1592">
            <v>16000</v>
          </cell>
          <cell r="H1592">
            <v>46051</v>
          </cell>
          <cell r="I1592" t="str">
            <v>FARJAD.MANZOOR</v>
          </cell>
          <cell r="J1592" t="str">
            <v>Accepted</v>
          </cell>
          <cell r="K1592" t="str">
            <v>Cheque</v>
          </cell>
          <cell r="L1592" t="str">
            <v>Renewal</v>
          </cell>
          <cell r="M1592" t="str">
            <v>-</v>
          </cell>
          <cell r="N1592" t="str">
            <v>-</v>
          </cell>
        </row>
        <row r="1593">
          <cell r="E1593" t="str">
            <v>ZRE172R-7051843</v>
          </cell>
          <cell r="F1593" t="str">
            <v>2025-01-28 00:00:00</v>
          </cell>
          <cell r="G1593">
            <v>13000</v>
          </cell>
          <cell r="H1593">
            <v>46050</v>
          </cell>
          <cell r="I1593" t="str">
            <v>FIZA.SHEIKH</v>
          </cell>
          <cell r="J1593" t="str">
            <v>Accepted</v>
          </cell>
          <cell r="K1593" t="str">
            <v>Online Transfer</v>
          </cell>
          <cell r="L1593" t="str">
            <v>Renewal</v>
          </cell>
          <cell r="M1593" t="str">
            <v>-</v>
          </cell>
          <cell r="N1593" t="str">
            <v>-</v>
          </cell>
        </row>
        <row r="1594">
          <cell r="E1594" t="str">
            <v>R083492</v>
          </cell>
          <cell r="F1594" t="str">
            <v>2022-01-27 10:39:25</v>
          </cell>
          <cell r="G1594">
            <v>16000</v>
          </cell>
          <cell r="H1594">
            <v>46049</v>
          </cell>
          <cell r="I1594" t="str">
            <v>FIZA.SHEIKH</v>
          </cell>
          <cell r="J1594" t="str">
            <v>Accepted</v>
          </cell>
          <cell r="K1594" t="str">
            <v>Online Transfer</v>
          </cell>
          <cell r="L1594" t="str">
            <v>Renewal</v>
          </cell>
          <cell r="M1594" t="str">
            <v>-</v>
          </cell>
          <cell r="N1594" t="str">
            <v>-</v>
          </cell>
        </row>
        <row r="1595">
          <cell r="E1595" t="str">
            <v>GP5-3411356</v>
          </cell>
          <cell r="F1595" t="str">
            <v>2026-01-28 00:00:00</v>
          </cell>
          <cell r="G1595">
            <v>16000</v>
          </cell>
          <cell r="H1595">
            <v>46050</v>
          </cell>
          <cell r="I1595" t="str">
            <v>RAHAT.GUL</v>
          </cell>
          <cell r="J1595" t="str">
            <v>Accepted</v>
          </cell>
          <cell r="K1595" t="str">
            <v>Online Transfer</v>
          </cell>
          <cell r="L1595" t="str">
            <v>Conversion</v>
          </cell>
          <cell r="M1595" t="str">
            <v>N/A</v>
          </cell>
          <cell r="N1595" t="str">
            <v>-</v>
          </cell>
        </row>
        <row r="1596">
          <cell r="E1596" t="str">
            <v>NSP150R-7024285</v>
          </cell>
          <cell r="F1596" t="str">
            <v>2023-02-02 12:30:00</v>
          </cell>
          <cell r="G1596">
            <v>11000</v>
          </cell>
          <cell r="H1596">
            <v>46049</v>
          </cell>
          <cell r="I1596" t="str">
            <v>FIZA.SHEIKH</v>
          </cell>
          <cell r="J1596" t="str">
            <v>Accepted</v>
          </cell>
          <cell r="K1596" t="str">
            <v>Online Transfer</v>
          </cell>
          <cell r="L1596" t="str">
            <v>Renewal</v>
          </cell>
          <cell r="M1596" t="str">
            <v>-</v>
          </cell>
          <cell r="N1596" t="str">
            <v>-</v>
          </cell>
        </row>
        <row r="1597">
          <cell r="E1597" t="str">
            <v>LJ11PABE0SC039974</v>
          </cell>
          <cell r="F1597" t="str">
            <v>2025-09-03 17:12:04</v>
          </cell>
          <cell r="G1597">
            <v>12500</v>
          </cell>
          <cell r="H1597">
            <v>46042</v>
          </cell>
          <cell r="I1597" t="str">
            <v>JEHANZEB.KHAN</v>
          </cell>
          <cell r="J1597" t="str">
            <v>Accepted</v>
          </cell>
          <cell r="K1597" t="str">
            <v>Online Transfer</v>
          </cell>
          <cell r="L1597" t="str">
            <v>Fresh</v>
          </cell>
          <cell r="M1597" t="str">
            <v>N/A</v>
          </cell>
          <cell r="N1597" t="str">
            <v>-</v>
          </cell>
        </row>
        <row r="1598">
          <cell r="E1598">
            <v>3218182</v>
          </cell>
          <cell r="F1598" t="str">
            <v>2020-01-29 15:34:39</v>
          </cell>
          <cell r="G1598">
            <v>16000</v>
          </cell>
          <cell r="H1598">
            <v>46049</v>
          </cell>
          <cell r="I1598" t="str">
            <v>FIZA.SHEIKH</v>
          </cell>
          <cell r="J1598" t="str">
            <v>Accepted</v>
          </cell>
          <cell r="K1598" t="str">
            <v>Online Transfer</v>
          </cell>
          <cell r="L1598" t="str">
            <v>Renewal</v>
          </cell>
          <cell r="M1598" t="str">
            <v>-</v>
          </cell>
          <cell r="N1598" t="str">
            <v>-</v>
          </cell>
        </row>
        <row r="1599">
          <cell r="E1599" t="str">
            <v>NZE170R-4032706</v>
          </cell>
          <cell r="F1599" t="str">
            <v>2024-02-12 17:27:55</v>
          </cell>
          <cell r="G1599">
            <v>14000</v>
          </cell>
          <cell r="H1599">
            <v>46050</v>
          </cell>
          <cell r="I1599" t="str">
            <v>RAHAT.GUL</v>
          </cell>
          <cell r="J1599" t="str">
            <v>Accepted</v>
          </cell>
          <cell r="K1599" t="str">
            <v>Online Transfer</v>
          </cell>
          <cell r="L1599" t="str">
            <v>Renewal</v>
          </cell>
          <cell r="M1599" t="str">
            <v>-</v>
          </cell>
          <cell r="N1599" t="str">
            <v>-</v>
          </cell>
        </row>
        <row r="1600">
          <cell r="E1600">
            <v>2181866</v>
          </cell>
          <cell r="F1600" t="str">
            <v>2021-01-26 16:03:11</v>
          </cell>
          <cell r="G1600">
            <v>11000</v>
          </cell>
          <cell r="H1600">
            <v>46049</v>
          </cell>
          <cell r="I1600" t="str">
            <v>FIZA.SHEIKH</v>
          </cell>
          <cell r="J1600" t="str">
            <v>Accepted</v>
          </cell>
          <cell r="K1600" t="str">
            <v>Online Transfer</v>
          </cell>
          <cell r="L1600" t="str">
            <v>Renewal</v>
          </cell>
          <cell r="M1600" t="str">
            <v>-</v>
          </cell>
          <cell r="N1600" t="str">
            <v>-</v>
          </cell>
        </row>
        <row r="1601">
          <cell r="E1601" t="str">
            <v>219061(A)</v>
          </cell>
          <cell r="F1601" t="str">
            <v>2026-01-15 15:22:20</v>
          </cell>
          <cell r="G1601">
            <v>13000</v>
          </cell>
          <cell r="H1601">
            <v>46050</v>
          </cell>
          <cell r="I1601" t="str">
            <v>WAQAR.NABI</v>
          </cell>
          <cell r="J1601" t="str">
            <v>Accepted</v>
          </cell>
          <cell r="K1601" t="str">
            <v>Cash Deposit</v>
          </cell>
          <cell r="L1601" t="str">
            <v>Fresh</v>
          </cell>
          <cell r="M1601" t="str">
            <v>N/A</v>
          </cell>
          <cell r="N1601" t="str">
            <v>-</v>
          </cell>
        </row>
        <row r="1602">
          <cell r="E1602" t="str">
            <v>PK10123238</v>
          </cell>
          <cell r="F1602" t="str">
            <v>2025-01-30 00:00:00</v>
          </cell>
          <cell r="G1602">
            <v>16000</v>
          </cell>
          <cell r="H1602">
            <v>46049</v>
          </cell>
          <cell r="I1602" t="str">
            <v>FIZA.SHEIKH</v>
          </cell>
          <cell r="J1602" t="str">
            <v>Accepted</v>
          </cell>
          <cell r="K1602" t="str">
            <v>Online Transfer</v>
          </cell>
          <cell r="L1602" t="str">
            <v>Renewal</v>
          </cell>
          <cell r="M1602" t="str">
            <v>-</v>
          </cell>
          <cell r="N1602" t="str">
            <v>-</v>
          </cell>
        </row>
        <row r="1603">
          <cell r="E1603" t="str">
            <v>TGN156R-0445766</v>
          </cell>
          <cell r="F1603" t="str">
            <v>2026-01-22 10:38:11</v>
          </cell>
          <cell r="G1603">
            <v>18500</v>
          </cell>
          <cell r="H1603">
            <v>46050</v>
          </cell>
          <cell r="I1603" t="str">
            <v>WAQAR.NABI</v>
          </cell>
          <cell r="J1603" t="str">
            <v>Accepted</v>
          </cell>
          <cell r="K1603" t="str">
            <v>Cash Deposit</v>
          </cell>
          <cell r="L1603" t="str">
            <v>Fresh</v>
          </cell>
          <cell r="M1603" t="str">
            <v>N/A</v>
          </cell>
          <cell r="N1603" t="str">
            <v>-</v>
          </cell>
        </row>
        <row r="1604">
          <cell r="E1604">
            <v>116165</v>
          </cell>
          <cell r="F1604" t="str">
            <v>2021-01-12 10:57:00</v>
          </cell>
          <cell r="G1604">
            <v>11000</v>
          </cell>
          <cell r="H1604">
            <v>46051</v>
          </cell>
          <cell r="I1604" t="str">
            <v>ALIZA.WALEED</v>
          </cell>
          <cell r="J1604" t="str">
            <v>Accepted</v>
          </cell>
          <cell r="K1604" t="str">
            <v>Cheque</v>
          </cell>
          <cell r="L1604" t="str">
            <v>Renewal</v>
          </cell>
          <cell r="M1604" t="str">
            <v>-</v>
          </cell>
          <cell r="N1604" t="str">
            <v>-</v>
          </cell>
        </row>
        <row r="1605">
          <cell r="E1605">
            <v>9523335</v>
          </cell>
          <cell r="F1605" t="str">
            <v>2026-01-21 14:56:23</v>
          </cell>
          <cell r="G1605">
            <v>18500</v>
          </cell>
          <cell r="H1605">
            <v>46050</v>
          </cell>
          <cell r="I1605" t="str">
            <v>WAQAR.NABI</v>
          </cell>
          <cell r="J1605" t="str">
            <v>Accepted</v>
          </cell>
          <cell r="K1605" t="str">
            <v>Cash Deposit</v>
          </cell>
          <cell r="L1605" t="str">
            <v>Fresh</v>
          </cell>
          <cell r="M1605" t="str">
            <v>N/A</v>
          </cell>
          <cell r="N1605" t="str">
            <v>-</v>
          </cell>
        </row>
        <row r="1606">
          <cell r="E1606" t="str">
            <v>NFBGM1542ER156851</v>
          </cell>
          <cell r="F1606" t="str">
            <v>2021-01-12 14:28:00</v>
          </cell>
          <cell r="G1606">
            <v>11000</v>
          </cell>
          <cell r="H1606">
            <v>46051</v>
          </cell>
          <cell r="I1606" t="str">
            <v>ALIZA.WALEED</v>
          </cell>
          <cell r="J1606" t="str">
            <v>Accepted</v>
          </cell>
          <cell r="K1606" t="str">
            <v>Cheque</v>
          </cell>
          <cell r="L1606" t="str">
            <v>Renewal</v>
          </cell>
          <cell r="M1606" t="str">
            <v>-</v>
          </cell>
          <cell r="N1606" t="str">
            <v>-</v>
          </cell>
        </row>
        <row r="1607">
          <cell r="E1607" t="str">
            <v>H1015345</v>
          </cell>
          <cell r="F1607" t="str">
            <v>2021-01-11 00:00:00</v>
          </cell>
          <cell r="G1607">
            <v>11000</v>
          </cell>
          <cell r="H1607">
            <v>46051</v>
          </cell>
          <cell r="I1607" t="str">
            <v>JAWAHIR.SAEED</v>
          </cell>
          <cell r="J1607" t="str">
            <v>Accepted</v>
          </cell>
          <cell r="K1607" t="str">
            <v>Cheque</v>
          </cell>
          <cell r="L1607" t="str">
            <v>Renewal</v>
          </cell>
          <cell r="M1607" t="str">
            <v>-</v>
          </cell>
          <cell r="N1607" t="str">
            <v>-</v>
          </cell>
        </row>
        <row r="1608">
          <cell r="E1608" t="str">
            <v>NSP151R9521548</v>
          </cell>
          <cell r="F1608" t="str">
            <v>2026-01-28 00:00:00</v>
          </cell>
          <cell r="G1608">
            <v>14000</v>
          </cell>
          <cell r="H1608">
            <v>46050</v>
          </cell>
          <cell r="I1608" t="str">
            <v>M.MUSTAFA</v>
          </cell>
          <cell r="J1608" t="str">
            <v>Accepted</v>
          </cell>
          <cell r="K1608" t="str">
            <v>Online Transfer</v>
          </cell>
          <cell r="L1608" t="str">
            <v>Conversion</v>
          </cell>
          <cell r="M1608" t="str">
            <v>NA</v>
          </cell>
          <cell r="N1608" t="str">
            <v>-</v>
          </cell>
        </row>
        <row r="1609">
          <cell r="E1609" t="str">
            <v>003499</v>
          </cell>
          <cell r="F1609" t="str">
            <v>2023-12-20 17:09:34</v>
          </cell>
          <cell r="G1609">
            <v>12000</v>
          </cell>
          <cell r="H1609">
            <v>46049</v>
          </cell>
          <cell r="I1609" t="str">
            <v>M.MUSTAFA</v>
          </cell>
          <cell r="J1609" t="str">
            <v>Accepted</v>
          </cell>
          <cell r="K1609" t="str">
            <v>Cash Deposit</v>
          </cell>
          <cell r="L1609" t="str">
            <v>Renewal</v>
          </cell>
          <cell r="M1609" t="str">
            <v>-</v>
          </cell>
          <cell r="N1609" t="str">
            <v>-</v>
          </cell>
        </row>
        <row r="1610">
          <cell r="E1610">
            <v>10068257</v>
          </cell>
          <cell r="F1610" t="str">
            <v>2021-02-08 12:18:00</v>
          </cell>
          <cell r="G1610">
            <v>13000</v>
          </cell>
          <cell r="H1610">
            <v>46050</v>
          </cell>
          <cell r="I1610" t="str">
            <v>AGHA.M.JAFFER</v>
          </cell>
          <cell r="J1610" t="str">
            <v>Accepted</v>
          </cell>
          <cell r="K1610" t="str">
            <v>Online Transfer</v>
          </cell>
          <cell r="L1610" t="str">
            <v>Renewal</v>
          </cell>
          <cell r="M1610" t="str">
            <v>-</v>
          </cell>
          <cell r="N1610" t="str">
            <v>-</v>
          </cell>
        </row>
        <row r="1611">
          <cell r="E1611">
            <v>7066624</v>
          </cell>
          <cell r="F1611" t="str">
            <v>2025-12-17 14:42:32</v>
          </cell>
          <cell r="G1611">
            <v>18500</v>
          </cell>
          <cell r="H1611">
            <v>46050</v>
          </cell>
          <cell r="I1611" t="str">
            <v>HASSAN.MUSTAFA</v>
          </cell>
          <cell r="J1611" t="str">
            <v>Accepted</v>
          </cell>
          <cell r="K1611" t="str">
            <v>Cheque</v>
          </cell>
          <cell r="L1611" t="str">
            <v>Fresh</v>
          </cell>
          <cell r="M1611" t="str">
            <v>N/A</v>
          </cell>
          <cell r="N1611" t="str">
            <v>-</v>
          </cell>
        </row>
        <row r="1612">
          <cell r="E1612" t="str">
            <v>0444138</v>
          </cell>
          <cell r="F1612" t="str">
            <v>2024-01-29 00:00:00</v>
          </cell>
          <cell r="G1612">
            <v>16000</v>
          </cell>
          <cell r="H1612">
            <v>46050</v>
          </cell>
          <cell r="I1612" t="str">
            <v>ALIZA.WALEED</v>
          </cell>
          <cell r="J1612" t="str">
            <v>Accepted</v>
          </cell>
          <cell r="K1612" t="str">
            <v>Online Transfer</v>
          </cell>
          <cell r="L1612" t="str">
            <v>Renewal</v>
          </cell>
          <cell r="M1612" t="str">
            <v>-</v>
          </cell>
          <cell r="N1612" t="str">
            <v>-</v>
          </cell>
        </row>
        <row r="1613">
          <cell r="E1613" t="str">
            <v>BGW</v>
          </cell>
          <cell r="F1613" t="str">
            <v>2021-07-19 19:49:56</v>
          </cell>
          <cell r="G1613">
            <v>11000</v>
          </cell>
          <cell r="H1613">
            <v>46051</v>
          </cell>
          <cell r="I1613" t="str">
            <v>MUHAMMAD.OWAIS</v>
          </cell>
          <cell r="J1613" t="str">
            <v>Accepted</v>
          </cell>
          <cell r="K1613" t="str">
            <v>Cheque</v>
          </cell>
          <cell r="L1613" t="str">
            <v>Renewal</v>
          </cell>
          <cell r="M1613" t="str">
            <v>-</v>
          </cell>
          <cell r="N1613" t="str">
            <v>-</v>
          </cell>
        </row>
        <row r="1614">
          <cell r="E1614" t="str">
            <v>NFBRV3851SR007008</v>
          </cell>
          <cell r="F1614" t="str">
            <v>2026-01-14 19:22:09</v>
          </cell>
          <cell r="G1614">
            <v>25000</v>
          </cell>
          <cell r="H1614">
            <v>46024</v>
          </cell>
          <cell r="I1614" t="str">
            <v>S.FARAZ.AHSAN</v>
          </cell>
          <cell r="J1614" t="str">
            <v>Accepted</v>
          </cell>
          <cell r="K1614" t="str">
            <v>Online Transfer</v>
          </cell>
          <cell r="L1614" t="str">
            <v>Fresh</v>
          </cell>
          <cell r="M1614" t="str">
            <v>N/A</v>
          </cell>
          <cell r="N1614" t="str">
            <v>-</v>
          </cell>
        </row>
        <row r="1615">
          <cell r="E1615">
            <v>9506123</v>
          </cell>
          <cell r="F1615" t="str">
            <v>2021-01-04 13:24:40</v>
          </cell>
          <cell r="G1615">
            <v>11000</v>
          </cell>
          <cell r="H1615">
            <v>46050</v>
          </cell>
          <cell r="I1615" t="str">
            <v>MUHAMMAD.OWAIS</v>
          </cell>
          <cell r="J1615" t="str">
            <v>Accepted</v>
          </cell>
          <cell r="K1615" t="str">
            <v>Cheque</v>
          </cell>
          <cell r="L1615" t="str">
            <v>Renewal</v>
          </cell>
          <cell r="M1615" t="str">
            <v>-</v>
          </cell>
          <cell r="N1615" t="str">
            <v>-</v>
          </cell>
        </row>
        <row r="1616">
          <cell r="E1616" t="str">
            <v>PDF580PALR21J2336</v>
          </cell>
          <cell r="F1616" t="str">
            <v>2021-11-06 10:58:07</v>
          </cell>
          <cell r="G1616">
            <v>11000</v>
          </cell>
          <cell r="H1616">
            <v>46051</v>
          </cell>
          <cell r="I1616" t="str">
            <v>MUHAMMAD.OWAIS</v>
          </cell>
          <cell r="J1616" t="str">
            <v>Accepted</v>
          </cell>
          <cell r="K1616" t="str">
            <v>Cheque</v>
          </cell>
          <cell r="L1616" t="str">
            <v>Renewal</v>
          </cell>
          <cell r="M1616" t="str">
            <v>-</v>
          </cell>
          <cell r="N1616" t="str">
            <v>-</v>
          </cell>
        </row>
        <row r="1617">
          <cell r="E1617" t="str">
            <v>R7071505</v>
          </cell>
          <cell r="F1617" t="str">
            <v>2025-02-10 11:58:28</v>
          </cell>
          <cell r="G1617">
            <v>12000</v>
          </cell>
          <cell r="H1617">
            <v>46050</v>
          </cell>
          <cell r="I1617" t="str">
            <v>HUZAIFA.KHAN</v>
          </cell>
          <cell r="J1617" t="str">
            <v>Accepted</v>
          </cell>
          <cell r="K1617" t="str">
            <v>Online Transfer</v>
          </cell>
          <cell r="L1617" t="str">
            <v>Renewal</v>
          </cell>
          <cell r="M1617" t="str">
            <v>-</v>
          </cell>
          <cell r="N1617" t="str">
            <v>-</v>
          </cell>
        </row>
        <row r="1618">
          <cell r="E1618" t="str">
            <v>R-4066981</v>
          </cell>
          <cell r="F1618" t="str">
            <v>2024-12-31 17:48:03</v>
          </cell>
          <cell r="G1618">
            <v>15000</v>
          </cell>
          <cell r="H1618">
            <v>46050</v>
          </cell>
          <cell r="I1618" t="str">
            <v>MUHAMMAD.UMER</v>
          </cell>
          <cell r="J1618" t="str">
            <v>Accepted</v>
          </cell>
          <cell r="K1618" t="str">
            <v>Online Transfer</v>
          </cell>
          <cell r="L1618" t="str">
            <v>Renewal</v>
          </cell>
          <cell r="M1618" t="str">
            <v>-</v>
          </cell>
          <cell r="N1618" t="str">
            <v>-</v>
          </cell>
        </row>
        <row r="1619">
          <cell r="E1619">
            <v>109380</v>
          </cell>
          <cell r="F1619" t="str">
            <v>2023-02-10 13:15:51</v>
          </cell>
          <cell r="G1619">
            <v>13000</v>
          </cell>
          <cell r="H1619">
            <v>46050</v>
          </cell>
          <cell r="I1619" t="str">
            <v>AGHA.M.JAFFER</v>
          </cell>
          <cell r="J1619" t="str">
            <v>Accepted</v>
          </cell>
          <cell r="K1619" t="str">
            <v>Cash Deposit</v>
          </cell>
          <cell r="L1619" t="str">
            <v>Renewal</v>
          </cell>
          <cell r="M1619" t="str">
            <v>-</v>
          </cell>
          <cell r="N1619" t="str">
            <v>-</v>
          </cell>
        </row>
        <row r="1620">
          <cell r="E1620" t="str">
            <v>GD-770</v>
          </cell>
          <cell r="F1620" t="str">
            <v>2025-01-08 17:08:24</v>
          </cell>
          <cell r="G1620">
            <v>10888</v>
          </cell>
          <cell r="H1620">
            <v>46051</v>
          </cell>
          <cell r="I1620" t="str">
            <v>RAHAT.GUL</v>
          </cell>
          <cell r="J1620" t="str">
            <v>Accepted</v>
          </cell>
          <cell r="K1620" t="str">
            <v>Cheque</v>
          </cell>
          <cell r="L1620" t="str">
            <v>Renewal</v>
          </cell>
          <cell r="M1620" t="str">
            <v>-</v>
          </cell>
          <cell r="N1620" t="str">
            <v>-</v>
          </cell>
        </row>
        <row r="1621">
          <cell r="E1621" t="str">
            <v>0021536</v>
          </cell>
          <cell r="F1621" t="str">
            <v>2025-02-11 14:17:23</v>
          </cell>
          <cell r="G1621">
            <v>14000</v>
          </cell>
          <cell r="H1621">
            <v>46049</v>
          </cell>
          <cell r="I1621" t="str">
            <v>IQRA.KHAN</v>
          </cell>
          <cell r="J1621" t="str">
            <v>Accepted</v>
          </cell>
          <cell r="K1621" t="str">
            <v>Online Transfer</v>
          </cell>
          <cell r="L1621" t="str">
            <v>Renewal</v>
          </cell>
          <cell r="M1621" t="str">
            <v>-</v>
          </cell>
          <cell r="N1621" t="str">
            <v>-</v>
          </cell>
        </row>
        <row r="1622">
          <cell r="E1622">
            <v>4160346</v>
          </cell>
          <cell r="F1622" t="str">
            <v>2023-01-31 15:09:42</v>
          </cell>
          <cell r="G1622">
            <v>13000</v>
          </cell>
          <cell r="H1622">
            <v>46049</v>
          </cell>
          <cell r="I1622" t="str">
            <v>RAHAT.GUL</v>
          </cell>
          <cell r="J1622" t="str">
            <v>Accepted</v>
          </cell>
          <cell r="K1622" t="str">
            <v>Online Transfer</v>
          </cell>
          <cell r="L1622" t="str">
            <v>Renewal</v>
          </cell>
          <cell r="M1622" t="str">
            <v>-</v>
          </cell>
          <cell r="N1622" t="str">
            <v>-</v>
          </cell>
        </row>
        <row r="1623">
          <cell r="E1623" t="str">
            <v>A200A-0078444</v>
          </cell>
          <cell r="F1623" t="str">
            <v>2024-10-22 11:32:55</v>
          </cell>
          <cell r="G1623">
            <v>12000</v>
          </cell>
          <cell r="H1623">
            <v>46049</v>
          </cell>
          <cell r="I1623" t="str">
            <v>MUHAMMAD.UMER</v>
          </cell>
          <cell r="J1623" t="str">
            <v>Accepted</v>
          </cell>
          <cell r="K1623" t="str">
            <v>Online Transfer</v>
          </cell>
          <cell r="L1623" t="str">
            <v>Renewal</v>
          </cell>
          <cell r="M1623" t="str">
            <v>-</v>
          </cell>
          <cell r="N1623" t="str">
            <v>-</v>
          </cell>
        </row>
        <row r="1624">
          <cell r="E1624">
            <v>70941</v>
          </cell>
          <cell r="F1624" t="str">
            <v>2025-01-11 16:03:13</v>
          </cell>
          <cell r="G1624">
            <v>12500</v>
          </cell>
          <cell r="H1624">
            <v>46050</v>
          </cell>
          <cell r="I1624" t="str">
            <v>M.MUSTAFA</v>
          </cell>
          <cell r="J1624" t="str">
            <v>Accepted</v>
          </cell>
          <cell r="K1624" t="str">
            <v>Online Transfer</v>
          </cell>
          <cell r="L1624" t="str">
            <v>Renewal</v>
          </cell>
          <cell r="M1624" t="str">
            <v>-</v>
          </cell>
          <cell r="N1624" t="str">
            <v>-</v>
          </cell>
        </row>
        <row r="1625">
          <cell r="E1625">
            <v>69950</v>
          </cell>
          <cell r="F1625" t="str">
            <v>2025-01-11 14:24:20</v>
          </cell>
          <cell r="G1625">
            <v>12500</v>
          </cell>
          <cell r="H1625">
            <v>46050</v>
          </cell>
          <cell r="I1625" t="str">
            <v>M.MUSTAFA</v>
          </cell>
          <cell r="J1625" t="str">
            <v>Accepted</v>
          </cell>
          <cell r="K1625" t="str">
            <v>Online Transfer</v>
          </cell>
          <cell r="L1625" t="str">
            <v>Renewal</v>
          </cell>
          <cell r="M1625" t="str">
            <v>-</v>
          </cell>
          <cell r="N1625" t="str">
            <v>-</v>
          </cell>
        </row>
        <row r="1626">
          <cell r="E1626" t="str">
            <v>A0075951</v>
          </cell>
          <cell r="F1626" t="str">
            <v>2023-02-07 12:54:36</v>
          </cell>
          <cell r="G1626">
            <v>13000</v>
          </cell>
          <cell r="H1626">
            <v>46050</v>
          </cell>
          <cell r="I1626" t="str">
            <v>RAHAT.GUL</v>
          </cell>
          <cell r="J1626" t="str">
            <v>Accepted</v>
          </cell>
          <cell r="K1626" t="str">
            <v>Online Transfer</v>
          </cell>
          <cell r="L1626" t="str">
            <v>Renewal</v>
          </cell>
          <cell r="M1626" t="str">
            <v>-</v>
          </cell>
          <cell r="N1626" t="str">
            <v>-</v>
          </cell>
        </row>
        <row r="1627">
          <cell r="E1627">
            <v>4502102</v>
          </cell>
          <cell r="F1627" t="str">
            <v>2024-01-27 16:36:01</v>
          </cell>
          <cell r="G1627">
            <v>14000</v>
          </cell>
          <cell r="H1627">
            <v>46050</v>
          </cell>
          <cell r="I1627" t="str">
            <v>RAHAT.GUL</v>
          </cell>
          <cell r="J1627" t="str">
            <v>Accepted</v>
          </cell>
          <cell r="K1627" t="str">
            <v>Online Transfer</v>
          </cell>
          <cell r="L1627" t="str">
            <v>Renewal</v>
          </cell>
          <cell r="M1627" t="str">
            <v>-</v>
          </cell>
          <cell r="N1627" t="str">
            <v>-</v>
          </cell>
        </row>
        <row r="1628">
          <cell r="E1628" t="str">
            <v>0214875</v>
          </cell>
          <cell r="F1628" t="str">
            <v>2025-02-08 16:23:28</v>
          </cell>
          <cell r="G1628">
            <v>16000</v>
          </cell>
          <cell r="H1628">
            <v>46048</v>
          </cell>
          <cell r="I1628" t="str">
            <v>M.MUSTAFA</v>
          </cell>
          <cell r="J1628" t="str">
            <v>Accepted</v>
          </cell>
          <cell r="K1628" t="str">
            <v>Online Transfer</v>
          </cell>
          <cell r="L1628" t="str">
            <v>Renewal</v>
          </cell>
          <cell r="M1628" t="str">
            <v>-</v>
          </cell>
          <cell r="N1628" t="str">
            <v>-</v>
          </cell>
        </row>
        <row r="1629">
          <cell r="E1629" t="str">
            <v>H1195730</v>
          </cell>
          <cell r="F1629" t="str">
            <v>2024-01-23 16:38:12</v>
          </cell>
          <cell r="G1629">
            <v>14000</v>
          </cell>
          <cell r="H1629">
            <v>46049</v>
          </cell>
          <cell r="I1629" t="str">
            <v>RAHAT.GUL</v>
          </cell>
          <cell r="J1629" t="str">
            <v>Accepted</v>
          </cell>
          <cell r="K1629" t="str">
            <v>Online Transfer</v>
          </cell>
          <cell r="L1629" t="str">
            <v>Renewal</v>
          </cell>
          <cell r="M1629" t="str">
            <v>-</v>
          </cell>
          <cell r="N1629" t="str">
            <v>-</v>
          </cell>
        </row>
        <row r="1630">
          <cell r="E1630">
            <v>6048219</v>
          </cell>
          <cell r="F1630" t="str">
            <v>2021-01-07 15:58:33</v>
          </cell>
          <cell r="G1630">
            <v>11000</v>
          </cell>
          <cell r="H1630">
            <v>46049</v>
          </cell>
          <cell r="I1630" t="str">
            <v>FIZA.SHEIKH</v>
          </cell>
          <cell r="J1630" t="str">
            <v>Accepted</v>
          </cell>
          <cell r="K1630" t="str">
            <v>Online Transfer</v>
          </cell>
          <cell r="L1630" t="str">
            <v>Renewal</v>
          </cell>
          <cell r="M1630" t="str">
            <v>-</v>
          </cell>
          <cell r="N1630" t="str">
            <v>-</v>
          </cell>
        </row>
        <row r="1631">
          <cell r="E1631" t="str">
            <v>Q062467</v>
          </cell>
          <cell r="F1631" t="str">
            <v>2026-01-24 17:16:40</v>
          </cell>
          <cell r="G1631">
            <v>16000</v>
          </cell>
          <cell r="H1631">
            <v>46049</v>
          </cell>
          <cell r="I1631" t="str">
            <v>JOSEPH.H</v>
          </cell>
          <cell r="J1631" t="str">
            <v>Accepted</v>
          </cell>
          <cell r="K1631" t="str">
            <v>Online Transfer</v>
          </cell>
          <cell r="L1631" t="str">
            <v>Fresh</v>
          </cell>
          <cell r="M1631" t="str">
            <v>N/A</v>
          </cell>
          <cell r="N1631" t="str">
            <v>-</v>
          </cell>
        </row>
        <row r="1632">
          <cell r="E1632" t="str">
            <v>SF410PK523211</v>
          </cell>
          <cell r="F1632" t="str">
            <v>2026-01-16 16:11:56</v>
          </cell>
          <cell r="G1632">
            <v>15000</v>
          </cell>
          <cell r="H1632">
            <v>46046</v>
          </cell>
          <cell r="I1632" t="str">
            <v>JOSEPH.H</v>
          </cell>
          <cell r="J1632" t="str">
            <v>Accepted</v>
          </cell>
          <cell r="K1632" t="str">
            <v>Online Transfer</v>
          </cell>
          <cell r="L1632" t="str">
            <v>Fresh</v>
          </cell>
          <cell r="M1632" t="str">
            <v>N/A</v>
          </cell>
          <cell r="N1632" t="str">
            <v>-</v>
          </cell>
        </row>
        <row r="1633">
          <cell r="E1633" t="str">
            <v>R068034</v>
          </cell>
          <cell r="F1633" t="str">
            <v>2026-01-19 10:14:17</v>
          </cell>
          <cell r="G1633">
            <v>25000</v>
          </cell>
          <cell r="H1633">
            <v>46040</v>
          </cell>
          <cell r="I1633" t="str">
            <v>JOSEPH.H</v>
          </cell>
          <cell r="J1633" t="str">
            <v>Accepted</v>
          </cell>
          <cell r="K1633" t="str">
            <v>Online Transfer</v>
          </cell>
          <cell r="L1633" t="str">
            <v>Fresh</v>
          </cell>
          <cell r="M1633" t="str">
            <v>N/A</v>
          </cell>
          <cell r="N1633" t="str">
            <v>-</v>
          </cell>
        </row>
        <row r="1634">
          <cell r="E1634" t="str">
            <v>NF1ADE17V00107152</v>
          </cell>
          <cell r="F1634" t="str">
            <v>2026-01-19 17:36:47</v>
          </cell>
          <cell r="G1634">
            <v>15000</v>
          </cell>
          <cell r="H1634">
            <v>46041</v>
          </cell>
          <cell r="I1634" t="str">
            <v>JOSEPH.H</v>
          </cell>
          <cell r="J1634" t="str">
            <v>Accepted</v>
          </cell>
          <cell r="K1634" t="str">
            <v>Online Transfer</v>
          </cell>
          <cell r="L1634" t="str">
            <v>Fresh</v>
          </cell>
          <cell r="M1634" t="str">
            <v>N/A</v>
          </cell>
          <cell r="N1634" t="str">
            <v>-</v>
          </cell>
        </row>
        <row r="1635">
          <cell r="E1635">
            <v>6076175</v>
          </cell>
          <cell r="F1635" t="str">
            <v>2026-01-13 11:42:17</v>
          </cell>
          <cell r="G1635">
            <v>24750</v>
          </cell>
          <cell r="H1635">
            <v>46036</v>
          </cell>
          <cell r="I1635" t="str">
            <v>JOSEPH.H</v>
          </cell>
          <cell r="J1635" t="str">
            <v>Accepted</v>
          </cell>
          <cell r="K1635" t="str">
            <v>Online Transfer</v>
          </cell>
          <cell r="L1635" t="str">
            <v>Fresh</v>
          </cell>
          <cell r="M1635" t="str">
            <v>N/A</v>
          </cell>
          <cell r="N1635" t="str">
            <v>-</v>
          </cell>
        </row>
        <row r="1636">
          <cell r="E1636" t="str">
            <v>HDJI01-00250474</v>
          </cell>
          <cell r="F1636" t="str">
            <v>2026-01-12 12:51:42</v>
          </cell>
          <cell r="G1636">
            <v>15000</v>
          </cell>
          <cell r="H1636">
            <v>46034</v>
          </cell>
          <cell r="I1636" t="str">
            <v>JOSEPH.H</v>
          </cell>
          <cell r="J1636" t="str">
            <v>Accepted</v>
          </cell>
          <cell r="K1636" t="str">
            <v>Online Transfer</v>
          </cell>
          <cell r="L1636" t="str">
            <v>Fresh</v>
          </cell>
          <cell r="M1636" t="str">
            <v>N/A</v>
          </cell>
          <cell r="N1636" t="str">
            <v>-</v>
          </cell>
        </row>
        <row r="1637">
          <cell r="E1637">
            <v>7101677</v>
          </cell>
          <cell r="F1637" t="str">
            <v>2026-01-06 10:46:01</v>
          </cell>
          <cell r="G1637">
            <v>25000</v>
          </cell>
          <cell r="H1637">
            <v>46028</v>
          </cell>
          <cell r="I1637" t="str">
            <v>JOSEPH.H</v>
          </cell>
          <cell r="J1637" t="str">
            <v>Accepted</v>
          </cell>
          <cell r="K1637" t="str">
            <v>Online Transfer</v>
          </cell>
          <cell r="L1637" t="str">
            <v>Fresh</v>
          </cell>
          <cell r="M1637" t="str">
            <v>N/A</v>
          </cell>
          <cell r="N1637" t="str">
            <v>-</v>
          </cell>
        </row>
        <row r="1638">
          <cell r="E1638" t="str">
            <v>R-4142957</v>
          </cell>
          <cell r="F1638" t="str">
            <v>2026-01-16 20:01:01</v>
          </cell>
          <cell r="G1638">
            <v>13000</v>
          </cell>
          <cell r="H1638">
            <v>46048</v>
          </cell>
          <cell r="I1638" t="str">
            <v>SHAHZAD.BHATTI</v>
          </cell>
          <cell r="J1638" t="str">
            <v>Accepted</v>
          </cell>
          <cell r="K1638" t="str">
            <v>Cash Deposit</v>
          </cell>
          <cell r="L1638" t="str">
            <v>Fresh</v>
          </cell>
          <cell r="M1638" t="str">
            <v>N/A</v>
          </cell>
          <cell r="N1638" t="str">
            <v>-</v>
          </cell>
        </row>
        <row r="1639">
          <cell r="E1639" t="str">
            <v>A0011694</v>
          </cell>
          <cell r="F1639" t="str">
            <v>2025-01-23 17:59:23</v>
          </cell>
          <cell r="G1639">
            <v>15500</v>
          </cell>
          <cell r="H1639">
            <v>46049</v>
          </cell>
          <cell r="I1639" t="str">
            <v>M.KHALID</v>
          </cell>
          <cell r="J1639" t="str">
            <v>Accepted</v>
          </cell>
          <cell r="K1639" t="str">
            <v>Online Transfer</v>
          </cell>
          <cell r="L1639" t="str">
            <v>Renewal</v>
          </cell>
          <cell r="M1639" t="str">
            <v>-</v>
          </cell>
          <cell r="N1639" t="str">
            <v>-</v>
          </cell>
        </row>
        <row r="1640">
          <cell r="E1640" t="str">
            <v>BJ-7519</v>
          </cell>
          <cell r="F1640" t="str">
            <v>2026-01-27 13:21:57</v>
          </cell>
          <cell r="G1640">
            <v>15000</v>
          </cell>
          <cell r="H1640">
            <v>46044</v>
          </cell>
          <cell r="I1640" t="str">
            <v>UMER.AZEEM</v>
          </cell>
          <cell r="J1640" t="str">
            <v>Accepted</v>
          </cell>
          <cell r="K1640" t="str">
            <v>Online Transfer</v>
          </cell>
          <cell r="L1640" t="str">
            <v>Fresh</v>
          </cell>
          <cell r="M1640" t="str">
            <v>Muhammad Zaheer Altaf</v>
          </cell>
          <cell r="N1640">
            <v>4210188275031</v>
          </cell>
        </row>
        <row r="1641">
          <cell r="E1641" t="str">
            <v>C049734</v>
          </cell>
          <cell r="F1641" t="str">
            <v>2026-01-15 20:38:38</v>
          </cell>
          <cell r="G1641">
            <v>13000</v>
          </cell>
          <cell r="H1641">
            <v>46047</v>
          </cell>
          <cell r="I1641" t="str">
            <v>UMER.AZEEM</v>
          </cell>
          <cell r="J1641" t="str">
            <v>Accepted</v>
          </cell>
          <cell r="K1641" t="str">
            <v>Online Transfer</v>
          </cell>
          <cell r="L1641" t="str">
            <v>Fresh</v>
          </cell>
          <cell r="M1641" t="str">
            <v>N/A</v>
          </cell>
          <cell r="N1641" t="str">
            <v>-</v>
          </cell>
        </row>
        <row r="1642">
          <cell r="E1642">
            <v>1278064</v>
          </cell>
          <cell r="F1642" t="str">
            <v>2019-11-12 00:00:00</v>
          </cell>
          <cell r="G1642">
            <v>111111</v>
          </cell>
          <cell r="H1642">
            <v>46049</v>
          </cell>
          <cell r="I1642" t="str">
            <v>ADMIN</v>
          </cell>
          <cell r="J1642" t="str">
            <v>Pending</v>
          </cell>
          <cell r="K1642" t="str">
            <v>Cheque</v>
          </cell>
          <cell r="L1642" t="str">
            <v>Renewal</v>
          </cell>
          <cell r="M1642" t="str">
            <v>-</v>
          </cell>
          <cell r="N1642" t="str">
            <v>-</v>
          </cell>
        </row>
        <row r="1643">
          <cell r="E1643" t="str">
            <v>012847</v>
          </cell>
          <cell r="F1643" t="str">
            <v>2026-01-12 13:09:08</v>
          </cell>
          <cell r="G1643">
            <v>13000</v>
          </cell>
          <cell r="H1643">
            <v>46049</v>
          </cell>
          <cell r="I1643" t="str">
            <v>UMER.AZEEM</v>
          </cell>
          <cell r="J1643" t="str">
            <v>Accepted</v>
          </cell>
          <cell r="K1643" t="str">
            <v>Cheque Deposit</v>
          </cell>
          <cell r="L1643" t="str">
            <v>Fresh</v>
          </cell>
          <cell r="M1643" t="str">
            <v>N/A</v>
          </cell>
          <cell r="N1643" t="str">
            <v>-</v>
          </cell>
        </row>
        <row r="1644">
          <cell r="E1644" t="str">
            <v>006933</v>
          </cell>
          <cell r="F1644" t="str">
            <v>2026-01-13 12:42:19</v>
          </cell>
          <cell r="G1644">
            <v>13000</v>
          </cell>
          <cell r="H1644">
            <v>46049</v>
          </cell>
          <cell r="I1644" t="str">
            <v>UMER.AZEEM</v>
          </cell>
          <cell r="J1644" t="str">
            <v>Accepted</v>
          </cell>
          <cell r="K1644" t="str">
            <v>Cheque Deposit</v>
          </cell>
          <cell r="L1644" t="str">
            <v>Fresh</v>
          </cell>
          <cell r="M1644" t="str">
            <v>N/A</v>
          </cell>
          <cell r="N1644" t="str">
            <v>-</v>
          </cell>
        </row>
        <row r="1645">
          <cell r="E1645" t="str">
            <v>NFBRV5865SR006755</v>
          </cell>
          <cell r="F1645" t="str">
            <v>2026-01-15 17:50:42</v>
          </cell>
          <cell r="G1645">
            <v>13000</v>
          </cell>
          <cell r="H1645">
            <v>46049</v>
          </cell>
          <cell r="I1645" t="str">
            <v>UMER.AZEEM</v>
          </cell>
          <cell r="J1645" t="str">
            <v>Accepted</v>
          </cell>
          <cell r="K1645" t="str">
            <v>Cheque Deposit</v>
          </cell>
          <cell r="L1645" t="str">
            <v>Fresh</v>
          </cell>
          <cell r="M1645" t="str">
            <v>N/A</v>
          </cell>
          <cell r="N1645" t="str">
            <v>-</v>
          </cell>
        </row>
        <row r="1646">
          <cell r="E1646" t="str">
            <v>NFBFE1657TR014301</v>
          </cell>
          <cell r="F1646" t="str">
            <v>2026-01-15 13:30:35</v>
          </cell>
          <cell r="G1646">
            <v>13000</v>
          </cell>
          <cell r="H1646">
            <v>46049</v>
          </cell>
          <cell r="I1646" t="str">
            <v>UMER.AZEEM</v>
          </cell>
          <cell r="J1646" t="str">
            <v>Accepted</v>
          </cell>
          <cell r="K1646" t="str">
            <v>Cheque Deposit</v>
          </cell>
          <cell r="L1646" t="str">
            <v>Fresh</v>
          </cell>
          <cell r="M1646" t="str">
            <v>N/A</v>
          </cell>
          <cell r="N1646" t="str">
            <v>-</v>
          </cell>
        </row>
        <row r="1647">
          <cell r="E1647" t="str">
            <v>006568</v>
          </cell>
          <cell r="F1647" t="str">
            <v>2026-01-15 15:41:01</v>
          </cell>
          <cell r="G1647">
            <v>13000</v>
          </cell>
          <cell r="H1647">
            <v>46049</v>
          </cell>
          <cell r="I1647" t="str">
            <v>UMER.AZEEM</v>
          </cell>
          <cell r="J1647" t="str">
            <v>Accepted</v>
          </cell>
          <cell r="K1647" t="str">
            <v>Cheque Deposit</v>
          </cell>
          <cell r="L1647" t="str">
            <v>Fresh</v>
          </cell>
          <cell r="M1647" t="str">
            <v>N/A</v>
          </cell>
          <cell r="N1647" t="str">
            <v>-</v>
          </cell>
        </row>
        <row r="1648">
          <cell r="E1648" t="str">
            <v>C007040</v>
          </cell>
          <cell r="F1648" t="str">
            <v>2026-01-16 15:27:26</v>
          </cell>
          <cell r="G1648">
            <v>13000</v>
          </cell>
          <cell r="H1648">
            <v>46049</v>
          </cell>
          <cell r="I1648" t="str">
            <v>UMER.AZEEM</v>
          </cell>
          <cell r="J1648" t="str">
            <v>Accepted</v>
          </cell>
          <cell r="K1648" t="str">
            <v>Cheque Deposit</v>
          </cell>
          <cell r="L1648" t="str">
            <v>Fresh</v>
          </cell>
          <cell r="M1648" t="str">
            <v>N/A</v>
          </cell>
          <cell r="N1648" t="str">
            <v>-</v>
          </cell>
        </row>
        <row r="1649">
          <cell r="E1649" t="str">
            <v>006563</v>
          </cell>
          <cell r="F1649" t="str">
            <v>2026-01-17 14:44:26</v>
          </cell>
          <cell r="G1649">
            <v>13000</v>
          </cell>
          <cell r="H1649">
            <v>46049</v>
          </cell>
          <cell r="I1649" t="str">
            <v>UMER.AZEEM</v>
          </cell>
          <cell r="J1649" t="str">
            <v>Accepted</v>
          </cell>
          <cell r="K1649" t="str">
            <v>Cheque Deposit</v>
          </cell>
          <cell r="L1649" t="str">
            <v>Fresh</v>
          </cell>
          <cell r="M1649" t="str">
            <v>N/A</v>
          </cell>
          <cell r="N1649" t="str">
            <v>-</v>
          </cell>
        </row>
        <row r="1650">
          <cell r="E1650" t="str">
            <v>006758</v>
          </cell>
          <cell r="F1650" t="str">
            <v>2026-01-17 14:09:37</v>
          </cell>
          <cell r="G1650">
            <v>13000</v>
          </cell>
          <cell r="H1650">
            <v>46049</v>
          </cell>
          <cell r="I1650" t="str">
            <v>UMER.AZEEM</v>
          </cell>
          <cell r="J1650" t="str">
            <v>Accepted</v>
          </cell>
          <cell r="K1650" t="str">
            <v>Cheque Deposit</v>
          </cell>
          <cell r="L1650" t="str">
            <v>Fresh</v>
          </cell>
          <cell r="M1650" t="str">
            <v>N/A</v>
          </cell>
          <cell r="N1650" t="str">
            <v>-</v>
          </cell>
        </row>
        <row r="1651">
          <cell r="E1651" t="str">
            <v>003873</v>
          </cell>
          <cell r="F1651" t="str">
            <v>2026-01-19 15:46:50</v>
          </cell>
          <cell r="G1651">
            <v>13000</v>
          </cell>
          <cell r="H1651">
            <v>46049</v>
          </cell>
          <cell r="I1651" t="str">
            <v>UMER.AZEEM</v>
          </cell>
          <cell r="J1651" t="str">
            <v>Accepted</v>
          </cell>
          <cell r="K1651" t="str">
            <v>Cheque Deposit</v>
          </cell>
          <cell r="L1651" t="str">
            <v>Fresh</v>
          </cell>
          <cell r="M1651" t="str">
            <v>N/A</v>
          </cell>
          <cell r="N1651" t="str">
            <v>-</v>
          </cell>
        </row>
        <row r="1652">
          <cell r="E1652" t="str">
            <v>011277</v>
          </cell>
          <cell r="F1652" t="str">
            <v>2026-01-21 09:54:48</v>
          </cell>
          <cell r="G1652">
            <v>13000</v>
          </cell>
          <cell r="H1652">
            <v>46049</v>
          </cell>
          <cell r="I1652" t="str">
            <v>UMER.AZEEM</v>
          </cell>
          <cell r="J1652" t="str">
            <v>Accepted</v>
          </cell>
          <cell r="K1652" t="str">
            <v>Cheque Deposit</v>
          </cell>
          <cell r="L1652" t="str">
            <v>Fresh</v>
          </cell>
          <cell r="M1652" t="str">
            <v>N/A</v>
          </cell>
          <cell r="N1652" t="str">
            <v>-</v>
          </cell>
        </row>
        <row r="1653">
          <cell r="E1653" t="str">
            <v>NF1AET306H1224012</v>
          </cell>
          <cell r="F1653" t="str">
            <v>2025-01-14 13:41:51</v>
          </cell>
          <cell r="G1653">
            <v>14500</v>
          </cell>
          <cell r="H1653">
            <v>46049</v>
          </cell>
          <cell r="I1653" t="str">
            <v>M.KHALID</v>
          </cell>
          <cell r="J1653" t="str">
            <v>Accepted</v>
          </cell>
          <cell r="K1653" t="str">
            <v>Online Transfer</v>
          </cell>
          <cell r="L1653" t="str">
            <v>Renewal</v>
          </cell>
          <cell r="M1653" t="str">
            <v>-</v>
          </cell>
          <cell r="N1653" t="str">
            <v>-</v>
          </cell>
        </row>
        <row r="1654">
          <cell r="E1654" t="str">
            <v>007239</v>
          </cell>
          <cell r="F1654" t="str">
            <v>2026-01-19 17:31:39</v>
          </cell>
          <cell r="G1654">
            <v>13000</v>
          </cell>
          <cell r="H1654">
            <v>46049</v>
          </cell>
          <cell r="I1654" t="str">
            <v>UMER.AZEEM</v>
          </cell>
          <cell r="J1654" t="str">
            <v>Accepted</v>
          </cell>
          <cell r="K1654" t="str">
            <v>Cheque Deposit</v>
          </cell>
          <cell r="L1654" t="str">
            <v>Fresh</v>
          </cell>
          <cell r="M1654" t="str">
            <v>N/A</v>
          </cell>
          <cell r="N1654" t="str">
            <v>-</v>
          </cell>
        </row>
        <row r="1655">
          <cell r="E1655" t="str">
            <v>006760</v>
          </cell>
          <cell r="F1655" t="str">
            <v>2026-01-19 15:36:57</v>
          </cell>
          <cell r="G1655">
            <v>13000</v>
          </cell>
          <cell r="H1655">
            <v>46049</v>
          </cell>
          <cell r="I1655" t="str">
            <v>UMER.AZEEM</v>
          </cell>
          <cell r="J1655" t="str">
            <v>Accepted</v>
          </cell>
          <cell r="K1655" t="str">
            <v>Cheque Deposit</v>
          </cell>
          <cell r="L1655" t="str">
            <v>Fresh</v>
          </cell>
          <cell r="M1655" t="str">
            <v>N/A</v>
          </cell>
          <cell r="N1655" t="str">
            <v>-</v>
          </cell>
        </row>
        <row r="1656">
          <cell r="E1656" t="str">
            <v>014370</v>
          </cell>
          <cell r="F1656" t="str">
            <v>2026-01-20 16:43:27</v>
          </cell>
          <cell r="G1656">
            <v>13000</v>
          </cell>
          <cell r="H1656">
            <v>46049</v>
          </cell>
          <cell r="I1656" t="str">
            <v>UMER.AZEEM</v>
          </cell>
          <cell r="J1656" t="str">
            <v>Accepted</v>
          </cell>
          <cell r="K1656" t="str">
            <v>Cheque Deposit</v>
          </cell>
          <cell r="L1656" t="str">
            <v>Fresh</v>
          </cell>
          <cell r="M1656" t="str">
            <v>N/A</v>
          </cell>
          <cell r="N1656" t="str">
            <v>-</v>
          </cell>
        </row>
        <row r="1657">
          <cell r="E1657" t="str">
            <v>NFBFE1688TR014480</v>
          </cell>
          <cell r="F1657" t="str">
            <v>2026-01-22 15:29:27</v>
          </cell>
          <cell r="G1657">
            <v>13000</v>
          </cell>
          <cell r="H1657">
            <v>46049</v>
          </cell>
          <cell r="I1657" t="str">
            <v>UMER.AZEEM</v>
          </cell>
          <cell r="J1657" t="str">
            <v>Accepted</v>
          </cell>
          <cell r="K1657" t="str">
            <v>Cheque Deposit</v>
          </cell>
          <cell r="L1657" t="str">
            <v>Fresh</v>
          </cell>
          <cell r="M1657" t="str">
            <v>N/A</v>
          </cell>
          <cell r="N1657" t="str">
            <v>-</v>
          </cell>
        </row>
        <row r="1658">
          <cell r="E1658">
            <v>45014</v>
          </cell>
          <cell r="F1658" t="str">
            <v>2026-01-26 18:03:04</v>
          </cell>
          <cell r="G1658">
            <v>10000</v>
          </cell>
          <cell r="H1658">
            <v>46048</v>
          </cell>
          <cell r="I1658" t="str">
            <v>SHAYAN</v>
          </cell>
          <cell r="J1658" t="str">
            <v>Accepted</v>
          </cell>
          <cell r="K1658" t="str">
            <v>Online Transfer</v>
          </cell>
          <cell r="L1658" t="str">
            <v>Fresh</v>
          </cell>
          <cell r="M1658" t="str">
            <v>N/A</v>
          </cell>
          <cell r="N1658" t="str">
            <v>-</v>
          </cell>
        </row>
        <row r="1659">
          <cell r="E1659">
            <v>442615</v>
          </cell>
          <cell r="F1659" t="str">
            <v>2026-01-26 16:13:41</v>
          </cell>
          <cell r="G1659">
            <v>10000</v>
          </cell>
          <cell r="H1659">
            <v>46048</v>
          </cell>
          <cell r="I1659" t="str">
            <v>SHAYAN</v>
          </cell>
          <cell r="J1659" t="str">
            <v>Accepted</v>
          </cell>
          <cell r="K1659" t="str">
            <v>Online Transfer</v>
          </cell>
          <cell r="L1659" t="str">
            <v>Fresh</v>
          </cell>
          <cell r="M1659" t="str">
            <v>N/A</v>
          </cell>
          <cell r="N1659" t="str">
            <v>-</v>
          </cell>
        </row>
        <row r="1660">
          <cell r="E1660">
            <v>4440212</v>
          </cell>
          <cell r="F1660" t="str">
            <v>2026-01-26 18:14:36</v>
          </cell>
          <cell r="G1660">
            <v>10000</v>
          </cell>
          <cell r="H1660">
            <v>46048</v>
          </cell>
          <cell r="I1660" t="str">
            <v>SHAYAN</v>
          </cell>
          <cell r="J1660" t="str">
            <v>Accepted</v>
          </cell>
          <cell r="K1660" t="str">
            <v>Online Transfer</v>
          </cell>
          <cell r="L1660" t="str">
            <v>Fresh</v>
          </cell>
          <cell r="M1660" t="str">
            <v>N/A</v>
          </cell>
          <cell r="N1660" t="str">
            <v>-</v>
          </cell>
        </row>
        <row r="1661">
          <cell r="E1661">
            <v>4326410</v>
          </cell>
          <cell r="F1661" t="str">
            <v>2026-01-23 20:02:26</v>
          </cell>
          <cell r="G1661">
            <v>10000</v>
          </cell>
          <cell r="H1661">
            <v>46048</v>
          </cell>
          <cell r="I1661" t="str">
            <v>SHAYAN</v>
          </cell>
          <cell r="J1661" t="str">
            <v>Accepted</v>
          </cell>
          <cell r="K1661" t="str">
            <v>Online Transfer</v>
          </cell>
          <cell r="L1661" t="str">
            <v>Fresh</v>
          </cell>
          <cell r="M1661" t="str">
            <v>N/A</v>
          </cell>
          <cell r="N1661" t="str">
            <v>-</v>
          </cell>
        </row>
        <row r="1662">
          <cell r="E1662">
            <v>4339908</v>
          </cell>
          <cell r="F1662" t="str">
            <v>2026-01-23 19:26:23</v>
          </cell>
          <cell r="G1662">
            <v>10000</v>
          </cell>
          <cell r="H1662">
            <v>46048</v>
          </cell>
          <cell r="I1662" t="str">
            <v>SHAYAN</v>
          </cell>
          <cell r="J1662" t="str">
            <v>Accepted</v>
          </cell>
          <cell r="K1662" t="str">
            <v>Online Transfer</v>
          </cell>
          <cell r="L1662" t="str">
            <v>Fresh</v>
          </cell>
          <cell r="M1662" t="str">
            <v>N/A</v>
          </cell>
          <cell r="N1662" t="str">
            <v>-</v>
          </cell>
        </row>
        <row r="1663">
          <cell r="E1663">
            <v>4257004</v>
          </cell>
          <cell r="F1663" t="str">
            <v>2026-01-23 18:33:53</v>
          </cell>
          <cell r="G1663">
            <v>10000</v>
          </cell>
          <cell r="H1663">
            <v>46048</v>
          </cell>
          <cell r="I1663" t="str">
            <v>SHAYAN</v>
          </cell>
          <cell r="J1663" t="str">
            <v>Accepted</v>
          </cell>
          <cell r="K1663" t="str">
            <v>Online Transfer</v>
          </cell>
          <cell r="L1663" t="str">
            <v>Fresh</v>
          </cell>
          <cell r="M1663" t="str">
            <v>N/A</v>
          </cell>
          <cell r="N1663" t="str">
            <v>-</v>
          </cell>
        </row>
        <row r="1664">
          <cell r="E1664" t="str">
            <v>R5572613</v>
          </cell>
          <cell r="F1664" t="str">
            <v>2025-11-26 15:12:46</v>
          </cell>
          <cell r="G1664">
            <v>2000</v>
          </cell>
          <cell r="H1664">
            <v>46055</v>
          </cell>
          <cell r="I1664" t="str">
            <v>UMER.AZEEM</v>
          </cell>
          <cell r="J1664" t="str">
            <v>Accepted</v>
          </cell>
          <cell r="K1664" t="str">
            <v>Cash</v>
          </cell>
          <cell r="L1664" t="str">
            <v>Removal Transfer</v>
          </cell>
          <cell r="M1664" t="str">
            <v>-</v>
          </cell>
          <cell r="N1664" t="str">
            <v>-</v>
          </cell>
        </row>
        <row r="1665">
          <cell r="E1665">
            <v>4230843</v>
          </cell>
          <cell r="F1665" t="str">
            <v>2026-01-23 17:37:12</v>
          </cell>
          <cell r="G1665">
            <v>10000</v>
          </cell>
          <cell r="H1665">
            <v>46048</v>
          </cell>
          <cell r="I1665" t="str">
            <v>SHAYAN</v>
          </cell>
          <cell r="J1665" t="str">
            <v>Accepted</v>
          </cell>
          <cell r="K1665" t="str">
            <v>Online Transfer</v>
          </cell>
          <cell r="L1665" t="str">
            <v>Fresh</v>
          </cell>
          <cell r="M1665" t="str">
            <v>N/A</v>
          </cell>
          <cell r="N1665" t="str">
            <v>-</v>
          </cell>
        </row>
        <row r="1666">
          <cell r="E1666" t="str">
            <v>R7068131</v>
          </cell>
          <cell r="F1666" t="str">
            <v>2026-01-21 19:27:39</v>
          </cell>
          <cell r="G1666">
            <v>18000</v>
          </cell>
          <cell r="H1666">
            <v>46057</v>
          </cell>
          <cell r="I1666" t="str">
            <v>UMER.AZEEM</v>
          </cell>
          <cell r="J1666" t="str">
            <v>Accepted</v>
          </cell>
          <cell r="K1666" t="str">
            <v>Cash</v>
          </cell>
          <cell r="L1666" t="str">
            <v>Fresh</v>
          </cell>
          <cell r="M1666" t="str">
            <v>N/A</v>
          </cell>
          <cell r="N1666" t="str">
            <v>-</v>
          </cell>
        </row>
        <row r="1667">
          <cell r="E1667">
            <v>63735</v>
          </cell>
          <cell r="F1667" t="str">
            <v>2026-01-19 12:37:30</v>
          </cell>
          <cell r="G1667">
            <v>12000</v>
          </cell>
          <cell r="H1667">
            <v>46057</v>
          </cell>
          <cell r="I1667" t="str">
            <v>UMER.AZEEM</v>
          </cell>
          <cell r="J1667" t="str">
            <v>Accepted</v>
          </cell>
          <cell r="K1667" t="str">
            <v>Cash</v>
          </cell>
          <cell r="L1667" t="str">
            <v>Fresh</v>
          </cell>
          <cell r="M1667" t="str">
            <v>N/A</v>
          </cell>
          <cell r="N1667" t="str">
            <v>-</v>
          </cell>
        </row>
        <row r="1668">
          <cell r="E1668" t="str">
            <v>R9507093</v>
          </cell>
          <cell r="F1668" t="str">
            <v>2026-01-01 13:08:22</v>
          </cell>
          <cell r="G1668">
            <v>11000</v>
          </cell>
          <cell r="H1668">
            <v>46059</v>
          </cell>
          <cell r="I1668" t="str">
            <v>UMER.AZEEM</v>
          </cell>
          <cell r="J1668" t="str">
            <v>Accepted</v>
          </cell>
          <cell r="K1668" t="str">
            <v>Cash</v>
          </cell>
          <cell r="L1668" t="str">
            <v>Fresh</v>
          </cell>
          <cell r="M1668" t="str">
            <v>N/A</v>
          </cell>
          <cell r="N1668" t="str">
            <v>-</v>
          </cell>
        </row>
        <row r="1669">
          <cell r="E1669">
            <v>4147043</v>
          </cell>
          <cell r="F1669" t="str">
            <v>2026-01-23 17:58:39</v>
          </cell>
          <cell r="G1669">
            <v>10000</v>
          </cell>
          <cell r="H1669">
            <v>46048</v>
          </cell>
          <cell r="I1669" t="str">
            <v>SHAYAN</v>
          </cell>
          <cell r="J1669" t="str">
            <v>Accepted</v>
          </cell>
          <cell r="K1669" t="str">
            <v>Online Transfer</v>
          </cell>
          <cell r="L1669" t="str">
            <v>Fresh</v>
          </cell>
          <cell r="M1669" t="str">
            <v>N/A</v>
          </cell>
          <cell r="N1669" t="str">
            <v>-</v>
          </cell>
        </row>
        <row r="1670">
          <cell r="E1670" t="str">
            <v>R1099978</v>
          </cell>
          <cell r="F1670" t="str">
            <v>2026-01-26 00:00:00</v>
          </cell>
          <cell r="G1670">
            <v>11000</v>
          </cell>
          <cell r="H1670">
            <v>46059</v>
          </cell>
          <cell r="I1670" t="str">
            <v>UMER.AZEEM</v>
          </cell>
          <cell r="J1670" t="str">
            <v>Accepted</v>
          </cell>
          <cell r="K1670" t="str">
            <v>Cash</v>
          </cell>
          <cell r="L1670" t="str">
            <v>Fresh</v>
          </cell>
          <cell r="M1670" t="str">
            <v>N/A</v>
          </cell>
          <cell r="N1670" t="str">
            <v>-</v>
          </cell>
        </row>
        <row r="1671">
          <cell r="E1671">
            <v>1106082</v>
          </cell>
          <cell r="F1671" t="str">
            <v>2026-01-26 00:00:00</v>
          </cell>
          <cell r="G1671">
            <v>11000</v>
          </cell>
          <cell r="H1671">
            <v>46051</v>
          </cell>
          <cell r="I1671" t="str">
            <v>UMER.AZEEM</v>
          </cell>
          <cell r="J1671" t="str">
            <v>Accepted</v>
          </cell>
          <cell r="K1671" t="str">
            <v>Cash</v>
          </cell>
          <cell r="L1671" t="str">
            <v>Fresh</v>
          </cell>
          <cell r="M1671" t="str">
            <v>N/A</v>
          </cell>
          <cell r="N1671" t="str">
            <v>-</v>
          </cell>
        </row>
        <row r="1672">
          <cell r="E1672">
            <v>4272517</v>
          </cell>
          <cell r="F1672" t="str">
            <v>2026-01-23 17:36:19</v>
          </cell>
          <cell r="G1672">
            <v>10000</v>
          </cell>
          <cell r="H1672">
            <v>46048</v>
          </cell>
          <cell r="I1672" t="str">
            <v>SHAYAN</v>
          </cell>
          <cell r="J1672" t="str">
            <v>Accepted</v>
          </cell>
          <cell r="K1672" t="str">
            <v>Online Transfer</v>
          </cell>
          <cell r="L1672" t="str">
            <v>Fresh</v>
          </cell>
          <cell r="M1672" t="str">
            <v>N/A</v>
          </cell>
          <cell r="N1672" t="str">
            <v>-</v>
          </cell>
        </row>
        <row r="1673">
          <cell r="E1673">
            <v>4298519</v>
          </cell>
          <cell r="F1673" t="str">
            <v>2026-01-23 16:50:02</v>
          </cell>
          <cell r="G1673">
            <v>10000</v>
          </cell>
          <cell r="H1673">
            <v>46048</v>
          </cell>
          <cell r="I1673" t="str">
            <v>SHAYAN</v>
          </cell>
          <cell r="J1673" t="str">
            <v>Accepted</v>
          </cell>
          <cell r="K1673" t="str">
            <v>Online Transfer</v>
          </cell>
          <cell r="L1673" t="str">
            <v>Fresh</v>
          </cell>
          <cell r="M1673" t="str">
            <v>N/A</v>
          </cell>
          <cell r="N1673" t="str">
            <v>-</v>
          </cell>
        </row>
        <row r="1674">
          <cell r="E1674">
            <v>4188035</v>
          </cell>
          <cell r="F1674" t="str">
            <v>2026-01-23 16:49:14</v>
          </cell>
          <cell r="G1674">
            <v>10000</v>
          </cell>
          <cell r="H1674">
            <v>46048</v>
          </cell>
          <cell r="I1674" t="str">
            <v>SHAYAN</v>
          </cell>
          <cell r="J1674" t="str">
            <v>Accepted</v>
          </cell>
          <cell r="K1674" t="str">
            <v>Online Transfer</v>
          </cell>
          <cell r="L1674" t="str">
            <v>Fresh</v>
          </cell>
          <cell r="M1674" t="str">
            <v>N/A</v>
          </cell>
          <cell r="N1674" t="str">
            <v>-</v>
          </cell>
        </row>
        <row r="1675">
          <cell r="E1675" t="str">
            <v>CAX-560</v>
          </cell>
          <cell r="F1675" t="str">
            <v>2025-02-01 14:17:54</v>
          </cell>
          <cell r="G1675">
            <v>12000</v>
          </cell>
          <cell r="H1675">
            <v>46049</v>
          </cell>
          <cell r="I1675" t="str">
            <v>ABDUL.AHAD</v>
          </cell>
          <cell r="J1675" t="str">
            <v>Accepted</v>
          </cell>
          <cell r="K1675" t="str">
            <v>Online Transfer</v>
          </cell>
          <cell r="L1675" t="str">
            <v>Renewal</v>
          </cell>
          <cell r="M1675" t="str">
            <v>-</v>
          </cell>
          <cell r="N1675" t="str">
            <v>-</v>
          </cell>
        </row>
        <row r="1676">
          <cell r="E1676">
            <v>1153805</v>
          </cell>
          <cell r="F1676" t="str">
            <v>2024-01-19 00:00:00</v>
          </cell>
          <cell r="G1676">
            <v>13000</v>
          </cell>
          <cell r="H1676">
            <v>46049</v>
          </cell>
          <cell r="I1676" t="str">
            <v>ABDUL.AHAD</v>
          </cell>
          <cell r="J1676" t="str">
            <v>Accepted</v>
          </cell>
          <cell r="K1676" t="str">
            <v>Online Transfer</v>
          </cell>
          <cell r="L1676" t="str">
            <v>Renewal</v>
          </cell>
          <cell r="M1676" t="str">
            <v>-</v>
          </cell>
          <cell r="N1676" t="str">
            <v>-</v>
          </cell>
        </row>
        <row r="1677">
          <cell r="E1677" t="str">
            <v>0893661</v>
          </cell>
          <cell r="F1677" t="str">
            <v>2022-01-11 14:19:28</v>
          </cell>
          <cell r="G1677">
            <v>13000</v>
          </cell>
          <cell r="H1677">
            <v>46049</v>
          </cell>
          <cell r="I1677" t="str">
            <v>ABDUL.AHAD</v>
          </cell>
          <cell r="J1677" t="str">
            <v>Accepted</v>
          </cell>
          <cell r="K1677" t="str">
            <v>Online Transfer</v>
          </cell>
          <cell r="L1677" t="str">
            <v>Renewal</v>
          </cell>
          <cell r="M1677" t="str">
            <v>-</v>
          </cell>
          <cell r="N1677" t="str">
            <v>-</v>
          </cell>
        </row>
        <row r="1678">
          <cell r="E1678">
            <v>212105</v>
          </cell>
          <cell r="F1678" t="str">
            <v>2025-02-11 11:29:20</v>
          </cell>
          <cell r="G1678">
            <v>12000</v>
          </cell>
          <cell r="H1678">
            <v>46049</v>
          </cell>
          <cell r="I1678" t="str">
            <v>ABDUL.AHAD</v>
          </cell>
          <cell r="J1678" t="str">
            <v>Accepted</v>
          </cell>
          <cell r="K1678" t="str">
            <v>Online Transfer</v>
          </cell>
          <cell r="L1678" t="str">
            <v>Renewal</v>
          </cell>
          <cell r="M1678" t="str">
            <v>-</v>
          </cell>
          <cell r="N1678" t="str">
            <v>-</v>
          </cell>
        </row>
        <row r="1679">
          <cell r="E1679">
            <v>9522887</v>
          </cell>
          <cell r="F1679" t="str">
            <v>2025-02-11 15:33:25</v>
          </cell>
          <cell r="G1679">
            <v>13000</v>
          </cell>
          <cell r="H1679">
            <v>46049</v>
          </cell>
          <cell r="I1679" t="str">
            <v>ABDUL.AHAD</v>
          </cell>
          <cell r="J1679" t="str">
            <v>Accepted</v>
          </cell>
          <cell r="K1679" t="str">
            <v>Online Transfer</v>
          </cell>
          <cell r="L1679" t="str">
            <v>Renewal</v>
          </cell>
          <cell r="M1679" t="str">
            <v>-</v>
          </cell>
          <cell r="N1679" t="str">
            <v>-</v>
          </cell>
        </row>
        <row r="1680">
          <cell r="E1680" t="str">
            <v>NF1AET306H1212452</v>
          </cell>
          <cell r="F1680" t="str">
            <v>2026-01-26 13:12:17</v>
          </cell>
          <cell r="G1680">
            <v>10000</v>
          </cell>
          <cell r="H1680">
            <v>46048</v>
          </cell>
          <cell r="I1680" t="str">
            <v>M.FAIZAN</v>
          </cell>
          <cell r="J1680" t="str">
            <v>Accepted</v>
          </cell>
          <cell r="K1680" t="str">
            <v>Online Transfer</v>
          </cell>
          <cell r="L1680" t="str">
            <v>Fresh</v>
          </cell>
          <cell r="M1680" t="str">
            <v>N/A</v>
          </cell>
          <cell r="N1680" t="str">
            <v>-</v>
          </cell>
        </row>
        <row r="1681">
          <cell r="E1681" t="str">
            <v>BBW-699</v>
          </cell>
          <cell r="F1681" t="str">
            <v>2026-01-26 15:21:51</v>
          </cell>
          <cell r="G1681">
            <v>10000</v>
          </cell>
          <cell r="H1681">
            <v>46048</v>
          </cell>
          <cell r="I1681" t="str">
            <v>M.FAIZAN</v>
          </cell>
          <cell r="J1681" t="str">
            <v>Accepted</v>
          </cell>
          <cell r="K1681" t="str">
            <v>Online Transfer</v>
          </cell>
          <cell r="L1681" t="str">
            <v>Fresh</v>
          </cell>
          <cell r="M1681" t="str">
            <v>N/A</v>
          </cell>
          <cell r="N1681" t="str">
            <v>-</v>
          </cell>
        </row>
        <row r="1682">
          <cell r="E1682" t="str">
            <v>BCZ-972</v>
          </cell>
          <cell r="F1682" t="str">
            <v>2026-01-26 17:23:23</v>
          </cell>
          <cell r="G1682">
            <v>18000</v>
          </cell>
          <cell r="H1682">
            <v>46049</v>
          </cell>
          <cell r="I1682" t="str">
            <v>M.FAIZAN</v>
          </cell>
          <cell r="J1682" t="str">
            <v>Accepted</v>
          </cell>
          <cell r="K1682" t="str">
            <v>Online Transfer</v>
          </cell>
          <cell r="L1682" t="str">
            <v>Fresh</v>
          </cell>
          <cell r="M1682" t="str">
            <v>N/A</v>
          </cell>
          <cell r="N1682" t="str">
            <v>-</v>
          </cell>
        </row>
        <row r="1683">
          <cell r="E1683" t="str">
            <v>NFBGM2665KR254497</v>
          </cell>
          <cell r="F1683" t="str">
            <v>2026-01-02 19:35:51</v>
          </cell>
          <cell r="G1683">
            <v>13000</v>
          </cell>
          <cell r="H1683">
            <v>46049</v>
          </cell>
          <cell r="I1683" t="str">
            <v>M.FAIZAN</v>
          </cell>
          <cell r="J1683" t="str">
            <v>Accepted</v>
          </cell>
          <cell r="K1683" t="str">
            <v>Online Transfer</v>
          </cell>
          <cell r="L1683" t="str">
            <v>Fresh</v>
          </cell>
          <cell r="M1683" t="str">
            <v>N/A</v>
          </cell>
          <cell r="N1683" t="str">
            <v>-</v>
          </cell>
        </row>
        <row r="1684">
          <cell r="E1684" t="str">
            <v>KSP210-0078559</v>
          </cell>
          <cell r="F1684" t="str">
            <v>2026-01-02 20:01:23</v>
          </cell>
          <cell r="G1684">
            <v>13000</v>
          </cell>
          <cell r="H1684">
            <v>46048</v>
          </cell>
          <cell r="I1684" t="str">
            <v>M.FAIZAN</v>
          </cell>
          <cell r="J1684" t="str">
            <v>Accepted</v>
          </cell>
          <cell r="K1684" t="str">
            <v>Online Transfer</v>
          </cell>
          <cell r="L1684" t="str">
            <v>Fresh</v>
          </cell>
          <cell r="M1684" t="str">
            <v>N/A</v>
          </cell>
          <cell r="N1684" t="str">
            <v>-</v>
          </cell>
        </row>
        <row r="1685">
          <cell r="E1685">
            <v>6056826</v>
          </cell>
          <cell r="F1685" t="str">
            <v>2022-12-26 14:03:36</v>
          </cell>
          <cell r="G1685">
            <v>4000</v>
          </cell>
          <cell r="H1685">
            <v>46048</v>
          </cell>
          <cell r="I1685" t="str">
            <v>WAQAR.NABI</v>
          </cell>
          <cell r="J1685" t="str">
            <v>Accepted</v>
          </cell>
          <cell r="K1685" t="str">
            <v>Online Transfer</v>
          </cell>
          <cell r="L1685" t="str">
            <v>Removal Transfer</v>
          </cell>
          <cell r="M1685" t="str">
            <v>-</v>
          </cell>
          <cell r="N1685" t="str">
            <v>-</v>
          </cell>
        </row>
        <row r="1686">
          <cell r="E1686" t="str">
            <v>KSP130-2158415</v>
          </cell>
          <cell r="F1686" t="str">
            <v>2026-01-27 16:56:43</v>
          </cell>
          <cell r="G1686">
            <v>13000</v>
          </cell>
          <cell r="H1686">
            <v>46049</v>
          </cell>
          <cell r="I1686" t="str">
            <v>JOSEPH.H</v>
          </cell>
          <cell r="J1686" t="str">
            <v>Accepted</v>
          </cell>
          <cell r="K1686" t="str">
            <v>Online Transfer</v>
          </cell>
          <cell r="L1686" t="str">
            <v>Fresh</v>
          </cell>
          <cell r="M1686" t="str">
            <v>N/A</v>
          </cell>
          <cell r="N1686" t="str">
            <v>-</v>
          </cell>
        </row>
        <row r="1687">
          <cell r="E1687">
            <v>7077860</v>
          </cell>
          <cell r="F1687" t="str">
            <v>2026-01-23 12:35:33</v>
          </cell>
          <cell r="G1687">
            <v>23000</v>
          </cell>
          <cell r="H1687">
            <v>46049</v>
          </cell>
          <cell r="I1687" t="str">
            <v>WAQAR.NABI</v>
          </cell>
          <cell r="J1687" t="str">
            <v>Accepted</v>
          </cell>
          <cell r="K1687" t="str">
            <v>Cash Deposit</v>
          </cell>
          <cell r="L1687" t="str">
            <v>Fresh</v>
          </cell>
          <cell r="M1687" t="str">
            <v>N/A</v>
          </cell>
          <cell r="N1687" t="str">
            <v>-</v>
          </cell>
        </row>
        <row r="1688">
          <cell r="E1688" t="str">
            <v>GUN126R-5567229</v>
          </cell>
          <cell r="F1688" t="str">
            <v>2025-01-15 14:19:37</v>
          </cell>
          <cell r="G1688">
            <v>14500</v>
          </cell>
          <cell r="H1688">
            <v>46049</v>
          </cell>
          <cell r="I1688" t="str">
            <v>M.KHALID</v>
          </cell>
          <cell r="J1688" t="str">
            <v>Accepted</v>
          </cell>
          <cell r="K1688" t="str">
            <v>Online Transfer</v>
          </cell>
          <cell r="L1688" t="str">
            <v>Renewal</v>
          </cell>
          <cell r="M1688" t="str">
            <v>-</v>
          </cell>
          <cell r="N1688" t="str">
            <v>-</v>
          </cell>
        </row>
        <row r="1689">
          <cell r="E1689">
            <v>6074069</v>
          </cell>
          <cell r="F1689" t="str">
            <v>2026-01-09 14:47:26</v>
          </cell>
          <cell r="G1689">
            <v>13000</v>
          </cell>
          <cell r="H1689">
            <v>46049</v>
          </cell>
          <cell r="I1689" t="str">
            <v>WAQAR.NABI</v>
          </cell>
          <cell r="J1689" t="str">
            <v>Accepted</v>
          </cell>
          <cell r="K1689" t="str">
            <v>Cash Deposit</v>
          </cell>
          <cell r="L1689" t="str">
            <v>Fresh</v>
          </cell>
          <cell r="M1689" t="str">
            <v>N/A</v>
          </cell>
          <cell r="N1689" t="str">
            <v>-</v>
          </cell>
        </row>
        <row r="1690">
          <cell r="E1690" t="str">
            <v>R016351</v>
          </cell>
          <cell r="F1690" t="str">
            <v>2026-01-13 17:07:54</v>
          </cell>
          <cell r="G1690">
            <v>13000</v>
          </cell>
          <cell r="H1690">
            <v>46049</v>
          </cell>
          <cell r="I1690" t="str">
            <v>WAQAR.NABI</v>
          </cell>
          <cell r="J1690" t="str">
            <v>Accepted</v>
          </cell>
          <cell r="K1690" t="str">
            <v>Cash Deposit</v>
          </cell>
          <cell r="L1690" t="str">
            <v>Fresh</v>
          </cell>
          <cell r="M1690" t="str">
            <v>N/A</v>
          </cell>
          <cell r="N1690" t="str">
            <v>-</v>
          </cell>
        </row>
        <row r="1691">
          <cell r="E1691" t="str">
            <v>NSP150R-7067886</v>
          </cell>
          <cell r="F1691" t="str">
            <v>2026-01-16 15:21:34</v>
          </cell>
          <cell r="G1691">
            <v>13000</v>
          </cell>
          <cell r="H1691">
            <v>46049</v>
          </cell>
          <cell r="I1691" t="str">
            <v>WAQAR.NABI</v>
          </cell>
          <cell r="J1691" t="str">
            <v>Accepted</v>
          </cell>
          <cell r="K1691" t="str">
            <v>Cash Deposit</v>
          </cell>
          <cell r="L1691" t="str">
            <v>Fresh</v>
          </cell>
          <cell r="M1691" t="str">
            <v>N/A</v>
          </cell>
          <cell r="N1691" t="str">
            <v>-</v>
          </cell>
        </row>
        <row r="1692">
          <cell r="E1692" t="str">
            <v>NF1AET306H1264031</v>
          </cell>
          <cell r="F1692" t="str">
            <v>2026-01-23 15:25:57</v>
          </cell>
          <cell r="G1692">
            <v>13000</v>
          </cell>
          <cell r="H1692">
            <v>46049</v>
          </cell>
          <cell r="I1692" t="str">
            <v>WAQAR.NABI</v>
          </cell>
          <cell r="J1692" t="str">
            <v>Accepted</v>
          </cell>
          <cell r="K1692" t="str">
            <v>Cash Deposit</v>
          </cell>
          <cell r="L1692" t="str">
            <v>Fresh</v>
          </cell>
          <cell r="M1692" t="str">
            <v>N/A</v>
          </cell>
          <cell r="N1692" t="str">
            <v>-</v>
          </cell>
        </row>
        <row r="1693">
          <cell r="E1693" t="str">
            <v>R0906008</v>
          </cell>
          <cell r="F1693" t="str">
            <v>2025-02-07 16:07:55</v>
          </cell>
          <cell r="G1693">
            <v>14500</v>
          </cell>
          <cell r="H1693">
            <v>46049</v>
          </cell>
          <cell r="I1693" t="str">
            <v>M.KHALID</v>
          </cell>
          <cell r="J1693" t="str">
            <v>Accepted</v>
          </cell>
          <cell r="K1693" t="str">
            <v>Online Transfer</v>
          </cell>
          <cell r="L1693" t="str">
            <v>Renewal</v>
          </cell>
          <cell r="M1693" t="str">
            <v>-</v>
          </cell>
          <cell r="N1693" t="str">
            <v>-</v>
          </cell>
        </row>
        <row r="1694">
          <cell r="E1694" t="str">
            <v>T2026798</v>
          </cell>
          <cell r="F1694" t="str">
            <v>2026-01-27 10:28:13</v>
          </cell>
          <cell r="G1694">
            <v>13000</v>
          </cell>
          <cell r="H1694">
            <v>46049</v>
          </cell>
          <cell r="I1694" t="str">
            <v>WAQAR.NABI</v>
          </cell>
          <cell r="J1694" t="str">
            <v>Accepted</v>
          </cell>
          <cell r="K1694" t="str">
            <v>Online Transfer</v>
          </cell>
          <cell r="L1694" t="str">
            <v>Fresh</v>
          </cell>
          <cell r="M1694" t="str">
            <v>N/A</v>
          </cell>
          <cell r="N1694" t="str">
            <v>-</v>
          </cell>
        </row>
        <row r="1695">
          <cell r="E1695" t="str">
            <v>BXJ-308</v>
          </cell>
          <cell r="F1695" t="str">
            <v>2025-01-25 14:56:33</v>
          </cell>
          <cell r="G1695">
            <v>13000</v>
          </cell>
          <cell r="H1695">
            <v>46049</v>
          </cell>
          <cell r="I1695" t="str">
            <v>SHAHROZ</v>
          </cell>
          <cell r="J1695" t="str">
            <v>Accepted</v>
          </cell>
          <cell r="K1695" t="str">
            <v>Online Transfer</v>
          </cell>
          <cell r="L1695" t="str">
            <v>Renewal</v>
          </cell>
          <cell r="M1695" t="str">
            <v>-</v>
          </cell>
          <cell r="N1695" t="str">
            <v>-</v>
          </cell>
        </row>
        <row r="1696">
          <cell r="E1696">
            <v>9518646</v>
          </cell>
          <cell r="F1696" t="str">
            <v>2025-01-30 15:25:54</v>
          </cell>
          <cell r="G1696">
            <v>13000</v>
          </cell>
          <cell r="H1696">
            <v>46044</v>
          </cell>
          <cell r="I1696" t="str">
            <v>MOSES.AKHTAR</v>
          </cell>
          <cell r="J1696" t="str">
            <v>Accepted</v>
          </cell>
          <cell r="K1696" t="str">
            <v>Online Transfer</v>
          </cell>
          <cell r="L1696" t="str">
            <v>Renewal</v>
          </cell>
          <cell r="M1696" t="str">
            <v>-</v>
          </cell>
          <cell r="N1696" t="str">
            <v>-</v>
          </cell>
        </row>
        <row r="1697">
          <cell r="E1697">
            <v>10109345</v>
          </cell>
          <cell r="F1697" t="str">
            <v>2025-12-24 00:00:00</v>
          </cell>
          <cell r="G1697">
            <v>14000</v>
          </cell>
          <cell r="H1697">
            <v>46034</v>
          </cell>
          <cell r="I1697" t="str">
            <v>WAQAR.NABI</v>
          </cell>
          <cell r="J1697" t="str">
            <v>Accepted</v>
          </cell>
          <cell r="K1697" t="str">
            <v>Online Transfer</v>
          </cell>
          <cell r="L1697" t="str">
            <v>Fresh</v>
          </cell>
          <cell r="M1697" t="str">
            <v>N/A</v>
          </cell>
          <cell r="N1697" t="str">
            <v>-</v>
          </cell>
        </row>
        <row r="1698">
          <cell r="E1698" t="str">
            <v>C-7055594</v>
          </cell>
          <cell r="F1698" t="str">
            <v>2026-01-05 14:33:04</v>
          </cell>
          <cell r="G1698">
            <v>14000</v>
          </cell>
          <cell r="H1698">
            <v>46038</v>
          </cell>
          <cell r="I1698" t="str">
            <v>WAQAR.NABI</v>
          </cell>
          <cell r="J1698" t="str">
            <v>Accepted</v>
          </cell>
          <cell r="K1698" t="str">
            <v>Online Transfer</v>
          </cell>
          <cell r="L1698" t="str">
            <v>Fresh</v>
          </cell>
          <cell r="M1698" t="str">
            <v>N/A</v>
          </cell>
          <cell r="N1698" t="str">
            <v>-</v>
          </cell>
        </row>
        <row r="1699">
          <cell r="E1699" t="str">
            <v>NSP150R7033606</v>
          </cell>
          <cell r="F1699" t="str">
            <v>2026-01-19 12:15:07</v>
          </cell>
          <cell r="G1699">
            <v>14000</v>
          </cell>
          <cell r="H1699">
            <v>46044</v>
          </cell>
          <cell r="I1699" t="str">
            <v>WAQAR.NABI</v>
          </cell>
          <cell r="J1699" t="str">
            <v>Accepted</v>
          </cell>
          <cell r="K1699" t="str">
            <v>Online Transfer</v>
          </cell>
          <cell r="L1699" t="str">
            <v>Fresh</v>
          </cell>
          <cell r="M1699" t="str">
            <v>N/A</v>
          </cell>
          <cell r="N1699" t="str">
            <v>-</v>
          </cell>
        </row>
        <row r="1700">
          <cell r="E1700" t="str">
            <v>NSP151R-9521703</v>
          </cell>
          <cell r="F1700" t="str">
            <v>2026-01-16 18:29:54</v>
          </cell>
          <cell r="G1700">
            <v>14000</v>
          </cell>
          <cell r="H1700">
            <v>46044</v>
          </cell>
          <cell r="I1700" t="str">
            <v>WAQAR.NABI</v>
          </cell>
          <cell r="J1700" t="str">
            <v>Accepted</v>
          </cell>
          <cell r="K1700" t="str">
            <v>Online Transfer</v>
          </cell>
          <cell r="L1700" t="str">
            <v>Fresh</v>
          </cell>
          <cell r="M1700" t="str">
            <v>N/A</v>
          </cell>
          <cell r="N1700" t="str">
            <v>-</v>
          </cell>
        </row>
        <row r="1701">
          <cell r="E1701" t="str">
            <v>NF1AET306H1212002</v>
          </cell>
          <cell r="F1701" t="str">
            <v>2026-01-23 17:25:59</v>
          </cell>
          <cell r="G1701">
            <v>12500</v>
          </cell>
          <cell r="H1701">
            <v>46045</v>
          </cell>
          <cell r="I1701" t="str">
            <v>MAIRAJ.HAQ</v>
          </cell>
          <cell r="J1701" t="str">
            <v>Accepted</v>
          </cell>
          <cell r="K1701" t="str">
            <v>Online Transfer</v>
          </cell>
          <cell r="L1701" t="str">
            <v>Fresh</v>
          </cell>
          <cell r="M1701" t="str">
            <v>N/A</v>
          </cell>
          <cell r="N1701" t="str">
            <v>-</v>
          </cell>
        </row>
        <row r="1702">
          <cell r="E1702">
            <v>10116018</v>
          </cell>
          <cell r="F1702" t="str">
            <v>2026-01-06 15:11:51</v>
          </cell>
          <cell r="G1702">
            <v>14000</v>
          </cell>
          <cell r="H1702">
            <v>46044</v>
          </cell>
          <cell r="I1702" t="str">
            <v>WAQAR.NABI</v>
          </cell>
          <cell r="J1702" t="str">
            <v>Accepted</v>
          </cell>
          <cell r="K1702" t="str">
            <v>Online Transfer</v>
          </cell>
          <cell r="L1702" t="str">
            <v>Fresh</v>
          </cell>
          <cell r="M1702" t="str">
            <v>N/A</v>
          </cell>
          <cell r="N1702" t="str">
            <v>-</v>
          </cell>
        </row>
        <row r="1703">
          <cell r="E1703" t="str">
            <v>TGN51R-9401082</v>
          </cell>
          <cell r="F1703" t="str">
            <v>2023-01-17 16:03:07</v>
          </cell>
          <cell r="G1703">
            <v>15000</v>
          </cell>
          <cell r="H1703">
            <v>46049</v>
          </cell>
          <cell r="I1703" t="str">
            <v>RAHAT.GUL</v>
          </cell>
          <cell r="J1703" t="str">
            <v>Accepted</v>
          </cell>
          <cell r="K1703" t="str">
            <v>Online Transfer</v>
          </cell>
          <cell r="L1703" t="str">
            <v>Renewal</v>
          </cell>
          <cell r="M1703" t="str">
            <v>-</v>
          </cell>
          <cell r="N1703" t="str">
            <v>-</v>
          </cell>
        </row>
        <row r="1704">
          <cell r="E1704" t="str">
            <v>NSP151R-9502456</v>
          </cell>
          <cell r="F1704" t="str">
            <v>2026-01-03 11:55:04</v>
          </cell>
          <cell r="G1704">
            <v>12000</v>
          </cell>
          <cell r="H1704">
            <v>46025</v>
          </cell>
          <cell r="I1704" t="str">
            <v>MAIRAJ.HAQ</v>
          </cell>
          <cell r="J1704" t="str">
            <v>Accepted</v>
          </cell>
          <cell r="K1704" t="str">
            <v>Online Transfer</v>
          </cell>
          <cell r="L1704" t="str">
            <v>Fresh</v>
          </cell>
          <cell r="M1704" t="str">
            <v>N/A</v>
          </cell>
          <cell r="N1704" t="str">
            <v>-</v>
          </cell>
        </row>
        <row r="1705">
          <cell r="E1705" t="str">
            <v>R6049593</v>
          </cell>
          <cell r="F1705" t="str">
            <v>2024-03-18 11:35:01</v>
          </cell>
          <cell r="G1705">
            <v>4000</v>
          </cell>
          <cell r="H1705">
            <v>46049</v>
          </cell>
          <cell r="I1705" t="str">
            <v>ZAHID.IQBAL</v>
          </cell>
          <cell r="J1705" t="str">
            <v>Accepted</v>
          </cell>
          <cell r="K1705" t="str">
            <v>Online Transfer</v>
          </cell>
          <cell r="L1705" t="str">
            <v>Removal Transfer</v>
          </cell>
          <cell r="M1705" t="str">
            <v>-</v>
          </cell>
          <cell r="N1705" t="str">
            <v>-</v>
          </cell>
        </row>
        <row r="1706">
          <cell r="E1706" t="str">
            <v>S-262443(A)</v>
          </cell>
          <cell r="F1706" t="str">
            <v>2025-01-13 17:37:46</v>
          </cell>
          <cell r="G1706">
            <v>12000</v>
          </cell>
          <cell r="H1706">
            <v>46038</v>
          </cell>
          <cell r="I1706" t="str">
            <v>HASNAIN</v>
          </cell>
          <cell r="J1706" t="str">
            <v>Accepted</v>
          </cell>
          <cell r="K1706" t="str">
            <v>Online Transfer</v>
          </cell>
          <cell r="L1706" t="str">
            <v>Renewal</v>
          </cell>
          <cell r="M1706" t="str">
            <v>-</v>
          </cell>
          <cell r="N1706" t="str">
            <v>-</v>
          </cell>
        </row>
        <row r="1707">
          <cell r="E1707" t="str">
            <v>00219053</v>
          </cell>
          <cell r="F1707" t="str">
            <v>2026-01-01 14:17:46</v>
          </cell>
          <cell r="G1707">
            <v>12500</v>
          </cell>
          <cell r="H1707">
            <v>46034</v>
          </cell>
          <cell r="I1707" t="str">
            <v>MAIRAJ.HAQ</v>
          </cell>
          <cell r="J1707" t="str">
            <v>Accepted</v>
          </cell>
          <cell r="K1707" t="str">
            <v>Cash Deposit</v>
          </cell>
          <cell r="L1707" t="str">
            <v>Fresh</v>
          </cell>
          <cell r="M1707" t="str">
            <v>N/A</v>
          </cell>
          <cell r="N1707" t="str">
            <v>-</v>
          </cell>
        </row>
        <row r="1708">
          <cell r="E1708" t="str">
            <v>ZRE172R-7035535</v>
          </cell>
          <cell r="F1708" t="str">
            <v>2025-01-20 20:57:02</v>
          </cell>
          <cell r="G1708">
            <v>13000</v>
          </cell>
          <cell r="H1708">
            <v>46049</v>
          </cell>
          <cell r="I1708" t="str">
            <v>FARJAD.MANZOOR</v>
          </cell>
          <cell r="J1708" t="str">
            <v>Accepted</v>
          </cell>
          <cell r="K1708" t="str">
            <v>Online Transfer</v>
          </cell>
          <cell r="L1708" t="str">
            <v>Renewal</v>
          </cell>
          <cell r="M1708" t="str">
            <v>-</v>
          </cell>
          <cell r="N1708" t="str">
            <v>-</v>
          </cell>
        </row>
        <row r="1709">
          <cell r="E1709" t="str">
            <v>NSP150R-7067926</v>
          </cell>
          <cell r="F1709" t="str">
            <v>2026-01-12 19:41:51</v>
          </cell>
          <cell r="G1709">
            <v>12500</v>
          </cell>
          <cell r="H1709">
            <v>46034</v>
          </cell>
          <cell r="I1709" t="str">
            <v>MAIRAJ.HAQ</v>
          </cell>
          <cell r="J1709" t="str">
            <v>Accepted</v>
          </cell>
          <cell r="K1709" t="str">
            <v>Online Transfer</v>
          </cell>
          <cell r="L1709" t="str">
            <v>Fresh</v>
          </cell>
          <cell r="M1709" t="str">
            <v>N/A</v>
          </cell>
          <cell r="N1709" t="str">
            <v>-</v>
          </cell>
        </row>
        <row r="1710">
          <cell r="E1710" t="str">
            <v>NF1AVK31H10115812</v>
          </cell>
          <cell r="F1710" t="str">
            <v>2025-12-29 11:50:44</v>
          </cell>
          <cell r="G1710">
            <v>10000</v>
          </cell>
          <cell r="H1710">
            <v>46049</v>
          </cell>
          <cell r="I1710" t="str">
            <v>WAQAR.NABI</v>
          </cell>
          <cell r="J1710" t="str">
            <v>Accepted</v>
          </cell>
          <cell r="K1710" t="str">
            <v>Cash Deposit</v>
          </cell>
          <cell r="L1710" t="str">
            <v>Fresh</v>
          </cell>
          <cell r="M1710" t="str">
            <v>N/A</v>
          </cell>
          <cell r="N1710" t="str">
            <v>-</v>
          </cell>
        </row>
        <row r="1711">
          <cell r="E1711" t="str">
            <v>NSP150R-7067350</v>
          </cell>
          <cell r="F1711" t="str">
            <v>2025-12-27 16:52:21</v>
          </cell>
          <cell r="G1711">
            <v>10000</v>
          </cell>
          <cell r="H1711">
            <v>46049</v>
          </cell>
          <cell r="I1711" t="str">
            <v>WAQAR.NABI</v>
          </cell>
          <cell r="J1711" t="str">
            <v>Accepted</v>
          </cell>
          <cell r="K1711" t="str">
            <v>Cash Deposit</v>
          </cell>
          <cell r="L1711" t="str">
            <v>Fresh</v>
          </cell>
          <cell r="M1711" t="str">
            <v>N/A</v>
          </cell>
          <cell r="N1711" t="str">
            <v>-</v>
          </cell>
        </row>
        <row r="1712">
          <cell r="E1712" t="str">
            <v>HB102345</v>
          </cell>
          <cell r="F1712" t="str">
            <v>2025-12-22 10:14:01</v>
          </cell>
          <cell r="G1712">
            <v>11000</v>
          </cell>
          <cell r="H1712">
            <v>46021</v>
          </cell>
          <cell r="I1712" t="str">
            <v>MAIRAJ.HAQ</v>
          </cell>
          <cell r="J1712" t="str">
            <v>Accepted</v>
          </cell>
          <cell r="K1712" t="str">
            <v>Online Transfer</v>
          </cell>
          <cell r="L1712" t="str">
            <v>Fresh</v>
          </cell>
          <cell r="M1712" t="str">
            <v>N/A</v>
          </cell>
          <cell r="N1712" t="str">
            <v>-</v>
          </cell>
        </row>
        <row r="1713">
          <cell r="E1713">
            <v>7068834</v>
          </cell>
          <cell r="F1713" t="str">
            <v>2026-01-26 18:01:41</v>
          </cell>
          <cell r="G1713">
            <v>10000</v>
          </cell>
          <cell r="H1713">
            <v>46048</v>
          </cell>
          <cell r="I1713" t="str">
            <v>WAQAR.NABI</v>
          </cell>
          <cell r="J1713" t="str">
            <v>Accepted</v>
          </cell>
          <cell r="K1713" t="str">
            <v>Online Transfer</v>
          </cell>
          <cell r="L1713" t="str">
            <v>Fresh</v>
          </cell>
          <cell r="M1713" t="str">
            <v>N/A</v>
          </cell>
          <cell r="N1713" t="str">
            <v>-</v>
          </cell>
        </row>
        <row r="1714">
          <cell r="E1714">
            <v>7010078</v>
          </cell>
          <cell r="F1714" t="str">
            <v>2021-01-27 10:44:27</v>
          </cell>
          <cell r="G1714">
            <v>14000</v>
          </cell>
          <cell r="H1714">
            <v>46049</v>
          </cell>
          <cell r="I1714" t="str">
            <v>ALIZA.WALEED</v>
          </cell>
          <cell r="J1714" t="str">
            <v>Accepted</v>
          </cell>
          <cell r="K1714" t="str">
            <v>Online Transfer</v>
          </cell>
          <cell r="L1714" t="str">
            <v>Renewal</v>
          </cell>
          <cell r="M1714" t="str">
            <v>-</v>
          </cell>
          <cell r="N1714" t="str">
            <v>-</v>
          </cell>
        </row>
        <row r="1715">
          <cell r="E1715" t="str">
            <v>HB053870</v>
          </cell>
          <cell r="F1715" t="str">
            <v>2025-12-22 10:07:02</v>
          </cell>
          <cell r="G1715">
            <v>11000</v>
          </cell>
          <cell r="H1715">
            <v>46022</v>
          </cell>
          <cell r="I1715" t="str">
            <v>MAIRAJ.HAQ</v>
          </cell>
          <cell r="J1715" t="str">
            <v>Accepted</v>
          </cell>
          <cell r="K1715" t="str">
            <v>Online Transfer</v>
          </cell>
          <cell r="L1715" t="str">
            <v>Fresh</v>
          </cell>
          <cell r="M1715" t="str">
            <v>N/A</v>
          </cell>
          <cell r="N1715" t="str">
            <v>-</v>
          </cell>
        </row>
        <row r="1716">
          <cell r="E1716" t="str">
            <v>NFBFE1687TR014504</v>
          </cell>
          <cell r="F1716" t="str">
            <v>2026-01-19 11:19:49</v>
          </cell>
          <cell r="G1716">
            <v>10000</v>
          </cell>
          <cell r="H1716">
            <v>46048</v>
          </cell>
          <cell r="I1716" t="str">
            <v>WAQAR.NABI</v>
          </cell>
          <cell r="J1716" t="str">
            <v>Accepted</v>
          </cell>
          <cell r="K1716" t="str">
            <v>Online Transfer</v>
          </cell>
          <cell r="L1716" t="str">
            <v>Fresh</v>
          </cell>
          <cell r="M1716" t="str">
            <v>N/A</v>
          </cell>
          <cell r="N1716" t="str">
            <v>-</v>
          </cell>
        </row>
        <row r="1717">
          <cell r="E1717">
            <v>1229991</v>
          </cell>
          <cell r="F1717" t="str">
            <v>2024-12-23 12:30:20</v>
          </cell>
          <cell r="G1717">
            <v>11000</v>
          </cell>
          <cell r="H1717">
            <v>46049</v>
          </cell>
          <cell r="I1717" t="str">
            <v>ZAYNAB.MUSTAFA</v>
          </cell>
          <cell r="J1717" t="str">
            <v>Accepted</v>
          </cell>
          <cell r="K1717" t="str">
            <v>Online Transfer</v>
          </cell>
          <cell r="L1717" t="str">
            <v>Renewal</v>
          </cell>
          <cell r="M1717" t="str">
            <v>-</v>
          </cell>
          <cell r="N1717" t="str">
            <v>-</v>
          </cell>
        </row>
        <row r="1718">
          <cell r="E1718">
            <v>1197972</v>
          </cell>
          <cell r="F1718" t="str">
            <v>2024-02-07 22:14:06</v>
          </cell>
          <cell r="G1718">
            <v>10000</v>
          </cell>
          <cell r="H1718">
            <v>46049</v>
          </cell>
          <cell r="I1718" t="str">
            <v>JAWAHIR.SAEED</v>
          </cell>
          <cell r="J1718" t="str">
            <v>Accepted</v>
          </cell>
          <cell r="K1718" t="str">
            <v>Online Transfer</v>
          </cell>
          <cell r="L1718" t="str">
            <v>Renewal</v>
          </cell>
          <cell r="M1718" t="str">
            <v>-</v>
          </cell>
          <cell r="N1718" t="str">
            <v>-</v>
          </cell>
        </row>
        <row r="1719">
          <cell r="E1719" t="str">
            <v>R0894116</v>
          </cell>
          <cell r="F1719" t="str">
            <v>2026-01-22 14:39:00</v>
          </cell>
          <cell r="G1719">
            <v>13000</v>
          </cell>
          <cell r="H1719">
            <v>46049</v>
          </cell>
          <cell r="I1719" t="str">
            <v>WAQAR.NABI</v>
          </cell>
          <cell r="J1719" t="str">
            <v>Accepted</v>
          </cell>
          <cell r="K1719" t="str">
            <v>Cash Deposit</v>
          </cell>
          <cell r="L1719" t="str">
            <v>Fresh</v>
          </cell>
          <cell r="M1719" t="str">
            <v>N/A</v>
          </cell>
          <cell r="N1719" t="str">
            <v>-</v>
          </cell>
        </row>
        <row r="1720">
          <cell r="E1720" t="str">
            <v>N107163</v>
          </cell>
          <cell r="F1720" t="str">
            <v>2026-01-23 13:58:54</v>
          </cell>
          <cell r="G1720">
            <v>13000</v>
          </cell>
          <cell r="H1720">
            <v>46049</v>
          </cell>
          <cell r="I1720" t="str">
            <v>WAQAR.NABI</v>
          </cell>
          <cell r="J1720" t="str">
            <v>Accepted</v>
          </cell>
          <cell r="K1720" t="str">
            <v>Cash Deposit</v>
          </cell>
          <cell r="L1720" t="str">
            <v>Fresh</v>
          </cell>
          <cell r="M1720" t="str">
            <v>N/A</v>
          </cell>
          <cell r="N1720" t="str">
            <v>-</v>
          </cell>
        </row>
        <row r="1721">
          <cell r="E1721" t="str">
            <v>C-1040166</v>
          </cell>
          <cell r="F1721" t="str">
            <v>2026-01-24 11:33:23</v>
          </cell>
          <cell r="G1721">
            <v>13000</v>
          </cell>
          <cell r="H1721">
            <v>46049</v>
          </cell>
          <cell r="I1721" t="str">
            <v>WAQAR.NABI</v>
          </cell>
          <cell r="J1721" t="str">
            <v>Accepted</v>
          </cell>
          <cell r="K1721" t="str">
            <v>Cash Deposit</v>
          </cell>
          <cell r="L1721" t="str">
            <v>Fresh</v>
          </cell>
          <cell r="M1721" t="str">
            <v>N/A</v>
          </cell>
          <cell r="N1721" t="str">
            <v>-</v>
          </cell>
        </row>
        <row r="1722">
          <cell r="E1722">
            <v>1284532</v>
          </cell>
          <cell r="F1722" t="str">
            <v>2025-12-24 10:59:02</v>
          </cell>
          <cell r="G1722">
            <v>12000</v>
          </cell>
          <cell r="H1722">
            <v>46034</v>
          </cell>
          <cell r="I1722" t="str">
            <v>MAIRAJ.HAQ</v>
          </cell>
          <cell r="J1722" t="str">
            <v>Accepted</v>
          </cell>
          <cell r="K1722" t="str">
            <v>Online Transfer</v>
          </cell>
          <cell r="L1722" t="str">
            <v>Fresh</v>
          </cell>
          <cell r="M1722" t="str">
            <v>N/A</v>
          </cell>
          <cell r="N1722" t="str">
            <v>-</v>
          </cell>
        </row>
        <row r="1723">
          <cell r="E1723" t="str">
            <v>ED532387</v>
          </cell>
          <cell r="F1723" t="str">
            <v>2025-12-30 15:53:33</v>
          </cell>
          <cell r="G1723">
            <v>11000</v>
          </cell>
          <cell r="H1723">
            <v>46027</v>
          </cell>
          <cell r="I1723" t="str">
            <v>MAIRAJ.HAQ</v>
          </cell>
          <cell r="J1723" t="str">
            <v>Accepted</v>
          </cell>
          <cell r="K1723" t="str">
            <v>Online Transfer</v>
          </cell>
          <cell r="L1723" t="str">
            <v>Fresh</v>
          </cell>
          <cell r="M1723" t="str">
            <v>N/A</v>
          </cell>
          <cell r="N1723" t="str">
            <v>-</v>
          </cell>
        </row>
        <row r="1724">
          <cell r="E1724" t="str">
            <v>R010014</v>
          </cell>
          <cell r="F1724" t="str">
            <v>2022-02-04 16:13:34</v>
          </cell>
          <cell r="G1724">
            <v>15500</v>
          </cell>
          <cell r="H1724">
            <v>46049</v>
          </cell>
          <cell r="I1724" t="str">
            <v>AGHA.M.JAFFER</v>
          </cell>
          <cell r="J1724" t="str">
            <v>Accepted</v>
          </cell>
          <cell r="K1724" t="str">
            <v>Online Transfer</v>
          </cell>
          <cell r="L1724" t="str">
            <v>Renewal</v>
          </cell>
          <cell r="M1724" t="str">
            <v>-</v>
          </cell>
          <cell r="N1724" t="str">
            <v>-</v>
          </cell>
        </row>
        <row r="1725">
          <cell r="E1725" t="str">
            <v>PK10118961</v>
          </cell>
          <cell r="F1725" t="str">
            <v>2025-02-03 11:18:37</v>
          </cell>
          <cell r="G1725">
            <v>12000</v>
          </cell>
          <cell r="H1725">
            <v>46049</v>
          </cell>
          <cell r="I1725" t="str">
            <v>ZAYNAB.MUSTAFA</v>
          </cell>
          <cell r="J1725" t="str">
            <v>Accepted</v>
          </cell>
          <cell r="K1725" t="str">
            <v>Online Transfer</v>
          </cell>
          <cell r="L1725" t="str">
            <v>Renewal</v>
          </cell>
          <cell r="M1725" t="str">
            <v>-</v>
          </cell>
          <cell r="N1725" t="str">
            <v>-</v>
          </cell>
        </row>
        <row r="1726">
          <cell r="E1726" t="str">
            <v>NF9EFUA56S2023825</v>
          </cell>
          <cell r="F1726" t="str">
            <v>2025-12-08 15:42:54</v>
          </cell>
          <cell r="G1726">
            <v>12000</v>
          </cell>
          <cell r="H1726">
            <v>46030</v>
          </cell>
          <cell r="I1726" t="str">
            <v>MAIRAJ.HAQ</v>
          </cell>
          <cell r="J1726" t="str">
            <v>Accepted</v>
          </cell>
          <cell r="K1726" t="str">
            <v>Cheque Deposit</v>
          </cell>
          <cell r="L1726" t="str">
            <v>Fresh</v>
          </cell>
          <cell r="M1726" t="str">
            <v>N/A</v>
          </cell>
          <cell r="N1726" t="str">
            <v>-</v>
          </cell>
        </row>
        <row r="1727">
          <cell r="E1727">
            <v>1126927</v>
          </cell>
          <cell r="F1727" t="str">
            <v>2026-01-27 00:00:00</v>
          </cell>
          <cell r="G1727">
            <v>14000</v>
          </cell>
          <cell r="H1727">
            <v>46049</v>
          </cell>
          <cell r="I1727" t="str">
            <v>WASEEM.TARIQ</v>
          </cell>
          <cell r="J1727" t="str">
            <v>Accepted</v>
          </cell>
          <cell r="K1727" t="str">
            <v>Online Transfer</v>
          </cell>
          <cell r="L1727" t="str">
            <v>Conversion</v>
          </cell>
          <cell r="M1727" t="str">
            <v>NA</v>
          </cell>
          <cell r="N1727" t="str">
            <v>-</v>
          </cell>
        </row>
        <row r="1728">
          <cell r="E1728" t="str">
            <v>ZRE172R-7076930</v>
          </cell>
          <cell r="F1728" t="str">
            <v>2025-12-11 17:32:48</v>
          </cell>
          <cell r="G1728">
            <v>12000</v>
          </cell>
          <cell r="H1728">
            <v>46030</v>
          </cell>
          <cell r="I1728" t="str">
            <v>MAIRAJ.HAQ</v>
          </cell>
          <cell r="J1728" t="str">
            <v>Accepted</v>
          </cell>
          <cell r="K1728" t="str">
            <v>Cheque Deposit</v>
          </cell>
          <cell r="L1728" t="str">
            <v>Fresh</v>
          </cell>
          <cell r="M1728" t="str">
            <v>N/A</v>
          </cell>
          <cell r="N1728" t="str">
            <v>-</v>
          </cell>
        </row>
        <row r="1729">
          <cell r="E1729" t="str">
            <v>LEB17A-7002</v>
          </cell>
          <cell r="F1729" t="str">
            <v>2025-02-04 21:42:37</v>
          </cell>
          <cell r="G1729">
            <v>12000</v>
          </cell>
          <cell r="H1729">
            <v>46049</v>
          </cell>
          <cell r="I1729" t="str">
            <v>ZAYNAB.MUSTAFA</v>
          </cell>
          <cell r="J1729" t="str">
            <v>Accepted</v>
          </cell>
          <cell r="K1729" t="str">
            <v>Online Transfer</v>
          </cell>
          <cell r="L1729" t="str">
            <v>Renewal</v>
          </cell>
          <cell r="M1729" t="str">
            <v>-</v>
          </cell>
          <cell r="N1729" t="str">
            <v>-</v>
          </cell>
        </row>
        <row r="1730">
          <cell r="E1730" t="str">
            <v>ZRE172R-7077285</v>
          </cell>
          <cell r="F1730" t="str">
            <v>2025-12-13 18:27:39</v>
          </cell>
          <cell r="G1730">
            <v>12000</v>
          </cell>
          <cell r="H1730">
            <v>46030</v>
          </cell>
          <cell r="I1730" t="str">
            <v>MAIRAJ.HAQ</v>
          </cell>
          <cell r="J1730" t="str">
            <v>Accepted</v>
          </cell>
          <cell r="K1730" t="str">
            <v>Cheque Deposit</v>
          </cell>
          <cell r="L1730" t="str">
            <v>Fresh</v>
          </cell>
          <cell r="M1730" t="str">
            <v>N/A</v>
          </cell>
          <cell r="N1730" t="str">
            <v>-</v>
          </cell>
        </row>
        <row r="1731">
          <cell r="E1731" t="str">
            <v>ZRE17R-6090918</v>
          </cell>
          <cell r="F1731" t="str">
            <v>2025-12-19 12:33:33</v>
          </cell>
          <cell r="G1731">
            <v>12000</v>
          </cell>
          <cell r="H1731">
            <v>46030</v>
          </cell>
          <cell r="I1731" t="str">
            <v>MAIRAJ.HAQ</v>
          </cell>
          <cell r="J1731" t="str">
            <v>Accepted</v>
          </cell>
          <cell r="K1731" t="str">
            <v>Cheque Deposit</v>
          </cell>
          <cell r="L1731" t="str">
            <v>Fresh</v>
          </cell>
          <cell r="M1731" t="str">
            <v>N/A</v>
          </cell>
          <cell r="N1731" t="str">
            <v>-</v>
          </cell>
        </row>
        <row r="1732">
          <cell r="E1732">
            <v>5558019</v>
          </cell>
          <cell r="F1732" t="str">
            <v>2024-02-07 00:00:00</v>
          </cell>
          <cell r="G1732">
            <v>10000</v>
          </cell>
          <cell r="H1732">
            <v>46049</v>
          </cell>
          <cell r="I1732" t="str">
            <v>RAHAT.GUL</v>
          </cell>
          <cell r="J1732" t="str">
            <v>Accepted</v>
          </cell>
          <cell r="K1732" t="str">
            <v>Online Transfer</v>
          </cell>
          <cell r="L1732" t="str">
            <v>Renewal</v>
          </cell>
          <cell r="M1732" t="str">
            <v>-</v>
          </cell>
          <cell r="N1732" t="str">
            <v>-</v>
          </cell>
        </row>
        <row r="1733">
          <cell r="E1733" t="str">
            <v>EH038985</v>
          </cell>
          <cell r="F1733" t="str">
            <v>2026-01-23 11:56:59</v>
          </cell>
          <cell r="G1733">
            <v>21500</v>
          </cell>
          <cell r="H1733">
            <v>46041</v>
          </cell>
          <cell r="I1733" t="str">
            <v>UMER.AZEEM</v>
          </cell>
          <cell r="J1733" t="str">
            <v>Accepted</v>
          </cell>
          <cell r="K1733" t="str">
            <v>Online Transfer</v>
          </cell>
          <cell r="L1733" t="str">
            <v>Fresh</v>
          </cell>
          <cell r="M1733" t="str">
            <v>SYED IRFAN HUSSAIN ZAIDI</v>
          </cell>
          <cell r="N1733">
            <v>4220152669847</v>
          </cell>
        </row>
        <row r="1734">
          <cell r="E1734" t="str">
            <v>EC965111</v>
          </cell>
          <cell r="F1734" t="str">
            <v>2026-01-23 11:51:36</v>
          </cell>
          <cell r="G1734">
            <v>21500</v>
          </cell>
          <cell r="H1734">
            <v>46041</v>
          </cell>
          <cell r="I1734" t="str">
            <v>UMER.AZEEM</v>
          </cell>
          <cell r="J1734" t="str">
            <v>Accepted</v>
          </cell>
          <cell r="K1734" t="str">
            <v>Online Transfer</v>
          </cell>
          <cell r="L1734" t="str">
            <v>Fresh</v>
          </cell>
          <cell r="M1734" t="str">
            <v>SYED IRFAN HUSSAIN ZAIDI</v>
          </cell>
          <cell r="N1734">
            <v>4220152669847</v>
          </cell>
        </row>
        <row r="1735">
          <cell r="E1735" t="str">
            <v>UR2024136240</v>
          </cell>
          <cell r="F1735" t="str">
            <v>2026-01-23 12:02:51</v>
          </cell>
          <cell r="G1735">
            <v>21500</v>
          </cell>
          <cell r="H1735">
            <v>46041</v>
          </cell>
          <cell r="I1735" t="str">
            <v>UMER.AZEEM</v>
          </cell>
          <cell r="J1735" t="str">
            <v>Accepted</v>
          </cell>
          <cell r="K1735" t="str">
            <v>Online Transfer</v>
          </cell>
          <cell r="L1735" t="str">
            <v>Fresh</v>
          </cell>
          <cell r="M1735" t="str">
            <v>SYED IRFAN HUSSAIN ZAIDI</v>
          </cell>
          <cell r="N1735">
            <v>4220152669847</v>
          </cell>
        </row>
        <row r="1736">
          <cell r="E1736" t="str">
            <v>CCW-742(A)</v>
          </cell>
          <cell r="F1736" t="str">
            <v>2026-01-27 11:11:44</v>
          </cell>
          <cell r="G1736">
            <v>13000</v>
          </cell>
          <cell r="H1736">
            <v>46049</v>
          </cell>
          <cell r="I1736" t="str">
            <v>KHIZAR.SHERWANI</v>
          </cell>
          <cell r="J1736" t="str">
            <v>Accepted</v>
          </cell>
          <cell r="K1736" t="str">
            <v>Online Transfer</v>
          </cell>
          <cell r="L1736" t="str">
            <v>Fresh</v>
          </cell>
          <cell r="M1736" t="str">
            <v>N/A</v>
          </cell>
          <cell r="N1736" t="str">
            <v>-</v>
          </cell>
        </row>
        <row r="1737">
          <cell r="E1737" t="str">
            <v>R258069</v>
          </cell>
          <cell r="F1737" t="str">
            <v>2020-02-10 12:41:38</v>
          </cell>
          <cell r="G1737">
            <v>15500</v>
          </cell>
          <cell r="H1737">
            <v>46049</v>
          </cell>
          <cell r="I1737" t="str">
            <v>WASEEM.TARIQ</v>
          </cell>
          <cell r="J1737" t="str">
            <v>Accepted</v>
          </cell>
          <cell r="K1737" t="str">
            <v>Online Transfer</v>
          </cell>
          <cell r="L1737" t="str">
            <v>Renewal</v>
          </cell>
          <cell r="M1737" t="str">
            <v>-</v>
          </cell>
          <cell r="N1737" t="str">
            <v>-</v>
          </cell>
        </row>
        <row r="1738">
          <cell r="E1738" t="str">
            <v>NFBGM1641JR237526</v>
          </cell>
          <cell r="F1738" t="str">
            <v>2025-02-11 17:59:04</v>
          </cell>
          <cell r="G1738">
            <v>14000</v>
          </cell>
          <cell r="H1738">
            <v>46049</v>
          </cell>
          <cell r="I1738" t="str">
            <v>MUHAMMAD.UMER</v>
          </cell>
          <cell r="J1738" t="str">
            <v>Accepted</v>
          </cell>
          <cell r="K1738" t="str">
            <v>Cash Deposit</v>
          </cell>
          <cell r="L1738" t="str">
            <v>Renewal</v>
          </cell>
          <cell r="M1738" t="str">
            <v>-</v>
          </cell>
          <cell r="N1738" t="str">
            <v>-</v>
          </cell>
        </row>
        <row r="1739">
          <cell r="E1739" t="str">
            <v>BCR-467</v>
          </cell>
          <cell r="F1739" t="str">
            <v>2025-02-03 13:06:44</v>
          </cell>
          <cell r="G1739">
            <v>14500</v>
          </cell>
          <cell r="H1739">
            <v>46049</v>
          </cell>
          <cell r="I1739" t="str">
            <v>ZAYNAB.MUSTAFA</v>
          </cell>
          <cell r="J1739" t="str">
            <v>Accepted</v>
          </cell>
          <cell r="K1739" t="str">
            <v>Online Transfer</v>
          </cell>
          <cell r="L1739" t="str">
            <v>Renewal</v>
          </cell>
          <cell r="M1739" t="str">
            <v>-</v>
          </cell>
          <cell r="N1739" t="str">
            <v>-</v>
          </cell>
        </row>
        <row r="1740">
          <cell r="E1740" t="str">
            <v>NFB6N8627PR030647</v>
          </cell>
          <cell r="F1740" t="str">
            <v>2026-01-27 12:18:48</v>
          </cell>
          <cell r="G1740">
            <v>13000</v>
          </cell>
          <cell r="H1740">
            <v>46049</v>
          </cell>
          <cell r="I1740" t="str">
            <v>KHIZAR.SHERWANI</v>
          </cell>
          <cell r="J1740" t="str">
            <v>Accepted</v>
          </cell>
          <cell r="K1740" t="str">
            <v>Online Transfer</v>
          </cell>
          <cell r="L1740" t="str">
            <v>Fresh</v>
          </cell>
          <cell r="M1740" t="str">
            <v>N/A</v>
          </cell>
          <cell r="N1740" t="str">
            <v>-</v>
          </cell>
        </row>
        <row r="1741">
          <cell r="E1741" t="str">
            <v>H1034492</v>
          </cell>
          <cell r="F1741" t="str">
            <v>2025-12-03 15:23:16</v>
          </cell>
          <cell r="G1741">
            <v>14500</v>
          </cell>
          <cell r="H1741">
            <v>46042</v>
          </cell>
          <cell r="I1741" t="str">
            <v>UMER.AZEEM</v>
          </cell>
          <cell r="J1741" t="str">
            <v>Accepted</v>
          </cell>
          <cell r="K1741" t="str">
            <v>Online Transfer</v>
          </cell>
          <cell r="L1741" t="str">
            <v>Fresh</v>
          </cell>
          <cell r="M1741" t="str">
            <v>Muhammad Zaheer Altaf</v>
          </cell>
          <cell r="N1741">
            <v>4210188275031</v>
          </cell>
        </row>
        <row r="1742">
          <cell r="E1742" t="str">
            <v>H1171938</v>
          </cell>
          <cell r="F1742" t="str">
            <v>2026-01-27 00:00:00</v>
          </cell>
          <cell r="G1742">
            <v>13000</v>
          </cell>
          <cell r="H1742">
            <v>46049</v>
          </cell>
          <cell r="I1742" t="str">
            <v>HUZAIFA.KHAN</v>
          </cell>
          <cell r="J1742" t="str">
            <v>Accepted</v>
          </cell>
          <cell r="K1742" t="str">
            <v>Online Transfer</v>
          </cell>
          <cell r="L1742" t="str">
            <v>Conversion</v>
          </cell>
          <cell r="M1742" t="str">
            <v>na</v>
          </cell>
          <cell r="N1742" t="str">
            <v>-</v>
          </cell>
        </row>
        <row r="1743">
          <cell r="E1743" t="str">
            <v>BLN-140(A)</v>
          </cell>
          <cell r="F1743" t="str">
            <v>2026-01-26 16:07:44</v>
          </cell>
          <cell r="G1743">
            <v>13000</v>
          </cell>
          <cell r="H1743">
            <v>46048</v>
          </cell>
          <cell r="I1743" t="str">
            <v>KHIZAR.SHERWANI</v>
          </cell>
          <cell r="J1743" t="str">
            <v>Accepted</v>
          </cell>
          <cell r="K1743" t="str">
            <v>Online Transfer</v>
          </cell>
          <cell r="L1743" t="str">
            <v>Fresh</v>
          </cell>
          <cell r="M1743" t="str">
            <v>N/A</v>
          </cell>
          <cell r="N1743" t="str">
            <v>-</v>
          </cell>
        </row>
        <row r="1744">
          <cell r="E1744" t="str">
            <v>0907080</v>
          </cell>
          <cell r="F1744" t="str">
            <v>2025-02-08 17:35:48</v>
          </cell>
          <cell r="G1744">
            <v>15500</v>
          </cell>
          <cell r="H1744">
            <v>46048</v>
          </cell>
          <cell r="I1744" t="str">
            <v>SHAHROZ</v>
          </cell>
          <cell r="J1744" t="str">
            <v>Accepted</v>
          </cell>
          <cell r="K1744" t="str">
            <v>Online Transfer</v>
          </cell>
          <cell r="L1744" t="str">
            <v>Renewal</v>
          </cell>
          <cell r="M1744" t="str">
            <v>-</v>
          </cell>
          <cell r="N1744" t="str">
            <v>-</v>
          </cell>
        </row>
        <row r="1745">
          <cell r="E1745" t="str">
            <v>NF1AET306H1219783</v>
          </cell>
          <cell r="F1745" t="str">
            <v>2025-01-23 16:35:37</v>
          </cell>
          <cell r="G1745">
            <v>15000</v>
          </cell>
          <cell r="H1745">
            <v>46049</v>
          </cell>
          <cell r="I1745" t="str">
            <v>MUHAMMAD.UMER</v>
          </cell>
          <cell r="J1745" t="str">
            <v>Accepted</v>
          </cell>
          <cell r="K1745" t="str">
            <v>Online Transfer</v>
          </cell>
          <cell r="L1745" t="str">
            <v>Renewal</v>
          </cell>
          <cell r="M1745" t="str">
            <v>-</v>
          </cell>
          <cell r="N1745" t="str">
            <v>-</v>
          </cell>
        </row>
        <row r="1746">
          <cell r="E1746" t="str">
            <v>CD450VN-00649</v>
          </cell>
          <cell r="F1746" t="str">
            <v>2025-12-12 15:16:29</v>
          </cell>
          <cell r="G1746">
            <v>15000</v>
          </cell>
          <cell r="H1746">
            <v>46047</v>
          </cell>
          <cell r="I1746" t="str">
            <v>UMER.AZEEM</v>
          </cell>
          <cell r="J1746" t="str">
            <v>Accepted</v>
          </cell>
          <cell r="K1746" t="str">
            <v>Online Transfer</v>
          </cell>
          <cell r="L1746" t="str">
            <v>Fresh</v>
          </cell>
          <cell r="M1746" t="str">
            <v>Muhammad Zaheer Altaf</v>
          </cell>
          <cell r="N1746">
            <v>4210188275031</v>
          </cell>
        </row>
        <row r="1747">
          <cell r="E1747" t="str">
            <v>LC-1795</v>
          </cell>
          <cell r="F1747" t="str">
            <v>2025-12-15 10:04:46</v>
          </cell>
          <cell r="G1747">
            <v>17000</v>
          </cell>
          <cell r="H1747">
            <v>46046</v>
          </cell>
          <cell r="I1747" t="str">
            <v>UMER.AZEEM</v>
          </cell>
          <cell r="J1747" t="str">
            <v>Accepted</v>
          </cell>
          <cell r="K1747" t="str">
            <v>Online Transfer</v>
          </cell>
          <cell r="L1747" t="str">
            <v>Fresh</v>
          </cell>
          <cell r="M1747" t="str">
            <v>Muhammad Zaheer Altaf</v>
          </cell>
          <cell r="N1747">
            <v>4210188275031</v>
          </cell>
        </row>
        <row r="1748">
          <cell r="E1748">
            <v>10041865</v>
          </cell>
          <cell r="F1748" t="str">
            <v>2025-02-11 00:00:00</v>
          </cell>
          <cell r="G1748">
            <v>13500</v>
          </cell>
          <cell r="H1748">
            <v>46049</v>
          </cell>
          <cell r="I1748" t="str">
            <v>WASEEM.TARIQ</v>
          </cell>
          <cell r="J1748" t="str">
            <v>Accepted</v>
          </cell>
          <cell r="K1748" t="str">
            <v>Online Transfer</v>
          </cell>
          <cell r="L1748" t="str">
            <v>Renewal</v>
          </cell>
          <cell r="M1748" t="str">
            <v>-</v>
          </cell>
          <cell r="N1748" t="str">
            <v>-</v>
          </cell>
        </row>
        <row r="1749">
          <cell r="E1749">
            <v>1156467</v>
          </cell>
          <cell r="F1749" t="str">
            <v>2023-02-06 19:31:32</v>
          </cell>
          <cell r="G1749">
            <v>13000</v>
          </cell>
          <cell r="H1749">
            <v>46049</v>
          </cell>
          <cell r="I1749" t="str">
            <v>ALIZA.WALEED</v>
          </cell>
          <cell r="J1749" t="str">
            <v>Accepted</v>
          </cell>
          <cell r="K1749" t="str">
            <v>Online Transfer</v>
          </cell>
          <cell r="L1749" t="str">
            <v>Renewal</v>
          </cell>
          <cell r="M1749" t="str">
            <v>-</v>
          </cell>
          <cell r="N1749" t="str">
            <v>-</v>
          </cell>
        </row>
        <row r="1750">
          <cell r="E1750">
            <v>220990</v>
          </cell>
          <cell r="F1750" t="str">
            <v>2026-01-26 17:49:20</v>
          </cell>
          <cell r="G1750">
            <v>12500</v>
          </cell>
          <cell r="H1750">
            <v>46049</v>
          </cell>
          <cell r="I1750" t="str">
            <v>UMER.AZEEM</v>
          </cell>
          <cell r="J1750" t="str">
            <v>Accepted</v>
          </cell>
          <cell r="K1750" t="str">
            <v>Online Transfer</v>
          </cell>
          <cell r="L1750" t="str">
            <v>Fresh</v>
          </cell>
          <cell r="M1750" t="str">
            <v>N/A</v>
          </cell>
          <cell r="N1750" t="str">
            <v>-</v>
          </cell>
        </row>
        <row r="1751">
          <cell r="E1751">
            <v>9507341</v>
          </cell>
          <cell r="F1751" t="str">
            <v>2021-02-04 12:57:58</v>
          </cell>
          <cell r="G1751">
            <v>11000</v>
          </cell>
          <cell r="H1751">
            <v>46049</v>
          </cell>
          <cell r="I1751" t="str">
            <v>ALIZA.WALEED</v>
          </cell>
          <cell r="J1751" t="str">
            <v>Accepted</v>
          </cell>
          <cell r="K1751" t="str">
            <v>Online Transfer</v>
          </cell>
          <cell r="L1751" t="str">
            <v>Renewal</v>
          </cell>
          <cell r="M1751" t="str">
            <v>-</v>
          </cell>
          <cell r="N1751" t="str">
            <v>-</v>
          </cell>
        </row>
        <row r="1752">
          <cell r="E1752">
            <v>30102873</v>
          </cell>
          <cell r="F1752" t="str">
            <v>2026-01-26 15:40:21</v>
          </cell>
          <cell r="G1752">
            <v>12500</v>
          </cell>
          <cell r="H1752">
            <v>46049</v>
          </cell>
          <cell r="I1752" t="str">
            <v>UMER.AZEEM</v>
          </cell>
          <cell r="J1752" t="str">
            <v>Accepted</v>
          </cell>
          <cell r="K1752" t="str">
            <v>Online Transfer</v>
          </cell>
          <cell r="L1752" t="str">
            <v>Fresh</v>
          </cell>
          <cell r="M1752" t="str">
            <v>N/A</v>
          </cell>
          <cell r="N1752" t="str">
            <v>-</v>
          </cell>
        </row>
        <row r="1753">
          <cell r="E1753">
            <v>9520552</v>
          </cell>
          <cell r="F1753" t="str">
            <v>2023-01-12 15:24:57</v>
          </cell>
          <cell r="G1753">
            <v>14000</v>
          </cell>
          <cell r="H1753">
            <v>46049</v>
          </cell>
          <cell r="I1753" t="str">
            <v>MUHAMMAD.OWAIS</v>
          </cell>
          <cell r="J1753" t="str">
            <v>Accepted</v>
          </cell>
          <cell r="K1753" t="str">
            <v>Online Transfer</v>
          </cell>
          <cell r="L1753" t="str">
            <v>Renewal</v>
          </cell>
          <cell r="M1753" t="str">
            <v>-</v>
          </cell>
          <cell r="N1753" t="str">
            <v>-</v>
          </cell>
        </row>
        <row r="1754">
          <cell r="E1754" t="str">
            <v>HB503886</v>
          </cell>
          <cell r="F1754" t="str">
            <v>2026-01-24 16:18:13</v>
          </cell>
          <cell r="G1754">
            <v>16000</v>
          </cell>
          <cell r="H1754">
            <v>46056</v>
          </cell>
          <cell r="I1754" t="str">
            <v>ANIL</v>
          </cell>
          <cell r="J1754" t="str">
            <v>Accepted</v>
          </cell>
          <cell r="K1754" t="str">
            <v>Cash</v>
          </cell>
          <cell r="L1754" t="str">
            <v>Fresh</v>
          </cell>
          <cell r="M1754" t="str">
            <v>N/A</v>
          </cell>
          <cell r="N1754" t="str">
            <v>-</v>
          </cell>
        </row>
        <row r="1755">
          <cell r="E1755" t="str">
            <v>NF9EE4A52S2011531</v>
          </cell>
          <cell r="F1755" t="str">
            <v>2025-01-15 14:26:35</v>
          </cell>
          <cell r="G1755">
            <v>14000</v>
          </cell>
          <cell r="H1755">
            <v>46048</v>
          </cell>
          <cell r="I1755" t="str">
            <v>IQRA.KHAN</v>
          </cell>
          <cell r="J1755" t="str">
            <v>Accepted</v>
          </cell>
          <cell r="K1755" t="str">
            <v>Cash Deposit</v>
          </cell>
          <cell r="L1755" t="str">
            <v>Renewal</v>
          </cell>
          <cell r="M1755" t="str">
            <v>-</v>
          </cell>
          <cell r="N1755" t="str">
            <v>-</v>
          </cell>
        </row>
        <row r="1756">
          <cell r="E1756">
            <v>1125624</v>
          </cell>
          <cell r="F1756" t="str">
            <v>2024-01-25 11:38:27</v>
          </cell>
          <cell r="G1756">
            <v>12500</v>
          </cell>
          <cell r="H1756">
            <v>46048</v>
          </cell>
          <cell r="I1756" t="str">
            <v>MOSES.AKHTAR</v>
          </cell>
          <cell r="J1756" t="str">
            <v>Accepted</v>
          </cell>
          <cell r="K1756" t="str">
            <v>Online Transfer</v>
          </cell>
          <cell r="L1756" t="str">
            <v>Renewal</v>
          </cell>
          <cell r="M1756" t="str">
            <v>-</v>
          </cell>
          <cell r="N1756" t="str">
            <v>-</v>
          </cell>
        </row>
        <row r="1757">
          <cell r="E1757" t="str">
            <v>R-9521550</v>
          </cell>
          <cell r="F1757" t="str">
            <v>2025-01-31 18:52:27</v>
          </cell>
          <cell r="G1757">
            <v>13000</v>
          </cell>
          <cell r="H1757">
            <v>46048</v>
          </cell>
          <cell r="I1757" t="str">
            <v>HUZAIFA.KHAN</v>
          </cell>
          <cell r="J1757" t="str">
            <v>Accepted</v>
          </cell>
          <cell r="K1757" t="str">
            <v>Online Transfer</v>
          </cell>
          <cell r="L1757" t="str">
            <v>Renewal</v>
          </cell>
          <cell r="M1757" t="str">
            <v>-</v>
          </cell>
          <cell r="N1757" t="str">
            <v>-</v>
          </cell>
        </row>
        <row r="1758">
          <cell r="E1758" t="str">
            <v>NF1AET306H1198364</v>
          </cell>
          <cell r="F1758" t="str">
            <v>2026-01-27 00:00:00</v>
          </cell>
          <cell r="G1758">
            <v>15000</v>
          </cell>
          <cell r="H1758">
            <v>46049</v>
          </cell>
          <cell r="I1758" t="str">
            <v>FARJAD.MANZOOR</v>
          </cell>
          <cell r="J1758" t="str">
            <v>Accepted</v>
          </cell>
          <cell r="K1758" t="str">
            <v>Online Transfer</v>
          </cell>
          <cell r="L1758" t="str">
            <v>Conversion</v>
          </cell>
          <cell r="M1758" t="str">
            <v>N/A</v>
          </cell>
          <cell r="N1758" t="str">
            <v>-</v>
          </cell>
        </row>
        <row r="1759">
          <cell r="E1759" t="str">
            <v>R026234</v>
          </cell>
          <cell r="F1759" t="str">
            <v>2025-02-07 17:16:10</v>
          </cell>
          <cell r="G1759">
            <v>16000</v>
          </cell>
          <cell r="H1759">
            <v>46048</v>
          </cell>
          <cell r="I1759" t="str">
            <v>FARJAD.MANZOOR</v>
          </cell>
          <cell r="J1759" t="str">
            <v>Accepted</v>
          </cell>
          <cell r="K1759" t="str">
            <v>Cheque Deposit</v>
          </cell>
          <cell r="L1759" t="str">
            <v>Renewal</v>
          </cell>
          <cell r="M1759" t="str">
            <v>-</v>
          </cell>
          <cell r="N1759" t="str">
            <v>-</v>
          </cell>
        </row>
        <row r="1760">
          <cell r="E1760" t="str">
            <v>NF1SZC63S00210280</v>
          </cell>
          <cell r="F1760" t="str">
            <v>2026-01-27 14:20:06</v>
          </cell>
          <cell r="G1760">
            <v>24000</v>
          </cell>
          <cell r="H1760">
            <v>46049</v>
          </cell>
          <cell r="I1760" t="str">
            <v>ANIL</v>
          </cell>
          <cell r="J1760" t="str">
            <v>Accepted</v>
          </cell>
          <cell r="K1760" t="str">
            <v>Online Transfer</v>
          </cell>
          <cell r="L1760" t="str">
            <v>Fresh</v>
          </cell>
          <cell r="M1760" t="str">
            <v>N/A</v>
          </cell>
          <cell r="N1760" t="str">
            <v>-</v>
          </cell>
        </row>
        <row r="1761">
          <cell r="E1761" t="str">
            <v>PM00912</v>
          </cell>
          <cell r="F1761" t="str">
            <v>2025-02-07 16:53:47</v>
          </cell>
          <cell r="G1761">
            <v>12500</v>
          </cell>
          <cell r="H1761">
            <v>46048</v>
          </cell>
          <cell r="I1761" t="str">
            <v>SHAHROZ</v>
          </cell>
          <cell r="J1761" t="str">
            <v>Accepted</v>
          </cell>
          <cell r="K1761" t="str">
            <v>Cash Deposit</v>
          </cell>
          <cell r="L1761" t="str">
            <v>Renewal</v>
          </cell>
          <cell r="M1761" t="str">
            <v>-</v>
          </cell>
          <cell r="N1761" t="str">
            <v>-</v>
          </cell>
        </row>
        <row r="1762">
          <cell r="E1762" t="str">
            <v>PN215647</v>
          </cell>
          <cell r="F1762" t="str">
            <v>2024-02-09 15:58:07</v>
          </cell>
          <cell r="G1762">
            <v>14000</v>
          </cell>
          <cell r="H1762">
            <v>46049</v>
          </cell>
          <cell r="I1762" t="str">
            <v>JAWAHIR.SAEED</v>
          </cell>
          <cell r="J1762" t="str">
            <v>Accepted</v>
          </cell>
          <cell r="K1762" t="str">
            <v>Online Transfer</v>
          </cell>
          <cell r="L1762" t="str">
            <v>Renewal</v>
          </cell>
          <cell r="M1762" t="str">
            <v>-</v>
          </cell>
          <cell r="N1762" t="str">
            <v>-</v>
          </cell>
        </row>
        <row r="1763">
          <cell r="E1763" t="str">
            <v>PM00911</v>
          </cell>
          <cell r="F1763" t="str">
            <v>2025-02-07 16:19:09</v>
          </cell>
          <cell r="G1763">
            <v>12500</v>
          </cell>
          <cell r="H1763">
            <v>46048</v>
          </cell>
          <cell r="I1763" t="str">
            <v>SHAHROZ</v>
          </cell>
          <cell r="J1763" t="str">
            <v>Accepted</v>
          </cell>
          <cell r="K1763" t="str">
            <v>Cash Deposit</v>
          </cell>
          <cell r="L1763" t="str">
            <v>Renewal</v>
          </cell>
          <cell r="M1763" t="str">
            <v>-</v>
          </cell>
          <cell r="N1763" t="str">
            <v>-</v>
          </cell>
        </row>
        <row r="1764">
          <cell r="E1764">
            <v>101025</v>
          </cell>
          <cell r="F1764" t="str">
            <v>2025-01-17 12:47:48</v>
          </cell>
          <cell r="G1764">
            <v>11000</v>
          </cell>
          <cell r="H1764">
            <v>46048</v>
          </cell>
          <cell r="I1764" t="str">
            <v>SHAHROZ</v>
          </cell>
          <cell r="J1764" t="str">
            <v>Accepted</v>
          </cell>
          <cell r="K1764" t="str">
            <v>Online Transfer</v>
          </cell>
          <cell r="L1764" t="str">
            <v>Renewal</v>
          </cell>
          <cell r="M1764" t="str">
            <v>-</v>
          </cell>
          <cell r="N1764" t="str">
            <v>-</v>
          </cell>
        </row>
        <row r="1765">
          <cell r="E1765" t="str">
            <v>S00206638</v>
          </cell>
          <cell r="F1765" t="str">
            <v>2025-01-15 18:18:29</v>
          </cell>
          <cell r="G1765">
            <v>16000</v>
          </cell>
          <cell r="H1765">
            <v>46049</v>
          </cell>
          <cell r="I1765" t="str">
            <v>ZAYNAB.MUSTAFA</v>
          </cell>
          <cell r="J1765" t="str">
            <v>Accepted</v>
          </cell>
          <cell r="K1765" t="str">
            <v>Online Transfer</v>
          </cell>
          <cell r="L1765" t="str">
            <v>Renewal</v>
          </cell>
          <cell r="M1765" t="str">
            <v>-</v>
          </cell>
          <cell r="N1765" t="str">
            <v>-</v>
          </cell>
        </row>
        <row r="1766">
          <cell r="E1766" t="str">
            <v>LR064528</v>
          </cell>
          <cell r="F1766" t="str">
            <v>2026-01-27 00:00:00</v>
          </cell>
          <cell r="G1766">
            <v>18000</v>
          </cell>
          <cell r="H1766">
            <v>46049</v>
          </cell>
          <cell r="I1766" t="str">
            <v>ZAYNAB.MUSTAFA</v>
          </cell>
          <cell r="J1766" t="str">
            <v>Accepted</v>
          </cell>
          <cell r="K1766" t="str">
            <v>Online Transfer</v>
          </cell>
          <cell r="L1766" t="str">
            <v>Conversion</v>
          </cell>
          <cell r="M1766" t="str">
            <v>NA</v>
          </cell>
          <cell r="N1766" t="str">
            <v>-</v>
          </cell>
        </row>
        <row r="1767">
          <cell r="E1767">
            <v>1295890</v>
          </cell>
          <cell r="F1767" t="str">
            <v>2024-12-10 16:29:00</v>
          </cell>
          <cell r="G1767">
            <v>4000</v>
          </cell>
          <cell r="H1767">
            <v>46046</v>
          </cell>
          <cell r="I1767" t="str">
            <v>ZAHID.IQBAL</v>
          </cell>
          <cell r="J1767" t="str">
            <v>Accepted</v>
          </cell>
          <cell r="K1767" t="str">
            <v>Online Transfer</v>
          </cell>
          <cell r="L1767" t="str">
            <v>Removal Transfer</v>
          </cell>
          <cell r="M1767" t="str">
            <v>-</v>
          </cell>
          <cell r="N1767" t="str">
            <v>-</v>
          </cell>
        </row>
        <row r="1768">
          <cell r="E1768" t="str">
            <v>ZVG10R-0907518</v>
          </cell>
          <cell r="F1768" t="str">
            <v>2025-02-10 13:41:06</v>
          </cell>
          <cell r="G1768">
            <v>13500</v>
          </cell>
          <cell r="H1768">
            <v>46048</v>
          </cell>
          <cell r="I1768" t="str">
            <v>SHAHROZ</v>
          </cell>
          <cell r="J1768" t="str">
            <v>Accepted</v>
          </cell>
          <cell r="K1768" t="str">
            <v>Online Transfer</v>
          </cell>
          <cell r="L1768" t="str">
            <v>Renewal</v>
          </cell>
          <cell r="M1768" t="str">
            <v>-</v>
          </cell>
          <cell r="N1768" t="str">
            <v>-</v>
          </cell>
        </row>
        <row r="1769">
          <cell r="E1769" t="str">
            <v>R-6025435</v>
          </cell>
          <cell r="F1769" t="str">
            <v>2022-01-24 15:53:57</v>
          </cell>
          <cell r="G1769">
            <v>13000</v>
          </cell>
          <cell r="H1769">
            <v>46049</v>
          </cell>
          <cell r="I1769" t="str">
            <v>ALIZA.WALEED</v>
          </cell>
          <cell r="J1769" t="str">
            <v>Accepted</v>
          </cell>
          <cell r="K1769" t="str">
            <v>Online Transfer</v>
          </cell>
          <cell r="L1769" t="str">
            <v>Renewal</v>
          </cell>
          <cell r="M1769" t="str">
            <v>-</v>
          </cell>
          <cell r="N1769" t="str">
            <v>-</v>
          </cell>
        </row>
        <row r="1770">
          <cell r="E1770" t="str">
            <v>TRH2140046037</v>
          </cell>
          <cell r="F1770" t="str">
            <v>2022-12-06 13:07:45</v>
          </cell>
          <cell r="G1770">
            <v>12000</v>
          </cell>
          <cell r="H1770">
            <v>46048</v>
          </cell>
          <cell r="I1770" t="str">
            <v>JAWAHIR.SAEED</v>
          </cell>
          <cell r="J1770" t="str">
            <v>Accepted</v>
          </cell>
          <cell r="K1770" t="str">
            <v>Online Transfer</v>
          </cell>
          <cell r="L1770" t="str">
            <v>Renewal</v>
          </cell>
          <cell r="M1770" t="str">
            <v>-</v>
          </cell>
          <cell r="N1770" t="str">
            <v>-</v>
          </cell>
        </row>
        <row r="1771">
          <cell r="E1771" t="str">
            <v>DA17V-487165</v>
          </cell>
          <cell r="F1771" t="str">
            <v>2025-02-11 13:10:24</v>
          </cell>
          <cell r="G1771">
            <v>12000</v>
          </cell>
          <cell r="H1771">
            <v>46049</v>
          </cell>
          <cell r="I1771" t="str">
            <v>JAWAHIR.SAEED</v>
          </cell>
          <cell r="J1771" t="str">
            <v>Accepted</v>
          </cell>
          <cell r="K1771" t="str">
            <v>Online Transfer</v>
          </cell>
          <cell r="L1771" t="str">
            <v>Renewal</v>
          </cell>
          <cell r="M1771" t="str">
            <v>-</v>
          </cell>
          <cell r="N1771" t="str">
            <v>-</v>
          </cell>
        </row>
        <row r="1772">
          <cell r="E1772" t="str">
            <v>H1192724</v>
          </cell>
          <cell r="F1772" t="str">
            <v>2024-01-10 15:21:43</v>
          </cell>
          <cell r="G1772">
            <v>14500</v>
          </cell>
          <cell r="H1772">
            <v>46048</v>
          </cell>
          <cell r="I1772" t="str">
            <v>SHAHROZ</v>
          </cell>
          <cell r="J1772" t="str">
            <v>Accepted</v>
          </cell>
          <cell r="K1772" t="str">
            <v>Online Transfer</v>
          </cell>
          <cell r="L1772" t="str">
            <v>Renewal</v>
          </cell>
          <cell r="M1772" t="str">
            <v>-</v>
          </cell>
          <cell r="N1772" t="str">
            <v>-</v>
          </cell>
        </row>
        <row r="1773">
          <cell r="E1773">
            <v>7067799</v>
          </cell>
          <cell r="F1773" t="str">
            <v>2024-02-10 14:39:40</v>
          </cell>
          <cell r="G1773">
            <v>15000</v>
          </cell>
          <cell r="H1773">
            <v>46048</v>
          </cell>
          <cell r="I1773" t="str">
            <v>YOUSUF.KHAN</v>
          </cell>
          <cell r="J1773" t="str">
            <v>Accepted</v>
          </cell>
          <cell r="K1773" t="str">
            <v>Online Transfer</v>
          </cell>
          <cell r="L1773" t="str">
            <v>Renewal</v>
          </cell>
          <cell r="M1773" t="str">
            <v>-</v>
          </cell>
          <cell r="N1773" t="str">
            <v>-</v>
          </cell>
        </row>
        <row r="1774">
          <cell r="E1774" t="str">
            <v>A1J310PK10099138</v>
          </cell>
          <cell r="F1774" t="str">
            <v>2025-02-03 15:08:08</v>
          </cell>
          <cell r="G1774">
            <v>9000</v>
          </cell>
          <cell r="H1774">
            <v>46043</v>
          </cell>
          <cell r="I1774" t="str">
            <v>FARJAD.MANZOOR</v>
          </cell>
          <cell r="J1774" t="str">
            <v>Accepted</v>
          </cell>
          <cell r="K1774" t="str">
            <v>Online Transfer</v>
          </cell>
          <cell r="L1774" t="str">
            <v>Renewal</v>
          </cell>
          <cell r="M1774" t="str">
            <v>-</v>
          </cell>
          <cell r="N1774" t="str">
            <v>-</v>
          </cell>
        </row>
        <row r="1775">
          <cell r="E1775" t="str">
            <v>PK01158924</v>
          </cell>
          <cell r="F1775" t="str">
            <v>2023-02-09 14:58:16</v>
          </cell>
          <cell r="G1775">
            <v>14000</v>
          </cell>
          <cell r="H1775">
            <v>46048</v>
          </cell>
          <cell r="I1775" t="str">
            <v>YOUSUF.KHAN</v>
          </cell>
          <cell r="J1775" t="str">
            <v>Accepted</v>
          </cell>
          <cell r="K1775" t="str">
            <v>Online Transfer</v>
          </cell>
          <cell r="L1775" t="str">
            <v>Renewal</v>
          </cell>
          <cell r="M1775" t="str">
            <v>-</v>
          </cell>
          <cell r="N1775" t="str">
            <v>-</v>
          </cell>
        </row>
        <row r="1776">
          <cell r="E1776">
            <v>101424</v>
          </cell>
          <cell r="F1776" t="str">
            <v>2023-01-05 18:27:45</v>
          </cell>
          <cell r="G1776">
            <v>12000</v>
          </cell>
          <cell r="H1776">
            <v>46049</v>
          </cell>
          <cell r="I1776" t="str">
            <v>MOSES.AKHTAR</v>
          </cell>
          <cell r="J1776" t="str">
            <v>Accepted</v>
          </cell>
          <cell r="K1776" t="str">
            <v>Online Transfer</v>
          </cell>
          <cell r="L1776" t="str">
            <v>Renewal</v>
          </cell>
          <cell r="M1776" t="str">
            <v>-</v>
          </cell>
          <cell r="N1776" t="str">
            <v>-</v>
          </cell>
        </row>
        <row r="1777">
          <cell r="E1777" t="str">
            <v>057696</v>
          </cell>
          <cell r="F1777" t="str">
            <v>2020-01-21 15:46:45</v>
          </cell>
          <cell r="G1777">
            <v>13000</v>
          </cell>
          <cell r="H1777">
            <v>46048</v>
          </cell>
          <cell r="I1777" t="str">
            <v>WASEEM.TARIQ</v>
          </cell>
          <cell r="J1777" t="str">
            <v>Accepted</v>
          </cell>
          <cell r="K1777" t="str">
            <v>Online Transfer</v>
          </cell>
          <cell r="L1777" t="str">
            <v>Renewal</v>
          </cell>
          <cell r="M1777" t="str">
            <v>-</v>
          </cell>
          <cell r="N1777" t="str">
            <v>-</v>
          </cell>
        </row>
        <row r="1778">
          <cell r="E1778">
            <v>4513515</v>
          </cell>
          <cell r="F1778" t="str">
            <v>2025-02-04 14:14:23</v>
          </cell>
          <cell r="G1778">
            <v>12000</v>
          </cell>
          <cell r="H1778">
            <v>46048</v>
          </cell>
          <cell r="I1778" t="str">
            <v>YOUSUF.KHAN</v>
          </cell>
          <cell r="J1778" t="str">
            <v>Accepted</v>
          </cell>
          <cell r="K1778" t="str">
            <v>Cheque Deposit</v>
          </cell>
          <cell r="L1778" t="str">
            <v>Renewal</v>
          </cell>
          <cell r="M1778" t="str">
            <v>-</v>
          </cell>
          <cell r="N1778" t="str">
            <v>-</v>
          </cell>
        </row>
        <row r="1779">
          <cell r="E1779" t="str">
            <v>K1000817</v>
          </cell>
          <cell r="F1779" t="str">
            <v>2020-01-13 15:35:19</v>
          </cell>
          <cell r="G1779">
            <v>10000</v>
          </cell>
          <cell r="H1779">
            <v>46048</v>
          </cell>
          <cell r="I1779" t="str">
            <v>WASEEM.TARIQ</v>
          </cell>
          <cell r="J1779" t="str">
            <v>Accepted</v>
          </cell>
          <cell r="K1779" t="str">
            <v>Online Transfer</v>
          </cell>
          <cell r="L1779" t="str">
            <v>Renewal</v>
          </cell>
          <cell r="M1779" t="str">
            <v>-</v>
          </cell>
          <cell r="N1779" t="str">
            <v>-</v>
          </cell>
        </row>
        <row r="1780">
          <cell r="E1780" t="str">
            <v>NF1AVK31H10101072</v>
          </cell>
          <cell r="F1780" t="str">
            <v>2025-01-10 00:00:00</v>
          </cell>
          <cell r="G1780">
            <v>10000</v>
          </cell>
          <cell r="H1780">
            <v>46049</v>
          </cell>
          <cell r="I1780" t="str">
            <v>YOUSUF.KHAN</v>
          </cell>
          <cell r="J1780" t="str">
            <v>Accepted</v>
          </cell>
          <cell r="K1780" t="str">
            <v>Online Transfer</v>
          </cell>
          <cell r="L1780" t="str">
            <v>Renewal</v>
          </cell>
          <cell r="M1780" t="str">
            <v>-</v>
          </cell>
          <cell r="N1780" t="str">
            <v>-</v>
          </cell>
        </row>
        <row r="1781">
          <cell r="E1781" t="str">
            <v>R256001</v>
          </cell>
          <cell r="F1781" t="str">
            <v>2023-01-09 19:35:00</v>
          </cell>
          <cell r="G1781">
            <v>13000</v>
          </cell>
          <cell r="H1781">
            <v>46056</v>
          </cell>
          <cell r="I1781" t="str">
            <v>WASEEM.TARIQ</v>
          </cell>
          <cell r="J1781" t="str">
            <v>Accepted</v>
          </cell>
          <cell r="K1781" t="str">
            <v>Cash</v>
          </cell>
          <cell r="L1781" t="str">
            <v>Renewal</v>
          </cell>
          <cell r="M1781" t="str">
            <v>-</v>
          </cell>
          <cell r="N1781" t="str">
            <v>-</v>
          </cell>
        </row>
        <row r="1782">
          <cell r="E1782" t="str">
            <v>NF1AET306H1161185</v>
          </cell>
          <cell r="F1782" t="str">
            <v>2026-01-27 00:00:00</v>
          </cell>
          <cell r="G1782">
            <v>17000</v>
          </cell>
          <cell r="H1782">
            <v>46045</v>
          </cell>
          <cell r="I1782" t="str">
            <v>SHAHROZ</v>
          </cell>
          <cell r="J1782" t="str">
            <v>Accepted</v>
          </cell>
          <cell r="K1782" t="str">
            <v>Online Transfer</v>
          </cell>
          <cell r="L1782" t="str">
            <v>Conversion</v>
          </cell>
          <cell r="M1782" t="str">
            <v>-</v>
          </cell>
          <cell r="N1782" t="str">
            <v>-</v>
          </cell>
        </row>
        <row r="1783">
          <cell r="E1783" t="str">
            <v>BXG-8</v>
          </cell>
          <cell r="F1783" t="str">
            <v>2023-02-08 19:59:50</v>
          </cell>
          <cell r="G1783">
            <v>12000</v>
          </cell>
          <cell r="H1783">
            <v>46049</v>
          </cell>
          <cell r="I1783" t="str">
            <v>YOUSUF.KHAN</v>
          </cell>
          <cell r="J1783" t="str">
            <v>Accepted</v>
          </cell>
          <cell r="K1783" t="str">
            <v>Cash Deposit</v>
          </cell>
          <cell r="L1783" t="str">
            <v>Renewal</v>
          </cell>
          <cell r="M1783" t="str">
            <v>-</v>
          </cell>
          <cell r="N1783" t="str">
            <v>-</v>
          </cell>
        </row>
        <row r="1784">
          <cell r="E1784" t="str">
            <v>B43W0147496</v>
          </cell>
          <cell r="F1784" t="str">
            <v>2026-01-22 19:03:30</v>
          </cell>
          <cell r="G1784">
            <v>1000</v>
          </cell>
          <cell r="H1784">
            <v>46049</v>
          </cell>
          <cell r="I1784" t="str">
            <v>WAQAR.NABI</v>
          </cell>
          <cell r="J1784" t="str">
            <v>Accepted</v>
          </cell>
          <cell r="K1784" t="str">
            <v>Online Transfer</v>
          </cell>
          <cell r="L1784" t="str">
            <v>Fresh</v>
          </cell>
          <cell r="M1784" t="str">
            <v>N/A</v>
          </cell>
          <cell r="N1784" t="str">
            <v>-</v>
          </cell>
        </row>
        <row r="1785">
          <cell r="E1785" t="str">
            <v>R137578</v>
          </cell>
          <cell r="F1785" t="str">
            <v>2025-01-20 10:55:02</v>
          </cell>
          <cell r="G1785">
            <v>12500</v>
          </cell>
          <cell r="H1785">
            <v>46048</v>
          </cell>
          <cell r="I1785" t="str">
            <v>IQRA.KHAN</v>
          </cell>
          <cell r="J1785" t="str">
            <v>Accepted</v>
          </cell>
          <cell r="K1785" t="str">
            <v>Online Transfer</v>
          </cell>
          <cell r="L1785" t="str">
            <v>Renewal</v>
          </cell>
          <cell r="M1785" t="str">
            <v>-</v>
          </cell>
          <cell r="N1785" t="str">
            <v>-</v>
          </cell>
        </row>
        <row r="1786">
          <cell r="E1786">
            <v>6004767</v>
          </cell>
          <cell r="F1786" t="str">
            <v>2025-01-20 10:54:30</v>
          </cell>
          <cell r="G1786">
            <v>12500</v>
          </cell>
          <cell r="H1786">
            <v>46048</v>
          </cell>
          <cell r="I1786" t="str">
            <v>IQRA.KHAN</v>
          </cell>
          <cell r="J1786" t="str">
            <v>Accepted</v>
          </cell>
          <cell r="K1786" t="str">
            <v>Online Transfer</v>
          </cell>
          <cell r="L1786" t="str">
            <v>Renewal</v>
          </cell>
          <cell r="M1786" t="str">
            <v>-</v>
          </cell>
          <cell r="N1786" t="str">
            <v>-</v>
          </cell>
        </row>
        <row r="1787">
          <cell r="E1787">
            <v>201504</v>
          </cell>
          <cell r="F1787" t="str">
            <v>2026-01-22 18:59:27</v>
          </cell>
          <cell r="G1787">
            <v>13000</v>
          </cell>
          <cell r="H1787">
            <v>46048</v>
          </cell>
          <cell r="I1787" t="str">
            <v>MAIRAJ.HAQ</v>
          </cell>
          <cell r="J1787" t="str">
            <v>Accepted</v>
          </cell>
          <cell r="K1787" t="str">
            <v>Online Transfer</v>
          </cell>
          <cell r="L1787" t="str">
            <v>Fresh</v>
          </cell>
          <cell r="M1787" t="str">
            <v>N/A</v>
          </cell>
          <cell r="N1787" t="str">
            <v>-</v>
          </cell>
        </row>
        <row r="1788">
          <cell r="E1788" t="str">
            <v>W106067</v>
          </cell>
          <cell r="F1788" t="str">
            <v>2025-02-04 16:28:29</v>
          </cell>
          <cell r="G1788">
            <v>13000</v>
          </cell>
          <cell r="H1788">
            <v>46048</v>
          </cell>
          <cell r="I1788" t="str">
            <v>SHAHROZ</v>
          </cell>
          <cell r="J1788" t="str">
            <v>Accepted</v>
          </cell>
          <cell r="K1788" t="str">
            <v>Online Transfer</v>
          </cell>
          <cell r="L1788" t="str">
            <v>Renewal</v>
          </cell>
          <cell r="M1788" t="str">
            <v>-</v>
          </cell>
          <cell r="N1788" t="str">
            <v>-</v>
          </cell>
        </row>
        <row r="1789">
          <cell r="E1789" t="str">
            <v>RH413PK211144</v>
          </cell>
          <cell r="F1789" t="str">
            <v>2026-01-22 18:05:49</v>
          </cell>
          <cell r="G1789">
            <v>13000</v>
          </cell>
          <cell r="H1789">
            <v>46032</v>
          </cell>
          <cell r="I1789" t="str">
            <v>MAIRAJ.HAQ</v>
          </cell>
          <cell r="J1789" t="str">
            <v>Accepted</v>
          </cell>
          <cell r="K1789" t="str">
            <v>Online Transfer</v>
          </cell>
          <cell r="L1789" t="str">
            <v>Fresh</v>
          </cell>
          <cell r="M1789" t="str">
            <v>N/A</v>
          </cell>
          <cell r="N1789" t="str">
            <v>-</v>
          </cell>
        </row>
        <row r="1790">
          <cell r="E1790">
            <v>5277872</v>
          </cell>
          <cell r="F1790" t="str">
            <v>2021-12-29 14:11:51</v>
          </cell>
          <cell r="G1790">
            <v>11000</v>
          </cell>
          <cell r="H1790">
            <v>46049</v>
          </cell>
          <cell r="I1790" t="str">
            <v>ALIZA.WALEED</v>
          </cell>
          <cell r="J1790" t="str">
            <v>Accepted</v>
          </cell>
          <cell r="K1790" t="str">
            <v>Online Transfer</v>
          </cell>
          <cell r="L1790" t="str">
            <v>Renewal</v>
          </cell>
          <cell r="M1790" t="str">
            <v>-</v>
          </cell>
          <cell r="N1790" t="str">
            <v>-</v>
          </cell>
        </row>
        <row r="1791">
          <cell r="E1791">
            <v>1289287</v>
          </cell>
          <cell r="F1791" t="str">
            <v>2026-01-19 14:07:31</v>
          </cell>
          <cell r="G1791">
            <v>13000</v>
          </cell>
          <cell r="H1791">
            <v>46044</v>
          </cell>
          <cell r="I1791" t="str">
            <v>MAIRAJ.HAQ</v>
          </cell>
          <cell r="J1791" t="str">
            <v>Accepted</v>
          </cell>
          <cell r="K1791" t="str">
            <v>Online Transfer</v>
          </cell>
          <cell r="L1791" t="str">
            <v>Fresh</v>
          </cell>
          <cell r="M1791" t="str">
            <v>N/A</v>
          </cell>
          <cell r="N1791" t="str">
            <v>-</v>
          </cell>
        </row>
        <row r="1792">
          <cell r="E1792">
            <v>220786</v>
          </cell>
          <cell r="F1792" t="str">
            <v>2026-01-19 15:44:35</v>
          </cell>
          <cell r="G1792">
            <v>13000</v>
          </cell>
          <cell r="H1792">
            <v>46048</v>
          </cell>
          <cell r="I1792" t="str">
            <v>MAIRAJ.HAQ</v>
          </cell>
          <cell r="J1792" t="str">
            <v>Accepted</v>
          </cell>
          <cell r="K1792" t="str">
            <v>Online Transfer</v>
          </cell>
          <cell r="L1792" t="str">
            <v>Fresh</v>
          </cell>
          <cell r="M1792" t="str">
            <v>N/A</v>
          </cell>
          <cell r="N1792" t="str">
            <v>-</v>
          </cell>
        </row>
        <row r="1793">
          <cell r="E1793">
            <v>7000617</v>
          </cell>
          <cell r="F1793" t="str">
            <v>2022-02-04 09:34:24</v>
          </cell>
          <cell r="G1793">
            <v>10000</v>
          </cell>
          <cell r="H1793">
            <v>46045</v>
          </cell>
          <cell r="I1793" t="str">
            <v>MUHAMMAD.OWAIS</v>
          </cell>
          <cell r="J1793" t="str">
            <v>Accepted</v>
          </cell>
          <cell r="K1793" t="str">
            <v>Online Transfer</v>
          </cell>
          <cell r="L1793" t="str">
            <v>Renewal</v>
          </cell>
          <cell r="M1793" t="str">
            <v>-</v>
          </cell>
          <cell r="N1793" t="str">
            <v>-</v>
          </cell>
        </row>
        <row r="1794">
          <cell r="E1794" t="str">
            <v>064912</v>
          </cell>
          <cell r="F1794" t="str">
            <v>2026-01-19 19:58:35</v>
          </cell>
          <cell r="G1794">
            <v>13000</v>
          </cell>
          <cell r="H1794">
            <v>46041</v>
          </cell>
          <cell r="I1794" t="str">
            <v>MAIRAJ.HAQ</v>
          </cell>
          <cell r="J1794" t="str">
            <v>Accepted</v>
          </cell>
          <cell r="K1794" t="str">
            <v>Online Transfer</v>
          </cell>
          <cell r="L1794" t="str">
            <v>Fresh</v>
          </cell>
          <cell r="M1794" t="str">
            <v>N/A</v>
          </cell>
          <cell r="N1794" t="str">
            <v>-</v>
          </cell>
        </row>
        <row r="1795">
          <cell r="E1795">
            <v>1281967</v>
          </cell>
          <cell r="F1795" t="str">
            <v>2026-01-17 14:10:51</v>
          </cell>
          <cell r="G1795">
            <v>13000</v>
          </cell>
          <cell r="H1795">
            <v>46044</v>
          </cell>
          <cell r="I1795" t="str">
            <v>MAIRAJ.HAQ</v>
          </cell>
          <cell r="J1795" t="str">
            <v>Accepted</v>
          </cell>
          <cell r="K1795" t="str">
            <v>Online Transfer</v>
          </cell>
          <cell r="L1795" t="str">
            <v>Fresh</v>
          </cell>
          <cell r="M1795" t="str">
            <v>N/A</v>
          </cell>
          <cell r="N1795" t="str">
            <v>-</v>
          </cell>
        </row>
        <row r="1796">
          <cell r="E1796">
            <v>218736</v>
          </cell>
          <cell r="F1796" t="str">
            <v>2026-01-16 19:42:33</v>
          </cell>
          <cell r="G1796">
            <v>13000</v>
          </cell>
          <cell r="H1796">
            <v>46043</v>
          </cell>
          <cell r="I1796" t="str">
            <v>MAIRAJ.HAQ</v>
          </cell>
          <cell r="J1796" t="str">
            <v>Accepted</v>
          </cell>
          <cell r="K1796" t="str">
            <v>Online Transfer</v>
          </cell>
          <cell r="L1796" t="str">
            <v>Fresh</v>
          </cell>
          <cell r="M1796" t="str">
            <v>N/A</v>
          </cell>
          <cell r="N1796" t="str">
            <v>-</v>
          </cell>
        </row>
        <row r="1797">
          <cell r="E1797" t="str">
            <v>S-109496</v>
          </cell>
          <cell r="F1797" t="str">
            <v>2026-01-16 17:51:37</v>
          </cell>
          <cell r="G1797">
            <v>13000</v>
          </cell>
          <cell r="H1797">
            <v>46045</v>
          </cell>
          <cell r="I1797" t="str">
            <v>MAIRAJ.HAQ</v>
          </cell>
          <cell r="J1797" t="str">
            <v>Accepted</v>
          </cell>
          <cell r="K1797" t="str">
            <v>Online Transfer</v>
          </cell>
          <cell r="L1797" t="str">
            <v>Fresh</v>
          </cell>
          <cell r="M1797" t="str">
            <v>N/A</v>
          </cell>
          <cell r="N1797" t="str">
            <v>-</v>
          </cell>
        </row>
        <row r="1798">
          <cell r="E1798" t="str">
            <v>NF1AVK31H10066459</v>
          </cell>
          <cell r="F1798" t="str">
            <v>2026-01-14 17:58:18</v>
          </cell>
          <cell r="G1798">
            <v>13000</v>
          </cell>
          <cell r="H1798">
            <v>46042</v>
          </cell>
          <cell r="I1798" t="str">
            <v>MAIRAJ.HAQ</v>
          </cell>
          <cell r="J1798" t="str">
            <v>Accepted</v>
          </cell>
          <cell r="K1798" t="str">
            <v>Online Transfer</v>
          </cell>
          <cell r="L1798" t="str">
            <v>Fresh</v>
          </cell>
          <cell r="M1798" t="str">
            <v>N/A</v>
          </cell>
          <cell r="N1798" t="str">
            <v>-</v>
          </cell>
        </row>
        <row r="1799">
          <cell r="E1799" t="str">
            <v>NFNF1AET306-1140267</v>
          </cell>
          <cell r="F1799" t="str">
            <v>2025-02-08 14:10:51</v>
          </cell>
          <cell r="G1799">
            <v>14500</v>
          </cell>
          <cell r="H1799">
            <v>46049</v>
          </cell>
          <cell r="I1799" t="str">
            <v>M.KHALID</v>
          </cell>
          <cell r="J1799" t="str">
            <v>Accepted</v>
          </cell>
          <cell r="K1799" t="str">
            <v>Online Transfer</v>
          </cell>
          <cell r="L1799" t="str">
            <v>Renewal</v>
          </cell>
          <cell r="M1799" t="str">
            <v>-</v>
          </cell>
          <cell r="N1799" t="str">
            <v>-</v>
          </cell>
        </row>
        <row r="1800">
          <cell r="E1800" t="str">
            <v>HE12245765</v>
          </cell>
          <cell r="F1800" t="str">
            <v>2026-01-14 15:54:39</v>
          </cell>
          <cell r="G1800">
            <v>13000</v>
          </cell>
          <cell r="H1800">
            <v>46041</v>
          </cell>
          <cell r="I1800" t="str">
            <v>MAIRAJ.HAQ</v>
          </cell>
          <cell r="J1800" t="str">
            <v>Accepted</v>
          </cell>
          <cell r="K1800" t="str">
            <v>Online Transfer</v>
          </cell>
          <cell r="L1800" t="str">
            <v>Fresh</v>
          </cell>
          <cell r="M1800" t="str">
            <v>N/A</v>
          </cell>
          <cell r="N1800" t="str">
            <v>-</v>
          </cell>
        </row>
        <row r="1801">
          <cell r="E1801">
            <v>7077082</v>
          </cell>
          <cell r="F1801" t="str">
            <v>2026-01-12 10:15:09</v>
          </cell>
          <cell r="G1801">
            <v>13000</v>
          </cell>
          <cell r="H1801">
            <v>46044</v>
          </cell>
          <cell r="I1801" t="str">
            <v>MAIRAJ.HAQ</v>
          </cell>
          <cell r="J1801" t="str">
            <v>Accepted</v>
          </cell>
          <cell r="K1801" t="str">
            <v>Online Transfer</v>
          </cell>
          <cell r="L1801" t="str">
            <v>Fresh</v>
          </cell>
          <cell r="M1801" t="str">
            <v>N/A</v>
          </cell>
          <cell r="N1801" t="str">
            <v>-</v>
          </cell>
        </row>
        <row r="1802">
          <cell r="E1802" t="str">
            <v>KSP130-4021193</v>
          </cell>
          <cell r="F1802" t="str">
            <v>2026-01-27 00:00:00</v>
          </cell>
          <cell r="G1802">
            <v>24000</v>
          </cell>
          <cell r="H1802">
            <v>46048</v>
          </cell>
          <cell r="I1802" t="str">
            <v>FARJAD.MANZOOR</v>
          </cell>
          <cell r="J1802" t="str">
            <v>Accepted</v>
          </cell>
          <cell r="K1802" t="str">
            <v>Online Transfer</v>
          </cell>
          <cell r="L1802" t="str">
            <v>Conversion</v>
          </cell>
          <cell r="M1802" t="str">
            <v>N/A</v>
          </cell>
          <cell r="N1802" t="str">
            <v>-</v>
          </cell>
        </row>
        <row r="1803">
          <cell r="E1803" t="str">
            <v>BFJ-1</v>
          </cell>
          <cell r="F1803" t="str">
            <v>2023-01-28 17:30:03</v>
          </cell>
          <cell r="G1803">
            <v>12000</v>
          </cell>
          <cell r="H1803">
            <v>46044</v>
          </cell>
          <cell r="I1803" t="str">
            <v>RAHAT.GUL</v>
          </cell>
          <cell r="J1803" t="str">
            <v>Accepted</v>
          </cell>
          <cell r="K1803" t="str">
            <v>Online Transfer</v>
          </cell>
          <cell r="L1803" t="str">
            <v>Renewal</v>
          </cell>
          <cell r="M1803" t="str">
            <v>-</v>
          </cell>
          <cell r="N1803" t="str">
            <v>-</v>
          </cell>
        </row>
        <row r="1804">
          <cell r="E1804" t="str">
            <v>N1000344Q</v>
          </cell>
          <cell r="F1804" t="str">
            <v>2024-10-15 18:05:44</v>
          </cell>
          <cell r="G1804">
            <v>10000</v>
          </cell>
          <cell r="H1804">
            <v>46048</v>
          </cell>
          <cell r="I1804" t="str">
            <v>OWAIS.TAHIR</v>
          </cell>
          <cell r="J1804" t="str">
            <v>Accepted</v>
          </cell>
          <cell r="K1804" t="str">
            <v>Online Transfer</v>
          </cell>
          <cell r="L1804" t="str">
            <v>Device Missing</v>
          </cell>
          <cell r="M1804" t="str">
            <v>-</v>
          </cell>
          <cell r="N1804" t="str">
            <v>-</v>
          </cell>
        </row>
        <row r="1805">
          <cell r="E1805" t="str">
            <v>NF1AET306H1250172</v>
          </cell>
          <cell r="F1805" t="str">
            <v>2025-06-11 09:34:11</v>
          </cell>
          <cell r="G1805">
            <v>15000</v>
          </cell>
          <cell r="H1805">
            <v>46048</v>
          </cell>
          <cell r="I1805" t="str">
            <v>OWAIS.TAHIR</v>
          </cell>
          <cell r="J1805" t="str">
            <v>Accepted</v>
          </cell>
          <cell r="K1805" t="str">
            <v>Online Transfer</v>
          </cell>
          <cell r="L1805" t="str">
            <v>Device Missing</v>
          </cell>
          <cell r="M1805" t="str">
            <v>-</v>
          </cell>
          <cell r="N1805" t="str">
            <v>-</v>
          </cell>
        </row>
        <row r="1806">
          <cell r="E1806" t="str">
            <v>ZRE172R-7030156</v>
          </cell>
          <cell r="F1806" t="str">
            <v>2025-02-10 11:05:25</v>
          </cell>
          <cell r="G1806">
            <v>14000</v>
          </cell>
          <cell r="H1806">
            <v>46048</v>
          </cell>
          <cell r="I1806" t="str">
            <v>MUHAMMAD.OWAIS</v>
          </cell>
          <cell r="J1806" t="str">
            <v>Accepted</v>
          </cell>
          <cell r="K1806" t="str">
            <v>Online Transfer</v>
          </cell>
          <cell r="L1806" t="str">
            <v>Renewal</v>
          </cell>
          <cell r="M1806" t="str">
            <v>-</v>
          </cell>
          <cell r="N1806" t="str">
            <v>-</v>
          </cell>
        </row>
        <row r="1807">
          <cell r="E1807" t="str">
            <v>TGN166R-0892398</v>
          </cell>
          <cell r="F1807" t="str">
            <v>2025-02-08 15:47:34</v>
          </cell>
          <cell r="G1807">
            <v>14000</v>
          </cell>
          <cell r="H1807">
            <v>46048</v>
          </cell>
          <cell r="I1807" t="str">
            <v>MUHAMMAD.OWAIS</v>
          </cell>
          <cell r="J1807" t="str">
            <v>Accepted</v>
          </cell>
          <cell r="K1807" t="str">
            <v>Online Transfer</v>
          </cell>
          <cell r="L1807" t="str">
            <v>Renewal</v>
          </cell>
          <cell r="M1807" t="str">
            <v>-</v>
          </cell>
          <cell r="N1807" t="str">
            <v>-</v>
          </cell>
        </row>
        <row r="1808">
          <cell r="E1808">
            <v>907660580</v>
          </cell>
          <cell r="F1808" t="str">
            <v>2023-02-09 16:16:06</v>
          </cell>
          <cell r="G1808">
            <v>14000</v>
          </cell>
          <cell r="H1808">
            <v>46049</v>
          </cell>
          <cell r="I1808" t="str">
            <v>MUHAMMAD.OWAIS</v>
          </cell>
          <cell r="J1808" t="str">
            <v>Accepted</v>
          </cell>
          <cell r="K1808" t="str">
            <v>Online Transfer</v>
          </cell>
          <cell r="L1808" t="str">
            <v>Renewal</v>
          </cell>
          <cell r="M1808" t="str">
            <v>-</v>
          </cell>
          <cell r="N1808" t="str">
            <v>-</v>
          </cell>
        </row>
        <row r="1809">
          <cell r="E1809" t="str">
            <v>NFBGM1540LR260364</v>
          </cell>
          <cell r="F1809" t="str">
            <v>2024-01-18 00:00:00</v>
          </cell>
          <cell r="G1809">
            <v>12000</v>
          </cell>
          <cell r="H1809">
            <v>46049</v>
          </cell>
          <cell r="I1809" t="str">
            <v>MUHAMMAD.OWAIS</v>
          </cell>
          <cell r="J1809" t="str">
            <v>Accepted</v>
          </cell>
          <cell r="K1809" t="str">
            <v>Online Transfer</v>
          </cell>
          <cell r="L1809" t="str">
            <v>Renewal</v>
          </cell>
          <cell r="M1809" t="str">
            <v>-</v>
          </cell>
          <cell r="N1809" t="str">
            <v>-</v>
          </cell>
        </row>
        <row r="1810">
          <cell r="E1810">
            <v>5558061</v>
          </cell>
          <cell r="F1810" t="str">
            <v>2023-02-03 15:02:42</v>
          </cell>
          <cell r="G1810">
            <v>12000</v>
          </cell>
          <cell r="H1810">
            <v>46047</v>
          </cell>
          <cell r="I1810" t="str">
            <v>MUHAMMAD.OWAIS</v>
          </cell>
          <cell r="J1810" t="str">
            <v>Accepted</v>
          </cell>
          <cell r="K1810" t="str">
            <v>Online Transfer</v>
          </cell>
          <cell r="L1810" t="str">
            <v>Renewal</v>
          </cell>
          <cell r="M1810" t="str">
            <v>-</v>
          </cell>
          <cell r="N1810" t="str">
            <v>-</v>
          </cell>
        </row>
        <row r="1811">
          <cell r="E1811" t="str">
            <v>NF1SZC63S00204302</v>
          </cell>
          <cell r="F1811" t="str">
            <v>2025-02-06 13:10:11</v>
          </cell>
          <cell r="G1811">
            <v>13000</v>
          </cell>
          <cell r="H1811">
            <v>46049</v>
          </cell>
          <cell r="I1811" t="str">
            <v>JAWAHIR.SAEED</v>
          </cell>
          <cell r="J1811" t="str">
            <v>Accepted</v>
          </cell>
          <cell r="K1811" t="str">
            <v>Cash Deposit</v>
          </cell>
          <cell r="L1811" t="str">
            <v>Renewal</v>
          </cell>
          <cell r="M1811" t="str">
            <v>-</v>
          </cell>
          <cell r="N1811" t="str">
            <v>-</v>
          </cell>
        </row>
        <row r="1812">
          <cell r="E1812" t="str">
            <v>NSP150R-7004861</v>
          </cell>
          <cell r="F1812" t="str">
            <v>2025-02-10 12:48:45</v>
          </cell>
          <cell r="G1812">
            <v>13000</v>
          </cell>
          <cell r="H1812">
            <v>46049</v>
          </cell>
          <cell r="I1812" t="str">
            <v>HUZAIFA.KHAN</v>
          </cell>
          <cell r="J1812" t="str">
            <v>Accepted</v>
          </cell>
          <cell r="K1812" t="str">
            <v>Online Transfer</v>
          </cell>
          <cell r="L1812" t="str">
            <v>Renewal</v>
          </cell>
          <cell r="M1812" t="str">
            <v>-</v>
          </cell>
          <cell r="N1812" t="str">
            <v>-</v>
          </cell>
        </row>
        <row r="1813">
          <cell r="E1813">
            <v>10091903</v>
          </cell>
          <cell r="F1813" t="str">
            <v>2022-02-03 17:35:27</v>
          </cell>
          <cell r="G1813">
            <v>12000</v>
          </cell>
          <cell r="H1813">
            <v>46048</v>
          </cell>
          <cell r="I1813" t="str">
            <v>AGHA.M.JAFFER</v>
          </cell>
          <cell r="J1813" t="str">
            <v>Accepted</v>
          </cell>
          <cell r="K1813" t="str">
            <v>Online Transfer</v>
          </cell>
          <cell r="L1813" t="str">
            <v>Renewal</v>
          </cell>
          <cell r="M1813" t="str">
            <v>-</v>
          </cell>
          <cell r="N1813" t="str">
            <v>-</v>
          </cell>
        </row>
        <row r="1814">
          <cell r="E1814" t="str">
            <v>B43W0147496</v>
          </cell>
          <cell r="F1814" t="str">
            <v>2026-01-22 19:03:30</v>
          </cell>
          <cell r="G1814">
            <v>12000</v>
          </cell>
          <cell r="H1814">
            <v>46046</v>
          </cell>
          <cell r="I1814" t="str">
            <v>WAQAR.NABI</v>
          </cell>
          <cell r="J1814" t="str">
            <v>Accepted</v>
          </cell>
          <cell r="K1814" t="str">
            <v>Online Transfer</v>
          </cell>
          <cell r="L1814" t="str">
            <v>Fresh</v>
          </cell>
          <cell r="M1814" t="str">
            <v>N/A</v>
          </cell>
          <cell r="N1814" t="str">
            <v>-</v>
          </cell>
        </row>
        <row r="1815">
          <cell r="E1815" t="str">
            <v>ZVG10R-0907249</v>
          </cell>
          <cell r="F1815" t="str">
            <v>2025-01-25 17:17:24</v>
          </cell>
          <cell r="G1815">
            <v>13500</v>
          </cell>
          <cell r="H1815">
            <v>46048</v>
          </cell>
          <cell r="I1815" t="str">
            <v>M.KHALID</v>
          </cell>
          <cell r="J1815" t="str">
            <v>Accepted</v>
          </cell>
          <cell r="K1815" t="str">
            <v>Online Transfer</v>
          </cell>
          <cell r="L1815" t="str">
            <v>Renewal</v>
          </cell>
          <cell r="M1815" t="str">
            <v>-</v>
          </cell>
          <cell r="N1815" t="str">
            <v>-</v>
          </cell>
        </row>
        <row r="1816">
          <cell r="E1816" t="str">
            <v>H1196817</v>
          </cell>
          <cell r="F1816" t="str">
            <v>2024-02-09 22:13:37</v>
          </cell>
          <cell r="G1816">
            <v>16000</v>
          </cell>
          <cell r="H1816">
            <v>46049</v>
          </cell>
          <cell r="I1816" t="str">
            <v>MUHAMMAD.UMER</v>
          </cell>
          <cell r="J1816" t="str">
            <v>Accepted</v>
          </cell>
          <cell r="K1816" t="str">
            <v>Online Transfer</v>
          </cell>
          <cell r="L1816" t="str">
            <v>Renewal</v>
          </cell>
          <cell r="M1816" t="str">
            <v>-</v>
          </cell>
          <cell r="N1816" t="str">
            <v>-</v>
          </cell>
        </row>
        <row r="1817">
          <cell r="E1817">
            <v>5538404</v>
          </cell>
          <cell r="F1817" t="str">
            <v>2024-02-09 18:20:06</v>
          </cell>
          <cell r="G1817">
            <v>16000</v>
          </cell>
          <cell r="H1817">
            <v>46049</v>
          </cell>
          <cell r="I1817" t="str">
            <v>MUHAMMAD.UMER</v>
          </cell>
          <cell r="J1817" t="str">
            <v>Accepted</v>
          </cell>
          <cell r="K1817" t="str">
            <v>Online Transfer</v>
          </cell>
          <cell r="L1817" t="str">
            <v>Renewal</v>
          </cell>
          <cell r="M1817" t="str">
            <v>-</v>
          </cell>
          <cell r="N1817" t="str">
            <v>-</v>
          </cell>
        </row>
        <row r="1818">
          <cell r="E1818" t="str">
            <v>NHP10-6412197</v>
          </cell>
          <cell r="F1818" t="str">
            <v>2024-02-07 21:11:10</v>
          </cell>
          <cell r="G1818">
            <v>14000</v>
          </cell>
          <cell r="H1818">
            <v>46049</v>
          </cell>
          <cell r="I1818" t="str">
            <v>JAWAHIR.SAEED</v>
          </cell>
          <cell r="J1818" t="str">
            <v>Accepted</v>
          </cell>
          <cell r="K1818" t="str">
            <v>Online Transfer</v>
          </cell>
          <cell r="L1818" t="str">
            <v>Renewal</v>
          </cell>
          <cell r="M1818" t="str">
            <v>-</v>
          </cell>
          <cell r="N1818" t="str">
            <v>-</v>
          </cell>
        </row>
        <row r="1819">
          <cell r="E1819" t="str">
            <v>BGU-414</v>
          </cell>
          <cell r="F1819" t="str">
            <v>2025-02-06 18:28:19</v>
          </cell>
          <cell r="G1819">
            <v>10000</v>
          </cell>
          <cell r="H1819">
            <v>46048</v>
          </cell>
          <cell r="I1819" t="str">
            <v>SAIF.MALIK</v>
          </cell>
          <cell r="J1819" t="str">
            <v>Accepted</v>
          </cell>
          <cell r="K1819" t="str">
            <v>Online Transfer</v>
          </cell>
          <cell r="L1819" t="str">
            <v>Renewal</v>
          </cell>
          <cell r="M1819" t="str">
            <v>-</v>
          </cell>
          <cell r="N1819" t="str">
            <v>-</v>
          </cell>
        </row>
        <row r="1820">
          <cell r="E1820">
            <v>10022257</v>
          </cell>
          <cell r="F1820" t="str">
            <v>2023-02-09 14:22:35</v>
          </cell>
          <cell r="G1820">
            <v>14000</v>
          </cell>
          <cell r="H1820">
            <v>46049</v>
          </cell>
          <cell r="I1820" t="str">
            <v>SAIF.MALIK</v>
          </cell>
          <cell r="J1820" t="str">
            <v>Accepted</v>
          </cell>
          <cell r="K1820" t="str">
            <v>Online Transfer</v>
          </cell>
          <cell r="L1820" t="str">
            <v>Renewal</v>
          </cell>
          <cell r="M1820" t="str">
            <v>-</v>
          </cell>
          <cell r="N1820" t="str">
            <v>-</v>
          </cell>
        </row>
        <row r="1821">
          <cell r="E1821" t="str">
            <v>SV308PK01063118</v>
          </cell>
          <cell r="F1821" t="str">
            <v>2026-01-23 18:48:14</v>
          </cell>
          <cell r="G1821">
            <v>13000</v>
          </cell>
          <cell r="H1821">
            <v>46049</v>
          </cell>
          <cell r="I1821" t="str">
            <v>S.FARAZ.AHSAN</v>
          </cell>
          <cell r="J1821" t="str">
            <v>Accepted</v>
          </cell>
          <cell r="K1821" t="str">
            <v>Online Transfer</v>
          </cell>
          <cell r="L1821" t="str">
            <v>Fresh</v>
          </cell>
          <cell r="M1821" t="str">
            <v>N/A</v>
          </cell>
          <cell r="N1821" t="str">
            <v>-</v>
          </cell>
        </row>
        <row r="1822">
          <cell r="E1822" t="str">
            <v>LA350S-0089031</v>
          </cell>
          <cell r="F1822" t="str">
            <v>2025-02-08 17:11:26</v>
          </cell>
          <cell r="G1822">
            <v>11500</v>
          </cell>
          <cell r="H1822">
            <v>46048</v>
          </cell>
          <cell r="I1822" t="str">
            <v>HUZAIFA.KHAN</v>
          </cell>
          <cell r="J1822" t="str">
            <v>Accepted</v>
          </cell>
          <cell r="K1822" t="str">
            <v>Online Transfer</v>
          </cell>
          <cell r="L1822" t="str">
            <v>Renewal</v>
          </cell>
          <cell r="M1822" t="str">
            <v>-</v>
          </cell>
          <cell r="N1822" t="str">
            <v>-</v>
          </cell>
        </row>
        <row r="1823">
          <cell r="E1823">
            <v>7015695</v>
          </cell>
          <cell r="F1823" t="str">
            <v>2026-01-21 19:08:45</v>
          </cell>
          <cell r="G1823">
            <v>13000</v>
          </cell>
          <cell r="H1823">
            <v>46049</v>
          </cell>
          <cell r="I1823" t="str">
            <v>S.FARAZ.AHSAN</v>
          </cell>
          <cell r="J1823" t="str">
            <v>Accepted</v>
          </cell>
          <cell r="K1823" t="str">
            <v>Online Transfer</v>
          </cell>
          <cell r="L1823" t="str">
            <v>Fresh</v>
          </cell>
          <cell r="M1823" t="str">
            <v>N/A</v>
          </cell>
          <cell r="N1823" t="str">
            <v>-</v>
          </cell>
        </row>
        <row r="1824">
          <cell r="E1824" t="str">
            <v>NNAQL51AZKP515867</v>
          </cell>
          <cell r="F1824" t="str">
            <v>2026-01-15 18:01:08</v>
          </cell>
          <cell r="G1824">
            <v>13000</v>
          </cell>
          <cell r="H1824">
            <v>46048</v>
          </cell>
          <cell r="I1824" t="str">
            <v>S.FARAZ.AHSAN</v>
          </cell>
          <cell r="J1824" t="str">
            <v>Accepted</v>
          </cell>
          <cell r="K1824" t="str">
            <v>Online Transfer</v>
          </cell>
          <cell r="L1824" t="str">
            <v>Fresh</v>
          </cell>
          <cell r="M1824" t="str">
            <v>N/A</v>
          </cell>
          <cell r="N1824" t="str">
            <v>-</v>
          </cell>
        </row>
        <row r="1825">
          <cell r="E1825">
            <v>7058280</v>
          </cell>
          <cell r="F1825" t="str">
            <v>2023-02-04 10:38:35</v>
          </cell>
          <cell r="G1825">
            <v>14000</v>
          </cell>
          <cell r="H1825">
            <v>46048</v>
          </cell>
          <cell r="I1825" t="str">
            <v>RAHAT.GUL</v>
          </cell>
          <cell r="J1825" t="str">
            <v>Accepted</v>
          </cell>
          <cell r="K1825" t="str">
            <v>Online Transfer</v>
          </cell>
          <cell r="L1825" t="str">
            <v>Renewal</v>
          </cell>
          <cell r="M1825" t="str">
            <v>-</v>
          </cell>
          <cell r="N1825" t="str">
            <v>-</v>
          </cell>
        </row>
        <row r="1826">
          <cell r="E1826" t="str">
            <v>R-6067911</v>
          </cell>
          <cell r="F1826" t="str">
            <v>2023-01-12 10:54:18</v>
          </cell>
          <cell r="G1826">
            <v>16000</v>
          </cell>
          <cell r="H1826">
            <v>46049</v>
          </cell>
          <cell r="I1826" t="str">
            <v>FARJAD.MANZOOR</v>
          </cell>
          <cell r="J1826" t="str">
            <v>Accepted</v>
          </cell>
          <cell r="K1826" t="str">
            <v>Online Transfer</v>
          </cell>
          <cell r="L1826" t="str">
            <v>Renewal</v>
          </cell>
          <cell r="M1826" t="str">
            <v>-</v>
          </cell>
          <cell r="N1826" t="str">
            <v>-</v>
          </cell>
        </row>
        <row r="1827">
          <cell r="E1827" t="str">
            <v>R057324</v>
          </cell>
          <cell r="F1827" t="str">
            <v>2026-01-22 12:38:25</v>
          </cell>
          <cell r="G1827">
            <v>13000</v>
          </cell>
          <cell r="H1827">
            <v>46048</v>
          </cell>
          <cell r="I1827" t="str">
            <v>TANVIR.AHMAD</v>
          </cell>
          <cell r="J1827" t="str">
            <v>Accepted</v>
          </cell>
          <cell r="K1827" t="str">
            <v>Cash Deposit</v>
          </cell>
          <cell r="L1827" t="str">
            <v>Fresh</v>
          </cell>
          <cell r="M1827" t="str">
            <v>N/A</v>
          </cell>
          <cell r="N1827" t="str">
            <v>-</v>
          </cell>
        </row>
        <row r="1828">
          <cell r="E1828">
            <v>9507598</v>
          </cell>
          <cell r="F1828" t="str">
            <v>2021-02-08 17:00:13</v>
          </cell>
          <cell r="G1828">
            <v>13000</v>
          </cell>
          <cell r="H1828">
            <v>46048</v>
          </cell>
          <cell r="I1828" t="str">
            <v>AGHA.M.JAFFER</v>
          </cell>
          <cell r="J1828" t="str">
            <v>Accepted</v>
          </cell>
          <cell r="K1828" t="str">
            <v>Online Transfer</v>
          </cell>
          <cell r="L1828" t="str">
            <v>Renewal</v>
          </cell>
          <cell r="M1828" t="str">
            <v>-</v>
          </cell>
          <cell r="N1828" t="str">
            <v>-</v>
          </cell>
        </row>
        <row r="1829">
          <cell r="E1829" t="str">
            <v>R058805</v>
          </cell>
          <cell r="F1829" t="str">
            <v>2026-01-21 16:09:55</v>
          </cell>
          <cell r="G1829">
            <v>13000</v>
          </cell>
          <cell r="H1829">
            <v>46048</v>
          </cell>
          <cell r="I1829" t="str">
            <v>TANVIR.AHMAD</v>
          </cell>
          <cell r="J1829" t="str">
            <v>Accepted</v>
          </cell>
          <cell r="K1829" t="str">
            <v>Cash Deposit</v>
          </cell>
          <cell r="L1829" t="str">
            <v>Fresh</v>
          </cell>
          <cell r="M1829" t="str">
            <v>N/A</v>
          </cell>
          <cell r="N1829" t="str">
            <v>-</v>
          </cell>
        </row>
        <row r="1830">
          <cell r="E1830">
            <v>220992</v>
          </cell>
          <cell r="F1830" t="str">
            <v>2026-01-21 13:03:51</v>
          </cell>
          <cell r="G1830">
            <v>13000</v>
          </cell>
          <cell r="H1830">
            <v>46048</v>
          </cell>
          <cell r="I1830" t="str">
            <v>TANVIR.AHMAD</v>
          </cell>
          <cell r="J1830" t="str">
            <v>Accepted</v>
          </cell>
          <cell r="K1830" t="str">
            <v>Cash Deposit</v>
          </cell>
          <cell r="L1830" t="str">
            <v>Fresh</v>
          </cell>
          <cell r="M1830" t="str">
            <v>N/A</v>
          </cell>
          <cell r="N1830" t="str">
            <v>-</v>
          </cell>
        </row>
        <row r="1831">
          <cell r="E1831">
            <v>1102777</v>
          </cell>
          <cell r="F1831" t="str">
            <v>2023-02-06 15:50:16</v>
          </cell>
          <cell r="G1831">
            <v>14000</v>
          </cell>
          <cell r="H1831">
            <v>46049</v>
          </cell>
          <cell r="I1831" t="str">
            <v>ALIZA.WALEED</v>
          </cell>
          <cell r="J1831" t="str">
            <v>Accepted</v>
          </cell>
          <cell r="K1831" t="str">
            <v>Online Transfer</v>
          </cell>
          <cell r="L1831" t="str">
            <v>Renewal</v>
          </cell>
          <cell r="M1831" t="str">
            <v>-</v>
          </cell>
          <cell r="N1831" t="str">
            <v>-</v>
          </cell>
        </row>
        <row r="1832">
          <cell r="E1832" t="str">
            <v>P314196</v>
          </cell>
          <cell r="F1832" t="str">
            <v>2025-01-25 14:54:50</v>
          </cell>
          <cell r="G1832">
            <v>13000</v>
          </cell>
          <cell r="H1832">
            <v>46049</v>
          </cell>
          <cell r="I1832" t="str">
            <v>FARJAD.MANZOOR</v>
          </cell>
          <cell r="J1832" t="str">
            <v>Accepted</v>
          </cell>
          <cell r="K1832" t="str">
            <v>Online Transfer</v>
          </cell>
          <cell r="L1832" t="str">
            <v>Renewal</v>
          </cell>
          <cell r="M1832" t="str">
            <v>-</v>
          </cell>
          <cell r="N1832" t="str">
            <v>-</v>
          </cell>
        </row>
        <row r="1833">
          <cell r="E1833" t="str">
            <v>NF1AET306H1186466</v>
          </cell>
          <cell r="F1833" t="str">
            <v>2026-01-27 00:00:00</v>
          </cell>
          <cell r="G1833">
            <v>25000</v>
          </cell>
          <cell r="H1833">
            <v>46048</v>
          </cell>
          <cell r="I1833" t="str">
            <v>RAHAT.GUL</v>
          </cell>
          <cell r="J1833" t="str">
            <v>Accepted</v>
          </cell>
          <cell r="K1833" t="str">
            <v>Online Transfer</v>
          </cell>
          <cell r="L1833" t="str">
            <v>Conversion</v>
          </cell>
          <cell r="M1833" t="str">
            <v>N/A</v>
          </cell>
          <cell r="N1833" t="str">
            <v>-</v>
          </cell>
        </row>
        <row r="1834">
          <cell r="E1834" t="str">
            <v>NF1AET306H1056398</v>
          </cell>
          <cell r="F1834" t="str">
            <v>2024-01-25 16:37:00</v>
          </cell>
          <cell r="G1834">
            <v>12000</v>
          </cell>
          <cell r="H1834">
            <v>46048</v>
          </cell>
          <cell r="I1834" t="str">
            <v>ALIZA.WALEED</v>
          </cell>
          <cell r="J1834" t="str">
            <v>Accepted</v>
          </cell>
          <cell r="K1834" t="str">
            <v>Online Transfer</v>
          </cell>
          <cell r="L1834" t="str">
            <v>Renewal</v>
          </cell>
          <cell r="M1834" t="str">
            <v>-</v>
          </cell>
          <cell r="N1834" t="str">
            <v>-</v>
          </cell>
        </row>
        <row r="1835">
          <cell r="E1835" t="str">
            <v>AEC-3</v>
          </cell>
          <cell r="F1835" t="str">
            <v>2023-01-03 16:48:48</v>
          </cell>
          <cell r="G1835">
            <v>11000</v>
          </cell>
          <cell r="H1835">
            <v>46048</v>
          </cell>
          <cell r="I1835" t="str">
            <v>ALIZA.WALEED</v>
          </cell>
          <cell r="J1835" t="str">
            <v>Accepted</v>
          </cell>
          <cell r="K1835" t="str">
            <v>Online Transfer</v>
          </cell>
          <cell r="L1835" t="str">
            <v>Renewal</v>
          </cell>
          <cell r="M1835" t="str">
            <v>-</v>
          </cell>
          <cell r="N1835" t="str">
            <v>-</v>
          </cell>
        </row>
        <row r="1836">
          <cell r="E1836" t="str">
            <v>S00206862</v>
          </cell>
          <cell r="F1836" t="str">
            <v>2025-02-06 15:28:50</v>
          </cell>
          <cell r="G1836">
            <v>18000</v>
          </cell>
          <cell r="H1836">
            <v>46048</v>
          </cell>
          <cell r="I1836" t="str">
            <v>MUHAMMAD.UMER</v>
          </cell>
          <cell r="J1836" t="str">
            <v>Accepted</v>
          </cell>
          <cell r="K1836" t="str">
            <v>Online Transfer</v>
          </cell>
          <cell r="L1836" t="str">
            <v>Renewal</v>
          </cell>
          <cell r="M1836" t="str">
            <v>-</v>
          </cell>
          <cell r="N1836" t="str">
            <v>-</v>
          </cell>
        </row>
        <row r="1837">
          <cell r="E1837">
            <v>513649</v>
          </cell>
          <cell r="F1837" t="str">
            <v>2021-11-03 14:10:26</v>
          </cell>
          <cell r="G1837">
            <v>14000</v>
          </cell>
          <cell r="H1837">
            <v>46048</v>
          </cell>
          <cell r="I1837" t="str">
            <v>MUHAMMAD.UMER</v>
          </cell>
          <cell r="J1837" t="str">
            <v>Accepted</v>
          </cell>
          <cell r="K1837" t="str">
            <v>Online Transfer</v>
          </cell>
          <cell r="L1837" t="str">
            <v>Renewal</v>
          </cell>
          <cell r="M1837" t="str">
            <v>-</v>
          </cell>
          <cell r="N1837" t="str">
            <v>-</v>
          </cell>
        </row>
        <row r="1838">
          <cell r="E1838" t="str">
            <v>NRPBT3SRRNP000512</v>
          </cell>
          <cell r="F1838" t="str">
            <v>2025-01-15 20:09:18</v>
          </cell>
          <cell r="G1838">
            <v>16000</v>
          </cell>
          <cell r="H1838">
            <v>46048</v>
          </cell>
          <cell r="I1838" t="str">
            <v>ZAYNAB.MUSTAFA</v>
          </cell>
          <cell r="J1838" t="str">
            <v>Accepted</v>
          </cell>
          <cell r="K1838" t="str">
            <v>Online Transfer</v>
          </cell>
          <cell r="L1838" t="str">
            <v>Renewal</v>
          </cell>
          <cell r="M1838" t="str">
            <v>-</v>
          </cell>
          <cell r="N1838" t="str">
            <v>-</v>
          </cell>
        </row>
        <row r="1839">
          <cell r="E1839">
            <v>1043973</v>
          </cell>
          <cell r="F1839" t="str">
            <v>2026-01-16 00:00:00</v>
          </cell>
          <cell r="G1839">
            <v>18000</v>
          </cell>
          <cell r="H1839">
            <v>46038</v>
          </cell>
          <cell r="I1839" t="str">
            <v>FARJAD.MANZOOR</v>
          </cell>
          <cell r="J1839" t="str">
            <v>Accepted</v>
          </cell>
          <cell r="K1839" t="str">
            <v>Online Transfer</v>
          </cell>
          <cell r="L1839" t="str">
            <v>Conversion</v>
          </cell>
          <cell r="M1839" t="str">
            <v>-</v>
          </cell>
          <cell r="N1839" t="str">
            <v>-</v>
          </cell>
        </row>
        <row r="1840">
          <cell r="E1840" t="str">
            <v>R-4169019</v>
          </cell>
          <cell r="F1840" t="str">
            <v>2024-01-15 16:49:03</v>
          </cell>
          <cell r="G1840">
            <v>12000</v>
          </cell>
          <cell r="H1840">
            <v>46048</v>
          </cell>
          <cell r="I1840" t="str">
            <v>FARJAD.MANZOOR</v>
          </cell>
          <cell r="J1840" t="str">
            <v>Accepted</v>
          </cell>
          <cell r="K1840" t="str">
            <v>Online Transfer</v>
          </cell>
          <cell r="L1840" t="str">
            <v>Renewal</v>
          </cell>
          <cell r="M1840" t="str">
            <v>-</v>
          </cell>
          <cell r="N1840" t="str">
            <v>-</v>
          </cell>
        </row>
        <row r="1841">
          <cell r="E1841">
            <v>2025980</v>
          </cell>
          <cell r="F1841" t="str">
            <v>2025-01-20 17:31:16</v>
          </cell>
          <cell r="G1841">
            <v>4000</v>
          </cell>
          <cell r="H1841">
            <v>46048</v>
          </cell>
          <cell r="I1841" t="str">
            <v>ZAHID.IQBAL</v>
          </cell>
          <cell r="J1841" t="str">
            <v>Accepted</v>
          </cell>
          <cell r="K1841" t="str">
            <v>Online Transfer</v>
          </cell>
          <cell r="L1841" t="str">
            <v>Removal Transfer</v>
          </cell>
          <cell r="M1841" t="str">
            <v>-</v>
          </cell>
          <cell r="N1841" t="str">
            <v>-</v>
          </cell>
        </row>
        <row r="1842">
          <cell r="E1842" t="str">
            <v>S321V-0444961</v>
          </cell>
          <cell r="F1842" t="str">
            <v>2026-01-26 19:15:19</v>
          </cell>
          <cell r="G1842">
            <v>15000</v>
          </cell>
          <cell r="H1842">
            <v>46048</v>
          </cell>
          <cell r="I1842" t="str">
            <v>SHAYAN</v>
          </cell>
          <cell r="J1842" t="str">
            <v>Accepted</v>
          </cell>
          <cell r="K1842" t="str">
            <v>Online Transfer</v>
          </cell>
          <cell r="L1842" t="str">
            <v>Fresh</v>
          </cell>
          <cell r="M1842" t="str">
            <v>N/A</v>
          </cell>
          <cell r="N1842" t="str">
            <v>-</v>
          </cell>
        </row>
        <row r="1843">
          <cell r="E1843" t="str">
            <v>NF1AVK31H10017451</v>
          </cell>
          <cell r="F1843" t="str">
            <v>2026-01-26 09:53:19</v>
          </cell>
          <cell r="G1843">
            <v>13000</v>
          </cell>
          <cell r="H1843">
            <v>46047</v>
          </cell>
          <cell r="I1843" t="str">
            <v>JOSEPH.H</v>
          </cell>
          <cell r="J1843" t="str">
            <v>Accepted</v>
          </cell>
          <cell r="K1843" t="str">
            <v>Online Transfer</v>
          </cell>
          <cell r="L1843" t="str">
            <v>Fresh</v>
          </cell>
          <cell r="M1843" t="str">
            <v>N/A</v>
          </cell>
          <cell r="N1843" t="str">
            <v>-</v>
          </cell>
        </row>
        <row r="1844">
          <cell r="E1844" t="str">
            <v>NF1AVK31H10015051</v>
          </cell>
          <cell r="F1844" t="str">
            <v>2025-02-11 00:00:00</v>
          </cell>
          <cell r="G1844">
            <v>8000</v>
          </cell>
          <cell r="H1844">
            <v>46048</v>
          </cell>
          <cell r="I1844" t="str">
            <v>SHAHROZ</v>
          </cell>
          <cell r="J1844" t="str">
            <v>Accepted</v>
          </cell>
          <cell r="K1844" t="str">
            <v>Online Transfer</v>
          </cell>
          <cell r="L1844" t="str">
            <v>Renewal</v>
          </cell>
          <cell r="M1844" t="str">
            <v>-</v>
          </cell>
          <cell r="N1844" t="str">
            <v>-</v>
          </cell>
        </row>
        <row r="1845">
          <cell r="E1845" t="str">
            <v>002402</v>
          </cell>
          <cell r="F1845" t="str">
            <v>2024-01-30 17:40:35</v>
          </cell>
          <cell r="G1845">
            <v>14000</v>
          </cell>
          <cell r="H1845">
            <v>46047</v>
          </cell>
          <cell r="I1845" t="str">
            <v>M.KHALID</v>
          </cell>
          <cell r="J1845" t="str">
            <v>Accepted</v>
          </cell>
          <cell r="K1845" t="str">
            <v>Online Transfer</v>
          </cell>
          <cell r="L1845" t="str">
            <v>Renewal</v>
          </cell>
          <cell r="M1845" t="str">
            <v>-</v>
          </cell>
          <cell r="N1845" t="str">
            <v>-</v>
          </cell>
        </row>
        <row r="1846">
          <cell r="E1846" t="str">
            <v>ZVG10R-0909952</v>
          </cell>
          <cell r="F1846" t="str">
            <v>2026-01-22 15:24:44</v>
          </cell>
          <cell r="G1846">
            <v>18000</v>
          </cell>
          <cell r="H1846">
            <v>46047</v>
          </cell>
          <cell r="I1846" t="str">
            <v>M.FAIZAN</v>
          </cell>
          <cell r="J1846" t="str">
            <v>Accepted</v>
          </cell>
          <cell r="K1846" t="str">
            <v>Online Transfer</v>
          </cell>
          <cell r="L1846" t="str">
            <v>Fresh</v>
          </cell>
          <cell r="M1846" t="str">
            <v>N/A</v>
          </cell>
          <cell r="N1846" t="str">
            <v>-</v>
          </cell>
        </row>
        <row r="1847">
          <cell r="E1847" t="str">
            <v>R0907517</v>
          </cell>
          <cell r="F1847" t="str">
            <v>2025-02-10 13:08:06</v>
          </cell>
          <cell r="G1847">
            <v>14000</v>
          </cell>
          <cell r="H1847">
            <v>46048</v>
          </cell>
          <cell r="I1847" t="str">
            <v>ABDUL.AHAD</v>
          </cell>
          <cell r="J1847" t="str">
            <v>Accepted</v>
          </cell>
          <cell r="K1847" t="str">
            <v>Online Transfer</v>
          </cell>
          <cell r="L1847" t="str">
            <v>Renewal</v>
          </cell>
          <cell r="M1847" t="str">
            <v>-</v>
          </cell>
          <cell r="N1847" t="str">
            <v>-</v>
          </cell>
        </row>
        <row r="1848">
          <cell r="E1848" t="str">
            <v>A210A-0020714</v>
          </cell>
          <cell r="F1848" t="str">
            <v>2026-01-17 16:14:58</v>
          </cell>
          <cell r="G1848">
            <v>5000</v>
          </cell>
          <cell r="H1848">
            <v>46030</v>
          </cell>
          <cell r="I1848" t="str">
            <v>M.FAIZAN</v>
          </cell>
          <cell r="J1848" t="str">
            <v>Accepted</v>
          </cell>
          <cell r="K1848" t="str">
            <v>Online Transfer</v>
          </cell>
          <cell r="L1848" t="str">
            <v>Fresh</v>
          </cell>
          <cell r="M1848" t="str">
            <v>N/A</v>
          </cell>
          <cell r="N1848" t="str">
            <v>-</v>
          </cell>
        </row>
        <row r="1849">
          <cell r="E1849" t="str">
            <v>R7061798</v>
          </cell>
          <cell r="F1849" t="str">
            <v>2022-12-31 00:00:00</v>
          </cell>
          <cell r="G1849">
            <v>10000</v>
          </cell>
          <cell r="H1849">
            <v>46048</v>
          </cell>
          <cell r="I1849" t="str">
            <v>ABDUL.AHAD</v>
          </cell>
          <cell r="J1849" t="str">
            <v>Accepted</v>
          </cell>
          <cell r="K1849" t="str">
            <v>Online Transfer</v>
          </cell>
          <cell r="L1849" t="str">
            <v>Renewal</v>
          </cell>
          <cell r="M1849" t="str">
            <v>-</v>
          </cell>
          <cell r="N1849" t="str">
            <v>-</v>
          </cell>
        </row>
        <row r="1850">
          <cell r="E1850" t="str">
            <v>017457</v>
          </cell>
          <cell r="F1850" t="str">
            <v>2024-01-15 00:00:00</v>
          </cell>
          <cell r="G1850">
            <v>12500</v>
          </cell>
          <cell r="H1850">
            <v>46048</v>
          </cell>
          <cell r="I1850" t="str">
            <v>WASEEM.TARIQ</v>
          </cell>
          <cell r="J1850" t="str">
            <v>Accepted</v>
          </cell>
          <cell r="K1850" t="str">
            <v>Cash Deposit</v>
          </cell>
          <cell r="L1850" t="str">
            <v>Renewal</v>
          </cell>
          <cell r="M1850" t="str">
            <v>-</v>
          </cell>
          <cell r="N1850" t="str">
            <v>-</v>
          </cell>
        </row>
        <row r="1851">
          <cell r="E1851" t="str">
            <v>R2011360</v>
          </cell>
          <cell r="F1851" t="str">
            <v>2026-01-15 15:55:00</v>
          </cell>
          <cell r="G1851">
            <v>13000</v>
          </cell>
          <cell r="H1851">
            <v>46048</v>
          </cell>
          <cell r="I1851" t="str">
            <v>SHAHZAD.BHATTI</v>
          </cell>
          <cell r="J1851" t="str">
            <v>Accepted</v>
          </cell>
          <cell r="K1851" t="str">
            <v>Cheque Deposit</v>
          </cell>
          <cell r="L1851" t="str">
            <v>Fresh</v>
          </cell>
          <cell r="M1851" t="str">
            <v>N/A</v>
          </cell>
          <cell r="N1851" t="str">
            <v>-</v>
          </cell>
        </row>
        <row r="1852">
          <cell r="E1852">
            <v>12389</v>
          </cell>
          <cell r="F1852" t="str">
            <v>2022-02-03 16:40:40</v>
          </cell>
          <cell r="G1852">
            <v>12000</v>
          </cell>
          <cell r="H1852">
            <v>46048</v>
          </cell>
          <cell r="I1852" t="str">
            <v>AGHA.M.JAFFER</v>
          </cell>
          <cell r="J1852" t="str">
            <v>Accepted</v>
          </cell>
          <cell r="K1852" t="str">
            <v>Online Transfer</v>
          </cell>
          <cell r="L1852" t="str">
            <v>Renewal</v>
          </cell>
          <cell r="M1852" t="str">
            <v>-</v>
          </cell>
          <cell r="N1852" t="str">
            <v>-</v>
          </cell>
        </row>
        <row r="1853">
          <cell r="E1853" t="str">
            <v>NSP150R-7067148</v>
          </cell>
          <cell r="F1853" t="str">
            <v>2026-01-22 10:29:24</v>
          </cell>
          <cell r="G1853">
            <v>13000</v>
          </cell>
          <cell r="H1853">
            <v>46047</v>
          </cell>
          <cell r="I1853" t="str">
            <v>JOSEPH.H</v>
          </cell>
          <cell r="J1853" t="str">
            <v>Accepted</v>
          </cell>
          <cell r="K1853" t="str">
            <v>Online Transfer</v>
          </cell>
          <cell r="L1853" t="str">
            <v>Fresh</v>
          </cell>
          <cell r="M1853" t="str">
            <v>N/A</v>
          </cell>
          <cell r="N1853" t="str">
            <v>-</v>
          </cell>
        </row>
        <row r="1854">
          <cell r="E1854" t="str">
            <v>KSP130-2164849</v>
          </cell>
          <cell r="F1854" t="str">
            <v>2023-02-09 18:31:00</v>
          </cell>
          <cell r="G1854">
            <v>13000</v>
          </cell>
          <cell r="H1854">
            <v>46050</v>
          </cell>
          <cell r="I1854" t="str">
            <v>WASEEM.TARIQ</v>
          </cell>
          <cell r="J1854" t="str">
            <v>Accepted</v>
          </cell>
          <cell r="K1854" t="str">
            <v>Cheque Deposit</v>
          </cell>
          <cell r="L1854" t="str">
            <v>Renewal</v>
          </cell>
          <cell r="M1854" t="str">
            <v>-</v>
          </cell>
          <cell r="N1854" t="str">
            <v>-</v>
          </cell>
        </row>
        <row r="1855">
          <cell r="E1855">
            <v>7042592</v>
          </cell>
          <cell r="F1855" t="str">
            <v>2025-12-22 17:49:19</v>
          </cell>
          <cell r="G1855">
            <v>12500</v>
          </cell>
          <cell r="H1855">
            <v>46048</v>
          </cell>
          <cell r="I1855" t="str">
            <v>SHAHZAD.BHATTI</v>
          </cell>
          <cell r="J1855" t="str">
            <v>Accepted</v>
          </cell>
          <cell r="K1855" t="str">
            <v>Cash Deposit</v>
          </cell>
          <cell r="L1855" t="str">
            <v>Fresh</v>
          </cell>
          <cell r="M1855" t="str">
            <v>N/A</v>
          </cell>
          <cell r="N1855" t="str">
            <v>-</v>
          </cell>
        </row>
        <row r="1856">
          <cell r="E1856" t="str">
            <v>R-7065697</v>
          </cell>
          <cell r="F1856" t="str">
            <v>2025-12-26 17:53:17</v>
          </cell>
          <cell r="G1856">
            <v>18500</v>
          </cell>
          <cell r="H1856">
            <v>46048</v>
          </cell>
          <cell r="I1856" t="str">
            <v>SHAHZAD.BHATTI</v>
          </cell>
          <cell r="J1856" t="str">
            <v>Accepted</v>
          </cell>
          <cell r="K1856" t="str">
            <v>Cash Deposit</v>
          </cell>
          <cell r="L1856" t="str">
            <v>Fresh</v>
          </cell>
          <cell r="M1856" t="str">
            <v>N/A</v>
          </cell>
          <cell r="N1856" t="str">
            <v>-</v>
          </cell>
        </row>
        <row r="1857">
          <cell r="E1857" t="str">
            <v>R-5568108</v>
          </cell>
          <cell r="F1857" t="str">
            <v>2025-02-07 10:03:53</v>
          </cell>
          <cell r="G1857">
            <v>13000</v>
          </cell>
          <cell r="H1857">
            <v>46048</v>
          </cell>
          <cell r="I1857" t="str">
            <v>MOSES.AKHTAR</v>
          </cell>
          <cell r="J1857" t="str">
            <v>Accepted</v>
          </cell>
          <cell r="K1857" t="str">
            <v>Online Transfer</v>
          </cell>
          <cell r="L1857" t="str">
            <v>Renewal</v>
          </cell>
          <cell r="M1857" t="str">
            <v>-</v>
          </cell>
          <cell r="N1857" t="str">
            <v>-</v>
          </cell>
        </row>
        <row r="1858">
          <cell r="E1858">
            <v>7052040</v>
          </cell>
          <cell r="F1858" t="str">
            <v>2025-12-22 13:48:03</v>
          </cell>
          <cell r="G1858">
            <v>18500</v>
          </cell>
          <cell r="H1858">
            <v>46048</v>
          </cell>
          <cell r="I1858" t="str">
            <v>SHAHZAD.BHATTI</v>
          </cell>
          <cell r="J1858" t="str">
            <v>Accepted</v>
          </cell>
          <cell r="K1858" t="str">
            <v>Cash Deposit</v>
          </cell>
          <cell r="L1858" t="str">
            <v>Fresh</v>
          </cell>
          <cell r="M1858" t="str">
            <v>N/A</v>
          </cell>
          <cell r="N1858" t="str">
            <v>-</v>
          </cell>
        </row>
        <row r="1859">
          <cell r="E1859">
            <v>7065919</v>
          </cell>
          <cell r="F1859" t="str">
            <v>2025-12-11 18:02:24</v>
          </cell>
          <cell r="G1859">
            <v>18500</v>
          </cell>
          <cell r="H1859">
            <v>46048</v>
          </cell>
          <cell r="I1859" t="str">
            <v>SHAHZAD.BHATTI</v>
          </cell>
          <cell r="J1859" t="str">
            <v>Accepted</v>
          </cell>
          <cell r="K1859" t="str">
            <v>Cash Deposit</v>
          </cell>
          <cell r="L1859" t="str">
            <v>Fresh</v>
          </cell>
          <cell r="M1859" t="str">
            <v>N/A</v>
          </cell>
          <cell r="N1859" t="str">
            <v>-</v>
          </cell>
        </row>
        <row r="1860">
          <cell r="E1860" t="str">
            <v>1GD5134217</v>
          </cell>
          <cell r="F1860" t="str">
            <v>2025-01-22 14:45:47</v>
          </cell>
          <cell r="G1860">
            <v>11000</v>
          </cell>
          <cell r="H1860">
            <v>46048</v>
          </cell>
          <cell r="I1860" t="str">
            <v>M.MUSTAFA</v>
          </cell>
          <cell r="J1860" t="str">
            <v>Accepted</v>
          </cell>
          <cell r="K1860" t="str">
            <v>Online Transfer</v>
          </cell>
          <cell r="L1860" t="str">
            <v>Renewal</v>
          </cell>
          <cell r="M1860" t="str">
            <v>-</v>
          </cell>
          <cell r="N1860" t="str">
            <v>-</v>
          </cell>
        </row>
        <row r="1861">
          <cell r="E1861">
            <v>10092032</v>
          </cell>
          <cell r="F1861" t="str">
            <v>2023-02-08 16:04:03</v>
          </cell>
          <cell r="G1861">
            <v>12000</v>
          </cell>
          <cell r="H1861">
            <v>46048</v>
          </cell>
          <cell r="I1861" t="str">
            <v>SABA.CH</v>
          </cell>
          <cell r="J1861" t="str">
            <v>Accepted</v>
          </cell>
          <cell r="K1861" t="str">
            <v>Online Transfer</v>
          </cell>
          <cell r="L1861" t="str">
            <v>Renewal</v>
          </cell>
          <cell r="M1861" t="str">
            <v>-</v>
          </cell>
          <cell r="N1861" t="str">
            <v>-</v>
          </cell>
        </row>
        <row r="1862">
          <cell r="E1862">
            <v>7045820</v>
          </cell>
          <cell r="F1862" t="str">
            <v>2022-01-21 16:22:00</v>
          </cell>
          <cell r="G1862">
            <v>13000</v>
          </cell>
          <cell r="H1862">
            <v>46045</v>
          </cell>
          <cell r="I1862" t="str">
            <v>SABA.CH</v>
          </cell>
          <cell r="J1862" t="str">
            <v>Accepted</v>
          </cell>
          <cell r="K1862" t="str">
            <v>Online Transfer</v>
          </cell>
          <cell r="L1862" t="str">
            <v>Renewal</v>
          </cell>
          <cell r="M1862" t="str">
            <v>-</v>
          </cell>
          <cell r="N1862" t="str">
            <v>-</v>
          </cell>
        </row>
        <row r="1863">
          <cell r="E1863" t="str">
            <v>P518815</v>
          </cell>
          <cell r="F1863" t="str">
            <v>2023-02-07 11:37:16</v>
          </cell>
          <cell r="G1863">
            <v>13000</v>
          </cell>
          <cell r="H1863">
            <v>46045</v>
          </cell>
          <cell r="I1863" t="str">
            <v>SABA.CH</v>
          </cell>
          <cell r="J1863" t="str">
            <v>Accepted</v>
          </cell>
          <cell r="K1863" t="str">
            <v>Online Transfer</v>
          </cell>
          <cell r="L1863" t="str">
            <v>Renewal</v>
          </cell>
          <cell r="M1863" t="str">
            <v>-</v>
          </cell>
          <cell r="N1863" t="str">
            <v>-</v>
          </cell>
        </row>
        <row r="1864">
          <cell r="E1864" t="str">
            <v>PMHJ2813MLN200725</v>
          </cell>
          <cell r="F1864" t="str">
            <v>2026-01-26 13:43:00</v>
          </cell>
          <cell r="G1864">
            <v>18000</v>
          </cell>
          <cell r="H1864">
            <v>46048</v>
          </cell>
          <cell r="I1864" t="str">
            <v>MUNEEB.HUSSAIN</v>
          </cell>
          <cell r="J1864" t="str">
            <v>Accepted</v>
          </cell>
          <cell r="K1864" t="str">
            <v>Online Transfer</v>
          </cell>
          <cell r="L1864" t="str">
            <v>Fresh</v>
          </cell>
          <cell r="M1864" t="str">
            <v>N/A</v>
          </cell>
          <cell r="N1864" t="str">
            <v>-</v>
          </cell>
        </row>
        <row r="1865">
          <cell r="E1865" t="str">
            <v>MR270739</v>
          </cell>
          <cell r="F1865" t="str">
            <v>2023-02-08 09:34:41</v>
          </cell>
          <cell r="G1865">
            <v>12000</v>
          </cell>
          <cell r="H1865">
            <v>46048</v>
          </cell>
          <cell r="I1865" t="str">
            <v>SAIF.MALIK</v>
          </cell>
          <cell r="J1865" t="str">
            <v>Accepted</v>
          </cell>
          <cell r="K1865" t="str">
            <v>Online Transfer</v>
          </cell>
          <cell r="L1865" t="str">
            <v>Renewal</v>
          </cell>
          <cell r="M1865" t="str">
            <v>-</v>
          </cell>
          <cell r="N1865" t="str">
            <v>-</v>
          </cell>
        </row>
        <row r="1866">
          <cell r="E1866" t="str">
            <v>NZE170R4124310</v>
          </cell>
          <cell r="F1866" t="str">
            <v>2026-01-24 12:40:56</v>
          </cell>
          <cell r="G1866">
            <v>13000</v>
          </cell>
          <cell r="H1866">
            <v>46046</v>
          </cell>
          <cell r="I1866" t="str">
            <v>MUNEEB.HUSSAIN</v>
          </cell>
          <cell r="J1866" t="str">
            <v>Accepted</v>
          </cell>
          <cell r="K1866" t="str">
            <v>Online Transfer</v>
          </cell>
          <cell r="L1866" t="str">
            <v>Fresh</v>
          </cell>
          <cell r="M1866" t="str">
            <v>N/A</v>
          </cell>
          <cell r="N1866" t="str">
            <v>-</v>
          </cell>
        </row>
        <row r="1867">
          <cell r="E1867" t="str">
            <v>NF1AET306H1227133</v>
          </cell>
          <cell r="F1867" t="str">
            <v>2026-01-24 12:44:09</v>
          </cell>
          <cell r="G1867">
            <v>13000</v>
          </cell>
          <cell r="H1867">
            <v>46046</v>
          </cell>
          <cell r="I1867" t="str">
            <v>MUNEEB.HUSSAIN</v>
          </cell>
          <cell r="J1867" t="str">
            <v>Accepted</v>
          </cell>
          <cell r="K1867" t="str">
            <v>Online Transfer</v>
          </cell>
          <cell r="L1867" t="str">
            <v>Fresh</v>
          </cell>
          <cell r="M1867" t="str">
            <v>N/A</v>
          </cell>
          <cell r="N1867" t="str">
            <v>-</v>
          </cell>
        </row>
        <row r="1868">
          <cell r="E1868">
            <v>7077929</v>
          </cell>
          <cell r="F1868" t="str">
            <v>2026-01-23 21:10:44</v>
          </cell>
          <cell r="G1868">
            <v>20000</v>
          </cell>
          <cell r="H1868">
            <v>46046</v>
          </cell>
          <cell r="I1868" t="str">
            <v>MUNEEB.HUSSAIN</v>
          </cell>
          <cell r="J1868" t="str">
            <v>Accepted</v>
          </cell>
          <cell r="K1868" t="str">
            <v>Online Transfer</v>
          </cell>
          <cell r="L1868" t="str">
            <v>Fresh</v>
          </cell>
          <cell r="M1868" t="str">
            <v>N/A</v>
          </cell>
          <cell r="N1868" t="str">
            <v>-</v>
          </cell>
        </row>
        <row r="1869">
          <cell r="E1869" t="str">
            <v>CD300001876</v>
          </cell>
          <cell r="F1869" t="str">
            <v>2023-12-06 12:42:40</v>
          </cell>
          <cell r="G1869">
            <v>11000</v>
          </cell>
          <cell r="H1869">
            <v>46048</v>
          </cell>
          <cell r="I1869" t="str">
            <v>IQRA.KHAN</v>
          </cell>
          <cell r="J1869" t="str">
            <v>Accepted</v>
          </cell>
          <cell r="K1869" t="str">
            <v>Online Transfer</v>
          </cell>
          <cell r="L1869" t="str">
            <v>Renewal</v>
          </cell>
          <cell r="M1869" t="str">
            <v>-</v>
          </cell>
          <cell r="N1869" t="str">
            <v>-</v>
          </cell>
        </row>
        <row r="1870">
          <cell r="E1870" t="str">
            <v>NF1SZC63S0019669</v>
          </cell>
          <cell r="F1870" t="str">
            <v>2026-01-23 12:37:25</v>
          </cell>
          <cell r="G1870">
            <v>13000</v>
          </cell>
          <cell r="H1870">
            <v>46045</v>
          </cell>
          <cell r="I1870" t="str">
            <v>MUNEEB.HUSSAIN</v>
          </cell>
          <cell r="J1870" t="str">
            <v>Accepted</v>
          </cell>
          <cell r="K1870" t="str">
            <v>Online Transfer</v>
          </cell>
          <cell r="L1870" t="str">
            <v>Fresh</v>
          </cell>
          <cell r="M1870" t="str">
            <v>N/A</v>
          </cell>
          <cell r="N1870" t="str">
            <v>-</v>
          </cell>
        </row>
        <row r="1871">
          <cell r="E1871">
            <v>1094034</v>
          </cell>
          <cell r="F1871" t="str">
            <v>2026-01-26 00:00:00</v>
          </cell>
          <cell r="G1871">
            <v>23000</v>
          </cell>
          <cell r="H1871">
            <v>46048</v>
          </cell>
          <cell r="I1871" t="str">
            <v>FARJAD.MANZOOR</v>
          </cell>
          <cell r="J1871" t="str">
            <v>Accepted</v>
          </cell>
          <cell r="K1871" t="str">
            <v>Online Transfer</v>
          </cell>
          <cell r="L1871" t="str">
            <v>Conversion</v>
          </cell>
          <cell r="M1871" t="str">
            <v>N/A</v>
          </cell>
          <cell r="N1871" t="str">
            <v>-</v>
          </cell>
        </row>
        <row r="1872">
          <cell r="E1872" t="str">
            <v>LED-6868</v>
          </cell>
          <cell r="F1872" t="str">
            <v>2026-01-24 15:19:08</v>
          </cell>
          <cell r="G1872">
            <v>16000</v>
          </cell>
          <cell r="H1872">
            <v>46046</v>
          </cell>
          <cell r="I1872" t="str">
            <v>SABOOR.ALI</v>
          </cell>
          <cell r="J1872" t="str">
            <v>Accepted</v>
          </cell>
          <cell r="K1872" t="str">
            <v>Online Transfer</v>
          </cell>
          <cell r="L1872" t="str">
            <v>Fresh</v>
          </cell>
          <cell r="M1872" t="str">
            <v>N/A</v>
          </cell>
          <cell r="N1872" t="str">
            <v>-</v>
          </cell>
        </row>
        <row r="1873">
          <cell r="E1873" t="str">
            <v>ATK-466</v>
          </cell>
          <cell r="F1873" t="str">
            <v>2026-01-20 14:04:36</v>
          </cell>
          <cell r="G1873">
            <v>10000</v>
          </cell>
          <cell r="H1873">
            <v>46045</v>
          </cell>
          <cell r="I1873" t="str">
            <v>MUNEEB.HUSSAIN</v>
          </cell>
          <cell r="J1873" t="str">
            <v>Accepted</v>
          </cell>
          <cell r="K1873" t="str">
            <v>Online Transfer</v>
          </cell>
          <cell r="L1873" t="str">
            <v>Fresh</v>
          </cell>
          <cell r="M1873" t="str">
            <v>N/A</v>
          </cell>
          <cell r="N1873" t="str">
            <v>-</v>
          </cell>
        </row>
        <row r="1874">
          <cell r="E1874" t="str">
            <v>R-7049425</v>
          </cell>
          <cell r="F1874" t="str">
            <v>2025-01-27 14:38:06</v>
          </cell>
          <cell r="G1874">
            <v>12500</v>
          </cell>
          <cell r="H1874">
            <v>46048</v>
          </cell>
          <cell r="I1874" t="str">
            <v>FARJAD.MANZOOR</v>
          </cell>
          <cell r="J1874" t="str">
            <v>Accepted</v>
          </cell>
          <cell r="K1874" t="str">
            <v>Online Transfer</v>
          </cell>
          <cell r="L1874" t="str">
            <v>Renewal</v>
          </cell>
          <cell r="M1874" t="str">
            <v>-</v>
          </cell>
          <cell r="N1874" t="str">
            <v>-</v>
          </cell>
        </row>
        <row r="1875">
          <cell r="E1875" t="str">
            <v>NSP150R-7068877</v>
          </cell>
          <cell r="F1875" t="str">
            <v>2026-01-24 15:38:00</v>
          </cell>
          <cell r="G1875">
            <v>14000</v>
          </cell>
          <cell r="H1875">
            <v>46046</v>
          </cell>
          <cell r="I1875" t="str">
            <v>SABOOR.ALI</v>
          </cell>
          <cell r="J1875" t="str">
            <v>Accepted</v>
          </cell>
          <cell r="K1875" t="str">
            <v>Online Transfer</v>
          </cell>
          <cell r="L1875" t="str">
            <v>Fresh</v>
          </cell>
          <cell r="M1875" t="str">
            <v>N/A</v>
          </cell>
          <cell r="N1875" t="str">
            <v>-</v>
          </cell>
        </row>
        <row r="1876">
          <cell r="E1876" t="str">
            <v>KP307763</v>
          </cell>
          <cell r="F1876" t="str">
            <v>2024-01-26 00:00:00</v>
          </cell>
          <cell r="G1876">
            <v>16000</v>
          </cell>
          <cell r="H1876">
            <v>46048</v>
          </cell>
          <cell r="I1876" t="str">
            <v>FARJAD.MANZOOR</v>
          </cell>
          <cell r="J1876" t="str">
            <v>Accepted</v>
          </cell>
          <cell r="K1876" t="str">
            <v>Online Transfer</v>
          </cell>
          <cell r="L1876" t="str">
            <v>Renewal</v>
          </cell>
          <cell r="M1876" t="str">
            <v>-</v>
          </cell>
          <cell r="N1876" t="str">
            <v>-</v>
          </cell>
        </row>
        <row r="1877">
          <cell r="E1877" t="str">
            <v>BK-5458</v>
          </cell>
          <cell r="F1877" t="str">
            <v>2026-01-26 09:52:18</v>
          </cell>
          <cell r="G1877">
            <v>16000</v>
          </cell>
          <cell r="H1877">
            <v>46047</v>
          </cell>
          <cell r="I1877" t="str">
            <v>SABOOR.ALI</v>
          </cell>
          <cell r="J1877" t="str">
            <v>Accepted</v>
          </cell>
          <cell r="K1877" t="str">
            <v>Online Transfer</v>
          </cell>
          <cell r="L1877" t="str">
            <v>Fresh</v>
          </cell>
          <cell r="M1877" t="str">
            <v>N/A</v>
          </cell>
          <cell r="N1877" t="str">
            <v>-</v>
          </cell>
        </row>
        <row r="1878">
          <cell r="E1878">
            <v>2007996</v>
          </cell>
          <cell r="F1878" t="str">
            <v>2022-02-10 11:15:30</v>
          </cell>
          <cell r="G1878">
            <v>13000</v>
          </cell>
          <cell r="H1878">
            <v>46048</v>
          </cell>
          <cell r="I1878" t="str">
            <v>HASNAIN</v>
          </cell>
          <cell r="J1878" t="str">
            <v>Accepted</v>
          </cell>
          <cell r="K1878" t="str">
            <v>Online Transfer</v>
          </cell>
          <cell r="L1878" t="str">
            <v>Renewal</v>
          </cell>
          <cell r="M1878" t="str">
            <v>-</v>
          </cell>
          <cell r="N1878" t="str">
            <v>-</v>
          </cell>
        </row>
        <row r="1879">
          <cell r="E1879" t="str">
            <v>NSP150R7005311</v>
          </cell>
          <cell r="F1879" t="str">
            <v>2026-01-26 09:55:10</v>
          </cell>
          <cell r="G1879">
            <v>19000</v>
          </cell>
          <cell r="H1879">
            <v>46044</v>
          </cell>
          <cell r="I1879" t="str">
            <v>SABOOR.ALI</v>
          </cell>
          <cell r="J1879" t="str">
            <v>Accepted</v>
          </cell>
          <cell r="K1879" t="str">
            <v>Online Transfer</v>
          </cell>
          <cell r="L1879" t="str">
            <v>Fresh</v>
          </cell>
          <cell r="M1879" t="str">
            <v>N/A</v>
          </cell>
          <cell r="N1879" t="str">
            <v>-</v>
          </cell>
        </row>
        <row r="1880">
          <cell r="E1880" t="str">
            <v>R-7042121</v>
          </cell>
          <cell r="F1880" t="str">
            <v>2025-01-09 17:58:52</v>
          </cell>
          <cell r="G1880">
            <v>11000</v>
          </cell>
          <cell r="H1880">
            <v>46050</v>
          </cell>
          <cell r="I1880" t="str">
            <v>FARJAD.MANZOOR</v>
          </cell>
          <cell r="J1880" t="str">
            <v>Accepted</v>
          </cell>
          <cell r="K1880" t="str">
            <v>Cash</v>
          </cell>
          <cell r="L1880" t="str">
            <v>Renewal</v>
          </cell>
          <cell r="M1880" t="str">
            <v>-</v>
          </cell>
          <cell r="N1880" t="str">
            <v>-</v>
          </cell>
        </row>
        <row r="1881">
          <cell r="E1881" t="str">
            <v>NF1AET306H1193314</v>
          </cell>
          <cell r="F1881" t="str">
            <v>2026-01-20 17:47:44</v>
          </cell>
          <cell r="G1881">
            <v>13000</v>
          </cell>
          <cell r="H1881">
            <v>46048</v>
          </cell>
          <cell r="I1881" t="str">
            <v>SABOOR.ALI</v>
          </cell>
          <cell r="J1881" t="str">
            <v>Accepted</v>
          </cell>
          <cell r="K1881" t="str">
            <v>Online Transfer</v>
          </cell>
          <cell r="L1881" t="str">
            <v>Fresh</v>
          </cell>
          <cell r="M1881" t="str">
            <v>N/A</v>
          </cell>
          <cell r="N1881" t="str">
            <v>-</v>
          </cell>
        </row>
        <row r="1882">
          <cell r="E1882" t="str">
            <v>NZE140-2079009</v>
          </cell>
          <cell r="F1882" t="str">
            <v>2024-01-09 00:00:00</v>
          </cell>
          <cell r="G1882">
            <v>15500</v>
          </cell>
          <cell r="H1882">
            <v>46048</v>
          </cell>
          <cell r="I1882" t="str">
            <v>WASEEM.TARIQ</v>
          </cell>
          <cell r="J1882" t="str">
            <v>Accepted</v>
          </cell>
          <cell r="K1882" t="str">
            <v>Online Transfer</v>
          </cell>
          <cell r="L1882" t="str">
            <v>Renewal</v>
          </cell>
          <cell r="M1882" t="str">
            <v>-</v>
          </cell>
          <cell r="N1882" t="str">
            <v>-</v>
          </cell>
        </row>
        <row r="1883">
          <cell r="E1883" t="str">
            <v>NF1AET306H1072507</v>
          </cell>
          <cell r="F1883" t="str">
            <v>2026-01-12 19:25:07</v>
          </cell>
          <cell r="G1883">
            <v>12000</v>
          </cell>
          <cell r="H1883">
            <v>46041</v>
          </cell>
          <cell r="I1883" t="str">
            <v>SABOOR.ALI</v>
          </cell>
          <cell r="J1883" t="str">
            <v>Accepted</v>
          </cell>
          <cell r="K1883" t="str">
            <v>Online Transfer</v>
          </cell>
          <cell r="L1883" t="str">
            <v>Fresh</v>
          </cell>
          <cell r="M1883" t="str">
            <v>N/A</v>
          </cell>
          <cell r="N1883" t="str">
            <v>-</v>
          </cell>
        </row>
        <row r="1884">
          <cell r="E1884" t="str">
            <v>PP-0123</v>
          </cell>
          <cell r="F1884" t="str">
            <v>2026-01-08 16:40:27</v>
          </cell>
          <cell r="G1884">
            <v>10000</v>
          </cell>
          <cell r="H1884">
            <v>46039</v>
          </cell>
          <cell r="I1884" t="str">
            <v>SABOOR.ALI</v>
          </cell>
          <cell r="J1884" t="str">
            <v>Accepted</v>
          </cell>
          <cell r="K1884" t="str">
            <v>Online Transfer</v>
          </cell>
          <cell r="L1884" t="str">
            <v>Fresh</v>
          </cell>
          <cell r="M1884" t="str">
            <v>N/A</v>
          </cell>
          <cell r="N1884" t="str">
            <v>-</v>
          </cell>
        </row>
        <row r="1885">
          <cell r="E1885" t="str">
            <v>KSP130-2150320</v>
          </cell>
          <cell r="F1885" t="str">
            <v>2021-02-04 18:07:33</v>
          </cell>
          <cell r="G1885">
            <v>14000</v>
          </cell>
          <cell r="H1885">
            <v>46048</v>
          </cell>
          <cell r="I1885" t="str">
            <v>ALIZA.WALEED</v>
          </cell>
          <cell r="J1885" t="str">
            <v>Accepted</v>
          </cell>
          <cell r="K1885" t="str">
            <v>Online Transfer</v>
          </cell>
          <cell r="L1885" t="str">
            <v>Renewal</v>
          </cell>
          <cell r="M1885" t="str">
            <v>-</v>
          </cell>
          <cell r="N1885" t="str">
            <v>-</v>
          </cell>
        </row>
        <row r="1886">
          <cell r="E1886">
            <v>61299916</v>
          </cell>
          <cell r="F1886" t="str">
            <v>2025-02-08 17:06:02</v>
          </cell>
          <cell r="G1886">
            <v>10000</v>
          </cell>
          <cell r="H1886">
            <v>46048</v>
          </cell>
          <cell r="I1886" t="str">
            <v>JAWAHIR.SAEED</v>
          </cell>
          <cell r="J1886" t="str">
            <v>Accepted</v>
          </cell>
          <cell r="K1886" t="str">
            <v>Online Transfer</v>
          </cell>
          <cell r="L1886" t="str">
            <v>Renewal</v>
          </cell>
          <cell r="M1886" t="str">
            <v>N/A</v>
          </cell>
          <cell r="N1886" t="str">
            <v>-</v>
          </cell>
        </row>
        <row r="1887">
          <cell r="E1887">
            <v>606212112</v>
          </cell>
          <cell r="F1887" t="str">
            <v>2025-02-08 15:43:13</v>
          </cell>
          <cell r="G1887">
            <v>10000</v>
          </cell>
          <cell r="H1887">
            <v>46048</v>
          </cell>
          <cell r="I1887" t="str">
            <v>ZAYNAB.MUSTAFA</v>
          </cell>
          <cell r="J1887" t="str">
            <v>Accepted</v>
          </cell>
          <cell r="K1887" t="str">
            <v>Online Transfer</v>
          </cell>
          <cell r="L1887" t="str">
            <v>Renewal</v>
          </cell>
          <cell r="M1887" t="str">
            <v>-</v>
          </cell>
          <cell r="N1887" t="str">
            <v>-</v>
          </cell>
        </row>
        <row r="1888">
          <cell r="E1888">
            <v>7008019</v>
          </cell>
          <cell r="F1888" t="str">
            <v>2024-01-15 00:00:00</v>
          </cell>
          <cell r="G1888">
            <v>13000</v>
          </cell>
          <cell r="H1888">
            <v>46048</v>
          </cell>
          <cell r="I1888" t="str">
            <v>WASEEM.TARIQ</v>
          </cell>
          <cell r="J1888" t="str">
            <v>Accepted</v>
          </cell>
          <cell r="K1888" t="str">
            <v>Online Transfer</v>
          </cell>
          <cell r="L1888" t="str">
            <v>Renewal</v>
          </cell>
          <cell r="M1888" t="str">
            <v>-</v>
          </cell>
          <cell r="N1888" t="str">
            <v>-</v>
          </cell>
        </row>
        <row r="1889">
          <cell r="E1889">
            <v>5539154</v>
          </cell>
          <cell r="F1889" t="str">
            <v>2020-02-27 18:02:08</v>
          </cell>
          <cell r="G1889">
            <v>14000</v>
          </cell>
          <cell r="H1889">
            <v>46048</v>
          </cell>
          <cell r="I1889" t="str">
            <v>M.KHALID</v>
          </cell>
          <cell r="J1889" t="str">
            <v>Accepted</v>
          </cell>
          <cell r="K1889" t="str">
            <v>Online Transfer</v>
          </cell>
          <cell r="L1889" t="str">
            <v>Renewal</v>
          </cell>
          <cell r="M1889" t="str">
            <v>-</v>
          </cell>
          <cell r="N1889" t="str">
            <v>-</v>
          </cell>
        </row>
        <row r="1890">
          <cell r="E1890">
            <v>900995</v>
          </cell>
          <cell r="F1890" t="str">
            <v>2024-01-27 12:55:30</v>
          </cell>
          <cell r="G1890">
            <v>13000</v>
          </cell>
          <cell r="H1890">
            <v>46048</v>
          </cell>
          <cell r="I1890" t="str">
            <v>AGHA.M.JAFFER</v>
          </cell>
          <cell r="J1890" t="str">
            <v>Accepted</v>
          </cell>
          <cell r="K1890" t="str">
            <v>Online Transfer</v>
          </cell>
          <cell r="L1890" t="str">
            <v>Renewal</v>
          </cell>
          <cell r="M1890" t="str">
            <v>-</v>
          </cell>
          <cell r="N1890" t="str">
            <v>-</v>
          </cell>
        </row>
        <row r="1891">
          <cell r="E1891">
            <v>6056316</v>
          </cell>
          <cell r="F1891" t="str">
            <v>2026-01-14 13:43:21</v>
          </cell>
          <cell r="G1891">
            <v>11000</v>
          </cell>
          <cell r="H1891">
            <v>46048</v>
          </cell>
          <cell r="I1891" t="str">
            <v>ANIL</v>
          </cell>
          <cell r="J1891" t="str">
            <v>Accepted</v>
          </cell>
          <cell r="K1891" t="str">
            <v>Online Transfer</v>
          </cell>
          <cell r="L1891" t="str">
            <v>Fresh</v>
          </cell>
          <cell r="M1891" t="str">
            <v>N/A</v>
          </cell>
          <cell r="N1891" t="str">
            <v>-</v>
          </cell>
        </row>
        <row r="1892">
          <cell r="E1892">
            <v>329880</v>
          </cell>
          <cell r="F1892" t="str">
            <v>2026-01-14 14:02:14</v>
          </cell>
          <cell r="G1892">
            <v>11000</v>
          </cell>
          <cell r="H1892">
            <v>46048</v>
          </cell>
          <cell r="I1892" t="str">
            <v>ANIL</v>
          </cell>
          <cell r="J1892" t="str">
            <v>Accepted</v>
          </cell>
          <cell r="K1892" t="str">
            <v>Online Transfer</v>
          </cell>
          <cell r="L1892" t="str">
            <v>Fresh</v>
          </cell>
          <cell r="M1892" t="str">
            <v>N/A</v>
          </cell>
          <cell r="N1892" t="str">
            <v>-</v>
          </cell>
        </row>
        <row r="1893">
          <cell r="E1893" t="str">
            <v>R7970956</v>
          </cell>
          <cell r="F1893" t="str">
            <v>2025-01-17 19:14:05</v>
          </cell>
          <cell r="G1893">
            <v>14000</v>
          </cell>
          <cell r="H1893">
            <v>46048</v>
          </cell>
          <cell r="I1893" t="str">
            <v>M.KHALID</v>
          </cell>
          <cell r="J1893" t="str">
            <v>Accepted</v>
          </cell>
          <cell r="K1893" t="str">
            <v>Online Transfer</v>
          </cell>
          <cell r="L1893" t="str">
            <v>Renewal</v>
          </cell>
          <cell r="M1893" t="str">
            <v>-</v>
          </cell>
          <cell r="N1893" t="str">
            <v>-</v>
          </cell>
        </row>
        <row r="1894">
          <cell r="E1894">
            <v>321548</v>
          </cell>
          <cell r="F1894" t="str">
            <v>2026-01-01 16:28:30</v>
          </cell>
          <cell r="G1894">
            <v>11000</v>
          </cell>
          <cell r="H1894">
            <v>46048</v>
          </cell>
          <cell r="I1894" t="str">
            <v>ANIL</v>
          </cell>
          <cell r="J1894" t="str">
            <v>Accepted</v>
          </cell>
          <cell r="K1894" t="str">
            <v>Online Transfer</v>
          </cell>
          <cell r="L1894" t="str">
            <v>Fresh</v>
          </cell>
          <cell r="M1894" t="str">
            <v>N/A</v>
          </cell>
          <cell r="N1894" t="str">
            <v>-</v>
          </cell>
        </row>
        <row r="1895">
          <cell r="E1895" t="str">
            <v>0444616</v>
          </cell>
          <cell r="F1895" t="str">
            <v>2022-01-14 15:20:27</v>
          </cell>
          <cell r="G1895">
            <v>14000</v>
          </cell>
          <cell r="H1895">
            <v>46045</v>
          </cell>
          <cell r="I1895" t="str">
            <v>FIZA.SHEIKH</v>
          </cell>
          <cell r="J1895" t="str">
            <v>Accepted</v>
          </cell>
          <cell r="K1895" t="str">
            <v>Cheque</v>
          </cell>
          <cell r="L1895" t="str">
            <v>Renewal</v>
          </cell>
          <cell r="M1895" t="str">
            <v>-</v>
          </cell>
          <cell r="N1895" t="str">
            <v>-</v>
          </cell>
        </row>
        <row r="1896">
          <cell r="E1896" t="str">
            <v>LA3505-0052229</v>
          </cell>
          <cell r="F1896" t="str">
            <v>2021-02-06 13:35:03</v>
          </cell>
          <cell r="G1896">
            <v>12000</v>
          </cell>
          <cell r="H1896">
            <v>46048</v>
          </cell>
          <cell r="I1896" t="str">
            <v>FIZA.SHEIKH</v>
          </cell>
          <cell r="J1896" t="str">
            <v>Accepted</v>
          </cell>
          <cell r="K1896" t="str">
            <v>Online Transfer</v>
          </cell>
          <cell r="L1896" t="str">
            <v>Renewal</v>
          </cell>
          <cell r="M1896" t="str">
            <v>-</v>
          </cell>
          <cell r="N1896" t="str">
            <v>-</v>
          </cell>
        </row>
        <row r="1897">
          <cell r="E1897" t="str">
            <v>BDH-280</v>
          </cell>
          <cell r="F1897" t="str">
            <v>2024-02-09 18:08:31</v>
          </cell>
          <cell r="G1897">
            <v>12500</v>
          </cell>
          <cell r="H1897">
            <v>46048</v>
          </cell>
          <cell r="I1897" t="str">
            <v>JAWAHIR.SAEED</v>
          </cell>
          <cell r="J1897" t="str">
            <v>Accepted</v>
          </cell>
          <cell r="K1897" t="str">
            <v>Online Transfer</v>
          </cell>
          <cell r="L1897" t="str">
            <v>Renewal</v>
          </cell>
          <cell r="M1897" t="str">
            <v>N/A</v>
          </cell>
          <cell r="N1897" t="str">
            <v>-</v>
          </cell>
        </row>
        <row r="1898">
          <cell r="E1898" t="str">
            <v>R030469</v>
          </cell>
          <cell r="F1898" t="str">
            <v>2023-02-06 12:56:54</v>
          </cell>
          <cell r="G1898">
            <v>15000</v>
          </cell>
          <cell r="H1898">
            <v>46048</v>
          </cell>
          <cell r="I1898" t="str">
            <v>FIZA.SHEIKH</v>
          </cell>
          <cell r="J1898" t="str">
            <v>Accepted</v>
          </cell>
          <cell r="K1898" t="str">
            <v>Cash Deposit</v>
          </cell>
          <cell r="L1898" t="str">
            <v>Renewal</v>
          </cell>
          <cell r="M1898" t="str">
            <v>-</v>
          </cell>
          <cell r="N1898" t="str">
            <v>-</v>
          </cell>
        </row>
        <row r="1899">
          <cell r="E1899">
            <v>1016589</v>
          </cell>
          <cell r="F1899" t="str">
            <v>2025-01-29 00:00:00</v>
          </cell>
          <cell r="G1899">
            <v>13000</v>
          </cell>
          <cell r="H1899">
            <v>46044</v>
          </cell>
          <cell r="I1899" t="str">
            <v>FIZA.SHEIKH</v>
          </cell>
          <cell r="J1899" t="str">
            <v>Accepted</v>
          </cell>
          <cell r="K1899" t="str">
            <v>Online Transfer</v>
          </cell>
          <cell r="L1899" t="str">
            <v>Renewal</v>
          </cell>
          <cell r="M1899" t="str">
            <v>-</v>
          </cell>
          <cell r="N1899" t="str">
            <v>-</v>
          </cell>
        </row>
        <row r="1900">
          <cell r="E1900">
            <v>1185222</v>
          </cell>
          <cell r="F1900" t="str">
            <v>2024-01-20 13:04:30</v>
          </cell>
          <cell r="G1900">
            <v>15500</v>
          </cell>
          <cell r="H1900">
            <v>46048</v>
          </cell>
          <cell r="I1900" t="str">
            <v>WASEEM.TARIQ</v>
          </cell>
          <cell r="J1900" t="str">
            <v>Accepted</v>
          </cell>
          <cell r="K1900" t="str">
            <v>Online Transfer</v>
          </cell>
          <cell r="L1900" t="str">
            <v>Renewal</v>
          </cell>
          <cell r="M1900" t="str">
            <v>-</v>
          </cell>
          <cell r="N1900" t="str">
            <v>-</v>
          </cell>
        </row>
        <row r="1901">
          <cell r="E1901" t="str">
            <v>004388</v>
          </cell>
          <cell r="F1901" t="str">
            <v>2025-02-04 13:51:57</v>
          </cell>
          <cell r="G1901">
            <v>16000</v>
          </cell>
          <cell r="H1901">
            <v>46048</v>
          </cell>
          <cell r="I1901" t="str">
            <v>ZAYNAB.MUSTAFA</v>
          </cell>
          <cell r="J1901" t="str">
            <v>Accepted</v>
          </cell>
          <cell r="K1901" t="str">
            <v>Online Transfer</v>
          </cell>
          <cell r="L1901" t="str">
            <v>Renewal</v>
          </cell>
          <cell r="M1901" t="str">
            <v>-</v>
          </cell>
          <cell r="N1901" t="str">
            <v>-</v>
          </cell>
        </row>
        <row r="1902">
          <cell r="E1902" t="str">
            <v>BEB-332</v>
          </cell>
          <cell r="F1902" t="str">
            <v>2025-02-07 22:25:15</v>
          </cell>
          <cell r="G1902">
            <v>10000</v>
          </cell>
          <cell r="H1902">
            <v>46048</v>
          </cell>
          <cell r="I1902" t="str">
            <v>IQRA.KHAN</v>
          </cell>
          <cell r="J1902" t="str">
            <v>Accepted</v>
          </cell>
          <cell r="K1902" t="str">
            <v>Online Transfer</v>
          </cell>
          <cell r="L1902" t="str">
            <v>Renewal</v>
          </cell>
          <cell r="M1902" t="str">
            <v>-</v>
          </cell>
          <cell r="N1902" t="str">
            <v>-</v>
          </cell>
        </row>
        <row r="1903">
          <cell r="E1903">
            <v>4168765</v>
          </cell>
          <cell r="F1903" t="str">
            <v>2024-01-26 00:00:00</v>
          </cell>
          <cell r="G1903">
            <v>16000</v>
          </cell>
          <cell r="H1903">
            <v>46048</v>
          </cell>
          <cell r="I1903" t="str">
            <v>ALIZA.WALEED</v>
          </cell>
          <cell r="J1903" t="str">
            <v>Accepted</v>
          </cell>
          <cell r="K1903" t="str">
            <v>Online Transfer</v>
          </cell>
          <cell r="L1903" t="str">
            <v>Renewal</v>
          </cell>
          <cell r="M1903" t="str">
            <v>-</v>
          </cell>
          <cell r="N1903" t="str">
            <v>-</v>
          </cell>
        </row>
        <row r="1904">
          <cell r="E1904">
            <v>6065872</v>
          </cell>
          <cell r="F1904" t="str">
            <v>2022-01-29 14:32:11</v>
          </cell>
          <cell r="G1904">
            <v>12500</v>
          </cell>
          <cell r="H1904">
            <v>46048</v>
          </cell>
          <cell r="I1904" t="str">
            <v>ALIZA.WALEED</v>
          </cell>
          <cell r="J1904" t="str">
            <v>Accepted</v>
          </cell>
          <cell r="K1904" t="str">
            <v>Online Transfer</v>
          </cell>
          <cell r="L1904" t="str">
            <v>Renewal</v>
          </cell>
          <cell r="M1904" t="str">
            <v>-</v>
          </cell>
          <cell r="N1904" t="str">
            <v>-</v>
          </cell>
        </row>
        <row r="1905">
          <cell r="E1905" t="str">
            <v>0072262</v>
          </cell>
          <cell r="F1905" t="str">
            <v>2026-01-26 00:00:00</v>
          </cell>
          <cell r="G1905">
            <v>16000</v>
          </cell>
          <cell r="H1905">
            <v>46048</v>
          </cell>
          <cell r="I1905" t="str">
            <v>HASNAIN</v>
          </cell>
          <cell r="J1905" t="str">
            <v>Accepted</v>
          </cell>
          <cell r="K1905" t="str">
            <v>Cash Deposit</v>
          </cell>
          <cell r="L1905" t="str">
            <v>Conversion</v>
          </cell>
          <cell r="M1905" t="str">
            <v>N/A</v>
          </cell>
          <cell r="N1905" t="str">
            <v>-</v>
          </cell>
        </row>
        <row r="1906">
          <cell r="E1906">
            <v>10050314</v>
          </cell>
          <cell r="F1906" t="str">
            <v>2023-02-01 16:14:00</v>
          </cell>
          <cell r="G1906">
            <v>16000</v>
          </cell>
          <cell r="H1906">
            <v>46048</v>
          </cell>
          <cell r="I1906" t="str">
            <v>ALIZA.WALEED</v>
          </cell>
          <cell r="J1906" t="str">
            <v>Accepted</v>
          </cell>
          <cell r="K1906" t="str">
            <v>Online Transfer</v>
          </cell>
          <cell r="L1906" t="str">
            <v>Renewal</v>
          </cell>
          <cell r="M1906" t="str">
            <v>-</v>
          </cell>
          <cell r="N1906" t="str">
            <v>-</v>
          </cell>
        </row>
        <row r="1907">
          <cell r="E1907" t="str">
            <v>R-7071433</v>
          </cell>
          <cell r="F1907" t="str">
            <v>2025-02-08 18:11:33</v>
          </cell>
          <cell r="G1907">
            <v>15000</v>
          </cell>
          <cell r="H1907">
            <v>46048</v>
          </cell>
          <cell r="I1907" t="str">
            <v>MUHAMMAD.UMER</v>
          </cell>
          <cell r="J1907" t="str">
            <v>Accepted</v>
          </cell>
          <cell r="K1907" t="str">
            <v>Cash Deposit</v>
          </cell>
          <cell r="L1907" t="str">
            <v>Renewal</v>
          </cell>
          <cell r="M1907" t="str">
            <v>-</v>
          </cell>
          <cell r="N1907" t="str">
            <v>-</v>
          </cell>
        </row>
        <row r="1908">
          <cell r="E1908" t="str">
            <v>NR028588</v>
          </cell>
          <cell r="F1908" t="str">
            <v>2026-01-27 00:00:00</v>
          </cell>
          <cell r="G1908">
            <v>12000</v>
          </cell>
          <cell r="H1908">
            <v>46048</v>
          </cell>
          <cell r="I1908" t="str">
            <v>ALIZA.WALEED</v>
          </cell>
          <cell r="J1908" t="str">
            <v>Accepted</v>
          </cell>
          <cell r="K1908" t="str">
            <v>Online Transfer</v>
          </cell>
          <cell r="L1908" t="str">
            <v>Conversion</v>
          </cell>
          <cell r="M1908" t="str">
            <v>Abu huraira</v>
          </cell>
          <cell r="N1908" t="str">
            <v>-</v>
          </cell>
        </row>
        <row r="1909">
          <cell r="E1909" t="str">
            <v>NHP10-6289288</v>
          </cell>
          <cell r="F1909" t="str">
            <v>2022-01-26 14:33:00</v>
          </cell>
          <cell r="G1909">
            <v>13000</v>
          </cell>
          <cell r="H1909">
            <v>46048</v>
          </cell>
          <cell r="I1909" t="str">
            <v>ALIZA.WALEED</v>
          </cell>
          <cell r="J1909" t="str">
            <v>Accepted</v>
          </cell>
          <cell r="K1909" t="str">
            <v>Online Transfer</v>
          </cell>
          <cell r="L1909" t="str">
            <v>Renewal</v>
          </cell>
          <cell r="M1909" t="str">
            <v>-</v>
          </cell>
          <cell r="N1909" t="str">
            <v>-</v>
          </cell>
        </row>
        <row r="1910">
          <cell r="E1910">
            <v>1331117</v>
          </cell>
          <cell r="F1910" t="str">
            <v>2026-01-05 09:37:24</v>
          </cell>
          <cell r="G1910">
            <v>16000</v>
          </cell>
          <cell r="H1910">
            <v>46026</v>
          </cell>
          <cell r="I1910" t="str">
            <v>ANIL</v>
          </cell>
          <cell r="J1910" t="str">
            <v>Accepted</v>
          </cell>
          <cell r="K1910" t="str">
            <v>Online Transfer</v>
          </cell>
          <cell r="L1910" t="str">
            <v>Fresh</v>
          </cell>
          <cell r="M1910" t="str">
            <v>N/A</v>
          </cell>
          <cell r="N1910" t="str">
            <v>-</v>
          </cell>
        </row>
        <row r="1911">
          <cell r="E1911">
            <v>892677</v>
          </cell>
          <cell r="F1911" t="str">
            <v>2025-02-04 12:23:43</v>
          </cell>
          <cell r="G1911">
            <v>10000</v>
          </cell>
          <cell r="H1911">
            <v>46048</v>
          </cell>
          <cell r="I1911" t="str">
            <v>JAWAHIR.SAEED</v>
          </cell>
          <cell r="J1911" t="str">
            <v>Accepted</v>
          </cell>
          <cell r="K1911" t="str">
            <v>Cash Deposit</v>
          </cell>
          <cell r="L1911" t="str">
            <v>Renewal</v>
          </cell>
          <cell r="M1911" t="str">
            <v>N/A</v>
          </cell>
          <cell r="N1911" t="str">
            <v>-</v>
          </cell>
        </row>
        <row r="1912">
          <cell r="E1912" t="str">
            <v>R6044917</v>
          </cell>
          <cell r="F1912" t="str">
            <v>2026-01-26 00:00:00</v>
          </cell>
          <cell r="G1912">
            <v>11000</v>
          </cell>
          <cell r="H1912">
            <v>46046</v>
          </cell>
          <cell r="I1912" t="str">
            <v>AGHA.M.JAFFER</v>
          </cell>
          <cell r="J1912" t="str">
            <v>Accepted</v>
          </cell>
          <cell r="K1912" t="str">
            <v>Online Transfer</v>
          </cell>
          <cell r="L1912" t="str">
            <v>Conversion</v>
          </cell>
          <cell r="M1912" t="str">
            <v>NA</v>
          </cell>
          <cell r="N1912" t="str">
            <v>-</v>
          </cell>
        </row>
        <row r="1913">
          <cell r="E1913" t="str">
            <v>NF1AET306H1077655</v>
          </cell>
          <cell r="F1913" t="str">
            <v>2026-01-26 00:00:00</v>
          </cell>
          <cell r="G1913">
            <v>18000</v>
          </cell>
          <cell r="H1913">
            <v>46048</v>
          </cell>
          <cell r="I1913" t="str">
            <v>M.MUSTAFA</v>
          </cell>
          <cell r="J1913" t="str">
            <v>Accepted</v>
          </cell>
          <cell r="K1913" t="str">
            <v>Online Transfer</v>
          </cell>
          <cell r="L1913" t="str">
            <v>Conversion</v>
          </cell>
          <cell r="M1913" t="str">
            <v>NA</v>
          </cell>
          <cell r="N1913" t="str">
            <v>-</v>
          </cell>
        </row>
        <row r="1914">
          <cell r="E1914" t="str">
            <v>NF1AET306H1023614</v>
          </cell>
          <cell r="F1914" t="str">
            <v>2025-01-29 00:00:00</v>
          </cell>
          <cell r="G1914">
            <v>11000</v>
          </cell>
          <cell r="H1914">
            <v>46045</v>
          </cell>
          <cell r="I1914" t="str">
            <v>WASEEM.TARIQ</v>
          </cell>
          <cell r="J1914" t="str">
            <v>Accepted</v>
          </cell>
          <cell r="K1914" t="str">
            <v>Online Transfer</v>
          </cell>
          <cell r="L1914" t="str">
            <v>Renewal</v>
          </cell>
          <cell r="M1914" t="str">
            <v>-</v>
          </cell>
          <cell r="N1914" t="str">
            <v>-</v>
          </cell>
        </row>
        <row r="1915">
          <cell r="E1915" t="str">
            <v>NNATA52AXKP500683</v>
          </cell>
          <cell r="F1915" t="str">
            <v>2025-01-10 00:00:00</v>
          </cell>
          <cell r="G1915">
            <v>15500</v>
          </cell>
          <cell r="H1915">
            <v>46048</v>
          </cell>
          <cell r="I1915" t="str">
            <v>WASEEM.TARIQ</v>
          </cell>
          <cell r="J1915" t="str">
            <v>Accepted</v>
          </cell>
          <cell r="K1915" t="str">
            <v>Online Transfer</v>
          </cell>
          <cell r="L1915" t="str">
            <v>Renewal</v>
          </cell>
          <cell r="M1915" t="str">
            <v>-</v>
          </cell>
          <cell r="N1915" t="str">
            <v>-</v>
          </cell>
        </row>
        <row r="1916">
          <cell r="E1916" t="str">
            <v>NFBFC6669MR081527</v>
          </cell>
          <cell r="F1916" t="str">
            <v>2023-01-31 15:41:17</v>
          </cell>
          <cell r="G1916">
            <v>14000</v>
          </cell>
          <cell r="H1916">
            <v>46048</v>
          </cell>
          <cell r="I1916" t="str">
            <v>AGHA.M.JAFFER</v>
          </cell>
          <cell r="J1916" t="str">
            <v>Accepted</v>
          </cell>
          <cell r="K1916" t="str">
            <v>Online Transfer</v>
          </cell>
          <cell r="L1916" t="str">
            <v>Renewal</v>
          </cell>
          <cell r="M1916" t="str">
            <v>-</v>
          </cell>
          <cell r="N1916" t="str">
            <v>-</v>
          </cell>
        </row>
        <row r="1917">
          <cell r="E1917">
            <v>1092797</v>
          </cell>
          <cell r="F1917" t="str">
            <v>2025-01-31 11:52:21</v>
          </cell>
          <cell r="G1917">
            <v>16000</v>
          </cell>
          <cell r="H1917">
            <v>46048</v>
          </cell>
          <cell r="I1917" t="str">
            <v>ZAYNAB.MUSTAFA</v>
          </cell>
          <cell r="J1917" t="str">
            <v>Accepted</v>
          </cell>
          <cell r="K1917" t="str">
            <v>Online Transfer</v>
          </cell>
          <cell r="L1917" t="str">
            <v>Renewal</v>
          </cell>
          <cell r="M1917" t="str">
            <v>-</v>
          </cell>
          <cell r="N1917" t="str">
            <v>-</v>
          </cell>
        </row>
        <row r="1918">
          <cell r="E1918" t="str">
            <v>LA350S-0225126</v>
          </cell>
          <cell r="F1918" t="str">
            <v>2024-01-27 14:37:50</v>
          </cell>
          <cell r="G1918">
            <v>13000</v>
          </cell>
          <cell r="H1918">
            <v>46048</v>
          </cell>
          <cell r="I1918" t="str">
            <v>AGHA.M.JAFFER</v>
          </cell>
          <cell r="J1918" t="str">
            <v>Accepted</v>
          </cell>
          <cell r="K1918" t="str">
            <v>Online Transfer</v>
          </cell>
          <cell r="L1918" t="str">
            <v>Renewal</v>
          </cell>
          <cell r="M1918" t="str">
            <v>-</v>
          </cell>
          <cell r="N1918" t="str">
            <v>-</v>
          </cell>
        </row>
        <row r="1919">
          <cell r="E1919" t="str">
            <v>H1058754</v>
          </cell>
          <cell r="F1919" t="str">
            <v>2024-01-08 20:27:51</v>
          </cell>
          <cell r="G1919">
            <v>10000</v>
          </cell>
          <cell r="H1919">
            <v>46048</v>
          </cell>
          <cell r="I1919" t="str">
            <v>MOSES.AKHTAR</v>
          </cell>
          <cell r="J1919" t="str">
            <v>Accepted</v>
          </cell>
          <cell r="K1919" t="str">
            <v>Online Transfer</v>
          </cell>
          <cell r="L1919" t="str">
            <v>Renewal</v>
          </cell>
          <cell r="M1919" t="str">
            <v>-</v>
          </cell>
          <cell r="N1919" t="str">
            <v>-</v>
          </cell>
        </row>
        <row r="1920">
          <cell r="E1920">
            <v>10041522</v>
          </cell>
          <cell r="F1920" t="str">
            <v>2026-01-26 00:00:00</v>
          </cell>
          <cell r="G1920">
            <v>15000</v>
          </cell>
          <cell r="H1920">
            <v>46048</v>
          </cell>
          <cell r="I1920" t="str">
            <v>HASNAIN</v>
          </cell>
          <cell r="J1920" t="str">
            <v>Accepted</v>
          </cell>
          <cell r="K1920" t="str">
            <v>Online Transfer</v>
          </cell>
          <cell r="L1920" t="str">
            <v>Conversion</v>
          </cell>
          <cell r="M1920" t="str">
            <v>N/A</v>
          </cell>
          <cell r="N1920" t="str">
            <v>-</v>
          </cell>
        </row>
        <row r="1921">
          <cell r="E1921" t="str">
            <v>R-308PK4211993</v>
          </cell>
          <cell r="F1921" t="str">
            <v>2024-02-07 10:49:20</v>
          </cell>
          <cell r="G1921">
            <v>13000</v>
          </cell>
          <cell r="H1921">
            <v>46048</v>
          </cell>
          <cell r="I1921" t="str">
            <v>HUZAIFA.KHAN</v>
          </cell>
          <cell r="J1921" t="str">
            <v>Accepted</v>
          </cell>
          <cell r="K1921" t="str">
            <v>Online Transfer</v>
          </cell>
          <cell r="L1921" t="str">
            <v>Renewal</v>
          </cell>
          <cell r="M1921" t="str">
            <v>-</v>
          </cell>
          <cell r="N1921" t="str">
            <v>-</v>
          </cell>
        </row>
        <row r="1922">
          <cell r="E1922" t="str">
            <v>BSQ-952</v>
          </cell>
          <cell r="F1922" t="str">
            <v>2025-02-05 15:46:29</v>
          </cell>
          <cell r="G1922">
            <v>12000</v>
          </cell>
          <cell r="H1922">
            <v>46044</v>
          </cell>
          <cell r="I1922" t="str">
            <v>SABA.CH</v>
          </cell>
          <cell r="J1922" t="str">
            <v>Accepted</v>
          </cell>
          <cell r="K1922" t="str">
            <v>Online Transfer</v>
          </cell>
          <cell r="L1922" t="str">
            <v>Renewal</v>
          </cell>
          <cell r="M1922" t="str">
            <v>-</v>
          </cell>
          <cell r="N1922" t="str">
            <v>-</v>
          </cell>
        </row>
        <row r="1923">
          <cell r="E1923">
            <v>1257255</v>
          </cell>
          <cell r="F1923" t="str">
            <v>2023-01-27 17:48:46</v>
          </cell>
          <cell r="G1923">
            <v>12000</v>
          </cell>
          <cell r="H1923">
            <v>46044</v>
          </cell>
          <cell r="I1923" t="str">
            <v>SABA.CH</v>
          </cell>
          <cell r="J1923" t="str">
            <v>Accepted</v>
          </cell>
          <cell r="K1923" t="str">
            <v>Cheque</v>
          </cell>
          <cell r="L1923" t="str">
            <v>Renewal</v>
          </cell>
          <cell r="M1923" t="str">
            <v>-</v>
          </cell>
          <cell r="N1923" t="str">
            <v>-</v>
          </cell>
        </row>
        <row r="1924">
          <cell r="E1924">
            <v>7014656</v>
          </cell>
          <cell r="F1924" t="str">
            <v>2024-02-07 16:19:21</v>
          </cell>
          <cell r="G1924">
            <v>12500</v>
          </cell>
          <cell r="H1924">
            <v>46048</v>
          </cell>
          <cell r="I1924" t="str">
            <v>ZAYNAB.MUSTAFA</v>
          </cell>
          <cell r="J1924" t="str">
            <v>Accepted</v>
          </cell>
          <cell r="K1924" t="str">
            <v>Online Transfer</v>
          </cell>
          <cell r="L1924" t="str">
            <v>Renewal</v>
          </cell>
          <cell r="M1924" t="str">
            <v>-</v>
          </cell>
          <cell r="N1924" t="str">
            <v>-</v>
          </cell>
        </row>
        <row r="1925">
          <cell r="E1925" t="str">
            <v>KSP210-0032885</v>
          </cell>
          <cell r="F1925" t="str">
            <v>2025-02-06 13:34:45</v>
          </cell>
          <cell r="G1925">
            <v>16000</v>
          </cell>
          <cell r="H1925">
            <v>46048</v>
          </cell>
          <cell r="I1925" t="str">
            <v>M.MUSTAFA</v>
          </cell>
          <cell r="J1925" t="str">
            <v>Accepted</v>
          </cell>
          <cell r="K1925" t="str">
            <v>Online Transfer</v>
          </cell>
          <cell r="L1925" t="str">
            <v>Renewal</v>
          </cell>
          <cell r="M1925" t="str">
            <v>-</v>
          </cell>
          <cell r="N1925" t="str">
            <v>-</v>
          </cell>
        </row>
        <row r="1926">
          <cell r="E1926" t="str">
            <v>PR003234</v>
          </cell>
          <cell r="F1926" t="str">
            <v>2024-02-07 16:40:10</v>
          </cell>
          <cell r="G1926">
            <v>13000</v>
          </cell>
          <cell r="H1926">
            <v>46048</v>
          </cell>
          <cell r="I1926" t="str">
            <v>YOUSUF.KHAN</v>
          </cell>
          <cell r="J1926" t="str">
            <v>Accepted</v>
          </cell>
          <cell r="K1926" t="str">
            <v>Online Transfer</v>
          </cell>
          <cell r="L1926" t="str">
            <v>Renewal</v>
          </cell>
          <cell r="M1926" t="str">
            <v>-</v>
          </cell>
          <cell r="N1926" t="str">
            <v>-</v>
          </cell>
        </row>
        <row r="1927">
          <cell r="E1927">
            <v>289271</v>
          </cell>
          <cell r="F1927" t="str">
            <v>2026-01-17 16:37:24</v>
          </cell>
          <cell r="G1927">
            <v>15000</v>
          </cell>
          <cell r="H1927">
            <v>46039</v>
          </cell>
          <cell r="I1927" t="str">
            <v>ANIL</v>
          </cell>
          <cell r="J1927" t="str">
            <v>Accepted</v>
          </cell>
          <cell r="K1927" t="str">
            <v>Online Transfer</v>
          </cell>
          <cell r="L1927" t="str">
            <v>Fresh</v>
          </cell>
          <cell r="M1927" t="str">
            <v>n/a</v>
          </cell>
          <cell r="N1927">
            <v>0</v>
          </cell>
        </row>
        <row r="1928">
          <cell r="E1928" t="str">
            <v>R9517431</v>
          </cell>
          <cell r="F1928" t="str">
            <v>2025-01-27 10:01:12</v>
          </cell>
          <cell r="G1928">
            <v>10000</v>
          </cell>
          <cell r="H1928">
            <v>46048</v>
          </cell>
          <cell r="I1928" t="str">
            <v>M.MUSTAFA</v>
          </cell>
          <cell r="J1928" t="str">
            <v>Accepted</v>
          </cell>
          <cell r="K1928" t="str">
            <v>Online Transfer</v>
          </cell>
          <cell r="L1928" t="str">
            <v>Renewal</v>
          </cell>
          <cell r="M1928" t="str">
            <v>-</v>
          </cell>
          <cell r="N1928" t="str">
            <v>-</v>
          </cell>
        </row>
        <row r="1929">
          <cell r="E1929" t="str">
            <v>R1094258</v>
          </cell>
          <cell r="F1929" t="str">
            <v>2024-02-01 20:58:29</v>
          </cell>
          <cell r="G1929">
            <v>12000</v>
          </cell>
          <cell r="H1929">
            <v>46048</v>
          </cell>
          <cell r="I1929" t="str">
            <v>MUHAMMAD.UMER</v>
          </cell>
          <cell r="J1929" t="str">
            <v>Accepted</v>
          </cell>
          <cell r="K1929" t="str">
            <v>Online Transfer</v>
          </cell>
          <cell r="L1929" t="str">
            <v>Renewal</v>
          </cell>
          <cell r="M1929" t="str">
            <v>-</v>
          </cell>
          <cell r="N1929" t="str">
            <v>-</v>
          </cell>
        </row>
        <row r="1930">
          <cell r="E1930" t="str">
            <v>R-7063294</v>
          </cell>
          <cell r="F1930" t="str">
            <v>2023-02-01 17:54:47</v>
          </cell>
          <cell r="G1930">
            <v>13000</v>
          </cell>
          <cell r="H1930">
            <v>46048</v>
          </cell>
          <cell r="I1930" t="str">
            <v>AGHA.M.JAFFER</v>
          </cell>
          <cell r="J1930" t="str">
            <v>Accepted</v>
          </cell>
          <cell r="K1930" t="str">
            <v>Online Transfer</v>
          </cell>
          <cell r="L1930" t="str">
            <v>Renewal</v>
          </cell>
          <cell r="M1930" t="str">
            <v>-</v>
          </cell>
          <cell r="N1930" t="str">
            <v>-</v>
          </cell>
        </row>
        <row r="1931">
          <cell r="E1931" t="str">
            <v>R034420</v>
          </cell>
          <cell r="F1931" t="str">
            <v>2024-02-01 17:55:20</v>
          </cell>
          <cell r="G1931">
            <v>16000</v>
          </cell>
          <cell r="H1931">
            <v>46048</v>
          </cell>
          <cell r="I1931" t="str">
            <v>MUHAMMAD.UMER</v>
          </cell>
          <cell r="J1931" t="str">
            <v>Accepted</v>
          </cell>
          <cell r="K1931" t="str">
            <v>Online Transfer</v>
          </cell>
          <cell r="L1931" t="str">
            <v>Renewal</v>
          </cell>
          <cell r="M1931" t="str">
            <v>-</v>
          </cell>
          <cell r="N1931" t="str">
            <v>-</v>
          </cell>
        </row>
        <row r="1932">
          <cell r="E1932">
            <v>1108784</v>
          </cell>
          <cell r="F1932" t="str">
            <v>2022-02-07 10:52:16</v>
          </cell>
          <cell r="G1932">
            <v>12500</v>
          </cell>
          <cell r="H1932">
            <v>46048</v>
          </cell>
          <cell r="I1932" t="str">
            <v>ALIZA.WALEED</v>
          </cell>
          <cell r="J1932" t="str">
            <v>Accepted</v>
          </cell>
          <cell r="K1932" t="str">
            <v>Online Transfer</v>
          </cell>
          <cell r="L1932" t="str">
            <v>Renewal</v>
          </cell>
          <cell r="M1932" t="str">
            <v>-</v>
          </cell>
          <cell r="N1932" t="str">
            <v>-</v>
          </cell>
        </row>
        <row r="1933">
          <cell r="E1933">
            <v>5560832</v>
          </cell>
          <cell r="F1933" t="str">
            <v>2023-02-06 20:08:44</v>
          </cell>
          <cell r="G1933">
            <v>16000</v>
          </cell>
          <cell r="H1933">
            <v>46048</v>
          </cell>
          <cell r="I1933" t="str">
            <v>ALIZA.WALEED</v>
          </cell>
          <cell r="J1933" t="str">
            <v>Accepted</v>
          </cell>
          <cell r="K1933" t="str">
            <v>Online Transfer</v>
          </cell>
          <cell r="L1933" t="str">
            <v>Renewal</v>
          </cell>
          <cell r="M1933" t="str">
            <v>-</v>
          </cell>
          <cell r="N1933" t="str">
            <v>-</v>
          </cell>
        </row>
        <row r="1934">
          <cell r="E1934">
            <v>94062</v>
          </cell>
          <cell r="F1934" t="str">
            <v>2021-02-08 11:24:19</v>
          </cell>
          <cell r="G1934">
            <v>15500</v>
          </cell>
          <cell r="H1934">
            <v>46046</v>
          </cell>
          <cell r="I1934" t="str">
            <v>AGHA.M.JAFFER</v>
          </cell>
          <cell r="J1934" t="str">
            <v>Accepted</v>
          </cell>
          <cell r="K1934" t="str">
            <v>Online Transfer</v>
          </cell>
          <cell r="L1934" t="str">
            <v>Renewal</v>
          </cell>
          <cell r="M1934" t="str">
            <v>-</v>
          </cell>
          <cell r="N1934" t="str">
            <v>-</v>
          </cell>
        </row>
        <row r="1935">
          <cell r="E1935">
            <v>100900</v>
          </cell>
          <cell r="F1935" t="str">
            <v>2023-01-06 18:11:13</v>
          </cell>
          <cell r="G1935">
            <v>14000</v>
          </cell>
          <cell r="H1935">
            <v>46048</v>
          </cell>
          <cell r="I1935" t="str">
            <v>AGHA.M.JAFFER</v>
          </cell>
          <cell r="J1935" t="str">
            <v>Accepted</v>
          </cell>
          <cell r="K1935" t="str">
            <v>Online Transfer</v>
          </cell>
          <cell r="L1935" t="str">
            <v>Renewal</v>
          </cell>
          <cell r="M1935" t="str">
            <v>-</v>
          </cell>
          <cell r="N1935" t="str">
            <v>-</v>
          </cell>
        </row>
        <row r="1936">
          <cell r="E1936">
            <v>10066983</v>
          </cell>
          <cell r="F1936" t="str">
            <v>2024-01-31 00:00:00</v>
          </cell>
          <cell r="G1936">
            <v>15500</v>
          </cell>
          <cell r="H1936">
            <v>46046</v>
          </cell>
          <cell r="I1936" t="str">
            <v>WASEEM.TARIQ</v>
          </cell>
          <cell r="J1936" t="str">
            <v>Accepted</v>
          </cell>
          <cell r="K1936" t="str">
            <v>Online Transfer</v>
          </cell>
          <cell r="L1936" t="str">
            <v>Renewal</v>
          </cell>
          <cell r="M1936" t="str">
            <v>-</v>
          </cell>
          <cell r="N1936" t="str">
            <v>-</v>
          </cell>
        </row>
        <row r="1937">
          <cell r="E1937" t="str">
            <v>P1000730</v>
          </cell>
          <cell r="F1937" t="str">
            <v>2023-02-03 13:14:15</v>
          </cell>
          <cell r="G1937">
            <v>14000</v>
          </cell>
          <cell r="H1937">
            <v>46048</v>
          </cell>
          <cell r="I1937" t="str">
            <v>IQRA.KHAN</v>
          </cell>
          <cell r="J1937" t="str">
            <v>Accepted</v>
          </cell>
          <cell r="K1937" t="str">
            <v>Online Transfer</v>
          </cell>
          <cell r="L1937" t="str">
            <v>Renewal</v>
          </cell>
          <cell r="M1937" t="str">
            <v>-</v>
          </cell>
          <cell r="N1937" t="str">
            <v>-</v>
          </cell>
        </row>
        <row r="1938">
          <cell r="E1938" t="str">
            <v>APN-859</v>
          </cell>
          <cell r="F1938" t="str">
            <v>2024-01-25 13:40:05</v>
          </cell>
          <cell r="G1938">
            <v>13000</v>
          </cell>
          <cell r="H1938">
            <v>46046</v>
          </cell>
          <cell r="I1938" t="str">
            <v>MOSES.AKHTAR</v>
          </cell>
          <cell r="J1938" t="str">
            <v>Accepted</v>
          </cell>
          <cell r="K1938" t="str">
            <v>Online Transfer</v>
          </cell>
          <cell r="L1938" t="str">
            <v>Renewal</v>
          </cell>
          <cell r="M1938" t="str">
            <v>-</v>
          </cell>
          <cell r="N1938" t="str">
            <v>-</v>
          </cell>
        </row>
        <row r="1939">
          <cell r="E1939">
            <v>6491326</v>
          </cell>
          <cell r="F1939" t="str">
            <v>2022-01-17 10:05:02</v>
          </cell>
          <cell r="G1939">
            <v>15500</v>
          </cell>
          <cell r="H1939">
            <v>46045</v>
          </cell>
          <cell r="I1939" t="str">
            <v>WASEEM.TARIQ</v>
          </cell>
          <cell r="J1939" t="str">
            <v>Accepted</v>
          </cell>
          <cell r="K1939" t="str">
            <v>Online Transfer</v>
          </cell>
          <cell r="L1939" t="str">
            <v>Renewal</v>
          </cell>
          <cell r="M1939" t="str">
            <v>-</v>
          </cell>
          <cell r="N1939" t="str">
            <v>-</v>
          </cell>
        </row>
        <row r="1940">
          <cell r="E1940">
            <v>1193210</v>
          </cell>
          <cell r="F1940" t="str">
            <v>2024-01-20 11:08:43</v>
          </cell>
          <cell r="G1940">
            <v>13000</v>
          </cell>
          <cell r="H1940">
            <v>46046</v>
          </cell>
          <cell r="I1940" t="str">
            <v>MOSES.AKHTAR</v>
          </cell>
          <cell r="J1940" t="str">
            <v>Accepted</v>
          </cell>
          <cell r="K1940" t="str">
            <v>Online Transfer</v>
          </cell>
          <cell r="L1940" t="str">
            <v>Renewal</v>
          </cell>
          <cell r="M1940" t="str">
            <v>-</v>
          </cell>
          <cell r="N1940" t="str">
            <v>-</v>
          </cell>
        </row>
        <row r="1941">
          <cell r="E1941" t="str">
            <v>H1034168</v>
          </cell>
          <cell r="F1941" t="str">
            <v>2025-03-18 17:26:47</v>
          </cell>
          <cell r="G1941">
            <v>4000</v>
          </cell>
          <cell r="H1941">
            <v>46044</v>
          </cell>
          <cell r="I1941" t="str">
            <v>WAQAR.NABI</v>
          </cell>
          <cell r="J1941" t="str">
            <v>Accepted</v>
          </cell>
          <cell r="K1941" t="str">
            <v>Cash Deposit</v>
          </cell>
          <cell r="L1941" t="str">
            <v>Removal Transfer</v>
          </cell>
          <cell r="M1941" t="str">
            <v>-</v>
          </cell>
          <cell r="N1941" t="str">
            <v>-</v>
          </cell>
        </row>
        <row r="1942">
          <cell r="E1942">
            <v>199555</v>
          </cell>
          <cell r="F1942" t="str">
            <v>2025-07-18 15:56:46</v>
          </cell>
          <cell r="G1942">
            <v>4000</v>
          </cell>
          <cell r="H1942">
            <v>46044</v>
          </cell>
          <cell r="I1942" t="str">
            <v>WAQAR.NABI</v>
          </cell>
          <cell r="J1942" t="str">
            <v>Accepted</v>
          </cell>
          <cell r="K1942" t="str">
            <v>Cash Deposit</v>
          </cell>
          <cell r="L1942" t="str">
            <v>Removal Transfer</v>
          </cell>
          <cell r="M1942" t="str">
            <v>-</v>
          </cell>
          <cell r="N1942" t="str">
            <v>-</v>
          </cell>
        </row>
        <row r="1943">
          <cell r="E1943">
            <v>9511385</v>
          </cell>
          <cell r="F1943" t="str">
            <v>2023-01-24 11:53:00</v>
          </cell>
          <cell r="G1943">
            <v>15500</v>
          </cell>
          <cell r="H1943">
            <v>46045</v>
          </cell>
          <cell r="I1943" t="str">
            <v>WASEEM.TARIQ</v>
          </cell>
          <cell r="J1943" t="str">
            <v>Accepted</v>
          </cell>
          <cell r="K1943" t="str">
            <v>Online Transfer</v>
          </cell>
          <cell r="L1943" t="str">
            <v>Renewal</v>
          </cell>
          <cell r="M1943" t="str">
            <v>-</v>
          </cell>
          <cell r="N1943" t="str">
            <v>-</v>
          </cell>
        </row>
        <row r="1944">
          <cell r="E1944" t="str">
            <v>PMHD841FMNN303949</v>
          </cell>
          <cell r="F1944" t="str">
            <v>2026-01-26 00:00:00</v>
          </cell>
          <cell r="G1944">
            <v>14000</v>
          </cell>
          <cell r="H1944">
            <v>46048</v>
          </cell>
          <cell r="I1944" t="str">
            <v>M.KHALID</v>
          </cell>
          <cell r="J1944" t="str">
            <v>Accepted</v>
          </cell>
          <cell r="K1944" t="str">
            <v>Online Transfer</v>
          </cell>
          <cell r="L1944" t="str">
            <v>Conversion</v>
          </cell>
          <cell r="M1944" t="str">
            <v>NA</v>
          </cell>
          <cell r="N1944" t="str">
            <v>-</v>
          </cell>
        </row>
        <row r="1945">
          <cell r="E1945">
            <v>1285560</v>
          </cell>
          <cell r="F1945" t="str">
            <v>2025-06-19 15:52:19</v>
          </cell>
          <cell r="G1945">
            <v>4000</v>
          </cell>
          <cell r="H1945">
            <v>46046</v>
          </cell>
          <cell r="I1945" t="str">
            <v>ZAHID.IQBAL</v>
          </cell>
          <cell r="J1945" t="str">
            <v>Accepted</v>
          </cell>
          <cell r="K1945" t="str">
            <v>Online Transfer</v>
          </cell>
          <cell r="L1945" t="str">
            <v>Removal Transfer</v>
          </cell>
          <cell r="M1945" t="str">
            <v>-</v>
          </cell>
          <cell r="N1945" t="str">
            <v>-</v>
          </cell>
        </row>
        <row r="1946">
          <cell r="E1946">
            <v>2001500</v>
          </cell>
          <cell r="F1946" t="str">
            <v>2025-11-17 09:58:05</v>
          </cell>
          <cell r="G1946">
            <v>2500</v>
          </cell>
          <cell r="H1946">
            <v>46046</v>
          </cell>
          <cell r="I1946" t="str">
            <v>ZAHID.IQBAL</v>
          </cell>
          <cell r="J1946" t="str">
            <v>Accepted</v>
          </cell>
          <cell r="K1946" t="str">
            <v>Online Transfer</v>
          </cell>
          <cell r="L1946" t="str">
            <v>Removal Transfer</v>
          </cell>
          <cell r="M1946" t="str">
            <v>-</v>
          </cell>
          <cell r="N1946" t="str">
            <v>-</v>
          </cell>
        </row>
        <row r="1947">
          <cell r="E1947" t="str">
            <v>ZRE172R7068322</v>
          </cell>
          <cell r="F1947" t="str">
            <v>2024-10-28 10:34:30</v>
          </cell>
          <cell r="G1947">
            <v>4000</v>
          </cell>
          <cell r="H1947">
            <v>46046</v>
          </cell>
          <cell r="I1947" t="str">
            <v>ZAHID.IQBAL</v>
          </cell>
          <cell r="J1947" t="str">
            <v>Accepted</v>
          </cell>
          <cell r="K1947" t="str">
            <v>Online Transfer</v>
          </cell>
          <cell r="L1947" t="str">
            <v>Removal Transfer</v>
          </cell>
          <cell r="M1947" t="str">
            <v>-</v>
          </cell>
          <cell r="N1947" t="str">
            <v>-</v>
          </cell>
        </row>
        <row r="1948">
          <cell r="E1948" t="str">
            <v>GP3-129757</v>
          </cell>
          <cell r="F1948" t="str">
            <v>2025-02-05 10:39:25</v>
          </cell>
          <cell r="G1948">
            <v>10000</v>
          </cell>
          <cell r="H1948">
            <v>46045</v>
          </cell>
          <cell r="I1948" t="str">
            <v>YOUSUF.KHAN</v>
          </cell>
          <cell r="J1948" t="str">
            <v>Accepted</v>
          </cell>
          <cell r="K1948" t="str">
            <v>Online Transfer</v>
          </cell>
          <cell r="L1948" t="str">
            <v>Renewal</v>
          </cell>
          <cell r="M1948" t="str">
            <v>-</v>
          </cell>
          <cell r="N1948" t="str">
            <v>-</v>
          </cell>
        </row>
        <row r="1949">
          <cell r="E1949">
            <v>1285976</v>
          </cell>
          <cell r="F1949" t="str">
            <v>2026-01-24 15:02:44</v>
          </cell>
          <cell r="G1949">
            <v>16000</v>
          </cell>
          <cell r="H1949">
            <v>46048</v>
          </cell>
          <cell r="I1949" t="str">
            <v>ANIL</v>
          </cell>
          <cell r="J1949" t="str">
            <v>Accepted</v>
          </cell>
          <cell r="K1949" t="str">
            <v>Online Transfer</v>
          </cell>
          <cell r="L1949" t="str">
            <v>Fresh</v>
          </cell>
          <cell r="M1949" t="str">
            <v>N/A</v>
          </cell>
          <cell r="N1949" t="str">
            <v>-</v>
          </cell>
        </row>
        <row r="1950">
          <cell r="E1950" t="str">
            <v>P300291</v>
          </cell>
          <cell r="F1950" t="str">
            <v>2025-01-03 19:29:33</v>
          </cell>
          <cell r="G1950">
            <v>12000</v>
          </cell>
          <cell r="H1950">
            <v>46055</v>
          </cell>
          <cell r="I1950" t="str">
            <v>SAIF.MALIK</v>
          </cell>
          <cell r="J1950" t="str">
            <v>Accepted</v>
          </cell>
          <cell r="K1950" t="str">
            <v>Cash</v>
          </cell>
          <cell r="L1950" t="str">
            <v>Renewal</v>
          </cell>
          <cell r="M1950" t="str">
            <v>-</v>
          </cell>
          <cell r="N1950" t="str">
            <v>-</v>
          </cell>
        </row>
        <row r="1951">
          <cell r="E1951" t="str">
            <v>NF9EEUA54R2010102</v>
          </cell>
          <cell r="F1951" t="str">
            <v>2022-02-08 14:16:32</v>
          </cell>
          <cell r="G1951">
            <v>13000</v>
          </cell>
          <cell r="H1951">
            <v>46048</v>
          </cell>
          <cell r="I1951" t="str">
            <v>SAIF.MALIK</v>
          </cell>
          <cell r="J1951" t="str">
            <v>Accepted</v>
          </cell>
          <cell r="K1951" t="str">
            <v>Online Transfer</v>
          </cell>
          <cell r="L1951" t="str">
            <v>Renewal</v>
          </cell>
          <cell r="M1951" t="str">
            <v>-</v>
          </cell>
          <cell r="N1951" t="str">
            <v>-</v>
          </cell>
        </row>
        <row r="1952">
          <cell r="E1952" t="str">
            <v>R0905611</v>
          </cell>
          <cell r="F1952" t="str">
            <v>2025-02-04 15:31:12</v>
          </cell>
          <cell r="G1952">
            <v>15000</v>
          </cell>
          <cell r="H1952">
            <v>46045</v>
          </cell>
          <cell r="I1952" t="str">
            <v>YOUSUF.KHAN</v>
          </cell>
          <cell r="J1952" t="str">
            <v>Accepted</v>
          </cell>
          <cell r="K1952" t="str">
            <v>Online Transfer</v>
          </cell>
          <cell r="L1952" t="str">
            <v>Renewal</v>
          </cell>
          <cell r="M1952" t="str">
            <v>-</v>
          </cell>
          <cell r="N1952" t="str">
            <v>-</v>
          </cell>
        </row>
        <row r="1953">
          <cell r="E1953" t="str">
            <v>JR220312</v>
          </cell>
          <cell r="F1953" t="str">
            <v>2025-01-23 14:00:38</v>
          </cell>
          <cell r="G1953">
            <v>15000</v>
          </cell>
          <cell r="H1953">
            <v>46045</v>
          </cell>
          <cell r="I1953" t="str">
            <v>YOUSUF.KHAN</v>
          </cell>
          <cell r="J1953" t="str">
            <v>Accepted</v>
          </cell>
          <cell r="K1953" t="str">
            <v>Online Transfer</v>
          </cell>
          <cell r="L1953" t="str">
            <v>Renewal</v>
          </cell>
          <cell r="M1953" t="str">
            <v>-</v>
          </cell>
          <cell r="N1953" t="str">
            <v>-</v>
          </cell>
        </row>
        <row r="1954">
          <cell r="E1954" t="str">
            <v>C508961</v>
          </cell>
          <cell r="F1954" t="str">
            <v>2026-01-23 16:48:02</v>
          </cell>
          <cell r="G1954">
            <v>18500</v>
          </cell>
          <cell r="H1954">
            <v>46045</v>
          </cell>
          <cell r="I1954" t="str">
            <v>UMER.AZEEM</v>
          </cell>
          <cell r="J1954" t="str">
            <v>Accepted</v>
          </cell>
          <cell r="K1954" t="str">
            <v>Online Transfer</v>
          </cell>
          <cell r="L1954" t="str">
            <v>Fresh</v>
          </cell>
          <cell r="M1954" t="str">
            <v>Syed Zeeshan ali</v>
          </cell>
          <cell r="N1954">
            <v>4250129572113</v>
          </cell>
        </row>
        <row r="1955">
          <cell r="E1955" t="str">
            <v>AKC11</v>
          </cell>
          <cell r="F1955" t="str">
            <v>2026-01-17 14:42:29</v>
          </cell>
          <cell r="G1955">
            <v>12000</v>
          </cell>
          <cell r="H1955">
            <v>46045</v>
          </cell>
          <cell r="I1955" t="str">
            <v>FARJAD.LATIF</v>
          </cell>
          <cell r="J1955" t="str">
            <v>Accepted</v>
          </cell>
          <cell r="K1955" t="str">
            <v>Cash Deposit</v>
          </cell>
          <cell r="L1955" t="str">
            <v>Fresh</v>
          </cell>
          <cell r="M1955" t="str">
            <v>N/A</v>
          </cell>
          <cell r="N1955" t="str">
            <v>-</v>
          </cell>
        </row>
        <row r="1956">
          <cell r="E1956" t="str">
            <v>ZRE172R-7038201</v>
          </cell>
          <cell r="F1956" t="str">
            <v>2026-01-26 00:00:00</v>
          </cell>
          <cell r="G1956">
            <v>16500</v>
          </cell>
          <cell r="H1956">
            <v>46046</v>
          </cell>
          <cell r="I1956" t="str">
            <v>AGHA.M.JAFFER</v>
          </cell>
          <cell r="J1956" t="str">
            <v>Accepted</v>
          </cell>
          <cell r="K1956" t="str">
            <v>Online Transfer</v>
          </cell>
          <cell r="L1956" t="str">
            <v>Conversion</v>
          </cell>
          <cell r="M1956" t="str">
            <v>NA</v>
          </cell>
          <cell r="N1956" t="str">
            <v>-</v>
          </cell>
        </row>
        <row r="1957">
          <cell r="E1957">
            <v>1169097</v>
          </cell>
          <cell r="F1957" t="str">
            <v>2026-01-14 18:33:35</v>
          </cell>
          <cell r="G1957">
            <v>10000</v>
          </cell>
          <cell r="H1957">
            <v>46045</v>
          </cell>
          <cell r="I1957" t="str">
            <v>FARJAD.LATIF</v>
          </cell>
          <cell r="J1957" t="str">
            <v>Accepted</v>
          </cell>
          <cell r="K1957" t="str">
            <v>Cash Deposit</v>
          </cell>
          <cell r="L1957" t="str">
            <v>Fresh</v>
          </cell>
          <cell r="M1957" t="str">
            <v>N/A</v>
          </cell>
          <cell r="N1957" t="str">
            <v>-</v>
          </cell>
        </row>
        <row r="1958">
          <cell r="E1958" t="str">
            <v>ZRE4489</v>
          </cell>
          <cell r="F1958" t="str">
            <v>2025-01-22 00:00:00</v>
          </cell>
          <cell r="G1958">
            <v>13000</v>
          </cell>
          <cell r="H1958">
            <v>46048</v>
          </cell>
          <cell r="I1958" t="str">
            <v>RAHAT.GUL</v>
          </cell>
          <cell r="J1958" t="str">
            <v>Accepted</v>
          </cell>
          <cell r="K1958" t="str">
            <v>Online Transfer</v>
          </cell>
          <cell r="L1958" t="str">
            <v>Renewal</v>
          </cell>
          <cell r="M1958" t="str">
            <v>-</v>
          </cell>
          <cell r="N1958" t="str">
            <v>-</v>
          </cell>
        </row>
        <row r="1959">
          <cell r="E1959" t="str">
            <v>R064860</v>
          </cell>
          <cell r="F1959" t="str">
            <v>2026-01-20 15:05:22</v>
          </cell>
          <cell r="G1959">
            <v>13000</v>
          </cell>
          <cell r="H1959">
            <v>46048</v>
          </cell>
          <cell r="I1959" t="str">
            <v>TANVIR.AHMAD</v>
          </cell>
          <cell r="J1959" t="str">
            <v>Accepted</v>
          </cell>
          <cell r="K1959" t="str">
            <v>Cash Deposit</v>
          </cell>
          <cell r="L1959" t="str">
            <v>Fresh</v>
          </cell>
          <cell r="M1959" t="str">
            <v>N/A</v>
          </cell>
          <cell r="N1959" t="str">
            <v>-</v>
          </cell>
        </row>
        <row r="1960">
          <cell r="E1960" t="str">
            <v>P701775</v>
          </cell>
          <cell r="F1960" t="str">
            <v>2026-01-20 14:46:16</v>
          </cell>
          <cell r="G1960">
            <v>13000</v>
          </cell>
          <cell r="H1960">
            <v>46048</v>
          </cell>
          <cell r="I1960" t="str">
            <v>TANVIR.AHMAD</v>
          </cell>
          <cell r="J1960" t="str">
            <v>Accepted</v>
          </cell>
          <cell r="K1960" t="str">
            <v>Cash Deposit</v>
          </cell>
          <cell r="L1960" t="str">
            <v>Fresh</v>
          </cell>
          <cell r="M1960" t="str">
            <v>N/A</v>
          </cell>
          <cell r="N1960" t="str">
            <v>-</v>
          </cell>
        </row>
        <row r="1961">
          <cell r="E1961">
            <v>6063631</v>
          </cell>
          <cell r="F1961" t="str">
            <v>2022-01-14 13:14:22</v>
          </cell>
          <cell r="G1961">
            <v>16000</v>
          </cell>
          <cell r="H1961">
            <v>46048</v>
          </cell>
          <cell r="I1961" t="str">
            <v>ALIZA.WALEED</v>
          </cell>
          <cell r="J1961" t="str">
            <v>Accepted</v>
          </cell>
          <cell r="K1961" t="str">
            <v>Online Transfer</v>
          </cell>
          <cell r="L1961" t="str">
            <v>Renewal</v>
          </cell>
          <cell r="M1961" t="str">
            <v>-</v>
          </cell>
          <cell r="N1961" t="str">
            <v>-</v>
          </cell>
        </row>
        <row r="1962">
          <cell r="E1962" t="str">
            <v>NSP151R-9512462</v>
          </cell>
          <cell r="F1962" t="str">
            <v>2023-01-31 17:17:00</v>
          </cell>
          <cell r="G1962">
            <v>16000</v>
          </cell>
          <cell r="H1962">
            <v>46046</v>
          </cell>
          <cell r="I1962" t="str">
            <v>ALIZA.WALEED</v>
          </cell>
          <cell r="J1962" t="str">
            <v>Accepted</v>
          </cell>
          <cell r="K1962" t="str">
            <v>Online Transfer</v>
          </cell>
          <cell r="L1962" t="str">
            <v>Renewal</v>
          </cell>
          <cell r="M1962" t="str">
            <v>-</v>
          </cell>
          <cell r="N1962" t="str">
            <v>-</v>
          </cell>
        </row>
        <row r="1963">
          <cell r="E1963">
            <v>1803452</v>
          </cell>
          <cell r="F1963" t="str">
            <v>2026-01-17 14:45:31</v>
          </cell>
          <cell r="G1963">
            <v>12500</v>
          </cell>
          <cell r="H1963">
            <v>46048</v>
          </cell>
          <cell r="I1963" t="str">
            <v>TANVIR.AHMAD</v>
          </cell>
          <cell r="J1963" t="str">
            <v>Accepted</v>
          </cell>
          <cell r="K1963" t="str">
            <v>Cash Deposit</v>
          </cell>
          <cell r="L1963" t="str">
            <v>Fresh</v>
          </cell>
          <cell r="M1963" t="str">
            <v>N/A</v>
          </cell>
          <cell r="N1963" t="str">
            <v>-</v>
          </cell>
        </row>
        <row r="1964">
          <cell r="E1964" t="str">
            <v>NNATA52AZKP708340</v>
          </cell>
          <cell r="F1964" t="str">
            <v>2025-02-04 00:00:00</v>
          </cell>
          <cell r="G1964">
            <v>12000</v>
          </cell>
          <cell r="H1964">
            <v>46046</v>
          </cell>
          <cell r="I1964" t="str">
            <v>ALIZA.WALEED</v>
          </cell>
          <cell r="J1964" t="str">
            <v>Accepted</v>
          </cell>
          <cell r="K1964" t="str">
            <v>Online Transfer</v>
          </cell>
          <cell r="L1964" t="str">
            <v>Renewal</v>
          </cell>
          <cell r="M1964" t="str">
            <v>-</v>
          </cell>
          <cell r="N1964" t="str">
            <v>-</v>
          </cell>
        </row>
        <row r="1965">
          <cell r="E1965" t="str">
            <v>NF1AET306H1158154</v>
          </cell>
          <cell r="F1965" t="str">
            <v>2026-01-26 00:00:00</v>
          </cell>
          <cell r="G1965">
            <v>15500</v>
          </cell>
          <cell r="H1965">
            <v>46048</v>
          </cell>
          <cell r="I1965" t="str">
            <v>M.MUSTAFA</v>
          </cell>
          <cell r="J1965" t="str">
            <v>Accepted</v>
          </cell>
          <cell r="K1965" t="str">
            <v>Online Transfer</v>
          </cell>
          <cell r="L1965" t="str">
            <v>Conversion</v>
          </cell>
          <cell r="M1965" t="str">
            <v>NA</v>
          </cell>
          <cell r="N1965" t="str">
            <v>-</v>
          </cell>
        </row>
        <row r="1966">
          <cell r="E1966">
            <v>482276</v>
          </cell>
          <cell r="F1966" t="str">
            <v>2022-02-03 11:23:25</v>
          </cell>
          <cell r="G1966">
            <v>10000</v>
          </cell>
          <cell r="H1966">
            <v>46045</v>
          </cell>
          <cell r="I1966" t="str">
            <v>ALIZA.WALEED</v>
          </cell>
          <cell r="J1966" t="str">
            <v>Accepted</v>
          </cell>
          <cell r="K1966" t="str">
            <v>Cheque Deposit</v>
          </cell>
          <cell r="L1966" t="str">
            <v>Renewal</v>
          </cell>
          <cell r="M1966" t="str">
            <v>-</v>
          </cell>
          <cell r="N1966" t="str">
            <v>-</v>
          </cell>
        </row>
        <row r="1967">
          <cell r="E1967" t="str">
            <v>SUM00714</v>
          </cell>
          <cell r="F1967" t="str">
            <v>2026-01-12 16:32:24</v>
          </cell>
          <cell r="G1967">
            <v>13000</v>
          </cell>
          <cell r="H1967">
            <v>46048</v>
          </cell>
          <cell r="I1967" t="str">
            <v>TANVIR.AHMAD</v>
          </cell>
          <cell r="J1967" t="str">
            <v>Accepted</v>
          </cell>
          <cell r="K1967" t="str">
            <v>Cheque Deposit</v>
          </cell>
          <cell r="L1967" t="str">
            <v>Fresh</v>
          </cell>
          <cell r="M1967" t="str">
            <v>N/A</v>
          </cell>
          <cell r="N1967" t="str">
            <v>-</v>
          </cell>
        </row>
        <row r="1968">
          <cell r="E1968" t="str">
            <v>R018033</v>
          </cell>
          <cell r="F1968" t="str">
            <v>2023-02-06 11:34:43</v>
          </cell>
          <cell r="G1968">
            <v>16000</v>
          </cell>
          <cell r="H1968">
            <v>46047</v>
          </cell>
          <cell r="I1968" t="str">
            <v>FIZA.SHEIKH</v>
          </cell>
          <cell r="J1968" t="str">
            <v>Accepted</v>
          </cell>
          <cell r="K1968" t="str">
            <v>Online Transfer</v>
          </cell>
          <cell r="L1968" t="str">
            <v>Renewal</v>
          </cell>
          <cell r="M1968" t="str">
            <v>-</v>
          </cell>
          <cell r="N1968" t="str">
            <v>-</v>
          </cell>
        </row>
        <row r="1969">
          <cell r="E1969">
            <v>1007839</v>
          </cell>
          <cell r="F1969" t="str">
            <v>2026-01-21 14:00:09</v>
          </cell>
          <cell r="G1969">
            <v>13000</v>
          </cell>
          <cell r="H1969">
            <v>46048</v>
          </cell>
          <cell r="I1969" t="str">
            <v>TANVIR.AHMAD</v>
          </cell>
          <cell r="J1969" t="str">
            <v>Accepted</v>
          </cell>
          <cell r="K1969" t="str">
            <v>Cheque Deposit</v>
          </cell>
          <cell r="L1969" t="str">
            <v>Fresh</v>
          </cell>
          <cell r="M1969" t="str">
            <v>N/A</v>
          </cell>
          <cell r="N1969" t="str">
            <v>-</v>
          </cell>
        </row>
        <row r="1970">
          <cell r="E1970" t="str">
            <v>H1103517</v>
          </cell>
          <cell r="F1970" t="str">
            <v>2025-02-07 00:00:00</v>
          </cell>
          <cell r="G1970">
            <v>16000</v>
          </cell>
          <cell r="H1970">
            <v>46046</v>
          </cell>
          <cell r="I1970" t="str">
            <v>FIZA.SHEIKH</v>
          </cell>
          <cell r="J1970" t="str">
            <v>Accepted</v>
          </cell>
          <cell r="K1970" t="str">
            <v>Online Transfer</v>
          </cell>
          <cell r="L1970" t="str">
            <v>Renewal</v>
          </cell>
          <cell r="M1970" t="str">
            <v>-</v>
          </cell>
          <cell r="N1970" t="str">
            <v>-</v>
          </cell>
        </row>
        <row r="1971">
          <cell r="E1971" t="str">
            <v>NFBDG1834NR024851</v>
          </cell>
          <cell r="F1971" t="str">
            <v>2022-02-08 13:26:22</v>
          </cell>
          <cell r="G1971">
            <v>16000</v>
          </cell>
          <cell r="H1971">
            <v>46046</v>
          </cell>
          <cell r="I1971" t="str">
            <v>FIZA.SHEIKH</v>
          </cell>
          <cell r="J1971" t="str">
            <v>Accepted</v>
          </cell>
          <cell r="K1971" t="str">
            <v>Online Transfer</v>
          </cell>
          <cell r="L1971" t="str">
            <v>Renewal</v>
          </cell>
          <cell r="M1971" t="str">
            <v>-</v>
          </cell>
          <cell r="N1971" t="str">
            <v>-</v>
          </cell>
        </row>
        <row r="1972">
          <cell r="E1972" t="str">
            <v>AZA-746</v>
          </cell>
          <cell r="F1972" t="str">
            <v>2025-02-06 18:09:26</v>
          </cell>
          <cell r="G1972">
            <v>15000</v>
          </cell>
          <cell r="H1972">
            <v>46048</v>
          </cell>
          <cell r="I1972" t="str">
            <v>MUHAMMAD.UMER</v>
          </cell>
          <cell r="J1972" t="str">
            <v>Accepted</v>
          </cell>
          <cell r="K1972" t="str">
            <v>Online Transfer</v>
          </cell>
          <cell r="L1972" t="str">
            <v>Renewal</v>
          </cell>
          <cell r="M1972" t="str">
            <v>-</v>
          </cell>
          <cell r="N1972" t="str">
            <v>-</v>
          </cell>
        </row>
        <row r="1973">
          <cell r="E1973" t="str">
            <v>AQZ-409(A)</v>
          </cell>
          <cell r="F1973" t="str">
            <v>2026-01-24 10:15:52</v>
          </cell>
          <cell r="G1973">
            <v>13000</v>
          </cell>
          <cell r="H1973">
            <v>46046</v>
          </cell>
          <cell r="I1973" t="str">
            <v>KHIZAR.SHERWANI</v>
          </cell>
          <cell r="J1973" t="str">
            <v>Accepted</v>
          </cell>
          <cell r="K1973" t="str">
            <v>Online Transfer</v>
          </cell>
          <cell r="L1973" t="str">
            <v>Fresh</v>
          </cell>
          <cell r="M1973" t="str">
            <v>N/A</v>
          </cell>
          <cell r="N1973" t="str">
            <v>-</v>
          </cell>
        </row>
        <row r="1974">
          <cell r="E1974">
            <v>1194853</v>
          </cell>
          <cell r="F1974" t="str">
            <v>2024-01-27 15:14:35</v>
          </cell>
          <cell r="G1974">
            <v>14000</v>
          </cell>
          <cell r="H1974">
            <v>46047</v>
          </cell>
          <cell r="I1974" t="str">
            <v>JAWAHIR.SAEED</v>
          </cell>
          <cell r="J1974" t="str">
            <v>Accepted</v>
          </cell>
          <cell r="K1974" t="str">
            <v>Online Transfer</v>
          </cell>
          <cell r="L1974" t="str">
            <v>Renewal</v>
          </cell>
          <cell r="M1974" t="str">
            <v>N/A</v>
          </cell>
          <cell r="N1974" t="str">
            <v>-</v>
          </cell>
        </row>
        <row r="1975">
          <cell r="E1975" t="str">
            <v>R-6061239</v>
          </cell>
          <cell r="F1975" t="str">
            <v>2026-01-26 00:00:00</v>
          </cell>
          <cell r="G1975">
            <v>15000</v>
          </cell>
          <cell r="H1975">
            <v>46046</v>
          </cell>
          <cell r="I1975" t="str">
            <v>JAWAHIR.SAEED</v>
          </cell>
          <cell r="J1975" t="str">
            <v>Accepted</v>
          </cell>
          <cell r="K1975" t="str">
            <v>Cash Deposit</v>
          </cell>
          <cell r="L1975" t="str">
            <v>Conversion</v>
          </cell>
          <cell r="M1975" t="str">
            <v>N/A</v>
          </cell>
          <cell r="N1975" t="str">
            <v>-</v>
          </cell>
        </row>
        <row r="1976">
          <cell r="E1976" t="str">
            <v>NG3MQ4PJASP400158</v>
          </cell>
          <cell r="F1976" t="str">
            <v>2026-01-01 17:02:38</v>
          </cell>
          <cell r="G1976">
            <v>13000</v>
          </cell>
          <cell r="H1976">
            <v>46045</v>
          </cell>
          <cell r="I1976" t="str">
            <v>S.FARAZ.AHSAN</v>
          </cell>
          <cell r="J1976" t="str">
            <v>Accepted</v>
          </cell>
          <cell r="K1976" t="str">
            <v>Online Transfer</v>
          </cell>
          <cell r="L1976" t="str">
            <v>Fresh</v>
          </cell>
          <cell r="M1976" t="str">
            <v>N/A</v>
          </cell>
          <cell r="N1976" t="str">
            <v>-</v>
          </cell>
        </row>
        <row r="1977">
          <cell r="E1977">
            <v>10067293</v>
          </cell>
          <cell r="F1977" t="str">
            <v>2024-02-06 11:57:19</v>
          </cell>
          <cell r="G1977">
            <v>15500</v>
          </cell>
          <cell r="H1977">
            <v>46046</v>
          </cell>
          <cell r="I1977" t="str">
            <v>AGHA.M.JAFFER</v>
          </cell>
          <cell r="J1977" t="str">
            <v>Accepted</v>
          </cell>
          <cell r="K1977" t="str">
            <v>Online Transfer</v>
          </cell>
          <cell r="L1977" t="str">
            <v>Renewal</v>
          </cell>
          <cell r="M1977" t="str">
            <v>-</v>
          </cell>
          <cell r="N1977" t="str">
            <v>-</v>
          </cell>
        </row>
        <row r="1978">
          <cell r="E1978" t="str">
            <v>036134</v>
          </cell>
          <cell r="F1978" t="str">
            <v>2024-01-15 17:02:08</v>
          </cell>
          <cell r="G1978">
            <v>15000</v>
          </cell>
          <cell r="H1978">
            <v>46046</v>
          </cell>
          <cell r="I1978" t="str">
            <v>HUZAIFA.KHAN</v>
          </cell>
          <cell r="J1978" t="str">
            <v>Accepted</v>
          </cell>
          <cell r="K1978" t="str">
            <v>Online Transfer</v>
          </cell>
          <cell r="L1978" t="str">
            <v>Renewal</v>
          </cell>
          <cell r="M1978" t="str">
            <v>-</v>
          </cell>
          <cell r="N1978" t="str">
            <v>-</v>
          </cell>
        </row>
        <row r="1979">
          <cell r="E1979">
            <v>1235971</v>
          </cell>
          <cell r="F1979" t="str">
            <v>2025-01-17 18:01:29</v>
          </cell>
          <cell r="G1979">
            <v>15500</v>
          </cell>
          <cell r="H1979">
            <v>46048</v>
          </cell>
          <cell r="I1979" t="str">
            <v>AGHA.M.JAFFER</v>
          </cell>
          <cell r="J1979" t="str">
            <v>Accepted</v>
          </cell>
          <cell r="K1979" t="str">
            <v>Online Transfer</v>
          </cell>
          <cell r="L1979" t="str">
            <v>Renewal</v>
          </cell>
          <cell r="M1979" t="str">
            <v>-</v>
          </cell>
          <cell r="N1979" t="str">
            <v>-</v>
          </cell>
        </row>
        <row r="1980">
          <cell r="E1980" t="str">
            <v>R0441344</v>
          </cell>
          <cell r="F1980" t="str">
            <v>2026-01-26 00:00:00</v>
          </cell>
          <cell r="G1980">
            <v>15000</v>
          </cell>
          <cell r="H1980">
            <v>46048</v>
          </cell>
          <cell r="I1980" t="str">
            <v>IQRA.KHAN</v>
          </cell>
          <cell r="J1980" t="str">
            <v>Accepted</v>
          </cell>
          <cell r="K1980" t="str">
            <v>Online Transfer</v>
          </cell>
          <cell r="L1980" t="str">
            <v>Conversion</v>
          </cell>
          <cell r="M1980" t="str">
            <v>N/A</v>
          </cell>
          <cell r="N1980" t="str">
            <v>-</v>
          </cell>
        </row>
        <row r="1981">
          <cell r="E1981" t="str">
            <v>HA25S-826419</v>
          </cell>
          <cell r="F1981" t="str">
            <v>2025-02-08 14:12:54</v>
          </cell>
          <cell r="G1981">
            <v>12500</v>
          </cell>
          <cell r="H1981">
            <v>46046</v>
          </cell>
          <cell r="I1981" t="str">
            <v>HUZAIFA.KHAN</v>
          </cell>
          <cell r="J1981" t="str">
            <v>Accepted</v>
          </cell>
          <cell r="K1981" t="str">
            <v>Online Transfer</v>
          </cell>
          <cell r="L1981" t="str">
            <v>Renewal</v>
          </cell>
          <cell r="M1981" t="str">
            <v>-</v>
          </cell>
          <cell r="N1981" t="str">
            <v>-</v>
          </cell>
        </row>
        <row r="1982">
          <cell r="E1982" t="str">
            <v>S00219962</v>
          </cell>
          <cell r="F1982" t="str">
            <v>2026-01-19 15:23:44</v>
          </cell>
          <cell r="G1982">
            <v>13000</v>
          </cell>
          <cell r="H1982">
            <v>46046</v>
          </cell>
          <cell r="I1982" t="str">
            <v>TANVIR.AHMAD</v>
          </cell>
          <cell r="J1982" t="str">
            <v>Accepted</v>
          </cell>
          <cell r="K1982" t="str">
            <v>Online Transfer</v>
          </cell>
          <cell r="L1982" t="str">
            <v>Fresh</v>
          </cell>
          <cell r="M1982" t="str">
            <v>N/A</v>
          </cell>
          <cell r="N1982" t="str">
            <v>-</v>
          </cell>
        </row>
        <row r="1983">
          <cell r="E1983" t="str">
            <v>R7043789</v>
          </cell>
          <cell r="F1983" t="str">
            <v>2026-01-24 14:06:18</v>
          </cell>
          <cell r="G1983">
            <v>13000</v>
          </cell>
          <cell r="H1983">
            <v>46046</v>
          </cell>
          <cell r="I1983" t="str">
            <v>TANVIR.AHMAD</v>
          </cell>
          <cell r="J1983" t="str">
            <v>Accepted</v>
          </cell>
          <cell r="K1983" t="str">
            <v>Online Transfer</v>
          </cell>
          <cell r="L1983" t="str">
            <v>Fresh</v>
          </cell>
          <cell r="M1983" t="str">
            <v>N/A</v>
          </cell>
          <cell r="N1983" t="str">
            <v>-</v>
          </cell>
        </row>
        <row r="1984">
          <cell r="E1984" t="str">
            <v>NF1SZC63S00206924</v>
          </cell>
          <cell r="F1984" t="str">
            <v>2025-01-20 13:51:26</v>
          </cell>
          <cell r="G1984">
            <v>13000</v>
          </cell>
          <cell r="H1984">
            <v>46046</v>
          </cell>
          <cell r="I1984" t="str">
            <v>RAHAT.GUL</v>
          </cell>
          <cell r="J1984" t="str">
            <v>Accepted</v>
          </cell>
          <cell r="K1984" t="str">
            <v>Online Transfer</v>
          </cell>
          <cell r="L1984" t="str">
            <v>Renewal</v>
          </cell>
          <cell r="M1984" t="str">
            <v>-</v>
          </cell>
          <cell r="N1984" t="str">
            <v>-</v>
          </cell>
        </row>
        <row r="1985">
          <cell r="E1985">
            <v>20476637</v>
          </cell>
          <cell r="F1985" t="str">
            <v>2024-02-06 11:36:47</v>
          </cell>
          <cell r="G1985">
            <v>13000</v>
          </cell>
          <cell r="H1985">
            <v>46047</v>
          </cell>
          <cell r="I1985" t="str">
            <v>RAHAT.GUL</v>
          </cell>
          <cell r="J1985" t="str">
            <v>Accepted</v>
          </cell>
          <cell r="K1985" t="str">
            <v>Online Transfer</v>
          </cell>
          <cell r="L1985" t="str">
            <v>Renewal</v>
          </cell>
          <cell r="M1985" t="str">
            <v>-</v>
          </cell>
          <cell r="N1985" t="str">
            <v>-</v>
          </cell>
        </row>
        <row r="1986">
          <cell r="E1986">
            <v>3334</v>
          </cell>
          <cell r="F1986" t="str">
            <v>2025-02-01 14:44:56</v>
          </cell>
          <cell r="G1986">
            <v>14000</v>
          </cell>
          <cell r="H1986">
            <v>46047</v>
          </cell>
          <cell r="I1986" t="str">
            <v>ZAYNAB.MUSTAFA</v>
          </cell>
          <cell r="J1986" t="str">
            <v>Accepted</v>
          </cell>
          <cell r="K1986" t="str">
            <v>Online Transfer</v>
          </cell>
          <cell r="L1986" t="str">
            <v>Renewal</v>
          </cell>
          <cell r="M1986" t="str">
            <v>-</v>
          </cell>
          <cell r="N1986" t="str">
            <v>-</v>
          </cell>
        </row>
        <row r="1987">
          <cell r="E1987" t="str">
            <v>NFBDG1833MR022314</v>
          </cell>
          <cell r="F1987" t="str">
            <v>2025-02-05 00:00:00</v>
          </cell>
          <cell r="G1987">
            <v>15000</v>
          </cell>
          <cell r="H1987">
            <v>46046</v>
          </cell>
          <cell r="I1987" t="str">
            <v>RAHAT.GUL</v>
          </cell>
          <cell r="J1987" t="str">
            <v>Accepted</v>
          </cell>
          <cell r="K1987" t="str">
            <v>Online Transfer</v>
          </cell>
          <cell r="L1987" t="str">
            <v>Renewal</v>
          </cell>
          <cell r="M1987" t="str">
            <v>-</v>
          </cell>
          <cell r="N1987" t="str">
            <v>-</v>
          </cell>
        </row>
        <row r="1988">
          <cell r="E1988" t="str">
            <v>NF1AET306H1213336</v>
          </cell>
          <cell r="F1988" t="str">
            <v>2025-02-05 14:00:39</v>
          </cell>
          <cell r="G1988">
            <v>14000</v>
          </cell>
          <cell r="H1988">
            <v>46047</v>
          </cell>
          <cell r="I1988" t="str">
            <v>MUHAMMAD.OWAIS</v>
          </cell>
          <cell r="J1988" t="str">
            <v>Accepted</v>
          </cell>
          <cell r="K1988" t="str">
            <v>Online Transfer</v>
          </cell>
          <cell r="L1988" t="str">
            <v>Renewal</v>
          </cell>
          <cell r="M1988" t="str">
            <v>-</v>
          </cell>
          <cell r="N1988" t="str">
            <v>-</v>
          </cell>
        </row>
        <row r="1989">
          <cell r="E1989">
            <v>10149317</v>
          </cell>
          <cell r="F1989" t="str">
            <v>2025-02-06 14:32:29</v>
          </cell>
          <cell r="G1989">
            <v>16000</v>
          </cell>
          <cell r="H1989">
            <v>46046</v>
          </cell>
          <cell r="I1989" t="str">
            <v>M.MUSTAFA</v>
          </cell>
          <cell r="J1989" t="str">
            <v>Accepted</v>
          </cell>
          <cell r="K1989" t="str">
            <v>Online Transfer</v>
          </cell>
          <cell r="L1989" t="str">
            <v>Renewal</v>
          </cell>
          <cell r="M1989" t="str">
            <v>-</v>
          </cell>
          <cell r="N1989" t="str">
            <v>-</v>
          </cell>
        </row>
        <row r="1990">
          <cell r="E1990" t="str">
            <v>RR004385</v>
          </cell>
          <cell r="F1990" t="str">
            <v>2025-02-06 13:20:37</v>
          </cell>
          <cell r="G1990">
            <v>13000</v>
          </cell>
          <cell r="H1990">
            <v>46046</v>
          </cell>
          <cell r="I1990" t="str">
            <v>M.MUSTAFA</v>
          </cell>
          <cell r="J1990" t="str">
            <v>Accepted</v>
          </cell>
          <cell r="K1990" t="str">
            <v>Online Transfer</v>
          </cell>
          <cell r="L1990" t="str">
            <v>Renewal</v>
          </cell>
          <cell r="M1990" t="str">
            <v>-</v>
          </cell>
          <cell r="N1990" t="str">
            <v>-</v>
          </cell>
        </row>
        <row r="1991">
          <cell r="E1991" t="str">
            <v>R003833</v>
          </cell>
          <cell r="F1991" t="str">
            <v>2024-07-10 09:39:22</v>
          </cell>
          <cell r="G1991">
            <v>13000</v>
          </cell>
          <cell r="H1991">
            <v>46047</v>
          </cell>
          <cell r="I1991" t="str">
            <v>M.MUSTAFA</v>
          </cell>
          <cell r="J1991" t="str">
            <v>Accepted</v>
          </cell>
          <cell r="K1991" t="str">
            <v>Online Transfer</v>
          </cell>
          <cell r="L1991" t="str">
            <v>Renewal</v>
          </cell>
          <cell r="M1991" t="str">
            <v>-</v>
          </cell>
          <cell r="N1991" t="str">
            <v>-</v>
          </cell>
        </row>
        <row r="1992">
          <cell r="E1992" t="str">
            <v>CAV-309</v>
          </cell>
          <cell r="F1992" t="str">
            <v>2025-02-06 10:12:28</v>
          </cell>
          <cell r="G1992">
            <v>13000</v>
          </cell>
          <cell r="H1992">
            <v>46047</v>
          </cell>
          <cell r="I1992" t="str">
            <v>MUHAMMAD.OWAIS</v>
          </cell>
          <cell r="J1992" t="str">
            <v>Accepted</v>
          </cell>
          <cell r="K1992" t="str">
            <v>Online Transfer</v>
          </cell>
          <cell r="L1992" t="str">
            <v>Renewal</v>
          </cell>
          <cell r="M1992" t="str">
            <v>-</v>
          </cell>
          <cell r="N1992" t="str">
            <v>-</v>
          </cell>
        </row>
        <row r="1993">
          <cell r="E1993" t="str">
            <v>MH55S-270481</v>
          </cell>
          <cell r="F1993" t="str">
            <v>2026-01-20 12:56:57</v>
          </cell>
          <cell r="G1993">
            <v>15000</v>
          </cell>
          <cell r="H1993">
            <v>46046</v>
          </cell>
          <cell r="I1993" t="str">
            <v>JOSEPH.H</v>
          </cell>
          <cell r="J1993" t="str">
            <v>Accepted</v>
          </cell>
          <cell r="K1993" t="str">
            <v>Online Transfer</v>
          </cell>
          <cell r="L1993" t="str">
            <v>Fresh</v>
          </cell>
          <cell r="M1993" t="str">
            <v>N/A</v>
          </cell>
          <cell r="N1993" t="str">
            <v>-</v>
          </cell>
        </row>
        <row r="1994">
          <cell r="E1994" t="str">
            <v>NFBDG1839JR013998</v>
          </cell>
          <cell r="F1994" t="str">
            <v>2026-01-22 16:48:43</v>
          </cell>
          <cell r="G1994">
            <v>17000</v>
          </cell>
          <cell r="H1994">
            <v>46046</v>
          </cell>
          <cell r="I1994" t="str">
            <v>JOSEPH.H</v>
          </cell>
          <cell r="J1994" t="str">
            <v>Accepted</v>
          </cell>
          <cell r="K1994" t="str">
            <v>Online Transfer</v>
          </cell>
          <cell r="L1994" t="str">
            <v>Fresh</v>
          </cell>
          <cell r="M1994" t="str">
            <v>N/A</v>
          </cell>
          <cell r="N1994" t="str">
            <v>-</v>
          </cell>
        </row>
        <row r="1995">
          <cell r="E1995" t="str">
            <v>E34EE-003904</v>
          </cell>
          <cell r="F1995" t="str">
            <v>2026-01-22 15:39:56</v>
          </cell>
          <cell r="G1995">
            <v>15000</v>
          </cell>
          <cell r="H1995">
            <v>46046</v>
          </cell>
          <cell r="I1995" t="str">
            <v>JOSEPH.H</v>
          </cell>
          <cell r="J1995" t="str">
            <v>Accepted</v>
          </cell>
          <cell r="K1995" t="str">
            <v>Online Transfer</v>
          </cell>
          <cell r="L1995" t="str">
            <v>Fresh</v>
          </cell>
          <cell r="M1995" t="str">
            <v>N/A</v>
          </cell>
          <cell r="N1995" t="str">
            <v>-</v>
          </cell>
        </row>
        <row r="1996">
          <cell r="E1996" t="str">
            <v>NNAUM53AZMP300311</v>
          </cell>
          <cell r="F1996" t="str">
            <v>2026-01-23 18:50:29</v>
          </cell>
          <cell r="G1996">
            <v>16000</v>
          </cell>
          <cell r="H1996">
            <v>46046</v>
          </cell>
          <cell r="I1996" t="str">
            <v>JOSEPH.H</v>
          </cell>
          <cell r="J1996" t="str">
            <v>Accepted</v>
          </cell>
          <cell r="K1996" t="str">
            <v>Online Transfer</v>
          </cell>
          <cell r="L1996" t="str">
            <v>Fresh</v>
          </cell>
          <cell r="M1996" t="str">
            <v>N/A</v>
          </cell>
          <cell r="N1996" t="str">
            <v>-</v>
          </cell>
        </row>
        <row r="1997">
          <cell r="E1997" t="str">
            <v>N501740</v>
          </cell>
          <cell r="F1997" t="str">
            <v>2022-01-31 14:17:57</v>
          </cell>
          <cell r="G1997">
            <v>13000</v>
          </cell>
          <cell r="H1997">
            <v>46046</v>
          </cell>
          <cell r="I1997" t="str">
            <v>AMIN.CHISHTI</v>
          </cell>
          <cell r="J1997" t="str">
            <v>Accepted</v>
          </cell>
          <cell r="K1997" t="str">
            <v>Online Transfer</v>
          </cell>
          <cell r="L1997" t="str">
            <v>Renewal</v>
          </cell>
          <cell r="M1997" t="str">
            <v>-</v>
          </cell>
          <cell r="N1997" t="str">
            <v>-</v>
          </cell>
        </row>
        <row r="1998">
          <cell r="E1998">
            <v>220545</v>
          </cell>
          <cell r="F1998" t="str">
            <v>2026-01-21 19:02:55</v>
          </cell>
          <cell r="G1998">
            <v>19000</v>
          </cell>
          <cell r="H1998">
            <v>46044</v>
          </cell>
          <cell r="I1998" t="str">
            <v>UMER.AZEEM</v>
          </cell>
          <cell r="J1998" t="str">
            <v>Accepted</v>
          </cell>
          <cell r="K1998" t="str">
            <v>Online Transfer</v>
          </cell>
          <cell r="L1998" t="str">
            <v>Fresh</v>
          </cell>
          <cell r="M1998" t="str">
            <v>N/A</v>
          </cell>
          <cell r="N1998" t="str">
            <v>-</v>
          </cell>
        </row>
        <row r="1999">
          <cell r="E1999" t="str">
            <v>R042270</v>
          </cell>
          <cell r="F1999" t="str">
            <v>2026-01-22 09:46:30</v>
          </cell>
          <cell r="G1999">
            <v>15000</v>
          </cell>
          <cell r="H1999">
            <v>46045</v>
          </cell>
          <cell r="I1999" t="str">
            <v>UMER.AZEEM</v>
          </cell>
          <cell r="J1999" t="str">
            <v>Accepted</v>
          </cell>
          <cell r="K1999" t="str">
            <v>Online Transfer</v>
          </cell>
          <cell r="L1999" t="str">
            <v>Fresh</v>
          </cell>
          <cell r="M1999" t="str">
            <v>HONDA KHAIR (PRIVATE) LIMITED</v>
          </cell>
          <cell r="N1999">
            <v>6388279</v>
          </cell>
        </row>
        <row r="2000">
          <cell r="E2000" t="str">
            <v>JY-9255</v>
          </cell>
          <cell r="F2000" t="str">
            <v>2026-01-21 00:00:00</v>
          </cell>
          <cell r="G2000">
            <v>10000</v>
          </cell>
          <cell r="H2000">
            <v>46044</v>
          </cell>
          <cell r="I2000" t="str">
            <v>SHAYAN</v>
          </cell>
          <cell r="J2000" t="str">
            <v>Accepted</v>
          </cell>
          <cell r="K2000" t="str">
            <v>Online Transfer</v>
          </cell>
          <cell r="L2000" t="str">
            <v>Fresh</v>
          </cell>
          <cell r="M2000" t="str">
            <v>N/A</v>
          </cell>
          <cell r="N2000" t="str">
            <v>-</v>
          </cell>
        </row>
        <row r="2001">
          <cell r="E2001" t="str">
            <v>SB308PK01096981</v>
          </cell>
          <cell r="F2001" t="str">
            <v>2026-01-22 13:36:08</v>
          </cell>
          <cell r="G2001">
            <v>18000</v>
          </cell>
          <cell r="H2001">
            <v>46046</v>
          </cell>
          <cell r="I2001" t="str">
            <v>M.FAIZAN</v>
          </cell>
          <cell r="J2001" t="str">
            <v>Accepted</v>
          </cell>
          <cell r="K2001" t="str">
            <v>Online Transfer</v>
          </cell>
          <cell r="L2001" t="str">
            <v>Fresh</v>
          </cell>
          <cell r="M2001" t="str">
            <v>N/A</v>
          </cell>
          <cell r="N2001" t="str">
            <v>-</v>
          </cell>
        </row>
        <row r="2002">
          <cell r="E2002" t="str">
            <v>NE43G-170019</v>
          </cell>
          <cell r="F2002" t="str">
            <v>2026-01-07 12:34:28</v>
          </cell>
          <cell r="G2002">
            <v>9131</v>
          </cell>
          <cell r="H2002">
            <v>46045</v>
          </cell>
          <cell r="I2002" t="str">
            <v>UMER.AZEEM</v>
          </cell>
          <cell r="J2002" t="str">
            <v>Accepted</v>
          </cell>
          <cell r="K2002" t="str">
            <v>Online Transfer</v>
          </cell>
          <cell r="L2002" t="str">
            <v>Fresh</v>
          </cell>
          <cell r="M2002" t="str">
            <v>N/A</v>
          </cell>
          <cell r="N2002" t="str">
            <v>-</v>
          </cell>
        </row>
        <row r="2003">
          <cell r="E2003">
            <v>50109360</v>
          </cell>
          <cell r="F2003" t="str">
            <v>2026-01-22 10:05:21</v>
          </cell>
          <cell r="G2003">
            <v>13000</v>
          </cell>
          <cell r="H2003">
            <v>46046</v>
          </cell>
          <cell r="I2003" t="str">
            <v>UMER.AZEEM</v>
          </cell>
          <cell r="J2003" t="str">
            <v>Accepted</v>
          </cell>
          <cell r="K2003" t="str">
            <v>Online Transfer</v>
          </cell>
          <cell r="L2003" t="str">
            <v>Fresh</v>
          </cell>
          <cell r="M2003" t="str">
            <v>N/A</v>
          </cell>
          <cell r="N2003" t="str">
            <v>-</v>
          </cell>
        </row>
        <row r="2004">
          <cell r="E2004" t="str">
            <v>ZRE172R-7066741</v>
          </cell>
          <cell r="F2004" t="str">
            <v>2026-01-23 15:26:55</v>
          </cell>
          <cell r="G2004">
            <v>16000</v>
          </cell>
          <cell r="H2004">
            <v>46045</v>
          </cell>
          <cell r="I2004" t="str">
            <v>SABOOR.ALI</v>
          </cell>
          <cell r="J2004" t="str">
            <v>Accepted</v>
          </cell>
          <cell r="K2004" t="str">
            <v>Online Transfer</v>
          </cell>
          <cell r="L2004" t="str">
            <v>Fresh</v>
          </cell>
          <cell r="M2004" t="str">
            <v>N/A</v>
          </cell>
          <cell r="N2004" t="str">
            <v>-</v>
          </cell>
        </row>
        <row r="2005">
          <cell r="E2005" t="str">
            <v>H1265379</v>
          </cell>
          <cell r="F2005" t="str">
            <v>2026-01-24 13:20:42</v>
          </cell>
          <cell r="G2005">
            <v>12500</v>
          </cell>
          <cell r="H2005">
            <v>46046</v>
          </cell>
          <cell r="I2005" t="str">
            <v>UMER.AZEEM</v>
          </cell>
          <cell r="J2005" t="str">
            <v>Accepted</v>
          </cell>
          <cell r="K2005" t="str">
            <v>Online Transfer</v>
          </cell>
          <cell r="L2005" t="str">
            <v>Fresh</v>
          </cell>
          <cell r="M2005" t="str">
            <v>N/A</v>
          </cell>
          <cell r="N2005" t="str">
            <v>-</v>
          </cell>
        </row>
        <row r="2006">
          <cell r="E2006" t="str">
            <v>SR308PK458937</v>
          </cell>
          <cell r="F2006" t="str">
            <v>2026-01-22 18:57:42</v>
          </cell>
          <cell r="G2006">
            <v>13000</v>
          </cell>
          <cell r="H2006">
            <v>46045</v>
          </cell>
          <cell r="I2006" t="str">
            <v>SABOOR.ALI</v>
          </cell>
          <cell r="J2006" t="str">
            <v>Accepted</v>
          </cell>
          <cell r="K2006" t="str">
            <v>Online Transfer</v>
          </cell>
          <cell r="L2006" t="str">
            <v>Fresh</v>
          </cell>
          <cell r="M2006" t="str">
            <v>N/A</v>
          </cell>
          <cell r="N2006" t="str">
            <v>-</v>
          </cell>
        </row>
        <row r="2007">
          <cell r="E2007" t="str">
            <v>KW-6817</v>
          </cell>
          <cell r="F2007" t="str">
            <v>2026-01-22 14:10:31</v>
          </cell>
          <cell r="G2007">
            <v>25000</v>
          </cell>
          <cell r="H2007">
            <v>46044</v>
          </cell>
          <cell r="I2007" t="str">
            <v>SABOOR.ALI</v>
          </cell>
          <cell r="J2007" t="str">
            <v>Accepted</v>
          </cell>
          <cell r="K2007" t="str">
            <v>Online Transfer</v>
          </cell>
          <cell r="L2007" t="str">
            <v>Fresh</v>
          </cell>
          <cell r="M2007" t="str">
            <v>N/A</v>
          </cell>
          <cell r="N2007" t="str">
            <v>-</v>
          </cell>
        </row>
        <row r="2008">
          <cell r="E2008" t="str">
            <v>NF9EEUA5XR2009200</v>
          </cell>
          <cell r="F2008" t="str">
            <v>2025-12-18 10:40:43</v>
          </cell>
          <cell r="G2008">
            <v>11873</v>
          </cell>
          <cell r="H2008">
            <v>46048</v>
          </cell>
          <cell r="I2008" t="str">
            <v>UMER.AZEEM</v>
          </cell>
          <cell r="J2008" t="str">
            <v>Accepted</v>
          </cell>
          <cell r="K2008" t="str">
            <v>Online Transfer</v>
          </cell>
          <cell r="L2008" t="str">
            <v>Fresh</v>
          </cell>
          <cell r="M2008" t="str">
            <v>N/A</v>
          </cell>
          <cell r="N2008" t="str">
            <v>-</v>
          </cell>
        </row>
        <row r="2009">
          <cell r="E2009">
            <v>202405</v>
          </cell>
          <cell r="F2009" t="str">
            <v>2026-01-22 19:23:28</v>
          </cell>
          <cell r="G2009">
            <v>13000</v>
          </cell>
          <cell r="H2009">
            <v>46055</v>
          </cell>
          <cell r="I2009" t="str">
            <v>M.FAIZAN</v>
          </cell>
          <cell r="J2009" t="str">
            <v>Accepted</v>
          </cell>
          <cell r="K2009" t="str">
            <v>Cash</v>
          </cell>
          <cell r="L2009" t="str">
            <v>Fresh</v>
          </cell>
          <cell r="M2009" t="str">
            <v>N/A</v>
          </cell>
          <cell r="N2009" t="str">
            <v>-</v>
          </cell>
        </row>
        <row r="2010">
          <cell r="E2010" t="str">
            <v>KKN-2686</v>
          </cell>
          <cell r="F2010" t="str">
            <v>2025-12-08 13:23:10</v>
          </cell>
          <cell r="G2010">
            <v>12500</v>
          </cell>
          <cell r="H2010">
            <v>46049</v>
          </cell>
          <cell r="I2010" t="str">
            <v>UMER.AZEEM</v>
          </cell>
          <cell r="J2010" t="str">
            <v>Accepted</v>
          </cell>
          <cell r="K2010" t="str">
            <v>Cheque Deposit</v>
          </cell>
          <cell r="L2010" t="str">
            <v>Fresh</v>
          </cell>
          <cell r="M2010" t="str">
            <v>-</v>
          </cell>
          <cell r="N2010" t="str">
            <v>-</v>
          </cell>
        </row>
        <row r="2011">
          <cell r="E2011" t="str">
            <v>KPI-7566</v>
          </cell>
          <cell r="F2011" t="str">
            <v>2025-12-08 12:41:49</v>
          </cell>
          <cell r="G2011">
            <v>12500</v>
          </cell>
          <cell r="H2011">
            <v>46049</v>
          </cell>
          <cell r="I2011" t="str">
            <v>UMER.AZEEM</v>
          </cell>
          <cell r="J2011" t="str">
            <v>Accepted</v>
          </cell>
          <cell r="K2011" t="str">
            <v>Cheque Deposit</v>
          </cell>
          <cell r="L2011" t="str">
            <v>Fresh</v>
          </cell>
          <cell r="M2011" t="str">
            <v>-</v>
          </cell>
          <cell r="N2011" t="str">
            <v>-</v>
          </cell>
        </row>
        <row r="2012">
          <cell r="E2012" t="str">
            <v>SA-6951</v>
          </cell>
          <cell r="F2012" t="str">
            <v>2025-12-23 17:28:34</v>
          </cell>
          <cell r="G2012">
            <v>12500</v>
          </cell>
          <cell r="H2012">
            <v>46049</v>
          </cell>
          <cell r="I2012" t="str">
            <v>UMER.AZEEM</v>
          </cell>
          <cell r="J2012" t="str">
            <v>Accepted</v>
          </cell>
          <cell r="K2012" t="str">
            <v>Cheque Deposit</v>
          </cell>
          <cell r="L2012" t="str">
            <v>Fresh</v>
          </cell>
          <cell r="M2012" t="str">
            <v>-</v>
          </cell>
          <cell r="N2012" t="str">
            <v>-</v>
          </cell>
        </row>
        <row r="2013">
          <cell r="E2013">
            <v>485247</v>
          </cell>
          <cell r="F2013" t="str">
            <v>2026-01-16 17:14:45</v>
          </cell>
          <cell r="G2013">
            <v>12500</v>
          </cell>
          <cell r="H2013">
            <v>46043</v>
          </cell>
          <cell r="I2013" t="str">
            <v>UMER.AZEEM</v>
          </cell>
          <cell r="J2013" t="str">
            <v>Accepted</v>
          </cell>
          <cell r="K2013" t="str">
            <v>Online Transfer</v>
          </cell>
          <cell r="L2013" t="str">
            <v>Fresh</v>
          </cell>
          <cell r="M2013" t="str">
            <v>-</v>
          </cell>
          <cell r="N2013" t="str">
            <v>-</v>
          </cell>
        </row>
        <row r="2014">
          <cell r="E2014" t="str">
            <v>NF1AVK31H10060290</v>
          </cell>
          <cell r="F2014" t="str">
            <v>2025-02-06 19:24:28</v>
          </cell>
          <cell r="G2014">
            <v>14000</v>
          </cell>
          <cell r="H2014">
            <v>46046</v>
          </cell>
          <cell r="I2014" t="str">
            <v>ZAYNAB.MUSTAFA</v>
          </cell>
          <cell r="J2014" t="str">
            <v>Accepted</v>
          </cell>
          <cell r="K2014" t="str">
            <v>Online Transfer</v>
          </cell>
          <cell r="L2014" t="str">
            <v>Renewal</v>
          </cell>
          <cell r="M2014" t="str">
            <v>-</v>
          </cell>
          <cell r="N2014" t="str">
            <v>-</v>
          </cell>
        </row>
        <row r="2015">
          <cell r="E2015" t="str">
            <v>Ha36S-627319</v>
          </cell>
          <cell r="F2015" t="str">
            <v>2025-02-01 18:29:21</v>
          </cell>
          <cell r="G2015">
            <v>12000</v>
          </cell>
          <cell r="H2015">
            <v>46055</v>
          </cell>
          <cell r="I2015" t="str">
            <v>ZAYNAB.MUSTAFA</v>
          </cell>
          <cell r="J2015" t="str">
            <v>Accepted</v>
          </cell>
          <cell r="K2015" t="str">
            <v>Cash</v>
          </cell>
          <cell r="L2015" t="str">
            <v>Renewal</v>
          </cell>
          <cell r="M2015" t="str">
            <v>-</v>
          </cell>
          <cell r="N2015" t="str">
            <v>-</v>
          </cell>
        </row>
        <row r="2016">
          <cell r="E2016" t="str">
            <v>ER120346</v>
          </cell>
          <cell r="F2016" t="str">
            <v>2024-01-29 12:02:59</v>
          </cell>
          <cell r="G2016">
            <v>13000</v>
          </cell>
          <cell r="H2016">
            <v>46046</v>
          </cell>
          <cell r="I2016" t="str">
            <v>AGHA.M.JAFFER</v>
          </cell>
          <cell r="J2016" t="str">
            <v>Accepted</v>
          </cell>
          <cell r="K2016" t="str">
            <v>Online Transfer</v>
          </cell>
          <cell r="L2016" t="str">
            <v>Renewal</v>
          </cell>
          <cell r="M2016" t="str">
            <v>-</v>
          </cell>
          <cell r="N2016" t="str">
            <v>-</v>
          </cell>
        </row>
        <row r="2017">
          <cell r="E2017">
            <v>10104754</v>
          </cell>
          <cell r="F2017" t="str">
            <v>2023-01-11 11:37:15</v>
          </cell>
          <cell r="G2017">
            <v>14000</v>
          </cell>
          <cell r="H2017">
            <v>46043</v>
          </cell>
          <cell r="I2017" t="str">
            <v>SABA.CH</v>
          </cell>
          <cell r="J2017" t="str">
            <v>Accepted</v>
          </cell>
          <cell r="K2017" t="str">
            <v>Cheque Deposit</v>
          </cell>
          <cell r="L2017" t="str">
            <v>Renewal</v>
          </cell>
          <cell r="M2017" t="str">
            <v>-</v>
          </cell>
          <cell r="N2017" t="str">
            <v>-</v>
          </cell>
        </row>
        <row r="2018">
          <cell r="E2018">
            <v>4070069</v>
          </cell>
          <cell r="F2018" t="str">
            <v>2024-01-23 14:05:19</v>
          </cell>
          <cell r="G2018">
            <v>10000</v>
          </cell>
          <cell r="H2018">
            <v>46044</v>
          </cell>
          <cell r="I2018" t="str">
            <v>SABA.CH</v>
          </cell>
          <cell r="J2018" t="str">
            <v>Accepted</v>
          </cell>
          <cell r="K2018" t="str">
            <v>Online Transfer</v>
          </cell>
          <cell r="L2018" t="str">
            <v>Renewal</v>
          </cell>
          <cell r="M2018" t="str">
            <v>-</v>
          </cell>
          <cell r="N2018" t="str">
            <v>-</v>
          </cell>
        </row>
        <row r="2019">
          <cell r="E2019" t="str">
            <v>BNB-849</v>
          </cell>
          <cell r="F2019" t="str">
            <v>2026-01-15 16:17:21</v>
          </cell>
          <cell r="G2019">
            <v>10000</v>
          </cell>
          <cell r="H2019">
            <v>46037</v>
          </cell>
          <cell r="I2019" t="str">
            <v>M.FAIZAN</v>
          </cell>
          <cell r="J2019" t="str">
            <v>Accepted</v>
          </cell>
          <cell r="K2019" t="str">
            <v>Online Transfer</v>
          </cell>
          <cell r="L2019" t="str">
            <v>Fresh</v>
          </cell>
          <cell r="M2019" t="str">
            <v>N/A</v>
          </cell>
          <cell r="N2019" t="str">
            <v>-</v>
          </cell>
        </row>
        <row r="2020">
          <cell r="E2020" t="str">
            <v>LE14-6666</v>
          </cell>
          <cell r="F2020" t="str">
            <v>2026-01-12 12:38:34</v>
          </cell>
          <cell r="G2020">
            <v>11000</v>
          </cell>
          <cell r="H2020">
            <v>46035</v>
          </cell>
          <cell r="I2020" t="str">
            <v>M.FAIZAN</v>
          </cell>
          <cell r="J2020" t="str">
            <v>Accepted</v>
          </cell>
          <cell r="K2020" t="str">
            <v>Online Transfer</v>
          </cell>
          <cell r="L2020" t="str">
            <v>Fresh</v>
          </cell>
          <cell r="M2020" t="str">
            <v>N/A</v>
          </cell>
          <cell r="N2020" t="str">
            <v>-</v>
          </cell>
        </row>
        <row r="2021">
          <cell r="E2021" t="str">
            <v>0074488</v>
          </cell>
          <cell r="F2021" t="str">
            <v>2023-01-30 17:04:11</v>
          </cell>
          <cell r="G2021">
            <v>10000</v>
          </cell>
          <cell r="H2021">
            <v>46043</v>
          </cell>
          <cell r="I2021" t="str">
            <v>SABA.CH</v>
          </cell>
          <cell r="J2021" t="str">
            <v>Accepted</v>
          </cell>
          <cell r="K2021" t="str">
            <v>Cheque Deposit</v>
          </cell>
          <cell r="L2021" t="str">
            <v>Renewal</v>
          </cell>
          <cell r="M2021" t="str">
            <v>-</v>
          </cell>
          <cell r="N2021" t="str">
            <v>-</v>
          </cell>
        </row>
        <row r="2022">
          <cell r="E2022">
            <v>482102</v>
          </cell>
          <cell r="F2022" t="str">
            <v>2026-01-06 17:35:32</v>
          </cell>
          <cell r="G2022">
            <v>13000</v>
          </cell>
          <cell r="H2022">
            <v>46030</v>
          </cell>
          <cell r="I2022" t="str">
            <v>M.FAIZAN</v>
          </cell>
          <cell r="J2022" t="str">
            <v>Accepted</v>
          </cell>
          <cell r="K2022" t="str">
            <v>Online Transfer</v>
          </cell>
          <cell r="L2022" t="str">
            <v>Fresh</v>
          </cell>
          <cell r="M2022" t="str">
            <v>N/A</v>
          </cell>
          <cell r="N2022" t="str">
            <v>-</v>
          </cell>
        </row>
        <row r="2023">
          <cell r="E2023" t="str">
            <v>BTV-923</v>
          </cell>
          <cell r="F2023" t="str">
            <v>2026-01-23 16:33:13</v>
          </cell>
          <cell r="G2023">
            <v>18000</v>
          </cell>
          <cell r="H2023">
            <v>46046</v>
          </cell>
          <cell r="I2023" t="str">
            <v>M.FAIZAN</v>
          </cell>
          <cell r="J2023" t="str">
            <v>Accepted</v>
          </cell>
          <cell r="K2023" t="str">
            <v>Online Transfer</v>
          </cell>
          <cell r="L2023" t="str">
            <v>Fresh</v>
          </cell>
          <cell r="M2023" t="str">
            <v>N/A</v>
          </cell>
          <cell r="N2023" t="str">
            <v>-</v>
          </cell>
        </row>
        <row r="2024">
          <cell r="E2024" t="str">
            <v>CCS-497</v>
          </cell>
          <cell r="F2024" t="str">
            <v>2026-01-24 12:17:30</v>
          </cell>
          <cell r="G2024">
            <v>20000</v>
          </cell>
          <cell r="H2024">
            <v>46046</v>
          </cell>
          <cell r="I2024" t="str">
            <v>M.FAIZAN</v>
          </cell>
          <cell r="J2024" t="str">
            <v>Accepted</v>
          </cell>
          <cell r="K2024" t="str">
            <v>Online Transfer</v>
          </cell>
          <cell r="L2024" t="str">
            <v>Fresh</v>
          </cell>
          <cell r="M2024" t="str">
            <v>N/A</v>
          </cell>
          <cell r="N2024" t="str">
            <v>-</v>
          </cell>
        </row>
        <row r="2025">
          <cell r="E2025" t="str">
            <v>H1281805</v>
          </cell>
          <cell r="F2025" t="str">
            <v>2026-01-17 15:50:24</v>
          </cell>
          <cell r="G2025">
            <v>12000</v>
          </cell>
          <cell r="H2025">
            <v>46055</v>
          </cell>
          <cell r="I2025" t="str">
            <v>UMER.AZEEM</v>
          </cell>
          <cell r="J2025" t="str">
            <v>Accepted</v>
          </cell>
          <cell r="K2025" t="str">
            <v>Cash</v>
          </cell>
          <cell r="L2025" t="str">
            <v>Fresh</v>
          </cell>
          <cell r="M2025" t="str">
            <v>N/A</v>
          </cell>
          <cell r="N2025" t="str">
            <v>-</v>
          </cell>
        </row>
        <row r="2026">
          <cell r="E2026">
            <v>900053</v>
          </cell>
          <cell r="F2026" t="str">
            <v>2026-01-20 12:49:04</v>
          </cell>
          <cell r="G2026">
            <v>13000</v>
          </cell>
          <cell r="H2026">
            <v>46055</v>
          </cell>
          <cell r="I2026" t="str">
            <v>UMER.AZEEM</v>
          </cell>
          <cell r="J2026" t="str">
            <v>Accepted</v>
          </cell>
          <cell r="K2026" t="str">
            <v>Cash</v>
          </cell>
          <cell r="L2026" t="str">
            <v>Fresh</v>
          </cell>
          <cell r="M2026" t="str">
            <v>N/A</v>
          </cell>
          <cell r="N2026" t="str">
            <v>-</v>
          </cell>
        </row>
        <row r="2027">
          <cell r="E2027" t="str">
            <v>PMHS3811SSN503516</v>
          </cell>
          <cell r="F2027" t="str">
            <v>2026-01-17 16:55:45</v>
          </cell>
          <cell r="G2027">
            <v>13000</v>
          </cell>
          <cell r="H2027">
            <v>46024</v>
          </cell>
          <cell r="I2027" t="str">
            <v>UMER.AZEEM</v>
          </cell>
          <cell r="J2027" t="str">
            <v>Accepted</v>
          </cell>
          <cell r="K2027" t="str">
            <v>Cash</v>
          </cell>
          <cell r="L2027" t="str">
            <v>Fresh</v>
          </cell>
          <cell r="M2027" t="str">
            <v>N/A</v>
          </cell>
          <cell r="N2027" t="str">
            <v>-</v>
          </cell>
        </row>
        <row r="2028">
          <cell r="E2028">
            <v>7042725</v>
          </cell>
          <cell r="F2028" t="str">
            <v>2024-02-07 16:57:14</v>
          </cell>
          <cell r="G2028">
            <v>13000</v>
          </cell>
          <cell r="H2028">
            <v>46046</v>
          </cell>
          <cell r="I2028" t="str">
            <v>ABDUL.AHAD</v>
          </cell>
          <cell r="J2028" t="str">
            <v>Accepted</v>
          </cell>
          <cell r="K2028" t="str">
            <v>Cash Deposit</v>
          </cell>
          <cell r="L2028" t="str">
            <v>Renewal</v>
          </cell>
          <cell r="M2028" t="str">
            <v>-</v>
          </cell>
          <cell r="N2028" t="str">
            <v>-</v>
          </cell>
        </row>
        <row r="2029">
          <cell r="E2029">
            <v>7042808</v>
          </cell>
          <cell r="F2029" t="str">
            <v>2024-02-07 15:05:11</v>
          </cell>
          <cell r="G2029">
            <v>13000</v>
          </cell>
          <cell r="H2029">
            <v>46046</v>
          </cell>
          <cell r="I2029" t="str">
            <v>ABDUL.AHAD</v>
          </cell>
          <cell r="J2029" t="str">
            <v>Accepted</v>
          </cell>
          <cell r="K2029" t="str">
            <v>Cash Deposit</v>
          </cell>
          <cell r="L2029" t="str">
            <v>Renewal</v>
          </cell>
          <cell r="M2029" t="str">
            <v>-</v>
          </cell>
          <cell r="N2029" t="str">
            <v>-</v>
          </cell>
        </row>
        <row r="2030">
          <cell r="E2030">
            <v>7062998</v>
          </cell>
          <cell r="F2030" t="str">
            <v>2022-11-19 15:08:35</v>
          </cell>
          <cell r="G2030">
            <v>12000</v>
          </cell>
          <cell r="H2030">
            <v>46046</v>
          </cell>
          <cell r="I2030" t="str">
            <v>ABDUL.AHAD</v>
          </cell>
          <cell r="J2030" t="str">
            <v>Accepted</v>
          </cell>
          <cell r="K2030" t="str">
            <v>Online Transfer</v>
          </cell>
          <cell r="L2030" t="str">
            <v>Renewal</v>
          </cell>
          <cell r="M2030" t="str">
            <v>-</v>
          </cell>
          <cell r="N2030" t="str">
            <v>-</v>
          </cell>
        </row>
        <row r="2031">
          <cell r="E2031" t="str">
            <v>036642</v>
          </cell>
          <cell r="F2031" t="str">
            <v>2022-01-20 11:50:31</v>
          </cell>
          <cell r="G2031">
            <v>12000</v>
          </cell>
          <cell r="H2031">
            <v>46045</v>
          </cell>
          <cell r="I2031" t="str">
            <v>ABDUL.AHAD</v>
          </cell>
          <cell r="J2031" t="str">
            <v>Accepted</v>
          </cell>
          <cell r="K2031" t="str">
            <v>Online Transfer</v>
          </cell>
          <cell r="L2031" t="str">
            <v>Renewal</v>
          </cell>
          <cell r="M2031" t="str">
            <v>-</v>
          </cell>
          <cell r="N2031" t="str">
            <v>-</v>
          </cell>
        </row>
        <row r="2032">
          <cell r="E2032">
            <v>436660</v>
          </cell>
          <cell r="F2032" t="str">
            <v>2024-02-02 16:55:28</v>
          </cell>
          <cell r="G2032">
            <v>1000</v>
          </cell>
          <cell r="H2032">
            <v>46044</v>
          </cell>
          <cell r="I2032" t="str">
            <v>SHAHROZ</v>
          </cell>
          <cell r="J2032" t="str">
            <v>Accepted</v>
          </cell>
          <cell r="K2032" t="str">
            <v>Online Transfer</v>
          </cell>
          <cell r="L2032" t="str">
            <v>Renewal</v>
          </cell>
          <cell r="M2032" t="str">
            <v>-</v>
          </cell>
          <cell r="N2032" t="str">
            <v>-</v>
          </cell>
        </row>
        <row r="2033">
          <cell r="E2033" t="str">
            <v>NF1AET306H1076776</v>
          </cell>
          <cell r="F2033" t="str">
            <v>2025-02-06 16:47:33</v>
          </cell>
          <cell r="G2033">
            <v>13000</v>
          </cell>
          <cell r="H2033">
            <v>46046</v>
          </cell>
          <cell r="I2033" t="str">
            <v>JAWAHIR.SAEED</v>
          </cell>
          <cell r="J2033" t="str">
            <v>Accepted</v>
          </cell>
          <cell r="K2033" t="str">
            <v>Online Transfer</v>
          </cell>
          <cell r="L2033" t="str">
            <v>Renewal</v>
          </cell>
          <cell r="M2033" t="str">
            <v>-</v>
          </cell>
          <cell r="N2033" t="str">
            <v>-</v>
          </cell>
        </row>
        <row r="2034">
          <cell r="E2034" t="str">
            <v>JR047454</v>
          </cell>
          <cell r="F2034" t="str">
            <v>2026-01-06 17:40:39</v>
          </cell>
          <cell r="G2034">
            <v>13000</v>
          </cell>
          <cell r="H2034">
            <v>46045</v>
          </cell>
          <cell r="I2034" t="str">
            <v>SHAHZAD.BHATTI</v>
          </cell>
          <cell r="J2034" t="str">
            <v>Accepted</v>
          </cell>
          <cell r="K2034" t="str">
            <v>Cash Deposit</v>
          </cell>
          <cell r="L2034" t="str">
            <v>Fresh</v>
          </cell>
          <cell r="M2034" t="str">
            <v>N/A</v>
          </cell>
          <cell r="N2034" t="str">
            <v>-</v>
          </cell>
        </row>
        <row r="2035">
          <cell r="E2035" t="str">
            <v>NKMA2ASE5N1007649</v>
          </cell>
          <cell r="F2035" t="str">
            <v>2024-01-06 00:00:00</v>
          </cell>
          <cell r="G2035">
            <v>12000</v>
          </cell>
          <cell r="H2035">
            <v>46046</v>
          </cell>
          <cell r="I2035" t="str">
            <v>ALIZA.WALEED</v>
          </cell>
          <cell r="J2035" t="str">
            <v>Accepted</v>
          </cell>
          <cell r="K2035" t="str">
            <v>Online Transfer</v>
          </cell>
          <cell r="L2035" t="str">
            <v>Renewal</v>
          </cell>
          <cell r="M2035" t="str">
            <v>-</v>
          </cell>
          <cell r="N2035" t="str">
            <v>-</v>
          </cell>
        </row>
        <row r="2036">
          <cell r="E2036">
            <v>7046799</v>
          </cell>
          <cell r="F2036" t="str">
            <v>2024-11-02 19:48:59</v>
          </cell>
          <cell r="G2036">
            <v>12000</v>
          </cell>
          <cell r="H2036">
            <v>46050</v>
          </cell>
          <cell r="I2036" t="str">
            <v>FIZA.SHEIKH</v>
          </cell>
          <cell r="J2036" t="str">
            <v>Accepted</v>
          </cell>
          <cell r="K2036" t="str">
            <v>Cheque</v>
          </cell>
          <cell r="L2036" t="str">
            <v>Renewal</v>
          </cell>
          <cell r="M2036" t="str">
            <v>-</v>
          </cell>
          <cell r="N2036" t="str">
            <v>-</v>
          </cell>
        </row>
        <row r="2037">
          <cell r="E2037" t="str">
            <v>ZRE171R-6069154</v>
          </cell>
          <cell r="F2037" t="str">
            <v>2025-12-05 14:42:11</v>
          </cell>
          <cell r="G2037">
            <v>20000</v>
          </cell>
          <cell r="H2037">
            <v>46042</v>
          </cell>
          <cell r="I2037" t="str">
            <v>ANIL</v>
          </cell>
          <cell r="J2037" t="str">
            <v>Accepted</v>
          </cell>
          <cell r="K2037" t="str">
            <v>Cash</v>
          </cell>
          <cell r="L2037" t="str">
            <v>Fresh</v>
          </cell>
          <cell r="M2037" t="str">
            <v>N/A</v>
          </cell>
          <cell r="N2037" t="str">
            <v>-</v>
          </cell>
        </row>
        <row r="2038">
          <cell r="E2038">
            <v>25813</v>
          </cell>
          <cell r="F2038" t="str">
            <v>2025-12-10 17:04:47</v>
          </cell>
          <cell r="G2038">
            <v>15040</v>
          </cell>
          <cell r="H2038">
            <v>46044</v>
          </cell>
          <cell r="I2038" t="str">
            <v>ANIL</v>
          </cell>
          <cell r="J2038" t="str">
            <v>Accepted</v>
          </cell>
          <cell r="K2038" t="str">
            <v>Cheque</v>
          </cell>
          <cell r="L2038" t="str">
            <v>Fresh</v>
          </cell>
          <cell r="M2038" t="str">
            <v>N/A</v>
          </cell>
          <cell r="N2038" t="str">
            <v>-</v>
          </cell>
        </row>
        <row r="2039">
          <cell r="E2039" t="str">
            <v>WATER BOWSER-26</v>
          </cell>
          <cell r="F2039" t="str">
            <v>2025-12-10 16:38:02</v>
          </cell>
          <cell r="G2039">
            <v>15040</v>
          </cell>
          <cell r="H2039">
            <v>46044</v>
          </cell>
          <cell r="I2039" t="str">
            <v>ANIL</v>
          </cell>
          <cell r="J2039" t="str">
            <v>Accepted</v>
          </cell>
          <cell r="K2039" t="str">
            <v>Cheque</v>
          </cell>
          <cell r="L2039" t="str">
            <v>Fresh</v>
          </cell>
          <cell r="M2039" t="str">
            <v>N/A</v>
          </cell>
          <cell r="N2039" t="str">
            <v>-</v>
          </cell>
        </row>
        <row r="2040">
          <cell r="E2040" t="str">
            <v>BG-3997</v>
          </cell>
          <cell r="F2040" t="str">
            <v>2022-02-03 12:06:00</v>
          </cell>
          <cell r="G2040">
            <v>15000</v>
          </cell>
          <cell r="H2040">
            <v>46044</v>
          </cell>
          <cell r="I2040" t="str">
            <v>YOUSUF.KHAN</v>
          </cell>
          <cell r="J2040" t="str">
            <v>Accepted</v>
          </cell>
          <cell r="K2040" t="str">
            <v>Online Transfer</v>
          </cell>
          <cell r="L2040" t="str">
            <v>Renewal</v>
          </cell>
          <cell r="M2040" t="str">
            <v>-</v>
          </cell>
          <cell r="N2040" t="str">
            <v>-</v>
          </cell>
        </row>
        <row r="2041">
          <cell r="E2041" t="str">
            <v>TGN51R-9402707</v>
          </cell>
          <cell r="F2041" t="str">
            <v>2024-02-03 15:15:41</v>
          </cell>
          <cell r="G2041">
            <v>11000</v>
          </cell>
          <cell r="H2041">
            <v>46045</v>
          </cell>
          <cell r="I2041" t="str">
            <v>YOUSUF.KHAN</v>
          </cell>
          <cell r="J2041" t="str">
            <v>Accepted</v>
          </cell>
          <cell r="K2041" t="str">
            <v>Online Transfer</v>
          </cell>
          <cell r="L2041" t="str">
            <v>Renewal</v>
          </cell>
          <cell r="M2041" t="str">
            <v>-</v>
          </cell>
          <cell r="N2041" t="str">
            <v>-</v>
          </cell>
        </row>
        <row r="2042">
          <cell r="E2042">
            <v>1037325</v>
          </cell>
          <cell r="F2042" t="str">
            <v>2026-01-19 14:08:57</v>
          </cell>
          <cell r="G2042">
            <v>13000</v>
          </cell>
          <cell r="H2042">
            <v>46041</v>
          </cell>
          <cell r="I2042" t="str">
            <v>SHAHZAD.BHATTI</v>
          </cell>
          <cell r="J2042" t="str">
            <v>Accepted</v>
          </cell>
          <cell r="K2042" t="str">
            <v>Online Transfer</v>
          </cell>
          <cell r="L2042" t="str">
            <v>Fresh</v>
          </cell>
          <cell r="M2042" t="str">
            <v>N/A</v>
          </cell>
          <cell r="N2042" t="str">
            <v>-</v>
          </cell>
        </row>
        <row r="2043">
          <cell r="E2043" t="str">
            <v>NZE170R4125098</v>
          </cell>
          <cell r="F2043" t="str">
            <v>2024-02-01 15:34:22</v>
          </cell>
          <cell r="G2043">
            <v>11000</v>
          </cell>
          <cell r="H2043">
            <v>46044</v>
          </cell>
          <cell r="I2043" t="str">
            <v>YOUSUF.KHAN</v>
          </cell>
          <cell r="J2043" t="str">
            <v>Accepted</v>
          </cell>
          <cell r="K2043" t="str">
            <v>Online Transfer</v>
          </cell>
          <cell r="L2043" t="str">
            <v>Renewal</v>
          </cell>
          <cell r="M2043" t="str">
            <v>-</v>
          </cell>
          <cell r="N2043" t="str">
            <v>-</v>
          </cell>
        </row>
        <row r="2044">
          <cell r="E2044" t="str">
            <v>NFBES86B46R137447</v>
          </cell>
          <cell r="F2044" t="str">
            <v>2025-02-08 11:31:54</v>
          </cell>
          <cell r="G2044">
            <v>13000</v>
          </cell>
          <cell r="H2044">
            <v>46046</v>
          </cell>
          <cell r="I2044" t="str">
            <v>HUZAIFA.KHAN</v>
          </cell>
          <cell r="J2044" t="str">
            <v>Accepted</v>
          </cell>
          <cell r="K2044" t="str">
            <v>Online Transfer</v>
          </cell>
          <cell r="L2044" t="str">
            <v>Renewal</v>
          </cell>
          <cell r="M2044" t="str">
            <v>-</v>
          </cell>
          <cell r="N2044" t="str">
            <v>-</v>
          </cell>
        </row>
        <row r="2045">
          <cell r="E2045" t="str">
            <v>LEA13-6044</v>
          </cell>
          <cell r="F2045" t="str">
            <v>2025-01-29 10:57:37</v>
          </cell>
          <cell r="G2045">
            <v>13500</v>
          </cell>
          <cell r="H2045">
            <v>46044</v>
          </cell>
          <cell r="I2045" t="str">
            <v>YOUSUF.KHAN</v>
          </cell>
          <cell r="J2045" t="str">
            <v>Accepted</v>
          </cell>
          <cell r="K2045" t="str">
            <v>Online Transfer</v>
          </cell>
          <cell r="L2045" t="str">
            <v>Renewal</v>
          </cell>
          <cell r="M2045" t="str">
            <v>-</v>
          </cell>
          <cell r="N2045" t="str">
            <v>-</v>
          </cell>
        </row>
        <row r="2046">
          <cell r="E2046" t="str">
            <v>R9506188</v>
          </cell>
          <cell r="F2046" t="str">
            <v>2026-01-16 18:27:33</v>
          </cell>
          <cell r="G2046">
            <v>13000</v>
          </cell>
          <cell r="H2046">
            <v>46042</v>
          </cell>
          <cell r="I2046" t="str">
            <v>SHAHZAD.BHATTI</v>
          </cell>
          <cell r="J2046" t="str">
            <v>Accepted</v>
          </cell>
          <cell r="K2046" t="str">
            <v>Online Transfer</v>
          </cell>
          <cell r="L2046" t="str">
            <v>Fresh</v>
          </cell>
          <cell r="M2046" t="str">
            <v>N/A</v>
          </cell>
          <cell r="N2046" t="str">
            <v>-</v>
          </cell>
        </row>
        <row r="2047">
          <cell r="E2047" t="str">
            <v>B43W-0146534</v>
          </cell>
          <cell r="F2047" t="str">
            <v>2026-01-16 12:29:31</v>
          </cell>
          <cell r="G2047">
            <v>13000</v>
          </cell>
          <cell r="H2047">
            <v>46041</v>
          </cell>
          <cell r="I2047" t="str">
            <v>SHAHZAD.BHATTI</v>
          </cell>
          <cell r="J2047" t="str">
            <v>Accepted</v>
          </cell>
          <cell r="K2047" t="str">
            <v>Online Transfer</v>
          </cell>
          <cell r="L2047" t="str">
            <v>Fresh</v>
          </cell>
          <cell r="M2047" t="str">
            <v>N/A</v>
          </cell>
          <cell r="N2047" t="str">
            <v>-</v>
          </cell>
        </row>
        <row r="2048">
          <cell r="E2048" t="str">
            <v>R024948</v>
          </cell>
          <cell r="F2048" t="str">
            <v>2025-02-07 15:24:59</v>
          </cell>
          <cell r="G2048">
            <v>17000</v>
          </cell>
          <cell r="H2048">
            <v>46046</v>
          </cell>
          <cell r="I2048" t="str">
            <v>MUHAMMAD.UMER</v>
          </cell>
          <cell r="J2048" t="str">
            <v>Accepted</v>
          </cell>
          <cell r="K2048" t="str">
            <v>Online Transfer</v>
          </cell>
          <cell r="L2048" t="str">
            <v>Renewal</v>
          </cell>
          <cell r="M2048" t="str">
            <v>-</v>
          </cell>
          <cell r="N2048" t="str">
            <v>-</v>
          </cell>
        </row>
        <row r="2049">
          <cell r="E2049" t="str">
            <v>B33W-0202900</v>
          </cell>
          <cell r="F2049" t="str">
            <v>2026-01-16 12:05:17</v>
          </cell>
          <cell r="G2049">
            <v>13000</v>
          </cell>
          <cell r="H2049">
            <v>46041</v>
          </cell>
          <cell r="I2049" t="str">
            <v>SHAHZAD.BHATTI</v>
          </cell>
          <cell r="J2049" t="str">
            <v>Accepted</v>
          </cell>
          <cell r="K2049" t="str">
            <v>Online Transfer</v>
          </cell>
          <cell r="L2049" t="str">
            <v>Fresh</v>
          </cell>
          <cell r="M2049" t="str">
            <v>N/A</v>
          </cell>
          <cell r="N2049" t="str">
            <v>-</v>
          </cell>
        </row>
        <row r="2050">
          <cell r="E2050" t="str">
            <v>H1283932</v>
          </cell>
          <cell r="F2050" t="str">
            <v>2026-01-14 16:38:04</v>
          </cell>
          <cell r="G2050">
            <v>13000</v>
          </cell>
          <cell r="H2050">
            <v>46046</v>
          </cell>
          <cell r="I2050" t="str">
            <v>SHAHZAD.BHATTI</v>
          </cell>
          <cell r="J2050" t="str">
            <v>Accepted</v>
          </cell>
          <cell r="K2050" t="str">
            <v>Online Transfer</v>
          </cell>
          <cell r="L2050" t="str">
            <v>Fresh</v>
          </cell>
          <cell r="M2050" t="str">
            <v>N/A</v>
          </cell>
          <cell r="N2050" t="str">
            <v>-</v>
          </cell>
        </row>
        <row r="2051">
          <cell r="E2051">
            <v>1007107</v>
          </cell>
          <cell r="F2051" t="str">
            <v>2026-01-05 17:10:14</v>
          </cell>
          <cell r="G2051">
            <v>13000</v>
          </cell>
          <cell r="H2051">
            <v>46041</v>
          </cell>
          <cell r="I2051" t="str">
            <v>SHAHZAD.BHATTI</v>
          </cell>
          <cell r="J2051" t="str">
            <v>Accepted</v>
          </cell>
          <cell r="K2051" t="str">
            <v>Cash Deposit</v>
          </cell>
          <cell r="L2051" t="str">
            <v>Fresh</v>
          </cell>
          <cell r="M2051" t="str">
            <v>N/A</v>
          </cell>
          <cell r="N2051" t="str">
            <v>-</v>
          </cell>
        </row>
        <row r="2052">
          <cell r="E2052" t="str">
            <v>S1001550</v>
          </cell>
          <cell r="F2052" t="str">
            <v>2026-01-07 19:32:20</v>
          </cell>
          <cell r="G2052">
            <v>13000</v>
          </cell>
          <cell r="H2052">
            <v>46037</v>
          </cell>
          <cell r="I2052" t="str">
            <v>SHAHZAD.BHATTI</v>
          </cell>
          <cell r="J2052" t="str">
            <v>Accepted</v>
          </cell>
          <cell r="K2052" t="str">
            <v>Cash Deposit</v>
          </cell>
          <cell r="L2052" t="str">
            <v>Fresh</v>
          </cell>
          <cell r="M2052" t="str">
            <v>N/A</v>
          </cell>
          <cell r="N2052" t="str">
            <v>-</v>
          </cell>
        </row>
        <row r="2053">
          <cell r="E2053" t="str">
            <v>SR059481</v>
          </cell>
          <cell r="F2053" t="str">
            <v>2026-01-03 15:04:17</v>
          </cell>
          <cell r="G2053">
            <v>13000</v>
          </cell>
          <cell r="H2053">
            <v>46043</v>
          </cell>
          <cell r="I2053" t="str">
            <v>SHAHZAD.BHATTI</v>
          </cell>
          <cell r="J2053" t="str">
            <v>Accepted</v>
          </cell>
          <cell r="K2053" t="str">
            <v>Cheque Deposit</v>
          </cell>
          <cell r="L2053" t="str">
            <v>Fresh</v>
          </cell>
          <cell r="M2053" t="str">
            <v>N/A</v>
          </cell>
          <cell r="N2053" t="str">
            <v>-</v>
          </cell>
        </row>
        <row r="2054">
          <cell r="E2054" t="str">
            <v>KR054588</v>
          </cell>
          <cell r="F2054" t="str">
            <v>2026-01-08 19:50:06</v>
          </cell>
          <cell r="G2054">
            <v>19000</v>
          </cell>
          <cell r="H2054">
            <v>46042</v>
          </cell>
          <cell r="I2054" t="str">
            <v>SHAHZAD.BHATTI</v>
          </cell>
          <cell r="J2054" t="str">
            <v>Accepted</v>
          </cell>
          <cell r="K2054" t="str">
            <v>Cheque Deposit</v>
          </cell>
          <cell r="L2054" t="str">
            <v>Fresh</v>
          </cell>
          <cell r="M2054" t="str">
            <v>N/A</v>
          </cell>
          <cell r="N2054" t="str">
            <v>-</v>
          </cell>
        </row>
        <row r="2055">
          <cell r="E2055" t="str">
            <v>R-7063503</v>
          </cell>
          <cell r="F2055" t="str">
            <v>2026-01-01 13:48:31</v>
          </cell>
          <cell r="G2055">
            <v>19000</v>
          </cell>
          <cell r="H2055">
            <v>46042</v>
          </cell>
          <cell r="I2055" t="str">
            <v>SHAHZAD.BHATTI</v>
          </cell>
          <cell r="J2055" t="str">
            <v>Accepted</v>
          </cell>
          <cell r="K2055" t="str">
            <v>Cheque Deposit</v>
          </cell>
          <cell r="L2055" t="str">
            <v>Fresh</v>
          </cell>
          <cell r="M2055" t="str">
            <v>N/A</v>
          </cell>
          <cell r="N2055" t="str">
            <v>-</v>
          </cell>
        </row>
        <row r="2056">
          <cell r="E2056" t="str">
            <v>RR036641</v>
          </cell>
          <cell r="F2056" t="str">
            <v>2026-01-12 10:18:48</v>
          </cell>
          <cell r="G2056">
            <v>12500</v>
          </cell>
          <cell r="H2056">
            <v>46042</v>
          </cell>
          <cell r="I2056" t="str">
            <v>SHAHZAD.BHATTI</v>
          </cell>
          <cell r="J2056" t="str">
            <v>Accepted</v>
          </cell>
          <cell r="K2056" t="str">
            <v>Cheque Deposit</v>
          </cell>
          <cell r="L2056" t="str">
            <v>Fresh</v>
          </cell>
          <cell r="M2056" t="str">
            <v>N/A</v>
          </cell>
          <cell r="N2056" t="str">
            <v>-</v>
          </cell>
        </row>
        <row r="2057">
          <cell r="E2057" t="str">
            <v>URJ-202-416527</v>
          </cell>
          <cell r="F2057" t="str">
            <v>2022-01-27 14:59:13</v>
          </cell>
          <cell r="G2057">
            <v>9000</v>
          </cell>
          <cell r="H2057">
            <v>46045</v>
          </cell>
          <cell r="I2057" t="str">
            <v>FIZA.SHEIKH</v>
          </cell>
          <cell r="J2057" t="str">
            <v>Accepted</v>
          </cell>
          <cell r="K2057" t="str">
            <v>Cash Deposit</v>
          </cell>
          <cell r="L2057" t="str">
            <v>Renewal</v>
          </cell>
          <cell r="M2057" t="str">
            <v>-</v>
          </cell>
          <cell r="N2057" t="str">
            <v>-</v>
          </cell>
        </row>
        <row r="2058">
          <cell r="E2058">
            <v>7068208</v>
          </cell>
          <cell r="F2058" t="str">
            <v>2026-01-16 12:43:12</v>
          </cell>
          <cell r="G2058">
            <v>18500</v>
          </cell>
          <cell r="H2058">
            <v>46041</v>
          </cell>
          <cell r="I2058" t="str">
            <v>SHAHZAD.BHATTI</v>
          </cell>
          <cell r="J2058" t="str">
            <v>Accepted</v>
          </cell>
          <cell r="K2058" t="str">
            <v>Cash Deposit</v>
          </cell>
          <cell r="L2058" t="str">
            <v>Fresh</v>
          </cell>
          <cell r="M2058" t="str">
            <v>N/A</v>
          </cell>
          <cell r="N2058" t="str">
            <v>-</v>
          </cell>
        </row>
        <row r="2059">
          <cell r="E2059" t="str">
            <v>R195936</v>
          </cell>
          <cell r="F2059" t="str">
            <v>2023-01-12 00:00:00</v>
          </cell>
          <cell r="G2059">
            <v>13000</v>
          </cell>
          <cell r="H2059">
            <v>46045</v>
          </cell>
          <cell r="I2059" t="str">
            <v>FIZA.SHEIKH</v>
          </cell>
          <cell r="J2059" t="str">
            <v>Accepted</v>
          </cell>
          <cell r="K2059" t="str">
            <v>Online Transfer</v>
          </cell>
          <cell r="L2059" t="str">
            <v>Renewal</v>
          </cell>
          <cell r="M2059" t="str">
            <v>-</v>
          </cell>
          <cell r="N2059" t="str">
            <v>-</v>
          </cell>
        </row>
        <row r="2060">
          <cell r="E2060">
            <v>7023159</v>
          </cell>
          <cell r="F2060" t="str">
            <v>2025-01-18 00:00:00</v>
          </cell>
          <cell r="G2060">
            <v>10000</v>
          </cell>
          <cell r="H2060">
            <v>46045</v>
          </cell>
          <cell r="I2060" t="str">
            <v>FIZA.SHEIKH</v>
          </cell>
          <cell r="J2060" t="str">
            <v>Accepted</v>
          </cell>
          <cell r="K2060" t="str">
            <v>Cash Deposit</v>
          </cell>
          <cell r="L2060" t="str">
            <v>Renewal</v>
          </cell>
          <cell r="M2060" t="str">
            <v>-</v>
          </cell>
          <cell r="N2060" t="str">
            <v>-</v>
          </cell>
        </row>
        <row r="2061">
          <cell r="E2061">
            <v>300093</v>
          </cell>
          <cell r="F2061" t="str">
            <v>2024-01-22 11:42:41</v>
          </cell>
          <cell r="G2061">
            <v>14500</v>
          </cell>
          <cell r="H2061">
            <v>46045</v>
          </cell>
          <cell r="I2061" t="str">
            <v>FIZA.SHEIKH</v>
          </cell>
          <cell r="J2061" t="str">
            <v>Accepted</v>
          </cell>
          <cell r="K2061" t="str">
            <v>Online Transfer</v>
          </cell>
          <cell r="L2061" t="str">
            <v>Renewal</v>
          </cell>
          <cell r="M2061" t="str">
            <v>-</v>
          </cell>
          <cell r="N2061" t="str">
            <v>-</v>
          </cell>
        </row>
        <row r="2062">
          <cell r="E2062">
            <v>1103715</v>
          </cell>
          <cell r="F2062" t="str">
            <v>2022-01-25 17:04:41</v>
          </cell>
          <cell r="G2062">
            <v>12000</v>
          </cell>
          <cell r="H2062">
            <v>46045</v>
          </cell>
          <cell r="I2062" t="str">
            <v>FIZA.SHEIKH</v>
          </cell>
          <cell r="J2062" t="str">
            <v>Accepted</v>
          </cell>
          <cell r="K2062" t="str">
            <v>Online Transfer</v>
          </cell>
          <cell r="L2062" t="str">
            <v>Renewal</v>
          </cell>
          <cell r="M2062" t="str">
            <v>-</v>
          </cell>
          <cell r="N2062" t="str">
            <v>-</v>
          </cell>
        </row>
        <row r="2063">
          <cell r="E2063" t="str">
            <v>GUN126R-5573014</v>
          </cell>
          <cell r="F2063" t="str">
            <v>2026-01-16 14:13:56</v>
          </cell>
          <cell r="G2063">
            <v>22000</v>
          </cell>
          <cell r="H2063">
            <v>46045</v>
          </cell>
          <cell r="I2063" t="str">
            <v>TANVIR.AHMAD</v>
          </cell>
          <cell r="J2063" t="str">
            <v>Accepted</v>
          </cell>
          <cell r="K2063" t="str">
            <v>Online Transfer</v>
          </cell>
          <cell r="L2063" t="str">
            <v>Fresh</v>
          </cell>
          <cell r="M2063" t="str">
            <v>AYESHA SHAFIQ</v>
          </cell>
          <cell r="N2063" t="str">
            <v>36302-4964751-2</v>
          </cell>
        </row>
        <row r="2064">
          <cell r="E2064" t="str">
            <v>1GD1679488</v>
          </cell>
          <cell r="F2064" t="str">
            <v>2025-02-01 18:07:17</v>
          </cell>
          <cell r="G2064">
            <v>15000</v>
          </cell>
          <cell r="H2064">
            <v>46046</v>
          </cell>
          <cell r="I2064" t="str">
            <v>HUZAIFA.KHAN</v>
          </cell>
          <cell r="J2064" t="str">
            <v>Accepted</v>
          </cell>
          <cell r="K2064" t="str">
            <v>Online Transfer</v>
          </cell>
          <cell r="L2064" t="str">
            <v>Renewal</v>
          </cell>
          <cell r="M2064" t="str">
            <v>-</v>
          </cell>
          <cell r="N2064" t="str">
            <v>-</v>
          </cell>
        </row>
        <row r="2065">
          <cell r="E2065" t="str">
            <v>H1150404</v>
          </cell>
          <cell r="F2065" t="str">
            <v>2024-12-27 17:47:42</v>
          </cell>
          <cell r="G2065">
            <v>12000</v>
          </cell>
          <cell r="H2065">
            <v>46045</v>
          </cell>
          <cell r="I2065" t="str">
            <v>HASNAIN</v>
          </cell>
          <cell r="J2065" t="str">
            <v>Accepted</v>
          </cell>
          <cell r="K2065" t="str">
            <v>Online Transfer</v>
          </cell>
          <cell r="L2065" t="str">
            <v>Renewal</v>
          </cell>
          <cell r="M2065" t="str">
            <v>-</v>
          </cell>
          <cell r="N2065" t="str">
            <v>-</v>
          </cell>
        </row>
        <row r="2066">
          <cell r="E2066">
            <v>7068071</v>
          </cell>
          <cell r="F2066" t="str">
            <v>2026-01-19 12:53:45</v>
          </cell>
          <cell r="G2066">
            <v>13000</v>
          </cell>
          <cell r="H2066">
            <v>46045</v>
          </cell>
          <cell r="I2066" t="str">
            <v>TANVIR.AHMAD</v>
          </cell>
          <cell r="J2066" t="str">
            <v>Accepted</v>
          </cell>
          <cell r="K2066" t="str">
            <v>Online Transfer</v>
          </cell>
          <cell r="L2066" t="str">
            <v>Fresh</v>
          </cell>
          <cell r="M2066" t="str">
            <v>N/A</v>
          </cell>
          <cell r="N2066" t="str">
            <v>-</v>
          </cell>
        </row>
        <row r="2067">
          <cell r="E2067">
            <v>1227980</v>
          </cell>
          <cell r="F2067" t="str">
            <v>2024-12-03 17:16:18</v>
          </cell>
          <cell r="G2067">
            <v>12000</v>
          </cell>
          <cell r="H2067">
            <v>46050</v>
          </cell>
          <cell r="I2067" t="str">
            <v>SAIF.MALIK</v>
          </cell>
          <cell r="J2067" t="str">
            <v>Accepted</v>
          </cell>
          <cell r="K2067" t="str">
            <v>Cheque</v>
          </cell>
          <cell r="L2067" t="str">
            <v>Renewal</v>
          </cell>
          <cell r="M2067" t="str">
            <v>-</v>
          </cell>
          <cell r="N2067" t="str">
            <v>-</v>
          </cell>
        </row>
        <row r="2068">
          <cell r="E2068" t="str">
            <v>GUN126R-5540357</v>
          </cell>
          <cell r="F2068" t="str">
            <v>2025-02-06 00:00:00</v>
          </cell>
          <cell r="G2068">
            <v>15000</v>
          </cell>
          <cell r="H2068">
            <v>46046</v>
          </cell>
          <cell r="I2068" t="str">
            <v>SAIF.MALIK</v>
          </cell>
          <cell r="J2068" t="str">
            <v>Accepted</v>
          </cell>
          <cell r="K2068" t="str">
            <v>Online Transfer</v>
          </cell>
          <cell r="L2068" t="str">
            <v>Renewal</v>
          </cell>
          <cell r="M2068" t="str">
            <v>-</v>
          </cell>
          <cell r="N2068" t="str">
            <v>-</v>
          </cell>
        </row>
        <row r="2069">
          <cell r="E2069">
            <v>6063472</v>
          </cell>
          <cell r="F2069" t="str">
            <v>2023-02-02 15:37:07</v>
          </cell>
          <cell r="G2069">
            <v>10000</v>
          </cell>
          <cell r="H2069">
            <v>46043</v>
          </cell>
          <cell r="I2069" t="str">
            <v>MUHAMMAD.OWAIS</v>
          </cell>
          <cell r="J2069" t="str">
            <v>Accepted</v>
          </cell>
          <cell r="K2069" t="str">
            <v>Online Transfer</v>
          </cell>
          <cell r="L2069" t="str">
            <v>Renewal</v>
          </cell>
          <cell r="M2069" t="str">
            <v>-</v>
          </cell>
          <cell r="N2069" t="str">
            <v>-</v>
          </cell>
        </row>
        <row r="2070">
          <cell r="E2070">
            <v>1204241</v>
          </cell>
          <cell r="F2070" t="str">
            <v>2026-01-19 12:38:04</v>
          </cell>
          <cell r="G2070">
            <v>9000</v>
          </cell>
          <cell r="H2070">
            <v>46045</v>
          </cell>
          <cell r="I2070" t="str">
            <v>TANVIR.AHMAD</v>
          </cell>
          <cell r="J2070" t="str">
            <v>Accepted</v>
          </cell>
          <cell r="K2070" t="str">
            <v>Online Transfer</v>
          </cell>
          <cell r="L2070" t="str">
            <v>Fresh</v>
          </cell>
          <cell r="M2070" t="str">
            <v>N/A</v>
          </cell>
          <cell r="N2070" t="str">
            <v>-</v>
          </cell>
        </row>
        <row r="2071">
          <cell r="E2071">
            <v>1225161</v>
          </cell>
          <cell r="F2071" t="str">
            <v>2024-11-11 10:59:12</v>
          </cell>
          <cell r="G2071">
            <v>12000</v>
          </cell>
          <cell r="H2071">
            <v>46050</v>
          </cell>
          <cell r="I2071" t="str">
            <v>IQRA.KHAN</v>
          </cell>
          <cell r="J2071" t="str">
            <v>Accepted</v>
          </cell>
          <cell r="K2071" t="str">
            <v>Cheque</v>
          </cell>
          <cell r="L2071" t="str">
            <v>Renewal</v>
          </cell>
          <cell r="M2071" t="str">
            <v>-</v>
          </cell>
          <cell r="N2071" t="str">
            <v>-</v>
          </cell>
        </row>
        <row r="2072">
          <cell r="E2072">
            <v>1101190</v>
          </cell>
          <cell r="F2072" t="str">
            <v>2023-02-02 11:26:08</v>
          </cell>
          <cell r="G2072">
            <v>14000</v>
          </cell>
          <cell r="H2072">
            <v>46046</v>
          </cell>
          <cell r="I2072" t="str">
            <v>MUHAMMAD.OWAIS</v>
          </cell>
          <cell r="J2072" t="str">
            <v>Accepted</v>
          </cell>
          <cell r="K2072" t="str">
            <v>Online Transfer</v>
          </cell>
          <cell r="L2072" t="str">
            <v>Renewal</v>
          </cell>
          <cell r="M2072" t="str">
            <v>-</v>
          </cell>
          <cell r="N2072" t="str">
            <v>-</v>
          </cell>
        </row>
        <row r="2073">
          <cell r="E2073" t="str">
            <v>R110951</v>
          </cell>
          <cell r="F2073" t="str">
            <v>2026-01-20 17:37:51</v>
          </cell>
          <cell r="G2073">
            <v>13000</v>
          </cell>
          <cell r="H2073">
            <v>46045</v>
          </cell>
          <cell r="I2073" t="str">
            <v>TANVIR.AHMAD</v>
          </cell>
          <cell r="J2073" t="str">
            <v>Accepted</v>
          </cell>
          <cell r="K2073" t="str">
            <v>Online Transfer</v>
          </cell>
          <cell r="L2073" t="str">
            <v>Fresh</v>
          </cell>
          <cell r="M2073" t="str">
            <v>N/A</v>
          </cell>
          <cell r="N2073" t="str">
            <v>-</v>
          </cell>
        </row>
        <row r="2074">
          <cell r="E2074" t="str">
            <v>0011994</v>
          </cell>
          <cell r="F2074" t="str">
            <v>2025-02-03 11:41:22</v>
          </cell>
          <cell r="G2074">
            <v>12500</v>
          </cell>
          <cell r="H2074">
            <v>46045</v>
          </cell>
          <cell r="I2074" t="str">
            <v>FARJAD.MANZOOR</v>
          </cell>
          <cell r="J2074" t="str">
            <v>Accepted</v>
          </cell>
          <cell r="K2074" t="str">
            <v>Online Transfer</v>
          </cell>
          <cell r="L2074" t="str">
            <v>Renewal</v>
          </cell>
          <cell r="M2074" t="str">
            <v>-</v>
          </cell>
          <cell r="N2074" t="str">
            <v>-</v>
          </cell>
        </row>
        <row r="2075">
          <cell r="E2075">
            <v>10066395</v>
          </cell>
          <cell r="F2075" t="str">
            <v>2025-01-16 00:00:00</v>
          </cell>
          <cell r="G2075">
            <v>13000</v>
          </cell>
          <cell r="H2075">
            <v>46045</v>
          </cell>
          <cell r="I2075" t="str">
            <v>FARJAD.MANZOOR</v>
          </cell>
          <cell r="J2075" t="str">
            <v>Accepted</v>
          </cell>
          <cell r="K2075" t="str">
            <v>Online Transfer</v>
          </cell>
          <cell r="L2075" t="str">
            <v>Renewal</v>
          </cell>
          <cell r="M2075" t="str">
            <v>-</v>
          </cell>
          <cell r="N2075" t="str">
            <v>-</v>
          </cell>
        </row>
        <row r="2076">
          <cell r="E2076" t="str">
            <v>NFBDG1837RR028866</v>
          </cell>
          <cell r="F2076" t="str">
            <v>2025-02-06 21:18:19</v>
          </cell>
          <cell r="G2076">
            <v>16000</v>
          </cell>
          <cell r="H2076">
            <v>46045</v>
          </cell>
          <cell r="I2076" t="str">
            <v>FARJAD.MANZOOR</v>
          </cell>
          <cell r="J2076" t="str">
            <v>Accepted</v>
          </cell>
          <cell r="K2076" t="str">
            <v>Online Transfer</v>
          </cell>
          <cell r="L2076" t="str">
            <v>Renewal</v>
          </cell>
          <cell r="M2076" t="str">
            <v>-</v>
          </cell>
          <cell r="N2076" t="str">
            <v>-</v>
          </cell>
        </row>
        <row r="2077">
          <cell r="E2077">
            <v>140957</v>
          </cell>
          <cell r="F2077" t="str">
            <v>2025-01-21 16:04:23</v>
          </cell>
          <cell r="G2077">
            <v>12000</v>
          </cell>
          <cell r="H2077">
            <v>46050</v>
          </cell>
          <cell r="I2077" t="str">
            <v>M.MUSTAFA</v>
          </cell>
          <cell r="J2077" t="str">
            <v>Accepted</v>
          </cell>
          <cell r="K2077" t="str">
            <v>Cheque</v>
          </cell>
          <cell r="L2077" t="str">
            <v>Renewal</v>
          </cell>
          <cell r="M2077" t="str">
            <v>-</v>
          </cell>
          <cell r="N2077" t="str">
            <v>-</v>
          </cell>
        </row>
        <row r="2078">
          <cell r="E2078">
            <v>1302230546</v>
          </cell>
          <cell r="F2078" t="str">
            <v>2022-02-07 17:58:49</v>
          </cell>
          <cell r="G2078">
            <v>15500</v>
          </cell>
          <cell r="H2078">
            <v>46045</v>
          </cell>
          <cell r="I2078" t="str">
            <v>AGHA.M.JAFFER</v>
          </cell>
          <cell r="J2078" t="str">
            <v>Accepted</v>
          </cell>
          <cell r="K2078" t="str">
            <v>Online Transfer</v>
          </cell>
          <cell r="L2078" t="str">
            <v>Renewal</v>
          </cell>
          <cell r="M2078" t="str">
            <v>-</v>
          </cell>
          <cell r="N2078" t="str">
            <v>-</v>
          </cell>
        </row>
        <row r="2079">
          <cell r="E2079" t="str">
            <v>0303882</v>
          </cell>
          <cell r="F2079" t="str">
            <v>2025-01-14 16:36:17</v>
          </cell>
          <cell r="G2079">
            <v>10000</v>
          </cell>
          <cell r="H2079">
            <v>46045</v>
          </cell>
          <cell r="I2079" t="str">
            <v>RAHAT.GUL</v>
          </cell>
          <cell r="J2079" t="str">
            <v>Accepted</v>
          </cell>
          <cell r="K2079" t="str">
            <v>Online Transfer</v>
          </cell>
          <cell r="L2079" t="str">
            <v>Renewal</v>
          </cell>
          <cell r="M2079" t="str">
            <v>-</v>
          </cell>
          <cell r="N2079" t="str">
            <v>-</v>
          </cell>
        </row>
        <row r="2080">
          <cell r="E2080">
            <v>1236258</v>
          </cell>
          <cell r="F2080" t="str">
            <v>2025-01-20 18:19:39</v>
          </cell>
          <cell r="G2080">
            <v>15000</v>
          </cell>
          <cell r="H2080">
            <v>46045</v>
          </cell>
          <cell r="I2080" t="str">
            <v>RAHAT.GUL</v>
          </cell>
          <cell r="J2080" t="str">
            <v>Accepted</v>
          </cell>
          <cell r="K2080" t="str">
            <v>Online Transfer</v>
          </cell>
          <cell r="L2080" t="str">
            <v>Renewal</v>
          </cell>
          <cell r="M2080" t="str">
            <v>-</v>
          </cell>
          <cell r="N2080" t="str">
            <v>-</v>
          </cell>
        </row>
        <row r="2081">
          <cell r="E2081">
            <v>10104348</v>
          </cell>
          <cell r="F2081" t="str">
            <v>2024-01-24 00:00:00</v>
          </cell>
          <cell r="G2081">
            <v>13000</v>
          </cell>
          <cell r="H2081">
            <v>46045</v>
          </cell>
          <cell r="I2081" t="str">
            <v>RAHAT.GUL</v>
          </cell>
          <cell r="J2081" t="str">
            <v>Accepted</v>
          </cell>
          <cell r="K2081" t="str">
            <v>Online Transfer</v>
          </cell>
          <cell r="L2081" t="str">
            <v>Renewal</v>
          </cell>
          <cell r="M2081" t="str">
            <v>-</v>
          </cell>
          <cell r="N2081" t="str">
            <v>-</v>
          </cell>
        </row>
        <row r="2082">
          <cell r="E2082" t="str">
            <v>NF1AVK31H10103303</v>
          </cell>
          <cell r="F2082" t="str">
            <v>2024-02-07 00:00:00</v>
          </cell>
          <cell r="G2082">
            <v>14000</v>
          </cell>
          <cell r="H2082">
            <v>46045</v>
          </cell>
          <cell r="I2082" t="str">
            <v>RAHAT.GUL</v>
          </cell>
          <cell r="J2082" t="str">
            <v>Accepted</v>
          </cell>
          <cell r="K2082" t="str">
            <v>Online Transfer</v>
          </cell>
          <cell r="L2082" t="str">
            <v>Renewal</v>
          </cell>
          <cell r="M2082" t="str">
            <v>-</v>
          </cell>
          <cell r="N2082" t="str">
            <v>-</v>
          </cell>
        </row>
        <row r="2083">
          <cell r="E2083" t="str">
            <v>R0444488</v>
          </cell>
          <cell r="F2083" t="str">
            <v>2022-01-31 13:31:33</v>
          </cell>
          <cell r="G2083">
            <v>16000</v>
          </cell>
          <cell r="H2083">
            <v>46045</v>
          </cell>
          <cell r="I2083" t="str">
            <v>ALIZA.WALEED</v>
          </cell>
          <cell r="J2083" t="str">
            <v>Accepted</v>
          </cell>
          <cell r="K2083" t="str">
            <v>Online Transfer</v>
          </cell>
          <cell r="L2083" t="str">
            <v>Renewal</v>
          </cell>
          <cell r="M2083" t="str">
            <v>-</v>
          </cell>
          <cell r="N2083" t="str">
            <v>-</v>
          </cell>
        </row>
        <row r="2084">
          <cell r="E2084" t="str">
            <v>R-6077415</v>
          </cell>
          <cell r="F2084" t="str">
            <v>2023-02-18 16:05:39</v>
          </cell>
          <cell r="G2084">
            <v>12000</v>
          </cell>
          <cell r="H2084">
            <v>46044</v>
          </cell>
          <cell r="I2084" t="str">
            <v>RAHAT.GUL</v>
          </cell>
          <cell r="J2084" t="str">
            <v>Accepted</v>
          </cell>
          <cell r="K2084" t="str">
            <v>Online Transfer</v>
          </cell>
          <cell r="L2084" t="str">
            <v>Renewal</v>
          </cell>
          <cell r="M2084" t="str">
            <v>-</v>
          </cell>
          <cell r="N2084" t="str">
            <v>-</v>
          </cell>
        </row>
        <row r="2085">
          <cell r="E2085" t="str">
            <v>GUN126R-5544839</v>
          </cell>
          <cell r="F2085" t="str">
            <v>2026-01-23 00:00:00</v>
          </cell>
          <cell r="G2085">
            <v>13000</v>
          </cell>
          <cell r="H2085">
            <v>46045</v>
          </cell>
          <cell r="I2085" t="str">
            <v>FIZA.SHEIKH</v>
          </cell>
          <cell r="J2085" t="str">
            <v>Accepted</v>
          </cell>
          <cell r="K2085" t="str">
            <v>Online Transfer</v>
          </cell>
          <cell r="L2085" t="str">
            <v>Conversion</v>
          </cell>
          <cell r="M2085" t="str">
            <v>n/a</v>
          </cell>
          <cell r="N2085" t="str">
            <v>-</v>
          </cell>
        </row>
        <row r="2086">
          <cell r="E2086">
            <v>7002057</v>
          </cell>
          <cell r="F2086" t="str">
            <v>2024-01-30 00:00:00</v>
          </cell>
          <cell r="G2086">
            <v>13000</v>
          </cell>
          <cell r="H2086">
            <v>46045</v>
          </cell>
          <cell r="I2086" t="str">
            <v>ALIZA.WALEED</v>
          </cell>
          <cell r="J2086" t="str">
            <v>Accepted</v>
          </cell>
          <cell r="K2086" t="str">
            <v>Online Transfer</v>
          </cell>
          <cell r="L2086" t="str">
            <v>Renewal</v>
          </cell>
          <cell r="M2086" t="str">
            <v>-</v>
          </cell>
          <cell r="N2086" t="str">
            <v>-</v>
          </cell>
        </row>
        <row r="2087">
          <cell r="E2087" t="str">
            <v>BM-9640</v>
          </cell>
          <cell r="F2087" t="str">
            <v>2025-01-23 15:34:22</v>
          </cell>
          <cell r="G2087">
            <v>13000</v>
          </cell>
          <cell r="H2087">
            <v>46045</v>
          </cell>
          <cell r="I2087" t="str">
            <v>HUZAIFA.KHAN</v>
          </cell>
          <cell r="J2087" t="str">
            <v>Accepted</v>
          </cell>
          <cell r="K2087" t="str">
            <v>Online Transfer</v>
          </cell>
          <cell r="L2087" t="str">
            <v>Renewal</v>
          </cell>
          <cell r="M2087" t="str">
            <v>-</v>
          </cell>
          <cell r="N2087" t="str">
            <v>-</v>
          </cell>
        </row>
        <row r="2088">
          <cell r="E2088" t="str">
            <v>NF1AVK31H10054020</v>
          </cell>
          <cell r="F2088" t="str">
            <v>2023-01-26 10:28:00</v>
          </cell>
          <cell r="G2088">
            <v>12000</v>
          </cell>
          <cell r="H2088">
            <v>46045</v>
          </cell>
          <cell r="I2088" t="str">
            <v>ALIZA.WALEED</v>
          </cell>
          <cell r="J2088" t="str">
            <v>Accepted</v>
          </cell>
          <cell r="K2088" t="str">
            <v>Online Transfer</v>
          </cell>
          <cell r="L2088" t="str">
            <v>Renewal</v>
          </cell>
          <cell r="M2088" t="str">
            <v>-</v>
          </cell>
          <cell r="N2088" t="str">
            <v>-</v>
          </cell>
        </row>
        <row r="2089">
          <cell r="E2089" t="str">
            <v>EG239710</v>
          </cell>
          <cell r="F2089" t="str">
            <v>2025-02-03 19:31:22</v>
          </cell>
          <cell r="G2089">
            <v>10000</v>
          </cell>
          <cell r="H2089">
            <v>46045</v>
          </cell>
          <cell r="I2089" t="str">
            <v>HUZAIFA.KHAN</v>
          </cell>
          <cell r="J2089" t="str">
            <v>Accepted</v>
          </cell>
          <cell r="K2089" t="str">
            <v>Cheque Deposit</v>
          </cell>
          <cell r="L2089" t="str">
            <v>Renewal</v>
          </cell>
          <cell r="M2089" t="str">
            <v>-</v>
          </cell>
          <cell r="N2089" t="str">
            <v>-</v>
          </cell>
        </row>
        <row r="2090">
          <cell r="E2090" t="str">
            <v>H1283882</v>
          </cell>
          <cell r="F2090" t="str">
            <v>2026-01-09 15:18:40</v>
          </cell>
          <cell r="G2090">
            <v>19000</v>
          </cell>
          <cell r="H2090">
            <v>46042</v>
          </cell>
          <cell r="I2090" t="str">
            <v>SHAHZAD.BHATTI</v>
          </cell>
          <cell r="J2090" t="str">
            <v>Accepted</v>
          </cell>
          <cell r="K2090" t="str">
            <v>Online Transfer</v>
          </cell>
          <cell r="L2090" t="str">
            <v>Fresh</v>
          </cell>
          <cell r="M2090" t="str">
            <v>N/A</v>
          </cell>
          <cell r="N2090" t="str">
            <v>-</v>
          </cell>
        </row>
        <row r="2091">
          <cell r="E2091" t="str">
            <v>S00216407</v>
          </cell>
          <cell r="F2091" t="str">
            <v>2026-01-09 18:05:04</v>
          </cell>
          <cell r="G2091">
            <v>13000</v>
          </cell>
          <cell r="H2091">
            <v>46038</v>
          </cell>
          <cell r="I2091" t="str">
            <v>SHAHZAD.BHATTI</v>
          </cell>
          <cell r="J2091" t="str">
            <v>Accepted</v>
          </cell>
          <cell r="K2091" t="str">
            <v>Online Transfer</v>
          </cell>
          <cell r="L2091" t="str">
            <v>Fresh</v>
          </cell>
          <cell r="M2091" t="str">
            <v>N/A</v>
          </cell>
          <cell r="N2091" t="str">
            <v>-</v>
          </cell>
        </row>
        <row r="2092">
          <cell r="E2092" t="str">
            <v>S00220602</v>
          </cell>
          <cell r="F2092" t="str">
            <v>2026-01-19 14:28:16</v>
          </cell>
          <cell r="G2092">
            <v>13000</v>
          </cell>
          <cell r="H2092">
            <v>46042</v>
          </cell>
          <cell r="I2092" t="str">
            <v>SHAHZAD.BHATTI</v>
          </cell>
          <cell r="J2092" t="str">
            <v>Accepted</v>
          </cell>
          <cell r="K2092" t="str">
            <v>Online Transfer</v>
          </cell>
          <cell r="L2092" t="str">
            <v>Fresh</v>
          </cell>
          <cell r="M2092" t="str">
            <v>N/A</v>
          </cell>
          <cell r="N2092" t="str">
            <v>-</v>
          </cell>
        </row>
        <row r="2093">
          <cell r="E2093" t="str">
            <v>H1290650</v>
          </cell>
          <cell r="F2093" t="str">
            <v>2026-01-17 17:02:51</v>
          </cell>
          <cell r="G2093">
            <v>13000</v>
          </cell>
          <cell r="H2093">
            <v>46042</v>
          </cell>
          <cell r="I2093" t="str">
            <v>SHAHZAD.BHATTI</v>
          </cell>
          <cell r="J2093" t="str">
            <v>Accepted</v>
          </cell>
          <cell r="K2093" t="str">
            <v>Online Transfer</v>
          </cell>
          <cell r="L2093" t="str">
            <v>Fresh</v>
          </cell>
          <cell r="M2093" t="str">
            <v>N/A</v>
          </cell>
          <cell r="N2093" t="str">
            <v>-</v>
          </cell>
        </row>
        <row r="2094">
          <cell r="E2094" t="str">
            <v>FR173179</v>
          </cell>
          <cell r="F2094" t="str">
            <v>2026-01-07 12:24:53</v>
          </cell>
          <cell r="G2094">
            <v>13000</v>
          </cell>
          <cell r="H2094">
            <v>46042</v>
          </cell>
          <cell r="I2094" t="str">
            <v>SHAHZAD.BHATTI</v>
          </cell>
          <cell r="J2094" t="str">
            <v>Accepted</v>
          </cell>
          <cell r="K2094" t="str">
            <v>Online Transfer</v>
          </cell>
          <cell r="L2094" t="str">
            <v>Fresh</v>
          </cell>
          <cell r="M2094" t="str">
            <v>N/A</v>
          </cell>
          <cell r="N2094" t="str">
            <v>-</v>
          </cell>
        </row>
        <row r="2095">
          <cell r="E2095" t="str">
            <v>R-7077560</v>
          </cell>
          <cell r="F2095" t="str">
            <v>2026-01-06 12:54:39</v>
          </cell>
          <cell r="G2095">
            <v>13000</v>
          </cell>
          <cell r="H2095">
            <v>46039</v>
          </cell>
          <cell r="I2095" t="str">
            <v>SHAHZAD.BHATTI</v>
          </cell>
          <cell r="J2095" t="str">
            <v>Accepted</v>
          </cell>
          <cell r="K2095" t="str">
            <v>Online Transfer</v>
          </cell>
          <cell r="L2095" t="str">
            <v>Fresh</v>
          </cell>
          <cell r="M2095" t="str">
            <v>N/A</v>
          </cell>
          <cell r="N2095" t="str">
            <v>-</v>
          </cell>
        </row>
        <row r="2096">
          <cell r="E2096">
            <v>219528</v>
          </cell>
          <cell r="F2096" t="str">
            <v>2026-01-05 12:00:43</v>
          </cell>
          <cell r="G2096">
            <v>13000</v>
          </cell>
          <cell r="H2096">
            <v>46042</v>
          </cell>
          <cell r="I2096" t="str">
            <v>SHAHZAD.BHATTI</v>
          </cell>
          <cell r="J2096" t="str">
            <v>Accepted</v>
          </cell>
          <cell r="K2096" t="str">
            <v>Online Transfer</v>
          </cell>
          <cell r="L2096" t="str">
            <v>Fresh</v>
          </cell>
          <cell r="M2096" t="str">
            <v>N/A</v>
          </cell>
          <cell r="N2096" t="str">
            <v>-</v>
          </cell>
        </row>
        <row r="2097">
          <cell r="E2097">
            <v>1101390</v>
          </cell>
          <cell r="F2097" t="str">
            <v>2026-01-10 13:38:46</v>
          </cell>
          <cell r="G2097">
            <v>13000</v>
          </cell>
          <cell r="H2097">
            <v>46045</v>
          </cell>
          <cell r="I2097" t="str">
            <v>SHAHZAD.BHATTI</v>
          </cell>
          <cell r="J2097" t="str">
            <v>Accepted</v>
          </cell>
          <cell r="K2097" t="str">
            <v>Online Transfer</v>
          </cell>
          <cell r="L2097" t="str">
            <v>Fresh</v>
          </cell>
          <cell r="M2097" t="str">
            <v>N/A</v>
          </cell>
          <cell r="N2097" t="str">
            <v>-</v>
          </cell>
        </row>
        <row r="2098">
          <cell r="E2098">
            <v>1129300</v>
          </cell>
          <cell r="F2098" t="str">
            <v>2026-01-10 13:36:35</v>
          </cell>
          <cell r="G2098">
            <v>13000</v>
          </cell>
          <cell r="H2098">
            <v>46045</v>
          </cell>
          <cell r="I2098" t="str">
            <v>SHAHZAD.BHATTI</v>
          </cell>
          <cell r="J2098" t="str">
            <v>Accepted</v>
          </cell>
          <cell r="K2098" t="str">
            <v>Online Transfer</v>
          </cell>
          <cell r="L2098" t="str">
            <v>Fresh</v>
          </cell>
          <cell r="M2098" t="str">
            <v>N/A</v>
          </cell>
          <cell r="N2098" t="str">
            <v>-</v>
          </cell>
        </row>
        <row r="2099">
          <cell r="E2099">
            <v>21007206</v>
          </cell>
          <cell r="F2099" t="str">
            <v>2026-01-03 15:15:11</v>
          </cell>
          <cell r="G2099">
            <v>13000</v>
          </cell>
          <cell r="H2099">
            <v>46038</v>
          </cell>
          <cell r="I2099" t="str">
            <v>SHAHZAD.BHATTI</v>
          </cell>
          <cell r="J2099" t="str">
            <v>Accepted</v>
          </cell>
          <cell r="K2099" t="str">
            <v>Online Transfer</v>
          </cell>
          <cell r="L2099" t="str">
            <v>Fresh</v>
          </cell>
          <cell r="M2099" t="str">
            <v>N/A</v>
          </cell>
          <cell r="N2099" t="str">
            <v>-</v>
          </cell>
        </row>
        <row r="2100">
          <cell r="E2100">
            <v>4036234</v>
          </cell>
          <cell r="F2100" t="str">
            <v>2026-01-03 15:38:08</v>
          </cell>
          <cell r="G2100">
            <v>13000</v>
          </cell>
          <cell r="H2100">
            <v>46038</v>
          </cell>
          <cell r="I2100" t="str">
            <v>SHAHZAD.BHATTI</v>
          </cell>
          <cell r="J2100" t="str">
            <v>Accepted</v>
          </cell>
          <cell r="K2100" t="str">
            <v>Online Transfer</v>
          </cell>
          <cell r="L2100" t="str">
            <v>Fresh</v>
          </cell>
          <cell r="M2100" t="str">
            <v>N/A</v>
          </cell>
          <cell r="N2100" t="str">
            <v>-</v>
          </cell>
        </row>
        <row r="2101">
          <cell r="E2101">
            <v>1158821</v>
          </cell>
          <cell r="F2101" t="str">
            <v>2026-01-21 11:59:13</v>
          </cell>
          <cell r="G2101">
            <v>9000</v>
          </cell>
          <cell r="H2101">
            <v>46045</v>
          </cell>
          <cell r="I2101" t="str">
            <v>HANNAN.ALI</v>
          </cell>
          <cell r="J2101" t="str">
            <v>Accepted</v>
          </cell>
          <cell r="K2101" t="str">
            <v>Online Transfer</v>
          </cell>
          <cell r="L2101" t="str">
            <v>Fresh</v>
          </cell>
          <cell r="M2101" t="str">
            <v>N/A</v>
          </cell>
          <cell r="N2101" t="str">
            <v>-</v>
          </cell>
        </row>
        <row r="2102">
          <cell r="E2102">
            <v>54740</v>
          </cell>
          <cell r="F2102" t="str">
            <v>2026-01-09 17:49:44</v>
          </cell>
          <cell r="G2102">
            <v>12500</v>
          </cell>
          <cell r="H2102">
            <v>46032</v>
          </cell>
          <cell r="I2102" t="str">
            <v>SHAHZAD.BHATTI</v>
          </cell>
          <cell r="J2102" t="str">
            <v>Accepted</v>
          </cell>
          <cell r="K2102" t="str">
            <v>Online Transfer</v>
          </cell>
          <cell r="L2102" t="str">
            <v>Fresh</v>
          </cell>
          <cell r="M2102" t="str">
            <v>-</v>
          </cell>
          <cell r="N2102" t="str">
            <v>-</v>
          </cell>
        </row>
        <row r="2103">
          <cell r="E2103">
            <v>40685</v>
          </cell>
          <cell r="F2103" t="str">
            <v>2026-01-09 12:03:43</v>
          </cell>
          <cell r="G2103">
            <v>12500</v>
          </cell>
          <cell r="H2103">
            <v>46032</v>
          </cell>
          <cell r="I2103" t="str">
            <v>SHAHZAD.BHATTI</v>
          </cell>
          <cell r="J2103" t="str">
            <v>Accepted</v>
          </cell>
          <cell r="K2103" t="str">
            <v>Online Transfer</v>
          </cell>
          <cell r="L2103" t="str">
            <v>Fresh</v>
          </cell>
          <cell r="M2103" t="str">
            <v>-</v>
          </cell>
          <cell r="N2103" t="str">
            <v>-</v>
          </cell>
        </row>
        <row r="2104">
          <cell r="E2104">
            <v>2004469</v>
          </cell>
          <cell r="F2104" t="str">
            <v>2025-12-12 14:58:54</v>
          </cell>
          <cell r="G2104">
            <v>9000</v>
          </cell>
          <cell r="H2104">
            <v>46045</v>
          </cell>
          <cell r="I2104" t="str">
            <v>HANNAN.ALI</v>
          </cell>
          <cell r="J2104" t="str">
            <v>Accepted</v>
          </cell>
          <cell r="K2104" t="str">
            <v>Online Transfer</v>
          </cell>
          <cell r="L2104" t="str">
            <v>Fresh</v>
          </cell>
          <cell r="M2104" t="str">
            <v>N/A</v>
          </cell>
          <cell r="N2104" t="str">
            <v>-</v>
          </cell>
        </row>
        <row r="2105">
          <cell r="E2105">
            <v>10045655</v>
          </cell>
          <cell r="F2105" t="str">
            <v>2026-01-01 13:25:27</v>
          </cell>
          <cell r="G2105">
            <v>12500</v>
          </cell>
          <cell r="H2105">
            <v>46030</v>
          </cell>
          <cell r="I2105" t="str">
            <v>SHAHZAD.BHATTI</v>
          </cell>
          <cell r="J2105" t="str">
            <v>Accepted</v>
          </cell>
          <cell r="K2105" t="str">
            <v>Cash Deposit</v>
          </cell>
          <cell r="L2105" t="str">
            <v>Fresh</v>
          </cell>
          <cell r="M2105" t="str">
            <v>-</v>
          </cell>
          <cell r="N2105" t="str">
            <v>-</v>
          </cell>
        </row>
        <row r="2106">
          <cell r="E2106">
            <v>1288157</v>
          </cell>
          <cell r="F2106" t="str">
            <v>2026-01-07 17:58:20</v>
          </cell>
          <cell r="G2106">
            <v>9000</v>
          </cell>
          <cell r="H2106">
            <v>46045</v>
          </cell>
          <cell r="I2106" t="str">
            <v>HANNAN.ALI</v>
          </cell>
          <cell r="J2106" t="str">
            <v>Accepted</v>
          </cell>
          <cell r="K2106" t="str">
            <v>Online Transfer</v>
          </cell>
          <cell r="L2106" t="str">
            <v>Fresh</v>
          </cell>
          <cell r="M2106" t="str">
            <v>N/A</v>
          </cell>
          <cell r="N2106" t="str">
            <v>-</v>
          </cell>
        </row>
        <row r="2107">
          <cell r="E2107">
            <v>1182780</v>
          </cell>
          <cell r="F2107" t="str">
            <v>2026-01-08 13:29:04</v>
          </cell>
          <cell r="G2107">
            <v>9000</v>
          </cell>
          <cell r="H2107">
            <v>46045</v>
          </cell>
          <cell r="I2107" t="str">
            <v>HANNAN.ALI</v>
          </cell>
          <cell r="J2107" t="str">
            <v>Accepted</v>
          </cell>
          <cell r="K2107" t="str">
            <v>Online Transfer</v>
          </cell>
          <cell r="L2107" t="str">
            <v>Fresh</v>
          </cell>
          <cell r="M2107" t="str">
            <v>N/A</v>
          </cell>
          <cell r="N2107" t="str">
            <v>-</v>
          </cell>
        </row>
        <row r="2108">
          <cell r="E2108" t="str">
            <v>R007195</v>
          </cell>
          <cell r="F2108" t="str">
            <v>2026-01-17 13:28:16</v>
          </cell>
          <cell r="G2108">
            <v>9000</v>
          </cell>
          <cell r="H2108">
            <v>46045</v>
          </cell>
          <cell r="I2108" t="str">
            <v>HANNAN.ALI</v>
          </cell>
          <cell r="J2108" t="str">
            <v>Accepted</v>
          </cell>
          <cell r="K2108" t="str">
            <v>Online Transfer</v>
          </cell>
          <cell r="L2108" t="str">
            <v>Fresh</v>
          </cell>
          <cell r="M2108" t="str">
            <v>N/A</v>
          </cell>
          <cell r="N2108" t="str">
            <v>-</v>
          </cell>
        </row>
        <row r="2109">
          <cell r="E2109" t="str">
            <v>R061591</v>
          </cell>
          <cell r="F2109" t="str">
            <v>2026-01-18 12:44:19</v>
          </cell>
          <cell r="G2109">
            <v>9000</v>
          </cell>
          <cell r="H2109">
            <v>46045</v>
          </cell>
          <cell r="I2109" t="str">
            <v>HANNAN.ALI</v>
          </cell>
          <cell r="J2109" t="str">
            <v>Accepted</v>
          </cell>
          <cell r="K2109" t="str">
            <v>Online Transfer</v>
          </cell>
          <cell r="L2109" t="str">
            <v>Fresh</v>
          </cell>
          <cell r="M2109" t="str">
            <v>N/A</v>
          </cell>
          <cell r="N2109" t="str">
            <v>-</v>
          </cell>
        </row>
        <row r="2110">
          <cell r="E2110">
            <v>1112557</v>
          </cell>
          <cell r="F2110" t="str">
            <v>2026-01-20 14:57:39</v>
          </cell>
          <cell r="G2110">
            <v>9000</v>
          </cell>
          <cell r="H2110">
            <v>46045</v>
          </cell>
          <cell r="I2110" t="str">
            <v>HANNAN.ALI</v>
          </cell>
          <cell r="J2110" t="str">
            <v>Accepted</v>
          </cell>
          <cell r="K2110" t="str">
            <v>Online Transfer</v>
          </cell>
          <cell r="L2110" t="str">
            <v>Fresh</v>
          </cell>
          <cell r="M2110" t="str">
            <v>N/A</v>
          </cell>
          <cell r="N2110" t="str">
            <v>-</v>
          </cell>
        </row>
        <row r="2111">
          <cell r="E2111" t="str">
            <v>PKD311H01728P</v>
          </cell>
          <cell r="F2111" t="str">
            <v>2026-01-20 15:56:18</v>
          </cell>
          <cell r="G2111">
            <v>9000</v>
          </cell>
          <cell r="H2111">
            <v>46045</v>
          </cell>
          <cell r="I2111" t="str">
            <v>HANNAN.ALI</v>
          </cell>
          <cell r="J2111" t="str">
            <v>Accepted</v>
          </cell>
          <cell r="K2111" t="str">
            <v>Online Transfer</v>
          </cell>
          <cell r="L2111" t="str">
            <v>Fresh</v>
          </cell>
          <cell r="M2111" t="str">
            <v>N/A</v>
          </cell>
          <cell r="N2111" t="str">
            <v>-</v>
          </cell>
        </row>
        <row r="2112">
          <cell r="E2112">
            <v>1178801</v>
          </cell>
          <cell r="F2112" t="str">
            <v>2026-01-21 11:41:25</v>
          </cell>
          <cell r="G2112">
            <v>9000</v>
          </cell>
          <cell r="H2112">
            <v>46045</v>
          </cell>
          <cell r="I2112" t="str">
            <v>HANNAN.ALI</v>
          </cell>
          <cell r="J2112" t="str">
            <v>Accepted</v>
          </cell>
          <cell r="K2112" t="str">
            <v>Online Transfer</v>
          </cell>
          <cell r="L2112" t="str">
            <v>Fresh</v>
          </cell>
          <cell r="M2112" t="str">
            <v>N/A</v>
          </cell>
          <cell r="N2112" t="str">
            <v>-</v>
          </cell>
        </row>
        <row r="2113">
          <cell r="E2113" t="str">
            <v>R9509907</v>
          </cell>
          <cell r="F2113" t="str">
            <v>2024-01-10 14:25:08</v>
          </cell>
          <cell r="G2113">
            <v>14500</v>
          </cell>
          <cell r="H2113">
            <v>46045</v>
          </cell>
          <cell r="I2113" t="str">
            <v>SHAHROZ</v>
          </cell>
          <cell r="J2113" t="str">
            <v>Accepted</v>
          </cell>
          <cell r="K2113" t="str">
            <v>Online Transfer</v>
          </cell>
          <cell r="L2113" t="str">
            <v>Renewal</v>
          </cell>
          <cell r="M2113" t="str">
            <v>-</v>
          </cell>
          <cell r="N2113" t="str">
            <v>-</v>
          </cell>
        </row>
        <row r="2114">
          <cell r="E2114">
            <v>254390</v>
          </cell>
          <cell r="F2114" t="str">
            <v>2025-01-15 17:58:42</v>
          </cell>
          <cell r="G2114">
            <v>15500</v>
          </cell>
          <cell r="H2114">
            <v>46045</v>
          </cell>
          <cell r="I2114" t="str">
            <v>SHAHROZ</v>
          </cell>
          <cell r="J2114" t="str">
            <v>Accepted</v>
          </cell>
          <cell r="K2114" t="str">
            <v>Online Transfer</v>
          </cell>
          <cell r="L2114" t="str">
            <v>Renewal</v>
          </cell>
          <cell r="M2114" t="str">
            <v>-</v>
          </cell>
          <cell r="N2114" t="str">
            <v>-</v>
          </cell>
        </row>
        <row r="2115">
          <cell r="E2115">
            <v>7067593</v>
          </cell>
          <cell r="F2115" t="str">
            <v>2024-01-10 14:54:45</v>
          </cell>
          <cell r="G2115">
            <v>15000</v>
          </cell>
          <cell r="H2115">
            <v>46044</v>
          </cell>
          <cell r="I2115" t="str">
            <v>SHAHROZ</v>
          </cell>
          <cell r="J2115" t="str">
            <v>Accepted</v>
          </cell>
          <cell r="K2115" t="str">
            <v>Online Transfer</v>
          </cell>
          <cell r="L2115" t="str">
            <v>Renewal</v>
          </cell>
          <cell r="M2115" t="str">
            <v>-</v>
          </cell>
          <cell r="N2115" t="str">
            <v>-</v>
          </cell>
        </row>
        <row r="2116">
          <cell r="E2116" t="str">
            <v>NSP150R-7026437</v>
          </cell>
          <cell r="F2116" t="str">
            <v>2026-01-02 00:00:00</v>
          </cell>
          <cell r="G2116">
            <v>11750</v>
          </cell>
          <cell r="H2116">
            <v>46029</v>
          </cell>
          <cell r="I2116" t="str">
            <v>SHAHZAD.BHATTI</v>
          </cell>
          <cell r="J2116" t="str">
            <v>Accepted</v>
          </cell>
          <cell r="K2116" t="str">
            <v>Online Transfer</v>
          </cell>
          <cell r="L2116" t="str">
            <v>Fresh</v>
          </cell>
          <cell r="M2116" t="str">
            <v>CH FAHAD ANWAR</v>
          </cell>
          <cell r="N2116" t="str">
            <v>35202-2790183-3</v>
          </cell>
        </row>
        <row r="2117">
          <cell r="E2117">
            <v>6076371</v>
          </cell>
          <cell r="F2117" t="str">
            <v>2023-01-26 18:22:22</v>
          </cell>
          <cell r="G2117">
            <v>15500</v>
          </cell>
          <cell r="H2117">
            <v>46044</v>
          </cell>
          <cell r="I2117" t="str">
            <v>SHAHROZ</v>
          </cell>
          <cell r="J2117" t="str">
            <v>Accepted</v>
          </cell>
          <cell r="K2117" t="str">
            <v>Online Transfer</v>
          </cell>
          <cell r="L2117" t="str">
            <v>Renewal</v>
          </cell>
          <cell r="M2117" t="str">
            <v>-</v>
          </cell>
          <cell r="N2117" t="str">
            <v>-</v>
          </cell>
        </row>
        <row r="2118">
          <cell r="E2118" t="str">
            <v>NG3USHNLVMH501231</v>
          </cell>
          <cell r="F2118" t="str">
            <v>2026-01-02 00:00:00</v>
          </cell>
          <cell r="G2118">
            <v>11750</v>
          </cell>
          <cell r="H2118">
            <v>46029</v>
          </cell>
          <cell r="I2118" t="str">
            <v>SHAHZAD.BHATTI</v>
          </cell>
          <cell r="J2118" t="str">
            <v>Accepted</v>
          </cell>
          <cell r="K2118" t="str">
            <v>Online Transfer</v>
          </cell>
          <cell r="L2118" t="str">
            <v>Fresh</v>
          </cell>
          <cell r="M2118" t="str">
            <v>CH FAHAD ANWAR</v>
          </cell>
          <cell r="N2118" t="str">
            <v>35202-2790183-3</v>
          </cell>
        </row>
        <row r="2119">
          <cell r="E2119">
            <v>436660</v>
          </cell>
          <cell r="F2119" t="str">
            <v>2024-02-02 16:55:28</v>
          </cell>
          <cell r="G2119">
            <v>9000</v>
          </cell>
          <cell r="H2119">
            <v>46044</v>
          </cell>
          <cell r="I2119" t="str">
            <v>SHAHROZ</v>
          </cell>
          <cell r="J2119" t="str">
            <v>Accepted</v>
          </cell>
          <cell r="K2119" t="str">
            <v>Online Transfer</v>
          </cell>
          <cell r="L2119" t="str">
            <v>Renewal</v>
          </cell>
          <cell r="M2119" t="str">
            <v>-</v>
          </cell>
          <cell r="N2119" t="str">
            <v>-</v>
          </cell>
        </row>
        <row r="2120">
          <cell r="E2120" t="str">
            <v>V00106786</v>
          </cell>
          <cell r="F2120" t="str">
            <v>2025-12-30 12:39:08</v>
          </cell>
          <cell r="G2120">
            <v>12500</v>
          </cell>
          <cell r="H2120">
            <v>46037</v>
          </cell>
          <cell r="I2120" t="str">
            <v>SHAHZAD.BHATTI</v>
          </cell>
          <cell r="J2120" t="str">
            <v>Accepted</v>
          </cell>
          <cell r="K2120" t="str">
            <v>Online Transfer</v>
          </cell>
          <cell r="L2120" t="str">
            <v>Fresh</v>
          </cell>
          <cell r="M2120" t="str">
            <v>N/A</v>
          </cell>
          <cell r="N2120" t="str">
            <v>-</v>
          </cell>
        </row>
        <row r="2121">
          <cell r="E2121" t="str">
            <v>H1279242</v>
          </cell>
          <cell r="F2121" t="str">
            <v>2025-12-10 18:13:31</v>
          </cell>
          <cell r="G2121">
            <v>12500</v>
          </cell>
          <cell r="H2121">
            <v>46043</v>
          </cell>
          <cell r="I2121" t="str">
            <v>SHAHZAD.BHATTI</v>
          </cell>
          <cell r="J2121" t="str">
            <v>Accepted</v>
          </cell>
          <cell r="K2121" t="str">
            <v>Cheque Deposit</v>
          </cell>
          <cell r="L2121" t="str">
            <v>Fresh</v>
          </cell>
          <cell r="M2121" t="str">
            <v>N/A</v>
          </cell>
          <cell r="N2121" t="str">
            <v>-</v>
          </cell>
        </row>
        <row r="2122">
          <cell r="E2122" t="str">
            <v>NF1AET306H1285352</v>
          </cell>
          <cell r="F2122" t="str">
            <v>2026-01-22 17:42:38</v>
          </cell>
          <cell r="G2122">
            <v>13000</v>
          </cell>
          <cell r="H2122">
            <v>46044</v>
          </cell>
          <cell r="I2122" t="str">
            <v>SABOOR.ALI</v>
          </cell>
          <cell r="J2122" t="str">
            <v>Accepted</v>
          </cell>
          <cell r="K2122" t="str">
            <v>Online Transfer</v>
          </cell>
          <cell r="L2122" t="str">
            <v>Fresh</v>
          </cell>
          <cell r="M2122" t="str">
            <v>N/A</v>
          </cell>
          <cell r="N2122" t="str">
            <v>-</v>
          </cell>
        </row>
        <row r="2123">
          <cell r="E2123" t="str">
            <v>R-7059015</v>
          </cell>
          <cell r="F2123" t="str">
            <v>2025-12-31 14:08:52</v>
          </cell>
          <cell r="G2123">
            <v>12500</v>
          </cell>
          <cell r="H2123">
            <v>46041</v>
          </cell>
          <cell r="I2123" t="str">
            <v>SHAHZAD.BHATTI</v>
          </cell>
          <cell r="J2123" t="str">
            <v>Accepted</v>
          </cell>
          <cell r="K2123" t="str">
            <v>Cash Deposit</v>
          </cell>
          <cell r="L2123" t="str">
            <v>Fresh</v>
          </cell>
          <cell r="M2123" t="str">
            <v>N/A</v>
          </cell>
          <cell r="N2123" t="str">
            <v>-</v>
          </cell>
        </row>
        <row r="2124">
          <cell r="E2124" t="str">
            <v>A1J310PK10026955</v>
          </cell>
          <cell r="F2124" t="str">
            <v>2026-01-23 12:45:00</v>
          </cell>
          <cell r="G2124">
            <v>13000</v>
          </cell>
          <cell r="H2124">
            <v>46045</v>
          </cell>
          <cell r="I2124" t="str">
            <v>SABOOR.ALI</v>
          </cell>
          <cell r="J2124" t="str">
            <v>Accepted</v>
          </cell>
          <cell r="K2124" t="str">
            <v>Online Transfer</v>
          </cell>
          <cell r="L2124" t="str">
            <v>Fresh</v>
          </cell>
          <cell r="M2124" t="str">
            <v>N/A</v>
          </cell>
          <cell r="N2124" t="str">
            <v>-</v>
          </cell>
        </row>
        <row r="2125">
          <cell r="E2125" t="str">
            <v>015250</v>
          </cell>
          <cell r="F2125" t="str">
            <v>2024-02-07 14:43:35</v>
          </cell>
          <cell r="G2125">
            <v>13000</v>
          </cell>
          <cell r="H2125">
            <v>46045</v>
          </cell>
          <cell r="I2125" t="str">
            <v>ABDUL.AHAD</v>
          </cell>
          <cell r="J2125" t="str">
            <v>Accepted</v>
          </cell>
          <cell r="K2125" t="str">
            <v>Cheque Deposit</v>
          </cell>
          <cell r="L2125" t="str">
            <v>Renewal</v>
          </cell>
          <cell r="M2125" t="str">
            <v>-</v>
          </cell>
          <cell r="N2125" t="str">
            <v>-</v>
          </cell>
        </row>
        <row r="2126">
          <cell r="E2126" t="str">
            <v>SR057508</v>
          </cell>
          <cell r="F2126" t="str">
            <v>2025-12-29 17:47:42</v>
          </cell>
          <cell r="G2126">
            <v>12500</v>
          </cell>
          <cell r="H2126">
            <v>46042</v>
          </cell>
          <cell r="I2126" t="str">
            <v>SHAHZAD.BHATTI</v>
          </cell>
          <cell r="J2126" t="str">
            <v>Accepted</v>
          </cell>
          <cell r="K2126" t="str">
            <v>Cash Deposit</v>
          </cell>
          <cell r="L2126" t="str">
            <v>Fresh</v>
          </cell>
          <cell r="M2126" t="str">
            <v>N/A</v>
          </cell>
          <cell r="N2126" t="str">
            <v>-</v>
          </cell>
        </row>
        <row r="2127">
          <cell r="E2127">
            <v>62409</v>
          </cell>
          <cell r="F2127" t="str">
            <v>2025-12-29 16:14:18</v>
          </cell>
          <cell r="G2127">
            <v>12500</v>
          </cell>
          <cell r="H2127">
            <v>46045</v>
          </cell>
          <cell r="I2127" t="str">
            <v>SHAHZAD.BHATTI</v>
          </cell>
          <cell r="J2127" t="str">
            <v>Accepted</v>
          </cell>
          <cell r="K2127" t="str">
            <v>Cash Deposit</v>
          </cell>
          <cell r="L2127" t="str">
            <v>Fresh</v>
          </cell>
          <cell r="M2127" t="str">
            <v>N/A</v>
          </cell>
          <cell r="N2127" t="str">
            <v>-</v>
          </cell>
        </row>
        <row r="2128">
          <cell r="E2128" t="str">
            <v>NF1AET306H1030035</v>
          </cell>
          <cell r="F2128" t="str">
            <v>2026-01-21 18:29:33</v>
          </cell>
          <cell r="G2128">
            <v>14000</v>
          </cell>
          <cell r="H2128">
            <v>46043</v>
          </cell>
          <cell r="I2128" t="str">
            <v>SABOOR.ALI</v>
          </cell>
          <cell r="J2128" t="str">
            <v>Accepted</v>
          </cell>
          <cell r="K2128" t="str">
            <v>Online Transfer</v>
          </cell>
          <cell r="L2128" t="str">
            <v>Fresh</v>
          </cell>
          <cell r="M2128" t="str">
            <v>N/A</v>
          </cell>
          <cell r="N2128" t="str">
            <v>-</v>
          </cell>
        </row>
        <row r="2129">
          <cell r="E2129" t="str">
            <v>NF1AET306H1282301</v>
          </cell>
          <cell r="F2129" t="str">
            <v>2026-01-20 19:26:31</v>
          </cell>
          <cell r="G2129">
            <v>13000</v>
          </cell>
          <cell r="H2129">
            <v>46044</v>
          </cell>
          <cell r="I2129" t="str">
            <v>SABOOR.ALI</v>
          </cell>
          <cell r="J2129" t="str">
            <v>Accepted</v>
          </cell>
          <cell r="K2129" t="str">
            <v>Online Transfer</v>
          </cell>
          <cell r="L2129" t="str">
            <v>Fresh</v>
          </cell>
          <cell r="M2129" t="str">
            <v>N/A</v>
          </cell>
          <cell r="N2129" t="str">
            <v>-</v>
          </cell>
        </row>
        <row r="2130">
          <cell r="E2130" t="str">
            <v>BKK-72</v>
          </cell>
          <cell r="F2130" t="str">
            <v>2026-01-08 16:12:32</v>
          </cell>
          <cell r="G2130">
            <v>18000</v>
          </cell>
          <cell r="H2130">
            <v>46042</v>
          </cell>
          <cell r="I2130" t="str">
            <v>SABOOR.ALI</v>
          </cell>
          <cell r="J2130" t="str">
            <v>Accepted</v>
          </cell>
          <cell r="K2130" t="str">
            <v>Online Transfer</v>
          </cell>
          <cell r="L2130" t="str">
            <v>Fresh</v>
          </cell>
          <cell r="M2130" t="str">
            <v>N/A</v>
          </cell>
          <cell r="N2130" t="str">
            <v>-</v>
          </cell>
        </row>
        <row r="2131">
          <cell r="E2131" t="str">
            <v>ZRE172R7046501</v>
          </cell>
          <cell r="F2131" t="str">
            <v>2026-01-23 00:00:00</v>
          </cell>
          <cell r="G2131">
            <v>15000</v>
          </cell>
          <cell r="H2131">
            <v>46045</v>
          </cell>
          <cell r="I2131" t="str">
            <v>ABDUL.AHAD</v>
          </cell>
          <cell r="J2131" t="str">
            <v>Accepted</v>
          </cell>
          <cell r="K2131" t="str">
            <v>Online Transfer</v>
          </cell>
          <cell r="L2131" t="str">
            <v>Conversion</v>
          </cell>
          <cell r="M2131" t="str">
            <v>NON</v>
          </cell>
          <cell r="N2131" t="str">
            <v>-</v>
          </cell>
        </row>
        <row r="2132">
          <cell r="E2132" t="str">
            <v>N218353</v>
          </cell>
          <cell r="F2132" t="str">
            <v>2025-01-30 13:04:22</v>
          </cell>
          <cell r="G2132">
            <v>15000</v>
          </cell>
          <cell r="H2132">
            <v>46045</v>
          </cell>
          <cell r="I2132" t="str">
            <v>ABDUL.AHAD</v>
          </cell>
          <cell r="J2132" t="str">
            <v>Accepted</v>
          </cell>
          <cell r="K2132" t="str">
            <v>Cash Deposit</v>
          </cell>
          <cell r="L2132" t="str">
            <v>Renewal</v>
          </cell>
          <cell r="M2132" t="str">
            <v>-</v>
          </cell>
          <cell r="N2132" t="str">
            <v>-</v>
          </cell>
        </row>
        <row r="2133">
          <cell r="E2133">
            <v>7034763</v>
          </cell>
          <cell r="F2133" t="str">
            <v>2023-02-02 12:11:28</v>
          </cell>
          <cell r="G2133">
            <v>12500</v>
          </cell>
          <cell r="H2133">
            <v>46045</v>
          </cell>
          <cell r="I2133" t="str">
            <v>JAWAHIR.SAEED</v>
          </cell>
          <cell r="J2133" t="str">
            <v>Accepted</v>
          </cell>
          <cell r="K2133" t="str">
            <v>Cash Deposit</v>
          </cell>
          <cell r="L2133" t="str">
            <v>Renewal</v>
          </cell>
          <cell r="M2133" t="str">
            <v>N/A</v>
          </cell>
          <cell r="N2133" t="str">
            <v>-</v>
          </cell>
        </row>
        <row r="2134">
          <cell r="E2134" t="str">
            <v>NFBFC6664KR055849</v>
          </cell>
          <cell r="F2134" t="str">
            <v>2021-01-21 10:03:00</v>
          </cell>
          <cell r="G2134">
            <v>15500</v>
          </cell>
          <cell r="H2134">
            <v>46045</v>
          </cell>
          <cell r="I2134" t="str">
            <v>WASEEM.TARIQ</v>
          </cell>
          <cell r="J2134" t="str">
            <v>Accepted</v>
          </cell>
          <cell r="K2134" t="str">
            <v>Online Transfer</v>
          </cell>
          <cell r="L2134" t="str">
            <v>Renewal</v>
          </cell>
          <cell r="M2134" t="str">
            <v>-</v>
          </cell>
          <cell r="N2134" t="str">
            <v>-</v>
          </cell>
        </row>
        <row r="2135">
          <cell r="E2135" t="str">
            <v>RR004308</v>
          </cell>
          <cell r="F2135" t="str">
            <v>2025-01-17 10:34:24</v>
          </cell>
          <cell r="G2135">
            <v>13500</v>
          </cell>
          <cell r="H2135">
            <v>46045</v>
          </cell>
          <cell r="I2135" t="str">
            <v>HASNAIN</v>
          </cell>
          <cell r="J2135" t="str">
            <v>Accepted</v>
          </cell>
          <cell r="K2135" t="str">
            <v>Online Transfer</v>
          </cell>
          <cell r="L2135" t="str">
            <v>Renewal</v>
          </cell>
          <cell r="M2135" t="str">
            <v>-</v>
          </cell>
          <cell r="N2135" t="str">
            <v>-</v>
          </cell>
        </row>
        <row r="2136">
          <cell r="E2136">
            <v>1043092</v>
          </cell>
          <cell r="F2136" t="str">
            <v>2024-02-07 20:44:47</v>
          </cell>
          <cell r="G2136">
            <v>13500</v>
          </cell>
          <cell r="H2136">
            <v>46045</v>
          </cell>
          <cell r="I2136" t="str">
            <v>HUZAIFA.KHAN</v>
          </cell>
          <cell r="J2136" t="str">
            <v>Accepted</v>
          </cell>
          <cell r="K2136" t="str">
            <v>Online Transfer</v>
          </cell>
          <cell r="L2136" t="str">
            <v>Renewal</v>
          </cell>
          <cell r="M2136" t="str">
            <v>-</v>
          </cell>
          <cell r="N2136" t="str">
            <v>-</v>
          </cell>
        </row>
        <row r="2137">
          <cell r="E2137" t="str">
            <v>NR010729</v>
          </cell>
          <cell r="F2137" t="str">
            <v>2022-02-02 16:16:24</v>
          </cell>
          <cell r="G2137">
            <v>12000</v>
          </cell>
          <cell r="H2137">
            <v>46044</v>
          </cell>
          <cell r="I2137" t="str">
            <v>YOUSUF.KHAN</v>
          </cell>
          <cell r="J2137" t="str">
            <v>Accepted</v>
          </cell>
          <cell r="K2137" t="str">
            <v>Online Transfer</v>
          </cell>
          <cell r="L2137" t="str">
            <v>Renewal</v>
          </cell>
          <cell r="M2137" t="str">
            <v>-</v>
          </cell>
          <cell r="N2137" t="str">
            <v>-</v>
          </cell>
        </row>
        <row r="2138">
          <cell r="E2138" t="str">
            <v>N023060</v>
          </cell>
          <cell r="F2138" t="str">
            <v>2024-12-27 17:44:09</v>
          </cell>
          <cell r="G2138">
            <v>4000</v>
          </cell>
          <cell r="H2138">
            <v>46043</v>
          </cell>
          <cell r="I2138" t="str">
            <v>WAQAR.NABI</v>
          </cell>
          <cell r="J2138" t="str">
            <v>Accepted</v>
          </cell>
          <cell r="K2138" t="str">
            <v>Online Transfer</v>
          </cell>
          <cell r="L2138" t="str">
            <v>Removal Transfer</v>
          </cell>
          <cell r="M2138" t="str">
            <v>-</v>
          </cell>
          <cell r="N2138" t="str">
            <v>-</v>
          </cell>
        </row>
        <row r="2139">
          <cell r="E2139" t="str">
            <v>BWM-438</v>
          </cell>
          <cell r="F2139" t="str">
            <v>2021-02-02 11:41:52</v>
          </cell>
          <cell r="G2139">
            <v>13000</v>
          </cell>
          <cell r="H2139">
            <v>46045</v>
          </cell>
          <cell r="I2139" t="str">
            <v>IQRA.KHAN</v>
          </cell>
          <cell r="J2139" t="str">
            <v>Accepted</v>
          </cell>
          <cell r="K2139" t="str">
            <v>Online Transfer</v>
          </cell>
          <cell r="L2139" t="str">
            <v>Renewal</v>
          </cell>
          <cell r="M2139" t="str">
            <v>-</v>
          </cell>
          <cell r="N2139" t="str">
            <v>-</v>
          </cell>
        </row>
        <row r="2140">
          <cell r="E2140" t="str">
            <v>A1J310PK-10070073</v>
          </cell>
          <cell r="F2140" t="str">
            <v>2023-01-30 13:18:00</v>
          </cell>
          <cell r="G2140">
            <v>16000</v>
          </cell>
          <cell r="H2140">
            <v>46045</v>
          </cell>
          <cell r="I2140" t="str">
            <v>ALIZA.WALEED</v>
          </cell>
          <cell r="J2140" t="str">
            <v>Accepted</v>
          </cell>
          <cell r="K2140" t="str">
            <v>Online Transfer</v>
          </cell>
          <cell r="L2140" t="str">
            <v>Renewal</v>
          </cell>
          <cell r="M2140" t="str">
            <v>-</v>
          </cell>
          <cell r="N2140" t="str">
            <v>-</v>
          </cell>
        </row>
        <row r="2141">
          <cell r="E2141" t="str">
            <v>NF1AET306H1158430</v>
          </cell>
          <cell r="F2141" t="str">
            <v>2025-01-21 00:00:00</v>
          </cell>
          <cell r="G2141">
            <v>11000</v>
          </cell>
          <cell r="H2141">
            <v>46045</v>
          </cell>
          <cell r="I2141" t="str">
            <v>ALIZA.WALEED</v>
          </cell>
          <cell r="J2141" t="str">
            <v>Accepted</v>
          </cell>
          <cell r="K2141" t="str">
            <v>Online Transfer</v>
          </cell>
          <cell r="L2141" t="str">
            <v>Renewal</v>
          </cell>
          <cell r="M2141" t="str">
            <v>-</v>
          </cell>
          <cell r="N2141" t="str">
            <v>-</v>
          </cell>
        </row>
        <row r="2142">
          <cell r="E2142" t="str">
            <v>R028674</v>
          </cell>
          <cell r="F2142" t="str">
            <v>2025-01-22 17:34:24</v>
          </cell>
          <cell r="G2142">
            <v>13000</v>
          </cell>
          <cell r="H2142">
            <v>46045</v>
          </cell>
          <cell r="I2142" t="str">
            <v>HUZAIFA.KHAN</v>
          </cell>
          <cell r="J2142" t="str">
            <v>Accepted</v>
          </cell>
          <cell r="K2142" t="str">
            <v>Online Transfer</v>
          </cell>
          <cell r="L2142" t="str">
            <v>Renewal</v>
          </cell>
          <cell r="M2142" t="str">
            <v>-</v>
          </cell>
          <cell r="N2142" t="str">
            <v>-</v>
          </cell>
        </row>
        <row r="2143">
          <cell r="E2143" t="str">
            <v>A200A-0033268</v>
          </cell>
          <cell r="F2143" t="str">
            <v>2025-01-10 18:52:28</v>
          </cell>
          <cell r="G2143">
            <v>14500</v>
          </cell>
          <cell r="H2143">
            <v>46045</v>
          </cell>
          <cell r="I2143" t="str">
            <v>HASNAIN</v>
          </cell>
          <cell r="J2143" t="str">
            <v>Accepted</v>
          </cell>
          <cell r="K2143" t="str">
            <v>Online Transfer</v>
          </cell>
          <cell r="L2143" t="str">
            <v>Renewal</v>
          </cell>
          <cell r="M2143" t="str">
            <v>-</v>
          </cell>
          <cell r="N2143" t="str">
            <v>-</v>
          </cell>
        </row>
        <row r="2144">
          <cell r="E2144" t="str">
            <v>10073543C</v>
          </cell>
          <cell r="F2144" t="str">
            <v>2020-01-09 12:11:13</v>
          </cell>
          <cell r="G2144">
            <v>10000</v>
          </cell>
          <cell r="H2144">
            <v>46045</v>
          </cell>
          <cell r="I2144" t="str">
            <v>WASEEM.TARIQ</v>
          </cell>
          <cell r="J2144" t="str">
            <v>Accepted</v>
          </cell>
          <cell r="K2144" t="str">
            <v>Online Transfer</v>
          </cell>
          <cell r="L2144" t="str">
            <v>Renewal</v>
          </cell>
          <cell r="M2144" t="str">
            <v>-</v>
          </cell>
          <cell r="N2144" t="str">
            <v>-</v>
          </cell>
        </row>
        <row r="2145">
          <cell r="E2145" t="str">
            <v>H1084068</v>
          </cell>
          <cell r="F2145" t="str">
            <v>2025-01-23 16:40:49</v>
          </cell>
          <cell r="G2145">
            <v>11000</v>
          </cell>
          <cell r="H2145">
            <v>46043</v>
          </cell>
          <cell r="I2145" t="str">
            <v>M.KHALID</v>
          </cell>
          <cell r="J2145" t="str">
            <v>Accepted</v>
          </cell>
          <cell r="K2145" t="str">
            <v>Online Transfer</v>
          </cell>
          <cell r="L2145" t="str">
            <v>Renewal</v>
          </cell>
          <cell r="M2145" t="str">
            <v>-</v>
          </cell>
          <cell r="N2145" t="str">
            <v>-</v>
          </cell>
        </row>
        <row r="2146">
          <cell r="E2146" t="str">
            <v>NFBGM1544CR128773</v>
          </cell>
          <cell r="F2146" t="str">
            <v>2025-02-03 17:02:17</v>
          </cell>
          <cell r="G2146">
            <v>11000</v>
          </cell>
          <cell r="H2146">
            <v>46044</v>
          </cell>
          <cell r="I2146" t="str">
            <v>M.KHALID</v>
          </cell>
          <cell r="J2146" t="str">
            <v>Accepted</v>
          </cell>
          <cell r="K2146" t="str">
            <v>Online Transfer</v>
          </cell>
          <cell r="L2146" t="str">
            <v>Renewal</v>
          </cell>
          <cell r="M2146" t="str">
            <v>-</v>
          </cell>
          <cell r="N2146" t="str">
            <v>-</v>
          </cell>
        </row>
        <row r="2147">
          <cell r="E2147" t="str">
            <v>ZRE172R-7028645</v>
          </cell>
          <cell r="F2147" t="str">
            <v>2025-01-24 18:47:55</v>
          </cell>
          <cell r="G2147">
            <v>11000</v>
          </cell>
          <cell r="H2147">
            <v>46043</v>
          </cell>
          <cell r="I2147" t="str">
            <v>M.KHALID</v>
          </cell>
          <cell r="J2147" t="str">
            <v>Accepted</v>
          </cell>
          <cell r="K2147" t="str">
            <v>Online Transfer</v>
          </cell>
          <cell r="L2147" t="str">
            <v>Renewal</v>
          </cell>
          <cell r="M2147" t="str">
            <v>-</v>
          </cell>
          <cell r="N2147" t="str">
            <v>-</v>
          </cell>
        </row>
        <row r="2148">
          <cell r="E2148">
            <v>10052911</v>
          </cell>
          <cell r="F2148" t="str">
            <v>2023-02-07 18:14:00</v>
          </cell>
          <cell r="G2148">
            <v>13000</v>
          </cell>
          <cell r="H2148">
            <v>46045</v>
          </cell>
          <cell r="I2148" t="str">
            <v>WASEEM.TARIQ</v>
          </cell>
          <cell r="J2148" t="str">
            <v>Accepted</v>
          </cell>
          <cell r="K2148" t="str">
            <v>Online Transfer</v>
          </cell>
          <cell r="L2148" t="str">
            <v>Renewal</v>
          </cell>
          <cell r="M2148" t="str">
            <v>-</v>
          </cell>
          <cell r="N2148" t="str">
            <v>-</v>
          </cell>
        </row>
        <row r="2149">
          <cell r="E2149" t="str">
            <v>HA963289</v>
          </cell>
          <cell r="F2149" t="str">
            <v>2024-01-19 09:50:35</v>
          </cell>
          <cell r="G2149">
            <v>11000</v>
          </cell>
          <cell r="H2149">
            <v>46045</v>
          </cell>
          <cell r="I2149" t="str">
            <v>WASEEM.TARIQ</v>
          </cell>
          <cell r="J2149" t="str">
            <v>Accepted</v>
          </cell>
          <cell r="K2149" t="str">
            <v>Online Transfer</v>
          </cell>
          <cell r="L2149" t="str">
            <v>Renewal</v>
          </cell>
          <cell r="M2149" t="str">
            <v>-</v>
          </cell>
          <cell r="N2149" t="str">
            <v>-</v>
          </cell>
        </row>
        <row r="2150">
          <cell r="E2150" t="str">
            <v>HA961025</v>
          </cell>
          <cell r="F2150" t="str">
            <v>2024-01-18 18:27:38</v>
          </cell>
          <cell r="G2150">
            <v>11000</v>
          </cell>
          <cell r="H2150">
            <v>46045</v>
          </cell>
          <cell r="I2150" t="str">
            <v>WASEEM.TARIQ</v>
          </cell>
          <cell r="J2150" t="str">
            <v>Accepted</v>
          </cell>
          <cell r="K2150" t="str">
            <v>Online Transfer</v>
          </cell>
          <cell r="L2150" t="str">
            <v>Renewal</v>
          </cell>
          <cell r="M2150" t="str">
            <v>-</v>
          </cell>
          <cell r="N2150" t="str">
            <v>-</v>
          </cell>
        </row>
        <row r="2151">
          <cell r="E2151" t="str">
            <v>GS30061576</v>
          </cell>
          <cell r="F2151" t="str">
            <v>2024-01-18 19:15:07</v>
          </cell>
          <cell r="G2151">
            <v>11000</v>
          </cell>
          <cell r="H2151">
            <v>46045</v>
          </cell>
          <cell r="I2151" t="str">
            <v>MUHAMMAD.OWAIS</v>
          </cell>
          <cell r="J2151" t="str">
            <v>Accepted</v>
          </cell>
          <cell r="K2151" t="str">
            <v>Online Transfer</v>
          </cell>
          <cell r="L2151" t="str">
            <v>Renewal</v>
          </cell>
          <cell r="M2151" t="str">
            <v>-</v>
          </cell>
          <cell r="N2151" t="str">
            <v>-</v>
          </cell>
        </row>
        <row r="2152">
          <cell r="E2152" t="str">
            <v>a7001793</v>
          </cell>
          <cell r="F2152" t="str">
            <v>2021-01-04 10:50:50</v>
          </cell>
          <cell r="G2152">
            <v>11000</v>
          </cell>
          <cell r="H2152">
            <v>46044</v>
          </cell>
          <cell r="I2152" t="str">
            <v>WASEEM.TARIQ</v>
          </cell>
          <cell r="J2152" t="str">
            <v>Accepted</v>
          </cell>
          <cell r="K2152" t="str">
            <v>Online Transfer</v>
          </cell>
          <cell r="L2152" t="str">
            <v>Renewal</v>
          </cell>
          <cell r="M2152" t="str">
            <v>-</v>
          </cell>
          <cell r="N2152" t="str">
            <v>-</v>
          </cell>
        </row>
        <row r="2153">
          <cell r="E2153" t="str">
            <v>PR002737</v>
          </cell>
          <cell r="F2153" t="str">
            <v>2024-01-29 17:42:21</v>
          </cell>
          <cell r="G2153">
            <v>11000</v>
          </cell>
          <cell r="H2153">
            <v>46045</v>
          </cell>
          <cell r="I2153" t="str">
            <v>JAWAHIR.SAEED</v>
          </cell>
          <cell r="J2153" t="str">
            <v>Accepted</v>
          </cell>
          <cell r="K2153" t="str">
            <v>Online Transfer</v>
          </cell>
          <cell r="L2153" t="str">
            <v>Renewal</v>
          </cell>
          <cell r="M2153" t="str">
            <v>N/A</v>
          </cell>
          <cell r="N2153" t="str">
            <v>-</v>
          </cell>
        </row>
        <row r="2154">
          <cell r="E2154" t="str">
            <v>R-6047635</v>
          </cell>
          <cell r="F2154" t="str">
            <v>2025-01-13 15:09:00</v>
          </cell>
          <cell r="G2154">
            <v>11500</v>
          </cell>
          <cell r="H2154">
            <v>46043</v>
          </cell>
          <cell r="I2154" t="str">
            <v>WASEEM.TARIQ</v>
          </cell>
          <cell r="J2154" t="str">
            <v>Accepted</v>
          </cell>
          <cell r="K2154" t="str">
            <v>Cash Deposit</v>
          </cell>
          <cell r="L2154" t="str">
            <v>Renewal</v>
          </cell>
          <cell r="M2154" t="str">
            <v>-</v>
          </cell>
          <cell r="N2154" t="str">
            <v>-</v>
          </cell>
        </row>
        <row r="2155">
          <cell r="E2155" t="str">
            <v>NZE170R-4201283</v>
          </cell>
          <cell r="F2155" t="str">
            <v>2025-01-08 00:00:00</v>
          </cell>
          <cell r="G2155">
            <v>10000</v>
          </cell>
          <cell r="H2155">
            <v>46045</v>
          </cell>
          <cell r="I2155" t="str">
            <v>WASEEM.TARIQ</v>
          </cell>
          <cell r="J2155" t="str">
            <v>Accepted</v>
          </cell>
          <cell r="K2155" t="str">
            <v>Online Transfer</v>
          </cell>
          <cell r="L2155" t="str">
            <v>Renewal</v>
          </cell>
          <cell r="M2155" t="str">
            <v>-</v>
          </cell>
          <cell r="N2155" t="str">
            <v>-</v>
          </cell>
        </row>
        <row r="2156">
          <cell r="E2156" t="str">
            <v>URJ2020-4109567</v>
          </cell>
          <cell r="F2156" t="str">
            <v>2026-01-23 00:00:00</v>
          </cell>
          <cell r="G2156">
            <v>20000</v>
          </cell>
          <cell r="H2156">
            <v>46045</v>
          </cell>
          <cell r="I2156" t="str">
            <v>JAWAHIR.SAEED</v>
          </cell>
          <cell r="J2156" t="str">
            <v>Accepted</v>
          </cell>
          <cell r="K2156" t="str">
            <v>Online Transfer</v>
          </cell>
          <cell r="L2156" t="str">
            <v>Conversion</v>
          </cell>
          <cell r="M2156" t="str">
            <v>N/A</v>
          </cell>
          <cell r="N2156" t="str">
            <v>-</v>
          </cell>
        </row>
        <row r="2157">
          <cell r="E2157" t="str">
            <v>S-0213565</v>
          </cell>
          <cell r="F2157" t="str">
            <v>2024-02-02 18:53:37</v>
          </cell>
          <cell r="G2157">
            <v>16000</v>
          </cell>
          <cell r="H2157">
            <v>46045</v>
          </cell>
          <cell r="I2157" t="str">
            <v>M.MUSTAFA</v>
          </cell>
          <cell r="J2157" t="str">
            <v>Accepted</v>
          </cell>
          <cell r="K2157" t="str">
            <v>Online Transfer</v>
          </cell>
          <cell r="L2157" t="str">
            <v>Renewal</v>
          </cell>
          <cell r="M2157" t="str">
            <v>-</v>
          </cell>
          <cell r="N2157" t="str">
            <v>-</v>
          </cell>
        </row>
        <row r="2158">
          <cell r="E2158" t="str">
            <v>ZRE171R6075132</v>
          </cell>
          <cell r="F2158" t="str">
            <v>2026-01-23 00:00:00</v>
          </cell>
          <cell r="G2158">
            <v>15500</v>
          </cell>
          <cell r="H2158">
            <v>46045</v>
          </cell>
          <cell r="I2158" t="str">
            <v>WASEEM.TARIQ</v>
          </cell>
          <cell r="J2158" t="str">
            <v>Accepted</v>
          </cell>
          <cell r="K2158" t="str">
            <v>Online Transfer</v>
          </cell>
          <cell r="L2158" t="str">
            <v>Conversion</v>
          </cell>
          <cell r="M2158" t="str">
            <v>NA</v>
          </cell>
          <cell r="N2158" t="str">
            <v>-</v>
          </cell>
        </row>
        <row r="2159">
          <cell r="E2159" t="str">
            <v>R-7065077</v>
          </cell>
          <cell r="F2159" t="str">
            <v>2024-02-01 21:09:45</v>
          </cell>
          <cell r="G2159">
            <v>11000</v>
          </cell>
          <cell r="H2159">
            <v>46045</v>
          </cell>
          <cell r="I2159" t="str">
            <v>MUHAMMAD.UMER</v>
          </cell>
          <cell r="J2159" t="str">
            <v>Accepted</v>
          </cell>
          <cell r="K2159" t="str">
            <v>Online Transfer</v>
          </cell>
          <cell r="L2159" t="str">
            <v>Renewal</v>
          </cell>
          <cell r="M2159" t="str">
            <v>-</v>
          </cell>
          <cell r="N2159" t="str">
            <v>-</v>
          </cell>
        </row>
        <row r="2160">
          <cell r="E2160">
            <v>4168030</v>
          </cell>
          <cell r="F2160" t="str">
            <v>2025-02-07 00:00:00</v>
          </cell>
          <cell r="G2160">
            <v>15500</v>
          </cell>
          <cell r="H2160">
            <v>46045</v>
          </cell>
          <cell r="I2160" t="str">
            <v>WASEEM.TARIQ</v>
          </cell>
          <cell r="J2160" t="str">
            <v>Accepted</v>
          </cell>
          <cell r="K2160" t="str">
            <v>Online Transfer</v>
          </cell>
          <cell r="L2160" t="str">
            <v>Renewal</v>
          </cell>
          <cell r="M2160" t="str">
            <v>-</v>
          </cell>
          <cell r="N2160" t="str">
            <v>-</v>
          </cell>
        </row>
        <row r="2161">
          <cell r="E2161">
            <v>1068731</v>
          </cell>
          <cell r="F2161" t="str">
            <v>2019-07-23 19:28:58</v>
          </cell>
          <cell r="G2161">
            <v>10000</v>
          </cell>
          <cell r="H2161">
            <v>46044</v>
          </cell>
          <cell r="I2161" t="str">
            <v>SAIF.MALIK</v>
          </cell>
          <cell r="J2161" t="str">
            <v>Accepted</v>
          </cell>
          <cell r="K2161" t="str">
            <v>Online Transfer</v>
          </cell>
          <cell r="L2161" t="str">
            <v>Renewal</v>
          </cell>
          <cell r="M2161" t="str">
            <v>-</v>
          </cell>
          <cell r="N2161" t="str">
            <v>-</v>
          </cell>
        </row>
        <row r="2162">
          <cell r="E2162">
            <v>9506014</v>
          </cell>
          <cell r="F2162" t="str">
            <v>2022-02-04 16:59:11</v>
          </cell>
          <cell r="G2162">
            <v>15500</v>
          </cell>
          <cell r="H2162">
            <v>46045</v>
          </cell>
          <cell r="I2162" t="str">
            <v>AGHA.M.JAFFER</v>
          </cell>
          <cell r="J2162" t="str">
            <v>Accepted</v>
          </cell>
          <cell r="K2162" t="str">
            <v>Cash Deposit</v>
          </cell>
          <cell r="L2162" t="str">
            <v>Renewal</v>
          </cell>
          <cell r="M2162" t="str">
            <v>-</v>
          </cell>
          <cell r="N2162" t="str">
            <v>-</v>
          </cell>
        </row>
        <row r="2163">
          <cell r="E2163" t="str">
            <v>TUM00792</v>
          </cell>
          <cell r="F2163" t="str">
            <v>2026-01-12 15:20:16</v>
          </cell>
          <cell r="G2163">
            <v>13000</v>
          </cell>
          <cell r="H2163">
            <v>46048</v>
          </cell>
          <cell r="I2163" t="str">
            <v>TANVIR.AHMAD</v>
          </cell>
          <cell r="J2163" t="str">
            <v>Accepted</v>
          </cell>
          <cell r="K2163" t="str">
            <v>Cheque Deposit</v>
          </cell>
          <cell r="L2163" t="str">
            <v>Fresh</v>
          </cell>
          <cell r="M2163" t="str">
            <v>N/A</v>
          </cell>
          <cell r="N2163" t="str">
            <v>-</v>
          </cell>
        </row>
        <row r="2164">
          <cell r="E2164" t="str">
            <v>R009757</v>
          </cell>
          <cell r="F2164" t="str">
            <v>2023-10-19 12:14:27</v>
          </cell>
          <cell r="G2164">
            <v>4000</v>
          </cell>
          <cell r="H2164">
            <v>46043</v>
          </cell>
          <cell r="I2164" t="str">
            <v>ALI.HASSAN</v>
          </cell>
          <cell r="J2164" t="str">
            <v>Accepted</v>
          </cell>
          <cell r="K2164" t="str">
            <v>Online Transfer</v>
          </cell>
          <cell r="L2164" t="str">
            <v>Removal Transfer</v>
          </cell>
          <cell r="M2164" t="str">
            <v>-</v>
          </cell>
          <cell r="N2164" t="str">
            <v>-</v>
          </cell>
        </row>
        <row r="2165">
          <cell r="E2165" t="str">
            <v>0011088</v>
          </cell>
          <cell r="F2165" t="str">
            <v>2026-01-15 12:16:28</v>
          </cell>
          <cell r="G2165">
            <v>13000</v>
          </cell>
          <cell r="H2165">
            <v>46044</v>
          </cell>
          <cell r="I2165" t="str">
            <v>SHAHZAD.BHATTI</v>
          </cell>
          <cell r="J2165" t="str">
            <v>Accepted</v>
          </cell>
          <cell r="K2165" t="str">
            <v>Cash Deposit</v>
          </cell>
          <cell r="L2165" t="str">
            <v>Fresh</v>
          </cell>
          <cell r="M2165" t="str">
            <v>N/A</v>
          </cell>
          <cell r="N2165" t="str">
            <v>-</v>
          </cell>
        </row>
        <row r="2166">
          <cell r="E2166" t="str">
            <v>064401</v>
          </cell>
          <cell r="F2166" t="str">
            <v>2026-01-14 19:42:58</v>
          </cell>
          <cell r="G2166">
            <v>13000</v>
          </cell>
          <cell r="H2166">
            <v>46044</v>
          </cell>
          <cell r="I2166" t="str">
            <v>SHAHZAD.BHATTI</v>
          </cell>
          <cell r="J2166" t="str">
            <v>Accepted</v>
          </cell>
          <cell r="K2166" t="str">
            <v>Cash Deposit</v>
          </cell>
          <cell r="L2166" t="str">
            <v>Fresh</v>
          </cell>
          <cell r="M2166" t="str">
            <v>N/A</v>
          </cell>
          <cell r="N2166" t="str">
            <v>-</v>
          </cell>
        </row>
        <row r="2167">
          <cell r="E2167">
            <v>10035296</v>
          </cell>
          <cell r="F2167" t="str">
            <v>2026-01-14 11:51:59</v>
          </cell>
          <cell r="G2167">
            <v>13000</v>
          </cell>
          <cell r="H2167">
            <v>46044</v>
          </cell>
          <cell r="I2167" t="str">
            <v>SHAHZAD.BHATTI</v>
          </cell>
          <cell r="J2167" t="str">
            <v>Accepted</v>
          </cell>
          <cell r="K2167" t="str">
            <v>Cash Deposit</v>
          </cell>
          <cell r="L2167" t="str">
            <v>Fresh</v>
          </cell>
          <cell r="M2167" t="str">
            <v>N/A</v>
          </cell>
          <cell r="N2167" t="str">
            <v>-</v>
          </cell>
        </row>
        <row r="2168">
          <cell r="E2168">
            <v>6067560</v>
          </cell>
          <cell r="F2168" t="str">
            <v>2024-04-20 12:14:00</v>
          </cell>
          <cell r="G2168">
            <v>4000</v>
          </cell>
          <cell r="H2168">
            <v>46044</v>
          </cell>
          <cell r="I2168" t="str">
            <v>ALI.HASSAN</v>
          </cell>
          <cell r="J2168" t="str">
            <v>Accepted</v>
          </cell>
          <cell r="K2168" t="str">
            <v>Cash Deposit</v>
          </cell>
          <cell r="L2168" t="str">
            <v>Removal Transfer</v>
          </cell>
          <cell r="M2168" t="str">
            <v>-</v>
          </cell>
          <cell r="N2168" t="str">
            <v>-</v>
          </cell>
        </row>
        <row r="2169">
          <cell r="E2169" t="str">
            <v>9Z11191</v>
          </cell>
          <cell r="F2169" t="str">
            <v>2026-01-22 20:02:14</v>
          </cell>
          <cell r="G2169">
            <v>12500</v>
          </cell>
          <cell r="H2169">
            <v>46043</v>
          </cell>
          <cell r="I2169" t="str">
            <v>FARJAD.LATIF</v>
          </cell>
          <cell r="J2169" t="str">
            <v>Accepted</v>
          </cell>
          <cell r="K2169" t="str">
            <v>Online Transfer</v>
          </cell>
          <cell r="L2169" t="str">
            <v>Fresh</v>
          </cell>
          <cell r="M2169" t="str">
            <v>N/A</v>
          </cell>
          <cell r="N2169" t="str">
            <v>-</v>
          </cell>
        </row>
        <row r="2170">
          <cell r="E2170" t="str">
            <v>R-7077978</v>
          </cell>
          <cell r="F2170" t="str">
            <v>2026-01-20 13:21:50</v>
          </cell>
          <cell r="G2170">
            <v>13000</v>
          </cell>
          <cell r="H2170">
            <v>46045</v>
          </cell>
          <cell r="I2170" t="str">
            <v>FARJAD.LATIF</v>
          </cell>
          <cell r="J2170" t="str">
            <v>Accepted</v>
          </cell>
          <cell r="K2170" t="str">
            <v>Online Transfer</v>
          </cell>
          <cell r="L2170" t="str">
            <v>Fresh</v>
          </cell>
          <cell r="M2170" t="str">
            <v>N/A</v>
          </cell>
          <cell r="N2170" t="str">
            <v>-</v>
          </cell>
        </row>
        <row r="2171">
          <cell r="E2171" t="str">
            <v>R-7068011</v>
          </cell>
          <cell r="F2171" t="str">
            <v>2026-01-14 16:20:17</v>
          </cell>
          <cell r="G2171">
            <v>13000</v>
          </cell>
          <cell r="H2171">
            <v>46041</v>
          </cell>
          <cell r="I2171" t="str">
            <v>FARJAD.LATIF</v>
          </cell>
          <cell r="J2171" t="str">
            <v>Accepted</v>
          </cell>
          <cell r="K2171" t="str">
            <v>Cash Deposit</v>
          </cell>
          <cell r="L2171" t="str">
            <v>Fresh</v>
          </cell>
          <cell r="M2171" t="str">
            <v>N/A</v>
          </cell>
          <cell r="N2171" t="str">
            <v>-</v>
          </cell>
        </row>
        <row r="2172">
          <cell r="E2172">
            <v>1294670</v>
          </cell>
          <cell r="F2172" t="str">
            <v>2026-01-14 13:50:39</v>
          </cell>
          <cell r="G2172">
            <v>15000</v>
          </cell>
          <cell r="H2172">
            <v>46044</v>
          </cell>
          <cell r="I2172" t="str">
            <v>FARJAD.LATIF</v>
          </cell>
          <cell r="J2172" t="str">
            <v>Accepted</v>
          </cell>
          <cell r="K2172" t="str">
            <v>Cheque</v>
          </cell>
          <cell r="L2172" t="str">
            <v>Fresh</v>
          </cell>
          <cell r="M2172" t="str">
            <v>N/A</v>
          </cell>
          <cell r="N2172" t="str">
            <v>-</v>
          </cell>
        </row>
        <row r="2173">
          <cell r="E2173" t="str">
            <v>NF9EFUA59S20</v>
          </cell>
          <cell r="F2173" t="str">
            <v>2026-01-01 17:57:08</v>
          </cell>
          <cell r="G2173">
            <v>13000</v>
          </cell>
          <cell r="H2173">
            <v>46051</v>
          </cell>
          <cell r="I2173" t="str">
            <v>FARJAD.LATIF</v>
          </cell>
          <cell r="J2173" t="str">
            <v>Accepted</v>
          </cell>
          <cell r="K2173" t="str">
            <v>Cash</v>
          </cell>
          <cell r="L2173" t="str">
            <v>Fresh</v>
          </cell>
          <cell r="M2173" t="str">
            <v>N/A</v>
          </cell>
          <cell r="N2173" t="str">
            <v>-</v>
          </cell>
        </row>
        <row r="2174">
          <cell r="E2174" t="str">
            <v>BQM-449(A)</v>
          </cell>
          <cell r="F2174" t="str">
            <v>2026-01-15 17:32:47</v>
          </cell>
          <cell r="G2174">
            <v>13000</v>
          </cell>
          <cell r="H2174">
            <v>46037</v>
          </cell>
          <cell r="I2174" t="str">
            <v>KHIZAR.SHERWANI</v>
          </cell>
          <cell r="J2174" t="str">
            <v>Accepted</v>
          </cell>
          <cell r="K2174" t="str">
            <v>Online Transfer</v>
          </cell>
          <cell r="L2174" t="str">
            <v>Fresh</v>
          </cell>
          <cell r="M2174" t="str">
            <v>N/A</v>
          </cell>
          <cell r="N2174" t="str">
            <v>-</v>
          </cell>
        </row>
        <row r="2175">
          <cell r="E2175">
            <v>1032186</v>
          </cell>
          <cell r="F2175" t="str">
            <v>2025-12-26 17:49:19</v>
          </cell>
          <cell r="G2175">
            <v>13000</v>
          </cell>
          <cell r="H2175">
            <v>46049</v>
          </cell>
          <cell r="I2175" t="str">
            <v>FARJAD.LATIF</v>
          </cell>
          <cell r="J2175" t="str">
            <v>Accepted</v>
          </cell>
          <cell r="K2175" t="str">
            <v>Cheque</v>
          </cell>
          <cell r="L2175" t="str">
            <v>Fresh</v>
          </cell>
          <cell r="M2175" t="str">
            <v>N/A</v>
          </cell>
          <cell r="N2175" t="str">
            <v>-</v>
          </cell>
        </row>
        <row r="2176">
          <cell r="E2176" t="str">
            <v>BKG-517</v>
          </cell>
          <cell r="F2176" t="str">
            <v>2022-01-27 15:01:18</v>
          </cell>
          <cell r="G2176">
            <v>10000</v>
          </cell>
          <cell r="H2176">
            <v>46045</v>
          </cell>
          <cell r="I2176" t="str">
            <v>ZAYNAB.MUSTAFA</v>
          </cell>
          <cell r="J2176" t="str">
            <v>Accepted</v>
          </cell>
          <cell r="K2176" t="str">
            <v>Online Transfer</v>
          </cell>
          <cell r="L2176" t="str">
            <v>Renewal</v>
          </cell>
          <cell r="M2176" t="str">
            <v>-</v>
          </cell>
          <cell r="N2176" t="str">
            <v>-</v>
          </cell>
        </row>
        <row r="2177">
          <cell r="E2177" t="str">
            <v>MUL7120263</v>
          </cell>
          <cell r="F2177" t="str">
            <v>2026-01-07 14:27:54</v>
          </cell>
          <cell r="G2177">
            <v>12000</v>
          </cell>
          <cell r="H2177">
            <v>46029</v>
          </cell>
          <cell r="I2177" t="str">
            <v>M.FAIZAN</v>
          </cell>
          <cell r="J2177" t="str">
            <v>Accepted</v>
          </cell>
          <cell r="K2177" t="str">
            <v>Online Transfer</v>
          </cell>
          <cell r="L2177" t="str">
            <v>Fresh</v>
          </cell>
          <cell r="M2177" t="str">
            <v>N/A</v>
          </cell>
          <cell r="N2177" t="str">
            <v>-</v>
          </cell>
        </row>
        <row r="2178">
          <cell r="E2178" t="str">
            <v>BP-6532(A)</v>
          </cell>
          <cell r="F2178" t="str">
            <v>2026-01-15 14:51:49</v>
          </cell>
          <cell r="G2178">
            <v>13000</v>
          </cell>
          <cell r="H2178">
            <v>46037</v>
          </cell>
          <cell r="I2178" t="str">
            <v>KHIZAR.SHERWANI</v>
          </cell>
          <cell r="J2178" t="str">
            <v>Accepted</v>
          </cell>
          <cell r="K2178" t="str">
            <v>Online Transfer</v>
          </cell>
          <cell r="L2178" t="str">
            <v>Fresh</v>
          </cell>
          <cell r="M2178" t="str">
            <v>N/A</v>
          </cell>
          <cell r="N2178" t="str">
            <v>-</v>
          </cell>
        </row>
        <row r="2179">
          <cell r="E2179" t="str">
            <v>GUN1253912385</v>
          </cell>
          <cell r="F2179" t="str">
            <v>2026-01-13 13:54:04</v>
          </cell>
          <cell r="G2179">
            <v>12500</v>
          </cell>
          <cell r="H2179">
            <v>46035</v>
          </cell>
          <cell r="I2179" t="str">
            <v>M.FAIZAN</v>
          </cell>
          <cell r="J2179" t="str">
            <v>Accepted</v>
          </cell>
          <cell r="K2179" t="str">
            <v>Online Transfer</v>
          </cell>
          <cell r="L2179" t="str">
            <v>Fresh</v>
          </cell>
          <cell r="M2179" t="str">
            <v>N/A</v>
          </cell>
          <cell r="N2179" t="str">
            <v>-</v>
          </cell>
        </row>
        <row r="2180">
          <cell r="E2180">
            <v>502000</v>
          </cell>
          <cell r="F2180" t="str">
            <v>2024-01-18 00:00:00</v>
          </cell>
          <cell r="G2180">
            <v>16000</v>
          </cell>
          <cell r="H2180">
            <v>46045</v>
          </cell>
          <cell r="I2180" t="str">
            <v>ALIZA.WALEED</v>
          </cell>
          <cell r="J2180" t="str">
            <v>Accepted</v>
          </cell>
          <cell r="K2180" t="str">
            <v>Online Transfer</v>
          </cell>
          <cell r="L2180" t="str">
            <v>Renewal</v>
          </cell>
          <cell r="M2180" t="str">
            <v>-</v>
          </cell>
          <cell r="N2180" t="str">
            <v>-</v>
          </cell>
        </row>
        <row r="2181">
          <cell r="E2181" t="str">
            <v>NF4KD-103684</v>
          </cell>
          <cell r="F2181" t="str">
            <v>2026-01-17 13:31:34</v>
          </cell>
          <cell r="G2181">
            <v>10000</v>
          </cell>
          <cell r="H2181">
            <v>46039</v>
          </cell>
          <cell r="I2181" t="str">
            <v>M.FAIZAN</v>
          </cell>
          <cell r="J2181" t="str">
            <v>Accepted</v>
          </cell>
          <cell r="K2181" t="str">
            <v>Online Transfer</v>
          </cell>
          <cell r="L2181" t="str">
            <v>Fresh</v>
          </cell>
          <cell r="M2181" t="str">
            <v>N/A</v>
          </cell>
          <cell r="N2181" t="str">
            <v>-</v>
          </cell>
        </row>
        <row r="2182">
          <cell r="E2182" t="str">
            <v>NSP150R-7019928</v>
          </cell>
          <cell r="F2182" t="str">
            <v>2026-01-14 18:12:13</v>
          </cell>
          <cell r="G2182">
            <v>13000</v>
          </cell>
          <cell r="H2182">
            <v>46036</v>
          </cell>
          <cell r="I2182" t="str">
            <v>KHIZAR.SHERWANI</v>
          </cell>
          <cell r="J2182" t="str">
            <v>Accepted</v>
          </cell>
          <cell r="K2182" t="str">
            <v>Online Transfer</v>
          </cell>
          <cell r="L2182" t="str">
            <v>Fresh</v>
          </cell>
          <cell r="M2182" t="str">
            <v>N/A</v>
          </cell>
          <cell r="N2182" t="str">
            <v>-</v>
          </cell>
        </row>
        <row r="2183">
          <cell r="E2183" t="str">
            <v>KHI12120267(A)</v>
          </cell>
          <cell r="F2183" t="str">
            <v>2026-01-20 16:01:42</v>
          </cell>
          <cell r="G2183">
            <v>18000</v>
          </cell>
          <cell r="H2183">
            <v>46043</v>
          </cell>
          <cell r="I2183" t="str">
            <v>KHIZAR.SHERWANI</v>
          </cell>
          <cell r="J2183" t="str">
            <v>Accepted</v>
          </cell>
          <cell r="K2183" t="str">
            <v>Online Transfer</v>
          </cell>
          <cell r="L2183" t="str">
            <v>Fresh</v>
          </cell>
          <cell r="M2183" t="str">
            <v>N/A</v>
          </cell>
          <cell r="N2183" t="str">
            <v>-</v>
          </cell>
        </row>
        <row r="2184">
          <cell r="E2184" t="str">
            <v>HA97S125579</v>
          </cell>
          <cell r="F2184" t="str">
            <v>2026-01-12 10:16:08</v>
          </cell>
          <cell r="G2184">
            <v>13000</v>
          </cell>
          <cell r="H2184">
            <v>46041</v>
          </cell>
          <cell r="I2184" t="str">
            <v>KHIZAR.SHERWANI</v>
          </cell>
          <cell r="J2184" t="str">
            <v>Accepted</v>
          </cell>
          <cell r="K2184" t="str">
            <v>Online Transfer</v>
          </cell>
          <cell r="L2184" t="str">
            <v>Fresh</v>
          </cell>
          <cell r="M2184" t="str">
            <v>N/A</v>
          </cell>
          <cell r="N2184" t="str">
            <v>-</v>
          </cell>
        </row>
        <row r="2185">
          <cell r="E2185">
            <v>500375</v>
          </cell>
          <cell r="F2185" t="str">
            <v>2024-01-19 18:28:36</v>
          </cell>
          <cell r="G2185">
            <v>14000</v>
          </cell>
          <cell r="H2185">
            <v>46042</v>
          </cell>
          <cell r="I2185" t="str">
            <v>YOUSUF.KHAN</v>
          </cell>
          <cell r="J2185" t="str">
            <v>Accepted</v>
          </cell>
          <cell r="K2185" t="str">
            <v>Online Transfer</v>
          </cell>
          <cell r="L2185" t="str">
            <v>Renewal</v>
          </cell>
          <cell r="M2185" t="str">
            <v>-</v>
          </cell>
          <cell r="N2185" t="str">
            <v>-</v>
          </cell>
        </row>
        <row r="2186">
          <cell r="E2186" t="str">
            <v>MMN400037</v>
          </cell>
          <cell r="F2186" t="str">
            <v>2024-02-01 15:24:15</v>
          </cell>
          <cell r="G2186">
            <v>10000</v>
          </cell>
          <cell r="H2186">
            <v>46044</v>
          </cell>
          <cell r="I2186" t="str">
            <v>YOUSUF.KHAN</v>
          </cell>
          <cell r="J2186" t="str">
            <v>Accepted</v>
          </cell>
          <cell r="K2186" t="str">
            <v>Online Transfer</v>
          </cell>
          <cell r="L2186" t="str">
            <v>Renewal</v>
          </cell>
          <cell r="M2186" t="str">
            <v>-</v>
          </cell>
          <cell r="N2186" t="str">
            <v>-</v>
          </cell>
        </row>
        <row r="2187">
          <cell r="E2187" t="str">
            <v>ZS39055</v>
          </cell>
          <cell r="F2187" t="str">
            <v>2025-01-13 15:54:35</v>
          </cell>
          <cell r="G2187">
            <v>13000</v>
          </cell>
          <cell r="H2187">
            <v>46045</v>
          </cell>
          <cell r="I2187" t="str">
            <v>RAHAT.GUL</v>
          </cell>
          <cell r="J2187" t="str">
            <v>Accepted</v>
          </cell>
          <cell r="K2187" t="str">
            <v>Online Transfer</v>
          </cell>
          <cell r="L2187" t="str">
            <v>Renewal</v>
          </cell>
          <cell r="M2187" t="str">
            <v>-</v>
          </cell>
          <cell r="N2187" t="str">
            <v>-</v>
          </cell>
        </row>
        <row r="2188">
          <cell r="E2188" t="str">
            <v>NF1AET306H1140617</v>
          </cell>
          <cell r="F2188" t="str">
            <v>2026-01-17 14:56:41</v>
          </cell>
          <cell r="G2188">
            <v>12500</v>
          </cell>
          <cell r="H2188">
            <v>46044</v>
          </cell>
          <cell r="I2188" t="str">
            <v>MUNEEB.HUSSAIN</v>
          </cell>
          <cell r="J2188" t="str">
            <v>Accepted</v>
          </cell>
          <cell r="K2188" t="str">
            <v>Online Transfer</v>
          </cell>
          <cell r="L2188" t="str">
            <v>Fresh</v>
          </cell>
          <cell r="M2188" t="str">
            <v>N/A</v>
          </cell>
          <cell r="N2188" t="str">
            <v>-</v>
          </cell>
        </row>
        <row r="2189">
          <cell r="E2189" t="str">
            <v>M1005195</v>
          </cell>
          <cell r="F2189" t="str">
            <v>2025-02-01 00:00:00</v>
          </cell>
          <cell r="G2189">
            <v>16000</v>
          </cell>
          <cell r="H2189">
            <v>46044</v>
          </cell>
          <cell r="I2189" t="str">
            <v>ALIZA.WALEED</v>
          </cell>
          <cell r="J2189" t="str">
            <v>Accepted</v>
          </cell>
          <cell r="K2189" t="str">
            <v>Online Transfer</v>
          </cell>
          <cell r="L2189" t="str">
            <v>Renewal</v>
          </cell>
          <cell r="M2189" t="str">
            <v>-</v>
          </cell>
          <cell r="N2189" t="str">
            <v>-</v>
          </cell>
        </row>
        <row r="2190">
          <cell r="E2190" t="str">
            <v>A1J310PK10142330</v>
          </cell>
          <cell r="F2190" t="str">
            <v>2026-01-23 00:00:00</v>
          </cell>
          <cell r="G2190">
            <v>13000</v>
          </cell>
          <cell r="H2190">
            <v>46044</v>
          </cell>
          <cell r="I2190" t="str">
            <v>YOUSUF.KHAN</v>
          </cell>
          <cell r="J2190" t="str">
            <v>Accepted</v>
          </cell>
          <cell r="K2190" t="str">
            <v>Online Transfer</v>
          </cell>
          <cell r="L2190" t="str">
            <v>Conversion</v>
          </cell>
          <cell r="M2190" t="str">
            <v>NA</v>
          </cell>
          <cell r="N2190" t="str">
            <v>-</v>
          </cell>
        </row>
        <row r="2191">
          <cell r="E2191">
            <v>1124908</v>
          </cell>
          <cell r="F2191" t="str">
            <v>2023-02-04 15:08:26</v>
          </cell>
          <cell r="G2191">
            <v>16000</v>
          </cell>
          <cell r="H2191">
            <v>46044</v>
          </cell>
          <cell r="I2191" t="str">
            <v>M.MUSTAFA</v>
          </cell>
          <cell r="J2191" t="str">
            <v>Accepted</v>
          </cell>
          <cell r="K2191" t="str">
            <v>Online Transfer</v>
          </cell>
          <cell r="L2191" t="str">
            <v>Renewal</v>
          </cell>
          <cell r="M2191" t="str">
            <v>-</v>
          </cell>
          <cell r="N2191" t="str">
            <v>-</v>
          </cell>
        </row>
        <row r="2192">
          <cell r="E2192" t="str">
            <v>Z563968</v>
          </cell>
          <cell r="F2192" t="str">
            <v>2025-02-01 13:45:58</v>
          </cell>
          <cell r="G2192">
            <v>13000</v>
          </cell>
          <cell r="H2192">
            <v>46045</v>
          </cell>
          <cell r="I2192" t="str">
            <v>HUZAIFA.KHAN</v>
          </cell>
          <cell r="J2192" t="str">
            <v>Accepted</v>
          </cell>
          <cell r="K2192" t="str">
            <v>Online Transfer</v>
          </cell>
          <cell r="L2192" t="str">
            <v>Renewal</v>
          </cell>
          <cell r="M2192" t="str">
            <v>-</v>
          </cell>
          <cell r="N2192" t="str">
            <v>-</v>
          </cell>
        </row>
        <row r="2193">
          <cell r="E2193" t="str">
            <v>LEA18A-672</v>
          </cell>
          <cell r="F2193" t="str">
            <v>2025-02-03 13:25:42</v>
          </cell>
          <cell r="G2193">
            <v>9000</v>
          </cell>
          <cell r="H2193">
            <v>46043</v>
          </cell>
          <cell r="I2193" t="str">
            <v>M.KHALID</v>
          </cell>
          <cell r="J2193" t="str">
            <v>Accepted</v>
          </cell>
          <cell r="K2193" t="str">
            <v>Online Transfer</v>
          </cell>
          <cell r="L2193" t="str">
            <v>Renewal</v>
          </cell>
          <cell r="M2193" t="str">
            <v>-</v>
          </cell>
          <cell r="N2193" t="str">
            <v>-</v>
          </cell>
        </row>
        <row r="2194">
          <cell r="E2194">
            <v>1227328</v>
          </cell>
          <cell r="F2194" t="str">
            <v>2024-12-27 15:31:19</v>
          </cell>
          <cell r="G2194">
            <v>12500</v>
          </cell>
          <cell r="H2194">
            <v>46044</v>
          </cell>
          <cell r="I2194" t="str">
            <v>M.KHALID</v>
          </cell>
          <cell r="J2194" t="str">
            <v>Accepted</v>
          </cell>
          <cell r="K2194" t="str">
            <v>Online Transfer</v>
          </cell>
          <cell r="L2194" t="str">
            <v>Renewal</v>
          </cell>
          <cell r="M2194" t="str">
            <v>-</v>
          </cell>
          <cell r="N2194" t="str">
            <v>-</v>
          </cell>
        </row>
        <row r="2195">
          <cell r="E2195" t="str">
            <v>NF1AET306H1090543</v>
          </cell>
          <cell r="F2195" t="str">
            <v>2025-02-07 00:00:00</v>
          </cell>
          <cell r="G2195">
            <v>13000</v>
          </cell>
          <cell r="H2195">
            <v>46045</v>
          </cell>
          <cell r="I2195" t="str">
            <v>FIZA.SHEIKH</v>
          </cell>
          <cell r="J2195" t="str">
            <v>Accepted</v>
          </cell>
          <cell r="K2195" t="str">
            <v>Online Transfer</v>
          </cell>
          <cell r="L2195" t="str">
            <v>Renewal</v>
          </cell>
          <cell r="M2195" t="str">
            <v>-</v>
          </cell>
          <cell r="N2195" t="str">
            <v>-</v>
          </cell>
        </row>
        <row r="2196">
          <cell r="E2196" t="str">
            <v>NFBGM1542GR193398</v>
          </cell>
          <cell r="F2196" t="str">
            <v>2024-01-23 00:00:00</v>
          </cell>
          <cell r="G2196">
            <v>10000</v>
          </cell>
          <cell r="H2196">
            <v>46045</v>
          </cell>
          <cell r="I2196" t="str">
            <v>ALIZA.WALEED</v>
          </cell>
          <cell r="J2196" t="str">
            <v>Accepted</v>
          </cell>
          <cell r="K2196" t="str">
            <v>Cash Deposit</v>
          </cell>
          <cell r="L2196" t="str">
            <v>Renewal</v>
          </cell>
          <cell r="M2196" t="str">
            <v>-</v>
          </cell>
          <cell r="N2196" t="str">
            <v>-</v>
          </cell>
        </row>
        <row r="2197">
          <cell r="E2197">
            <v>287622</v>
          </cell>
          <cell r="F2197" t="str">
            <v>2024-01-16 18:31:54</v>
          </cell>
          <cell r="G2197">
            <v>14500</v>
          </cell>
          <cell r="H2197">
            <v>46044</v>
          </cell>
          <cell r="I2197" t="str">
            <v>M.KHALID</v>
          </cell>
          <cell r="J2197" t="str">
            <v>Accepted</v>
          </cell>
          <cell r="K2197" t="str">
            <v>Online Transfer</v>
          </cell>
          <cell r="L2197" t="str">
            <v>Renewal</v>
          </cell>
          <cell r="M2197" t="str">
            <v>-</v>
          </cell>
          <cell r="N2197" t="str">
            <v>-</v>
          </cell>
        </row>
        <row r="2198">
          <cell r="E2198" t="str">
            <v>P703143</v>
          </cell>
          <cell r="F2198" t="str">
            <v>2025-02-01 16:02:38</v>
          </cell>
          <cell r="G2198">
            <v>14500</v>
          </cell>
          <cell r="H2198">
            <v>46043</v>
          </cell>
          <cell r="I2198" t="str">
            <v>M.KHALID</v>
          </cell>
          <cell r="J2198" t="str">
            <v>Accepted</v>
          </cell>
          <cell r="K2198" t="str">
            <v>Online Transfer</v>
          </cell>
          <cell r="L2198" t="str">
            <v>Renewal</v>
          </cell>
          <cell r="M2198" t="str">
            <v>-</v>
          </cell>
          <cell r="N2198" t="str">
            <v>-</v>
          </cell>
        </row>
        <row r="2199">
          <cell r="E2199" t="str">
            <v>NFBGN8524MR009661</v>
          </cell>
          <cell r="F2199" t="str">
            <v>2025-02-04 00:00:00</v>
          </cell>
          <cell r="G2199">
            <v>12000</v>
          </cell>
          <cell r="H2199">
            <v>46044</v>
          </cell>
          <cell r="I2199" t="str">
            <v>FIZA.SHEIKH</v>
          </cell>
          <cell r="J2199" t="str">
            <v>Accepted</v>
          </cell>
          <cell r="K2199" t="str">
            <v>Online Transfer</v>
          </cell>
          <cell r="L2199" t="str">
            <v>Renewal</v>
          </cell>
          <cell r="M2199" t="str">
            <v>-</v>
          </cell>
          <cell r="N2199" t="str">
            <v>-</v>
          </cell>
        </row>
        <row r="2200">
          <cell r="E2200">
            <v>1013718</v>
          </cell>
          <cell r="F2200" t="str">
            <v>2022-02-07 17:38:22</v>
          </cell>
          <cell r="G2200">
            <v>15500</v>
          </cell>
          <cell r="H2200">
            <v>46045</v>
          </cell>
          <cell r="I2200" t="str">
            <v>AGHA.M.JAFFER</v>
          </cell>
          <cell r="J2200" t="str">
            <v>Accepted</v>
          </cell>
          <cell r="K2200" t="str">
            <v>Online Transfer</v>
          </cell>
          <cell r="L2200" t="str">
            <v>Renewal</v>
          </cell>
          <cell r="M2200" t="str">
            <v>-</v>
          </cell>
          <cell r="N2200" t="str">
            <v>-</v>
          </cell>
        </row>
        <row r="2201">
          <cell r="E2201" t="str">
            <v>NZE170R-4160108</v>
          </cell>
          <cell r="F2201" t="str">
            <v>2025-02-07 18:29:31</v>
          </cell>
          <cell r="G2201">
            <v>16000</v>
          </cell>
          <cell r="H2201">
            <v>46045</v>
          </cell>
          <cell r="I2201" t="str">
            <v>MUHAMMAD.UMER</v>
          </cell>
          <cell r="J2201" t="str">
            <v>Accepted</v>
          </cell>
          <cell r="K2201" t="str">
            <v>Online Transfer</v>
          </cell>
          <cell r="L2201" t="str">
            <v>Renewal</v>
          </cell>
          <cell r="M2201" t="str">
            <v>-</v>
          </cell>
          <cell r="N2201" t="str">
            <v>-</v>
          </cell>
        </row>
        <row r="2202">
          <cell r="E2202">
            <v>10139833</v>
          </cell>
          <cell r="F2202" t="str">
            <v>2020-01-29 10:40:50</v>
          </cell>
          <cell r="G2202">
            <v>12000</v>
          </cell>
          <cell r="H2202">
            <v>46044</v>
          </cell>
          <cell r="I2202" t="str">
            <v>FIZA.SHEIKH</v>
          </cell>
          <cell r="J2202" t="str">
            <v>Accepted</v>
          </cell>
          <cell r="K2202" t="str">
            <v>Online Transfer</v>
          </cell>
          <cell r="L2202" t="str">
            <v>Renewal</v>
          </cell>
          <cell r="M2202" t="str">
            <v>-</v>
          </cell>
          <cell r="N2202" t="str">
            <v>-</v>
          </cell>
        </row>
        <row r="2203">
          <cell r="E2203" t="str">
            <v>PK500173</v>
          </cell>
          <cell r="F2203" t="str">
            <v>2025-02-07 17:09:42</v>
          </cell>
          <cell r="G2203">
            <v>13000</v>
          </cell>
          <cell r="H2203">
            <v>46045</v>
          </cell>
          <cell r="I2203" t="str">
            <v>IQRA.KHAN</v>
          </cell>
          <cell r="J2203" t="str">
            <v>Accepted</v>
          </cell>
          <cell r="K2203" t="str">
            <v>Online Transfer</v>
          </cell>
          <cell r="L2203" t="str">
            <v>Renewal</v>
          </cell>
          <cell r="M2203" t="str">
            <v>-</v>
          </cell>
          <cell r="N2203" t="str">
            <v>-</v>
          </cell>
        </row>
        <row r="2204">
          <cell r="E2204">
            <v>1197518</v>
          </cell>
          <cell r="F2204" t="str">
            <v>2025-01-30 18:01:00</v>
          </cell>
          <cell r="G2204">
            <v>11000</v>
          </cell>
          <cell r="H2204">
            <v>46043</v>
          </cell>
          <cell r="I2204" t="str">
            <v>SHAHROZ</v>
          </cell>
          <cell r="J2204" t="str">
            <v>Accepted</v>
          </cell>
          <cell r="K2204" t="str">
            <v>Online Transfer</v>
          </cell>
          <cell r="L2204" t="str">
            <v>Renewal</v>
          </cell>
          <cell r="M2204" t="str">
            <v>-</v>
          </cell>
          <cell r="N2204" t="str">
            <v>-</v>
          </cell>
        </row>
        <row r="2205">
          <cell r="E2205" t="str">
            <v>NFBGN8629SR051125</v>
          </cell>
          <cell r="F2205" t="str">
            <v>2026-01-23 00:00:00</v>
          </cell>
          <cell r="G2205">
            <v>18000</v>
          </cell>
          <cell r="H2205">
            <v>46045</v>
          </cell>
          <cell r="I2205" t="str">
            <v>ALIZA.WALEED</v>
          </cell>
          <cell r="J2205" t="str">
            <v>Accepted</v>
          </cell>
          <cell r="K2205" t="str">
            <v>Online Transfer</v>
          </cell>
          <cell r="L2205" t="str">
            <v>Conversion</v>
          </cell>
          <cell r="M2205" t="str">
            <v>NA</v>
          </cell>
          <cell r="N2205" t="str">
            <v>-</v>
          </cell>
        </row>
        <row r="2206">
          <cell r="E2206" t="str">
            <v>R033444</v>
          </cell>
          <cell r="F2206" t="str">
            <v>2024-01-30 22:06:28</v>
          </cell>
          <cell r="G2206">
            <v>14000</v>
          </cell>
          <cell r="H2206">
            <v>46044</v>
          </cell>
          <cell r="I2206" t="str">
            <v>SAIF.MALIK</v>
          </cell>
          <cell r="J2206" t="str">
            <v>Accepted</v>
          </cell>
          <cell r="K2206" t="str">
            <v>Online Transfer</v>
          </cell>
          <cell r="L2206" t="str">
            <v>Renewal</v>
          </cell>
          <cell r="M2206" t="str">
            <v>-</v>
          </cell>
          <cell r="N2206" t="str">
            <v>-</v>
          </cell>
        </row>
        <row r="2207">
          <cell r="E2207">
            <v>10130418</v>
          </cell>
          <cell r="F2207" t="str">
            <v>2026-01-23 00:00:00</v>
          </cell>
          <cell r="G2207">
            <v>16000</v>
          </cell>
          <cell r="H2207">
            <v>46045</v>
          </cell>
          <cell r="I2207" t="str">
            <v>IQRA.KHAN</v>
          </cell>
          <cell r="J2207" t="str">
            <v>Accepted</v>
          </cell>
          <cell r="K2207" t="str">
            <v>Online Transfer</v>
          </cell>
          <cell r="L2207" t="str">
            <v>Conversion</v>
          </cell>
          <cell r="M2207" t="str">
            <v>n/a</v>
          </cell>
          <cell r="N2207" t="str">
            <v>-</v>
          </cell>
        </row>
        <row r="2208">
          <cell r="E2208">
            <v>1234998</v>
          </cell>
          <cell r="F2208" t="str">
            <v>2025-01-09 15:05:02</v>
          </cell>
          <cell r="G2208">
            <v>14000</v>
          </cell>
          <cell r="H2208">
            <v>46045</v>
          </cell>
          <cell r="I2208" t="str">
            <v>ZAYNAB.MUSTAFA</v>
          </cell>
          <cell r="J2208" t="str">
            <v>Accepted</v>
          </cell>
          <cell r="K2208" t="str">
            <v>Online Transfer</v>
          </cell>
          <cell r="L2208" t="str">
            <v>Renewal</v>
          </cell>
          <cell r="M2208" t="str">
            <v>-</v>
          </cell>
          <cell r="N2208" t="str">
            <v>-</v>
          </cell>
        </row>
        <row r="2209">
          <cell r="E2209" t="str">
            <v>NF1AET306H1060755</v>
          </cell>
          <cell r="F2209" t="str">
            <v>2026-01-09 19:49:19</v>
          </cell>
          <cell r="G2209">
            <v>12500</v>
          </cell>
          <cell r="H2209">
            <v>46035</v>
          </cell>
          <cell r="I2209" t="str">
            <v>S.FARAZ.AHSAN</v>
          </cell>
          <cell r="J2209" t="str">
            <v>Accepted</v>
          </cell>
          <cell r="K2209" t="str">
            <v>Online Transfer</v>
          </cell>
          <cell r="L2209" t="str">
            <v>Fresh</v>
          </cell>
          <cell r="M2209" t="str">
            <v>N/A</v>
          </cell>
          <cell r="N2209" t="str">
            <v>-</v>
          </cell>
        </row>
        <row r="2210">
          <cell r="E2210" t="str">
            <v>NF1AET306H1152948</v>
          </cell>
          <cell r="F2210" t="str">
            <v>2026-01-23 00:00:00</v>
          </cell>
          <cell r="G2210">
            <v>10000</v>
          </cell>
          <cell r="H2210">
            <v>46045</v>
          </cell>
          <cell r="I2210" t="str">
            <v>MUHAMMAD.UMER</v>
          </cell>
          <cell r="J2210" t="str">
            <v>Accepted</v>
          </cell>
          <cell r="K2210" t="str">
            <v>Online Transfer</v>
          </cell>
          <cell r="L2210" t="str">
            <v>Conversion</v>
          </cell>
          <cell r="M2210" t="str">
            <v>N/A</v>
          </cell>
          <cell r="N2210" t="str">
            <v>-</v>
          </cell>
        </row>
        <row r="2211">
          <cell r="E2211" t="str">
            <v>SA-6766</v>
          </cell>
          <cell r="F2211" t="str">
            <v>2025-01-29 22:32:24</v>
          </cell>
          <cell r="G2211">
            <v>16000</v>
          </cell>
          <cell r="H2211">
            <v>46045</v>
          </cell>
          <cell r="I2211" t="str">
            <v>FARJAD.MANZOOR</v>
          </cell>
          <cell r="J2211" t="str">
            <v>Accepted</v>
          </cell>
          <cell r="K2211" t="str">
            <v>Online Transfer</v>
          </cell>
          <cell r="L2211" t="str">
            <v>Renewal</v>
          </cell>
          <cell r="M2211" t="str">
            <v>-</v>
          </cell>
          <cell r="N2211" t="str">
            <v>-</v>
          </cell>
        </row>
        <row r="2212">
          <cell r="E2212" t="str">
            <v>NSP150R-7066496</v>
          </cell>
          <cell r="F2212" t="str">
            <v>2026-01-13 19:41:46</v>
          </cell>
          <cell r="G2212">
            <v>13000</v>
          </cell>
          <cell r="H2212">
            <v>46043</v>
          </cell>
          <cell r="I2212" t="str">
            <v>S.FARAZ.AHSAN</v>
          </cell>
          <cell r="J2212" t="str">
            <v>Accepted</v>
          </cell>
          <cell r="K2212" t="str">
            <v>Online Transfer</v>
          </cell>
          <cell r="L2212" t="str">
            <v>Fresh</v>
          </cell>
          <cell r="M2212" t="str">
            <v>N/A</v>
          </cell>
          <cell r="N2212" t="str">
            <v>-</v>
          </cell>
        </row>
        <row r="2213">
          <cell r="E2213" t="str">
            <v>BFX-351</v>
          </cell>
          <cell r="F2213" t="str">
            <v>2025-02-04 14:30:10</v>
          </cell>
          <cell r="G2213">
            <v>14500</v>
          </cell>
          <cell r="H2213">
            <v>46043</v>
          </cell>
          <cell r="I2213" t="str">
            <v>M.KHALID</v>
          </cell>
          <cell r="J2213" t="str">
            <v>Accepted</v>
          </cell>
          <cell r="K2213" t="str">
            <v>Online Transfer</v>
          </cell>
          <cell r="L2213" t="str">
            <v>Renewal</v>
          </cell>
          <cell r="M2213" t="str">
            <v>-</v>
          </cell>
          <cell r="N2213" t="str">
            <v>-</v>
          </cell>
        </row>
        <row r="2214">
          <cell r="E2214">
            <v>1000213</v>
          </cell>
          <cell r="F2214" t="str">
            <v>2024-09-19 19:42:47</v>
          </cell>
          <cell r="G2214">
            <v>10500</v>
          </cell>
          <cell r="H2214">
            <v>46044</v>
          </cell>
          <cell r="I2214" t="str">
            <v>M.MUSTAFA</v>
          </cell>
          <cell r="J2214" t="str">
            <v>Accepted</v>
          </cell>
          <cell r="K2214" t="str">
            <v>Online Transfer</v>
          </cell>
          <cell r="L2214" t="str">
            <v>Renewal</v>
          </cell>
          <cell r="M2214" t="str">
            <v>-</v>
          </cell>
          <cell r="N2214" t="str">
            <v>-</v>
          </cell>
        </row>
        <row r="2215">
          <cell r="E2215" t="str">
            <v>A200A-0057088</v>
          </cell>
          <cell r="F2215" t="str">
            <v>2026-01-14 19:58:19</v>
          </cell>
          <cell r="G2215">
            <v>20000</v>
          </cell>
          <cell r="H2215">
            <v>46043</v>
          </cell>
          <cell r="I2215" t="str">
            <v>S.FARAZ.AHSAN</v>
          </cell>
          <cell r="J2215" t="str">
            <v>Accepted</v>
          </cell>
          <cell r="K2215" t="str">
            <v>Cash Deposit</v>
          </cell>
          <cell r="L2215" t="str">
            <v>Fresh</v>
          </cell>
          <cell r="M2215" t="str">
            <v>N/A</v>
          </cell>
          <cell r="N2215" t="str">
            <v>-</v>
          </cell>
        </row>
        <row r="2216">
          <cell r="E2216" t="str">
            <v>A200A0092520</v>
          </cell>
          <cell r="F2216" t="str">
            <v>2026-01-03 13:43:14</v>
          </cell>
          <cell r="G2216">
            <v>20000</v>
          </cell>
          <cell r="H2216">
            <v>46043</v>
          </cell>
          <cell r="I2216" t="str">
            <v>S.FARAZ.AHSAN</v>
          </cell>
          <cell r="J2216" t="str">
            <v>Accepted</v>
          </cell>
          <cell r="K2216" t="str">
            <v>Cash Deposit</v>
          </cell>
          <cell r="L2216" t="str">
            <v>Fresh</v>
          </cell>
          <cell r="M2216" t="str">
            <v>N/A</v>
          </cell>
          <cell r="N2216" t="str">
            <v>-</v>
          </cell>
        </row>
        <row r="2217">
          <cell r="E2217" t="str">
            <v>A200A-0143869</v>
          </cell>
          <cell r="F2217" t="str">
            <v>2025-12-26 11:26:14</v>
          </cell>
          <cell r="G2217">
            <v>20000</v>
          </cell>
          <cell r="H2217">
            <v>46043</v>
          </cell>
          <cell r="I2217" t="str">
            <v>S.FARAZ.AHSAN</v>
          </cell>
          <cell r="J2217" t="str">
            <v>Accepted</v>
          </cell>
          <cell r="K2217" t="str">
            <v>Cash Deposit</v>
          </cell>
          <cell r="L2217" t="str">
            <v>Fresh</v>
          </cell>
          <cell r="M2217" t="str">
            <v>N/A</v>
          </cell>
          <cell r="N2217" t="str">
            <v>-</v>
          </cell>
        </row>
        <row r="2218">
          <cell r="E2218" t="str">
            <v>RS413PK10025678</v>
          </cell>
          <cell r="F2218" t="str">
            <v>2026-01-22 12:32:39</v>
          </cell>
          <cell r="G2218">
            <v>14000</v>
          </cell>
          <cell r="H2218">
            <v>46044</v>
          </cell>
          <cell r="I2218" t="str">
            <v>MUNEEB.HUSSAIN</v>
          </cell>
          <cell r="J2218" t="str">
            <v>Accepted</v>
          </cell>
          <cell r="K2218" t="str">
            <v>Online Transfer</v>
          </cell>
          <cell r="L2218" t="str">
            <v>Fresh</v>
          </cell>
          <cell r="M2218" t="str">
            <v>N/A</v>
          </cell>
          <cell r="N2218" t="str">
            <v>-</v>
          </cell>
        </row>
        <row r="2219">
          <cell r="E2219">
            <v>1007403</v>
          </cell>
          <cell r="F2219" t="str">
            <v>2026-01-21 00:00:00</v>
          </cell>
          <cell r="G2219">
            <v>10000</v>
          </cell>
          <cell r="H2219">
            <v>46044</v>
          </cell>
          <cell r="I2219" t="str">
            <v>MUNEEB.HUSSAIN</v>
          </cell>
          <cell r="J2219" t="str">
            <v>Accepted</v>
          </cell>
          <cell r="K2219" t="str">
            <v>Cash Deposit</v>
          </cell>
          <cell r="L2219" t="str">
            <v>Fresh</v>
          </cell>
          <cell r="M2219" t="str">
            <v>N/A</v>
          </cell>
          <cell r="N2219" t="str">
            <v>-</v>
          </cell>
        </row>
        <row r="2220">
          <cell r="E2220">
            <v>1284030</v>
          </cell>
          <cell r="F2220" t="str">
            <v>2026-01-21 00:00:00</v>
          </cell>
          <cell r="G2220">
            <v>10000</v>
          </cell>
          <cell r="H2220">
            <v>46044</v>
          </cell>
          <cell r="I2220" t="str">
            <v>MUNEEB.HUSSAIN</v>
          </cell>
          <cell r="J2220" t="str">
            <v>Accepted</v>
          </cell>
          <cell r="K2220" t="str">
            <v>Cash Deposit</v>
          </cell>
          <cell r="L2220" t="str">
            <v>Fresh</v>
          </cell>
          <cell r="M2220" t="str">
            <v>N/A</v>
          </cell>
          <cell r="N2220" t="str">
            <v>-</v>
          </cell>
        </row>
        <row r="2221">
          <cell r="E2221">
            <v>1284031</v>
          </cell>
          <cell r="F2221" t="str">
            <v>2026-01-21 00:00:00</v>
          </cell>
          <cell r="G2221">
            <v>10000</v>
          </cell>
          <cell r="H2221">
            <v>46044</v>
          </cell>
          <cell r="I2221" t="str">
            <v>MUNEEB.HUSSAIN</v>
          </cell>
          <cell r="J2221" t="str">
            <v>Accepted</v>
          </cell>
          <cell r="K2221" t="str">
            <v>Cash Deposit</v>
          </cell>
          <cell r="L2221" t="str">
            <v>Fresh</v>
          </cell>
          <cell r="M2221" t="str">
            <v>N/A</v>
          </cell>
          <cell r="N2221" t="str">
            <v>-</v>
          </cell>
        </row>
        <row r="2222">
          <cell r="E2222">
            <v>1284001</v>
          </cell>
          <cell r="F2222" t="str">
            <v>2026-01-21 00:00:00</v>
          </cell>
          <cell r="G2222">
            <v>10000</v>
          </cell>
          <cell r="H2222">
            <v>46044</v>
          </cell>
          <cell r="I2222" t="str">
            <v>MUNEEB.HUSSAIN</v>
          </cell>
          <cell r="J2222" t="str">
            <v>Accepted</v>
          </cell>
          <cell r="K2222" t="str">
            <v>Cash Deposit</v>
          </cell>
          <cell r="L2222" t="str">
            <v>Fresh</v>
          </cell>
          <cell r="M2222" t="str">
            <v>N/A</v>
          </cell>
          <cell r="N2222" t="str">
            <v>-</v>
          </cell>
        </row>
        <row r="2223">
          <cell r="E2223" t="str">
            <v>NFBFD16356R100745</v>
          </cell>
          <cell r="F2223" t="str">
            <v>2026-01-17 19:08:20</v>
          </cell>
          <cell r="G2223">
            <v>13000</v>
          </cell>
          <cell r="H2223">
            <v>46043</v>
          </cell>
          <cell r="I2223" t="str">
            <v>S.FARAZ.AHSAN</v>
          </cell>
          <cell r="J2223" t="str">
            <v>Accepted</v>
          </cell>
          <cell r="K2223" t="str">
            <v>Online Transfer</v>
          </cell>
          <cell r="L2223" t="str">
            <v>Fresh</v>
          </cell>
          <cell r="M2223" t="str">
            <v>N/A</v>
          </cell>
          <cell r="N2223" t="str">
            <v>-</v>
          </cell>
        </row>
        <row r="2224">
          <cell r="E2224">
            <v>1281395</v>
          </cell>
          <cell r="F2224" t="str">
            <v>2026-01-21 00:00:00</v>
          </cell>
          <cell r="G2224">
            <v>10000</v>
          </cell>
          <cell r="H2224">
            <v>46044</v>
          </cell>
          <cell r="I2224" t="str">
            <v>MUNEEB.HUSSAIN</v>
          </cell>
          <cell r="J2224" t="str">
            <v>Accepted</v>
          </cell>
          <cell r="K2224" t="str">
            <v>Cash Deposit</v>
          </cell>
          <cell r="L2224" t="str">
            <v>Fresh</v>
          </cell>
          <cell r="M2224" t="str">
            <v>N/A</v>
          </cell>
          <cell r="N2224" t="str">
            <v>-</v>
          </cell>
        </row>
        <row r="2225">
          <cell r="E2225" t="str">
            <v>TRJ1500015662</v>
          </cell>
          <cell r="F2225" t="str">
            <v>2026-01-06 16:25:48</v>
          </cell>
          <cell r="G2225">
            <v>13000</v>
          </cell>
          <cell r="H2225">
            <v>46043</v>
          </cell>
          <cell r="I2225" t="str">
            <v>S.FARAZ.AHSAN</v>
          </cell>
          <cell r="J2225" t="str">
            <v>Accepted</v>
          </cell>
          <cell r="K2225" t="str">
            <v>Online Transfer</v>
          </cell>
          <cell r="L2225" t="str">
            <v>Fresh</v>
          </cell>
          <cell r="M2225" t="str">
            <v>N/A</v>
          </cell>
          <cell r="N2225" t="str">
            <v>-</v>
          </cell>
        </row>
        <row r="2226">
          <cell r="E2226" t="str">
            <v>066970</v>
          </cell>
          <cell r="F2226" t="str">
            <v>2025-12-31 18:46:39</v>
          </cell>
          <cell r="G2226">
            <v>12500</v>
          </cell>
          <cell r="H2226">
            <v>46044</v>
          </cell>
          <cell r="I2226" t="str">
            <v>S.FARAZ.AHSAN</v>
          </cell>
          <cell r="J2226" t="str">
            <v>Accepted</v>
          </cell>
          <cell r="K2226" t="str">
            <v>Cash Deposit</v>
          </cell>
          <cell r="L2226" t="str">
            <v>Fresh</v>
          </cell>
          <cell r="M2226" t="str">
            <v>N/A</v>
          </cell>
          <cell r="N2226" t="str">
            <v>-</v>
          </cell>
        </row>
        <row r="2227">
          <cell r="E2227" t="str">
            <v>SR004586</v>
          </cell>
          <cell r="F2227" t="str">
            <v>2025-02-04 12:39:28</v>
          </cell>
          <cell r="G2227">
            <v>16000</v>
          </cell>
          <cell r="H2227">
            <v>46045</v>
          </cell>
          <cell r="I2227" t="str">
            <v>ZAYNAB.MUSTAFA</v>
          </cell>
          <cell r="J2227" t="str">
            <v>Accepted</v>
          </cell>
          <cell r="K2227" t="str">
            <v>Cash Deposit</v>
          </cell>
          <cell r="L2227" t="str">
            <v>Renewal</v>
          </cell>
          <cell r="M2227" t="str">
            <v>-</v>
          </cell>
          <cell r="N2227" t="str">
            <v>-</v>
          </cell>
        </row>
        <row r="2228">
          <cell r="E2228" t="str">
            <v>NFBGM1647KR252873</v>
          </cell>
          <cell r="F2228" t="str">
            <v>2022-02-03 13:51:08</v>
          </cell>
          <cell r="G2228">
            <v>9000</v>
          </cell>
          <cell r="H2228">
            <v>46050</v>
          </cell>
          <cell r="I2228" t="str">
            <v>AGHA.M.JAFFER</v>
          </cell>
          <cell r="J2228" t="str">
            <v>Accepted</v>
          </cell>
          <cell r="K2228" t="str">
            <v>Cash</v>
          </cell>
          <cell r="L2228" t="str">
            <v>Renewal</v>
          </cell>
          <cell r="M2228" t="str">
            <v>-</v>
          </cell>
          <cell r="N2228" t="str">
            <v>-</v>
          </cell>
        </row>
        <row r="2229">
          <cell r="E2229" t="str">
            <v>NF1AET306H1025695</v>
          </cell>
          <cell r="F2229" t="str">
            <v>2026-01-23 00:00:00</v>
          </cell>
          <cell r="G2229">
            <v>10000</v>
          </cell>
          <cell r="H2229">
            <v>46044</v>
          </cell>
          <cell r="I2229" t="str">
            <v>FARJAD.MANZOOR</v>
          </cell>
          <cell r="J2229" t="str">
            <v>Accepted</v>
          </cell>
          <cell r="K2229" t="str">
            <v>Online Transfer</v>
          </cell>
          <cell r="L2229" t="str">
            <v>Conversion</v>
          </cell>
          <cell r="M2229" t="str">
            <v>-</v>
          </cell>
          <cell r="N2229" t="str">
            <v>-</v>
          </cell>
        </row>
        <row r="2230">
          <cell r="E2230" t="str">
            <v>NFBGM266HR210564</v>
          </cell>
          <cell r="F2230" t="str">
            <v>2026-01-23 00:00:00</v>
          </cell>
          <cell r="G2230">
            <v>13000</v>
          </cell>
          <cell r="H2230">
            <v>46049</v>
          </cell>
          <cell r="I2230" t="str">
            <v>ZAYNAB.MUSTAFA</v>
          </cell>
          <cell r="J2230" t="str">
            <v>Accepted</v>
          </cell>
          <cell r="K2230" t="str">
            <v>Cheque</v>
          </cell>
          <cell r="L2230" t="str">
            <v>Conversion</v>
          </cell>
          <cell r="M2230" t="str">
            <v>NA</v>
          </cell>
          <cell r="N2230" t="str">
            <v>-</v>
          </cell>
        </row>
        <row r="2231">
          <cell r="E2231">
            <v>1276047</v>
          </cell>
          <cell r="F2231" t="str">
            <v>2025-01-14 19:40:10</v>
          </cell>
          <cell r="G2231">
            <v>13000</v>
          </cell>
          <cell r="H2231">
            <v>46044</v>
          </cell>
          <cell r="I2231" t="str">
            <v>FARJAD.MANZOOR</v>
          </cell>
          <cell r="J2231" t="str">
            <v>Accepted</v>
          </cell>
          <cell r="K2231" t="str">
            <v>Online Transfer</v>
          </cell>
          <cell r="L2231" t="str">
            <v>Renewal</v>
          </cell>
          <cell r="M2231" t="str">
            <v>-</v>
          </cell>
          <cell r="N2231" t="str">
            <v>-</v>
          </cell>
        </row>
        <row r="2232">
          <cell r="E2232">
            <v>1270756</v>
          </cell>
          <cell r="F2232" t="str">
            <v>2025-02-20 13:16:34</v>
          </cell>
          <cell r="G2232">
            <v>14000</v>
          </cell>
          <cell r="H2232">
            <v>46044</v>
          </cell>
          <cell r="I2232" t="str">
            <v>RAHAT.GUL</v>
          </cell>
          <cell r="J2232" t="str">
            <v>Accepted</v>
          </cell>
          <cell r="K2232" t="str">
            <v>Online Transfer</v>
          </cell>
          <cell r="L2232" t="str">
            <v>Renewal</v>
          </cell>
          <cell r="M2232" t="str">
            <v>-</v>
          </cell>
          <cell r="N2232" t="str">
            <v>-</v>
          </cell>
        </row>
        <row r="2233">
          <cell r="E2233">
            <v>177490</v>
          </cell>
          <cell r="F2233" t="str">
            <v>2025-02-04 00:00:00</v>
          </cell>
          <cell r="G2233">
            <v>16000</v>
          </cell>
          <cell r="H2233">
            <v>46045</v>
          </cell>
          <cell r="I2233" t="str">
            <v>ALIZA.WALEED</v>
          </cell>
          <cell r="J2233" t="str">
            <v>Accepted</v>
          </cell>
          <cell r="K2233" t="str">
            <v>Online Transfer</v>
          </cell>
          <cell r="L2233" t="str">
            <v>Renewal</v>
          </cell>
          <cell r="M2233" t="str">
            <v>-</v>
          </cell>
          <cell r="N2233" t="str">
            <v>-</v>
          </cell>
        </row>
        <row r="2234">
          <cell r="E2234" t="str">
            <v>ZRE171R-6064698</v>
          </cell>
          <cell r="F2234" t="str">
            <v>2024-02-02 00:00:00</v>
          </cell>
          <cell r="G2234">
            <v>16000</v>
          </cell>
          <cell r="H2234">
            <v>46044</v>
          </cell>
          <cell r="I2234" t="str">
            <v>ALIZA.WALEED</v>
          </cell>
          <cell r="J2234" t="str">
            <v>Accepted</v>
          </cell>
          <cell r="K2234" t="str">
            <v>Online Transfer</v>
          </cell>
          <cell r="L2234" t="str">
            <v>Renewal</v>
          </cell>
          <cell r="M2234" t="str">
            <v>-</v>
          </cell>
          <cell r="N2234" t="str">
            <v>-</v>
          </cell>
        </row>
        <row r="2235">
          <cell r="E2235" t="str">
            <v>R-4150983</v>
          </cell>
          <cell r="F2235" t="str">
            <v>2022-02-03 15:17:59</v>
          </cell>
          <cell r="G2235">
            <v>9000</v>
          </cell>
          <cell r="H2235">
            <v>46051</v>
          </cell>
          <cell r="I2235" t="str">
            <v>RAHAT.GUL</v>
          </cell>
          <cell r="J2235" t="str">
            <v>Accepted</v>
          </cell>
          <cell r="K2235" t="str">
            <v>Cash</v>
          </cell>
          <cell r="L2235" t="str">
            <v>Renewal</v>
          </cell>
          <cell r="M2235" t="str">
            <v>-</v>
          </cell>
          <cell r="N2235" t="str">
            <v>-</v>
          </cell>
        </row>
        <row r="2236">
          <cell r="E2236">
            <v>106344345</v>
          </cell>
          <cell r="F2236" t="str">
            <v>2025-01-09 13:19:47</v>
          </cell>
          <cell r="G2236">
            <v>13000</v>
          </cell>
          <cell r="H2236">
            <v>46045</v>
          </cell>
          <cell r="I2236" t="str">
            <v>FARJAD.MANZOOR</v>
          </cell>
          <cell r="J2236" t="str">
            <v>Accepted</v>
          </cell>
          <cell r="K2236" t="str">
            <v>Online Transfer</v>
          </cell>
          <cell r="L2236" t="str">
            <v>Renewal</v>
          </cell>
          <cell r="M2236" t="str">
            <v>-</v>
          </cell>
          <cell r="N2236" t="str">
            <v>-</v>
          </cell>
        </row>
        <row r="2237">
          <cell r="E2237">
            <v>10104334</v>
          </cell>
          <cell r="F2237" t="str">
            <v>2024-01-17 00:00:00</v>
          </cell>
          <cell r="G2237">
            <v>13000</v>
          </cell>
          <cell r="H2237">
            <v>46043</v>
          </cell>
          <cell r="I2237" t="str">
            <v>FARJAD.MANZOOR</v>
          </cell>
          <cell r="J2237" t="str">
            <v>Accepted</v>
          </cell>
          <cell r="K2237" t="str">
            <v>Online Transfer</v>
          </cell>
          <cell r="L2237" t="str">
            <v>Renewal</v>
          </cell>
          <cell r="M2237" t="str">
            <v>-</v>
          </cell>
          <cell r="N2237" t="str">
            <v>-</v>
          </cell>
        </row>
        <row r="2238">
          <cell r="E2238" t="str">
            <v>ZRE171R-6020091</v>
          </cell>
          <cell r="F2238" t="str">
            <v>2022-01-19 15:41:00</v>
          </cell>
          <cell r="G2238">
            <v>12500</v>
          </cell>
          <cell r="H2238">
            <v>46043</v>
          </cell>
          <cell r="I2238" t="str">
            <v>FARJAD.MANZOOR</v>
          </cell>
          <cell r="J2238" t="str">
            <v>Accepted</v>
          </cell>
          <cell r="K2238" t="str">
            <v>Online Transfer</v>
          </cell>
          <cell r="L2238" t="str">
            <v>Renewal</v>
          </cell>
          <cell r="M2238" t="str">
            <v>-</v>
          </cell>
          <cell r="N2238" t="str">
            <v>-</v>
          </cell>
        </row>
        <row r="2239">
          <cell r="E2239">
            <v>10108749</v>
          </cell>
          <cell r="F2239" t="str">
            <v>2025-01-31 16:53:33</v>
          </cell>
          <cell r="G2239">
            <v>16000</v>
          </cell>
          <cell r="H2239">
            <v>46043</v>
          </cell>
          <cell r="I2239" t="str">
            <v>FARJAD.MANZOOR</v>
          </cell>
          <cell r="J2239" t="str">
            <v>Accepted</v>
          </cell>
          <cell r="K2239" t="str">
            <v>Online Transfer</v>
          </cell>
          <cell r="L2239" t="str">
            <v>Renewal</v>
          </cell>
          <cell r="M2239" t="str">
            <v>-</v>
          </cell>
          <cell r="N2239" t="str">
            <v>-</v>
          </cell>
        </row>
        <row r="2240">
          <cell r="E2240">
            <v>7025180</v>
          </cell>
          <cell r="F2240" t="str">
            <v>2024-01-23 12:17:41</v>
          </cell>
          <cell r="G2240">
            <v>13000</v>
          </cell>
          <cell r="H2240">
            <v>46044</v>
          </cell>
          <cell r="I2240" t="str">
            <v>RAHAT.GUL</v>
          </cell>
          <cell r="J2240" t="str">
            <v>Accepted</v>
          </cell>
          <cell r="K2240" t="str">
            <v>Online Transfer</v>
          </cell>
          <cell r="L2240" t="str">
            <v>Renewal</v>
          </cell>
          <cell r="M2240" t="str">
            <v>-</v>
          </cell>
          <cell r="N2240" t="str">
            <v>-</v>
          </cell>
        </row>
        <row r="2241">
          <cell r="E2241" t="str">
            <v>NF1AVK31H10058793</v>
          </cell>
          <cell r="F2241" t="str">
            <v>2025-01-30 16:18:00</v>
          </cell>
          <cell r="G2241">
            <v>13000</v>
          </cell>
          <cell r="H2241">
            <v>46044</v>
          </cell>
          <cell r="I2241" t="str">
            <v>ALIZA.WALEED</v>
          </cell>
          <cell r="J2241" t="str">
            <v>Accepted</v>
          </cell>
          <cell r="K2241" t="str">
            <v>Online Transfer</v>
          </cell>
          <cell r="L2241" t="str">
            <v>Renewal</v>
          </cell>
          <cell r="M2241" t="str">
            <v>-</v>
          </cell>
          <cell r="N2241" t="str">
            <v>-</v>
          </cell>
        </row>
        <row r="2242">
          <cell r="E2242" t="str">
            <v>NKMA2ASE5N1006832</v>
          </cell>
          <cell r="F2242" t="str">
            <v>2023-01-26 17:54:00</v>
          </cell>
          <cell r="G2242">
            <v>13000</v>
          </cell>
          <cell r="H2242">
            <v>46045</v>
          </cell>
          <cell r="I2242" t="str">
            <v>RAHAT.GUL</v>
          </cell>
          <cell r="J2242" t="str">
            <v>Accepted</v>
          </cell>
          <cell r="K2242" t="str">
            <v>Online Transfer</v>
          </cell>
          <cell r="L2242" t="str">
            <v>Renewal</v>
          </cell>
          <cell r="M2242" t="str">
            <v>-</v>
          </cell>
          <cell r="N2242" t="str">
            <v>-</v>
          </cell>
        </row>
        <row r="2243">
          <cell r="E2243" t="str">
            <v>ZRE171R-6039150</v>
          </cell>
          <cell r="F2243" t="str">
            <v>2025-01-24 00:00:00</v>
          </cell>
          <cell r="G2243">
            <v>14000</v>
          </cell>
          <cell r="H2243">
            <v>46044</v>
          </cell>
          <cell r="I2243" t="str">
            <v>RAHAT.GUL</v>
          </cell>
          <cell r="J2243" t="str">
            <v>Accepted</v>
          </cell>
          <cell r="K2243" t="str">
            <v>Online Transfer</v>
          </cell>
          <cell r="L2243" t="str">
            <v>Renewal</v>
          </cell>
          <cell r="M2243" t="str">
            <v>-</v>
          </cell>
          <cell r="N2243" t="str">
            <v>-</v>
          </cell>
        </row>
        <row r="2244">
          <cell r="E2244">
            <v>4020305</v>
          </cell>
          <cell r="F2244" t="str">
            <v>2023-01-31 13:59:53</v>
          </cell>
          <cell r="G2244">
            <v>13000</v>
          </cell>
          <cell r="H2244">
            <v>46044</v>
          </cell>
          <cell r="I2244" t="str">
            <v>RAHAT.GUL</v>
          </cell>
          <cell r="J2244" t="str">
            <v>Accepted</v>
          </cell>
          <cell r="K2244" t="str">
            <v>Online Transfer</v>
          </cell>
          <cell r="L2244" t="str">
            <v>Renewal</v>
          </cell>
          <cell r="M2244" t="str">
            <v>-</v>
          </cell>
          <cell r="N2244" t="str">
            <v>-</v>
          </cell>
        </row>
        <row r="2245">
          <cell r="E2245">
            <v>6001278</v>
          </cell>
          <cell r="F2245" t="str">
            <v>2024-02-06 12:25:42</v>
          </cell>
          <cell r="G2245">
            <v>14000</v>
          </cell>
          <cell r="H2245">
            <v>46044</v>
          </cell>
          <cell r="I2245" t="str">
            <v>RAHAT.GUL</v>
          </cell>
          <cell r="J2245" t="str">
            <v>Accepted</v>
          </cell>
          <cell r="K2245" t="str">
            <v>Online Transfer</v>
          </cell>
          <cell r="L2245" t="str">
            <v>Renewal</v>
          </cell>
          <cell r="M2245" t="str">
            <v>-</v>
          </cell>
          <cell r="N2245" t="str">
            <v>-</v>
          </cell>
        </row>
        <row r="2246">
          <cell r="E2246" t="str">
            <v>NSP150R-7064071</v>
          </cell>
          <cell r="F2246" t="str">
            <v>2026-01-21 20:28:33</v>
          </cell>
          <cell r="G2246">
            <v>17000</v>
          </cell>
          <cell r="H2246">
            <v>46044</v>
          </cell>
          <cell r="I2246" t="str">
            <v>JOSEPH.H</v>
          </cell>
          <cell r="J2246" t="str">
            <v>Accepted</v>
          </cell>
          <cell r="K2246" t="str">
            <v>Online Transfer</v>
          </cell>
          <cell r="L2246" t="str">
            <v>Fresh</v>
          </cell>
          <cell r="M2246" t="str">
            <v>N/A</v>
          </cell>
          <cell r="N2246" t="str">
            <v>-</v>
          </cell>
        </row>
        <row r="2247">
          <cell r="E2247" t="str">
            <v>HA36S-619792</v>
          </cell>
          <cell r="F2247" t="str">
            <v>2026-01-21 00:00:00</v>
          </cell>
          <cell r="G2247">
            <v>16000</v>
          </cell>
          <cell r="H2247">
            <v>46043</v>
          </cell>
          <cell r="I2247" t="str">
            <v>SHAHROZ</v>
          </cell>
          <cell r="J2247" t="str">
            <v>Accepted</v>
          </cell>
          <cell r="K2247" t="str">
            <v>Online Transfer</v>
          </cell>
          <cell r="L2247" t="str">
            <v>Conversion</v>
          </cell>
          <cell r="M2247" t="str">
            <v>N/A</v>
          </cell>
          <cell r="N2247" t="str">
            <v>-</v>
          </cell>
        </row>
        <row r="2248">
          <cell r="E2248" t="str">
            <v>TGN166R-0894442</v>
          </cell>
          <cell r="F2248" t="str">
            <v>2026-01-22 00:00:00</v>
          </cell>
          <cell r="G2248">
            <v>13000</v>
          </cell>
          <cell r="H2248">
            <v>46043</v>
          </cell>
          <cell r="I2248" t="str">
            <v>SHAHROZ</v>
          </cell>
          <cell r="J2248" t="str">
            <v>Accepted</v>
          </cell>
          <cell r="K2248" t="str">
            <v>Online Transfer</v>
          </cell>
          <cell r="L2248" t="str">
            <v>Conversion</v>
          </cell>
          <cell r="M2248" t="str">
            <v>N/A</v>
          </cell>
          <cell r="N2248" t="str">
            <v>-</v>
          </cell>
        </row>
        <row r="2249">
          <cell r="E2249" t="str">
            <v>C1002781</v>
          </cell>
          <cell r="F2249" t="str">
            <v>2025-01-16 10:40:37</v>
          </cell>
          <cell r="G2249">
            <v>12500</v>
          </cell>
          <cell r="H2249">
            <v>46043</v>
          </cell>
          <cell r="I2249" t="str">
            <v>SHAHROZ</v>
          </cell>
          <cell r="J2249" t="str">
            <v>Accepted</v>
          </cell>
          <cell r="K2249" t="str">
            <v>Online Transfer</v>
          </cell>
          <cell r="L2249" t="str">
            <v>Renewal</v>
          </cell>
          <cell r="M2249" t="str">
            <v>-</v>
          </cell>
          <cell r="N2249" t="str">
            <v>-</v>
          </cell>
        </row>
        <row r="2250">
          <cell r="E2250" t="str">
            <v>NFBDG183XXSR028933</v>
          </cell>
          <cell r="F2250" t="str">
            <v>2025-01-24 14:37:03</v>
          </cell>
          <cell r="G2250">
            <v>10000</v>
          </cell>
          <cell r="H2250">
            <v>46043</v>
          </cell>
          <cell r="I2250" t="str">
            <v>SHAHROZ</v>
          </cell>
          <cell r="J2250" t="str">
            <v>Accepted</v>
          </cell>
          <cell r="K2250" t="str">
            <v>Online Transfer</v>
          </cell>
          <cell r="L2250" t="str">
            <v>Renewal</v>
          </cell>
          <cell r="M2250" t="str">
            <v>-</v>
          </cell>
          <cell r="N2250" t="str">
            <v>-</v>
          </cell>
        </row>
        <row r="2251">
          <cell r="E2251" t="str">
            <v>C1004231</v>
          </cell>
          <cell r="F2251" t="str">
            <v>2025-01-29 14:46:07</v>
          </cell>
          <cell r="G2251">
            <v>13000</v>
          </cell>
          <cell r="H2251">
            <v>46043</v>
          </cell>
          <cell r="I2251" t="str">
            <v>SHAHROZ</v>
          </cell>
          <cell r="J2251" t="str">
            <v>Accepted</v>
          </cell>
          <cell r="K2251" t="str">
            <v>Cash Deposit</v>
          </cell>
          <cell r="L2251" t="str">
            <v>Renewal</v>
          </cell>
          <cell r="M2251" t="str">
            <v>-</v>
          </cell>
          <cell r="N2251" t="str">
            <v>-</v>
          </cell>
        </row>
        <row r="2252">
          <cell r="E2252" t="str">
            <v>NFBGM1541KR242311</v>
          </cell>
          <cell r="F2252" t="str">
            <v>2026-01-06 18:40:27</v>
          </cell>
          <cell r="G2252">
            <v>12000</v>
          </cell>
          <cell r="H2252">
            <v>46028</v>
          </cell>
          <cell r="I2252" t="str">
            <v>JOSEPH.H</v>
          </cell>
          <cell r="J2252" t="str">
            <v>Accepted</v>
          </cell>
          <cell r="K2252" t="str">
            <v>Online Transfer</v>
          </cell>
          <cell r="L2252" t="str">
            <v>Fresh</v>
          </cell>
          <cell r="M2252" t="str">
            <v>N/A</v>
          </cell>
          <cell r="N2252" t="str">
            <v>-</v>
          </cell>
        </row>
        <row r="2253">
          <cell r="E2253" t="str">
            <v>BH-2120</v>
          </cell>
          <cell r="F2253" t="str">
            <v>2026-01-22 17:21:56</v>
          </cell>
          <cell r="G2253">
            <v>13000</v>
          </cell>
          <cell r="H2253">
            <v>46044</v>
          </cell>
          <cell r="I2253" t="str">
            <v>UMER.AZEEM</v>
          </cell>
          <cell r="J2253" t="str">
            <v>Accepted</v>
          </cell>
          <cell r="K2253" t="str">
            <v>Online Transfer</v>
          </cell>
          <cell r="L2253" t="str">
            <v>Fresh</v>
          </cell>
          <cell r="M2253" t="str">
            <v>N/A</v>
          </cell>
          <cell r="N2253" t="str">
            <v>-</v>
          </cell>
        </row>
        <row r="2254">
          <cell r="E2254">
            <v>3055105</v>
          </cell>
          <cell r="F2254" t="str">
            <v>2026-01-22 14:58:02</v>
          </cell>
          <cell r="G2254">
            <v>13000</v>
          </cell>
          <cell r="H2254">
            <v>46044</v>
          </cell>
          <cell r="I2254" t="str">
            <v>UMER.AZEEM</v>
          </cell>
          <cell r="J2254" t="str">
            <v>Accepted</v>
          </cell>
          <cell r="K2254" t="str">
            <v>Online Transfer</v>
          </cell>
          <cell r="L2254" t="str">
            <v>Fresh</v>
          </cell>
          <cell r="M2254" t="str">
            <v>N/A</v>
          </cell>
          <cell r="N2254" t="str">
            <v>-</v>
          </cell>
        </row>
        <row r="2255">
          <cell r="E2255" t="str">
            <v>WGLAD-176351</v>
          </cell>
          <cell r="F2255" t="str">
            <v>2026-01-14 22:08:24</v>
          </cell>
          <cell r="G2255">
            <v>13000</v>
          </cell>
          <cell r="H2255">
            <v>46044</v>
          </cell>
          <cell r="I2255" t="str">
            <v>JOSEPH.H</v>
          </cell>
          <cell r="J2255" t="str">
            <v>Accepted</v>
          </cell>
          <cell r="K2255" t="str">
            <v>Online Transfer</v>
          </cell>
          <cell r="L2255" t="str">
            <v>Fresh</v>
          </cell>
          <cell r="M2255" t="str">
            <v>N/A</v>
          </cell>
          <cell r="N2255" t="str">
            <v>-</v>
          </cell>
        </row>
        <row r="2256">
          <cell r="E2256">
            <v>1157694</v>
          </cell>
          <cell r="F2256" t="str">
            <v>2026-01-22 00:00:00</v>
          </cell>
          <cell r="G2256">
            <v>14000</v>
          </cell>
          <cell r="H2256">
            <v>46044</v>
          </cell>
          <cell r="I2256" t="str">
            <v>ZAYNAB.MUSTAFA</v>
          </cell>
          <cell r="J2256" t="str">
            <v>Accepted</v>
          </cell>
          <cell r="K2256" t="str">
            <v>Online Transfer</v>
          </cell>
          <cell r="L2256" t="str">
            <v>Conversion</v>
          </cell>
          <cell r="M2256" t="str">
            <v>NA</v>
          </cell>
          <cell r="N2256" t="str">
            <v>-</v>
          </cell>
        </row>
        <row r="2257">
          <cell r="E2257" t="str">
            <v>ZRE171R-6070079</v>
          </cell>
          <cell r="F2257" t="str">
            <v>2026-01-22 14:28:00</v>
          </cell>
          <cell r="G2257">
            <v>18000</v>
          </cell>
          <cell r="H2257">
            <v>46044</v>
          </cell>
          <cell r="I2257" t="str">
            <v>SHAYAN</v>
          </cell>
          <cell r="J2257" t="str">
            <v>Accepted</v>
          </cell>
          <cell r="K2257" t="str">
            <v>Online Transfer</v>
          </cell>
          <cell r="L2257" t="str">
            <v>Fresh</v>
          </cell>
          <cell r="M2257" t="str">
            <v>N/A</v>
          </cell>
          <cell r="N2257" t="str">
            <v>-</v>
          </cell>
        </row>
        <row r="2258">
          <cell r="E2258" t="str">
            <v>ZZE1427405058</v>
          </cell>
          <cell r="F2258" t="str">
            <v>2026-01-22 12:55:52</v>
          </cell>
          <cell r="G2258">
            <v>15000</v>
          </cell>
          <cell r="H2258">
            <v>46044</v>
          </cell>
          <cell r="I2258" t="str">
            <v>SHAYAN</v>
          </cell>
          <cell r="J2258" t="str">
            <v>Accepted</v>
          </cell>
          <cell r="K2258" t="str">
            <v>Online Transfer</v>
          </cell>
          <cell r="L2258" t="str">
            <v>Fresh</v>
          </cell>
          <cell r="M2258" t="str">
            <v>N/A</v>
          </cell>
          <cell r="N2258" t="str">
            <v>-</v>
          </cell>
        </row>
        <row r="2259">
          <cell r="E2259" t="str">
            <v>ED549428</v>
          </cell>
          <cell r="F2259" t="str">
            <v>2026-01-16 19:02:45</v>
          </cell>
          <cell r="G2259">
            <v>13000</v>
          </cell>
          <cell r="H2259">
            <v>46042</v>
          </cell>
          <cell r="I2259" t="str">
            <v>SHAYAN</v>
          </cell>
          <cell r="J2259" t="str">
            <v>Accepted</v>
          </cell>
          <cell r="K2259" t="str">
            <v>Cash Deposit</v>
          </cell>
          <cell r="L2259" t="str">
            <v>Fresh</v>
          </cell>
          <cell r="M2259" t="str">
            <v>N/A</v>
          </cell>
          <cell r="N2259" t="str">
            <v>-</v>
          </cell>
        </row>
        <row r="2260">
          <cell r="E2260" t="str">
            <v>SA-9845</v>
          </cell>
          <cell r="F2260" t="str">
            <v>2026-01-22 15:29:22</v>
          </cell>
          <cell r="G2260">
            <v>13000</v>
          </cell>
          <cell r="H2260">
            <v>46044</v>
          </cell>
          <cell r="I2260" t="str">
            <v>M.FAIZAN</v>
          </cell>
          <cell r="J2260" t="str">
            <v>Accepted</v>
          </cell>
          <cell r="K2260" t="str">
            <v>Online Transfer</v>
          </cell>
          <cell r="L2260" t="str">
            <v>Fresh</v>
          </cell>
          <cell r="M2260" t="str">
            <v>N/A</v>
          </cell>
          <cell r="N2260" t="str">
            <v>-</v>
          </cell>
        </row>
        <row r="2261">
          <cell r="E2261" t="str">
            <v>BD-0282</v>
          </cell>
          <cell r="F2261" t="str">
            <v>2026-01-21 16:50:40</v>
          </cell>
          <cell r="G2261">
            <v>18000</v>
          </cell>
          <cell r="H2261">
            <v>46044</v>
          </cell>
          <cell r="I2261" t="str">
            <v>M.FAIZAN</v>
          </cell>
          <cell r="J2261" t="str">
            <v>Accepted</v>
          </cell>
          <cell r="K2261" t="str">
            <v>Cash Deposit</v>
          </cell>
          <cell r="L2261" t="str">
            <v>Fresh</v>
          </cell>
          <cell r="M2261" t="str">
            <v>N/A</v>
          </cell>
          <cell r="N2261" t="str">
            <v>-</v>
          </cell>
        </row>
        <row r="2262">
          <cell r="E2262" t="str">
            <v>T1008667</v>
          </cell>
          <cell r="F2262" t="str">
            <v>2026-01-22 12:07:14</v>
          </cell>
          <cell r="G2262">
            <v>18000</v>
          </cell>
          <cell r="H2262">
            <v>46044</v>
          </cell>
          <cell r="I2262" t="str">
            <v>UMER.AZEEM</v>
          </cell>
          <cell r="J2262" t="str">
            <v>Accepted</v>
          </cell>
          <cell r="K2262" t="str">
            <v>Online Transfer</v>
          </cell>
          <cell r="L2262" t="str">
            <v>Fresh</v>
          </cell>
          <cell r="M2262" t="str">
            <v>MUHAMMAD ZAHID</v>
          </cell>
          <cell r="N2262">
            <v>4210145768601</v>
          </cell>
        </row>
        <row r="2263">
          <cell r="E2263">
            <v>10019086</v>
          </cell>
          <cell r="F2263" t="str">
            <v>2026-01-03 17:38:22</v>
          </cell>
          <cell r="G2263">
            <v>13000</v>
          </cell>
          <cell r="H2263">
            <v>46044</v>
          </cell>
          <cell r="I2263" t="str">
            <v>WAQAR.NABI</v>
          </cell>
          <cell r="J2263" t="str">
            <v>Accepted</v>
          </cell>
          <cell r="K2263" t="str">
            <v>Online Transfer</v>
          </cell>
          <cell r="L2263" t="str">
            <v>Fresh</v>
          </cell>
          <cell r="M2263" t="str">
            <v>N/A</v>
          </cell>
          <cell r="N2263" t="str">
            <v>-</v>
          </cell>
        </row>
        <row r="2264">
          <cell r="E2264" t="str">
            <v>R204350</v>
          </cell>
          <cell r="F2264" t="str">
            <v>2026-01-13 13:30:21</v>
          </cell>
          <cell r="G2264">
            <v>13000</v>
          </cell>
          <cell r="H2264">
            <v>46044</v>
          </cell>
          <cell r="I2264" t="str">
            <v>WAQAR.NABI</v>
          </cell>
          <cell r="J2264" t="str">
            <v>Accepted</v>
          </cell>
          <cell r="K2264" t="str">
            <v>Online Transfer</v>
          </cell>
          <cell r="L2264" t="str">
            <v>Fresh</v>
          </cell>
          <cell r="M2264" t="str">
            <v>N/A</v>
          </cell>
          <cell r="N2264" t="str">
            <v>-</v>
          </cell>
        </row>
        <row r="2265">
          <cell r="E2265" t="str">
            <v>R064602</v>
          </cell>
          <cell r="F2265" t="str">
            <v>2026-01-19 17:58:46</v>
          </cell>
          <cell r="G2265">
            <v>13000</v>
          </cell>
          <cell r="H2265">
            <v>46042</v>
          </cell>
          <cell r="I2265" t="str">
            <v>WAQAR.NABI</v>
          </cell>
          <cell r="J2265" t="str">
            <v>Accepted</v>
          </cell>
          <cell r="K2265" t="str">
            <v>Online Transfer</v>
          </cell>
          <cell r="L2265" t="str">
            <v>Fresh</v>
          </cell>
          <cell r="M2265" t="str">
            <v>N/A</v>
          </cell>
          <cell r="N2265" t="str">
            <v>-</v>
          </cell>
        </row>
        <row r="2266">
          <cell r="E2266" t="str">
            <v>NSP150R-7008248</v>
          </cell>
          <cell r="F2266" t="str">
            <v>2023-01-05 15:24:00</v>
          </cell>
          <cell r="G2266">
            <v>13000</v>
          </cell>
          <cell r="H2266">
            <v>46044</v>
          </cell>
          <cell r="I2266" t="str">
            <v>WASEEM.TARIQ</v>
          </cell>
          <cell r="J2266" t="str">
            <v>Accepted</v>
          </cell>
          <cell r="K2266" t="str">
            <v>Online Transfer</v>
          </cell>
          <cell r="L2266" t="str">
            <v>Renewal</v>
          </cell>
          <cell r="M2266" t="str">
            <v>-</v>
          </cell>
          <cell r="N2266" t="str">
            <v>-</v>
          </cell>
        </row>
        <row r="2267">
          <cell r="E2267" t="str">
            <v>ZRE172R-7071242</v>
          </cell>
          <cell r="F2267" t="str">
            <v>2025-01-30 13:57:54</v>
          </cell>
          <cell r="G2267">
            <v>13000</v>
          </cell>
          <cell r="H2267">
            <v>46044</v>
          </cell>
          <cell r="I2267" t="str">
            <v>ABDUL.AHAD</v>
          </cell>
          <cell r="J2267" t="str">
            <v>Accepted</v>
          </cell>
          <cell r="K2267" t="str">
            <v>Online Transfer</v>
          </cell>
          <cell r="L2267" t="str">
            <v>Renewal</v>
          </cell>
          <cell r="M2267" t="str">
            <v>-</v>
          </cell>
          <cell r="N2267" t="str">
            <v>-</v>
          </cell>
        </row>
        <row r="2268">
          <cell r="E2268" t="str">
            <v>JTECB09J973034381</v>
          </cell>
          <cell r="F2268" t="str">
            <v>2025-02-12 15:34:59</v>
          </cell>
          <cell r="G2268">
            <v>14000</v>
          </cell>
          <cell r="H2268">
            <v>46044</v>
          </cell>
          <cell r="I2268" t="str">
            <v>ABDUL.AHAD</v>
          </cell>
          <cell r="J2268" t="str">
            <v>Accepted</v>
          </cell>
          <cell r="K2268" t="str">
            <v>Cash Deposit</v>
          </cell>
          <cell r="L2268" t="str">
            <v>Renewal</v>
          </cell>
          <cell r="M2268" t="str">
            <v>-</v>
          </cell>
          <cell r="N2268" t="str">
            <v>-</v>
          </cell>
        </row>
        <row r="2269">
          <cell r="E2269" t="str">
            <v>UZJ200-4027451</v>
          </cell>
          <cell r="F2269" t="str">
            <v>2025-01-23 14:14:19</v>
          </cell>
          <cell r="G2269">
            <v>14000</v>
          </cell>
          <cell r="H2269">
            <v>46044</v>
          </cell>
          <cell r="I2269" t="str">
            <v>ABDUL.AHAD</v>
          </cell>
          <cell r="J2269" t="str">
            <v>Accepted</v>
          </cell>
          <cell r="K2269" t="str">
            <v>Cash Deposit</v>
          </cell>
          <cell r="L2269" t="str">
            <v>Renewal</v>
          </cell>
          <cell r="M2269" t="str">
            <v>-</v>
          </cell>
          <cell r="N2269" t="str">
            <v>-</v>
          </cell>
        </row>
        <row r="2270">
          <cell r="E2270" t="str">
            <v>NZE1402089371</v>
          </cell>
          <cell r="F2270" t="str">
            <v>2025-01-27 16:06:46</v>
          </cell>
          <cell r="G2270">
            <v>10000</v>
          </cell>
          <cell r="H2270">
            <v>46044</v>
          </cell>
          <cell r="I2270" t="str">
            <v>ABDUL.AHAD</v>
          </cell>
          <cell r="J2270" t="str">
            <v>Accepted</v>
          </cell>
          <cell r="K2270" t="str">
            <v>Online Transfer</v>
          </cell>
          <cell r="L2270" t="str">
            <v>Renewal</v>
          </cell>
          <cell r="M2270" t="str">
            <v>-</v>
          </cell>
          <cell r="N2270" t="str">
            <v>-</v>
          </cell>
        </row>
        <row r="2271">
          <cell r="E2271" t="str">
            <v>ZRE171R6063296</v>
          </cell>
          <cell r="F2271" t="str">
            <v>2024-02-02 12:34:35</v>
          </cell>
          <cell r="G2271">
            <v>13000</v>
          </cell>
          <cell r="H2271">
            <v>46044</v>
          </cell>
          <cell r="I2271" t="str">
            <v>ABDUL.AHAD</v>
          </cell>
          <cell r="J2271" t="str">
            <v>Accepted</v>
          </cell>
          <cell r="K2271" t="str">
            <v>Online Transfer</v>
          </cell>
          <cell r="L2271" t="str">
            <v>Renewal</v>
          </cell>
          <cell r="M2271" t="str">
            <v>-</v>
          </cell>
          <cell r="N2271" t="str">
            <v>-</v>
          </cell>
        </row>
        <row r="2272">
          <cell r="E2272">
            <v>324430</v>
          </cell>
          <cell r="F2272" t="str">
            <v>2026-01-22 16:41:26</v>
          </cell>
          <cell r="G2272">
            <v>15000</v>
          </cell>
          <cell r="H2272">
            <v>46043</v>
          </cell>
          <cell r="I2272" t="str">
            <v>ANIL</v>
          </cell>
          <cell r="J2272" t="str">
            <v>Accepted</v>
          </cell>
          <cell r="K2272" t="str">
            <v>Online Transfer</v>
          </cell>
          <cell r="L2272" t="str">
            <v>Fresh</v>
          </cell>
          <cell r="M2272" t="str">
            <v>N/A</v>
          </cell>
          <cell r="N2272" t="str">
            <v>-</v>
          </cell>
        </row>
        <row r="2273">
          <cell r="E2273" t="str">
            <v>A200A-0133616</v>
          </cell>
          <cell r="F2273" t="str">
            <v>2026-01-06 13:21:48</v>
          </cell>
          <cell r="G2273">
            <v>14000</v>
          </cell>
          <cell r="H2273">
            <v>46028</v>
          </cell>
          <cell r="I2273" t="str">
            <v>ANIL</v>
          </cell>
          <cell r="J2273" t="str">
            <v>Accepted</v>
          </cell>
          <cell r="K2273" t="str">
            <v>Online Transfer</v>
          </cell>
          <cell r="L2273" t="str">
            <v>Fresh</v>
          </cell>
          <cell r="M2273" t="str">
            <v>N/A</v>
          </cell>
          <cell r="N2273" t="str">
            <v>-</v>
          </cell>
        </row>
        <row r="2274">
          <cell r="E2274">
            <v>1008995</v>
          </cell>
          <cell r="F2274" t="str">
            <v>2023-01-17 14:11:37</v>
          </cell>
          <cell r="G2274">
            <v>15000</v>
          </cell>
          <cell r="H2274">
            <v>46044</v>
          </cell>
          <cell r="I2274" t="str">
            <v>M.MUSTAFA</v>
          </cell>
          <cell r="J2274" t="str">
            <v>Accepted</v>
          </cell>
          <cell r="K2274" t="str">
            <v>Online Transfer</v>
          </cell>
          <cell r="L2274" t="str">
            <v>Renewal</v>
          </cell>
          <cell r="M2274" t="str">
            <v>-</v>
          </cell>
          <cell r="N2274" t="str">
            <v>-</v>
          </cell>
        </row>
        <row r="2275">
          <cell r="E2275" t="str">
            <v>ZVW30-5357066</v>
          </cell>
          <cell r="F2275" t="str">
            <v>2025-02-06 22:07:42</v>
          </cell>
          <cell r="G2275">
            <v>12000</v>
          </cell>
          <cell r="H2275">
            <v>46044</v>
          </cell>
          <cell r="I2275" t="str">
            <v>ZAYNAB.MUSTAFA</v>
          </cell>
          <cell r="J2275" t="str">
            <v>Accepted</v>
          </cell>
          <cell r="K2275" t="str">
            <v>Online Transfer</v>
          </cell>
          <cell r="L2275" t="str">
            <v>Renewal</v>
          </cell>
          <cell r="M2275" t="str">
            <v>-</v>
          </cell>
          <cell r="N2275" t="str">
            <v>-</v>
          </cell>
        </row>
        <row r="2276">
          <cell r="E2276" t="str">
            <v>NFBC666X-HR027790</v>
          </cell>
          <cell r="F2276" t="str">
            <v>2024-01-30 00:00:00</v>
          </cell>
          <cell r="G2276">
            <v>14000</v>
          </cell>
          <cell r="H2276">
            <v>46044</v>
          </cell>
          <cell r="I2276" t="str">
            <v>FIZA.SHEIKH</v>
          </cell>
          <cell r="J2276" t="str">
            <v>Accepted</v>
          </cell>
          <cell r="K2276" t="str">
            <v>Online Transfer</v>
          </cell>
          <cell r="L2276" t="str">
            <v>Renewal</v>
          </cell>
          <cell r="M2276" t="str">
            <v>-</v>
          </cell>
          <cell r="N2276" t="str">
            <v>-</v>
          </cell>
        </row>
        <row r="2277">
          <cell r="E2277" t="str">
            <v>PK321413</v>
          </cell>
          <cell r="F2277" t="str">
            <v>2024-02-14 15:54:22</v>
          </cell>
          <cell r="G2277">
            <v>12000</v>
          </cell>
          <cell r="H2277">
            <v>46044</v>
          </cell>
          <cell r="I2277" t="str">
            <v>M.MUSTAFA</v>
          </cell>
          <cell r="J2277" t="str">
            <v>Accepted</v>
          </cell>
          <cell r="K2277" t="str">
            <v>Online Transfer</v>
          </cell>
          <cell r="L2277" t="str">
            <v>Renewal</v>
          </cell>
          <cell r="M2277" t="str">
            <v>-</v>
          </cell>
          <cell r="N2277" t="str">
            <v>-</v>
          </cell>
        </row>
        <row r="2278">
          <cell r="E2278" t="str">
            <v>NFBFC6666JR038226</v>
          </cell>
          <cell r="F2278" t="str">
            <v>2022-02-02 16:00:07</v>
          </cell>
          <cell r="G2278">
            <v>15500</v>
          </cell>
          <cell r="H2278">
            <v>46044</v>
          </cell>
          <cell r="I2278" t="str">
            <v>AGHA.M.JAFFER</v>
          </cell>
          <cell r="J2278" t="str">
            <v>Accepted</v>
          </cell>
          <cell r="K2278" t="str">
            <v>Online Transfer</v>
          </cell>
          <cell r="L2278" t="str">
            <v>Renewal</v>
          </cell>
          <cell r="M2278" t="str">
            <v>-</v>
          </cell>
          <cell r="N2278" t="str">
            <v>-</v>
          </cell>
        </row>
        <row r="2279">
          <cell r="E2279" t="str">
            <v>NZE170R4194275</v>
          </cell>
          <cell r="F2279" t="str">
            <v>2022-01-21 11:31:00</v>
          </cell>
          <cell r="G2279">
            <v>12000</v>
          </cell>
          <cell r="H2279">
            <v>46044</v>
          </cell>
          <cell r="I2279" t="str">
            <v>WASEEM.TARIQ</v>
          </cell>
          <cell r="J2279" t="str">
            <v>Accepted</v>
          </cell>
          <cell r="K2279" t="str">
            <v>Online Transfer</v>
          </cell>
          <cell r="L2279" t="str">
            <v>Renewal</v>
          </cell>
          <cell r="M2279" t="str">
            <v>-</v>
          </cell>
          <cell r="N2279" t="str">
            <v>-</v>
          </cell>
        </row>
        <row r="2280">
          <cell r="E2280" t="str">
            <v>B43W-0319394</v>
          </cell>
          <cell r="F2280" t="str">
            <v>2024-02-06 12:54:40</v>
          </cell>
          <cell r="G2280">
            <v>13500</v>
          </cell>
          <cell r="H2280">
            <v>46044</v>
          </cell>
          <cell r="I2280" t="str">
            <v>IQRA.KHAN</v>
          </cell>
          <cell r="J2280" t="str">
            <v>Accepted</v>
          </cell>
          <cell r="K2280" t="str">
            <v>Cash Deposit</v>
          </cell>
          <cell r="L2280" t="str">
            <v>Renewal</v>
          </cell>
          <cell r="M2280" t="str">
            <v>-</v>
          </cell>
          <cell r="N2280" t="str">
            <v>-</v>
          </cell>
        </row>
        <row r="2281">
          <cell r="E2281" t="str">
            <v>89676/04/22</v>
          </cell>
          <cell r="F2281" t="str">
            <v>2024-01-29 15:38:04</v>
          </cell>
          <cell r="G2281">
            <v>11000</v>
          </cell>
          <cell r="H2281">
            <v>46043</v>
          </cell>
          <cell r="I2281" t="str">
            <v>AMIN.CHISHTI</v>
          </cell>
          <cell r="J2281" t="str">
            <v>Accepted</v>
          </cell>
          <cell r="K2281" t="str">
            <v>Online Transfer</v>
          </cell>
          <cell r="L2281" t="str">
            <v>Renewal</v>
          </cell>
          <cell r="M2281" t="str">
            <v>-</v>
          </cell>
          <cell r="N2281" t="str">
            <v>-</v>
          </cell>
        </row>
        <row r="2282">
          <cell r="E2282" t="str">
            <v>TRJ150-0008327</v>
          </cell>
          <cell r="F2282" t="str">
            <v>2026-01-12 12:54:18</v>
          </cell>
          <cell r="G2282">
            <v>15000</v>
          </cell>
          <cell r="H2282">
            <v>46025</v>
          </cell>
          <cell r="I2282" t="str">
            <v>ANIL</v>
          </cell>
          <cell r="J2282" t="str">
            <v>Accepted</v>
          </cell>
          <cell r="K2282" t="str">
            <v>Online Transfer</v>
          </cell>
          <cell r="L2282" t="str">
            <v>Fresh</v>
          </cell>
          <cell r="M2282" t="str">
            <v>N/A</v>
          </cell>
          <cell r="N2282" t="str">
            <v>-</v>
          </cell>
        </row>
        <row r="2283">
          <cell r="E2283" t="str">
            <v>007923</v>
          </cell>
          <cell r="F2283" t="str">
            <v>2022-01-29 16:07:38</v>
          </cell>
          <cell r="G2283">
            <v>12000</v>
          </cell>
          <cell r="H2283">
            <v>46044</v>
          </cell>
          <cell r="I2283" t="str">
            <v>ALIZA.WALEED</v>
          </cell>
          <cell r="J2283" t="str">
            <v>Accepted</v>
          </cell>
          <cell r="K2283" t="str">
            <v>Online Transfer</v>
          </cell>
          <cell r="L2283" t="str">
            <v>Renewal</v>
          </cell>
          <cell r="M2283" t="str">
            <v>-</v>
          </cell>
          <cell r="N2283" t="str">
            <v>-</v>
          </cell>
        </row>
        <row r="2284">
          <cell r="E2284">
            <v>2009904</v>
          </cell>
          <cell r="F2284" t="str">
            <v>2025-02-06 20:38:22</v>
          </cell>
          <cell r="G2284">
            <v>10000</v>
          </cell>
          <cell r="H2284">
            <v>46044</v>
          </cell>
          <cell r="I2284" t="str">
            <v>IQRA.KHAN</v>
          </cell>
          <cell r="J2284" t="str">
            <v>Accepted</v>
          </cell>
          <cell r="K2284" t="str">
            <v>Cash Deposit</v>
          </cell>
          <cell r="L2284" t="str">
            <v>Renewal</v>
          </cell>
          <cell r="M2284" t="str">
            <v>-</v>
          </cell>
          <cell r="N2284" t="str">
            <v>-</v>
          </cell>
        </row>
        <row r="2285">
          <cell r="E2285">
            <v>5543902</v>
          </cell>
          <cell r="F2285" t="str">
            <v>2023-01-31 10:11:38</v>
          </cell>
          <cell r="G2285">
            <v>12000</v>
          </cell>
          <cell r="H2285">
            <v>46040</v>
          </cell>
          <cell r="I2285" t="str">
            <v>AGHA.M.JAFFER</v>
          </cell>
          <cell r="J2285" t="str">
            <v>Accepted</v>
          </cell>
          <cell r="K2285" t="str">
            <v>Online Transfer</v>
          </cell>
          <cell r="L2285" t="str">
            <v>Renewal</v>
          </cell>
          <cell r="M2285" t="str">
            <v>-</v>
          </cell>
          <cell r="N2285" t="str">
            <v>-</v>
          </cell>
        </row>
        <row r="2286">
          <cell r="E2286" t="str">
            <v>H116003</v>
          </cell>
          <cell r="F2286" t="str">
            <v>2025-01-28 16:36:17</v>
          </cell>
          <cell r="G2286">
            <v>13000</v>
          </cell>
          <cell r="H2286">
            <v>46043</v>
          </cell>
          <cell r="I2286" t="str">
            <v>M.KHALID</v>
          </cell>
          <cell r="J2286" t="str">
            <v>Accepted</v>
          </cell>
          <cell r="K2286" t="str">
            <v>Online Transfer</v>
          </cell>
          <cell r="L2286" t="str">
            <v>Renewal</v>
          </cell>
          <cell r="M2286" t="str">
            <v>-</v>
          </cell>
          <cell r="N2286" t="str">
            <v>-</v>
          </cell>
        </row>
        <row r="2287">
          <cell r="E2287" t="str">
            <v>S1006859</v>
          </cell>
          <cell r="F2287" t="str">
            <v>2025-12-24 11:31:48</v>
          </cell>
          <cell r="G2287">
            <v>21000</v>
          </cell>
          <cell r="H2287">
            <v>46042</v>
          </cell>
          <cell r="I2287" t="str">
            <v>UMER.AZEEM</v>
          </cell>
          <cell r="J2287" t="str">
            <v>Accepted</v>
          </cell>
          <cell r="K2287" t="str">
            <v>Online Transfer</v>
          </cell>
          <cell r="L2287" t="str">
            <v>Fresh</v>
          </cell>
          <cell r="M2287" t="str">
            <v>BEHZAD AHMED</v>
          </cell>
          <cell r="N2287">
            <v>4210174364307</v>
          </cell>
        </row>
        <row r="2288">
          <cell r="E2288" t="str">
            <v>K477401</v>
          </cell>
          <cell r="F2288" t="str">
            <v>2022-12-01 15:16:04</v>
          </cell>
          <cell r="G2288">
            <v>13500</v>
          </cell>
          <cell r="H2288">
            <v>46038</v>
          </cell>
          <cell r="I2288" t="str">
            <v>JAWAHIR.SAEED</v>
          </cell>
          <cell r="J2288" t="str">
            <v>Accepted</v>
          </cell>
          <cell r="K2288" t="str">
            <v>Cheque Deposit</v>
          </cell>
          <cell r="L2288" t="str">
            <v>Renewal</v>
          </cell>
          <cell r="M2288" t="str">
            <v>-</v>
          </cell>
          <cell r="N2288" t="str">
            <v>-</v>
          </cell>
        </row>
        <row r="2289">
          <cell r="E2289">
            <v>1104298</v>
          </cell>
          <cell r="F2289" t="str">
            <v>2023-01-20 13:04:00</v>
          </cell>
          <cell r="G2289">
            <v>13000</v>
          </cell>
          <cell r="H2289">
            <v>46044</v>
          </cell>
          <cell r="I2289" t="str">
            <v>MOSES.AKHTAR</v>
          </cell>
          <cell r="J2289" t="str">
            <v>Accepted</v>
          </cell>
          <cell r="K2289" t="str">
            <v>Online Transfer</v>
          </cell>
          <cell r="L2289" t="str">
            <v>Renewal</v>
          </cell>
          <cell r="M2289" t="str">
            <v>-</v>
          </cell>
          <cell r="N2289" t="str">
            <v>-</v>
          </cell>
        </row>
        <row r="2290">
          <cell r="E2290" t="str">
            <v>H1168810</v>
          </cell>
          <cell r="F2290" t="str">
            <v>2025-01-15 19:09:12</v>
          </cell>
          <cell r="G2290">
            <v>10000</v>
          </cell>
          <cell r="H2290">
            <v>46044</v>
          </cell>
          <cell r="I2290" t="str">
            <v>HASNAIN</v>
          </cell>
          <cell r="J2290" t="str">
            <v>Accepted</v>
          </cell>
          <cell r="K2290" t="str">
            <v>Online Transfer</v>
          </cell>
          <cell r="L2290" t="str">
            <v>Renewal</v>
          </cell>
          <cell r="M2290" t="str">
            <v>-</v>
          </cell>
          <cell r="N2290" t="str">
            <v>-</v>
          </cell>
        </row>
        <row r="2291">
          <cell r="E2291" t="str">
            <v>NFBFC6665LR067171</v>
          </cell>
          <cell r="F2291" t="str">
            <v>2026-01-22 00:00:00</v>
          </cell>
          <cell r="G2291">
            <v>15500</v>
          </cell>
          <cell r="H2291">
            <v>46042</v>
          </cell>
          <cell r="I2291" t="str">
            <v>M.KHALID</v>
          </cell>
          <cell r="J2291" t="str">
            <v>Accepted</v>
          </cell>
          <cell r="K2291" t="str">
            <v>Online Transfer</v>
          </cell>
          <cell r="L2291" t="str">
            <v>Conversion</v>
          </cell>
          <cell r="M2291" t="str">
            <v>NA</v>
          </cell>
          <cell r="N2291" t="str">
            <v>-</v>
          </cell>
        </row>
        <row r="2292">
          <cell r="E2292">
            <v>5567188</v>
          </cell>
          <cell r="F2292" t="str">
            <v>2025-01-14 13:03:06</v>
          </cell>
          <cell r="G2292">
            <v>10000</v>
          </cell>
          <cell r="H2292">
            <v>46041</v>
          </cell>
          <cell r="I2292" t="str">
            <v>M.KHALID</v>
          </cell>
          <cell r="J2292" t="str">
            <v>Accepted</v>
          </cell>
          <cell r="K2292" t="str">
            <v>Online Transfer</v>
          </cell>
          <cell r="L2292" t="str">
            <v>Renewal</v>
          </cell>
          <cell r="M2292" t="str">
            <v>-</v>
          </cell>
          <cell r="N2292" t="str">
            <v>-</v>
          </cell>
        </row>
        <row r="2293">
          <cell r="E2293" t="str">
            <v>R174252</v>
          </cell>
          <cell r="F2293" t="str">
            <v>2024-02-01 11:58:00</v>
          </cell>
          <cell r="G2293">
            <v>10000</v>
          </cell>
          <cell r="H2293">
            <v>46044</v>
          </cell>
          <cell r="I2293" t="str">
            <v>ALIZA.WALEED</v>
          </cell>
          <cell r="J2293" t="str">
            <v>Accepted</v>
          </cell>
          <cell r="K2293" t="str">
            <v>Online Transfer</v>
          </cell>
          <cell r="L2293" t="str">
            <v>Renewal</v>
          </cell>
          <cell r="M2293" t="str">
            <v>-</v>
          </cell>
          <cell r="N2293" t="str">
            <v>-</v>
          </cell>
        </row>
        <row r="2294">
          <cell r="E2294">
            <v>10091081</v>
          </cell>
          <cell r="F2294" t="str">
            <v>2022-01-10 15:37:16</v>
          </cell>
          <cell r="G2294">
            <v>10000</v>
          </cell>
          <cell r="H2294">
            <v>46044</v>
          </cell>
          <cell r="I2294" t="str">
            <v>ALIZA.WALEED</v>
          </cell>
          <cell r="J2294" t="str">
            <v>Accepted</v>
          </cell>
          <cell r="K2294" t="str">
            <v>Online Transfer</v>
          </cell>
          <cell r="L2294" t="str">
            <v>Renewal</v>
          </cell>
          <cell r="M2294" t="str">
            <v>-</v>
          </cell>
          <cell r="N2294" t="str">
            <v>-</v>
          </cell>
        </row>
        <row r="2295">
          <cell r="E2295">
            <v>7100933</v>
          </cell>
          <cell r="F2295" t="str">
            <v>2022-10-24 21:00:31</v>
          </cell>
          <cell r="G2295">
            <v>10000</v>
          </cell>
          <cell r="H2295">
            <v>46043</v>
          </cell>
          <cell r="I2295" t="str">
            <v>ZAYNAB.MUSTAFA</v>
          </cell>
          <cell r="J2295" t="str">
            <v>Accepted</v>
          </cell>
          <cell r="K2295" t="str">
            <v>Online Transfer</v>
          </cell>
          <cell r="L2295" t="str">
            <v>Renewal</v>
          </cell>
          <cell r="M2295" t="str">
            <v>-</v>
          </cell>
          <cell r="N2295" t="str">
            <v>-</v>
          </cell>
        </row>
        <row r="2296">
          <cell r="E2296">
            <v>4191471</v>
          </cell>
          <cell r="F2296" t="str">
            <v>2023-11-13 00:00:00</v>
          </cell>
          <cell r="G2296">
            <v>15000</v>
          </cell>
          <cell r="H2296">
            <v>46043</v>
          </cell>
          <cell r="I2296" t="str">
            <v>SABA.CH</v>
          </cell>
          <cell r="J2296" t="str">
            <v>Accepted</v>
          </cell>
          <cell r="K2296" t="str">
            <v>Online Transfer</v>
          </cell>
          <cell r="L2296" t="str">
            <v>Renewal</v>
          </cell>
          <cell r="M2296" t="str">
            <v>-</v>
          </cell>
          <cell r="N2296" t="str">
            <v>-</v>
          </cell>
        </row>
        <row r="2297">
          <cell r="E2297">
            <v>6080826</v>
          </cell>
          <cell r="F2297" t="str">
            <v>2023-01-27 12:10:05</v>
          </cell>
          <cell r="G2297">
            <v>14000</v>
          </cell>
          <cell r="H2297">
            <v>46043</v>
          </cell>
          <cell r="I2297" t="str">
            <v>SABA.CH</v>
          </cell>
          <cell r="J2297" t="str">
            <v>Accepted</v>
          </cell>
          <cell r="K2297" t="str">
            <v>Online Transfer</v>
          </cell>
          <cell r="L2297" t="str">
            <v>Renewal</v>
          </cell>
          <cell r="M2297" t="str">
            <v>-</v>
          </cell>
          <cell r="N2297" t="str">
            <v>-</v>
          </cell>
        </row>
        <row r="2298">
          <cell r="E2298">
            <v>1194296</v>
          </cell>
          <cell r="F2298" t="str">
            <v>2024-01-29 13:51:05</v>
          </cell>
          <cell r="G2298">
            <v>13000</v>
          </cell>
          <cell r="H2298">
            <v>46043</v>
          </cell>
          <cell r="I2298" t="str">
            <v>SABA.CH</v>
          </cell>
          <cell r="J2298" t="str">
            <v>Accepted</v>
          </cell>
          <cell r="K2298" t="str">
            <v>Online Transfer</v>
          </cell>
          <cell r="L2298" t="str">
            <v>Renewal</v>
          </cell>
          <cell r="M2298" t="str">
            <v>-</v>
          </cell>
          <cell r="N2298" t="str">
            <v>-</v>
          </cell>
        </row>
        <row r="2299">
          <cell r="E2299" t="str">
            <v>R6080933</v>
          </cell>
          <cell r="F2299" t="str">
            <v>2023-01-31 17:44:13</v>
          </cell>
          <cell r="G2299">
            <v>13000</v>
          </cell>
          <cell r="H2299">
            <v>46043</v>
          </cell>
          <cell r="I2299" t="str">
            <v>SABA.CH</v>
          </cell>
          <cell r="J2299" t="str">
            <v>Accepted</v>
          </cell>
          <cell r="K2299" t="str">
            <v>Online Transfer</v>
          </cell>
          <cell r="L2299" t="str">
            <v>Renewal</v>
          </cell>
          <cell r="M2299" t="str">
            <v>-</v>
          </cell>
          <cell r="N2299" t="str">
            <v>-</v>
          </cell>
        </row>
        <row r="2300">
          <cell r="E2300" t="str">
            <v>NF1AET306H1027304</v>
          </cell>
          <cell r="F2300" t="str">
            <v>2023-01-20 15:09:00</v>
          </cell>
          <cell r="G2300">
            <v>13500</v>
          </cell>
          <cell r="H2300">
            <v>46044</v>
          </cell>
          <cell r="I2300" t="str">
            <v>WASEEM.TARIQ</v>
          </cell>
          <cell r="J2300" t="str">
            <v>Accepted</v>
          </cell>
          <cell r="K2300" t="str">
            <v>Online Transfer</v>
          </cell>
          <cell r="L2300" t="str">
            <v>Renewal</v>
          </cell>
          <cell r="M2300" t="str">
            <v>-</v>
          </cell>
          <cell r="N2300" t="str">
            <v>-</v>
          </cell>
        </row>
        <row r="2301">
          <cell r="E2301" t="str">
            <v>H1056454</v>
          </cell>
          <cell r="F2301" t="str">
            <v>2023-11-10 20:36:36</v>
          </cell>
          <cell r="G2301">
            <v>13000</v>
          </cell>
          <cell r="H2301">
            <v>46044</v>
          </cell>
          <cell r="I2301" t="str">
            <v>M.MUSTAFA</v>
          </cell>
          <cell r="J2301" t="str">
            <v>Accepted</v>
          </cell>
          <cell r="K2301" t="str">
            <v>Online Transfer</v>
          </cell>
          <cell r="L2301" t="str">
            <v>Renewal</v>
          </cell>
          <cell r="M2301" t="str">
            <v>-</v>
          </cell>
          <cell r="N2301" t="str">
            <v>-</v>
          </cell>
        </row>
        <row r="2302">
          <cell r="E2302" t="str">
            <v>ZRE171R-6032584</v>
          </cell>
          <cell r="F2302" t="str">
            <v>2026-01-22 00:00:00</v>
          </cell>
          <cell r="G2302">
            <v>13000</v>
          </cell>
          <cell r="H2302">
            <v>46044</v>
          </cell>
          <cell r="I2302" t="str">
            <v>FIZA.SHEIKH</v>
          </cell>
          <cell r="J2302" t="str">
            <v>Accepted</v>
          </cell>
          <cell r="K2302" t="str">
            <v>Online Transfer</v>
          </cell>
          <cell r="L2302" t="str">
            <v>Conversion</v>
          </cell>
          <cell r="M2302" t="str">
            <v>N/A</v>
          </cell>
          <cell r="N2302" t="str">
            <v>-</v>
          </cell>
        </row>
        <row r="2303">
          <cell r="E2303">
            <v>1112346</v>
          </cell>
          <cell r="F2303" t="str">
            <v>2026-01-22 00:00:00</v>
          </cell>
          <cell r="G2303">
            <v>18000</v>
          </cell>
          <cell r="H2303">
            <v>46044</v>
          </cell>
          <cell r="I2303" t="str">
            <v>AGHA.M.JAFFER</v>
          </cell>
          <cell r="J2303" t="str">
            <v>Accepted</v>
          </cell>
          <cell r="K2303" t="str">
            <v>Online Transfer</v>
          </cell>
          <cell r="L2303" t="str">
            <v>Conversion</v>
          </cell>
          <cell r="M2303" t="str">
            <v>NA</v>
          </cell>
          <cell r="N2303" t="str">
            <v>-</v>
          </cell>
        </row>
        <row r="2304">
          <cell r="E2304" t="str">
            <v>NFBFC6663MR082057</v>
          </cell>
          <cell r="F2304" t="str">
            <v>2022-01-28 12:24:16</v>
          </cell>
          <cell r="G2304">
            <v>13000</v>
          </cell>
          <cell r="H2304">
            <v>46044</v>
          </cell>
          <cell r="I2304" t="str">
            <v>FIZA.SHEIKH</v>
          </cell>
          <cell r="J2304" t="str">
            <v>Accepted</v>
          </cell>
          <cell r="K2304" t="str">
            <v>Online Transfer</v>
          </cell>
          <cell r="L2304" t="str">
            <v>Renewal</v>
          </cell>
          <cell r="M2304" t="str">
            <v>-</v>
          </cell>
          <cell r="N2304" t="str">
            <v>-</v>
          </cell>
        </row>
        <row r="2305">
          <cell r="E2305" t="str">
            <v>02179149</v>
          </cell>
          <cell r="F2305" t="str">
            <v>2024-01-27 15:07:24</v>
          </cell>
          <cell r="G2305">
            <v>13000</v>
          </cell>
          <cell r="H2305">
            <v>46044</v>
          </cell>
          <cell r="I2305" t="str">
            <v>SAIF.MALIK</v>
          </cell>
          <cell r="J2305" t="str">
            <v>Accepted</v>
          </cell>
          <cell r="K2305" t="str">
            <v>Online Transfer</v>
          </cell>
          <cell r="L2305" t="str">
            <v>Renewal</v>
          </cell>
          <cell r="M2305" t="str">
            <v>-</v>
          </cell>
          <cell r="N2305" t="str">
            <v>-</v>
          </cell>
        </row>
        <row r="2306">
          <cell r="E2306">
            <v>7050722</v>
          </cell>
          <cell r="F2306" t="str">
            <v>2022-01-24 21:22:42</v>
          </cell>
          <cell r="G2306">
            <v>13000</v>
          </cell>
          <cell r="H2306">
            <v>46044</v>
          </cell>
          <cell r="I2306" t="str">
            <v>FIZA.SHEIKH</v>
          </cell>
          <cell r="J2306" t="str">
            <v>Accepted</v>
          </cell>
          <cell r="K2306" t="str">
            <v>Online Transfer</v>
          </cell>
          <cell r="L2306" t="str">
            <v>Renewal</v>
          </cell>
          <cell r="M2306" t="str">
            <v>-</v>
          </cell>
          <cell r="N2306" t="str">
            <v>-</v>
          </cell>
        </row>
        <row r="2307">
          <cell r="E2307" t="str">
            <v>ZRE171R-6058868</v>
          </cell>
          <cell r="F2307" t="str">
            <v>2024-01-06 00:00:00</v>
          </cell>
          <cell r="G2307">
            <v>13000</v>
          </cell>
          <cell r="H2307">
            <v>46043</v>
          </cell>
          <cell r="I2307" t="str">
            <v>FIZA.SHEIKH</v>
          </cell>
          <cell r="J2307" t="str">
            <v>Accepted</v>
          </cell>
          <cell r="K2307" t="str">
            <v>Online Transfer</v>
          </cell>
          <cell r="L2307" t="str">
            <v>Renewal</v>
          </cell>
          <cell r="M2307" t="str">
            <v>-</v>
          </cell>
          <cell r="N2307" t="str">
            <v>-</v>
          </cell>
        </row>
        <row r="2308">
          <cell r="E2308" t="str">
            <v>BUF-520</v>
          </cell>
          <cell r="F2308" t="str">
            <v>2023-11-21 11:56:58</v>
          </cell>
          <cell r="G2308">
            <v>14000</v>
          </cell>
          <cell r="H2308">
            <v>46043</v>
          </cell>
          <cell r="I2308" t="str">
            <v>ZAYNAB.MUSTAFA</v>
          </cell>
          <cell r="J2308" t="str">
            <v>Accepted</v>
          </cell>
          <cell r="K2308" t="str">
            <v>Online Transfer</v>
          </cell>
          <cell r="L2308" t="str">
            <v>Renewal</v>
          </cell>
          <cell r="M2308" t="str">
            <v>-</v>
          </cell>
          <cell r="N2308" t="str">
            <v>-</v>
          </cell>
        </row>
        <row r="2309">
          <cell r="E2309" t="str">
            <v>ZRE171R-6045944</v>
          </cell>
          <cell r="F2309" t="str">
            <v>2026-01-22 00:00:00</v>
          </cell>
          <cell r="G2309">
            <v>13000</v>
          </cell>
          <cell r="H2309">
            <v>46044</v>
          </cell>
          <cell r="I2309" t="str">
            <v>MOSES.AKHTAR</v>
          </cell>
          <cell r="J2309" t="str">
            <v>Accepted</v>
          </cell>
          <cell r="K2309" t="str">
            <v>Cash Deposit</v>
          </cell>
          <cell r="L2309" t="str">
            <v>Conversion</v>
          </cell>
          <cell r="M2309" t="str">
            <v>N/A</v>
          </cell>
          <cell r="N2309" t="str">
            <v>-</v>
          </cell>
        </row>
        <row r="2310">
          <cell r="E2310">
            <v>114680</v>
          </cell>
          <cell r="F2310" t="str">
            <v>2025-01-18 17:04:33</v>
          </cell>
          <cell r="G2310">
            <v>8000</v>
          </cell>
          <cell r="H2310">
            <v>46043</v>
          </cell>
          <cell r="I2310" t="str">
            <v>HUZAIFA.KHAN</v>
          </cell>
          <cell r="J2310" t="str">
            <v>Accepted</v>
          </cell>
          <cell r="K2310" t="str">
            <v>Online Transfer</v>
          </cell>
          <cell r="L2310" t="str">
            <v>Renewal</v>
          </cell>
          <cell r="M2310" t="str">
            <v>-</v>
          </cell>
          <cell r="N2310" t="str">
            <v>-</v>
          </cell>
        </row>
        <row r="2311">
          <cell r="E2311" t="str">
            <v>PK10014653</v>
          </cell>
          <cell r="F2311" t="str">
            <v>2023-11-02 12:25:11</v>
          </cell>
          <cell r="G2311">
            <v>8000</v>
          </cell>
          <cell r="H2311">
            <v>46043</v>
          </cell>
          <cell r="I2311" t="str">
            <v>HUZAIFA.KHAN</v>
          </cell>
          <cell r="J2311" t="str">
            <v>Accepted</v>
          </cell>
          <cell r="K2311" t="str">
            <v>Online Transfer</v>
          </cell>
          <cell r="L2311" t="str">
            <v>Renewal</v>
          </cell>
          <cell r="M2311" t="str">
            <v>-</v>
          </cell>
          <cell r="N2311" t="str">
            <v>-</v>
          </cell>
        </row>
        <row r="2312">
          <cell r="E2312" t="str">
            <v>H1215861</v>
          </cell>
          <cell r="F2312" t="str">
            <v>2025-12-23 15:19:23</v>
          </cell>
          <cell r="G2312">
            <v>7000</v>
          </cell>
          <cell r="H2312">
            <v>46042</v>
          </cell>
          <cell r="I2312" t="str">
            <v>UMER.AZEEM</v>
          </cell>
          <cell r="J2312" t="str">
            <v>Accepted</v>
          </cell>
          <cell r="K2312" t="str">
            <v>Online Transfer</v>
          </cell>
          <cell r="L2312" t="str">
            <v>Fresh</v>
          </cell>
          <cell r="M2312" t="str">
            <v>N/A</v>
          </cell>
          <cell r="N2312" t="str">
            <v>-</v>
          </cell>
        </row>
        <row r="2313">
          <cell r="E2313" t="str">
            <v>URJ202-5002041</v>
          </cell>
          <cell r="F2313" t="str">
            <v>2025-01-22 14:44:03</v>
          </cell>
          <cell r="G2313">
            <v>14000</v>
          </cell>
          <cell r="H2313">
            <v>46044</v>
          </cell>
          <cell r="I2313" t="str">
            <v>SAIF.MALIK</v>
          </cell>
          <cell r="J2313" t="str">
            <v>Accepted</v>
          </cell>
          <cell r="K2313" t="str">
            <v>Cash Deposit</v>
          </cell>
          <cell r="L2313" t="str">
            <v>Renewal</v>
          </cell>
          <cell r="M2313" t="str">
            <v>-</v>
          </cell>
          <cell r="N2313" t="str">
            <v>-</v>
          </cell>
        </row>
        <row r="2314">
          <cell r="E2314" t="str">
            <v>SR011256</v>
          </cell>
          <cell r="F2314" t="str">
            <v>2025-01-31 18:34:18</v>
          </cell>
          <cell r="G2314">
            <v>14000</v>
          </cell>
          <cell r="H2314">
            <v>46043</v>
          </cell>
          <cell r="I2314" t="str">
            <v>HASNAIN</v>
          </cell>
          <cell r="J2314" t="str">
            <v>Accepted</v>
          </cell>
          <cell r="K2314" t="str">
            <v>Online Transfer</v>
          </cell>
          <cell r="L2314" t="str">
            <v>Renewal</v>
          </cell>
          <cell r="M2314" t="str">
            <v>N/A</v>
          </cell>
          <cell r="N2314" t="str">
            <v>-</v>
          </cell>
        </row>
        <row r="2315">
          <cell r="E2315" t="str">
            <v>H1089789</v>
          </cell>
          <cell r="F2315" t="str">
            <v>2025-01-07 13:17:55</v>
          </cell>
          <cell r="G2315">
            <v>10000</v>
          </cell>
          <cell r="H2315">
            <v>46044</v>
          </cell>
          <cell r="I2315" t="str">
            <v>HUZAIFA.KHAN</v>
          </cell>
          <cell r="J2315" t="str">
            <v>Accepted</v>
          </cell>
          <cell r="K2315" t="str">
            <v>Online Transfer</v>
          </cell>
          <cell r="L2315" t="str">
            <v>Renewal</v>
          </cell>
          <cell r="M2315" t="str">
            <v>-</v>
          </cell>
          <cell r="N2315" t="str">
            <v>-</v>
          </cell>
        </row>
        <row r="2316">
          <cell r="E2316" t="str">
            <v>NF1AET306H1159479</v>
          </cell>
          <cell r="F2316" t="str">
            <v>2026-01-22 00:00:00</v>
          </cell>
          <cell r="G2316">
            <v>26250</v>
          </cell>
          <cell r="H2316">
            <v>46043</v>
          </cell>
          <cell r="I2316" t="str">
            <v>HASNAIN</v>
          </cell>
          <cell r="J2316" t="str">
            <v>Accepted</v>
          </cell>
          <cell r="K2316" t="str">
            <v>Online Transfer</v>
          </cell>
          <cell r="L2316" t="str">
            <v>Conversion</v>
          </cell>
          <cell r="M2316" t="str">
            <v>N/A</v>
          </cell>
          <cell r="N2316" t="str">
            <v>-</v>
          </cell>
        </row>
        <row r="2317">
          <cell r="E2317" t="str">
            <v>NR001957</v>
          </cell>
          <cell r="F2317" t="str">
            <v>2025-02-01 17:39:11</v>
          </cell>
          <cell r="G2317">
            <v>13000</v>
          </cell>
          <cell r="H2317">
            <v>46044</v>
          </cell>
          <cell r="I2317" t="str">
            <v>HASNAIN</v>
          </cell>
          <cell r="J2317" t="str">
            <v>Accepted</v>
          </cell>
          <cell r="K2317" t="str">
            <v>Online Transfer</v>
          </cell>
          <cell r="L2317" t="str">
            <v>Renewal</v>
          </cell>
          <cell r="M2317" t="str">
            <v>-</v>
          </cell>
          <cell r="N2317" t="str">
            <v>-</v>
          </cell>
        </row>
        <row r="2318">
          <cell r="E2318">
            <v>7076389</v>
          </cell>
          <cell r="F2318" t="str">
            <v>2026-01-22 10:53:16</v>
          </cell>
          <cell r="G2318">
            <v>24000</v>
          </cell>
          <cell r="H2318">
            <v>46043</v>
          </cell>
          <cell r="I2318" t="str">
            <v>ANIL</v>
          </cell>
          <cell r="J2318" t="str">
            <v>Accepted</v>
          </cell>
          <cell r="K2318" t="str">
            <v>Online Transfer</v>
          </cell>
          <cell r="L2318" t="str">
            <v>Fresh</v>
          </cell>
          <cell r="M2318" t="str">
            <v>N/A</v>
          </cell>
          <cell r="N2318" t="str">
            <v>-</v>
          </cell>
        </row>
        <row r="2319">
          <cell r="E2319" t="str">
            <v>NF1AVK31H10038952</v>
          </cell>
          <cell r="F2319" t="str">
            <v>2026-01-22 00:00:00</v>
          </cell>
          <cell r="G2319">
            <v>13500</v>
          </cell>
          <cell r="H2319">
            <v>46044</v>
          </cell>
          <cell r="I2319" t="str">
            <v>MOSES.AKHTAR</v>
          </cell>
          <cell r="J2319" t="str">
            <v>Accepted</v>
          </cell>
          <cell r="K2319" t="str">
            <v>Online Transfer</v>
          </cell>
          <cell r="L2319" t="str">
            <v>Conversion</v>
          </cell>
          <cell r="M2319" t="str">
            <v>N/A</v>
          </cell>
          <cell r="N2319" t="str">
            <v>-</v>
          </cell>
        </row>
        <row r="2320">
          <cell r="E2320">
            <v>7075632</v>
          </cell>
          <cell r="F2320" t="str">
            <v>2026-01-22 11:51:00</v>
          </cell>
          <cell r="G2320">
            <v>24000</v>
          </cell>
          <cell r="H2320">
            <v>46043</v>
          </cell>
          <cell r="I2320" t="str">
            <v>ANIL</v>
          </cell>
          <cell r="J2320" t="str">
            <v>Accepted</v>
          </cell>
          <cell r="K2320" t="str">
            <v>Online Transfer</v>
          </cell>
          <cell r="L2320" t="str">
            <v>Fresh</v>
          </cell>
          <cell r="M2320" t="str">
            <v>N/A</v>
          </cell>
          <cell r="N2320" t="str">
            <v>-</v>
          </cell>
        </row>
        <row r="2321">
          <cell r="E2321" t="str">
            <v>NZE140-2104976</v>
          </cell>
          <cell r="F2321" t="str">
            <v>2025-02-10 09:48:42</v>
          </cell>
          <cell r="G2321">
            <v>12500</v>
          </cell>
          <cell r="H2321">
            <v>46044</v>
          </cell>
          <cell r="I2321" t="str">
            <v>HUZAIFA.KHAN</v>
          </cell>
          <cell r="J2321" t="str">
            <v>Accepted</v>
          </cell>
          <cell r="K2321" t="str">
            <v>Online Transfer</v>
          </cell>
          <cell r="L2321" t="str">
            <v>Renewal</v>
          </cell>
          <cell r="M2321" t="str">
            <v>-</v>
          </cell>
          <cell r="N2321" t="str">
            <v>-</v>
          </cell>
        </row>
        <row r="2322">
          <cell r="E2322" t="str">
            <v>ZRE171R6059215</v>
          </cell>
          <cell r="F2322" t="str">
            <v>2026-01-22 00:00:00</v>
          </cell>
          <cell r="G2322">
            <v>15000</v>
          </cell>
          <cell r="H2322">
            <v>46044</v>
          </cell>
          <cell r="I2322" t="str">
            <v>MUHAMMAD.UMER</v>
          </cell>
          <cell r="J2322" t="str">
            <v>Accepted</v>
          </cell>
          <cell r="K2322" t="str">
            <v>Cash Deposit</v>
          </cell>
          <cell r="L2322" t="str">
            <v>Conversion</v>
          </cell>
          <cell r="M2322" t="str">
            <v>N/A</v>
          </cell>
          <cell r="N2322" t="str">
            <v>-</v>
          </cell>
        </row>
        <row r="2323">
          <cell r="E2323" t="str">
            <v>M80237</v>
          </cell>
          <cell r="F2323" t="str">
            <v>2026-01-22 00:00:00</v>
          </cell>
          <cell r="G2323">
            <v>30000</v>
          </cell>
          <cell r="H2323">
            <v>46043</v>
          </cell>
          <cell r="I2323" t="str">
            <v>UMER.AZEEM</v>
          </cell>
          <cell r="J2323" t="str">
            <v>Accepted</v>
          </cell>
          <cell r="K2323" t="str">
            <v>Online Transfer</v>
          </cell>
          <cell r="L2323" t="str">
            <v>Fresh</v>
          </cell>
          <cell r="M2323" t="str">
            <v>AGHA SYED MOHSIN ALI</v>
          </cell>
          <cell r="N2323">
            <v>4230140647983</v>
          </cell>
        </row>
        <row r="2324">
          <cell r="E2324" t="str">
            <v>ZRE171R-6045280</v>
          </cell>
          <cell r="F2324" t="str">
            <v>2025-02-06 00:00:00</v>
          </cell>
          <cell r="G2324">
            <v>15500</v>
          </cell>
          <cell r="H2324">
            <v>46044</v>
          </cell>
          <cell r="I2324" t="str">
            <v>WASEEM.TARIQ</v>
          </cell>
          <cell r="J2324" t="str">
            <v>Accepted</v>
          </cell>
          <cell r="K2324" t="str">
            <v>Online Transfer</v>
          </cell>
          <cell r="L2324" t="str">
            <v>Renewal</v>
          </cell>
          <cell r="M2324" t="str">
            <v>-</v>
          </cell>
          <cell r="N2324" t="str">
            <v>-</v>
          </cell>
        </row>
        <row r="2325">
          <cell r="E2325">
            <v>5573002</v>
          </cell>
          <cell r="F2325" t="str">
            <v>2026-01-20 16:34:24</v>
          </cell>
          <cell r="G2325">
            <v>13000</v>
          </cell>
          <cell r="H2325">
            <v>46042</v>
          </cell>
          <cell r="I2325" t="str">
            <v>TANVIR.AHMAD</v>
          </cell>
          <cell r="J2325" t="str">
            <v>Accepted</v>
          </cell>
          <cell r="K2325" t="str">
            <v>Online Transfer</v>
          </cell>
          <cell r="L2325" t="str">
            <v>Fresh</v>
          </cell>
          <cell r="M2325" t="str">
            <v>N/A</v>
          </cell>
          <cell r="N2325" t="str">
            <v>-</v>
          </cell>
        </row>
        <row r="2326">
          <cell r="E2326" t="str">
            <v>NF1AET306H1224677</v>
          </cell>
          <cell r="F2326" t="str">
            <v>2026-01-22 00:00:00</v>
          </cell>
          <cell r="G2326">
            <v>10000</v>
          </cell>
          <cell r="H2326">
            <v>46043</v>
          </cell>
          <cell r="I2326" t="str">
            <v>MUHAMMAD.OWAIS</v>
          </cell>
          <cell r="J2326" t="str">
            <v>Accepted</v>
          </cell>
          <cell r="K2326" t="str">
            <v>Online Transfer</v>
          </cell>
          <cell r="L2326" t="str">
            <v>Conversion</v>
          </cell>
          <cell r="M2326" t="str">
            <v>N/A</v>
          </cell>
          <cell r="N2326" t="str">
            <v>-</v>
          </cell>
        </row>
        <row r="2327">
          <cell r="E2327">
            <v>10019498</v>
          </cell>
          <cell r="F2327" t="str">
            <v>2023-02-04 09:44:57</v>
          </cell>
          <cell r="G2327">
            <v>14000</v>
          </cell>
          <cell r="H2327">
            <v>46044</v>
          </cell>
          <cell r="I2327" t="str">
            <v>RAHAT.GUL</v>
          </cell>
          <cell r="J2327" t="str">
            <v>Accepted</v>
          </cell>
          <cell r="K2327" t="str">
            <v>Online Transfer</v>
          </cell>
          <cell r="L2327" t="str">
            <v>Renewal</v>
          </cell>
          <cell r="M2327" t="str">
            <v>-</v>
          </cell>
          <cell r="N2327" t="str">
            <v>-</v>
          </cell>
        </row>
        <row r="2328">
          <cell r="E2328">
            <v>700284</v>
          </cell>
          <cell r="F2328" t="str">
            <v>2024-09-12 13:14:48</v>
          </cell>
          <cell r="G2328">
            <v>4000</v>
          </cell>
          <cell r="H2328">
            <v>46044</v>
          </cell>
          <cell r="I2328" t="str">
            <v>ZAHID.IQBAL</v>
          </cell>
          <cell r="J2328" t="str">
            <v>Accepted</v>
          </cell>
          <cell r="K2328" t="str">
            <v>Online Transfer</v>
          </cell>
          <cell r="L2328" t="str">
            <v>Removal Transfer</v>
          </cell>
          <cell r="M2328" t="str">
            <v>-</v>
          </cell>
          <cell r="N2328" t="str">
            <v>-</v>
          </cell>
        </row>
        <row r="2329">
          <cell r="E2329">
            <v>1012046</v>
          </cell>
          <cell r="F2329" t="str">
            <v>2021-02-02 12:40:57</v>
          </cell>
          <cell r="G2329">
            <v>15500</v>
          </cell>
          <cell r="H2329">
            <v>46044</v>
          </cell>
          <cell r="I2329" t="str">
            <v>WASEEM.TARIQ</v>
          </cell>
          <cell r="J2329" t="str">
            <v>Accepted</v>
          </cell>
          <cell r="K2329" t="str">
            <v>Online Transfer</v>
          </cell>
          <cell r="L2329" t="str">
            <v>Renewal</v>
          </cell>
          <cell r="M2329" t="str">
            <v>-</v>
          </cell>
          <cell r="N2329" t="str">
            <v>-</v>
          </cell>
        </row>
        <row r="2330">
          <cell r="E2330" t="str">
            <v>PR005846</v>
          </cell>
          <cell r="F2330" t="str">
            <v>2023-01-23 12:58:12</v>
          </cell>
          <cell r="G2330">
            <v>16000</v>
          </cell>
          <cell r="H2330">
            <v>46044</v>
          </cell>
          <cell r="I2330" t="str">
            <v>ALIZA.WALEED</v>
          </cell>
          <cell r="J2330" t="str">
            <v>Accepted</v>
          </cell>
          <cell r="K2330" t="str">
            <v>Cash Deposit</v>
          </cell>
          <cell r="L2330" t="str">
            <v>Renewal</v>
          </cell>
          <cell r="M2330" t="str">
            <v>-</v>
          </cell>
          <cell r="N2330" t="str">
            <v>-</v>
          </cell>
        </row>
        <row r="2331">
          <cell r="E2331" t="str">
            <v>NKMAB13R2R1000365</v>
          </cell>
          <cell r="F2331" t="str">
            <v>2025-01-16 20:42:39</v>
          </cell>
          <cell r="G2331">
            <v>14000</v>
          </cell>
          <cell r="H2331">
            <v>46043</v>
          </cell>
          <cell r="I2331" t="str">
            <v>MUHAMMAD.OWAIS</v>
          </cell>
          <cell r="J2331" t="str">
            <v>Accepted</v>
          </cell>
          <cell r="K2331" t="str">
            <v>Online Transfer</v>
          </cell>
          <cell r="L2331" t="str">
            <v>Renewal</v>
          </cell>
          <cell r="M2331" t="str">
            <v>-</v>
          </cell>
          <cell r="N2331" t="str">
            <v>-</v>
          </cell>
        </row>
        <row r="2332">
          <cell r="E2332" t="str">
            <v>NFBGM2663HR212029</v>
          </cell>
          <cell r="F2332" t="str">
            <v>2026-01-22 00:00:00</v>
          </cell>
          <cell r="G2332">
            <v>10000</v>
          </cell>
          <cell r="H2332">
            <v>46043</v>
          </cell>
          <cell r="I2332" t="str">
            <v>MUHAMMAD.OWAIS</v>
          </cell>
          <cell r="J2332" t="str">
            <v>Accepted</v>
          </cell>
          <cell r="K2332" t="str">
            <v>Online Transfer</v>
          </cell>
          <cell r="L2332" t="str">
            <v>Renewal</v>
          </cell>
          <cell r="M2332" t="str">
            <v>-</v>
          </cell>
          <cell r="N2332" t="str">
            <v>-</v>
          </cell>
        </row>
        <row r="2333">
          <cell r="E2333" t="str">
            <v>00205216</v>
          </cell>
          <cell r="F2333" t="str">
            <v>2025-02-06 18:17:55</v>
          </cell>
          <cell r="G2333">
            <v>16000</v>
          </cell>
          <cell r="H2333">
            <v>46044</v>
          </cell>
          <cell r="I2333" t="str">
            <v>MUHAMMAD.UMER</v>
          </cell>
          <cell r="J2333" t="str">
            <v>Accepted</v>
          </cell>
          <cell r="K2333" t="str">
            <v>Online Transfer</v>
          </cell>
          <cell r="L2333" t="str">
            <v>Renewal</v>
          </cell>
          <cell r="M2333" t="str">
            <v>-</v>
          </cell>
          <cell r="N2333" t="str">
            <v>-</v>
          </cell>
        </row>
        <row r="2334">
          <cell r="E2334" t="str">
            <v>ZRE171R-6054593</v>
          </cell>
          <cell r="F2334" t="str">
            <v>2025-01-27 16:56:32</v>
          </cell>
          <cell r="G2334">
            <v>10000</v>
          </cell>
          <cell r="H2334">
            <v>46043</v>
          </cell>
          <cell r="I2334" t="str">
            <v>MUHAMMAD.OWAIS</v>
          </cell>
          <cell r="J2334" t="str">
            <v>Accepted</v>
          </cell>
          <cell r="K2334" t="str">
            <v>Online Transfer</v>
          </cell>
          <cell r="L2334" t="str">
            <v>Renewal</v>
          </cell>
          <cell r="M2334" t="str">
            <v>-</v>
          </cell>
          <cell r="N2334" t="str">
            <v>-</v>
          </cell>
        </row>
        <row r="2335">
          <cell r="E2335" t="str">
            <v>PMJ28135LN200410</v>
          </cell>
          <cell r="F2335" t="str">
            <v>2026-01-22 00:00:00</v>
          </cell>
          <cell r="G2335">
            <v>15000</v>
          </cell>
          <cell r="H2335">
            <v>46042</v>
          </cell>
          <cell r="I2335" t="str">
            <v>YOUSUF.KHAN</v>
          </cell>
          <cell r="J2335" t="str">
            <v>Accepted</v>
          </cell>
          <cell r="K2335" t="str">
            <v>Online Transfer</v>
          </cell>
          <cell r="L2335" t="str">
            <v>Conversion</v>
          </cell>
          <cell r="M2335" t="str">
            <v>NA</v>
          </cell>
          <cell r="N2335" t="str">
            <v>-</v>
          </cell>
        </row>
        <row r="2336">
          <cell r="E2336" t="str">
            <v>KR252588</v>
          </cell>
          <cell r="F2336" t="str">
            <v>2023-01-23 11:31:25</v>
          </cell>
          <cell r="G2336">
            <v>12000</v>
          </cell>
          <cell r="H2336">
            <v>46044</v>
          </cell>
          <cell r="I2336" t="str">
            <v>ALIZA.WALEED</v>
          </cell>
          <cell r="J2336" t="str">
            <v>Accepted</v>
          </cell>
          <cell r="K2336" t="str">
            <v>Online Transfer</v>
          </cell>
          <cell r="L2336" t="str">
            <v>Renewal</v>
          </cell>
          <cell r="M2336" t="str">
            <v>-</v>
          </cell>
          <cell r="N2336" t="str">
            <v>-</v>
          </cell>
        </row>
        <row r="2337">
          <cell r="E2337">
            <v>6066334</v>
          </cell>
          <cell r="F2337" t="str">
            <v>2024-01-17 19:19:53</v>
          </cell>
          <cell r="G2337">
            <v>13500</v>
          </cell>
          <cell r="H2337">
            <v>46042</v>
          </cell>
          <cell r="I2337" t="str">
            <v>YOUSUF.KHAN</v>
          </cell>
          <cell r="J2337" t="str">
            <v>Accepted</v>
          </cell>
          <cell r="K2337" t="str">
            <v>Online Transfer</v>
          </cell>
          <cell r="L2337" t="str">
            <v>Renewal</v>
          </cell>
          <cell r="M2337" t="str">
            <v>-</v>
          </cell>
          <cell r="N2337" t="str">
            <v>-</v>
          </cell>
        </row>
        <row r="2338">
          <cell r="E2338" t="str">
            <v>R0111113</v>
          </cell>
          <cell r="F2338" t="str">
            <v>2025-01-28 13:19:16</v>
          </cell>
          <cell r="G2338">
            <v>13000</v>
          </cell>
          <cell r="H2338">
            <v>46042</v>
          </cell>
          <cell r="I2338" t="str">
            <v>YOUSUF.KHAN</v>
          </cell>
          <cell r="J2338" t="str">
            <v>Accepted</v>
          </cell>
          <cell r="K2338" t="str">
            <v>Cash Deposit</v>
          </cell>
          <cell r="L2338" t="str">
            <v>Renewal</v>
          </cell>
          <cell r="M2338" t="str">
            <v>-</v>
          </cell>
          <cell r="N2338" t="str">
            <v>-</v>
          </cell>
        </row>
        <row r="2339">
          <cell r="E2339" t="str">
            <v>GUN126R-5567958</v>
          </cell>
          <cell r="F2339" t="str">
            <v>2025-01-28 12:30:35</v>
          </cell>
          <cell r="G2339">
            <v>13000</v>
          </cell>
          <cell r="H2339">
            <v>46042</v>
          </cell>
          <cell r="I2339" t="str">
            <v>YOUSUF.KHAN</v>
          </cell>
          <cell r="J2339" t="str">
            <v>Accepted</v>
          </cell>
          <cell r="K2339" t="str">
            <v>Cash Deposit</v>
          </cell>
          <cell r="L2339" t="str">
            <v>Renewal</v>
          </cell>
          <cell r="M2339" t="str">
            <v>-</v>
          </cell>
          <cell r="N2339" t="str">
            <v>-</v>
          </cell>
        </row>
        <row r="2340">
          <cell r="E2340">
            <v>1092927</v>
          </cell>
          <cell r="F2340" t="str">
            <v>2023-10-27 12:44:55</v>
          </cell>
          <cell r="G2340">
            <v>4000</v>
          </cell>
          <cell r="H2340">
            <v>46044</v>
          </cell>
          <cell r="I2340" t="str">
            <v>WAQAR.NABI</v>
          </cell>
          <cell r="J2340" t="str">
            <v>Accepted</v>
          </cell>
          <cell r="K2340" t="str">
            <v>Cash Deposit</v>
          </cell>
          <cell r="L2340" t="str">
            <v>Removal Transfer</v>
          </cell>
          <cell r="M2340" t="str">
            <v>-</v>
          </cell>
          <cell r="N2340" t="str">
            <v>-</v>
          </cell>
        </row>
        <row r="2341">
          <cell r="E2341">
            <v>205562</v>
          </cell>
          <cell r="F2341" t="str">
            <v>2025-09-12 11:46:10</v>
          </cell>
          <cell r="G2341">
            <v>4000</v>
          </cell>
          <cell r="H2341">
            <v>46044</v>
          </cell>
          <cell r="I2341" t="str">
            <v>WAQAR.NABI</v>
          </cell>
          <cell r="J2341" t="str">
            <v>Accepted</v>
          </cell>
          <cell r="K2341" t="str">
            <v>Cash Deposit</v>
          </cell>
          <cell r="L2341" t="str">
            <v>Removal Transfer</v>
          </cell>
          <cell r="M2341" t="str">
            <v>-</v>
          </cell>
          <cell r="N2341" t="str">
            <v>-</v>
          </cell>
        </row>
        <row r="2342">
          <cell r="E2342" t="str">
            <v>A200A-0054332</v>
          </cell>
          <cell r="F2342" t="str">
            <v>2025-09-01 17:38:39</v>
          </cell>
          <cell r="G2342">
            <v>4000</v>
          </cell>
          <cell r="H2342">
            <v>46044</v>
          </cell>
          <cell r="I2342" t="str">
            <v>WAQAR.NABI</v>
          </cell>
          <cell r="J2342" t="str">
            <v>Accepted</v>
          </cell>
          <cell r="K2342" t="str">
            <v>Cash Deposit</v>
          </cell>
          <cell r="L2342" t="str">
            <v>Removal Transfer</v>
          </cell>
          <cell r="M2342" t="str">
            <v>-</v>
          </cell>
          <cell r="N2342" t="str">
            <v>-</v>
          </cell>
        </row>
        <row r="2343">
          <cell r="E2343" t="str">
            <v>NF1AET306H1035796</v>
          </cell>
          <cell r="F2343" t="str">
            <v>2025-12-17 14:03:17</v>
          </cell>
          <cell r="G2343">
            <v>11000</v>
          </cell>
          <cell r="H2343">
            <v>46042</v>
          </cell>
          <cell r="I2343" t="str">
            <v>HASSAN.MUSTAFA</v>
          </cell>
          <cell r="J2343" t="str">
            <v>Accepted</v>
          </cell>
          <cell r="K2343" t="str">
            <v>Online Transfer</v>
          </cell>
          <cell r="L2343" t="str">
            <v>Fresh</v>
          </cell>
          <cell r="M2343" t="str">
            <v>N/A</v>
          </cell>
          <cell r="N2343" t="str">
            <v>-</v>
          </cell>
        </row>
        <row r="2344">
          <cell r="E2344">
            <v>403443</v>
          </cell>
          <cell r="F2344" t="str">
            <v>2025-10-30 11:24:02</v>
          </cell>
          <cell r="G2344">
            <v>4000</v>
          </cell>
          <cell r="H2344">
            <v>46044</v>
          </cell>
          <cell r="I2344" t="str">
            <v>WAQAR.NABI</v>
          </cell>
          <cell r="J2344" t="str">
            <v>Accepted</v>
          </cell>
          <cell r="K2344" t="str">
            <v>Cash Deposit</v>
          </cell>
          <cell r="L2344" t="str">
            <v>Removal Transfer</v>
          </cell>
          <cell r="M2344" t="str">
            <v>-</v>
          </cell>
          <cell r="N2344" t="str">
            <v>-</v>
          </cell>
        </row>
        <row r="2345">
          <cell r="E2345" t="str">
            <v>NFBFC6661MR080551</v>
          </cell>
          <cell r="F2345" t="str">
            <v>2025-12-01 17:12:16</v>
          </cell>
          <cell r="G2345">
            <v>4000</v>
          </cell>
          <cell r="H2345">
            <v>46044</v>
          </cell>
          <cell r="I2345" t="str">
            <v>WAQAR.NABI</v>
          </cell>
          <cell r="J2345" t="str">
            <v>Accepted</v>
          </cell>
          <cell r="K2345" t="str">
            <v>Cash Deposit</v>
          </cell>
          <cell r="L2345" t="str">
            <v>Removal Transfer</v>
          </cell>
          <cell r="M2345" t="str">
            <v>-</v>
          </cell>
          <cell r="N2345" t="str">
            <v>-</v>
          </cell>
        </row>
        <row r="2346">
          <cell r="E2346">
            <v>1006351</v>
          </cell>
          <cell r="F2346" t="str">
            <v>2024-08-05 17:48:51</v>
          </cell>
          <cell r="G2346">
            <v>4000</v>
          </cell>
          <cell r="H2346">
            <v>46044</v>
          </cell>
          <cell r="I2346" t="str">
            <v>WAQAR.NABI</v>
          </cell>
          <cell r="J2346" t="str">
            <v>Accepted</v>
          </cell>
          <cell r="K2346" t="str">
            <v>Cash Deposit</v>
          </cell>
          <cell r="L2346" t="str">
            <v>Removal Transfer</v>
          </cell>
          <cell r="M2346" t="str">
            <v>-</v>
          </cell>
          <cell r="N2346" t="str">
            <v>-</v>
          </cell>
        </row>
        <row r="2347">
          <cell r="E2347" t="str">
            <v>H1033658</v>
          </cell>
          <cell r="F2347" t="str">
            <v>2026-01-02 18:18:33</v>
          </cell>
          <cell r="G2347">
            <v>13000</v>
          </cell>
          <cell r="H2347">
            <v>46037</v>
          </cell>
          <cell r="I2347" t="str">
            <v>HASSAN.MUSTAFA</v>
          </cell>
          <cell r="J2347" t="str">
            <v>Accepted</v>
          </cell>
          <cell r="K2347" t="str">
            <v>Online Transfer</v>
          </cell>
          <cell r="L2347" t="str">
            <v>Fresh</v>
          </cell>
          <cell r="M2347" t="str">
            <v>N/A</v>
          </cell>
          <cell r="N2347" t="str">
            <v>-</v>
          </cell>
        </row>
        <row r="2348">
          <cell r="E2348">
            <v>1100158</v>
          </cell>
          <cell r="F2348" t="str">
            <v>2024-02-06 12:56:35</v>
          </cell>
          <cell r="G2348">
            <v>10000</v>
          </cell>
          <cell r="H2348">
            <v>46044</v>
          </cell>
          <cell r="I2348" t="str">
            <v>AGHA.M.JAFFER</v>
          </cell>
          <cell r="J2348" t="str">
            <v>Accepted</v>
          </cell>
          <cell r="K2348" t="str">
            <v>Online Transfer</v>
          </cell>
          <cell r="L2348" t="str">
            <v>Renewal</v>
          </cell>
          <cell r="M2348" t="str">
            <v>-</v>
          </cell>
          <cell r="N2348" t="str">
            <v>-</v>
          </cell>
        </row>
        <row r="2349">
          <cell r="E2349" t="str">
            <v>S2253378</v>
          </cell>
          <cell r="F2349" t="str">
            <v>2025-12-30 13:17:31</v>
          </cell>
          <cell r="G2349">
            <v>12501</v>
          </cell>
          <cell r="H2349">
            <v>46039</v>
          </cell>
          <cell r="I2349" t="str">
            <v>HASSAN.MUSTAFA</v>
          </cell>
          <cell r="J2349" t="str">
            <v>Accepted</v>
          </cell>
          <cell r="K2349" t="str">
            <v>Online Transfer</v>
          </cell>
          <cell r="L2349" t="str">
            <v>Fresh</v>
          </cell>
          <cell r="M2349" t="str">
            <v>N/A</v>
          </cell>
          <cell r="N2349" t="str">
            <v>-</v>
          </cell>
        </row>
        <row r="2350">
          <cell r="E2350" t="str">
            <v>NHP10-2479430</v>
          </cell>
          <cell r="F2350" t="str">
            <v>2023-01-19 13:03:08</v>
          </cell>
          <cell r="G2350">
            <v>12000</v>
          </cell>
          <cell r="H2350">
            <v>46041</v>
          </cell>
          <cell r="I2350" t="str">
            <v>YOUSUF.KHAN</v>
          </cell>
          <cell r="J2350" t="str">
            <v>Accepted</v>
          </cell>
          <cell r="K2350" t="str">
            <v>Online Transfer</v>
          </cell>
          <cell r="L2350" t="str">
            <v>Renewal</v>
          </cell>
          <cell r="M2350" t="str">
            <v>-</v>
          </cell>
          <cell r="N2350" t="str">
            <v>-</v>
          </cell>
        </row>
        <row r="2351">
          <cell r="E2351" t="str">
            <v>SB308PK01185260</v>
          </cell>
          <cell r="F2351" t="str">
            <v>2026-01-22 00:00:00</v>
          </cell>
          <cell r="G2351">
            <v>15000</v>
          </cell>
          <cell r="H2351">
            <v>46044</v>
          </cell>
          <cell r="I2351" t="str">
            <v>ALIZA.WALEED</v>
          </cell>
          <cell r="J2351" t="str">
            <v>Accepted</v>
          </cell>
          <cell r="K2351" t="str">
            <v>Online Transfer</v>
          </cell>
          <cell r="L2351" t="str">
            <v>Conversion</v>
          </cell>
          <cell r="M2351" t="str">
            <v>NA</v>
          </cell>
          <cell r="N2351" t="str">
            <v>-</v>
          </cell>
        </row>
        <row r="2352">
          <cell r="E2352" t="str">
            <v>012094</v>
          </cell>
          <cell r="F2352" t="str">
            <v>2022-02-02 15:58:35</v>
          </cell>
          <cell r="G2352">
            <v>13000</v>
          </cell>
          <cell r="H2352">
            <v>46042</v>
          </cell>
          <cell r="I2352" t="str">
            <v>YOUSUF.KHAN</v>
          </cell>
          <cell r="J2352" t="str">
            <v>Accepted</v>
          </cell>
          <cell r="K2352" t="str">
            <v>Cash Deposit</v>
          </cell>
          <cell r="L2352" t="str">
            <v>Renewal</v>
          </cell>
          <cell r="M2352" t="str">
            <v>-</v>
          </cell>
          <cell r="N2352" t="str">
            <v>-</v>
          </cell>
        </row>
        <row r="2353">
          <cell r="E2353" t="str">
            <v>LA350S-0322186</v>
          </cell>
          <cell r="F2353" t="str">
            <v>2026-01-21 22:28:01</v>
          </cell>
          <cell r="G2353">
            <v>15000</v>
          </cell>
          <cell r="H2353">
            <v>46044</v>
          </cell>
          <cell r="I2353" t="str">
            <v>ANIL</v>
          </cell>
          <cell r="J2353" t="str">
            <v>Accepted</v>
          </cell>
          <cell r="K2353" t="str">
            <v>Online Transfer</v>
          </cell>
          <cell r="L2353" t="str">
            <v>Fresh</v>
          </cell>
          <cell r="M2353" t="str">
            <v>N/A</v>
          </cell>
          <cell r="N2353" t="str">
            <v>-</v>
          </cell>
        </row>
        <row r="2354">
          <cell r="E2354" t="str">
            <v>NR002568</v>
          </cell>
          <cell r="F2354" t="str">
            <v>2026-01-22 00:00:00</v>
          </cell>
          <cell r="G2354">
            <v>13000</v>
          </cell>
          <cell r="H2354">
            <v>46044</v>
          </cell>
          <cell r="I2354" t="str">
            <v>AGHA.M.JAFFER</v>
          </cell>
          <cell r="J2354" t="str">
            <v>Accepted</v>
          </cell>
          <cell r="K2354" t="str">
            <v>Online Transfer</v>
          </cell>
          <cell r="L2354" t="str">
            <v>Conversion</v>
          </cell>
          <cell r="M2354" t="str">
            <v>NA</v>
          </cell>
          <cell r="N2354" t="str">
            <v>-</v>
          </cell>
        </row>
        <row r="2355">
          <cell r="E2355" t="str">
            <v>S2012437</v>
          </cell>
          <cell r="F2355" t="str">
            <v>2025-01-13 19:17:31</v>
          </cell>
          <cell r="G2355">
            <v>10500</v>
          </cell>
          <cell r="H2355">
            <v>46044</v>
          </cell>
          <cell r="I2355" t="str">
            <v>ZAYNAB.MUSTAFA</v>
          </cell>
          <cell r="J2355" t="str">
            <v>Accepted</v>
          </cell>
          <cell r="K2355" t="str">
            <v>Online Transfer</v>
          </cell>
          <cell r="L2355" t="str">
            <v>Renewal</v>
          </cell>
          <cell r="M2355" t="str">
            <v>-</v>
          </cell>
          <cell r="N2355" t="str">
            <v>-</v>
          </cell>
        </row>
        <row r="2356">
          <cell r="E2356">
            <v>4198585</v>
          </cell>
          <cell r="F2356" t="str">
            <v>2020-01-14 11:57:18</v>
          </cell>
          <cell r="G2356">
            <v>14500</v>
          </cell>
          <cell r="H2356">
            <v>46043</v>
          </cell>
          <cell r="I2356" t="str">
            <v>WASEEM.TARIQ</v>
          </cell>
          <cell r="J2356" t="str">
            <v>Accepted</v>
          </cell>
          <cell r="K2356" t="str">
            <v>Online Transfer</v>
          </cell>
          <cell r="L2356" t="str">
            <v>Renewal</v>
          </cell>
          <cell r="M2356" t="str">
            <v>-</v>
          </cell>
          <cell r="N2356" t="str">
            <v>-</v>
          </cell>
        </row>
        <row r="2357">
          <cell r="E2357">
            <v>1307323</v>
          </cell>
          <cell r="F2357" t="str">
            <v>2022-02-02 15:59:45</v>
          </cell>
          <cell r="G2357">
            <v>15000</v>
          </cell>
          <cell r="H2357">
            <v>46041</v>
          </cell>
          <cell r="I2357" t="str">
            <v>YOUSUF.KHAN</v>
          </cell>
          <cell r="J2357" t="str">
            <v>Accepted</v>
          </cell>
          <cell r="K2357" t="str">
            <v>Online Transfer</v>
          </cell>
          <cell r="L2357" t="str">
            <v>Renewal</v>
          </cell>
          <cell r="M2357" t="str">
            <v>-</v>
          </cell>
          <cell r="N2357" t="str">
            <v>-</v>
          </cell>
        </row>
        <row r="2358">
          <cell r="E2358">
            <v>1104890</v>
          </cell>
          <cell r="F2358" t="str">
            <v>2024-02-01 14:17:22</v>
          </cell>
          <cell r="G2358">
            <v>13000</v>
          </cell>
          <cell r="H2358">
            <v>46044</v>
          </cell>
          <cell r="I2358" t="str">
            <v>JAWAHIR.SAEED</v>
          </cell>
          <cell r="J2358" t="str">
            <v>Accepted</v>
          </cell>
          <cell r="K2358" t="str">
            <v>Online Transfer</v>
          </cell>
          <cell r="L2358" t="str">
            <v>Renewal</v>
          </cell>
          <cell r="M2358" t="str">
            <v>-</v>
          </cell>
          <cell r="N2358" t="str">
            <v>-</v>
          </cell>
        </row>
        <row r="2359">
          <cell r="E2359">
            <v>6043191</v>
          </cell>
          <cell r="F2359" t="str">
            <v>2025-02-04 12:47:19</v>
          </cell>
          <cell r="G2359">
            <v>15000</v>
          </cell>
          <cell r="H2359">
            <v>46043</v>
          </cell>
          <cell r="I2359" t="str">
            <v>YOUSUF.KHAN</v>
          </cell>
          <cell r="J2359" t="str">
            <v>Accepted</v>
          </cell>
          <cell r="K2359" t="str">
            <v>Online Transfer</v>
          </cell>
          <cell r="L2359" t="str">
            <v>Renewal</v>
          </cell>
          <cell r="M2359" t="str">
            <v>-</v>
          </cell>
          <cell r="N2359" t="str">
            <v>-</v>
          </cell>
        </row>
        <row r="2360">
          <cell r="E2360">
            <v>7045542</v>
          </cell>
          <cell r="F2360" t="str">
            <v>2025-12-24 15:11:28</v>
          </cell>
          <cell r="G2360">
            <v>13000</v>
          </cell>
          <cell r="H2360">
            <v>46039</v>
          </cell>
          <cell r="I2360" t="str">
            <v>HASSAN.MUSTAFA</v>
          </cell>
          <cell r="J2360" t="str">
            <v>Accepted</v>
          </cell>
          <cell r="K2360" t="str">
            <v>Online Transfer</v>
          </cell>
          <cell r="L2360" t="str">
            <v>Fresh</v>
          </cell>
          <cell r="M2360" t="str">
            <v>N/A</v>
          </cell>
          <cell r="N2360" t="str">
            <v>-</v>
          </cell>
        </row>
        <row r="2361">
          <cell r="E2361">
            <v>1126858</v>
          </cell>
          <cell r="F2361" t="str">
            <v>2026-01-01 14:57:58</v>
          </cell>
          <cell r="G2361">
            <v>13000</v>
          </cell>
          <cell r="H2361">
            <v>46043</v>
          </cell>
          <cell r="I2361" t="str">
            <v>HASSAN.MUSTAFA</v>
          </cell>
          <cell r="J2361" t="str">
            <v>Accepted</v>
          </cell>
          <cell r="K2361" t="str">
            <v>Online Transfer</v>
          </cell>
          <cell r="L2361" t="str">
            <v>Fresh</v>
          </cell>
          <cell r="M2361" t="str">
            <v>N/A</v>
          </cell>
          <cell r="N2361" t="str">
            <v>-</v>
          </cell>
        </row>
        <row r="2362">
          <cell r="E2362" t="str">
            <v>NFBGN8627NR024672</v>
          </cell>
          <cell r="F2362" t="str">
            <v>2023-01-17 14:05:43</v>
          </cell>
          <cell r="G2362">
            <v>15500</v>
          </cell>
          <cell r="H2362">
            <v>46043</v>
          </cell>
          <cell r="I2362" t="str">
            <v>AGHA.M.JAFFER</v>
          </cell>
          <cell r="J2362" t="str">
            <v>Accepted</v>
          </cell>
          <cell r="K2362" t="str">
            <v>Cash Deposit</v>
          </cell>
          <cell r="L2362" t="str">
            <v>Renewal</v>
          </cell>
          <cell r="M2362" t="str">
            <v>-</v>
          </cell>
          <cell r="N2362" t="str">
            <v>-</v>
          </cell>
        </row>
        <row r="2363">
          <cell r="E2363" t="str">
            <v>R030589</v>
          </cell>
          <cell r="F2363" t="str">
            <v>2024-01-24 19:33:09</v>
          </cell>
          <cell r="G2363">
            <v>15000</v>
          </cell>
          <cell r="H2363">
            <v>46042</v>
          </cell>
          <cell r="I2363" t="str">
            <v>YOUSUF.KHAN</v>
          </cell>
          <cell r="J2363" t="str">
            <v>Accepted</v>
          </cell>
          <cell r="K2363" t="str">
            <v>Online Transfer</v>
          </cell>
          <cell r="L2363" t="str">
            <v>Renewal</v>
          </cell>
          <cell r="M2363" t="str">
            <v>-</v>
          </cell>
          <cell r="N2363" t="str">
            <v>-</v>
          </cell>
        </row>
        <row r="2364">
          <cell r="E2364" t="str">
            <v>NF-EFUA56S2016261</v>
          </cell>
          <cell r="F2364" t="str">
            <v>2026-01-22 11:40:58</v>
          </cell>
          <cell r="G2364">
            <v>16000</v>
          </cell>
          <cell r="H2364">
            <v>46044</v>
          </cell>
          <cell r="I2364" t="str">
            <v>ANIL</v>
          </cell>
          <cell r="J2364" t="str">
            <v>Accepted</v>
          </cell>
          <cell r="K2364" t="str">
            <v>Online Transfer</v>
          </cell>
          <cell r="L2364" t="str">
            <v>Fresh</v>
          </cell>
          <cell r="M2364" t="str">
            <v>N/A</v>
          </cell>
          <cell r="N2364" t="str">
            <v>-</v>
          </cell>
        </row>
        <row r="2365">
          <cell r="E2365">
            <v>7058284</v>
          </cell>
          <cell r="F2365" t="str">
            <v>2026-01-22 00:00:00</v>
          </cell>
          <cell r="G2365">
            <v>13000</v>
          </cell>
          <cell r="H2365">
            <v>46041</v>
          </cell>
          <cell r="I2365" t="str">
            <v>YOUSUF.KHAN</v>
          </cell>
          <cell r="J2365" t="str">
            <v>Accepted</v>
          </cell>
          <cell r="K2365" t="str">
            <v>Online Transfer</v>
          </cell>
          <cell r="L2365" t="str">
            <v>Conversion</v>
          </cell>
          <cell r="M2365" t="str">
            <v>-</v>
          </cell>
          <cell r="N2365" t="str">
            <v>-</v>
          </cell>
        </row>
        <row r="2366">
          <cell r="E2366">
            <v>1288420</v>
          </cell>
          <cell r="F2366" t="str">
            <v>2026-01-14 10:32:26</v>
          </cell>
          <cell r="G2366">
            <v>13000</v>
          </cell>
          <cell r="H2366">
            <v>46043</v>
          </cell>
          <cell r="I2366" t="str">
            <v>TANVIR.AHMAD</v>
          </cell>
          <cell r="J2366" t="str">
            <v>Accepted</v>
          </cell>
          <cell r="K2366" t="str">
            <v>Online Transfer</v>
          </cell>
          <cell r="L2366" t="str">
            <v>Fresh</v>
          </cell>
          <cell r="M2366" t="str">
            <v>N/A</v>
          </cell>
          <cell r="N2366" t="str">
            <v>-</v>
          </cell>
        </row>
        <row r="2367">
          <cell r="E2367" t="str">
            <v>TRJ1500009892</v>
          </cell>
          <cell r="F2367" t="str">
            <v>2024-01-26 10:35:25</v>
          </cell>
          <cell r="G2367">
            <v>15000</v>
          </cell>
          <cell r="H2367">
            <v>46043</v>
          </cell>
          <cell r="I2367" t="str">
            <v>HUZAIFA.KHAN</v>
          </cell>
          <cell r="J2367" t="str">
            <v>Accepted</v>
          </cell>
          <cell r="K2367" t="str">
            <v>Online Transfer</v>
          </cell>
          <cell r="L2367" t="str">
            <v>Renewal</v>
          </cell>
          <cell r="M2367" t="str">
            <v>-</v>
          </cell>
          <cell r="N2367" t="str">
            <v>-</v>
          </cell>
        </row>
        <row r="2368">
          <cell r="E2368">
            <v>703929</v>
          </cell>
          <cell r="F2368" t="str">
            <v>2025-01-24 10:16:15</v>
          </cell>
          <cell r="G2368">
            <v>15000</v>
          </cell>
          <cell r="H2368">
            <v>46043</v>
          </cell>
          <cell r="I2368" t="str">
            <v>HUZAIFA.KHAN</v>
          </cell>
          <cell r="J2368" t="str">
            <v>Accepted</v>
          </cell>
          <cell r="K2368" t="str">
            <v>Online Transfer</v>
          </cell>
          <cell r="L2368" t="str">
            <v>Renewal</v>
          </cell>
          <cell r="M2368" t="str">
            <v>-</v>
          </cell>
          <cell r="N2368" t="str">
            <v>-</v>
          </cell>
        </row>
        <row r="2369">
          <cell r="E2369" t="str">
            <v>PR036195</v>
          </cell>
          <cell r="F2369" t="str">
            <v>2024-01-16 12:17:20</v>
          </cell>
          <cell r="G2369">
            <v>16000</v>
          </cell>
          <cell r="H2369">
            <v>46044</v>
          </cell>
          <cell r="I2369" t="str">
            <v>ALIZA.WALEED</v>
          </cell>
          <cell r="J2369" t="str">
            <v>Accepted</v>
          </cell>
          <cell r="K2369" t="str">
            <v>Online Transfer</v>
          </cell>
          <cell r="L2369" t="str">
            <v>Renewal</v>
          </cell>
          <cell r="M2369" t="str">
            <v>-</v>
          </cell>
          <cell r="N2369" t="str">
            <v>-</v>
          </cell>
        </row>
        <row r="2370">
          <cell r="E2370" t="str">
            <v>R0961096</v>
          </cell>
          <cell r="F2370" t="str">
            <v>2026-01-22 00:00:00</v>
          </cell>
          <cell r="G2370">
            <v>15000</v>
          </cell>
          <cell r="H2370">
            <v>46043</v>
          </cell>
          <cell r="I2370" t="str">
            <v>SAIF.MALIK</v>
          </cell>
          <cell r="J2370" t="str">
            <v>Accepted</v>
          </cell>
          <cell r="K2370" t="str">
            <v>Online Transfer</v>
          </cell>
          <cell r="L2370" t="str">
            <v>Conversion</v>
          </cell>
          <cell r="M2370" t="str">
            <v>NA</v>
          </cell>
          <cell r="N2370" t="str">
            <v>-</v>
          </cell>
        </row>
        <row r="2371">
          <cell r="E2371" t="str">
            <v>A1J310PK10119849</v>
          </cell>
          <cell r="F2371" t="str">
            <v>2024-01-30 16:33:32</v>
          </cell>
          <cell r="G2371">
            <v>10000</v>
          </cell>
          <cell r="H2371">
            <v>46043</v>
          </cell>
          <cell r="I2371" t="str">
            <v>SAIF.MALIK</v>
          </cell>
          <cell r="J2371" t="str">
            <v>Accepted</v>
          </cell>
          <cell r="K2371" t="str">
            <v>Online Transfer</v>
          </cell>
          <cell r="L2371" t="str">
            <v>Renewal</v>
          </cell>
          <cell r="M2371" t="str">
            <v>-</v>
          </cell>
          <cell r="N2371" t="str">
            <v>-</v>
          </cell>
        </row>
        <row r="2372">
          <cell r="E2372" t="str">
            <v>C1001606</v>
          </cell>
          <cell r="F2372" t="str">
            <v>2025-01-18 15:05:15</v>
          </cell>
          <cell r="G2372">
            <v>10000</v>
          </cell>
          <cell r="H2372">
            <v>46042</v>
          </cell>
          <cell r="I2372" t="str">
            <v>SAIF.MALIK</v>
          </cell>
          <cell r="J2372" t="str">
            <v>Accepted</v>
          </cell>
          <cell r="K2372" t="str">
            <v>Online Transfer</v>
          </cell>
          <cell r="L2372" t="str">
            <v>Renewal</v>
          </cell>
          <cell r="M2372" t="str">
            <v>-</v>
          </cell>
          <cell r="N2372" t="str">
            <v>-</v>
          </cell>
        </row>
        <row r="2373">
          <cell r="E2373" t="str">
            <v>NNAQL51AZKP311700</v>
          </cell>
          <cell r="F2373" t="str">
            <v>2026-01-22 00:00:00</v>
          </cell>
          <cell r="G2373">
            <v>13000</v>
          </cell>
          <cell r="H2373">
            <v>46044</v>
          </cell>
          <cell r="I2373" t="str">
            <v>RAHAT.GUL</v>
          </cell>
          <cell r="J2373" t="str">
            <v>Accepted</v>
          </cell>
          <cell r="K2373" t="str">
            <v>Online Transfer</v>
          </cell>
          <cell r="L2373" t="str">
            <v>Conversion</v>
          </cell>
          <cell r="M2373" t="str">
            <v>N/A</v>
          </cell>
          <cell r="N2373" t="str">
            <v>-</v>
          </cell>
        </row>
        <row r="2374">
          <cell r="E2374" t="str">
            <v>NSP150R-7063530</v>
          </cell>
          <cell r="F2374" t="str">
            <v>2025-11-03 17:19:53</v>
          </cell>
          <cell r="G2374">
            <v>12220</v>
          </cell>
          <cell r="H2374">
            <v>46028</v>
          </cell>
          <cell r="I2374" t="str">
            <v>HASSAN.MUSTAFA</v>
          </cell>
          <cell r="J2374" t="str">
            <v>Accepted</v>
          </cell>
          <cell r="K2374" t="str">
            <v>Cheque</v>
          </cell>
          <cell r="L2374" t="str">
            <v>Fresh</v>
          </cell>
          <cell r="M2374" t="str">
            <v>N/A</v>
          </cell>
          <cell r="N2374" t="str">
            <v>-</v>
          </cell>
        </row>
        <row r="2375">
          <cell r="E2375" t="str">
            <v>NNAQL51AZLP101659</v>
          </cell>
          <cell r="F2375" t="str">
            <v>2025-06-24 16:23:57</v>
          </cell>
          <cell r="G2375">
            <v>3000</v>
          </cell>
          <cell r="H2375">
            <v>46035</v>
          </cell>
          <cell r="I2375" t="str">
            <v>WASIQ.JAVED</v>
          </cell>
          <cell r="J2375" t="str">
            <v>Accepted</v>
          </cell>
          <cell r="K2375" t="str">
            <v>Online Transfer</v>
          </cell>
          <cell r="L2375" t="str">
            <v>Removal Transfer</v>
          </cell>
          <cell r="M2375" t="str">
            <v>-</v>
          </cell>
          <cell r="N2375" t="str">
            <v>-</v>
          </cell>
        </row>
        <row r="2376">
          <cell r="E2376">
            <v>7062459</v>
          </cell>
          <cell r="F2376" t="str">
            <v>2024-02-03 00:00:00</v>
          </cell>
          <cell r="G2376">
            <v>14000</v>
          </cell>
          <cell r="H2376">
            <v>46044</v>
          </cell>
          <cell r="I2376" t="str">
            <v>RAHAT.GUL</v>
          </cell>
          <cell r="J2376" t="str">
            <v>Accepted</v>
          </cell>
          <cell r="K2376" t="str">
            <v>Online Transfer</v>
          </cell>
          <cell r="L2376" t="str">
            <v>Renewal</v>
          </cell>
          <cell r="M2376" t="str">
            <v>-</v>
          </cell>
          <cell r="N2376" t="str">
            <v>-</v>
          </cell>
        </row>
        <row r="2377">
          <cell r="E2377" t="str">
            <v>010019</v>
          </cell>
          <cell r="F2377" t="str">
            <v>2022-01-11 18:22:00</v>
          </cell>
          <cell r="G2377">
            <v>12500</v>
          </cell>
          <cell r="H2377">
            <v>46043</v>
          </cell>
          <cell r="I2377" t="str">
            <v>ALIZA.WALEED</v>
          </cell>
          <cell r="J2377" t="str">
            <v>Accepted</v>
          </cell>
          <cell r="K2377" t="str">
            <v>Online Transfer</v>
          </cell>
          <cell r="L2377" t="str">
            <v>Renewal</v>
          </cell>
          <cell r="M2377" t="str">
            <v>-</v>
          </cell>
          <cell r="N2377" t="str">
            <v>-</v>
          </cell>
        </row>
        <row r="2378">
          <cell r="E2378">
            <v>9517068</v>
          </cell>
          <cell r="F2378" t="str">
            <v>2022-02-02 12:53:49</v>
          </cell>
          <cell r="G2378">
            <v>14000</v>
          </cell>
          <cell r="H2378">
            <v>46044</v>
          </cell>
          <cell r="I2378" t="str">
            <v>RAHAT.GUL</v>
          </cell>
          <cell r="J2378" t="str">
            <v>Accepted</v>
          </cell>
          <cell r="K2378" t="str">
            <v>Online Transfer</v>
          </cell>
          <cell r="L2378" t="str">
            <v>Renewal</v>
          </cell>
          <cell r="M2378" t="str">
            <v>-</v>
          </cell>
          <cell r="N2378" t="str">
            <v>-</v>
          </cell>
        </row>
        <row r="2379">
          <cell r="E2379" t="str">
            <v>R5564141</v>
          </cell>
          <cell r="F2379" t="str">
            <v>2024-01-18 13:53:38</v>
          </cell>
          <cell r="G2379">
            <v>13000</v>
          </cell>
          <cell r="H2379">
            <v>46043</v>
          </cell>
          <cell r="I2379" t="str">
            <v>HASNAIN</v>
          </cell>
          <cell r="J2379" t="str">
            <v>Accepted</v>
          </cell>
          <cell r="K2379" t="str">
            <v>Online Transfer</v>
          </cell>
          <cell r="L2379" t="str">
            <v>Renewal</v>
          </cell>
          <cell r="M2379" t="str">
            <v>-</v>
          </cell>
          <cell r="N2379" t="str">
            <v>-</v>
          </cell>
        </row>
        <row r="2380">
          <cell r="E2380" t="str">
            <v>GUN126R5544805</v>
          </cell>
          <cell r="F2380" t="str">
            <v>2026-01-22 00:00:00</v>
          </cell>
          <cell r="G2380">
            <v>30000</v>
          </cell>
          <cell r="H2380">
            <v>46043</v>
          </cell>
          <cell r="I2380" t="str">
            <v>RAHAT.GUL</v>
          </cell>
          <cell r="J2380" t="str">
            <v>Accepted</v>
          </cell>
          <cell r="K2380" t="str">
            <v>Online Transfer</v>
          </cell>
          <cell r="L2380" t="str">
            <v>Conversion</v>
          </cell>
          <cell r="M2380" t="str">
            <v>N/A</v>
          </cell>
          <cell r="N2380" t="str">
            <v>-</v>
          </cell>
        </row>
        <row r="2381">
          <cell r="E2381">
            <v>4039312</v>
          </cell>
          <cell r="F2381" t="str">
            <v>2025-01-22 00:00:00</v>
          </cell>
          <cell r="G2381">
            <v>12000</v>
          </cell>
          <cell r="H2381">
            <v>46043</v>
          </cell>
          <cell r="I2381" t="str">
            <v>RAHAT.GUL</v>
          </cell>
          <cell r="J2381" t="str">
            <v>Accepted</v>
          </cell>
          <cell r="K2381" t="str">
            <v>Online Transfer</v>
          </cell>
          <cell r="L2381" t="str">
            <v>Renewal</v>
          </cell>
          <cell r="M2381" t="str">
            <v>-</v>
          </cell>
          <cell r="N2381" t="str">
            <v>-</v>
          </cell>
        </row>
        <row r="2382">
          <cell r="E2382" t="str">
            <v>LJ11KAACKS1853890</v>
          </cell>
          <cell r="F2382" t="str">
            <v>2026-01-14 17:51:20</v>
          </cell>
          <cell r="G2382">
            <v>22500</v>
          </cell>
          <cell r="H2382">
            <v>46039</v>
          </cell>
          <cell r="I2382" t="str">
            <v>UMER.AZEEM</v>
          </cell>
          <cell r="J2382" t="str">
            <v>Accepted</v>
          </cell>
          <cell r="K2382" t="str">
            <v>Online Transfer</v>
          </cell>
          <cell r="L2382" t="str">
            <v>Fresh</v>
          </cell>
          <cell r="M2382" t="str">
            <v>N/A</v>
          </cell>
          <cell r="N2382" t="str">
            <v>-</v>
          </cell>
        </row>
        <row r="2383">
          <cell r="E2383" t="str">
            <v>H1277039</v>
          </cell>
          <cell r="F2383" t="str">
            <v>2026-01-10 14:27:48</v>
          </cell>
          <cell r="G2383">
            <v>22500</v>
          </cell>
          <cell r="H2383">
            <v>46039</v>
          </cell>
          <cell r="I2383" t="str">
            <v>UMER.AZEEM</v>
          </cell>
          <cell r="J2383" t="str">
            <v>Accepted</v>
          </cell>
          <cell r="K2383" t="str">
            <v>Online Transfer</v>
          </cell>
          <cell r="L2383" t="str">
            <v>Fresh</v>
          </cell>
          <cell r="M2383" t="str">
            <v>N/A</v>
          </cell>
          <cell r="N2383" t="str">
            <v>-</v>
          </cell>
        </row>
        <row r="2384">
          <cell r="E2384" t="str">
            <v>T2025224</v>
          </cell>
          <cell r="F2384" t="str">
            <v>2026-01-08 15:36:31</v>
          </cell>
          <cell r="G2384">
            <v>12500</v>
          </cell>
          <cell r="H2384">
            <v>46041</v>
          </cell>
          <cell r="I2384" t="str">
            <v>UMER.AZEEM</v>
          </cell>
          <cell r="J2384" t="str">
            <v>Accepted</v>
          </cell>
          <cell r="K2384" t="str">
            <v>Cheque Deposit</v>
          </cell>
          <cell r="L2384" t="str">
            <v>Fresh</v>
          </cell>
          <cell r="M2384" t="str">
            <v>N/A</v>
          </cell>
          <cell r="N2384" t="str">
            <v>-</v>
          </cell>
        </row>
        <row r="2385">
          <cell r="E2385" t="str">
            <v>H1261516</v>
          </cell>
          <cell r="F2385" t="str">
            <v>2026-01-17 16:58:15</v>
          </cell>
          <cell r="G2385">
            <v>15000</v>
          </cell>
          <cell r="H2385">
            <v>46042</v>
          </cell>
          <cell r="I2385" t="str">
            <v>UMER.AZEEM</v>
          </cell>
          <cell r="J2385" t="str">
            <v>Accepted</v>
          </cell>
          <cell r="K2385" t="str">
            <v>Online Transfer</v>
          </cell>
          <cell r="L2385" t="str">
            <v>Fresh</v>
          </cell>
          <cell r="M2385" t="str">
            <v>Syed Zeeshan ali</v>
          </cell>
          <cell r="N2385">
            <v>4250129572113</v>
          </cell>
        </row>
        <row r="2386">
          <cell r="E2386" t="str">
            <v>H1291227</v>
          </cell>
          <cell r="F2386" t="str">
            <v>2026-01-19 13:55:01</v>
          </cell>
          <cell r="G2386">
            <v>13000</v>
          </cell>
          <cell r="H2386">
            <v>46041</v>
          </cell>
          <cell r="I2386" t="str">
            <v>UMER.AZEEM</v>
          </cell>
          <cell r="J2386" t="str">
            <v>Accepted</v>
          </cell>
          <cell r="K2386" t="str">
            <v>Online Transfer</v>
          </cell>
          <cell r="L2386" t="str">
            <v>Fresh</v>
          </cell>
          <cell r="M2386" t="str">
            <v>N/A</v>
          </cell>
          <cell r="N2386" t="str">
            <v>-</v>
          </cell>
        </row>
        <row r="2387">
          <cell r="E2387" t="str">
            <v>NFBRV3858SR006941</v>
          </cell>
          <cell r="F2387" t="str">
            <v>2026-01-09 11:55:15</v>
          </cell>
          <cell r="G2387">
            <v>13000</v>
          </cell>
          <cell r="H2387">
            <v>46043</v>
          </cell>
          <cell r="I2387" t="str">
            <v>UMER.AZEEM</v>
          </cell>
          <cell r="J2387" t="str">
            <v>Accepted</v>
          </cell>
          <cell r="K2387" t="str">
            <v>Cheque Deposit</v>
          </cell>
          <cell r="L2387" t="str">
            <v>Fresh</v>
          </cell>
          <cell r="M2387" t="str">
            <v>N/A</v>
          </cell>
          <cell r="N2387" t="str">
            <v>-</v>
          </cell>
        </row>
        <row r="2388">
          <cell r="E2388" t="str">
            <v>007000</v>
          </cell>
          <cell r="F2388" t="str">
            <v>2026-01-01 17:34:52</v>
          </cell>
          <cell r="G2388">
            <v>13000</v>
          </cell>
          <cell r="H2388">
            <v>46043</v>
          </cell>
          <cell r="I2388" t="str">
            <v>UMER.AZEEM</v>
          </cell>
          <cell r="J2388" t="str">
            <v>Accepted</v>
          </cell>
          <cell r="K2388" t="str">
            <v>Cheque Deposit</v>
          </cell>
          <cell r="L2388" t="str">
            <v>Fresh</v>
          </cell>
          <cell r="M2388" t="str">
            <v>N/A</v>
          </cell>
          <cell r="N2388" t="str">
            <v>-</v>
          </cell>
        </row>
        <row r="2389">
          <cell r="E2389" t="str">
            <v>006920</v>
          </cell>
          <cell r="F2389" t="str">
            <v>2026-01-02 16:43:52</v>
          </cell>
          <cell r="G2389">
            <v>13000</v>
          </cell>
          <cell r="H2389">
            <v>46043</v>
          </cell>
          <cell r="I2389" t="str">
            <v>UMER.AZEEM</v>
          </cell>
          <cell r="J2389" t="str">
            <v>Accepted</v>
          </cell>
          <cell r="K2389" t="str">
            <v>Cheque Deposit</v>
          </cell>
          <cell r="L2389" t="str">
            <v>Fresh</v>
          </cell>
          <cell r="M2389" t="str">
            <v>N/A</v>
          </cell>
          <cell r="N2389" t="str">
            <v>-</v>
          </cell>
        </row>
        <row r="2390">
          <cell r="E2390" t="str">
            <v>007193</v>
          </cell>
          <cell r="F2390" t="str">
            <v>2026-01-05 14:28:40</v>
          </cell>
          <cell r="G2390">
            <v>13000</v>
          </cell>
          <cell r="H2390">
            <v>46043</v>
          </cell>
          <cell r="I2390" t="str">
            <v>UMER.AZEEM</v>
          </cell>
          <cell r="J2390" t="str">
            <v>Accepted</v>
          </cell>
          <cell r="K2390" t="str">
            <v>Cheque Deposit</v>
          </cell>
          <cell r="L2390" t="str">
            <v>Fresh</v>
          </cell>
          <cell r="M2390" t="str">
            <v>N/A</v>
          </cell>
          <cell r="N2390" t="str">
            <v>-</v>
          </cell>
        </row>
        <row r="2391">
          <cell r="E2391" t="str">
            <v>0064053</v>
          </cell>
          <cell r="F2391" t="str">
            <v>2026-01-05 14:30:34</v>
          </cell>
          <cell r="G2391">
            <v>13000</v>
          </cell>
          <cell r="H2391">
            <v>46043</v>
          </cell>
          <cell r="I2391" t="str">
            <v>UMER.AZEEM</v>
          </cell>
          <cell r="J2391" t="str">
            <v>Accepted</v>
          </cell>
          <cell r="K2391" t="str">
            <v>Cheque Deposit</v>
          </cell>
          <cell r="L2391" t="str">
            <v>Fresh</v>
          </cell>
          <cell r="M2391" t="str">
            <v>N/A</v>
          </cell>
          <cell r="N2391" t="str">
            <v>-</v>
          </cell>
        </row>
        <row r="2392">
          <cell r="E2392" t="str">
            <v>014015</v>
          </cell>
          <cell r="F2392" t="str">
            <v>2026-01-06 13:39:26</v>
          </cell>
          <cell r="G2392">
            <v>13000</v>
          </cell>
          <cell r="H2392">
            <v>46043</v>
          </cell>
          <cell r="I2392" t="str">
            <v>UMER.AZEEM</v>
          </cell>
          <cell r="J2392" t="str">
            <v>Accepted</v>
          </cell>
          <cell r="K2392" t="str">
            <v>Cheque Deposit</v>
          </cell>
          <cell r="L2392" t="str">
            <v>Fresh</v>
          </cell>
          <cell r="M2392" t="str">
            <v>N/A</v>
          </cell>
          <cell r="N2392" t="str">
            <v>-</v>
          </cell>
        </row>
        <row r="2393">
          <cell r="E2393">
            <v>7923835</v>
          </cell>
          <cell r="F2393" t="str">
            <v>2026-01-09 19:13:35</v>
          </cell>
          <cell r="G2393">
            <v>13000</v>
          </cell>
          <cell r="H2393">
            <v>46043</v>
          </cell>
          <cell r="I2393" t="str">
            <v>UMER.AZEEM</v>
          </cell>
          <cell r="J2393" t="str">
            <v>Accepted</v>
          </cell>
          <cell r="K2393" t="str">
            <v>Cheque Deposit</v>
          </cell>
          <cell r="L2393" t="str">
            <v>Fresh</v>
          </cell>
          <cell r="M2393" t="str">
            <v>N/A</v>
          </cell>
          <cell r="N2393" t="str">
            <v>-</v>
          </cell>
        </row>
        <row r="2394">
          <cell r="E2394">
            <v>1200586</v>
          </cell>
          <cell r="F2394" t="str">
            <v>2026-01-12 13:30:21</v>
          </cell>
          <cell r="G2394">
            <v>13000</v>
          </cell>
          <cell r="H2394">
            <v>46043</v>
          </cell>
          <cell r="I2394" t="str">
            <v>UMER.AZEEM</v>
          </cell>
          <cell r="J2394" t="str">
            <v>Accepted</v>
          </cell>
          <cell r="K2394" t="str">
            <v>Cheque Deposit</v>
          </cell>
          <cell r="L2394" t="str">
            <v>Fresh</v>
          </cell>
          <cell r="M2394" t="str">
            <v>N/A</v>
          </cell>
          <cell r="N2394" t="str">
            <v>-</v>
          </cell>
        </row>
        <row r="2395">
          <cell r="E2395" t="str">
            <v>S4127406</v>
          </cell>
          <cell r="F2395" t="str">
            <v>2026-01-05 16:07:21</v>
          </cell>
          <cell r="G2395">
            <v>13000</v>
          </cell>
          <cell r="H2395">
            <v>46043</v>
          </cell>
          <cell r="I2395" t="str">
            <v>UMER.AZEEM</v>
          </cell>
          <cell r="J2395" t="str">
            <v>Accepted</v>
          </cell>
          <cell r="K2395" t="str">
            <v>Cheque Deposit</v>
          </cell>
          <cell r="L2395" t="str">
            <v>Fresh</v>
          </cell>
          <cell r="M2395" t="str">
            <v>N/A</v>
          </cell>
          <cell r="N2395" t="str">
            <v>-</v>
          </cell>
        </row>
        <row r="2396">
          <cell r="E2396" t="str">
            <v>LA350S-0322914</v>
          </cell>
          <cell r="F2396" t="str">
            <v>2026-01-15 17:57:24</v>
          </cell>
          <cell r="G2396">
            <v>13000</v>
          </cell>
          <cell r="H2396">
            <v>46042</v>
          </cell>
          <cell r="I2396" t="str">
            <v>UMER.AZEEM</v>
          </cell>
          <cell r="J2396" t="str">
            <v>Accepted</v>
          </cell>
          <cell r="K2396" t="str">
            <v>Online Transfer</v>
          </cell>
          <cell r="L2396" t="str">
            <v>Fresh</v>
          </cell>
          <cell r="M2396" t="str">
            <v>N/A</v>
          </cell>
          <cell r="N2396" t="str">
            <v>-</v>
          </cell>
        </row>
        <row r="2397">
          <cell r="E2397" t="str">
            <v>H1132122</v>
          </cell>
          <cell r="F2397" t="str">
            <v>2026-01-17 12:13:44</v>
          </cell>
          <cell r="G2397">
            <v>13000</v>
          </cell>
          <cell r="H2397">
            <v>46042</v>
          </cell>
          <cell r="I2397" t="str">
            <v>UMER.AZEEM</v>
          </cell>
          <cell r="J2397" t="str">
            <v>Accepted</v>
          </cell>
          <cell r="K2397" t="str">
            <v>Online Transfer</v>
          </cell>
          <cell r="L2397" t="str">
            <v>Fresh</v>
          </cell>
          <cell r="M2397" t="str">
            <v>N/A</v>
          </cell>
          <cell r="N2397" t="str">
            <v>-</v>
          </cell>
        </row>
        <row r="2398">
          <cell r="E2398" t="str">
            <v>A200A-0044206</v>
          </cell>
          <cell r="F2398" t="str">
            <v>2026-01-09 16:09:06</v>
          </cell>
          <cell r="G2398">
            <v>18000</v>
          </cell>
          <cell r="H2398">
            <v>46031</v>
          </cell>
          <cell r="I2398" t="str">
            <v>UMER.AZEEM</v>
          </cell>
          <cell r="J2398" t="str">
            <v>Accepted</v>
          </cell>
          <cell r="K2398" t="str">
            <v>Online Transfer</v>
          </cell>
          <cell r="L2398" t="str">
            <v>Fresh</v>
          </cell>
          <cell r="M2398" t="str">
            <v>Muhammad Zaheer Altaf</v>
          </cell>
          <cell r="N2398">
            <v>4210188275031</v>
          </cell>
        </row>
        <row r="2399">
          <cell r="E2399" t="str">
            <v>CCW-934</v>
          </cell>
          <cell r="F2399" t="str">
            <v>2026-01-16 18:29:07</v>
          </cell>
          <cell r="G2399">
            <v>13000</v>
          </cell>
          <cell r="H2399">
            <v>46042</v>
          </cell>
          <cell r="I2399" t="str">
            <v>UMER.AZEEM</v>
          </cell>
          <cell r="J2399" t="str">
            <v>Accepted</v>
          </cell>
          <cell r="K2399" t="str">
            <v>Online Transfer</v>
          </cell>
          <cell r="L2399" t="str">
            <v>Fresh</v>
          </cell>
          <cell r="M2399" t="str">
            <v>N/A</v>
          </cell>
          <cell r="N2399" t="str">
            <v>-</v>
          </cell>
        </row>
        <row r="2400">
          <cell r="E2400" t="str">
            <v>R7077333</v>
          </cell>
          <cell r="F2400" t="str">
            <v>2026-01-15 18:42:11</v>
          </cell>
          <cell r="G2400">
            <v>13500</v>
          </cell>
          <cell r="H2400">
            <v>46043</v>
          </cell>
          <cell r="I2400" t="str">
            <v>UMER.AZEEM</v>
          </cell>
          <cell r="J2400" t="str">
            <v>Accepted</v>
          </cell>
          <cell r="K2400" t="str">
            <v>Online Transfer</v>
          </cell>
          <cell r="L2400" t="str">
            <v>Fresh</v>
          </cell>
          <cell r="M2400" t="str">
            <v>N/A</v>
          </cell>
          <cell r="N2400" t="str">
            <v>-</v>
          </cell>
        </row>
        <row r="2401">
          <cell r="E2401" t="str">
            <v>S200051</v>
          </cell>
          <cell r="F2401" t="str">
            <v>2026-01-21 17:05:59</v>
          </cell>
          <cell r="G2401">
            <v>15000</v>
          </cell>
          <cell r="H2401">
            <v>46043</v>
          </cell>
          <cell r="I2401" t="str">
            <v>UMER.AZEEM</v>
          </cell>
          <cell r="J2401" t="str">
            <v>Accepted</v>
          </cell>
          <cell r="K2401" t="str">
            <v>Cash Deposit</v>
          </cell>
          <cell r="L2401" t="str">
            <v>Fresh</v>
          </cell>
          <cell r="M2401" t="str">
            <v>HONDA KHAIR (PRIVATE) LIMITED</v>
          </cell>
          <cell r="N2401">
            <v>6388279</v>
          </cell>
        </row>
        <row r="2402">
          <cell r="E2402" t="str">
            <v>ZRE171R-6088560</v>
          </cell>
          <cell r="F2402" t="str">
            <v>2026-01-17 15:31:02</v>
          </cell>
          <cell r="G2402">
            <v>15000</v>
          </cell>
          <cell r="H2402">
            <v>46041</v>
          </cell>
          <cell r="I2402" t="str">
            <v>UMER.AZEEM</v>
          </cell>
          <cell r="J2402" t="str">
            <v>Accepted</v>
          </cell>
          <cell r="K2402" t="str">
            <v>Online Transfer</v>
          </cell>
          <cell r="L2402" t="str">
            <v>Fresh</v>
          </cell>
          <cell r="M2402" t="str">
            <v>AGHA SYED MOHSIN ALI</v>
          </cell>
          <cell r="N2402">
            <v>4230140647983</v>
          </cell>
        </row>
        <row r="2403">
          <cell r="E2403" t="str">
            <v>PMHF641CMSN406436</v>
          </cell>
          <cell r="F2403" t="str">
            <v>2026-01-16 18:10:36</v>
          </cell>
          <cell r="G2403">
            <v>15000</v>
          </cell>
          <cell r="H2403">
            <v>46043</v>
          </cell>
          <cell r="I2403" t="str">
            <v>JOSEPH.H</v>
          </cell>
          <cell r="J2403" t="str">
            <v>Accepted</v>
          </cell>
          <cell r="K2403" t="str">
            <v>Online Transfer</v>
          </cell>
          <cell r="L2403" t="str">
            <v>Fresh</v>
          </cell>
          <cell r="M2403" t="str">
            <v>N/A</v>
          </cell>
          <cell r="N2403" t="str">
            <v>-</v>
          </cell>
        </row>
        <row r="2404">
          <cell r="E2404">
            <v>268841</v>
          </cell>
          <cell r="F2404" t="str">
            <v>2023-01-19 18:24:40</v>
          </cell>
          <cell r="G2404">
            <v>13000</v>
          </cell>
          <cell r="H2404">
            <v>46043</v>
          </cell>
          <cell r="I2404" t="str">
            <v>MOSES.AKHTAR</v>
          </cell>
          <cell r="J2404" t="str">
            <v>Accepted</v>
          </cell>
          <cell r="K2404" t="str">
            <v>Online Transfer</v>
          </cell>
          <cell r="L2404" t="str">
            <v>Renewal</v>
          </cell>
          <cell r="M2404" t="str">
            <v>-</v>
          </cell>
          <cell r="N2404" t="str">
            <v>-</v>
          </cell>
        </row>
        <row r="2405">
          <cell r="E2405" t="str">
            <v>MROES12G003012519</v>
          </cell>
          <cell r="F2405" t="str">
            <v>2026-01-13 11:10:27</v>
          </cell>
          <cell r="G2405">
            <v>15000</v>
          </cell>
          <cell r="H2405">
            <v>46043</v>
          </cell>
          <cell r="I2405" t="str">
            <v>JOSEPH.H</v>
          </cell>
          <cell r="J2405" t="str">
            <v>Accepted</v>
          </cell>
          <cell r="K2405" t="str">
            <v>Online Transfer</v>
          </cell>
          <cell r="L2405" t="str">
            <v>Fresh</v>
          </cell>
          <cell r="M2405" t="str">
            <v>N/A</v>
          </cell>
          <cell r="N2405" t="str">
            <v>-</v>
          </cell>
        </row>
        <row r="2406">
          <cell r="E2406" t="str">
            <v>N701197</v>
          </cell>
          <cell r="F2406" t="str">
            <v>2025-11-20 11:40:04</v>
          </cell>
          <cell r="G2406">
            <v>14100</v>
          </cell>
          <cell r="H2406">
            <v>46044</v>
          </cell>
          <cell r="I2406" t="str">
            <v>UMER.AZEEM</v>
          </cell>
          <cell r="J2406" t="str">
            <v>Accepted</v>
          </cell>
          <cell r="K2406" t="str">
            <v>Cheque Deposit</v>
          </cell>
          <cell r="L2406" t="str">
            <v>Fresh</v>
          </cell>
          <cell r="M2406" t="str">
            <v>TOYOTA HIGHWAY MOTORS</v>
          </cell>
          <cell r="N2406" t="str">
            <v>0896569-2</v>
          </cell>
        </row>
        <row r="2407">
          <cell r="E2407" t="str">
            <v>N703270</v>
          </cell>
          <cell r="F2407" t="str">
            <v>2025-10-30 17:44:32</v>
          </cell>
          <cell r="G2407">
            <v>14100</v>
          </cell>
          <cell r="H2407">
            <v>46044</v>
          </cell>
          <cell r="I2407" t="str">
            <v>UMER.AZEEM</v>
          </cell>
          <cell r="J2407" t="str">
            <v>Accepted</v>
          </cell>
          <cell r="K2407" t="str">
            <v>Cheque Deposit</v>
          </cell>
          <cell r="L2407" t="str">
            <v>Fresh</v>
          </cell>
          <cell r="M2407" t="str">
            <v>TOYOTA HIGHWAY MOTORS</v>
          </cell>
          <cell r="N2407" t="str">
            <v>0896569-2</v>
          </cell>
        </row>
        <row r="2408">
          <cell r="E2408" t="str">
            <v>NF1AET306H1287947</v>
          </cell>
          <cell r="F2408" t="str">
            <v>2026-01-21 17:05:12</v>
          </cell>
          <cell r="G2408">
            <v>12500</v>
          </cell>
          <cell r="H2408">
            <v>46043</v>
          </cell>
          <cell r="I2408" t="str">
            <v>UMER.AZEEM</v>
          </cell>
          <cell r="J2408" t="str">
            <v>Accepted</v>
          </cell>
          <cell r="K2408" t="str">
            <v>Online Transfer</v>
          </cell>
          <cell r="L2408" t="str">
            <v>Fresh</v>
          </cell>
          <cell r="M2408" t="str">
            <v>N/A</v>
          </cell>
          <cell r="N2408" t="str">
            <v>-</v>
          </cell>
        </row>
        <row r="2409">
          <cell r="E2409" t="str">
            <v>R5558754</v>
          </cell>
          <cell r="F2409" t="str">
            <v>2026-01-12 19:59:04</v>
          </cell>
          <cell r="G2409">
            <v>13000</v>
          </cell>
          <cell r="H2409">
            <v>46051</v>
          </cell>
          <cell r="I2409" t="str">
            <v>UMER.AZEEM</v>
          </cell>
          <cell r="J2409" t="str">
            <v>Accepted</v>
          </cell>
          <cell r="K2409" t="str">
            <v>Cash</v>
          </cell>
          <cell r="L2409" t="str">
            <v>Fresh</v>
          </cell>
          <cell r="M2409" t="str">
            <v>N/A</v>
          </cell>
          <cell r="N2409" t="str">
            <v>-</v>
          </cell>
        </row>
        <row r="2410">
          <cell r="E2410" t="str">
            <v>ZRE172R-7077331</v>
          </cell>
          <cell r="F2410" t="str">
            <v>2026-01-15 15:10:44</v>
          </cell>
          <cell r="G2410">
            <v>13000</v>
          </cell>
          <cell r="H2410">
            <v>46051</v>
          </cell>
          <cell r="I2410" t="str">
            <v>UMER.AZEEM</v>
          </cell>
          <cell r="J2410" t="str">
            <v>Accepted</v>
          </cell>
          <cell r="K2410" t="str">
            <v>Cash</v>
          </cell>
          <cell r="L2410" t="str">
            <v>Fresh</v>
          </cell>
          <cell r="M2410" t="str">
            <v>N/A</v>
          </cell>
          <cell r="N2410" t="str">
            <v>-</v>
          </cell>
        </row>
        <row r="2411">
          <cell r="E2411" t="str">
            <v>R2000548</v>
          </cell>
          <cell r="F2411" t="str">
            <v>2026-01-07 16:20:16</v>
          </cell>
          <cell r="G2411">
            <v>13000</v>
          </cell>
          <cell r="H2411">
            <v>46051</v>
          </cell>
          <cell r="I2411" t="str">
            <v>UMER.AZEEM</v>
          </cell>
          <cell r="J2411" t="str">
            <v>Accepted</v>
          </cell>
          <cell r="K2411" t="str">
            <v>Cash</v>
          </cell>
          <cell r="L2411" t="str">
            <v>Fresh</v>
          </cell>
          <cell r="M2411" t="str">
            <v>N/A</v>
          </cell>
          <cell r="N2411" t="str">
            <v>-</v>
          </cell>
        </row>
        <row r="2412">
          <cell r="E2412" t="str">
            <v>BP-7522</v>
          </cell>
          <cell r="F2412" t="str">
            <v>2026-01-17 13:30:27</v>
          </cell>
          <cell r="G2412">
            <v>12000</v>
          </cell>
          <cell r="H2412">
            <v>46051</v>
          </cell>
          <cell r="I2412" t="str">
            <v>UMER.AZEEM</v>
          </cell>
          <cell r="J2412" t="str">
            <v>Accepted</v>
          </cell>
          <cell r="K2412" t="str">
            <v>Cash</v>
          </cell>
          <cell r="L2412" t="str">
            <v>Fresh</v>
          </cell>
          <cell r="M2412" t="str">
            <v>N/A</v>
          </cell>
          <cell r="N2412" t="str">
            <v>-</v>
          </cell>
        </row>
        <row r="2413">
          <cell r="E2413" t="str">
            <v>S1000058</v>
          </cell>
          <cell r="F2413" t="str">
            <v>2026-01-06 12:53:35</v>
          </cell>
          <cell r="G2413">
            <v>10000</v>
          </cell>
          <cell r="H2413">
            <v>46051</v>
          </cell>
          <cell r="I2413" t="str">
            <v>UMER.AZEEM</v>
          </cell>
          <cell r="J2413" t="str">
            <v>Accepted</v>
          </cell>
          <cell r="K2413" t="str">
            <v>Cash</v>
          </cell>
          <cell r="L2413" t="str">
            <v>Fresh</v>
          </cell>
          <cell r="M2413" t="str">
            <v>N/A</v>
          </cell>
          <cell r="N2413" t="str">
            <v>-</v>
          </cell>
        </row>
        <row r="2414">
          <cell r="E2414" t="str">
            <v>S2116845</v>
          </cell>
          <cell r="F2414" t="str">
            <v>2026-01-16 17:03:33</v>
          </cell>
          <cell r="G2414">
            <v>11000</v>
          </cell>
          <cell r="H2414">
            <v>46051</v>
          </cell>
          <cell r="I2414" t="str">
            <v>UMER.AZEEM</v>
          </cell>
          <cell r="J2414" t="str">
            <v>Accepted</v>
          </cell>
          <cell r="K2414" t="str">
            <v>Cash</v>
          </cell>
          <cell r="L2414" t="str">
            <v>Fresh</v>
          </cell>
          <cell r="M2414" t="str">
            <v>N/A</v>
          </cell>
          <cell r="N2414" t="str">
            <v>-</v>
          </cell>
        </row>
        <row r="2415">
          <cell r="E2415" t="str">
            <v>H1087145</v>
          </cell>
          <cell r="F2415" t="str">
            <v>2025-12-23 18:10:14</v>
          </cell>
          <cell r="G2415">
            <v>10000</v>
          </cell>
          <cell r="H2415">
            <v>46051</v>
          </cell>
          <cell r="I2415" t="str">
            <v>UMER.AZEEM</v>
          </cell>
          <cell r="J2415" t="str">
            <v>Accepted</v>
          </cell>
          <cell r="K2415" t="str">
            <v>Cash</v>
          </cell>
          <cell r="L2415" t="str">
            <v>Fresh</v>
          </cell>
          <cell r="M2415" t="str">
            <v>N/A</v>
          </cell>
          <cell r="N2415" t="str">
            <v>-</v>
          </cell>
        </row>
        <row r="2416">
          <cell r="E2416" t="str">
            <v>R9516714</v>
          </cell>
          <cell r="F2416" t="str">
            <v>2026-01-12 19:16:47</v>
          </cell>
          <cell r="G2416">
            <v>12500</v>
          </cell>
          <cell r="H2416">
            <v>46050</v>
          </cell>
          <cell r="I2416" t="str">
            <v>UMER.AZEEM</v>
          </cell>
          <cell r="J2416" t="str">
            <v>Accepted</v>
          </cell>
          <cell r="K2416" t="str">
            <v>Cash</v>
          </cell>
          <cell r="L2416" t="str">
            <v>Fresh</v>
          </cell>
          <cell r="M2416" t="str">
            <v>N/A</v>
          </cell>
          <cell r="N2416" t="str">
            <v>-</v>
          </cell>
        </row>
        <row r="2417">
          <cell r="E2417" t="str">
            <v>R0901392</v>
          </cell>
          <cell r="F2417" t="str">
            <v>2026-01-20 15:15:00</v>
          </cell>
          <cell r="G2417">
            <v>12000</v>
          </cell>
          <cell r="H2417">
            <v>46050</v>
          </cell>
          <cell r="I2417" t="str">
            <v>UMER.AZEEM</v>
          </cell>
          <cell r="J2417" t="str">
            <v>Accepted</v>
          </cell>
          <cell r="K2417" t="str">
            <v>Cash</v>
          </cell>
          <cell r="L2417" t="str">
            <v>Fresh</v>
          </cell>
          <cell r="M2417" t="str">
            <v>N/A</v>
          </cell>
          <cell r="N2417" t="str">
            <v>-</v>
          </cell>
        </row>
        <row r="2418">
          <cell r="E2418">
            <v>6090493</v>
          </cell>
          <cell r="F2418" t="str">
            <v>2026-01-20 14:52:45</v>
          </cell>
          <cell r="G2418">
            <v>12000</v>
          </cell>
          <cell r="H2418">
            <v>46049</v>
          </cell>
          <cell r="I2418" t="str">
            <v>UMER.AZEEM</v>
          </cell>
          <cell r="J2418" t="str">
            <v>Accepted</v>
          </cell>
          <cell r="K2418" t="str">
            <v>Cash</v>
          </cell>
          <cell r="L2418" t="str">
            <v>Fresh</v>
          </cell>
          <cell r="M2418" t="str">
            <v>N/A</v>
          </cell>
          <cell r="N2418" t="str">
            <v>-</v>
          </cell>
        </row>
        <row r="2419">
          <cell r="E2419" t="str">
            <v>EH045137</v>
          </cell>
          <cell r="F2419" t="str">
            <v>2026-01-20 15:36:09</v>
          </cell>
          <cell r="G2419">
            <v>10000</v>
          </cell>
          <cell r="H2419">
            <v>46049</v>
          </cell>
          <cell r="I2419" t="str">
            <v>UMER.AZEEM</v>
          </cell>
          <cell r="J2419" t="str">
            <v>Accepted</v>
          </cell>
          <cell r="K2419" t="str">
            <v>Cash</v>
          </cell>
          <cell r="L2419" t="str">
            <v>Fresh</v>
          </cell>
          <cell r="M2419" t="str">
            <v>N/A</v>
          </cell>
          <cell r="N2419" t="str">
            <v>-</v>
          </cell>
        </row>
        <row r="2420">
          <cell r="E2420">
            <v>4089225</v>
          </cell>
          <cell r="F2420" t="str">
            <v>2021-12-06 15:01:18</v>
          </cell>
          <cell r="G2420">
            <v>12000</v>
          </cell>
          <cell r="H2420">
            <v>46043</v>
          </cell>
          <cell r="I2420" t="str">
            <v>ABDUL.AHAD</v>
          </cell>
          <cell r="J2420" t="str">
            <v>Accepted</v>
          </cell>
          <cell r="K2420" t="str">
            <v>Online Transfer</v>
          </cell>
          <cell r="L2420" t="str">
            <v>Renewal</v>
          </cell>
          <cell r="M2420" t="str">
            <v>-</v>
          </cell>
          <cell r="N2420" t="str">
            <v>-</v>
          </cell>
        </row>
        <row r="2421">
          <cell r="E2421">
            <v>2002794</v>
          </cell>
          <cell r="F2421" t="str">
            <v>2025-01-18 00:00:00</v>
          </cell>
          <cell r="G2421">
            <v>13000</v>
          </cell>
          <cell r="H2421">
            <v>46043</v>
          </cell>
          <cell r="I2421" t="str">
            <v>ABDUL.AHAD</v>
          </cell>
          <cell r="J2421" t="str">
            <v>Accepted</v>
          </cell>
          <cell r="K2421" t="str">
            <v>Online Transfer</v>
          </cell>
          <cell r="L2421" t="str">
            <v>Renewal</v>
          </cell>
          <cell r="M2421" t="str">
            <v>-</v>
          </cell>
          <cell r="N2421" t="str">
            <v>-</v>
          </cell>
        </row>
        <row r="2422">
          <cell r="E2422" t="str">
            <v>064945</v>
          </cell>
          <cell r="F2422" t="str">
            <v>2023-12-04 00:00:00</v>
          </cell>
          <cell r="G2422">
            <v>13000</v>
          </cell>
          <cell r="H2422">
            <v>46043</v>
          </cell>
          <cell r="I2422" t="str">
            <v>ABDUL.AHAD</v>
          </cell>
          <cell r="J2422" t="str">
            <v>Accepted</v>
          </cell>
          <cell r="K2422" t="str">
            <v>Online Transfer</v>
          </cell>
          <cell r="L2422" t="str">
            <v>Renewal</v>
          </cell>
          <cell r="M2422" t="str">
            <v>-</v>
          </cell>
          <cell r="N2422" t="str">
            <v>-</v>
          </cell>
        </row>
        <row r="2423">
          <cell r="E2423" t="str">
            <v>HA36S-229226</v>
          </cell>
          <cell r="F2423" t="str">
            <v>2026-01-17 12:36:18</v>
          </cell>
          <cell r="G2423">
            <v>18000</v>
          </cell>
          <cell r="H2423">
            <v>46043</v>
          </cell>
          <cell r="I2423" t="str">
            <v>SHAYAN</v>
          </cell>
          <cell r="J2423" t="str">
            <v>Accepted</v>
          </cell>
          <cell r="K2423" t="str">
            <v>Online Transfer</v>
          </cell>
          <cell r="L2423" t="str">
            <v>Fresh</v>
          </cell>
          <cell r="M2423" t="str">
            <v>N/A</v>
          </cell>
          <cell r="N2423" t="str">
            <v>-</v>
          </cell>
        </row>
        <row r="2424">
          <cell r="E2424" t="str">
            <v>KSP130-2174793</v>
          </cell>
          <cell r="F2424" t="str">
            <v>2026-01-21 17:32:06</v>
          </cell>
          <cell r="G2424">
            <v>18000</v>
          </cell>
          <cell r="H2424">
            <v>46043</v>
          </cell>
          <cell r="I2424" t="str">
            <v>M.FAIZAN</v>
          </cell>
          <cell r="J2424" t="str">
            <v>Accepted</v>
          </cell>
          <cell r="K2424" t="str">
            <v>Online Transfer</v>
          </cell>
          <cell r="L2424" t="str">
            <v>Fresh</v>
          </cell>
          <cell r="M2424" t="str">
            <v>N/A</v>
          </cell>
          <cell r="N2424" t="str">
            <v>-</v>
          </cell>
        </row>
        <row r="2425">
          <cell r="E2425" t="str">
            <v>TN-623</v>
          </cell>
          <cell r="F2425" t="str">
            <v>2026-01-16 12:51:50</v>
          </cell>
          <cell r="G2425">
            <v>11000</v>
          </cell>
          <cell r="H2425">
            <v>46043</v>
          </cell>
          <cell r="I2425" t="str">
            <v>M.FAIZAN</v>
          </cell>
          <cell r="J2425" t="str">
            <v>Accepted</v>
          </cell>
          <cell r="K2425" t="str">
            <v>Online Transfer</v>
          </cell>
          <cell r="L2425" t="str">
            <v>Fresh</v>
          </cell>
          <cell r="M2425" t="str">
            <v>N/A</v>
          </cell>
          <cell r="N2425" t="str">
            <v>-</v>
          </cell>
        </row>
        <row r="2426">
          <cell r="E2426" t="str">
            <v>AAQ-922</v>
          </cell>
          <cell r="F2426" t="str">
            <v>2026-01-21 10:57:07</v>
          </cell>
          <cell r="G2426">
            <v>16000</v>
          </cell>
          <cell r="H2426">
            <v>46043</v>
          </cell>
          <cell r="I2426" t="str">
            <v>M.FAIZAN</v>
          </cell>
          <cell r="J2426" t="str">
            <v>Accepted</v>
          </cell>
          <cell r="K2426" t="str">
            <v>Online Transfer</v>
          </cell>
          <cell r="L2426" t="str">
            <v>Fresh</v>
          </cell>
          <cell r="M2426" t="str">
            <v>N/A</v>
          </cell>
          <cell r="N2426" t="str">
            <v>-</v>
          </cell>
        </row>
        <row r="2427">
          <cell r="E2427" t="str">
            <v>NFBGM1644BR120573</v>
          </cell>
          <cell r="F2427" t="str">
            <v>2026-01-20 21:05:11</v>
          </cell>
          <cell r="G2427">
            <v>18000</v>
          </cell>
          <cell r="H2427">
            <v>46042</v>
          </cell>
          <cell r="I2427" t="str">
            <v>M.FAIZAN</v>
          </cell>
          <cell r="J2427" t="str">
            <v>Accepted</v>
          </cell>
          <cell r="K2427" t="str">
            <v>Online Transfer</v>
          </cell>
          <cell r="L2427" t="str">
            <v>Fresh</v>
          </cell>
          <cell r="M2427" t="str">
            <v>N/A</v>
          </cell>
          <cell r="N2427" t="str">
            <v>-</v>
          </cell>
        </row>
        <row r="2428">
          <cell r="E2428" t="str">
            <v>BVF-144</v>
          </cell>
          <cell r="F2428" t="str">
            <v>2026-01-20 20:11:06</v>
          </cell>
          <cell r="G2428">
            <v>17000</v>
          </cell>
          <cell r="H2428">
            <v>46043</v>
          </cell>
          <cell r="I2428" t="str">
            <v>SABOOR.ALI</v>
          </cell>
          <cell r="J2428" t="str">
            <v>Accepted</v>
          </cell>
          <cell r="K2428" t="str">
            <v>Online Transfer</v>
          </cell>
          <cell r="L2428" t="str">
            <v>Fresh</v>
          </cell>
          <cell r="M2428" t="str">
            <v>N/A</v>
          </cell>
          <cell r="N2428" t="str">
            <v>-</v>
          </cell>
        </row>
        <row r="2429">
          <cell r="E2429" t="str">
            <v>BLJ-013</v>
          </cell>
          <cell r="F2429" t="str">
            <v>2026-01-20 20:18:06</v>
          </cell>
          <cell r="G2429">
            <v>15000</v>
          </cell>
          <cell r="H2429">
            <v>46042</v>
          </cell>
          <cell r="I2429" t="str">
            <v>SABOOR.ALI</v>
          </cell>
          <cell r="J2429" t="str">
            <v>Accepted</v>
          </cell>
          <cell r="K2429" t="str">
            <v>Online Transfer</v>
          </cell>
          <cell r="L2429" t="str">
            <v>Fresh</v>
          </cell>
          <cell r="M2429" t="str">
            <v>N/A</v>
          </cell>
          <cell r="N2429" t="str">
            <v>-</v>
          </cell>
        </row>
        <row r="2430">
          <cell r="E2430" t="str">
            <v>BQS-465</v>
          </cell>
          <cell r="F2430" t="str">
            <v>2026-01-17 15:17:19</v>
          </cell>
          <cell r="G2430">
            <v>4000</v>
          </cell>
          <cell r="H2430">
            <v>46039</v>
          </cell>
          <cell r="I2430" t="str">
            <v>SABOOR.ALI</v>
          </cell>
          <cell r="J2430" t="str">
            <v>Accepted</v>
          </cell>
          <cell r="K2430" t="str">
            <v>Online Transfer</v>
          </cell>
          <cell r="L2430" t="str">
            <v>Fresh</v>
          </cell>
          <cell r="M2430" t="str">
            <v>N/A</v>
          </cell>
          <cell r="N2430" t="str">
            <v>-</v>
          </cell>
        </row>
        <row r="2431">
          <cell r="E2431" t="str">
            <v>B20087</v>
          </cell>
          <cell r="F2431" t="str">
            <v>2023-11-27 11:24:39</v>
          </cell>
          <cell r="G2431">
            <v>2000</v>
          </cell>
          <cell r="H2431">
            <v>46043</v>
          </cell>
          <cell r="I2431" t="str">
            <v>ZAYNAB.MUSTAFA</v>
          </cell>
          <cell r="J2431" t="str">
            <v>Accepted</v>
          </cell>
          <cell r="K2431" t="str">
            <v>Online Transfer</v>
          </cell>
          <cell r="L2431" t="str">
            <v>Renewal</v>
          </cell>
          <cell r="M2431" t="str">
            <v>-</v>
          </cell>
          <cell r="N2431" t="str">
            <v>-</v>
          </cell>
        </row>
        <row r="2432">
          <cell r="E2432" t="str">
            <v>TGN156R0442369</v>
          </cell>
          <cell r="F2432" t="str">
            <v>2024-01-31 11:14:57</v>
          </cell>
          <cell r="G2432">
            <v>10000</v>
          </cell>
          <cell r="H2432">
            <v>46042</v>
          </cell>
          <cell r="I2432" t="str">
            <v>MUHAMMAD.OWAIS</v>
          </cell>
          <cell r="J2432" t="str">
            <v>Accepted</v>
          </cell>
          <cell r="K2432" t="str">
            <v>Online Transfer</v>
          </cell>
          <cell r="L2432" t="str">
            <v>Renewal</v>
          </cell>
          <cell r="M2432" t="str">
            <v>-</v>
          </cell>
          <cell r="N2432" t="str">
            <v>-</v>
          </cell>
        </row>
        <row r="2433">
          <cell r="E2433" t="str">
            <v>PMHD841FMNN305559</v>
          </cell>
          <cell r="F2433" t="str">
            <v>2026-01-21 00:00:00</v>
          </cell>
          <cell r="G2433">
            <v>13000</v>
          </cell>
          <cell r="H2433">
            <v>46043</v>
          </cell>
          <cell r="I2433" t="str">
            <v>JAWAHIR.SAEED</v>
          </cell>
          <cell r="J2433" t="str">
            <v>Accepted</v>
          </cell>
          <cell r="K2433" t="str">
            <v>Online Transfer</v>
          </cell>
          <cell r="L2433" t="str">
            <v>Conversion</v>
          </cell>
          <cell r="M2433" t="str">
            <v>N/A</v>
          </cell>
          <cell r="N2433" t="str">
            <v>-</v>
          </cell>
        </row>
        <row r="2434">
          <cell r="E2434" t="str">
            <v>GUN126R-5545735</v>
          </cell>
          <cell r="F2434" t="str">
            <v>2026-01-21 15:25:17</v>
          </cell>
          <cell r="G2434">
            <v>16000</v>
          </cell>
          <cell r="H2434">
            <v>46043</v>
          </cell>
          <cell r="I2434" t="str">
            <v>MUNEEB.HUSSAIN</v>
          </cell>
          <cell r="J2434" t="str">
            <v>Accepted</v>
          </cell>
          <cell r="K2434" t="str">
            <v>Online Transfer</v>
          </cell>
          <cell r="L2434" t="str">
            <v>Fresh</v>
          </cell>
          <cell r="M2434" t="str">
            <v>N/A</v>
          </cell>
          <cell r="N2434" t="str">
            <v>-</v>
          </cell>
        </row>
        <row r="2435">
          <cell r="E2435" t="str">
            <v>B20087</v>
          </cell>
          <cell r="F2435" t="str">
            <v>2023-11-27 11:24:39</v>
          </cell>
          <cell r="G2435">
            <v>9000</v>
          </cell>
          <cell r="H2435">
            <v>46043</v>
          </cell>
          <cell r="I2435" t="str">
            <v>ZAYNAB.MUSTAFA</v>
          </cell>
          <cell r="J2435" t="str">
            <v>Accepted</v>
          </cell>
          <cell r="K2435" t="str">
            <v>Online Transfer</v>
          </cell>
          <cell r="L2435" t="str">
            <v>Renewal</v>
          </cell>
          <cell r="M2435" t="str">
            <v>-</v>
          </cell>
          <cell r="N2435" t="str">
            <v>-</v>
          </cell>
        </row>
        <row r="2436">
          <cell r="E2436" t="str">
            <v>NKMASF2E7R1001527</v>
          </cell>
          <cell r="F2436" t="str">
            <v>2026-01-06 17:39:42</v>
          </cell>
          <cell r="G2436">
            <v>10000</v>
          </cell>
          <cell r="H2436">
            <v>46043</v>
          </cell>
          <cell r="I2436" t="str">
            <v>MUNEEB.HUSSAIN</v>
          </cell>
          <cell r="J2436" t="str">
            <v>Accepted</v>
          </cell>
          <cell r="K2436" t="str">
            <v>Online Transfer</v>
          </cell>
          <cell r="L2436" t="str">
            <v>Fresh</v>
          </cell>
          <cell r="M2436" t="str">
            <v>N/A</v>
          </cell>
          <cell r="N2436" t="str">
            <v>-</v>
          </cell>
        </row>
        <row r="2437">
          <cell r="E2437" t="str">
            <v>NSP15R-9515533</v>
          </cell>
          <cell r="F2437" t="str">
            <v>2026-01-05 15:14:57</v>
          </cell>
          <cell r="G2437">
            <v>10000</v>
          </cell>
          <cell r="H2437">
            <v>46043</v>
          </cell>
          <cell r="I2437" t="str">
            <v>MUNEEB.HUSSAIN</v>
          </cell>
          <cell r="J2437" t="str">
            <v>Accepted</v>
          </cell>
          <cell r="K2437" t="str">
            <v>Online Transfer</v>
          </cell>
          <cell r="L2437" t="str">
            <v>Fresh</v>
          </cell>
          <cell r="M2437" t="str">
            <v>N/A</v>
          </cell>
          <cell r="N2437" t="str">
            <v>-</v>
          </cell>
        </row>
        <row r="2438">
          <cell r="E2438">
            <v>7016434</v>
          </cell>
          <cell r="F2438" t="str">
            <v>2023-02-04 12:19:58</v>
          </cell>
          <cell r="G2438">
            <v>11000</v>
          </cell>
          <cell r="H2438">
            <v>46043</v>
          </cell>
          <cell r="I2438" t="str">
            <v>M.MUSTAFA</v>
          </cell>
          <cell r="J2438" t="str">
            <v>Accepted</v>
          </cell>
          <cell r="K2438" t="str">
            <v>Online Transfer</v>
          </cell>
          <cell r="L2438" t="str">
            <v>Renewal</v>
          </cell>
          <cell r="M2438" t="str">
            <v>-</v>
          </cell>
          <cell r="N2438" t="str">
            <v>-</v>
          </cell>
        </row>
        <row r="2439">
          <cell r="E2439" t="str">
            <v>R029997</v>
          </cell>
          <cell r="F2439" t="str">
            <v>2023-02-02 10:01:12</v>
          </cell>
          <cell r="G2439">
            <v>12500</v>
          </cell>
          <cell r="H2439">
            <v>46043</v>
          </cell>
          <cell r="I2439" t="str">
            <v>JAWAHIR.SAEED</v>
          </cell>
          <cell r="J2439" t="str">
            <v>Accepted</v>
          </cell>
          <cell r="K2439" t="str">
            <v>Online Transfer</v>
          </cell>
          <cell r="L2439" t="str">
            <v>Renewal</v>
          </cell>
          <cell r="M2439" t="str">
            <v>-</v>
          </cell>
          <cell r="N2439" t="str">
            <v>-</v>
          </cell>
        </row>
        <row r="2440">
          <cell r="E2440">
            <v>10005</v>
          </cell>
          <cell r="F2440" t="str">
            <v>2025-01-20 14:03:00</v>
          </cell>
          <cell r="G2440">
            <v>13000</v>
          </cell>
          <cell r="H2440">
            <v>46043</v>
          </cell>
          <cell r="I2440" t="str">
            <v>MOSES.AKHTAR</v>
          </cell>
          <cell r="J2440" t="str">
            <v>Accepted</v>
          </cell>
          <cell r="K2440" t="str">
            <v>Online Transfer</v>
          </cell>
          <cell r="L2440" t="str">
            <v>Renewal</v>
          </cell>
          <cell r="M2440" t="str">
            <v>-</v>
          </cell>
          <cell r="N2440" t="str">
            <v>-</v>
          </cell>
        </row>
        <row r="2441">
          <cell r="E2441">
            <v>7016001</v>
          </cell>
          <cell r="F2441" t="str">
            <v>2025-01-29 00:00:00</v>
          </cell>
          <cell r="G2441">
            <v>12000</v>
          </cell>
          <cell r="H2441">
            <v>46043</v>
          </cell>
          <cell r="I2441" t="str">
            <v>FIZA.SHEIKH</v>
          </cell>
          <cell r="J2441" t="str">
            <v>Accepted</v>
          </cell>
          <cell r="K2441" t="str">
            <v>Cash Deposit</v>
          </cell>
          <cell r="L2441" t="str">
            <v>Renewal</v>
          </cell>
          <cell r="M2441" t="str">
            <v>-</v>
          </cell>
          <cell r="N2441" t="str">
            <v>-</v>
          </cell>
        </row>
        <row r="2442">
          <cell r="E2442" t="str">
            <v>LEA14</v>
          </cell>
          <cell r="F2442" t="str">
            <v>2021-02-03 12:38:56</v>
          </cell>
          <cell r="G2442">
            <v>16000</v>
          </cell>
          <cell r="H2442">
            <v>46043</v>
          </cell>
          <cell r="I2442" t="str">
            <v>FIZA.SHEIKH</v>
          </cell>
          <cell r="J2442" t="str">
            <v>Accepted</v>
          </cell>
          <cell r="K2442" t="str">
            <v>Online Transfer</v>
          </cell>
          <cell r="L2442" t="str">
            <v>Renewal</v>
          </cell>
          <cell r="M2442" t="str">
            <v>-</v>
          </cell>
          <cell r="N2442" t="str">
            <v>-</v>
          </cell>
        </row>
        <row r="2443">
          <cell r="E2443">
            <v>4112801</v>
          </cell>
          <cell r="F2443" t="str">
            <v>2026-01-21 00:00:00</v>
          </cell>
          <cell r="G2443">
            <v>14000</v>
          </cell>
          <cell r="H2443">
            <v>46036</v>
          </cell>
          <cell r="I2443" t="str">
            <v>MOSES.AKHTAR</v>
          </cell>
          <cell r="J2443" t="str">
            <v>Accepted</v>
          </cell>
          <cell r="K2443" t="str">
            <v>Online Transfer</v>
          </cell>
          <cell r="L2443" t="str">
            <v>Conversion</v>
          </cell>
          <cell r="M2443" t="str">
            <v>N/A</v>
          </cell>
          <cell r="N2443" t="str">
            <v>-</v>
          </cell>
        </row>
        <row r="2444">
          <cell r="E2444">
            <v>1082409</v>
          </cell>
          <cell r="F2444" t="str">
            <v>2024-12-26 17:22:00</v>
          </cell>
          <cell r="G2444">
            <v>11000</v>
          </cell>
          <cell r="H2444">
            <v>46043</v>
          </cell>
          <cell r="I2444" t="str">
            <v>FIZA.SHEIKH</v>
          </cell>
          <cell r="J2444" t="str">
            <v>Accepted</v>
          </cell>
          <cell r="K2444" t="str">
            <v>Online Transfer</v>
          </cell>
          <cell r="L2444" t="str">
            <v>Renewal</v>
          </cell>
          <cell r="M2444" t="str">
            <v>-</v>
          </cell>
          <cell r="N2444" t="str">
            <v>-</v>
          </cell>
        </row>
        <row r="2445">
          <cell r="E2445" t="str">
            <v>NFBGM266XJR222353</v>
          </cell>
          <cell r="F2445" t="str">
            <v>2022-02-04 12:05:33</v>
          </cell>
          <cell r="G2445">
            <v>14000</v>
          </cell>
          <cell r="H2445">
            <v>46043</v>
          </cell>
          <cell r="I2445" t="str">
            <v>FIZA.SHEIKH</v>
          </cell>
          <cell r="J2445" t="str">
            <v>Accepted</v>
          </cell>
          <cell r="K2445" t="str">
            <v>Online Transfer</v>
          </cell>
          <cell r="L2445" t="str">
            <v>Renewal</v>
          </cell>
          <cell r="M2445" t="str">
            <v>-</v>
          </cell>
          <cell r="N2445" t="str">
            <v>-</v>
          </cell>
        </row>
        <row r="2446">
          <cell r="E2446">
            <v>1014665</v>
          </cell>
          <cell r="F2446" t="str">
            <v>2024-01-22 10:50:04</v>
          </cell>
          <cell r="G2446">
            <v>14000</v>
          </cell>
          <cell r="H2446">
            <v>46043</v>
          </cell>
          <cell r="I2446" t="str">
            <v>FIZA.SHEIKH</v>
          </cell>
          <cell r="J2446" t="str">
            <v>Accepted</v>
          </cell>
          <cell r="K2446" t="str">
            <v>Online Transfer</v>
          </cell>
          <cell r="L2446" t="str">
            <v>Renewal</v>
          </cell>
          <cell r="M2446" t="str">
            <v>-</v>
          </cell>
          <cell r="N2446" t="str">
            <v>-</v>
          </cell>
        </row>
        <row r="2447">
          <cell r="E2447" t="str">
            <v>NR027744</v>
          </cell>
          <cell r="F2447" t="str">
            <v>2023-02-03 13:12:40</v>
          </cell>
          <cell r="G2447">
            <v>14000</v>
          </cell>
          <cell r="H2447">
            <v>46036</v>
          </cell>
          <cell r="I2447" t="str">
            <v>SABA.CH</v>
          </cell>
          <cell r="J2447" t="str">
            <v>Accepted</v>
          </cell>
          <cell r="K2447" t="str">
            <v>Cheque Deposit</v>
          </cell>
          <cell r="L2447" t="str">
            <v>Renewal</v>
          </cell>
          <cell r="M2447" t="str">
            <v>-</v>
          </cell>
          <cell r="N2447" t="str">
            <v>-</v>
          </cell>
        </row>
        <row r="2448">
          <cell r="E2448">
            <v>1516101</v>
          </cell>
          <cell r="F2448" t="str">
            <v>2023-02-06 18:14:43</v>
          </cell>
          <cell r="G2448">
            <v>13000</v>
          </cell>
          <cell r="H2448">
            <v>46043</v>
          </cell>
          <cell r="I2448" t="str">
            <v>MUHAMMAD.OWAIS</v>
          </cell>
          <cell r="J2448" t="str">
            <v>Accepted</v>
          </cell>
          <cell r="K2448" t="str">
            <v>Online Transfer</v>
          </cell>
          <cell r="L2448" t="str">
            <v>Renewal</v>
          </cell>
          <cell r="M2448" t="str">
            <v>-</v>
          </cell>
          <cell r="N2448" t="str">
            <v>-</v>
          </cell>
        </row>
        <row r="2449">
          <cell r="E2449" t="str">
            <v>R025135</v>
          </cell>
          <cell r="F2449" t="str">
            <v>2023-01-25 16:30:19</v>
          </cell>
          <cell r="G2449">
            <v>14000</v>
          </cell>
          <cell r="H2449">
            <v>46042</v>
          </cell>
          <cell r="I2449" t="str">
            <v>SABA.CH</v>
          </cell>
          <cell r="J2449" t="str">
            <v>Accepted</v>
          </cell>
          <cell r="K2449" t="str">
            <v>Online Transfer</v>
          </cell>
          <cell r="L2449" t="str">
            <v>Renewal</v>
          </cell>
          <cell r="M2449" t="str">
            <v>-</v>
          </cell>
          <cell r="N2449" t="str">
            <v>-</v>
          </cell>
        </row>
        <row r="2450">
          <cell r="E2450" t="str">
            <v>R-6025064</v>
          </cell>
          <cell r="F2450" t="str">
            <v>2023-02-02 12:40:31</v>
          </cell>
          <cell r="G2450">
            <v>13000</v>
          </cell>
          <cell r="H2450">
            <v>46043</v>
          </cell>
          <cell r="I2450" t="str">
            <v>MUHAMMAD.OWAIS</v>
          </cell>
          <cell r="J2450" t="str">
            <v>Accepted</v>
          </cell>
          <cell r="K2450" t="str">
            <v>Online Transfer</v>
          </cell>
          <cell r="L2450" t="str">
            <v>Renewal</v>
          </cell>
          <cell r="M2450" t="str">
            <v>-</v>
          </cell>
          <cell r="N2450" t="str">
            <v>-</v>
          </cell>
        </row>
        <row r="2451">
          <cell r="E2451" t="str">
            <v>S-383316</v>
          </cell>
          <cell r="F2451" t="str">
            <v>2023-01-13 17:19:13</v>
          </cell>
          <cell r="G2451">
            <v>13000</v>
          </cell>
          <cell r="H2451">
            <v>46042</v>
          </cell>
          <cell r="I2451" t="str">
            <v>SABA.CH</v>
          </cell>
          <cell r="J2451" t="str">
            <v>Accepted</v>
          </cell>
          <cell r="K2451" t="str">
            <v>Online Transfer</v>
          </cell>
          <cell r="L2451" t="str">
            <v>Renewal</v>
          </cell>
          <cell r="M2451" t="str">
            <v>-</v>
          </cell>
          <cell r="N2451" t="str">
            <v>-</v>
          </cell>
        </row>
        <row r="2452">
          <cell r="E2452" t="str">
            <v>031771</v>
          </cell>
          <cell r="F2452" t="str">
            <v>2024-01-30 14:02:17</v>
          </cell>
          <cell r="G2452">
            <v>13000</v>
          </cell>
          <cell r="H2452">
            <v>46043</v>
          </cell>
          <cell r="I2452" t="str">
            <v>MUHAMMAD.OWAIS</v>
          </cell>
          <cell r="J2452" t="str">
            <v>Accepted</v>
          </cell>
          <cell r="K2452" t="str">
            <v>Online Transfer</v>
          </cell>
          <cell r="L2452" t="str">
            <v>Renewal</v>
          </cell>
          <cell r="M2452" t="str">
            <v>-</v>
          </cell>
          <cell r="N2452" t="str">
            <v>-</v>
          </cell>
        </row>
        <row r="2453">
          <cell r="E2453" t="str">
            <v>NF1AET306H1161611</v>
          </cell>
          <cell r="F2453" t="str">
            <v>2023-02-03 16:58:35</v>
          </cell>
          <cell r="G2453">
            <v>13000</v>
          </cell>
          <cell r="H2453">
            <v>46042</v>
          </cell>
          <cell r="I2453" t="str">
            <v>SABA.CH</v>
          </cell>
          <cell r="J2453" t="str">
            <v>Accepted</v>
          </cell>
          <cell r="K2453" t="str">
            <v>Online Transfer</v>
          </cell>
          <cell r="L2453" t="str">
            <v>Renewal</v>
          </cell>
          <cell r="M2453" t="str">
            <v>-</v>
          </cell>
          <cell r="N2453" t="str">
            <v>-</v>
          </cell>
        </row>
        <row r="2454">
          <cell r="E2454" t="str">
            <v>R010845</v>
          </cell>
          <cell r="F2454" t="str">
            <v>2024-01-15 00:00:00</v>
          </cell>
          <cell r="G2454">
            <v>10000</v>
          </cell>
          <cell r="H2454">
            <v>46038</v>
          </cell>
          <cell r="I2454" t="str">
            <v>AGHA.M.JAFFER</v>
          </cell>
          <cell r="J2454" t="str">
            <v>Accepted</v>
          </cell>
          <cell r="K2454" t="str">
            <v>Online Transfer</v>
          </cell>
          <cell r="L2454" t="str">
            <v>Renewal</v>
          </cell>
          <cell r="M2454" t="str">
            <v>-</v>
          </cell>
          <cell r="N2454" t="str">
            <v>-</v>
          </cell>
        </row>
        <row r="2455">
          <cell r="E2455" t="str">
            <v>NF1AVK31H10033349</v>
          </cell>
          <cell r="F2455" t="str">
            <v>2018-12-03 11:12:39</v>
          </cell>
          <cell r="G2455">
            <v>13000</v>
          </cell>
          <cell r="H2455">
            <v>46042</v>
          </cell>
          <cell r="I2455" t="str">
            <v>SABA.CH</v>
          </cell>
          <cell r="J2455" t="str">
            <v>Accepted</v>
          </cell>
          <cell r="K2455" t="str">
            <v>Cheque Deposit</v>
          </cell>
          <cell r="L2455" t="str">
            <v>Renewal</v>
          </cell>
          <cell r="M2455" t="str">
            <v>-</v>
          </cell>
          <cell r="N2455" t="str">
            <v>-</v>
          </cell>
        </row>
        <row r="2456">
          <cell r="E2456" t="str">
            <v>RS413PK-10027138</v>
          </cell>
          <cell r="F2456" t="str">
            <v>2021-12-28 11:06:00</v>
          </cell>
          <cell r="G2456">
            <v>14500</v>
          </cell>
          <cell r="H2456">
            <v>46043</v>
          </cell>
          <cell r="I2456" t="str">
            <v>WASEEM.TARIQ</v>
          </cell>
          <cell r="J2456" t="str">
            <v>Accepted</v>
          </cell>
          <cell r="K2456" t="str">
            <v>Cash Deposit</v>
          </cell>
          <cell r="L2456" t="str">
            <v>Renewal</v>
          </cell>
          <cell r="M2456" t="str">
            <v>-</v>
          </cell>
          <cell r="N2456" t="str">
            <v>-</v>
          </cell>
        </row>
        <row r="2457">
          <cell r="E2457" t="str">
            <v>ZRE171R-6020367</v>
          </cell>
          <cell r="F2457" t="str">
            <v>2023-01-30 12:42:06</v>
          </cell>
          <cell r="G2457">
            <v>10000</v>
          </cell>
          <cell r="H2457">
            <v>46038</v>
          </cell>
          <cell r="I2457" t="str">
            <v>AGHA.M.JAFFER</v>
          </cell>
          <cell r="J2457" t="str">
            <v>Accepted</v>
          </cell>
          <cell r="K2457" t="str">
            <v>Online Transfer</v>
          </cell>
          <cell r="L2457" t="str">
            <v>Renewal</v>
          </cell>
          <cell r="M2457" t="str">
            <v>-</v>
          </cell>
          <cell r="N2457" t="str">
            <v>-</v>
          </cell>
        </row>
        <row r="2458">
          <cell r="E2458">
            <v>1210655</v>
          </cell>
          <cell r="F2458" t="str">
            <v>2022-02-02 16:09:00</v>
          </cell>
          <cell r="G2458">
            <v>13000</v>
          </cell>
          <cell r="H2458">
            <v>46041</v>
          </cell>
          <cell r="I2458" t="str">
            <v>SABA.CH</v>
          </cell>
          <cell r="J2458" t="str">
            <v>Accepted</v>
          </cell>
          <cell r="K2458" t="str">
            <v>Cash Deposit</v>
          </cell>
          <cell r="L2458" t="str">
            <v>Renewal</v>
          </cell>
          <cell r="M2458" t="str">
            <v>-</v>
          </cell>
          <cell r="N2458" t="str">
            <v>-</v>
          </cell>
        </row>
        <row r="2459">
          <cell r="E2459" t="str">
            <v>NF1AET306H1085781</v>
          </cell>
          <cell r="F2459" t="str">
            <v>2026-01-21 00:00:00</v>
          </cell>
          <cell r="G2459">
            <v>15000</v>
          </cell>
          <cell r="H2459">
            <v>46043</v>
          </cell>
          <cell r="I2459" t="str">
            <v>MOSES.AKHTAR</v>
          </cell>
          <cell r="J2459" t="str">
            <v>Accepted</v>
          </cell>
          <cell r="K2459" t="str">
            <v>Cash Deposit</v>
          </cell>
          <cell r="L2459" t="str">
            <v>Conversion</v>
          </cell>
          <cell r="M2459" t="str">
            <v>N/A</v>
          </cell>
          <cell r="N2459" t="str">
            <v>-</v>
          </cell>
        </row>
        <row r="2460">
          <cell r="E2460" t="str">
            <v>R0892877</v>
          </cell>
          <cell r="F2460" t="str">
            <v>2021-01-21 13:49:29</v>
          </cell>
          <cell r="G2460">
            <v>12000</v>
          </cell>
          <cell r="H2460">
            <v>46041</v>
          </cell>
          <cell r="I2460" t="str">
            <v>SABA.CH</v>
          </cell>
          <cell r="J2460" t="str">
            <v>Accepted</v>
          </cell>
          <cell r="K2460" t="str">
            <v>Online Transfer</v>
          </cell>
          <cell r="L2460" t="str">
            <v>Renewal</v>
          </cell>
          <cell r="M2460" t="str">
            <v>-</v>
          </cell>
          <cell r="N2460" t="str">
            <v>-</v>
          </cell>
        </row>
        <row r="2461">
          <cell r="E2461">
            <v>9520479</v>
          </cell>
          <cell r="F2461" t="str">
            <v>2023-01-26 13:54:21</v>
          </cell>
          <cell r="G2461">
            <v>16000</v>
          </cell>
          <cell r="H2461">
            <v>46043</v>
          </cell>
          <cell r="I2461" t="str">
            <v>M.MUSTAFA</v>
          </cell>
          <cell r="J2461" t="str">
            <v>Accepted</v>
          </cell>
          <cell r="K2461" t="str">
            <v>Online Transfer</v>
          </cell>
          <cell r="L2461" t="str">
            <v>Renewal</v>
          </cell>
          <cell r="M2461" t="str">
            <v>-</v>
          </cell>
          <cell r="N2461" t="str">
            <v>-</v>
          </cell>
        </row>
        <row r="2462">
          <cell r="E2462" t="str">
            <v>NF1AVK31H10070110</v>
          </cell>
          <cell r="F2462" t="str">
            <v>2025-01-10 00:00:00</v>
          </cell>
          <cell r="G2462">
            <v>15500</v>
          </cell>
          <cell r="H2462">
            <v>46043</v>
          </cell>
          <cell r="I2462" t="str">
            <v>WASEEM.TARIQ</v>
          </cell>
          <cell r="J2462" t="str">
            <v>Accepted</v>
          </cell>
          <cell r="K2462" t="str">
            <v>Online Transfer</v>
          </cell>
          <cell r="L2462" t="str">
            <v>Renewal</v>
          </cell>
          <cell r="M2462" t="str">
            <v>-</v>
          </cell>
          <cell r="N2462" t="str">
            <v>-</v>
          </cell>
        </row>
        <row r="2463">
          <cell r="E2463" t="str">
            <v>NF1AET306H1234296</v>
          </cell>
          <cell r="F2463" t="str">
            <v>2025-01-18 14:12:13</v>
          </cell>
          <cell r="G2463">
            <v>10000</v>
          </cell>
          <cell r="H2463">
            <v>46043</v>
          </cell>
          <cell r="I2463" t="str">
            <v>AGHA.M.JAFFER</v>
          </cell>
          <cell r="J2463" t="str">
            <v>Accepted</v>
          </cell>
          <cell r="K2463" t="str">
            <v>Online Transfer</v>
          </cell>
          <cell r="L2463" t="str">
            <v>Renewal</v>
          </cell>
          <cell r="M2463" t="str">
            <v>-</v>
          </cell>
          <cell r="N2463" t="str">
            <v>-</v>
          </cell>
        </row>
        <row r="2464">
          <cell r="E2464" t="str">
            <v>NNAQL51AZKP507289</v>
          </cell>
          <cell r="F2464" t="str">
            <v>2024-02-01 20:34:25</v>
          </cell>
          <cell r="G2464">
            <v>10000</v>
          </cell>
          <cell r="H2464">
            <v>46043</v>
          </cell>
          <cell r="I2464" t="str">
            <v>MUHAMMAD.OWAIS</v>
          </cell>
          <cell r="J2464" t="str">
            <v>Accepted</v>
          </cell>
          <cell r="K2464" t="str">
            <v>Online Transfer</v>
          </cell>
          <cell r="L2464" t="str">
            <v>Renewal</v>
          </cell>
          <cell r="M2464" t="str">
            <v>-</v>
          </cell>
          <cell r="N2464" t="str">
            <v>-</v>
          </cell>
        </row>
        <row r="2465">
          <cell r="E2465" t="str">
            <v>R064215</v>
          </cell>
          <cell r="F2465" t="str">
            <v>2026-01-13 17:55:02</v>
          </cell>
          <cell r="G2465">
            <v>13000</v>
          </cell>
          <cell r="H2465">
            <v>46043</v>
          </cell>
          <cell r="I2465" t="str">
            <v>TANVIR.AHMAD</v>
          </cell>
          <cell r="J2465" t="str">
            <v>Accepted</v>
          </cell>
          <cell r="K2465" t="str">
            <v>Cash Deposit</v>
          </cell>
          <cell r="L2465" t="str">
            <v>Fresh</v>
          </cell>
          <cell r="M2465" t="str">
            <v>N/A</v>
          </cell>
          <cell r="N2465" t="str">
            <v>-</v>
          </cell>
        </row>
        <row r="2466">
          <cell r="E2466" t="str">
            <v>HA365899879</v>
          </cell>
          <cell r="F2466" t="str">
            <v>2025-02-01 13:55:36</v>
          </cell>
          <cell r="G2466">
            <v>9000</v>
          </cell>
          <cell r="H2466">
            <v>46043</v>
          </cell>
          <cell r="I2466" t="str">
            <v>HUZAIFA.KHAN</v>
          </cell>
          <cell r="J2466" t="str">
            <v>Accepted</v>
          </cell>
          <cell r="K2466" t="str">
            <v>Online Transfer</v>
          </cell>
          <cell r="L2466" t="str">
            <v>Renewal</v>
          </cell>
          <cell r="M2466" t="str">
            <v>-</v>
          </cell>
          <cell r="N2466" t="str">
            <v>-</v>
          </cell>
        </row>
        <row r="2467">
          <cell r="E2467" t="str">
            <v>R4202991</v>
          </cell>
          <cell r="F2467" t="str">
            <v>2025-11-13 16:37:43</v>
          </cell>
          <cell r="G2467">
            <v>5000</v>
          </cell>
          <cell r="H2467">
            <v>46042</v>
          </cell>
          <cell r="I2467" t="str">
            <v>TANVIR.AHMAD</v>
          </cell>
          <cell r="J2467" t="str">
            <v>Accepted</v>
          </cell>
          <cell r="K2467" t="str">
            <v>Online Transfer</v>
          </cell>
          <cell r="L2467" t="str">
            <v>Fresh</v>
          </cell>
          <cell r="M2467" t="str">
            <v>Adil Waseem</v>
          </cell>
          <cell r="N2467">
            <v>3630248924317</v>
          </cell>
        </row>
        <row r="2468">
          <cell r="E2468">
            <v>1158388</v>
          </cell>
          <cell r="F2468" t="str">
            <v>2024-12-26 15:29:19</v>
          </cell>
          <cell r="G2468">
            <v>11000</v>
          </cell>
          <cell r="H2468">
            <v>46043</v>
          </cell>
          <cell r="I2468" t="str">
            <v>HUZAIFA.KHAN</v>
          </cell>
          <cell r="J2468" t="str">
            <v>Accepted</v>
          </cell>
          <cell r="K2468" t="str">
            <v>Online Transfer</v>
          </cell>
          <cell r="L2468" t="str">
            <v>Renewal</v>
          </cell>
          <cell r="M2468" t="str">
            <v>-</v>
          </cell>
          <cell r="N2468" t="str">
            <v>-</v>
          </cell>
        </row>
        <row r="2469">
          <cell r="E2469" t="str">
            <v>SV308PK01103937</v>
          </cell>
          <cell r="F2469" t="str">
            <v>2025-01-10 00:00:00</v>
          </cell>
          <cell r="G2469">
            <v>12500</v>
          </cell>
          <cell r="H2469">
            <v>46043</v>
          </cell>
          <cell r="I2469" t="str">
            <v>MOSES.AKHTAR</v>
          </cell>
          <cell r="J2469" t="str">
            <v>Accepted</v>
          </cell>
          <cell r="K2469" t="str">
            <v>Online Transfer</v>
          </cell>
          <cell r="L2469" t="str">
            <v>Renewal</v>
          </cell>
          <cell r="M2469" t="str">
            <v>-</v>
          </cell>
          <cell r="N2469" t="str">
            <v>-</v>
          </cell>
        </row>
        <row r="2470">
          <cell r="E2470" t="str">
            <v>017286</v>
          </cell>
          <cell r="F2470" t="str">
            <v>2020-01-15 11:40:59</v>
          </cell>
          <cell r="G2470">
            <v>15500</v>
          </cell>
          <cell r="H2470">
            <v>46043</v>
          </cell>
          <cell r="I2470" t="str">
            <v>WASEEM.TARIQ</v>
          </cell>
          <cell r="J2470" t="str">
            <v>Accepted</v>
          </cell>
          <cell r="K2470" t="str">
            <v>Online Transfer</v>
          </cell>
          <cell r="L2470" t="str">
            <v>Renewal</v>
          </cell>
          <cell r="M2470" t="str">
            <v>-</v>
          </cell>
          <cell r="N2470" t="str">
            <v>-</v>
          </cell>
        </row>
        <row r="2471">
          <cell r="E2471" t="str">
            <v>H1100712</v>
          </cell>
          <cell r="F2471" t="str">
            <v>2024-01-31 00:00:00</v>
          </cell>
          <cell r="G2471">
            <v>16000</v>
          </cell>
          <cell r="H2471">
            <v>46043</v>
          </cell>
          <cell r="I2471" t="str">
            <v>ALIZA.WALEED</v>
          </cell>
          <cell r="J2471" t="str">
            <v>Accepted</v>
          </cell>
          <cell r="K2471" t="str">
            <v>Cheque Deposit</v>
          </cell>
          <cell r="L2471" t="str">
            <v>Renewal</v>
          </cell>
          <cell r="M2471" t="str">
            <v>-</v>
          </cell>
          <cell r="N2471" t="str">
            <v>-</v>
          </cell>
        </row>
        <row r="2472">
          <cell r="E2472" t="str">
            <v>H5560168</v>
          </cell>
          <cell r="F2472" t="str">
            <v>2025-02-03 10:36:37</v>
          </cell>
          <cell r="G2472">
            <v>15000</v>
          </cell>
          <cell r="H2472">
            <v>46043</v>
          </cell>
          <cell r="I2472" t="str">
            <v>MUHAMMAD.UMER</v>
          </cell>
          <cell r="J2472" t="str">
            <v>Accepted</v>
          </cell>
          <cell r="K2472" t="str">
            <v>Online Transfer</v>
          </cell>
          <cell r="L2472" t="str">
            <v>Renewal</v>
          </cell>
          <cell r="M2472" t="str">
            <v>-</v>
          </cell>
          <cell r="N2472" t="str">
            <v>-</v>
          </cell>
        </row>
        <row r="2473">
          <cell r="E2473" t="str">
            <v>JR241289</v>
          </cell>
          <cell r="F2473" t="str">
            <v>2024-01-15 00:00:00</v>
          </cell>
          <cell r="G2473">
            <v>14500</v>
          </cell>
          <cell r="H2473">
            <v>46043</v>
          </cell>
          <cell r="I2473" t="str">
            <v>WASEEM.TARIQ</v>
          </cell>
          <cell r="J2473" t="str">
            <v>Accepted</v>
          </cell>
          <cell r="K2473" t="str">
            <v>Online Transfer</v>
          </cell>
          <cell r="L2473" t="str">
            <v>Renewal</v>
          </cell>
          <cell r="M2473" t="str">
            <v>-</v>
          </cell>
          <cell r="N2473" t="str">
            <v>-</v>
          </cell>
        </row>
        <row r="2474">
          <cell r="E2474">
            <v>1219254</v>
          </cell>
          <cell r="F2474" t="str">
            <v>2025-01-30 18:41:20</v>
          </cell>
          <cell r="G2474">
            <v>12000</v>
          </cell>
          <cell r="H2474">
            <v>46042</v>
          </cell>
          <cell r="I2474" t="str">
            <v>FARJAD.MANZOOR</v>
          </cell>
          <cell r="J2474" t="str">
            <v>Accepted</v>
          </cell>
          <cell r="K2474" t="str">
            <v>Online Transfer</v>
          </cell>
          <cell r="L2474" t="str">
            <v>Renewal</v>
          </cell>
          <cell r="M2474" t="str">
            <v>-</v>
          </cell>
          <cell r="N2474" t="str">
            <v>-</v>
          </cell>
        </row>
        <row r="2475">
          <cell r="E2475">
            <v>1231659</v>
          </cell>
          <cell r="F2475" t="str">
            <v>2024-02-02 16:16:51</v>
          </cell>
          <cell r="G2475">
            <v>15000</v>
          </cell>
          <cell r="H2475">
            <v>46043</v>
          </cell>
          <cell r="I2475" t="str">
            <v>IQRA.KHAN</v>
          </cell>
          <cell r="J2475" t="str">
            <v>Accepted</v>
          </cell>
          <cell r="K2475" t="str">
            <v>Online Transfer</v>
          </cell>
          <cell r="L2475" t="str">
            <v>Renewal</v>
          </cell>
          <cell r="M2475" t="str">
            <v>-</v>
          </cell>
          <cell r="N2475" t="str">
            <v>-</v>
          </cell>
        </row>
        <row r="2476">
          <cell r="E2476" t="str">
            <v>NSP151R-9523323</v>
          </cell>
          <cell r="F2476" t="str">
            <v>2026-01-10 16:20:21</v>
          </cell>
          <cell r="G2476">
            <v>25000</v>
          </cell>
          <cell r="H2476">
            <v>46043</v>
          </cell>
          <cell r="I2476" t="str">
            <v>WAQAR.NABI</v>
          </cell>
          <cell r="J2476" t="str">
            <v>Accepted</v>
          </cell>
          <cell r="K2476" t="str">
            <v>Cheque Deposit</v>
          </cell>
          <cell r="L2476" t="str">
            <v>Fresh</v>
          </cell>
          <cell r="M2476" t="str">
            <v>N/A</v>
          </cell>
          <cell r="N2476" t="str">
            <v>-</v>
          </cell>
        </row>
        <row r="2477">
          <cell r="E2477" t="str">
            <v>C-10076141</v>
          </cell>
          <cell r="F2477" t="str">
            <v>2026-01-17 12:32:36</v>
          </cell>
          <cell r="G2477">
            <v>13000</v>
          </cell>
          <cell r="H2477">
            <v>46042</v>
          </cell>
          <cell r="I2477" t="str">
            <v>WAQAR.NABI</v>
          </cell>
          <cell r="J2477" t="str">
            <v>Accepted</v>
          </cell>
          <cell r="K2477" t="str">
            <v>Cash Deposit</v>
          </cell>
          <cell r="L2477" t="str">
            <v>Fresh</v>
          </cell>
          <cell r="M2477" t="str">
            <v>N/A</v>
          </cell>
          <cell r="N2477" t="str">
            <v>-</v>
          </cell>
        </row>
        <row r="2478">
          <cell r="E2478" t="str">
            <v>B122444</v>
          </cell>
          <cell r="F2478" t="str">
            <v>2026-01-15 13:16:55</v>
          </cell>
          <cell r="G2478">
            <v>13000</v>
          </cell>
          <cell r="H2478">
            <v>46042</v>
          </cell>
          <cell r="I2478" t="str">
            <v>WAQAR.NABI</v>
          </cell>
          <cell r="J2478" t="str">
            <v>Accepted</v>
          </cell>
          <cell r="K2478" t="str">
            <v>Cash Deposit</v>
          </cell>
          <cell r="L2478" t="str">
            <v>Fresh</v>
          </cell>
          <cell r="M2478" t="str">
            <v>N/A</v>
          </cell>
          <cell r="N2478" t="str">
            <v>-</v>
          </cell>
        </row>
        <row r="2479">
          <cell r="E2479" t="str">
            <v>JR048717</v>
          </cell>
          <cell r="F2479" t="str">
            <v>2024-01-15 00:00:00</v>
          </cell>
          <cell r="G2479">
            <v>15500</v>
          </cell>
          <cell r="H2479">
            <v>46043</v>
          </cell>
          <cell r="I2479" t="str">
            <v>WASEEM.TARIQ</v>
          </cell>
          <cell r="J2479" t="str">
            <v>Accepted</v>
          </cell>
          <cell r="K2479" t="str">
            <v>Online Transfer</v>
          </cell>
          <cell r="L2479" t="str">
            <v>Renewal</v>
          </cell>
          <cell r="M2479" t="str">
            <v>-</v>
          </cell>
          <cell r="N2479" t="str">
            <v>-</v>
          </cell>
        </row>
        <row r="2480">
          <cell r="E2480" t="str">
            <v>TGN166R-0892751</v>
          </cell>
          <cell r="F2480" t="str">
            <v>2026-01-17 15:13:15</v>
          </cell>
          <cell r="G2480">
            <v>13000</v>
          </cell>
          <cell r="H2480">
            <v>46043</v>
          </cell>
          <cell r="I2480" t="str">
            <v>WAQAR.NABI</v>
          </cell>
          <cell r="J2480" t="str">
            <v>Accepted</v>
          </cell>
          <cell r="K2480" t="str">
            <v>Cash Deposit</v>
          </cell>
          <cell r="L2480" t="str">
            <v>Fresh</v>
          </cell>
          <cell r="M2480" t="str">
            <v>N/A</v>
          </cell>
          <cell r="N2480" t="str">
            <v>-</v>
          </cell>
        </row>
        <row r="2481">
          <cell r="E2481">
            <v>7040351</v>
          </cell>
          <cell r="F2481" t="str">
            <v>2024-01-13 00:00:00</v>
          </cell>
          <cell r="G2481">
            <v>14000</v>
          </cell>
          <cell r="H2481">
            <v>46043</v>
          </cell>
          <cell r="I2481" t="str">
            <v>WASEEM.TARIQ</v>
          </cell>
          <cell r="J2481" t="str">
            <v>Accepted</v>
          </cell>
          <cell r="K2481" t="str">
            <v>Online Transfer</v>
          </cell>
          <cell r="L2481" t="str">
            <v>Renewal</v>
          </cell>
          <cell r="M2481" t="str">
            <v>-</v>
          </cell>
          <cell r="N2481" t="str">
            <v>-</v>
          </cell>
        </row>
        <row r="2482">
          <cell r="E2482" t="str">
            <v>NFBGN9663NR014634</v>
          </cell>
          <cell r="F2482" t="str">
            <v>2026-01-17 11:26:46</v>
          </cell>
          <cell r="G2482">
            <v>13000</v>
          </cell>
          <cell r="H2482">
            <v>46043</v>
          </cell>
          <cell r="I2482" t="str">
            <v>WAQAR.NABI</v>
          </cell>
          <cell r="J2482" t="str">
            <v>Accepted</v>
          </cell>
          <cell r="K2482" t="str">
            <v>Cash Deposit</v>
          </cell>
          <cell r="L2482" t="str">
            <v>Fresh</v>
          </cell>
          <cell r="M2482" t="str">
            <v>N/A</v>
          </cell>
          <cell r="N2482" t="str">
            <v>-</v>
          </cell>
        </row>
        <row r="2483">
          <cell r="E2483">
            <v>6037455</v>
          </cell>
          <cell r="F2483" t="str">
            <v>2025-12-10 11:57:53</v>
          </cell>
          <cell r="G2483">
            <v>12500</v>
          </cell>
          <cell r="H2483">
            <v>46043</v>
          </cell>
          <cell r="I2483" t="str">
            <v>WAQAR.NABI</v>
          </cell>
          <cell r="J2483" t="str">
            <v>Accepted</v>
          </cell>
          <cell r="K2483" t="str">
            <v>Cash Deposit</v>
          </cell>
          <cell r="L2483" t="str">
            <v>Fresh</v>
          </cell>
          <cell r="M2483" t="str">
            <v>N/A</v>
          </cell>
          <cell r="N2483" t="str">
            <v>-</v>
          </cell>
        </row>
        <row r="2484">
          <cell r="E2484">
            <v>7006848</v>
          </cell>
          <cell r="F2484" t="str">
            <v>2026-01-17 00:00:00</v>
          </cell>
          <cell r="G2484">
            <v>4000</v>
          </cell>
          <cell r="H2484">
            <v>46043</v>
          </cell>
          <cell r="I2484" t="str">
            <v>ZAHID.IQBAL</v>
          </cell>
          <cell r="J2484" t="str">
            <v>Accepted</v>
          </cell>
          <cell r="K2484" t="str">
            <v>Online Transfer</v>
          </cell>
          <cell r="L2484" t="str">
            <v>Removal Transfer</v>
          </cell>
          <cell r="M2484" t="str">
            <v>-</v>
          </cell>
          <cell r="N2484" t="str">
            <v>-</v>
          </cell>
        </row>
        <row r="2485">
          <cell r="E2485">
            <v>4169872</v>
          </cell>
          <cell r="F2485" t="str">
            <v>2024-01-12 00:00:00</v>
          </cell>
          <cell r="G2485">
            <v>13000</v>
          </cell>
          <cell r="H2485">
            <v>46038</v>
          </cell>
          <cell r="I2485" t="str">
            <v>WASEEM.TARIQ</v>
          </cell>
          <cell r="J2485" t="str">
            <v>Accepted</v>
          </cell>
          <cell r="K2485" t="str">
            <v>Cash Deposit</v>
          </cell>
          <cell r="L2485" t="str">
            <v>Renewal</v>
          </cell>
          <cell r="M2485" t="str">
            <v>-</v>
          </cell>
          <cell r="N2485" t="str">
            <v>-</v>
          </cell>
        </row>
        <row r="2486">
          <cell r="E2486" t="str">
            <v>NFBGM1542KR248649</v>
          </cell>
          <cell r="F2486" t="str">
            <v>2023-01-11 12:23:00</v>
          </cell>
          <cell r="G2486">
            <v>12000</v>
          </cell>
          <cell r="H2486">
            <v>46043</v>
          </cell>
          <cell r="I2486" t="str">
            <v>WASEEM.TARIQ</v>
          </cell>
          <cell r="J2486" t="str">
            <v>Accepted</v>
          </cell>
          <cell r="K2486" t="str">
            <v>Online Transfer</v>
          </cell>
          <cell r="L2486" t="str">
            <v>Renewal</v>
          </cell>
          <cell r="M2486" t="str">
            <v>-</v>
          </cell>
          <cell r="N2486" t="str">
            <v>-</v>
          </cell>
        </row>
        <row r="2487">
          <cell r="E2487" t="str">
            <v>R185990</v>
          </cell>
          <cell r="F2487" t="str">
            <v>2025-01-28 16:27:06</v>
          </cell>
          <cell r="G2487">
            <v>13000</v>
          </cell>
          <cell r="H2487">
            <v>46043</v>
          </cell>
          <cell r="I2487" t="str">
            <v>HUZAIFA.KHAN</v>
          </cell>
          <cell r="J2487" t="str">
            <v>Accepted</v>
          </cell>
          <cell r="K2487" t="str">
            <v>Online Transfer</v>
          </cell>
          <cell r="L2487" t="str">
            <v>Renewal</v>
          </cell>
          <cell r="M2487" t="str">
            <v>-</v>
          </cell>
          <cell r="N2487" t="str">
            <v>-</v>
          </cell>
        </row>
        <row r="2488">
          <cell r="E2488">
            <v>6065631</v>
          </cell>
          <cell r="F2488" t="str">
            <v>2022-02-02 20:49:38</v>
          </cell>
          <cell r="G2488">
            <v>15000</v>
          </cell>
          <cell r="H2488">
            <v>46043</v>
          </cell>
          <cell r="I2488" t="str">
            <v>SAIF.MALIK</v>
          </cell>
          <cell r="J2488" t="str">
            <v>Accepted</v>
          </cell>
          <cell r="K2488" t="str">
            <v>Online Transfer</v>
          </cell>
          <cell r="L2488" t="str">
            <v>Renewal</v>
          </cell>
          <cell r="M2488" t="str">
            <v>-</v>
          </cell>
          <cell r="N2488" t="str">
            <v>-</v>
          </cell>
        </row>
        <row r="2489">
          <cell r="E2489">
            <v>10108684</v>
          </cell>
          <cell r="F2489" t="str">
            <v>2026-01-21 00:00:00</v>
          </cell>
          <cell r="G2489">
            <v>13000</v>
          </cell>
          <cell r="H2489">
            <v>46042</v>
          </cell>
          <cell r="I2489" t="str">
            <v>AMIN.CHISHTI</v>
          </cell>
          <cell r="J2489" t="str">
            <v>Accepted</v>
          </cell>
          <cell r="K2489" t="str">
            <v>Online Transfer</v>
          </cell>
          <cell r="L2489" t="str">
            <v>Conversion</v>
          </cell>
          <cell r="M2489" t="str">
            <v>n/a</v>
          </cell>
          <cell r="N2489" t="str">
            <v>-</v>
          </cell>
        </row>
        <row r="2490">
          <cell r="E2490" t="str">
            <v>M00289</v>
          </cell>
          <cell r="F2490" t="str">
            <v>2025-12-18 10:44:04</v>
          </cell>
          <cell r="G2490">
            <v>12500</v>
          </cell>
          <cell r="H2490">
            <v>46050</v>
          </cell>
          <cell r="I2490" t="str">
            <v>HASSAN.MUSTAFA</v>
          </cell>
          <cell r="J2490" t="str">
            <v>Accepted</v>
          </cell>
          <cell r="K2490" t="str">
            <v>Cash</v>
          </cell>
          <cell r="L2490" t="str">
            <v>Fresh</v>
          </cell>
          <cell r="M2490" t="str">
            <v>N/A</v>
          </cell>
          <cell r="N2490" t="str">
            <v>-</v>
          </cell>
        </row>
        <row r="2491">
          <cell r="E2491" t="str">
            <v>NFBFC6666LR067728</v>
          </cell>
          <cell r="F2491" t="str">
            <v>2026-01-21 00:00:00</v>
          </cell>
          <cell r="G2491">
            <v>12500</v>
          </cell>
          <cell r="H2491">
            <v>46043</v>
          </cell>
          <cell r="I2491" t="str">
            <v>ZAYNAB.MUSTAFA</v>
          </cell>
          <cell r="J2491" t="str">
            <v>Accepted</v>
          </cell>
          <cell r="K2491" t="str">
            <v>Online Transfer</v>
          </cell>
          <cell r="L2491" t="str">
            <v>Conversion</v>
          </cell>
          <cell r="M2491" t="str">
            <v>Waseem Gill (Sialkot technician)</v>
          </cell>
          <cell r="N2491" t="str">
            <v>-</v>
          </cell>
        </row>
        <row r="2492">
          <cell r="E2492" t="str">
            <v>022457</v>
          </cell>
          <cell r="F2492" t="str">
            <v>2024-01-31 00:00:00</v>
          </cell>
          <cell r="G2492">
            <v>16000</v>
          </cell>
          <cell r="H2492">
            <v>46043</v>
          </cell>
          <cell r="I2492" t="str">
            <v>ALIZA.WALEED</v>
          </cell>
          <cell r="J2492" t="str">
            <v>Accepted</v>
          </cell>
          <cell r="K2492" t="str">
            <v>Cash Deposit</v>
          </cell>
          <cell r="L2492" t="str">
            <v>Renewal</v>
          </cell>
          <cell r="M2492" t="str">
            <v>-</v>
          </cell>
          <cell r="N2492" t="str">
            <v>-</v>
          </cell>
        </row>
        <row r="2493">
          <cell r="E2493" t="str">
            <v>H1178820</v>
          </cell>
          <cell r="F2493" t="str">
            <v>2023-01-31 12:15:47</v>
          </cell>
          <cell r="G2493">
            <v>16000</v>
          </cell>
          <cell r="H2493">
            <v>46043</v>
          </cell>
          <cell r="I2493" t="str">
            <v>MUHAMMAD.UMER</v>
          </cell>
          <cell r="J2493" t="str">
            <v>Accepted</v>
          </cell>
          <cell r="K2493" t="str">
            <v>Online Transfer</v>
          </cell>
          <cell r="L2493" t="str">
            <v>Renewal</v>
          </cell>
          <cell r="M2493" t="str">
            <v>-</v>
          </cell>
          <cell r="N2493" t="str">
            <v>-</v>
          </cell>
        </row>
        <row r="2494">
          <cell r="E2494" t="str">
            <v>ED513387</v>
          </cell>
          <cell r="F2494" t="str">
            <v>2026-01-17 14:25:44</v>
          </cell>
          <cell r="G2494">
            <v>12000</v>
          </cell>
          <cell r="H2494">
            <v>46039</v>
          </cell>
          <cell r="I2494" t="str">
            <v>FARJAD.LATIF</v>
          </cell>
          <cell r="J2494" t="str">
            <v>Accepted</v>
          </cell>
          <cell r="K2494" t="str">
            <v>Online Transfer</v>
          </cell>
          <cell r="L2494" t="str">
            <v>Fresh</v>
          </cell>
          <cell r="M2494" t="str">
            <v>N/A</v>
          </cell>
          <cell r="N2494" t="str">
            <v>-</v>
          </cell>
        </row>
        <row r="2495">
          <cell r="E2495" t="str">
            <v>S00206993</v>
          </cell>
          <cell r="F2495" t="str">
            <v>2024-12-20 21:05:15</v>
          </cell>
          <cell r="G2495">
            <v>13500</v>
          </cell>
          <cell r="H2495">
            <v>46042</v>
          </cell>
          <cell r="I2495" t="str">
            <v>WASEEM.TARIQ</v>
          </cell>
          <cell r="J2495" t="str">
            <v>Accepted</v>
          </cell>
          <cell r="K2495" t="str">
            <v>Online Transfer</v>
          </cell>
          <cell r="L2495" t="str">
            <v>Renewal</v>
          </cell>
          <cell r="M2495" t="str">
            <v>-</v>
          </cell>
          <cell r="N2495" t="str">
            <v>-</v>
          </cell>
        </row>
        <row r="2496">
          <cell r="E2496" t="str">
            <v>S1001244</v>
          </cell>
          <cell r="F2496" t="str">
            <v>2026-01-07 13:57:00</v>
          </cell>
          <cell r="G2496">
            <v>10000</v>
          </cell>
          <cell r="H2496">
            <v>46042</v>
          </cell>
          <cell r="I2496" t="str">
            <v>FARJAD.LATIF</v>
          </cell>
          <cell r="J2496" t="str">
            <v>Accepted</v>
          </cell>
          <cell r="K2496" t="str">
            <v>Cash Deposit</v>
          </cell>
          <cell r="L2496" t="str">
            <v>Fresh</v>
          </cell>
          <cell r="M2496" t="str">
            <v>N/A</v>
          </cell>
          <cell r="N2496" t="str">
            <v>-</v>
          </cell>
        </row>
        <row r="2497">
          <cell r="E2497" t="str">
            <v>ZVG10R-090788</v>
          </cell>
          <cell r="F2497" t="str">
            <v>2026-01-06 14:04:20</v>
          </cell>
          <cell r="G2497">
            <v>10000</v>
          </cell>
          <cell r="H2497">
            <v>46042</v>
          </cell>
          <cell r="I2497" t="str">
            <v>FARJAD.LATIF</v>
          </cell>
          <cell r="J2497" t="str">
            <v>Accepted</v>
          </cell>
          <cell r="K2497" t="str">
            <v>Cash Deposit</v>
          </cell>
          <cell r="L2497" t="str">
            <v>Fresh</v>
          </cell>
          <cell r="M2497" t="str">
            <v>N/A</v>
          </cell>
          <cell r="N2497" t="str">
            <v>-</v>
          </cell>
        </row>
        <row r="2498">
          <cell r="E2498" t="str">
            <v>NSP150R-7049825</v>
          </cell>
          <cell r="F2498" t="str">
            <v>2025-02-04 17:11:36</v>
          </cell>
          <cell r="G2498">
            <v>13000</v>
          </cell>
          <cell r="H2498">
            <v>46043</v>
          </cell>
          <cell r="I2498" t="str">
            <v>FARJAD.MANZOOR</v>
          </cell>
          <cell r="J2498" t="str">
            <v>Accepted</v>
          </cell>
          <cell r="K2498" t="str">
            <v>Online Transfer</v>
          </cell>
          <cell r="L2498" t="str">
            <v>Renewal</v>
          </cell>
          <cell r="M2498" t="str">
            <v>-</v>
          </cell>
          <cell r="N2498" t="str">
            <v>-</v>
          </cell>
        </row>
        <row r="2499">
          <cell r="E2499">
            <v>35731</v>
          </cell>
          <cell r="F2499" t="str">
            <v>2024-01-27 11:58:14</v>
          </cell>
          <cell r="G2499">
            <v>14000</v>
          </cell>
          <cell r="H2499">
            <v>46043</v>
          </cell>
          <cell r="I2499" t="str">
            <v>AGHA.M.JAFFER</v>
          </cell>
          <cell r="J2499" t="str">
            <v>Accepted</v>
          </cell>
          <cell r="K2499" t="str">
            <v>Online Transfer</v>
          </cell>
          <cell r="L2499" t="str">
            <v>Renewal</v>
          </cell>
          <cell r="M2499" t="str">
            <v>-</v>
          </cell>
          <cell r="N2499" t="str">
            <v>-</v>
          </cell>
        </row>
        <row r="2500">
          <cell r="E2500" t="str">
            <v>H10017458</v>
          </cell>
          <cell r="F2500" t="str">
            <v>2025-01-31 00:00:00</v>
          </cell>
          <cell r="G2500">
            <v>11000</v>
          </cell>
          <cell r="H2500">
            <v>46043</v>
          </cell>
          <cell r="I2500" t="str">
            <v>AGHA.M.JAFFER</v>
          </cell>
          <cell r="J2500" t="str">
            <v>Accepted</v>
          </cell>
          <cell r="K2500" t="str">
            <v>Online Transfer</v>
          </cell>
          <cell r="L2500" t="str">
            <v>Renewal</v>
          </cell>
          <cell r="M2500" t="str">
            <v>-</v>
          </cell>
          <cell r="N2500" t="str">
            <v>-</v>
          </cell>
        </row>
        <row r="2501">
          <cell r="E2501" t="str">
            <v>R4202991</v>
          </cell>
          <cell r="F2501" t="str">
            <v>2025-11-13 16:37:43</v>
          </cell>
          <cell r="G2501">
            <v>10000</v>
          </cell>
          <cell r="H2501">
            <v>45974</v>
          </cell>
          <cell r="I2501" t="str">
            <v>TANVIR.AHMAD</v>
          </cell>
          <cell r="J2501" t="str">
            <v>Accepted</v>
          </cell>
          <cell r="K2501" t="str">
            <v>Online Transfer</v>
          </cell>
          <cell r="L2501" t="str">
            <v>Fresh</v>
          </cell>
          <cell r="M2501" t="str">
            <v>N/A</v>
          </cell>
          <cell r="N2501" t="str">
            <v>-</v>
          </cell>
        </row>
        <row r="2502">
          <cell r="E2502">
            <v>1017603</v>
          </cell>
          <cell r="F2502" t="str">
            <v>2024-01-27 15:53:40</v>
          </cell>
          <cell r="G2502">
            <v>12000</v>
          </cell>
          <cell r="H2502">
            <v>46043</v>
          </cell>
          <cell r="I2502" t="str">
            <v>SAIF.MALIK</v>
          </cell>
          <cell r="J2502" t="str">
            <v>Accepted</v>
          </cell>
          <cell r="K2502" t="str">
            <v>Online Transfer</v>
          </cell>
          <cell r="L2502" t="str">
            <v>Renewal</v>
          </cell>
          <cell r="M2502" t="str">
            <v>-</v>
          </cell>
          <cell r="N2502" t="str">
            <v>-</v>
          </cell>
        </row>
        <row r="2503">
          <cell r="E2503" t="str">
            <v>0894088</v>
          </cell>
          <cell r="F2503" t="str">
            <v>2021-02-04 17:35:14</v>
          </cell>
          <cell r="G2503">
            <v>15500</v>
          </cell>
          <cell r="H2503">
            <v>46043</v>
          </cell>
          <cell r="I2503" t="str">
            <v>AGHA.M.JAFFER</v>
          </cell>
          <cell r="J2503" t="str">
            <v>Accepted</v>
          </cell>
          <cell r="K2503" t="str">
            <v>Online Transfer</v>
          </cell>
          <cell r="L2503" t="str">
            <v>Renewal</v>
          </cell>
          <cell r="M2503" t="str">
            <v>-</v>
          </cell>
          <cell r="N2503" t="str">
            <v>-</v>
          </cell>
        </row>
        <row r="2504">
          <cell r="E2504">
            <v>7029792</v>
          </cell>
          <cell r="F2504" t="str">
            <v>2024-01-27 14:41:45</v>
          </cell>
          <cell r="G2504">
            <v>12000</v>
          </cell>
          <cell r="H2504">
            <v>46043</v>
          </cell>
          <cell r="I2504" t="str">
            <v>SAIF.MALIK</v>
          </cell>
          <cell r="J2504" t="str">
            <v>Accepted</v>
          </cell>
          <cell r="K2504" t="str">
            <v>Online Transfer</v>
          </cell>
          <cell r="L2504" t="str">
            <v>Renewal</v>
          </cell>
          <cell r="M2504" t="str">
            <v>-</v>
          </cell>
          <cell r="N2504" t="str">
            <v>-</v>
          </cell>
        </row>
        <row r="2505">
          <cell r="E2505">
            <v>7034167</v>
          </cell>
          <cell r="F2505" t="str">
            <v>2024-01-27 15:25:16</v>
          </cell>
          <cell r="G2505">
            <v>12000</v>
          </cell>
          <cell r="H2505">
            <v>46043</v>
          </cell>
          <cell r="I2505" t="str">
            <v>SAIF.MALIK</v>
          </cell>
          <cell r="J2505" t="str">
            <v>Accepted</v>
          </cell>
          <cell r="K2505" t="str">
            <v>Online Transfer</v>
          </cell>
          <cell r="L2505" t="str">
            <v>Renewal</v>
          </cell>
          <cell r="M2505" t="str">
            <v>-</v>
          </cell>
          <cell r="N2505" t="str">
            <v>-</v>
          </cell>
        </row>
        <row r="2506">
          <cell r="E2506">
            <v>9516951</v>
          </cell>
          <cell r="F2506" t="str">
            <v>2022-02-02 17:24:31</v>
          </cell>
          <cell r="G2506">
            <v>14000</v>
          </cell>
          <cell r="H2506">
            <v>46043</v>
          </cell>
          <cell r="I2506" t="str">
            <v>SAIF.MALIK</v>
          </cell>
          <cell r="J2506" t="str">
            <v>Accepted</v>
          </cell>
          <cell r="K2506" t="str">
            <v>Online Transfer</v>
          </cell>
          <cell r="L2506" t="str">
            <v>Renewal</v>
          </cell>
          <cell r="M2506" t="str">
            <v>-</v>
          </cell>
          <cell r="N2506" t="str">
            <v>-</v>
          </cell>
        </row>
        <row r="2507">
          <cell r="E2507">
            <v>2453430</v>
          </cell>
          <cell r="F2507" t="str">
            <v>2024-02-03 14:09:54</v>
          </cell>
          <cell r="G2507">
            <v>14000</v>
          </cell>
          <cell r="H2507">
            <v>46042</v>
          </cell>
          <cell r="I2507" t="str">
            <v>SAIF.MALIK</v>
          </cell>
          <cell r="J2507" t="str">
            <v>Accepted</v>
          </cell>
          <cell r="K2507" t="str">
            <v>Online Transfer</v>
          </cell>
          <cell r="L2507" t="str">
            <v>Renewal</v>
          </cell>
          <cell r="M2507" t="str">
            <v>-</v>
          </cell>
          <cell r="N2507" t="str">
            <v>-</v>
          </cell>
        </row>
        <row r="2508">
          <cell r="E2508">
            <v>7031819</v>
          </cell>
          <cell r="F2508" t="str">
            <v>2023-01-31 11:41:13</v>
          </cell>
          <cell r="G2508">
            <v>13000</v>
          </cell>
          <cell r="H2508">
            <v>46043</v>
          </cell>
          <cell r="I2508" t="str">
            <v>AGHA.M.JAFFER</v>
          </cell>
          <cell r="J2508" t="str">
            <v>Accepted</v>
          </cell>
          <cell r="K2508" t="str">
            <v>Online Transfer</v>
          </cell>
          <cell r="L2508" t="str">
            <v>Renewal</v>
          </cell>
          <cell r="M2508" t="str">
            <v>-</v>
          </cell>
          <cell r="N2508" t="str">
            <v>-</v>
          </cell>
        </row>
        <row r="2509">
          <cell r="E2509" t="str">
            <v>R-6073503</v>
          </cell>
          <cell r="F2509" t="str">
            <v>2024-02-02 15:27:21</v>
          </cell>
          <cell r="G2509">
            <v>13500</v>
          </cell>
          <cell r="H2509">
            <v>46043</v>
          </cell>
          <cell r="I2509" t="str">
            <v>HUZAIFA.KHAN</v>
          </cell>
          <cell r="J2509" t="str">
            <v>Accepted</v>
          </cell>
          <cell r="K2509" t="str">
            <v>Online Transfer</v>
          </cell>
          <cell r="L2509" t="str">
            <v>Renewal</v>
          </cell>
          <cell r="M2509" t="str">
            <v>-</v>
          </cell>
          <cell r="N2509" t="str">
            <v>-</v>
          </cell>
        </row>
        <row r="2510">
          <cell r="E2510" t="str">
            <v>R5565706</v>
          </cell>
          <cell r="F2510" t="str">
            <v>2025-01-30 17:03:51</v>
          </cell>
          <cell r="G2510">
            <v>15000</v>
          </cell>
          <cell r="H2510">
            <v>46043</v>
          </cell>
          <cell r="I2510" t="str">
            <v>HUZAIFA.KHAN</v>
          </cell>
          <cell r="J2510" t="str">
            <v>Accepted</v>
          </cell>
          <cell r="K2510" t="str">
            <v>Online Transfer</v>
          </cell>
          <cell r="L2510" t="str">
            <v>Renewal</v>
          </cell>
          <cell r="M2510" t="str">
            <v>-</v>
          </cell>
          <cell r="N2510" t="str">
            <v>-</v>
          </cell>
        </row>
        <row r="2511">
          <cell r="E2511">
            <v>1241201</v>
          </cell>
          <cell r="F2511" t="str">
            <v>2026-01-20 14:41:06</v>
          </cell>
          <cell r="G2511">
            <v>16000</v>
          </cell>
          <cell r="H2511">
            <v>46043</v>
          </cell>
          <cell r="I2511" t="str">
            <v>TANVIR.AHMAD</v>
          </cell>
          <cell r="J2511" t="str">
            <v>Accepted</v>
          </cell>
          <cell r="K2511" t="str">
            <v>Online Transfer</v>
          </cell>
          <cell r="L2511" t="str">
            <v>Fresh</v>
          </cell>
          <cell r="M2511" t="str">
            <v>UMER AHMAD</v>
          </cell>
          <cell r="N2511" t="str">
            <v>36302-0924049-5</v>
          </cell>
        </row>
        <row r="2512">
          <cell r="E2512">
            <v>701832</v>
          </cell>
          <cell r="F2512" t="str">
            <v>2026-01-20 15:30:32</v>
          </cell>
          <cell r="G2512">
            <v>18000</v>
          </cell>
          <cell r="H2512">
            <v>46043</v>
          </cell>
          <cell r="I2512" t="str">
            <v>TANVIR.AHMAD</v>
          </cell>
          <cell r="J2512" t="str">
            <v>Accepted</v>
          </cell>
          <cell r="K2512" t="str">
            <v>Online Transfer</v>
          </cell>
          <cell r="L2512" t="str">
            <v>Fresh</v>
          </cell>
          <cell r="M2512" t="str">
            <v>UMER AHMAD</v>
          </cell>
          <cell r="N2512" t="str">
            <v>36302-0924049-5</v>
          </cell>
        </row>
        <row r="2513">
          <cell r="E2513" t="str">
            <v>R224301</v>
          </cell>
          <cell r="F2513" t="str">
            <v>2026-01-17 12:17:56</v>
          </cell>
          <cell r="G2513">
            <v>7500</v>
          </cell>
          <cell r="H2513">
            <v>46041</v>
          </cell>
          <cell r="I2513" t="str">
            <v>TANVIR.AHMAD</v>
          </cell>
          <cell r="J2513" t="str">
            <v>Accepted</v>
          </cell>
          <cell r="K2513" t="str">
            <v>Online Transfer</v>
          </cell>
          <cell r="L2513" t="str">
            <v>Fresh</v>
          </cell>
          <cell r="M2513" t="str">
            <v>N/A</v>
          </cell>
          <cell r="N2513" t="str">
            <v>-</v>
          </cell>
        </row>
        <row r="2514">
          <cell r="E2514">
            <v>7077696</v>
          </cell>
          <cell r="F2514" t="str">
            <v>2026-01-16 15:16:04</v>
          </cell>
          <cell r="G2514">
            <v>1500</v>
          </cell>
          <cell r="H2514">
            <v>46039</v>
          </cell>
          <cell r="I2514" t="str">
            <v>WAQAR.NABI</v>
          </cell>
          <cell r="J2514" t="str">
            <v>Accepted</v>
          </cell>
          <cell r="K2514" t="str">
            <v>Online Transfer</v>
          </cell>
          <cell r="L2514" t="str">
            <v>Fresh</v>
          </cell>
          <cell r="M2514" t="str">
            <v>N/A</v>
          </cell>
          <cell r="N2514" t="str">
            <v>-</v>
          </cell>
        </row>
        <row r="2515">
          <cell r="E2515" t="str">
            <v>BHT-224</v>
          </cell>
          <cell r="F2515" t="str">
            <v>2025-01-25 14:53:42</v>
          </cell>
          <cell r="G2515">
            <v>16000</v>
          </cell>
          <cell r="H2515">
            <v>46042</v>
          </cell>
          <cell r="I2515" t="str">
            <v>FARJAD.MANZOOR</v>
          </cell>
          <cell r="J2515" t="str">
            <v>Accepted</v>
          </cell>
          <cell r="K2515" t="str">
            <v>Online Transfer</v>
          </cell>
          <cell r="L2515" t="str">
            <v>Renewal</v>
          </cell>
          <cell r="M2515" t="str">
            <v>-</v>
          </cell>
          <cell r="N2515" t="str">
            <v>-</v>
          </cell>
        </row>
        <row r="2516">
          <cell r="E2516">
            <v>1275985</v>
          </cell>
          <cell r="F2516" t="str">
            <v>2024-02-01 18:12:48</v>
          </cell>
          <cell r="G2516">
            <v>14000</v>
          </cell>
          <cell r="H2516">
            <v>46042</v>
          </cell>
          <cell r="I2516" t="str">
            <v>FARJAD.MANZOOR</v>
          </cell>
          <cell r="J2516" t="str">
            <v>Accepted</v>
          </cell>
          <cell r="K2516" t="str">
            <v>Cash Deposit</v>
          </cell>
          <cell r="L2516" t="str">
            <v>Renewal</v>
          </cell>
          <cell r="M2516" t="str">
            <v>-</v>
          </cell>
          <cell r="N2516" t="str">
            <v>-</v>
          </cell>
        </row>
        <row r="2517">
          <cell r="E2517" t="str">
            <v>ZRE171R-6025192</v>
          </cell>
          <cell r="F2517" t="str">
            <v>2026-01-22 00:00:00</v>
          </cell>
          <cell r="G2517">
            <v>13000</v>
          </cell>
          <cell r="H2517">
            <v>46043</v>
          </cell>
          <cell r="I2517" t="str">
            <v>HASNAIN</v>
          </cell>
          <cell r="J2517" t="str">
            <v>Accepted</v>
          </cell>
          <cell r="K2517" t="str">
            <v>Online Transfer</v>
          </cell>
          <cell r="L2517" t="str">
            <v>Conversion</v>
          </cell>
          <cell r="M2517" t="str">
            <v>N/A</v>
          </cell>
          <cell r="N2517" t="str">
            <v>-</v>
          </cell>
        </row>
        <row r="2518">
          <cell r="E2518" t="str">
            <v>TRJ150-0098886</v>
          </cell>
          <cell r="F2518" t="str">
            <v>2024-02-01 14:45:30</v>
          </cell>
          <cell r="G2518">
            <v>16000</v>
          </cell>
          <cell r="H2518">
            <v>46042</v>
          </cell>
          <cell r="I2518" t="str">
            <v>FARJAD.MANZOOR</v>
          </cell>
          <cell r="J2518" t="str">
            <v>Accepted</v>
          </cell>
          <cell r="K2518" t="str">
            <v>Online Transfer</v>
          </cell>
          <cell r="L2518" t="str">
            <v>Renewal</v>
          </cell>
          <cell r="M2518" t="str">
            <v>-</v>
          </cell>
          <cell r="N2518" t="str">
            <v>-</v>
          </cell>
        </row>
        <row r="2519">
          <cell r="E2519">
            <v>1004088</v>
          </cell>
          <cell r="F2519" t="str">
            <v>2022-12-30 15:58:00</v>
          </cell>
          <cell r="G2519">
            <v>13000</v>
          </cell>
          <cell r="H2519">
            <v>46043</v>
          </cell>
          <cell r="I2519" t="str">
            <v>FIZA.SHEIKH</v>
          </cell>
          <cell r="J2519" t="str">
            <v>Accepted</v>
          </cell>
          <cell r="K2519" t="str">
            <v>Online Transfer</v>
          </cell>
          <cell r="L2519" t="str">
            <v>Renewal</v>
          </cell>
          <cell r="M2519" t="str">
            <v>-</v>
          </cell>
          <cell r="N2519" t="str">
            <v>-</v>
          </cell>
        </row>
        <row r="2520">
          <cell r="E2520">
            <v>7028805</v>
          </cell>
          <cell r="F2520" t="str">
            <v>2022-02-04 15:43:32</v>
          </cell>
          <cell r="G2520">
            <v>13500</v>
          </cell>
          <cell r="H2520">
            <v>46043</v>
          </cell>
          <cell r="I2520" t="str">
            <v>AGHA.M.JAFFER</v>
          </cell>
          <cell r="J2520" t="str">
            <v>Accepted</v>
          </cell>
          <cell r="K2520" t="str">
            <v>Cash Deposit</v>
          </cell>
          <cell r="L2520" t="str">
            <v>Renewal</v>
          </cell>
          <cell r="M2520" t="str">
            <v>-</v>
          </cell>
          <cell r="N2520" t="str">
            <v>-</v>
          </cell>
        </row>
        <row r="2521">
          <cell r="E2521" t="str">
            <v>KSP1302D46427</v>
          </cell>
          <cell r="F2521" t="str">
            <v>2023-01-19 14:33:34</v>
          </cell>
          <cell r="G2521">
            <v>16000</v>
          </cell>
          <cell r="H2521">
            <v>46042</v>
          </cell>
          <cell r="I2521" t="str">
            <v>ZAYNAB.MUSTAFA</v>
          </cell>
          <cell r="J2521" t="str">
            <v>Accepted</v>
          </cell>
          <cell r="K2521" t="str">
            <v>Online Transfer</v>
          </cell>
          <cell r="L2521" t="str">
            <v>Renewal</v>
          </cell>
          <cell r="M2521" t="str">
            <v>-</v>
          </cell>
          <cell r="N2521" t="str">
            <v>-</v>
          </cell>
        </row>
        <row r="2522">
          <cell r="E2522" t="str">
            <v>R069956</v>
          </cell>
          <cell r="F2522" t="str">
            <v>2025-01-17 17:43:11</v>
          </cell>
          <cell r="G2522">
            <v>12000</v>
          </cell>
          <cell r="H2522">
            <v>46043</v>
          </cell>
          <cell r="I2522" t="str">
            <v>HASNAIN</v>
          </cell>
          <cell r="J2522" t="str">
            <v>Accepted</v>
          </cell>
          <cell r="K2522" t="str">
            <v>Online Transfer</v>
          </cell>
          <cell r="L2522" t="str">
            <v>Renewal</v>
          </cell>
          <cell r="M2522" t="str">
            <v>-</v>
          </cell>
          <cell r="N2522" t="str">
            <v>-</v>
          </cell>
        </row>
        <row r="2523">
          <cell r="E2523">
            <v>10146034</v>
          </cell>
          <cell r="F2523" t="str">
            <v>2024-01-26 13:09:37</v>
          </cell>
          <cell r="G2523">
            <v>13500</v>
          </cell>
          <cell r="H2523">
            <v>46042</v>
          </cell>
          <cell r="I2523" t="str">
            <v>HASNAIN</v>
          </cell>
          <cell r="J2523" t="str">
            <v>Accepted</v>
          </cell>
          <cell r="K2523" t="str">
            <v>Online Transfer</v>
          </cell>
          <cell r="L2523" t="str">
            <v>Renewal</v>
          </cell>
          <cell r="M2523" t="str">
            <v>-</v>
          </cell>
          <cell r="N2523" t="str">
            <v>-</v>
          </cell>
        </row>
        <row r="2524">
          <cell r="E2524">
            <v>6065710</v>
          </cell>
          <cell r="F2524" t="str">
            <v>2022-01-19 11:01:45</v>
          </cell>
          <cell r="G2524">
            <v>11000</v>
          </cell>
          <cell r="H2524">
            <v>46042</v>
          </cell>
          <cell r="I2524" t="str">
            <v>RAHAT.GUL</v>
          </cell>
          <cell r="J2524" t="str">
            <v>Accepted</v>
          </cell>
          <cell r="K2524" t="str">
            <v>Online Transfer</v>
          </cell>
          <cell r="L2524" t="str">
            <v>Renewal</v>
          </cell>
          <cell r="M2524" t="str">
            <v>-</v>
          </cell>
          <cell r="N2524" t="str">
            <v>-</v>
          </cell>
        </row>
        <row r="2525">
          <cell r="E2525" t="str">
            <v>NFBGM1546HR212276</v>
          </cell>
          <cell r="F2525" t="str">
            <v>2024-01-23 13:41:28</v>
          </cell>
          <cell r="G2525">
            <v>13000</v>
          </cell>
          <cell r="H2525">
            <v>46042</v>
          </cell>
          <cell r="I2525" t="str">
            <v>RAHAT.GUL</v>
          </cell>
          <cell r="J2525" t="str">
            <v>Accepted</v>
          </cell>
          <cell r="K2525" t="str">
            <v>Online Transfer</v>
          </cell>
          <cell r="L2525" t="str">
            <v>Renewal</v>
          </cell>
          <cell r="M2525" t="str">
            <v>-</v>
          </cell>
          <cell r="N2525" t="str">
            <v>-</v>
          </cell>
        </row>
        <row r="2526">
          <cell r="E2526" t="str">
            <v>PR035932</v>
          </cell>
          <cell r="F2526" t="str">
            <v>2024-01-23 13:51:58</v>
          </cell>
          <cell r="G2526">
            <v>13000</v>
          </cell>
          <cell r="H2526">
            <v>46042</v>
          </cell>
          <cell r="I2526" t="str">
            <v>RAHAT.GUL</v>
          </cell>
          <cell r="J2526" t="str">
            <v>Accepted</v>
          </cell>
          <cell r="K2526" t="str">
            <v>Online Transfer</v>
          </cell>
          <cell r="L2526" t="str">
            <v>Renewal</v>
          </cell>
          <cell r="M2526" t="str">
            <v>-</v>
          </cell>
          <cell r="N2526" t="str">
            <v>-</v>
          </cell>
        </row>
        <row r="2527">
          <cell r="E2527">
            <v>2565954</v>
          </cell>
          <cell r="F2527" t="str">
            <v>2020-01-30 10:41:55</v>
          </cell>
          <cell r="G2527">
            <v>16000</v>
          </cell>
          <cell r="H2527">
            <v>46043</v>
          </cell>
          <cell r="I2527" t="str">
            <v>ALIZA.WALEED</v>
          </cell>
          <cell r="J2527" t="str">
            <v>Accepted</v>
          </cell>
          <cell r="K2527" t="str">
            <v>Online Transfer</v>
          </cell>
          <cell r="L2527" t="str">
            <v>Renewal</v>
          </cell>
          <cell r="M2527" t="str">
            <v>-</v>
          </cell>
          <cell r="N2527" t="str">
            <v>-</v>
          </cell>
        </row>
        <row r="2528">
          <cell r="E2528" t="str">
            <v>0158143</v>
          </cell>
          <cell r="F2528" t="str">
            <v>2024-01-19 12:23:24</v>
          </cell>
          <cell r="G2528">
            <v>14000</v>
          </cell>
          <cell r="H2528">
            <v>46042</v>
          </cell>
          <cell r="I2528" t="str">
            <v>RAHAT.GUL</v>
          </cell>
          <cell r="J2528" t="str">
            <v>Accepted</v>
          </cell>
          <cell r="K2528" t="str">
            <v>Cash Deposit</v>
          </cell>
          <cell r="L2528" t="str">
            <v>Renewal</v>
          </cell>
          <cell r="M2528" t="str">
            <v>-</v>
          </cell>
          <cell r="N2528" t="str">
            <v>-</v>
          </cell>
        </row>
        <row r="2529">
          <cell r="E2529" t="str">
            <v>NSP150R-7006236</v>
          </cell>
          <cell r="F2529" t="str">
            <v>2024-01-22 13:05:54</v>
          </cell>
          <cell r="G2529">
            <v>13000</v>
          </cell>
          <cell r="H2529">
            <v>46042</v>
          </cell>
          <cell r="I2529" t="str">
            <v>RAHAT.GUL</v>
          </cell>
          <cell r="J2529" t="str">
            <v>Accepted</v>
          </cell>
          <cell r="K2529" t="str">
            <v>Online Transfer</v>
          </cell>
          <cell r="L2529" t="str">
            <v>Renewal</v>
          </cell>
          <cell r="M2529" t="str">
            <v>-</v>
          </cell>
          <cell r="N2529" t="str">
            <v>-</v>
          </cell>
        </row>
        <row r="2530">
          <cell r="E2530" t="str">
            <v>PMHJ2813SMN205139</v>
          </cell>
          <cell r="F2530" t="str">
            <v>2025-02-04 00:00:00</v>
          </cell>
          <cell r="G2530">
            <v>12000</v>
          </cell>
          <cell r="H2530">
            <v>46042</v>
          </cell>
          <cell r="I2530" t="str">
            <v>ALIZA.WALEED</v>
          </cell>
          <cell r="J2530" t="str">
            <v>Accepted</v>
          </cell>
          <cell r="K2530" t="str">
            <v>Cash Deposit</v>
          </cell>
          <cell r="L2530" t="str">
            <v>Renewal</v>
          </cell>
          <cell r="M2530" t="str">
            <v>-</v>
          </cell>
          <cell r="N2530" t="str">
            <v>-</v>
          </cell>
        </row>
        <row r="2531">
          <cell r="E2531">
            <v>6039215</v>
          </cell>
          <cell r="F2531" t="str">
            <v>2019-11-22 12:44:15</v>
          </cell>
          <cell r="G2531">
            <v>4000</v>
          </cell>
          <cell r="H2531">
            <v>46042</v>
          </cell>
          <cell r="I2531" t="str">
            <v>ZAHID.IQBAL</v>
          </cell>
          <cell r="J2531" t="str">
            <v>Accepted</v>
          </cell>
          <cell r="K2531" t="str">
            <v>Online Transfer</v>
          </cell>
          <cell r="L2531" t="str">
            <v>Removal Transfer</v>
          </cell>
          <cell r="M2531" t="str">
            <v>-</v>
          </cell>
          <cell r="N2531" t="str">
            <v>-</v>
          </cell>
        </row>
        <row r="2532">
          <cell r="E2532" t="str">
            <v>NKMAAB3R3S1001217</v>
          </cell>
          <cell r="F2532" t="str">
            <v>2026-01-17 14:52:10</v>
          </cell>
          <cell r="G2532">
            <v>17000</v>
          </cell>
          <cell r="H2532">
            <v>46039</v>
          </cell>
          <cell r="I2532" t="str">
            <v>JOSEPH.H</v>
          </cell>
          <cell r="J2532" t="str">
            <v>Accepted</v>
          </cell>
          <cell r="K2532" t="str">
            <v>Online Transfer</v>
          </cell>
          <cell r="L2532" t="str">
            <v>Fresh</v>
          </cell>
          <cell r="M2532" t="str">
            <v>N/A</v>
          </cell>
          <cell r="N2532" t="str">
            <v>-</v>
          </cell>
        </row>
        <row r="2533">
          <cell r="E2533" t="str">
            <v>ED551302</v>
          </cell>
          <cell r="F2533" t="str">
            <v>2026-01-09 20:43:36</v>
          </cell>
          <cell r="G2533">
            <v>13000</v>
          </cell>
          <cell r="H2533">
            <v>46038</v>
          </cell>
          <cell r="I2533" t="str">
            <v>JOSEPH.H</v>
          </cell>
          <cell r="J2533" t="str">
            <v>Accepted</v>
          </cell>
          <cell r="K2533" t="str">
            <v>Online Transfer</v>
          </cell>
          <cell r="L2533" t="str">
            <v>Fresh</v>
          </cell>
          <cell r="M2533" t="str">
            <v>N/A</v>
          </cell>
          <cell r="N2533" t="str">
            <v>-</v>
          </cell>
        </row>
        <row r="2534">
          <cell r="E2534" t="str">
            <v>NZE170R4017092</v>
          </cell>
          <cell r="F2534" t="str">
            <v>2026-01-19 13:14:18</v>
          </cell>
          <cell r="G2534">
            <v>26000</v>
          </cell>
          <cell r="H2534">
            <v>46041</v>
          </cell>
          <cell r="I2534" t="str">
            <v>JOSEPH.H</v>
          </cell>
          <cell r="J2534" t="str">
            <v>Accepted</v>
          </cell>
          <cell r="K2534" t="str">
            <v>Online Transfer</v>
          </cell>
          <cell r="L2534" t="str">
            <v>Fresh</v>
          </cell>
          <cell r="M2534" t="str">
            <v>N/A</v>
          </cell>
          <cell r="N2534" t="str">
            <v>-</v>
          </cell>
        </row>
        <row r="2535">
          <cell r="E2535" t="str">
            <v>NFBC6662JR041558</v>
          </cell>
          <cell r="F2535" t="str">
            <v>2026-01-20 21:19:10</v>
          </cell>
          <cell r="G2535">
            <v>14000</v>
          </cell>
          <cell r="H2535">
            <v>46042</v>
          </cell>
          <cell r="I2535" t="str">
            <v>JOSEPH.H</v>
          </cell>
          <cell r="J2535" t="str">
            <v>Accepted</v>
          </cell>
          <cell r="K2535" t="str">
            <v>Online Transfer</v>
          </cell>
          <cell r="L2535" t="str">
            <v>Fresh</v>
          </cell>
          <cell r="M2535" t="str">
            <v>N/A</v>
          </cell>
          <cell r="N2535" t="str">
            <v>-</v>
          </cell>
        </row>
        <row r="2536">
          <cell r="E2536" t="str">
            <v>065158</v>
          </cell>
          <cell r="F2536" t="str">
            <v>2022-04-16 12:19:37</v>
          </cell>
          <cell r="G2536">
            <v>4000</v>
          </cell>
          <cell r="H2536">
            <v>46037</v>
          </cell>
          <cell r="I2536" t="str">
            <v>ALI.HASSAN</v>
          </cell>
          <cell r="J2536" t="str">
            <v>Accepted</v>
          </cell>
          <cell r="K2536" t="str">
            <v>Online Transfer</v>
          </cell>
          <cell r="L2536" t="str">
            <v>Removal Transfer</v>
          </cell>
          <cell r="M2536" t="str">
            <v>-</v>
          </cell>
          <cell r="N2536" t="str">
            <v>-</v>
          </cell>
        </row>
        <row r="2537">
          <cell r="E2537" t="str">
            <v>PU308583</v>
          </cell>
          <cell r="F2537" t="str">
            <v>2023-06-24 19:36:58</v>
          </cell>
          <cell r="G2537">
            <v>4000</v>
          </cell>
          <cell r="H2537">
            <v>46026</v>
          </cell>
          <cell r="I2537" t="str">
            <v>ALI.HASSAN</v>
          </cell>
          <cell r="J2537" t="str">
            <v>Accepted</v>
          </cell>
          <cell r="K2537" t="str">
            <v>Online Transfer</v>
          </cell>
          <cell r="L2537" t="str">
            <v>Removal Transfer</v>
          </cell>
          <cell r="M2537" t="str">
            <v>-</v>
          </cell>
          <cell r="N2537" t="str">
            <v>-</v>
          </cell>
        </row>
        <row r="2538">
          <cell r="E2538">
            <v>1276570</v>
          </cell>
          <cell r="F2538" t="str">
            <v>2023-04-03 15:19:28</v>
          </cell>
          <cell r="G2538">
            <v>4000</v>
          </cell>
          <cell r="H2538">
            <v>46027</v>
          </cell>
          <cell r="I2538" t="str">
            <v>ALI.HASSAN</v>
          </cell>
          <cell r="J2538" t="str">
            <v>Accepted</v>
          </cell>
          <cell r="K2538" t="str">
            <v>Online Transfer</v>
          </cell>
          <cell r="L2538" t="str">
            <v>Removal Transfer</v>
          </cell>
          <cell r="M2538" t="str">
            <v>-</v>
          </cell>
          <cell r="N2538" t="str">
            <v>-</v>
          </cell>
        </row>
        <row r="2539">
          <cell r="E2539" t="str">
            <v>R6034952</v>
          </cell>
          <cell r="F2539" t="str">
            <v>2025-09-24 15:37:20</v>
          </cell>
          <cell r="G2539">
            <v>4000</v>
          </cell>
          <cell r="H2539">
            <v>46042</v>
          </cell>
          <cell r="I2539" t="str">
            <v>ALI.HASSAN</v>
          </cell>
          <cell r="J2539" t="str">
            <v>Accepted</v>
          </cell>
          <cell r="K2539" t="str">
            <v>Cash Deposit</v>
          </cell>
          <cell r="L2539" t="str">
            <v>Removal Transfer</v>
          </cell>
          <cell r="M2539" t="str">
            <v>-</v>
          </cell>
          <cell r="N2539" t="str">
            <v>-</v>
          </cell>
        </row>
        <row r="2540">
          <cell r="E2540" t="str">
            <v>R017277</v>
          </cell>
          <cell r="F2540" t="str">
            <v>2023-01-16 16:44:07</v>
          </cell>
          <cell r="G2540">
            <v>13000</v>
          </cell>
          <cell r="H2540">
            <v>46042</v>
          </cell>
          <cell r="I2540" t="str">
            <v>AGHA.M.JAFFER</v>
          </cell>
          <cell r="J2540" t="str">
            <v>Accepted</v>
          </cell>
          <cell r="K2540" t="str">
            <v>Online Transfer</v>
          </cell>
          <cell r="L2540" t="str">
            <v>Renewal</v>
          </cell>
          <cell r="M2540" t="str">
            <v>-</v>
          </cell>
          <cell r="N2540" t="str">
            <v>-</v>
          </cell>
        </row>
        <row r="2541">
          <cell r="E2541" t="str">
            <v>CK008498</v>
          </cell>
          <cell r="F2541" t="str">
            <v>2026-01-02 15:40:42</v>
          </cell>
          <cell r="G2541">
            <v>13000</v>
          </cell>
          <cell r="H2541">
            <v>46042</v>
          </cell>
          <cell r="I2541" t="str">
            <v>SHAHZAD.BHATTI</v>
          </cell>
          <cell r="J2541" t="str">
            <v>Accepted</v>
          </cell>
          <cell r="K2541" t="str">
            <v>Cash Deposit</v>
          </cell>
          <cell r="L2541" t="str">
            <v>Fresh</v>
          </cell>
          <cell r="M2541" t="str">
            <v>N/A</v>
          </cell>
          <cell r="N2541" t="str">
            <v>-</v>
          </cell>
        </row>
        <row r="2542">
          <cell r="E2542">
            <v>1049393</v>
          </cell>
          <cell r="F2542" t="str">
            <v>2020-12-31 15:27:37</v>
          </cell>
          <cell r="G2542">
            <v>5000</v>
          </cell>
          <cell r="H2542">
            <v>46041</v>
          </cell>
          <cell r="I2542" t="str">
            <v>WASEEM.TARIQ</v>
          </cell>
          <cell r="J2542" t="str">
            <v>Accepted</v>
          </cell>
          <cell r="K2542" t="str">
            <v>Online Transfer</v>
          </cell>
          <cell r="L2542" t="str">
            <v>Renewal</v>
          </cell>
          <cell r="M2542" t="str">
            <v>-</v>
          </cell>
          <cell r="N2542" t="str">
            <v>-</v>
          </cell>
        </row>
        <row r="2543">
          <cell r="E2543" t="str">
            <v>NFBGM1647KR245227</v>
          </cell>
          <cell r="F2543" t="str">
            <v>2026-01-19 20:53:34</v>
          </cell>
          <cell r="G2543">
            <v>13000</v>
          </cell>
          <cell r="H2543">
            <v>46041</v>
          </cell>
          <cell r="I2543" t="str">
            <v>SHAYAN</v>
          </cell>
          <cell r="J2543" t="str">
            <v>Accepted</v>
          </cell>
          <cell r="K2543" t="str">
            <v>Online Transfer</v>
          </cell>
          <cell r="L2543" t="str">
            <v>Fresh</v>
          </cell>
          <cell r="M2543" t="str">
            <v>N/A</v>
          </cell>
          <cell r="N2543" t="str">
            <v>-</v>
          </cell>
        </row>
        <row r="2544">
          <cell r="E2544" t="str">
            <v>ZRE171R-6035400</v>
          </cell>
          <cell r="F2544" t="str">
            <v>2026-01-19 13:54:21</v>
          </cell>
          <cell r="G2544">
            <v>17000</v>
          </cell>
          <cell r="H2544">
            <v>46041</v>
          </cell>
          <cell r="I2544" t="str">
            <v>SHAYAN</v>
          </cell>
          <cell r="J2544" t="str">
            <v>Accepted</v>
          </cell>
          <cell r="K2544" t="str">
            <v>Online Transfer</v>
          </cell>
          <cell r="L2544" t="str">
            <v>Fresh</v>
          </cell>
          <cell r="M2544" t="str">
            <v>N/A</v>
          </cell>
          <cell r="N2544" t="str">
            <v>-</v>
          </cell>
        </row>
        <row r="2545">
          <cell r="E2545" t="str">
            <v>NKMASE2E6P1003923</v>
          </cell>
          <cell r="F2545" t="str">
            <v>2026-01-19 16:15:45</v>
          </cell>
          <cell r="G2545">
            <v>18000</v>
          </cell>
          <cell r="H2545">
            <v>46042</v>
          </cell>
          <cell r="I2545" t="str">
            <v>SHAYAN</v>
          </cell>
          <cell r="J2545" t="str">
            <v>Accepted</v>
          </cell>
          <cell r="K2545" t="str">
            <v>Online Transfer</v>
          </cell>
          <cell r="L2545" t="str">
            <v>Fresh</v>
          </cell>
          <cell r="M2545" t="str">
            <v>N/A</v>
          </cell>
          <cell r="N2545" t="str">
            <v>-</v>
          </cell>
        </row>
        <row r="2546">
          <cell r="E2546">
            <v>1051843</v>
          </cell>
          <cell r="F2546" t="str">
            <v>2021-02-02 14:35:19</v>
          </cell>
          <cell r="G2546">
            <v>14000</v>
          </cell>
          <cell r="H2546">
            <v>46042</v>
          </cell>
          <cell r="I2546" t="str">
            <v>WASEEM.TARIQ</v>
          </cell>
          <cell r="J2546" t="str">
            <v>Accepted</v>
          </cell>
          <cell r="K2546" t="str">
            <v>Cash Deposit</v>
          </cell>
          <cell r="L2546" t="str">
            <v>Renewal</v>
          </cell>
          <cell r="M2546" t="str">
            <v>-</v>
          </cell>
          <cell r="N2546" t="str">
            <v>-</v>
          </cell>
        </row>
        <row r="2547">
          <cell r="E2547" t="str">
            <v>0017145</v>
          </cell>
          <cell r="F2547" t="str">
            <v>2020-01-14 14:51:46</v>
          </cell>
          <cell r="G2547">
            <v>11750</v>
          </cell>
          <cell r="H2547">
            <v>46041</v>
          </cell>
          <cell r="I2547" t="str">
            <v>WASEEM.TARIQ</v>
          </cell>
          <cell r="J2547" t="str">
            <v>Accepted</v>
          </cell>
          <cell r="K2547" t="str">
            <v>Online Transfer</v>
          </cell>
          <cell r="L2547" t="str">
            <v>Renewal</v>
          </cell>
          <cell r="M2547" t="str">
            <v>-</v>
          </cell>
          <cell r="N2547" t="str">
            <v>-</v>
          </cell>
        </row>
        <row r="2548">
          <cell r="E2548" t="str">
            <v>JH-31226309</v>
          </cell>
          <cell r="F2548" t="str">
            <v>2025-01-18 12:49:24</v>
          </cell>
          <cell r="G2548">
            <v>8000</v>
          </cell>
          <cell r="H2548">
            <v>46042</v>
          </cell>
          <cell r="I2548" t="str">
            <v>MOSES.AKHTAR</v>
          </cell>
          <cell r="J2548" t="str">
            <v>Accepted</v>
          </cell>
          <cell r="K2548" t="str">
            <v>Online Transfer</v>
          </cell>
          <cell r="L2548" t="str">
            <v>Renewal</v>
          </cell>
          <cell r="M2548" t="str">
            <v>-</v>
          </cell>
          <cell r="N2548" t="str">
            <v>-</v>
          </cell>
        </row>
        <row r="2549">
          <cell r="E2549">
            <v>2014825</v>
          </cell>
          <cell r="F2549" t="str">
            <v>2025-01-11 14:22:13</v>
          </cell>
          <cell r="G2549">
            <v>11000</v>
          </cell>
          <cell r="H2549">
            <v>46042</v>
          </cell>
          <cell r="I2549" t="str">
            <v>MUHAMMAD.OWAIS</v>
          </cell>
          <cell r="J2549" t="str">
            <v>Accepted</v>
          </cell>
          <cell r="K2549" t="str">
            <v>Online Transfer</v>
          </cell>
          <cell r="L2549" t="str">
            <v>Renewal</v>
          </cell>
          <cell r="M2549" t="str">
            <v>-</v>
          </cell>
          <cell r="N2549" t="str">
            <v>-</v>
          </cell>
        </row>
        <row r="2550">
          <cell r="E2550" t="str">
            <v>BWB-516</v>
          </cell>
          <cell r="F2550" t="str">
            <v>2026-01-20 14:16:38</v>
          </cell>
          <cell r="G2550">
            <v>16000</v>
          </cell>
          <cell r="H2550">
            <v>46042</v>
          </cell>
          <cell r="I2550" t="str">
            <v>WASIQ.JAVED</v>
          </cell>
          <cell r="J2550" t="str">
            <v>Accepted</v>
          </cell>
          <cell r="K2550" t="str">
            <v>Online Transfer</v>
          </cell>
          <cell r="L2550" t="str">
            <v>Fresh</v>
          </cell>
          <cell r="M2550" t="str">
            <v>N/A</v>
          </cell>
          <cell r="N2550" t="str">
            <v>-</v>
          </cell>
        </row>
        <row r="2551">
          <cell r="E2551" t="str">
            <v>R048767</v>
          </cell>
          <cell r="F2551" t="str">
            <v>2023-02-03 12:47:49</v>
          </cell>
          <cell r="G2551">
            <v>14000</v>
          </cell>
          <cell r="H2551">
            <v>46042</v>
          </cell>
          <cell r="I2551" t="str">
            <v>MUHAMMAD.OWAIS</v>
          </cell>
          <cell r="J2551" t="str">
            <v>Accepted</v>
          </cell>
          <cell r="K2551" t="str">
            <v>Online Transfer</v>
          </cell>
          <cell r="L2551" t="str">
            <v>Renewal</v>
          </cell>
          <cell r="M2551" t="str">
            <v>-</v>
          </cell>
          <cell r="N2551" t="str">
            <v>-</v>
          </cell>
        </row>
        <row r="2552">
          <cell r="E2552" t="str">
            <v>NPS150R-7004082</v>
          </cell>
          <cell r="F2552" t="str">
            <v>2026-01-19 17:49:25</v>
          </cell>
          <cell r="G2552">
            <v>18000</v>
          </cell>
          <cell r="H2552">
            <v>46042</v>
          </cell>
          <cell r="I2552" t="str">
            <v>MUNEEB.HUSSAIN</v>
          </cell>
          <cell r="J2552" t="str">
            <v>Accepted</v>
          </cell>
          <cell r="K2552" t="str">
            <v>Cash Deposit</v>
          </cell>
          <cell r="L2552" t="str">
            <v>Fresh</v>
          </cell>
          <cell r="M2552" t="str">
            <v>N/A</v>
          </cell>
          <cell r="N2552" t="str">
            <v>-</v>
          </cell>
        </row>
        <row r="2553">
          <cell r="E2553">
            <v>1235199</v>
          </cell>
          <cell r="F2553" t="str">
            <v>2025-01-13 15:59:06</v>
          </cell>
          <cell r="G2553">
            <v>14000</v>
          </cell>
          <cell r="H2553">
            <v>46041</v>
          </cell>
          <cell r="I2553" t="str">
            <v>MUHAMMAD.OWAIS</v>
          </cell>
          <cell r="J2553" t="str">
            <v>Accepted</v>
          </cell>
          <cell r="K2553" t="str">
            <v>Cash Deposit</v>
          </cell>
          <cell r="L2553" t="str">
            <v>Renewal</v>
          </cell>
          <cell r="M2553" t="str">
            <v>-</v>
          </cell>
          <cell r="N2553" t="str">
            <v>-</v>
          </cell>
        </row>
        <row r="2554">
          <cell r="E2554" t="str">
            <v>A1J310PK10110481</v>
          </cell>
          <cell r="F2554" t="str">
            <v>2026-01-20 16:09:56</v>
          </cell>
          <cell r="G2554">
            <v>13000</v>
          </cell>
          <cell r="H2554">
            <v>46042</v>
          </cell>
          <cell r="I2554" t="str">
            <v>WASIQ.JAVED</v>
          </cell>
          <cell r="J2554" t="str">
            <v>Accepted</v>
          </cell>
          <cell r="K2554" t="str">
            <v>Online Transfer</v>
          </cell>
          <cell r="L2554" t="str">
            <v>Fresh</v>
          </cell>
          <cell r="M2554" t="str">
            <v>N/A</v>
          </cell>
          <cell r="N2554" t="str">
            <v>-</v>
          </cell>
        </row>
        <row r="2555">
          <cell r="E2555" t="str">
            <v>R033791</v>
          </cell>
          <cell r="F2555" t="str">
            <v>2025-01-20 15:14:25</v>
          </cell>
          <cell r="G2555">
            <v>11000</v>
          </cell>
          <cell r="H2555">
            <v>46041</v>
          </cell>
          <cell r="I2555" t="str">
            <v>MUHAMMAD.OWAIS</v>
          </cell>
          <cell r="J2555" t="str">
            <v>Accepted</v>
          </cell>
          <cell r="K2555" t="str">
            <v>Online Transfer</v>
          </cell>
          <cell r="L2555" t="str">
            <v>Renewal</v>
          </cell>
          <cell r="M2555" t="str">
            <v>-</v>
          </cell>
          <cell r="N2555" t="str">
            <v>-</v>
          </cell>
        </row>
        <row r="2556">
          <cell r="E2556" t="str">
            <v>GUN-126R5567961</v>
          </cell>
          <cell r="F2556" t="str">
            <v>2025-02-04 15:10:05</v>
          </cell>
          <cell r="G2556">
            <v>12000</v>
          </cell>
          <cell r="H2556">
            <v>46042</v>
          </cell>
          <cell r="I2556" t="str">
            <v>IQRA.KHAN</v>
          </cell>
          <cell r="J2556" t="str">
            <v>Accepted</v>
          </cell>
          <cell r="K2556" t="str">
            <v>Online Transfer</v>
          </cell>
          <cell r="L2556" t="str">
            <v>Renewal</v>
          </cell>
          <cell r="M2556" t="str">
            <v>-</v>
          </cell>
          <cell r="N2556" t="str">
            <v>-</v>
          </cell>
        </row>
        <row r="2557">
          <cell r="E2557" t="str">
            <v>CE1200038494</v>
          </cell>
          <cell r="F2557" t="str">
            <v>2026-01-20 12:26:28</v>
          </cell>
          <cell r="G2557">
            <v>13000</v>
          </cell>
          <cell r="H2557">
            <v>46042</v>
          </cell>
          <cell r="I2557" t="str">
            <v>MUNEEB.HUSSAIN</v>
          </cell>
          <cell r="J2557" t="str">
            <v>Accepted</v>
          </cell>
          <cell r="K2557" t="str">
            <v>Online Transfer</v>
          </cell>
          <cell r="L2557" t="str">
            <v>Fresh</v>
          </cell>
          <cell r="M2557" t="str">
            <v>N/A</v>
          </cell>
          <cell r="N2557" t="str">
            <v>-</v>
          </cell>
        </row>
        <row r="2558">
          <cell r="E2558" t="str">
            <v>NF1AET306H1288532</v>
          </cell>
          <cell r="F2558" t="str">
            <v>2026-01-17 16:28:34</v>
          </cell>
          <cell r="G2558">
            <v>13000</v>
          </cell>
          <cell r="H2558">
            <v>46041</v>
          </cell>
          <cell r="I2558" t="str">
            <v>SABOOR.ALI</v>
          </cell>
          <cell r="J2558" t="str">
            <v>Accepted</v>
          </cell>
          <cell r="K2558" t="str">
            <v>Online Transfer</v>
          </cell>
          <cell r="L2558" t="str">
            <v>Fresh</v>
          </cell>
          <cell r="M2558" t="str">
            <v>N/A</v>
          </cell>
          <cell r="N2558" t="str">
            <v>-</v>
          </cell>
        </row>
        <row r="2559">
          <cell r="E2559" t="str">
            <v>A1J310PL10040950</v>
          </cell>
          <cell r="F2559" t="str">
            <v>2026-01-15 19:32:37</v>
          </cell>
          <cell r="G2559">
            <v>10000</v>
          </cell>
          <cell r="H2559">
            <v>46039</v>
          </cell>
          <cell r="I2559" t="str">
            <v>WASIQ.JAVED</v>
          </cell>
          <cell r="J2559" t="str">
            <v>Accepted</v>
          </cell>
          <cell r="K2559" t="str">
            <v>Online Transfer</v>
          </cell>
          <cell r="L2559" t="str">
            <v>Fresh</v>
          </cell>
          <cell r="M2559" t="str">
            <v>N/A</v>
          </cell>
          <cell r="N2559" t="str">
            <v>-</v>
          </cell>
        </row>
        <row r="2560">
          <cell r="E2560" t="str">
            <v>ZRE172R-7021473</v>
          </cell>
          <cell r="F2560" t="str">
            <v>2026-01-15 18:11:32</v>
          </cell>
          <cell r="G2560">
            <v>10000</v>
          </cell>
          <cell r="H2560">
            <v>46039</v>
          </cell>
          <cell r="I2560" t="str">
            <v>WASIQ.JAVED</v>
          </cell>
          <cell r="J2560" t="str">
            <v>Accepted</v>
          </cell>
          <cell r="K2560" t="str">
            <v>Online Transfer</v>
          </cell>
          <cell r="L2560" t="str">
            <v>Fresh</v>
          </cell>
          <cell r="M2560" t="str">
            <v>N/A</v>
          </cell>
          <cell r="N2560" t="str">
            <v>-</v>
          </cell>
        </row>
        <row r="2561">
          <cell r="E2561" t="str">
            <v>H10017832</v>
          </cell>
          <cell r="F2561" t="str">
            <v>2026-01-20 12:09:24</v>
          </cell>
          <cell r="G2561">
            <v>13000</v>
          </cell>
          <cell r="H2561">
            <v>46041</v>
          </cell>
          <cell r="I2561" t="str">
            <v>HANNAN.ALI</v>
          </cell>
          <cell r="J2561" t="str">
            <v>Accepted</v>
          </cell>
          <cell r="K2561" t="str">
            <v>Online Transfer</v>
          </cell>
          <cell r="L2561" t="str">
            <v>Fresh</v>
          </cell>
          <cell r="M2561" t="str">
            <v>N/A</v>
          </cell>
          <cell r="N2561" t="str">
            <v>-</v>
          </cell>
        </row>
        <row r="2562">
          <cell r="E2562" t="str">
            <v>ZRE172R-7077552</v>
          </cell>
          <cell r="F2562" t="str">
            <v>2026-01-16 20:25:34</v>
          </cell>
          <cell r="G2562">
            <v>16000</v>
          </cell>
          <cell r="H2562">
            <v>46038</v>
          </cell>
          <cell r="I2562" t="str">
            <v>SABOOR.ALI</v>
          </cell>
          <cell r="J2562" t="str">
            <v>Accepted</v>
          </cell>
          <cell r="K2562" t="str">
            <v>Online Transfer</v>
          </cell>
          <cell r="L2562" t="str">
            <v>Fresh</v>
          </cell>
          <cell r="M2562" t="str">
            <v>N/A</v>
          </cell>
          <cell r="N2562" t="str">
            <v>-</v>
          </cell>
        </row>
        <row r="2563">
          <cell r="E2563" t="str">
            <v>AYH-049</v>
          </cell>
          <cell r="F2563" t="str">
            <v>2026-01-20 13:43:30</v>
          </cell>
          <cell r="G2563">
            <v>13000</v>
          </cell>
          <cell r="H2563">
            <v>46042</v>
          </cell>
          <cell r="I2563" t="str">
            <v>MUNEEB.HUSSAIN</v>
          </cell>
          <cell r="J2563" t="str">
            <v>Accepted</v>
          </cell>
          <cell r="K2563" t="str">
            <v>Online Transfer</v>
          </cell>
          <cell r="L2563" t="str">
            <v>Fresh</v>
          </cell>
          <cell r="M2563" t="str">
            <v>N/A</v>
          </cell>
          <cell r="N2563" t="str">
            <v>-</v>
          </cell>
        </row>
        <row r="2564">
          <cell r="E2564" t="str">
            <v>NNAYB54BZMP701216</v>
          </cell>
          <cell r="F2564" t="str">
            <v>2026-01-17 19:46:52</v>
          </cell>
          <cell r="G2564">
            <v>13000</v>
          </cell>
          <cell r="H2564">
            <v>46042</v>
          </cell>
          <cell r="I2564" t="str">
            <v>MUNEEB.HUSSAIN</v>
          </cell>
          <cell r="J2564" t="str">
            <v>Accepted</v>
          </cell>
          <cell r="K2564" t="str">
            <v>Online Transfer</v>
          </cell>
          <cell r="L2564" t="str">
            <v>Fresh</v>
          </cell>
          <cell r="M2564" t="str">
            <v>N/A</v>
          </cell>
          <cell r="N2564" t="str">
            <v>-</v>
          </cell>
        </row>
        <row r="2565">
          <cell r="E2565" t="str">
            <v>NF1AET306H1041517</v>
          </cell>
          <cell r="F2565" t="str">
            <v>2026-01-15 18:06:08</v>
          </cell>
          <cell r="G2565">
            <v>13000</v>
          </cell>
          <cell r="H2565">
            <v>46038</v>
          </cell>
          <cell r="I2565" t="str">
            <v>SABOOR.ALI</v>
          </cell>
          <cell r="J2565" t="str">
            <v>Accepted</v>
          </cell>
          <cell r="K2565" t="str">
            <v>Online Transfer</v>
          </cell>
          <cell r="L2565" t="str">
            <v>Fresh</v>
          </cell>
          <cell r="M2565" t="str">
            <v>N/A</v>
          </cell>
          <cell r="N2565" t="str">
            <v>-</v>
          </cell>
        </row>
        <row r="2566">
          <cell r="E2566" t="str">
            <v>A1J310PK1014336</v>
          </cell>
          <cell r="F2566" t="str">
            <v>2026-01-15 16:36:47</v>
          </cell>
          <cell r="G2566">
            <v>10000</v>
          </cell>
          <cell r="H2566">
            <v>46039</v>
          </cell>
          <cell r="I2566" t="str">
            <v>WASIQ.JAVED</v>
          </cell>
          <cell r="J2566" t="str">
            <v>Accepted</v>
          </cell>
          <cell r="K2566" t="str">
            <v>Online Transfer</v>
          </cell>
          <cell r="L2566" t="str">
            <v>Fresh</v>
          </cell>
          <cell r="M2566" t="str">
            <v>N/A</v>
          </cell>
          <cell r="N2566" t="str">
            <v>-</v>
          </cell>
        </row>
        <row r="2567">
          <cell r="E2567" t="str">
            <v>AZX-597</v>
          </cell>
          <cell r="F2567" t="str">
            <v>2026-01-19 14:08:09</v>
          </cell>
          <cell r="G2567">
            <v>13000</v>
          </cell>
          <cell r="H2567">
            <v>46041</v>
          </cell>
          <cell r="I2567" t="str">
            <v>MUNEEB.HUSSAIN</v>
          </cell>
          <cell r="J2567" t="str">
            <v>Accepted</v>
          </cell>
          <cell r="K2567" t="str">
            <v>Online Transfer</v>
          </cell>
          <cell r="L2567" t="str">
            <v>Fresh</v>
          </cell>
          <cell r="M2567" t="str">
            <v>N/A</v>
          </cell>
          <cell r="N2567" t="str">
            <v>-</v>
          </cell>
        </row>
        <row r="2568">
          <cell r="E2568" t="str">
            <v>BQS-465</v>
          </cell>
          <cell r="F2568" t="str">
            <v>2026-01-17 15:17:19</v>
          </cell>
          <cell r="G2568">
            <v>11000</v>
          </cell>
          <cell r="H2568">
            <v>46039</v>
          </cell>
          <cell r="I2568" t="str">
            <v>SABOOR.ALI</v>
          </cell>
          <cell r="J2568" t="str">
            <v>Accepted</v>
          </cell>
          <cell r="K2568" t="str">
            <v>Online Transfer</v>
          </cell>
          <cell r="L2568" t="str">
            <v>Fresh</v>
          </cell>
          <cell r="M2568" t="str">
            <v>N/A</v>
          </cell>
          <cell r="N2568" t="str">
            <v>-</v>
          </cell>
        </row>
        <row r="2569">
          <cell r="E2569" t="str">
            <v>NF1AET306H1205646</v>
          </cell>
          <cell r="F2569" t="str">
            <v>2026-01-15 16:57:40</v>
          </cell>
          <cell r="G2569">
            <v>10000</v>
          </cell>
          <cell r="H2569">
            <v>46039</v>
          </cell>
          <cell r="I2569" t="str">
            <v>WASIQ.JAVED</v>
          </cell>
          <cell r="J2569" t="str">
            <v>Accepted</v>
          </cell>
          <cell r="K2569" t="str">
            <v>Online Transfer</v>
          </cell>
          <cell r="L2569" t="str">
            <v>Fresh</v>
          </cell>
          <cell r="M2569" t="str">
            <v>N/A</v>
          </cell>
          <cell r="N2569" t="str">
            <v>-</v>
          </cell>
        </row>
        <row r="2570">
          <cell r="E2570" t="str">
            <v>R-7065983</v>
          </cell>
          <cell r="F2570" t="str">
            <v>2024-01-31 11:41:37</v>
          </cell>
          <cell r="G2570">
            <v>12000</v>
          </cell>
          <cell r="H2570">
            <v>46042</v>
          </cell>
          <cell r="I2570" t="str">
            <v>MUHAMMAD.UMER</v>
          </cell>
          <cell r="J2570" t="str">
            <v>Accepted</v>
          </cell>
          <cell r="K2570" t="str">
            <v>Online Transfer</v>
          </cell>
          <cell r="L2570" t="str">
            <v>Renewal</v>
          </cell>
          <cell r="M2570" t="str">
            <v>-</v>
          </cell>
          <cell r="N2570" t="str">
            <v>-</v>
          </cell>
        </row>
        <row r="2571">
          <cell r="E2571" t="str">
            <v>AZX-275</v>
          </cell>
          <cell r="F2571" t="str">
            <v>2026-01-16 17:13:27</v>
          </cell>
          <cell r="G2571">
            <v>14000</v>
          </cell>
          <cell r="H2571">
            <v>46038</v>
          </cell>
          <cell r="I2571" t="str">
            <v>SABOOR.ALI</v>
          </cell>
          <cell r="J2571" t="str">
            <v>Accepted</v>
          </cell>
          <cell r="K2571" t="str">
            <v>Online Transfer</v>
          </cell>
          <cell r="L2571" t="str">
            <v>Fresh</v>
          </cell>
          <cell r="M2571" t="str">
            <v>N/A</v>
          </cell>
          <cell r="N2571" t="str">
            <v>-</v>
          </cell>
        </row>
        <row r="2572">
          <cell r="E2572" t="str">
            <v>UZJ200-4021615</v>
          </cell>
          <cell r="F2572" t="str">
            <v>2026-01-17 11:53:30</v>
          </cell>
          <cell r="G2572">
            <v>10000</v>
          </cell>
          <cell r="H2572">
            <v>46039</v>
          </cell>
          <cell r="I2572" t="str">
            <v>WASIQ.JAVED</v>
          </cell>
          <cell r="J2572" t="str">
            <v>Accepted</v>
          </cell>
          <cell r="K2572" t="str">
            <v>Online Transfer</v>
          </cell>
          <cell r="L2572" t="str">
            <v>Fresh</v>
          </cell>
          <cell r="M2572" t="str">
            <v>N/A</v>
          </cell>
          <cell r="N2572" t="str">
            <v>-</v>
          </cell>
        </row>
        <row r="2573">
          <cell r="E2573" t="str">
            <v>NFBF06661HR021702</v>
          </cell>
          <cell r="F2573" t="str">
            <v>2026-01-14 20:04:39</v>
          </cell>
          <cell r="G2573">
            <v>15000</v>
          </cell>
          <cell r="H2573">
            <v>46036</v>
          </cell>
          <cell r="I2573" t="str">
            <v>SABOOR.ALI</v>
          </cell>
          <cell r="J2573" t="str">
            <v>Accepted</v>
          </cell>
          <cell r="K2573" t="str">
            <v>Online Transfer</v>
          </cell>
          <cell r="L2573" t="str">
            <v>Fresh</v>
          </cell>
          <cell r="M2573" t="str">
            <v>N/A</v>
          </cell>
          <cell r="N2573" t="str">
            <v>-</v>
          </cell>
        </row>
        <row r="2574">
          <cell r="E2574">
            <v>7037667</v>
          </cell>
          <cell r="F2574" t="str">
            <v>2026-01-21 00:00:00</v>
          </cell>
          <cell r="G2574">
            <v>16000</v>
          </cell>
          <cell r="H2574">
            <v>46042</v>
          </cell>
          <cell r="I2574" t="str">
            <v>ABDUL.AHAD</v>
          </cell>
          <cell r="J2574" t="str">
            <v>Accepted</v>
          </cell>
          <cell r="K2574" t="str">
            <v>Online Transfer</v>
          </cell>
          <cell r="L2574" t="str">
            <v>Conversion</v>
          </cell>
          <cell r="M2574" t="str">
            <v>NON</v>
          </cell>
          <cell r="N2574" t="str">
            <v>-</v>
          </cell>
        </row>
        <row r="2575">
          <cell r="E2575" t="str">
            <v>KGC30-0219526</v>
          </cell>
          <cell r="F2575" t="str">
            <v>2026-01-21 00:00:00</v>
          </cell>
          <cell r="G2575">
            <v>15000</v>
          </cell>
          <cell r="H2575">
            <v>46042</v>
          </cell>
          <cell r="I2575" t="str">
            <v>ABDUL.AHAD</v>
          </cell>
          <cell r="J2575" t="str">
            <v>Accepted</v>
          </cell>
          <cell r="K2575" t="str">
            <v>Online Transfer</v>
          </cell>
          <cell r="L2575" t="str">
            <v>Conversion</v>
          </cell>
          <cell r="M2575" t="str">
            <v>NON</v>
          </cell>
          <cell r="N2575" t="str">
            <v>-</v>
          </cell>
        </row>
        <row r="2576">
          <cell r="E2576" t="str">
            <v>ZRE171R-6046411</v>
          </cell>
          <cell r="F2576" t="str">
            <v>2026-01-21 00:00:00</v>
          </cell>
          <cell r="G2576">
            <v>15000</v>
          </cell>
          <cell r="H2576">
            <v>46042</v>
          </cell>
          <cell r="I2576" t="str">
            <v>ABDUL.AHAD</v>
          </cell>
          <cell r="J2576" t="str">
            <v>Accepted</v>
          </cell>
          <cell r="K2576" t="str">
            <v>Online Transfer</v>
          </cell>
          <cell r="L2576" t="str">
            <v>Conversion</v>
          </cell>
          <cell r="M2576" t="str">
            <v>NON</v>
          </cell>
          <cell r="N2576" t="str">
            <v>-</v>
          </cell>
        </row>
        <row r="2577">
          <cell r="E2577">
            <v>10145822</v>
          </cell>
          <cell r="F2577" t="str">
            <v>2026-01-21 00:00:00</v>
          </cell>
          <cell r="G2577">
            <v>13000</v>
          </cell>
          <cell r="H2577">
            <v>46042</v>
          </cell>
          <cell r="I2577" t="str">
            <v>ABDUL.AHAD</v>
          </cell>
          <cell r="J2577" t="str">
            <v>Accepted</v>
          </cell>
          <cell r="K2577" t="str">
            <v>Online Transfer</v>
          </cell>
          <cell r="L2577" t="str">
            <v>Conversion</v>
          </cell>
          <cell r="M2577" t="str">
            <v>NON</v>
          </cell>
          <cell r="N2577" t="str">
            <v>-</v>
          </cell>
        </row>
        <row r="2578">
          <cell r="E2578" t="str">
            <v>ZVG10R-0907392</v>
          </cell>
          <cell r="F2578" t="str">
            <v>2025-01-28 12:57:04</v>
          </cell>
          <cell r="G2578">
            <v>12500</v>
          </cell>
          <cell r="H2578">
            <v>46042</v>
          </cell>
          <cell r="I2578" t="str">
            <v>ABDUL.AHAD</v>
          </cell>
          <cell r="J2578" t="str">
            <v>Accepted</v>
          </cell>
          <cell r="K2578" t="str">
            <v>Online Transfer</v>
          </cell>
          <cell r="L2578" t="str">
            <v>Renewal</v>
          </cell>
          <cell r="M2578" t="str">
            <v>-</v>
          </cell>
          <cell r="N2578" t="str">
            <v>-</v>
          </cell>
        </row>
        <row r="2579">
          <cell r="E2579" t="str">
            <v>PMHCS41JVRN600008</v>
          </cell>
          <cell r="F2579" t="str">
            <v>2025-01-31 21:18:33</v>
          </cell>
          <cell r="G2579">
            <v>13000</v>
          </cell>
          <cell r="H2579">
            <v>46042</v>
          </cell>
          <cell r="I2579" t="str">
            <v>ABDUL.AHAD</v>
          </cell>
          <cell r="J2579" t="str">
            <v>Accepted</v>
          </cell>
          <cell r="K2579" t="str">
            <v>Cash Deposit</v>
          </cell>
          <cell r="L2579" t="str">
            <v>Renewal</v>
          </cell>
          <cell r="M2579" t="str">
            <v>-</v>
          </cell>
          <cell r="N2579" t="str">
            <v>-</v>
          </cell>
        </row>
        <row r="2580">
          <cell r="E2580">
            <v>500060014</v>
          </cell>
          <cell r="F2580" t="str">
            <v>2023-08-28 11:37:57</v>
          </cell>
          <cell r="G2580">
            <v>1000</v>
          </cell>
          <cell r="H2580">
            <v>46039</v>
          </cell>
          <cell r="I2580" t="str">
            <v>IQRA.KHAN</v>
          </cell>
          <cell r="J2580" t="str">
            <v>Accepted</v>
          </cell>
          <cell r="K2580" t="str">
            <v>Online Transfer</v>
          </cell>
          <cell r="L2580" t="str">
            <v>Renewal</v>
          </cell>
          <cell r="M2580" t="str">
            <v>-</v>
          </cell>
          <cell r="N2580" t="str">
            <v>-</v>
          </cell>
        </row>
        <row r="2581">
          <cell r="E2581" t="str">
            <v>SV308PK01128625</v>
          </cell>
          <cell r="F2581" t="str">
            <v>2025-01-17 00:00:00</v>
          </cell>
          <cell r="G2581">
            <v>12000</v>
          </cell>
          <cell r="H2581">
            <v>46042</v>
          </cell>
          <cell r="I2581" t="str">
            <v>ABDUL.AHAD</v>
          </cell>
          <cell r="J2581" t="str">
            <v>Accepted</v>
          </cell>
          <cell r="K2581" t="str">
            <v>Online Transfer</v>
          </cell>
          <cell r="L2581" t="str">
            <v>Renewal</v>
          </cell>
          <cell r="M2581" t="str">
            <v>-</v>
          </cell>
          <cell r="N2581" t="str">
            <v>-</v>
          </cell>
        </row>
        <row r="2582">
          <cell r="E2582">
            <v>40016807</v>
          </cell>
          <cell r="F2582" t="str">
            <v>2025-02-04 10:28:10</v>
          </cell>
          <cell r="G2582">
            <v>11000</v>
          </cell>
          <cell r="H2582">
            <v>46042</v>
          </cell>
          <cell r="I2582" t="str">
            <v>ABDUL.AHAD</v>
          </cell>
          <cell r="J2582" t="str">
            <v>Accepted</v>
          </cell>
          <cell r="K2582" t="str">
            <v>Online Transfer</v>
          </cell>
          <cell r="L2582" t="str">
            <v>Renewal</v>
          </cell>
          <cell r="M2582" t="str">
            <v>-</v>
          </cell>
          <cell r="N2582" t="str">
            <v>-</v>
          </cell>
        </row>
        <row r="2583">
          <cell r="E2583">
            <v>417873</v>
          </cell>
          <cell r="F2583" t="str">
            <v>2025-01-29 19:57:06</v>
          </cell>
          <cell r="G2583">
            <v>13000</v>
          </cell>
          <cell r="H2583">
            <v>46042</v>
          </cell>
          <cell r="I2583" t="str">
            <v>ABDUL.AHAD</v>
          </cell>
          <cell r="J2583" t="str">
            <v>Accepted</v>
          </cell>
          <cell r="K2583" t="str">
            <v>Online Transfer</v>
          </cell>
          <cell r="L2583" t="str">
            <v>Renewal</v>
          </cell>
          <cell r="M2583" t="str">
            <v>-</v>
          </cell>
          <cell r="N2583" t="str">
            <v>-</v>
          </cell>
        </row>
        <row r="2584">
          <cell r="E2584">
            <v>1103269</v>
          </cell>
          <cell r="F2584" t="str">
            <v>2025-02-03 12:14:01</v>
          </cell>
          <cell r="G2584">
            <v>15000</v>
          </cell>
          <cell r="H2584">
            <v>46042</v>
          </cell>
          <cell r="I2584" t="str">
            <v>ABDUL.AHAD</v>
          </cell>
          <cell r="J2584" t="str">
            <v>Accepted</v>
          </cell>
          <cell r="K2584" t="str">
            <v>Online Transfer</v>
          </cell>
          <cell r="L2584" t="str">
            <v>Renewal</v>
          </cell>
          <cell r="M2584" t="str">
            <v>-</v>
          </cell>
          <cell r="N2584" t="str">
            <v>-</v>
          </cell>
        </row>
        <row r="2585">
          <cell r="E2585" t="str">
            <v>R267334</v>
          </cell>
          <cell r="F2585" t="str">
            <v>2025-01-31 15:03:48</v>
          </cell>
          <cell r="G2585">
            <v>15000</v>
          </cell>
          <cell r="H2585">
            <v>46038</v>
          </cell>
          <cell r="I2585" t="str">
            <v>YOUSUF.KHAN</v>
          </cell>
          <cell r="J2585" t="str">
            <v>Accepted</v>
          </cell>
          <cell r="K2585" t="str">
            <v>Online Transfer</v>
          </cell>
          <cell r="L2585" t="str">
            <v>Renewal</v>
          </cell>
          <cell r="M2585" t="str">
            <v>-</v>
          </cell>
          <cell r="N2585" t="str">
            <v>-</v>
          </cell>
        </row>
        <row r="2586">
          <cell r="E2586" t="str">
            <v>NF1AET306H11125488</v>
          </cell>
          <cell r="F2586" t="str">
            <v>2026-01-09 17:30:38</v>
          </cell>
          <cell r="G2586">
            <v>20000</v>
          </cell>
          <cell r="H2586">
            <v>46041</v>
          </cell>
          <cell r="I2586" t="str">
            <v>M.FAIZAN</v>
          </cell>
          <cell r="J2586" t="str">
            <v>Accepted</v>
          </cell>
          <cell r="K2586" t="str">
            <v>Online Transfer</v>
          </cell>
          <cell r="L2586" t="str">
            <v>Fresh</v>
          </cell>
          <cell r="M2586" t="str">
            <v>N/A</v>
          </cell>
          <cell r="N2586" t="str">
            <v>-</v>
          </cell>
        </row>
        <row r="2587">
          <cell r="E2587">
            <v>1288615</v>
          </cell>
          <cell r="F2587" t="str">
            <v>2026-01-16 16:16:31</v>
          </cell>
          <cell r="G2587">
            <v>12000</v>
          </cell>
          <cell r="H2587">
            <v>46037</v>
          </cell>
          <cell r="I2587" t="str">
            <v>M.FAIZAN</v>
          </cell>
          <cell r="J2587" t="str">
            <v>Accepted</v>
          </cell>
          <cell r="K2587" t="str">
            <v>Online Transfer</v>
          </cell>
          <cell r="L2587" t="str">
            <v>Fresh</v>
          </cell>
          <cell r="M2587" t="str">
            <v>N/A</v>
          </cell>
          <cell r="N2587" t="str">
            <v>-</v>
          </cell>
        </row>
        <row r="2588">
          <cell r="E2588">
            <v>1093759</v>
          </cell>
          <cell r="F2588" t="str">
            <v>2024-01-10 16:57:33</v>
          </cell>
          <cell r="G2588">
            <v>13000</v>
          </cell>
          <cell r="H2588">
            <v>46042</v>
          </cell>
          <cell r="I2588" t="str">
            <v>MUHAMMAD.OWAIS</v>
          </cell>
          <cell r="J2588" t="str">
            <v>Accepted</v>
          </cell>
          <cell r="K2588" t="str">
            <v>Online Transfer</v>
          </cell>
          <cell r="L2588" t="str">
            <v>Renewal</v>
          </cell>
          <cell r="M2588" t="str">
            <v>-</v>
          </cell>
          <cell r="N2588" t="str">
            <v>-</v>
          </cell>
        </row>
        <row r="2589">
          <cell r="E2589">
            <v>1289746</v>
          </cell>
          <cell r="F2589" t="str">
            <v>2026-01-20 13:34:45</v>
          </cell>
          <cell r="G2589">
            <v>10000</v>
          </cell>
          <cell r="H2589">
            <v>46042</v>
          </cell>
          <cell r="I2589" t="str">
            <v>TANVIR.AHMAD</v>
          </cell>
          <cell r="J2589" t="str">
            <v>Accepted</v>
          </cell>
          <cell r="K2589" t="str">
            <v>Online Transfer</v>
          </cell>
          <cell r="L2589" t="str">
            <v>Fresh</v>
          </cell>
          <cell r="M2589" t="str">
            <v>N/A</v>
          </cell>
          <cell r="N2589" t="str">
            <v>-</v>
          </cell>
        </row>
        <row r="2590">
          <cell r="E2590" t="str">
            <v>R-5568268</v>
          </cell>
          <cell r="F2590" t="str">
            <v>2023-01-31 20:02:26</v>
          </cell>
          <cell r="G2590">
            <v>14000</v>
          </cell>
          <cell r="H2590">
            <v>46042</v>
          </cell>
          <cell r="I2590" t="str">
            <v>HASNAIN</v>
          </cell>
          <cell r="J2590" t="str">
            <v>Accepted</v>
          </cell>
          <cell r="K2590" t="str">
            <v>Online Transfer</v>
          </cell>
          <cell r="L2590" t="str">
            <v>Renewal</v>
          </cell>
          <cell r="M2590" t="str">
            <v>-</v>
          </cell>
          <cell r="N2590" t="str">
            <v>-</v>
          </cell>
        </row>
        <row r="2591">
          <cell r="E2591" t="str">
            <v>R025370</v>
          </cell>
          <cell r="F2591" t="str">
            <v>2026-01-14 22:08:27</v>
          </cell>
          <cell r="G2591">
            <v>13000</v>
          </cell>
          <cell r="H2591">
            <v>46041</v>
          </cell>
          <cell r="I2591" t="str">
            <v>TANVIR.AHMAD</v>
          </cell>
          <cell r="J2591" t="str">
            <v>Accepted</v>
          </cell>
          <cell r="K2591" t="str">
            <v>Online Transfer</v>
          </cell>
          <cell r="L2591" t="str">
            <v>Fresh</v>
          </cell>
          <cell r="M2591" t="str">
            <v>N/A</v>
          </cell>
          <cell r="N2591" t="str">
            <v>-</v>
          </cell>
        </row>
        <row r="2592">
          <cell r="E2592">
            <v>6091225</v>
          </cell>
          <cell r="F2592" t="str">
            <v>2026-01-11 15:39:51</v>
          </cell>
          <cell r="G2592">
            <v>13000</v>
          </cell>
          <cell r="H2592">
            <v>46042</v>
          </cell>
          <cell r="I2592" t="str">
            <v>TANVIR.AHMAD</v>
          </cell>
          <cell r="J2592" t="str">
            <v>Accepted</v>
          </cell>
          <cell r="K2592" t="str">
            <v>Cash Deposit</v>
          </cell>
          <cell r="L2592" t="str">
            <v>Fresh</v>
          </cell>
          <cell r="M2592" t="str">
            <v>N/A</v>
          </cell>
          <cell r="N2592" t="str">
            <v>-</v>
          </cell>
        </row>
        <row r="2593">
          <cell r="E2593">
            <v>1187161</v>
          </cell>
          <cell r="F2593" t="str">
            <v>2024-02-03 14:49:08</v>
          </cell>
          <cell r="G2593">
            <v>12500</v>
          </cell>
          <cell r="H2593">
            <v>46042</v>
          </cell>
          <cell r="I2593" t="str">
            <v>JAWAHIR.SAEED</v>
          </cell>
          <cell r="J2593" t="str">
            <v>Accepted</v>
          </cell>
          <cell r="K2593" t="str">
            <v>Online Transfer</v>
          </cell>
          <cell r="L2593" t="str">
            <v>Renewal</v>
          </cell>
          <cell r="M2593" t="str">
            <v>-</v>
          </cell>
          <cell r="N2593" t="str">
            <v>-</v>
          </cell>
        </row>
        <row r="2594">
          <cell r="E2594">
            <v>500060014</v>
          </cell>
          <cell r="F2594" t="str">
            <v>2023-08-28 11:37:57</v>
          </cell>
          <cell r="G2594">
            <v>7000</v>
          </cell>
          <cell r="H2594">
            <v>46039</v>
          </cell>
          <cell r="I2594" t="str">
            <v>IQRA.KHAN</v>
          </cell>
          <cell r="J2594" t="str">
            <v>Accepted</v>
          </cell>
          <cell r="K2594" t="str">
            <v>Online Transfer</v>
          </cell>
          <cell r="L2594" t="str">
            <v>Renewal</v>
          </cell>
          <cell r="M2594" t="str">
            <v>-</v>
          </cell>
          <cell r="N2594" t="str">
            <v>-</v>
          </cell>
        </row>
        <row r="2595">
          <cell r="E2595">
            <v>1096978</v>
          </cell>
          <cell r="F2595" t="str">
            <v>2025-01-06 00:00:00</v>
          </cell>
          <cell r="G2595">
            <v>13000</v>
          </cell>
          <cell r="H2595">
            <v>46042</v>
          </cell>
          <cell r="I2595" t="str">
            <v>FIZA.SHEIKH</v>
          </cell>
          <cell r="J2595" t="str">
            <v>Accepted</v>
          </cell>
          <cell r="K2595" t="str">
            <v>Online Transfer</v>
          </cell>
          <cell r="L2595" t="str">
            <v>Renewal</v>
          </cell>
          <cell r="M2595" t="str">
            <v>-</v>
          </cell>
          <cell r="N2595" t="str">
            <v>-</v>
          </cell>
        </row>
        <row r="2596">
          <cell r="E2596">
            <v>7064733</v>
          </cell>
          <cell r="F2596" t="str">
            <v>2026-01-13 11:31:13</v>
          </cell>
          <cell r="G2596">
            <v>13000</v>
          </cell>
          <cell r="H2596">
            <v>46042</v>
          </cell>
          <cell r="I2596" t="str">
            <v>HANNAN.ALI</v>
          </cell>
          <cell r="J2596" t="str">
            <v>Accepted</v>
          </cell>
          <cell r="K2596" t="str">
            <v>Online Transfer</v>
          </cell>
          <cell r="L2596" t="str">
            <v>Fresh</v>
          </cell>
          <cell r="M2596" t="str">
            <v>N/A</v>
          </cell>
          <cell r="N2596" t="str">
            <v>-</v>
          </cell>
        </row>
        <row r="2597">
          <cell r="E2597" t="str">
            <v>R224301</v>
          </cell>
          <cell r="F2597" t="str">
            <v>2026-01-17 12:17:56</v>
          </cell>
          <cell r="G2597">
            <v>13000</v>
          </cell>
          <cell r="H2597">
            <v>46041</v>
          </cell>
          <cell r="I2597" t="str">
            <v>TANVIR.AHMAD</v>
          </cell>
          <cell r="J2597" t="str">
            <v>Accepted</v>
          </cell>
          <cell r="K2597" t="str">
            <v>Online Transfer</v>
          </cell>
          <cell r="L2597" t="str">
            <v>Fresh</v>
          </cell>
          <cell r="M2597" t="str">
            <v>N/A</v>
          </cell>
          <cell r="N2597" t="str">
            <v>-</v>
          </cell>
        </row>
        <row r="2598">
          <cell r="E2598">
            <v>6048753</v>
          </cell>
          <cell r="F2598" t="str">
            <v>2021-01-26 11:14:42</v>
          </cell>
          <cell r="G2598">
            <v>10000</v>
          </cell>
          <cell r="H2598">
            <v>46042</v>
          </cell>
          <cell r="I2598" t="str">
            <v>FIZA.SHEIKH</v>
          </cell>
          <cell r="J2598" t="str">
            <v>Accepted</v>
          </cell>
          <cell r="K2598" t="str">
            <v>Online Transfer</v>
          </cell>
          <cell r="L2598" t="str">
            <v>Renewal</v>
          </cell>
          <cell r="M2598" t="str">
            <v>-</v>
          </cell>
          <cell r="N2598" t="str">
            <v>-</v>
          </cell>
        </row>
        <row r="2599">
          <cell r="E2599" t="str">
            <v>NZE170R4192940</v>
          </cell>
          <cell r="F2599" t="str">
            <v>2024-12-30 00:00:00</v>
          </cell>
          <cell r="G2599">
            <v>15500</v>
          </cell>
          <cell r="H2599">
            <v>46041</v>
          </cell>
          <cell r="I2599" t="str">
            <v>WASEEM.TARIQ</v>
          </cell>
          <cell r="J2599" t="str">
            <v>Accepted</v>
          </cell>
          <cell r="K2599" t="str">
            <v>Online Transfer</v>
          </cell>
          <cell r="L2599" t="str">
            <v>Renewal</v>
          </cell>
          <cell r="M2599" t="str">
            <v>-</v>
          </cell>
          <cell r="N2599" t="str">
            <v>-</v>
          </cell>
        </row>
        <row r="2600">
          <cell r="E2600">
            <v>9516285</v>
          </cell>
          <cell r="F2600" t="str">
            <v>2022-02-03 12:06:12</v>
          </cell>
          <cell r="G2600">
            <v>16000</v>
          </cell>
          <cell r="H2600">
            <v>46042</v>
          </cell>
          <cell r="I2600" t="str">
            <v>FIZA.SHEIKH</v>
          </cell>
          <cell r="J2600" t="str">
            <v>Accepted</v>
          </cell>
          <cell r="K2600" t="str">
            <v>Online Transfer</v>
          </cell>
          <cell r="L2600" t="str">
            <v>Renewal</v>
          </cell>
          <cell r="M2600" t="str">
            <v>-</v>
          </cell>
          <cell r="N2600" t="str">
            <v>-</v>
          </cell>
        </row>
        <row r="2601">
          <cell r="E2601">
            <v>6007157</v>
          </cell>
          <cell r="F2601" t="str">
            <v>2020-02-01 14:13:49</v>
          </cell>
          <cell r="G2601">
            <v>13000</v>
          </cell>
          <cell r="H2601">
            <v>46041</v>
          </cell>
          <cell r="I2601" t="str">
            <v>WASEEM.TARIQ</v>
          </cell>
          <cell r="J2601" t="str">
            <v>Accepted</v>
          </cell>
          <cell r="K2601" t="str">
            <v>Cash Deposit</v>
          </cell>
          <cell r="L2601" t="str">
            <v>Renewal</v>
          </cell>
          <cell r="M2601" t="str">
            <v>-</v>
          </cell>
          <cell r="N2601" t="str">
            <v>-</v>
          </cell>
        </row>
        <row r="2602">
          <cell r="E2602">
            <v>4012782</v>
          </cell>
          <cell r="F2602" t="str">
            <v>2020-02-01 13:17:59</v>
          </cell>
          <cell r="G2602">
            <v>13000</v>
          </cell>
          <cell r="H2602">
            <v>46041</v>
          </cell>
          <cell r="I2602" t="str">
            <v>WASEEM.TARIQ</v>
          </cell>
          <cell r="J2602" t="str">
            <v>Accepted</v>
          </cell>
          <cell r="K2602" t="str">
            <v>Cash Deposit</v>
          </cell>
          <cell r="L2602" t="str">
            <v>Renewal</v>
          </cell>
          <cell r="M2602" t="str">
            <v>-</v>
          </cell>
          <cell r="N2602" t="str">
            <v>-</v>
          </cell>
        </row>
        <row r="2603">
          <cell r="E2603">
            <v>134855</v>
          </cell>
          <cell r="F2603" t="str">
            <v>2023-01-21 11:47:45</v>
          </cell>
          <cell r="G2603">
            <v>11000</v>
          </cell>
          <cell r="H2603">
            <v>46042</v>
          </cell>
          <cell r="I2603" t="str">
            <v>IQRA.KHAN</v>
          </cell>
          <cell r="J2603" t="str">
            <v>Accepted</v>
          </cell>
          <cell r="K2603" t="str">
            <v>Online Transfer</v>
          </cell>
          <cell r="L2603" t="str">
            <v>Renewal</v>
          </cell>
          <cell r="M2603" t="str">
            <v>-</v>
          </cell>
          <cell r="N2603" t="str">
            <v>-</v>
          </cell>
        </row>
        <row r="2604">
          <cell r="E2604">
            <v>509259</v>
          </cell>
          <cell r="F2604" t="str">
            <v>2022-01-31 10:38:00</v>
          </cell>
          <cell r="G2604">
            <v>12000</v>
          </cell>
          <cell r="H2604">
            <v>46042</v>
          </cell>
          <cell r="I2604" t="str">
            <v>FIZA.SHEIKH</v>
          </cell>
          <cell r="J2604" t="str">
            <v>Accepted</v>
          </cell>
          <cell r="K2604" t="str">
            <v>Online Transfer</v>
          </cell>
          <cell r="L2604" t="str">
            <v>Renewal</v>
          </cell>
          <cell r="M2604" t="str">
            <v>-</v>
          </cell>
          <cell r="N2604" t="str">
            <v>-</v>
          </cell>
        </row>
        <row r="2605">
          <cell r="E2605">
            <v>9512444</v>
          </cell>
          <cell r="F2605" t="str">
            <v>2025-01-23 00:00:00</v>
          </cell>
          <cell r="G2605">
            <v>14000</v>
          </cell>
          <cell r="H2605">
            <v>46042</v>
          </cell>
          <cell r="I2605" t="str">
            <v>FIZA.SHEIKH</v>
          </cell>
          <cell r="J2605" t="str">
            <v>Accepted</v>
          </cell>
          <cell r="K2605" t="str">
            <v>Online Transfer</v>
          </cell>
          <cell r="L2605" t="str">
            <v>Renewal</v>
          </cell>
          <cell r="M2605" t="str">
            <v>-</v>
          </cell>
          <cell r="N2605" t="str">
            <v>-</v>
          </cell>
        </row>
        <row r="2606">
          <cell r="E2606" t="str">
            <v>NF1AET306H1148644</v>
          </cell>
          <cell r="F2606" t="str">
            <v>2023-01-24 00:00:00</v>
          </cell>
          <cell r="G2606">
            <v>13000</v>
          </cell>
          <cell r="H2606">
            <v>46042</v>
          </cell>
          <cell r="I2606" t="str">
            <v>FIZA.SHEIKH</v>
          </cell>
          <cell r="J2606" t="str">
            <v>Accepted</v>
          </cell>
          <cell r="K2606" t="str">
            <v>Online Transfer</v>
          </cell>
          <cell r="L2606" t="str">
            <v>Renewal</v>
          </cell>
          <cell r="M2606" t="str">
            <v>-</v>
          </cell>
          <cell r="N2606" t="str">
            <v>-</v>
          </cell>
        </row>
        <row r="2607">
          <cell r="E2607" t="str">
            <v>J0064077</v>
          </cell>
          <cell r="F2607" t="str">
            <v>2022-01-27 20:30:14</v>
          </cell>
          <cell r="G2607">
            <v>13000</v>
          </cell>
          <cell r="H2607">
            <v>46042</v>
          </cell>
          <cell r="I2607" t="str">
            <v>WASEEM.TARIQ</v>
          </cell>
          <cell r="J2607" t="str">
            <v>Accepted</v>
          </cell>
          <cell r="K2607" t="str">
            <v>Cash Deposit</v>
          </cell>
          <cell r="L2607" t="str">
            <v>Renewal</v>
          </cell>
          <cell r="M2607" t="str">
            <v>-</v>
          </cell>
          <cell r="N2607" t="str">
            <v>-</v>
          </cell>
        </row>
        <row r="2608">
          <cell r="E2608" t="str">
            <v>NSP150R-7026290</v>
          </cell>
          <cell r="F2608" t="str">
            <v>2025-01-29 00:00:00</v>
          </cell>
          <cell r="G2608">
            <v>13000</v>
          </cell>
          <cell r="H2608">
            <v>46041</v>
          </cell>
          <cell r="I2608" t="str">
            <v>FIZA.SHEIKH</v>
          </cell>
          <cell r="J2608" t="str">
            <v>Accepted</v>
          </cell>
          <cell r="K2608" t="str">
            <v>Online Transfer</v>
          </cell>
          <cell r="L2608" t="str">
            <v>Renewal</v>
          </cell>
          <cell r="M2608" t="str">
            <v>-</v>
          </cell>
          <cell r="N2608" t="str">
            <v>-</v>
          </cell>
        </row>
        <row r="2609">
          <cell r="E2609">
            <v>10128406</v>
          </cell>
          <cell r="F2609" t="str">
            <v>2022-02-01 16:06:06</v>
          </cell>
          <cell r="G2609">
            <v>16000</v>
          </cell>
          <cell r="H2609">
            <v>46042</v>
          </cell>
          <cell r="I2609" t="str">
            <v>FIZA.SHEIKH</v>
          </cell>
          <cell r="J2609" t="str">
            <v>Accepted</v>
          </cell>
          <cell r="K2609" t="str">
            <v>Online Transfer</v>
          </cell>
          <cell r="L2609" t="str">
            <v>Renewal</v>
          </cell>
          <cell r="M2609" t="str">
            <v>-</v>
          </cell>
          <cell r="N2609" t="str">
            <v>-</v>
          </cell>
        </row>
        <row r="2610">
          <cell r="E2610">
            <v>10054301</v>
          </cell>
          <cell r="F2610" t="str">
            <v>2023-02-03 15:50:00</v>
          </cell>
          <cell r="G2610">
            <v>13000</v>
          </cell>
          <cell r="H2610">
            <v>46042</v>
          </cell>
          <cell r="I2610" t="str">
            <v>WASEEM.TARIQ</v>
          </cell>
          <cell r="J2610" t="str">
            <v>Accepted</v>
          </cell>
          <cell r="K2610" t="str">
            <v>Online Transfer</v>
          </cell>
          <cell r="L2610" t="str">
            <v>Renewal</v>
          </cell>
          <cell r="M2610" t="str">
            <v>-</v>
          </cell>
          <cell r="N2610" t="str">
            <v>-</v>
          </cell>
        </row>
        <row r="2611">
          <cell r="E2611">
            <v>5571460</v>
          </cell>
          <cell r="F2611" t="str">
            <v>2024-01-23 15:12:05</v>
          </cell>
          <cell r="G2611">
            <v>16000</v>
          </cell>
          <cell r="H2611">
            <v>46042</v>
          </cell>
          <cell r="I2611" t="str">
            <v>FARJAD.MANZOOR</v>
          </cell>
          <cell r="J2611" t="str">
            <v>Accepted</v>
          </cell>
          <cell r="K2611" t="str">
            <v>Online Transfer</v>
          </cell>
          <cell r="L2611" t="str">
            <v>Renewal</v>
          </cell>
          <cell r="M2611" t="str">
            <v>-</v>
          </cell>
          <cell r="N2611" t="str">
            <v>-</v>
          </cell>
        </row>
        <row r="2612">
          <cell r="E2612">
            <v>2235253</v>
          </cell>
          <cell r="F2612" t="str">
            <v>2024-02-01 00:00:00</v>
          </cell>
          <cell r="G2612">
            <v>14000</v>
          </cell>
          <cell r="H2612">
            <v>46042</v>
          </cell>
          <cell r="I2612" t="str">
            <v>MUHAMMAD.UMER</v>
          </cell>
          <cell r="J2612" t="str">
            <v>Accepted</v>
          </cell>
          <cell r="K2612" t="str">
            <v>Online Transfer</v>
          </cell>
          <cell r="L2612" t="str">
            <v>Renewal</v>
          </cell>
          <cell r="M2612" t="str">
            <v>-</v>
          </cell>
          <cell r="N2612" t="str">
            <v>-</v>
          </cell>
        </row>
        <row r="2613">
          <cell r="E2613" t="str">
            <v>R-7049626</v>
          </cell>
          <cell r="F2613" t="str">
            <v>2025-01-31 12:15:21</v>
          </cell>
          <cell r="G2613">
            <v>10000</v>
          </cell>
          <cell r="H2613">
            <v>46042</v>
          </cell>
          <cell r="I2613" t="str">
            <v>JAWAHIR.SAEED</v>
          </cell>
          <cell r="J2613" t="str">
            <v>Accepted</v>
          </cell>
          <cell r="K2613" t="str">
            <v>Online Transfer</v>
          </cell>
          <cell r="L2613" t="str">
            <v>Renewal</v>
          </cell>
          <cell r="M2613" t="str">
            <v>-</v>
          </cell>
          <cell r="N2613" t="str">
            <v>-</v>
          </cell>
        </row>
        <row r="2614">
          <cell r="E2614">
            <v>10053233</v>
          </cell>
          <cell r="F2614" t="str">
            <v>2020-01-18 12:46:00</v>
          </cell>
          <cell r="G2614">
            <v>11000</v>
          </cell>
          <cell r="H2614">
            <v>46042</v>
          </cell>
          <cell r="I2614" t="str">
            <v>JAWAHIR.SAEED</v>
          </cell>
          <cell r="J2614" t="str">
            <v>Accepted</v>
          </cell>
          <cell r="K2614" t="str">
            <v>Online Transfer</v>
          </cell>
          <cell r="L2614" t="str">
            <v>Renewal</v>
          </cell>
          <cell r="M2614" t="str">
            <v>-</v>
          </cell>
          <cell r="N2614" t="str">
            <v>-</v>
          </cell>
        </row>
        <row r="2615">
          <cell r="E2615" t="str">
            <v>NF1AET306H1111230</v>
          </cell>
          <cell r="F2615" t="str">
            <v>2024-02-02 17:40:14</v>
          </cell>
          <cell r="G2615">
            <v>12500</v>
          </cell>
          <cell r="H2615">
            <v>46042</v>
          </cell>
          <cell r="I2615" t="str">
            <v>ZAYNAB.MUSTAFA</v>
          </cell>
          <cell r="J2615" t="str">
            <v>Accepted</v>
          </cell>
          <cell r="K2615" t="str">
            <v>Online Transfer</v>
          </cell>
          <cell r="L2615" t="str">
            <v>Renewal</v>
          </cell>
          <cell r="M2615" t="str">
            <v>-</v>
          </cell>
          <cell r="N2615" t="str">
            <v>-</v>
          </cell>
        </row>
        <row r="2616">
          <cell r="E2616" t="str">
            <v>KP311479</v>
          </cell>
          <cell r="F2616" t="str">
            <v>2023-01-04 19:38:08</v>
          </cell>
          <cell r="G2616">
            <v>15500</v>
          </cell>
          <cell r="H2616">
            <v>46036</v>
          </cell>
          <cell r="I2616" t="str">
            <v>AGHA.M.JAFFER</v>
          </cell>
          <cell r="J2616" t="str">
            <v>Accepted</v>
          </cell>
          <cell r="K2616" t="str">
            <v>Cash Deposit</v>
          </cell>
          <cell r="L2616" t="str">
            <v>Renewal</v>
          </cell>
          <cell r="M2616" t="str">
            <v>-</v>
          </cell>
          <cell r="N2616" t="str">
            <v>-</v>
          </cell>
        </row>
        <row r="2617">
          <cell r="E2617" t="str">
            <v>NF9EFUA55R2010946</v>
          </cell>
          <cell r="F2617" t="str">
            <v>2026-01-21 00:00:00</v>
          </cell>
          <cell r="G2617">
            <v>13000</v>
          </cell>
          <cell r="H2617">
            <v>46042</v>
          </cell>
          <cell r="I2617" t="str">
            <v>MUHAMMAD.UMER</v>
          </cell>
          <cell r="J2617" t="str">
            <v>Accepted</v>
          </cell>
          <cell r="K2617" t="str">
            <v>Online Transfer</v>
          </cell>
          <cell r="L2617" t="str">
            <v>Conversion</v>
          </cell>
          <cell r="M2617" t="str">
            <v>N/A</v>
          </cell>
          <cell r="N2617" t="str">
            <v>-</v>
          </cell>
        </row>
        <row r="2618">
          <cell r="E2618" t="str">
            <v>NZE170R-4036667</v>
          </cell>
          <cell r="F2618" t="str">
            <v>2025-01-20 14:46:13</v>
          </cell>
          <cell r="G2618">
            <v>12500</v>
          </cell>
          <cell r="H2618">
            <v>46042</v>
          </cell>
          <cell r="I2618" t="str">
            <v>IQRA.KHAN</v>
          </cell>
          <cell r="J2618" t="str">
            <v>Accepted</v>
          </cell>
          <cell r="K2618" t="str">
            <v>Cash Deposit</v>
          </cell>
          <cell r="L2618" t="str">
            <v>Renewal</v>
          </cell>
          <cell r="M2618" t="str">
            <v>-</v>
          </cell>
          <cell r="N2618" t="str">
            <v>-</v>
          </cell>
        </row>
        <row r="2619">
          <cell r="E2619" t="str">
            <v>NSP151R-9503186</v>
          </cell>
          <cell r="F2619" t="str">
            <v>2024-01-04 15:45:00</v>
          </cell>
          <cell r="G2619">
            <v>10000</v>
          </cell>
          <cell r="H2619">
            <v>46041</v>
          </cell>
          <cell r="I2619" t="str">
            <v>WASEEM.TARIQ</v>
          </cell>
          <cell r="J2619" t="str">
            <v>Accepted</v>
          </cell>
          <cell r="K2619" t="str">
            <v>Online Transfer</v>
          </cell>
          <cell r="L2619" t="str">
            <v>Renewal</v>
          </cell>
          <cell r="M2619" t="str">
            <v>-</v>
          </cell>
          <cell r="N2619" t="str">
            <v>-</v>
          </cell>
        </row>
        <row r="2620">
          <cell r="E2620" t="str">
            <v>RS413PK10002968</v>
          </cell>
          <cell r="F2620" t="str">
            <v>2025-01-03 21:29:24</v>
          </cell>
          <cell r="G2620">
            <v>12500</v>
          </cell>
          <cell r="H2620">
            <v>46042</v>
          </cell>
          <cell r="I2620" t="str">
            <v>HUZAIFA.KHAN</v>
          </cell>
          <cell r="J2620" t="str">
            <v>Accepted</v>
          </cell>
          <cell r="K2620" t="str">
            <v>Cash Deposit</v>
          </cell>
          <cell r="L2620" t="str">
            <v>Renewal</v>
          </cell>
          <cell r="M2620" t="str">
            <v>-</v>
          </cell>
          <cell r="N2620" t="str">
            <v>-</v>
          </cell>
        </row>
        <row r="2621">
          <cell r="E2621">
            <v>10128340</v>
          </cell>
          <cell r="F2621" t="str">
            <v>2022-01-28 13:05:02</v>
          </cell>
          <cell r="G2621">
            <v>15500</v>
          </cell>
          <cell r="H2621">
            <v>46041</v>
          </cell>
          <cell r="I2621" t="str">
            <v>WASEEM.TARIQ</v>
          </cell>
          <cell r="J2621" t="str">
            <v>Accepted</v>
          </cell>
          <cell r="K2621" t="str">
            <v>Cash Deposit</v>
          </cell>
          <cell r="L2621" t="str">
            <v>Renewal</v>
          </cell>
          <cell r="M2621" t="str">
            <v>-</v>
          </cell>
          <cell r="N2621" t="str">
            <v>-</v>
          </cell>
        </row>
        <row r="2622">
          <cell r="E2622" t="str">
            <v>SR055826</v>
          </cell>
          <cell r="F2622" t="str">
            <v>2023-12-29 16:25:26</v>
          </cell>
          <cell r="G2622">
            <v>12000</v>
          </cell>
          <cell r="H2622">
            <v>46042</v>
          </cell>
          <cell r="I2622" t="str">
            <v>HASNAIN</v>
          </cell>
          <cell r="J2622" t="str">
            <v>Accepted</v>
          </cell>
          <cell r="K2622" t="str">
            <v>Online Transfer</v>
          </cell>
          <cell r="L2622" t="str">
            <v>Renewal</v>
          </cell>
          <cell r="M2622" t="str">
            <v>-</v>
          </cell>
          <cell r="N2622" t="str">
            <v>-</v>
          </cell>
        </row>
        <row r="2623">
          <cell r="E2623" t="str">
            <v>NFBGM1542KR247694</v>
          </cell>
          <cell r="F2623" t="str">
            <v>2023-01-09 20:49:00</v>
          </cell>
          <cell r="G2623">
            <v>14000</v>
          </cell>
          <cell r="H2623">
            <v>46041</v>
          </cell>
          <cell r="I2623" t="str">
            <v>WASEEM.TARIQ</v>
          </cell>
          <cell r="J2623" t="str">
            <v>Accepted</v>
          </cell>
          <cell r="K2623" t="str">
            <v>Cash Deposit</v>
          </cell>
          <cell r="L2623" t="str">
            <v>Renewal</v>
          </cell>
          <cell r="M2623" t="str">
            <v>-</v>
          </cell>
          <cell r="N2623" t="str">
            <v>-</v>
          </cell>
        </row>
        <row r="2624">
          <cell r="E2624" t="str">
            <v>H1023097</v>
          </cell>
          <cell r="F2624" t="str">
            <v>2026-01-21 00:00:00</v>
          </cell>
          <cell r="G2624">
            <v>15000</v>
          </cell>
          <cell r="H2624">
            <v>46042</v>
          </cell>
          <cell r="I2624" t="str">
            <v>HUZAIFA.KHAN</v>
          </cell>
          <cell r="J2624" t="str">
            <v>Accepted</v>
          </cell>
          <cell r="K2624" t="str">
            <v>Online Transfer</v>
          </cell>
          <cell r="L2624" t="str">
            <v>Conversion</v>
          </cell>
          <cell r="M2624" t="str">
            <v>-</v>
          </cell>
          <cell r="N2624" t="str">
            <v>-</v>
          </cell>
        </row>
        <row r="2625">
          <cell r="E2625">
            <v>1189573</v>
          </cell>
          <cell r="F2625" t="str">
            <v>2023-12-28 18:35:53</v>
          </cell>
          <cell r="G2625">
            <v>13000</v>
          </cell>
          <cell r="H2625">
            <v>46042</v>
          </cell>
          <cell r="I2625" t="str">
            <v>AMIN.CHISHTI</v>
          </cell>
          <cell r="J2625" t="str">
            <v>Accepted</v>
          </cell>
          <cell r="K2625" t="str">
            <v>Online Transfer</v>
          </cell>
          <cell r="L2625" t="str">
            <v>Renewal</v>
          </cell>
          <cell r="M2625" t="str">
            <v>-</v>
          </cell>
          <cell r="N2625" t="str">
            <v>-</v>
          </cell>
        </row>
        <row r="2626">
          <cell r="E2626" t="str">
            <v>LA350S-0268443</v>
          </cell>
          <cell r="F2626" t="str">
            <v>2025-01-27 19:09:33</v>
          </cell>
          <cell r="G2626">
            <v>14000</v>
          </cell>
          <cell r="H2626">
            <v>46041</v>
          </cell>
          <cell r="I2626" t="str">
            <v>AMIN.CHISHTI</v>
          </cell>
          <cell r="J2626" t="str">
            <v>Accepted</v>
          </cell>
          <cell r="K2626" t="str">
            <v>Online Transfer</v>
          </cell>
          <cell r="L2626" t="str">
            <v>Renewal</v>
          </cell>
          <cell r="M2626" t="str">
            <v>-</v>
          </cell>
          <cell r="N2626" t="str">
            <v>-</v>
          </cell>
        </row>
        <row r="2627">
          <cell r="E2627">
            <v>1045527</v>
          </cell>
          <cell r="F2627" t="str">
            <v>2022-01-31 10:50:50</v>
          </cell>
          <cell r="G2627">
            <v>12000</v>
          </cell>
          <cell r="H2627">
            <v>46042</v>
          </cell>
          <cell r="I2627" t="str">
            <v>ALIZA.WALEED</v>
          </cell>
          <cell r="J2627" t="str">
            <v>Accepted</v>
          </cell>
          <cell r="K2627" t="str">
            <v>Online Transfer</v>
          </cell>
          <cell r="L2627" t="str">
            <v>Renewal</v>
          </cell>
          <cell r="M2627" t="str">
            <v>-</v>
          </cell>
          <cell r="N2627" t="str">
            <v>-</v>
          </cell>
        </row>
        <row r="2628">
          <cell r="E2628" t="str">
            <v>KSP130-2086366</v>
          </cell>
          <cell r="F2628" t="str">
            <v>2025-02-03 15:43:24</v>
          </cell>
          <cell r="G2628">
            <v>13000</v>
          </cell>
          <cell r="H2628">
            <v>46042</v>
          </cell>
          <cell r="I2628" t="str">
            <v>MOSES.AKHTAR</v>
          </cell>
          <cell r="J2628" t="str">
            <v>Accepted</v>
          </cell>
          <cell r="K2628" t="str">
            <v>Online Transfer</v>
          </cell>
          <cell r="L2628" t="str">
            <v>Renewal</v>
          </cell>
          <cell r="M2628" t="str">
            <v>-</v>
          </cell>
          <cell r="N2628" t="str">
            <v>-</v>
          </cell>
        </row>
        <row r="2629">
          <cell r="E2629" t="str">
            <v>URJ202-4003925</v>
          </cell>
          <cell r="F2629" t="str">
            <v>2025-01-30 11:58:48</v>
          </cell>
          <cell r="G2629">
            <v>12000</v>
          </cell>
          <cell r="H2629">
            <v>46042</v>
          </cell>
          <cell r="I2629" t="str">
            <v>MUHAMMAD.UMER</v>
          </cell>
          <cell r="J2629" t="str">
            <v>Accepted</v>
          </cell>
          <cell r="K2629" t="str">
            <v>Cheque Deposit</v>
          </cell>
          <cell r="L2629" t="str">
            <v>Renewal</v>
          </cell>
          <cell r="M2629" t="str">
            <v>-</v>
          </cell>
          <cell r="N2629" t="str">
            <v>-</v>
          </cell>
        </row>
        <row r="2630">
          <cell r="E2630" t="str">
            <v>R5564120</v>
          </cell>
          <cell r="F2630" t="str">
            <v>2024-02-01 14:56:41</v>
          </cell>
          <cell r="G2630">
            <v>12000</v>
          </cell>
          <cell r="H2630">
            <v>46042</v>
          </cell>
          <cell r="I2630" t="str">
            <v>SAIF.MALIK</v>
          </cell>
          <cell r="J2630" t="str">
            <v>Accepted</v>
          </cell>
          <cell r="K2630" t="str">
            <v>Online Transfer</v>
          </cell>
          <cell r="L2630" t="str">
            <v>Renewal</v>
          </cell>
          <cell r="M2630" t="str">
            <v>-</v>
          </cell>
          <cell r="N2630" t="str">
            <v>-</v>
          </cell>
        </row>
        <row r="2631">
          <cell r="E2631">
            <v>1137483</v>
          </cell>
          <cell r="F2631" t="str">
            <v>2025-01-31 12:14:13</v>
          </cell>
          <cell r="G2631">
            <v>13000</v>
          </cell>
          <cell r="H2631">
            <v>46042</v>
          </cell>
          <cell r="I2631" t="str">
            <v>MUHAMMAD.UMER</v>
          </cell>
          <cell r="J2631" t="str">
            <v>Accepted</v>
          </cell>
          <cell r="K2631" t="str">
            <v>Online Transfer</v>
          </cell>
          <cell r="L2631" t="str">
            <v>Renewal</v>
          </cell>
          <cell r="M2631" t="str">
            <v>-</v>
          </cell>
          <cell r="N2631" t="str">
            <v>-</v>
          </cell>
        </row>
        <row r="2632">
          <cell r="E2632" t="str">
            <v>NFBGM1543GR194723</v>
          </cell>
          <cell r="F2632" t="str">
            <v>2025-01-18 00:00:00</v>
          </cell>
          <cell r="G2632">
            <v>12500</v>
          </cell>
          <cell r="H2632">
            <v>46042</v>
          </cell>
          <cell r="I2632" t="str">
            <v>MOSES.AKHTAR</v>
          </cell>
          <cell r="J2632" t="str">
            <v>Accepted</v>
          </cell>
          <cell r="K2632" t="str">
            <v>Online Transfer</v>
          </cell>
          <cell r="L2632" t="str">
            <v>Renewal</v>
          </cell>
          <cell r="M2632" t="str">
            <v>-</v>
          </cell>
          <cell r="N2632" t="str">
            <v>-</v>
          </cell>
        </row>
        <row r="2633">
          <cell r="E2633" t="str">
            <v>NNAQL51AZKP516145</v>
          </cell>
          <cell r="F2633" t="str">
            <v>2025-08-26 11:01:22</v>
          </cell>
          <cell r="G2633">
            <v>3500</v>
          </cell>
          <cell r="H2633">
            <v>46027</v>
          </cell>
          <cell r="I2633" t="str">
            <v>SABOOR.ALI</v>
          </cell>
          <cell r="J2633" t="str">
            <v>Accepted</v>
          </cell>
          <cell r="K2633" t="str">
            <v>Online Transfer</v>
          </cell>
          <cell r="L2633" t="str">
            <v>Removal Transfer</v>
          </cell>
          <cell r="M2633" t="str">
            <v>-</v>
          </cell>
          <cell r="N2633" t="str">
            <v>-</v>
          </cell>
        </row>
        <row r="2634">
          <cell r="E2634" t="str">
            <v>KGC30-0152806</v>
          </cell>
          <cell r="F2634" t="str">
            <v>2024-12-23 16:30:52</v>
          </cell>
          <cell r="G2634">
            <v>3500</v>
          </cell>
          <cell r="H2634">
            <v>46022</v>
          </cell>
          <cell r="I2634" t="str">
            <v>SABOOR.ALI</v>
          </cell>
          <cell r="J2634" t="str">
            <v>Accepted</v>
          </cell>
          <cell r="K2634" t="str">
            <v>Online Transfer</v>
          </cell>
          <cell r="L2634" t="str">
            <v>Removal Transfer</v>
          </cell>
          <cell r="M2634" t="str">
            <v>-</v>
          </cell>
          <cell r="N2634" t="str">
            <v>-</v>
          </cell>
        </row>
        <row r="2635">
          <cell r="E2635">
            <v>2012304</v>
          </cell>
          <cell r="F2635" t="str">
            <v>2025-01-29 14:18:28</v>
          </cell>
          <cell r="G2635">
            <v>15000</v>
          </cell>
          <cell r="H2635">
            <v>46042</v>
          </cell>
          <cell r="I2635" t="str">
            <v>SHAHROZ</v>
          </cell>
          <cell r="J2635" t="str">
            <v>Accepted</v>
          </cell>
          <cell r="K2635" t="str">
            <v>Online Transfer</v>
          </cell>
          <cell r="L2635" t="str">
            <v>Renewal</v>
          </cell>
          <cell r="M2635" t="str">
            <v>-</v>
          </cell>
          <cell r="N2635" t="str">
            <v>-</v>
          </cell>
        </row>
        <row r="2636">
          <cell r="E2636" t="str">
            <v>NF1AET306H111</v>
          </cell>
          <cell r="F2636" t="str">
            <v>2025-01-16 21:01:38</v>
          </cell>
          <cell r="G2636">
            <v>16000</v>
          </cell>
          <cell r="H2636">
            <v>46042</v>
          </cell>
          <cell r="I2636" t="str">
            <v>ALIZA.WALEED</v>
          </cell>
          <cell r="J2636" t="str">
            <v>Accepted</v>
          </cell>
          <cell r="K2636" t="str">
            <v>Online Transfer</v>
          </cell>
          <cell r="L2636" t="str">
            <v>Renewal</v>
          </cell>
          <cell r="M2636" t="str">
            <v>-</v>
          </cell>
          <cell r="N2636" t="str">
            <v>-</v>
          </cell>
        </row>
        <row r="2637">
          <cell r="E2637">
            <v>6080776</v>
          </cell>
          <cell r="F2637" t="str">
            <v>2025-02-04 17:15:06</v>
          </cell>
          <cell r="G2637">
            <v>12000</v>
          </cell>
          <cell r="H2637">
            <v>46042</v>
          </cell>
          <cell r="I2637" t="str">
            <v>SHAHROZ</v>
          </cell>
          <cell r="J2637" t="str">
            <v>Accepted</v>
          </cell>
          <cell r="K2637" t="str">
            <v>Online Transfer</v>
          </cell>
          <cell r="L2637" t="str">
            <v>Renewal</v>
          </cell>
          <cell r="M2637" t="str">
            <v>-</v>
          </cell>
          <cell r="N2637" t="str">
            <v>-</v>
          </cell>
        </row>
        <row r="2638">
          <cell r="E2638" t="str">
            <v>N1006719</v>
          </cell>
          <cell r="F2638" t="str">
            <v>2022-01-31 16:10:12</v>
          </cell>
          <cell r="G2638">
            <v>11000</v>
          </cell>
          <cell r="H2638">
            <v>46042</v>
          </cell>
          <cell r="I2638" t="str">
            <v>ALIZA.WALEED</v>
          </cell>
          <cell r="J2638" t="str">
            <v>Accepted</v>
          </cell>
          <cell r="K2638" t="str">
            <v>Online Transfer</v>
          </cell>
          <cell r="L2638" t="str">
            <v>Renewal</v>
          </cell>
          <cell r="M2638" t="str">
            <v>-</v>
          </cell>
          <cell r="N2638" t="str">
            <v>-</v>
          </cell>
        </row>
        <row r="2639">
          <cell r="E2639">
            <v>1011030</v>
          </cell>
          <cell r="F2639" t="str">
            <v>2024-01-16 16:25:01</v>
          </cell>
          <cell r="G2639">
            <v>15500</v>
          </cell>
          <cell r="H2639">
            <v>46042</v>
          </cell>
          <cell r="I2639" t="str">
            <v>SHAHROZ</v>
          </cell>
          <cell r="J2639" t="str">
            <v>Accepted</v>
          </cell>
          <cell r="K2639" t="str">
            <v>Online Transfer</v>
          </cell>
          <cell r="L2639" t="str">
            <v>Renewal</v>
          </cell>
          <cell r="M2639" t="str">
            <v>-</v>
          </cell>
          <cell r="N2639" t="str">
            <v>-</v>
          </cell>
        </row>
        <row r="2640">
          <cell r="E2640">
            <v>6060586</v>
          </cell>
          <cell r="F2640" t="str">
            <v>2022-01-19 16:09:01</v>
          </cell>
          <cell r="G2640">
            <v>15500</v>
          </cell>
          <cell r="H2640">
            <v>46041</v>
          </cell>
          <cell r="I2640" t="str">
            <v>SHAHROZ</v>
          </cell>
          <cell r="J2640" t="str">
            <v>Accepted</v>
          </cell>
          <cell r="K2640" t="str">
            <v>Online Transfer</v>
          </cell>
          <cell r="L2640" t="str">
            <v>Renewal</v>
          </cell>
          <cell r="M2640" t="str">
            <v>-</v>
          </cell>
          <cell r="N2640" t="str">
            <v>-</v>
          </cell>
        </row>
        <row r="2641">
          <cell r="E2641" t="str">
            <v>S0309572</v>
          </cell>
          <cell r="F2641" t="str">
            <v>2025-01-04 15:27:44</v>
          </cell>
          <cell r="G2641">
            <v>12000</v>
          </cell>
          <cell r="H2641">
            <v>46031</v>
          </cell>
          <cell r="I2641" t="str">
            <v>SHAHROZ</v>
          </cell>
          <cell r="J2641" t="str">
            <v>Accepted</v>
          </cell>
          <cell r="K2641" t="str">
            <v>Online Transfer</v>
          </cell>
          <cell r="L2641" t="str">
            <v>Renewal</v>
          </cell>
          <cell r="M2641" t="str">
            <v>-</v>
          </cell>
          <cell r="N2641" t="str">
            <v>-</v>
          </cell>
        </row>
        <row r="2642">
          <cell r="E2642" t="str">
            <v>R-9521512</v>
          </cell>
          <cell r="F2642" t="str">
            <v>2023-02-01 12:12:14</v>
          </cell>
          <cell r="G2642">
            <v>14500</v>
          </cell>
          <cell r="H2642">
            <v>46042</v>
          </cell>
          <cell r="I2642" t="str">
            <v>AGHA.M.JAFFER</v>
          </cell>
          <cell r="J2642" t="str">
            <v>Accepted</v>
          </cell>
          <cell r="K2642" t="str">
            <v>Online Transfer</v>
          </cell>
          <cell r="L2642" t="str">
            <v>Renewal</v>
          </cell>
          <cell r="M2642" t="str">
            <v>-</v>
          </cell>
          <cell r="N2642" t="str">
            <v>-</v>
          </cell>
        </row>
        <row r="2643">
          <cell r="E2643" t="str">
            <v>NZE170R-4149628</v>
          </cell>
          <cell r="F2643" t="str">
            <v>2023-12-22 14:14:00</v>
          </cell>
          <cell r="G2643">
            <v>10000</v>
          </cell>
          <cell r="H2643">
            <v>46042</v>
          </cell>
          <cell r="I2643" t="str">
            <v>SHAHROZ</v>
          </cell>
          <cell r="J2643" t="str">
            <v>Accepted</v>
          </cell>
          <cell r="K2643" t="str">
            <v>Online Transfer</v>
          </cell>
          <cell r="L2643" t="str">
            <v>Renewal</v>
          </cell>
          <cell r="M2643" t="str">
            <v>-</v>
          </cell>
          <cell r="N2643" t="str">
            <v>-</v>
          </cell>
        </row>
        <row r="2644">
          <cell r="E2644" t="str">
            <v>R071950</v>
          </cell>
          <cell r="F2644" t="str">
            <v>2025-01-16 22:36:59</v>
          </cell>
          <cell r="G2644">
            <v>15500</v>
          </cell>
          <cell r="H2644">
            <v>46041</v>
          </cell>
          <cell r="I2644" t="str">
            <v>SHAHROZ</v>
          </cell>
          <cell r="J2644" t="str">
            <v>Accepted</v>
          </cell>
          <cell r="K2644" t="str">
            <v>Online Transfer</v>
          </cell>
          <cell r="L2644" t="str">
            <v>Renewal</v>
          </cell>
          <cell r="M2644" t="str">
            <v>-</v>
          </cell>
          <cell r="N2644" t="str">
            <v>-</v>
          </cell>
        </row>
        <row r="2645">
          <cell r="E2645" t="str">
            <v>NSP151R-9503502</v>
          </cell>
          <cell r="F2645" t="str">
            <v>2023-01-19 15:26:45</v>
          </cell>
          <cell r="G2645">
            <v>12000</v>
          </cell>
          <cell r="H2645">
            <v>46041</v>
          </cell>
          <cell r="I2645" t="str">
            <v>SHAHROZ</v>
          </cell>
          <cell r="J2645" t="str">
            <v>Accepted</v>
          </cell>
          <cell r="K2645" t="str">
            <v>Online Transfer</v>
          </cell>
          <cell r="L2645" t="str">
            <v>Renewal</v>
          </cell>
          <cell r="M2645" t="str">
            <v>-</v>
          </cell>
          <cell r="N2645" t="str">
            <v>-</v>
          </cell>
        </row>
        <row r="2646">
          <cell r="E2646" t="str">
            <v>NF1AET306H1238683</v>
          </cell>
          <cell r="F2646" t="str">
            <v>2025-02-04 15:22:46</v>
          </cell>
          <cell r="G2646">
            <v>13000</v>
          </cell>
          <cell r="H2646">
            <v>46042</v>
          </cell>
          <cell r="I2646" t="str">
            <v>MOSES.AKHTAR</v>
          </cell>
          <cell r="J2646" t="str">
            <v>Accepted</v>
          </cell>
          <cell r="K2646" t="str">
            <v>Online Transfer</v>
          </cell>
          <cell r="L2646" t="str">
            <v>Renewal</v>
          </cell>
          <cell r="M2646" t="str">
            <v>-</v>
          </cell>
          <cell r="N2646" t="str">
            <v>-</v>
          </cell>
        </row>
        <row r="2647">
          <cell r="E2647">
            <v>4514227</v>
          </cell>
          <cell r="F2647" t="str">
            <v>2024-12-31 13:25:09</v>
          </cell>
          <cell r="G2647">
            <v>13000</v>
          </cell>
          <cell r="H2647">
            <v>46041</v>
          </cell>
          <cell r="I2647" t="str">
            <v>SHAHROZ</v>
          </cell>
          <cell r="J2647" t="str">
            <v>Accepted</v>
          </cell>
          <cell r="K2647" t="str">
            <v>Online Transfer</v>
          </cell>
          <cell r="L2647" t="str">
            <v>Renewal</v>
          </cell>
          <cell r="M2647" t="str">
            <v>-</v>
          </cell>
          <cell r="N2647" t="str">
            <v>-</v>
          </cell>
        </row>
        <row r="2648">
          <cell r="E2648">
            <v>7077696</v>
          </cell>
          <cell r="F2648" t="str">
            <v>2026-01-16 15:16:04</v>
          </cell>
          <cell r="G2648">
            <v>17000</v>
          </cell>
          <cell r="H2648">
            <v>46037</v>
          </cell>
          <cell r="I2648" t="str">
            <v>WAQAR.NABI</v>
          </cell>
          <cell r="J2648" t="str">
            <v>Accepted</v>
          </cell>
          <cell r="K2648" t="str">
            <v>Online Transfer</v>
          </cell>
          <cell r="L2648" t="str">
            <v>Fresh</v>
          </cell>
          <cell r="M2648" t="str">
            <v>N/A</v>
          </cell>
          <cell r="N2648" t="str">
            <v>-</v>
          </cell>
        </row>
        <row r="2649">
          <cell r="E2649" t="str">
            <v>BK-2612</v>
          </cell>
          <cell r="F2649" t="str">
            <v>2025-02-03 20:44:38</v>
          </cell>
          <cell r="G2649">
            <v>12500</v>
          </cell>
          <cell r="H2649">
            <v>46042</v>
          </cell>
          <cell r="I2649" t="str">
            <v>M.MUSTAFA</v>
          </cell>
          <cell r="J2649" t="str">
            <v>Accepted</v>
          </cell>
          <cell r="K2649" t="str">
            <v>Online Transfer</v>
          </cell>
          <cell r="L2649" t="str">
            <v>Renewal</v>
          </cell>
          <cell r="M2649" t="str">
            <v>-</v>
          </cell>
          <cell r="N2649" t="str">
            <v>-</v>
          </cell>
        </row>
        <row r="2650">
          <cell r="E2650">
            <v>1185592</v>
          </cell>
          <cell r="F2650" t="str">
            <v>2025-02-01 14:00:34</v>
          </cell>
          <cell r="G2650">
            <v>10000</v>
          </cell>
          <cell r="H2650">
            <v>45996</v>
          </cell>
          <cell r="I2650" t="str">
            <v>AMIN.CHISHTI</v>
          </cell>
          <cell r="J2650" t="str">
            <v>Accepted</v>
          </cell>
          <cell r="K2650" t="str">
            <v>Online Transfer</v>
          </cell>
          <cell r="L2650" t="str">
            <v>Renewal</v>
          </cell>
          <cell r="M2650" t="str">
            <v>-</v>
          </cell>
          <cell r="N2650" t="str">
            <v>-</v>
          </cell>
        </row>
        <row r="2651">
          <cell r="E2651" t="str">
            <v>R-7006714</v>
          </cell>
          <cell r="F2651" t="str">
            <v>2022-02-04 12:25:02</v>
          </cell>
          <cell r="G2651">
            <v>13000</v>
          </cell>
          <cell r="H2651">
            <v>46042</v>
          </cell>
          <cell r="I2651" t="str">
            <v>IQRA.KHAN</v>
          </cell>
          <cell r="J2651" t="str">
            <v>Accepted</v>
          </cell>
          <cell r="K2651" t="str">
            <v>Online Transfer</v>
          </cell>
          <cell r="L2651" t="str">
            <v>Renewal</v>
          </cell>
          <cell r="M2651" t="str">
            <v>-</v>
          </cell>
          <cell r="N2651" t="str">
            <v>-</v>
          </cell>
        </row>
        <row r="2652">
          <cell r="E2652" t="str">
            <v>ATQ-492</v>
          </cell>
          <cell r="F2652" t="str">
            <v>2025-01-27 10:59:46</v>
          </cell>
          <cell r="G2652">
            <v>12000</v>
          </cell>
          <cell r="H2652">
            <v>46042</v>
          </cell>
          <cell r="I2652" t="str">
            <v>MOSES.AKHTAR</v>
          </cell>
          <cell r="J2652" t="str">
            <v>Accepted</v>
          </cell>
          <cell r="K2652" t="str">
            <v>Online Transfer</v>
          </cell>
          <cell r="L2652" t="str">
            <v>Renewal</v>
          </cell>
          <cell r="M2652" t="str">
            <v>-</v>
          </cell>
          <cell r="N2652" t="str">
            <v>-</v>
          </cell>
        </row>
        <row r="2653">
          <cell r="E2653">
            <v>4172368</v>
          </cell>
          <cell r="F2653" t="str">
            <v>2023-12-08 20:15:00</v>
          </cell>
          <cell r="G2653">
            <v>10000</v>
          </cell>
          <cell r="H2653">
            <v>46042</v>
          </cell>
          <cell r="I2653" t="str">
            <v>IQRA.KHAN</v>
          </cell>
          <cell r="J2653" t="str">
            <v>Accepted</v>
          </cell>
          <cell r="K2653" t="str">
            <v>Online Transfer</v>
          </cell>
          <cell r="L2653" t="str">
            <v>Renewal</v>
          </cell>
          <cell r="M2653" t="str">
            <v>-</v>
          </cell>
          <cell r="N2653" t="str">
            <v>-</v>
          </cell>
        </row>
        <row r="2654">
          <cell r="E2654" t="str">
            <v>R-4071075</v>
          </cell>
          <cell r="F2654" t="str">
            <v>2026-01-20 13:28:22</v>
          </cell>
          <cell r="G2654">
            <v>15000</v>
          </cell>
          <cell r="H2654">
            <v>46042</v>
          </cell>
          <cell r="I2654" t="str">
            <v>ANIL</v>
          </cell>
          <cell r="J2654" t="str">
            <v>Accepted</v>
          </cell>
          <cell r="K2654" t="str">
            <v>Online Transfer</v>
          </cell>
          <cell r="L2654" t="str">
            <v>Fresh</v>
          </cell>
          <cell r="M2654" t="str">
            <v>N/A</v>
          </cell>
          <cell r="N2654" t="str">
            <v>-</v>
          </cell>
        </row>
        <row r="2655">
          <cell r="E2655" t="str">
            <v>T2026205</v>
          </cell>
          <cell r="F2655" t="str">
            <v>2026-01-15 11:02:50</v>
          </cell>
          <cell r="G2655">
            <v>13000</v>
          </cell>
          <cell r="H2655">
            <v>46041</v>
          </cell>
          <cell r="I2655" t="str">
            <v>WAQAR.NABI</v>
          </cell>
          <cell r="J2655" t="str">
            <v>Accepted</v>
          </cell>
          <cell r="K2655" t="str">
            <v>Cash Deposit</v>
          </cell>
          <cell r="L2655" t="str">
            <v>Fresh</v>
          </cell>
          <cell r="M2655" t="str">
            <v>N/A</v>
          </cell>
          <cell r="N2655" t="str">
            <v>-</v>
          </cell>
        </row>
        <row r="2656">
          <cell r="E2656" t="str">
            <v>R04719</v>
          </cell>
          <cell r="F2656" t="str">
            <v>2026-01-12 18:45:33</v>
          </cell>
          <cell r="G2656">
            <v>13000</v>
          </cell>
          <cell r="H2656">
            <v>46041</v>
          </cell>
          <cell r="I2656" t="str">
            <v>WAQAR.NABI</v>
          </cell>
          <cell r="J2656" t="str">
            <v>Accepted</v>
          </cell>
          <cell r="K2656" t="str">
            <v>Cash Deposit</v>
          </cell>
          <cell r="L2656" t="str">
            <v>Fresh</v>
          </cell>
          <cell r="M2656" t="str">
            <v>N/A</v>
          </cell>
          <cell r="N2656" t="str">
            <v>-</v>
          </cell>
        </row>
        <row r="2657">
          <cell r="E2657" t="str">
            <v>R-5567201</v>
          </cell>
          <cell r="F2657" t="str">
            <v>2025-01-02 13:05:25</v>
          </cell>
          <cell r="G2657">
            <v>10359</v>
          </cell>
          <cell r="H2657">
            <v>46043</v>
          </cell>
          <cell r="I2657" t="str">
            <v>HASNAIN</v>
          </cell>
          <cell r="J2657" t="str">
            <v>Accepted</v>
          </cell>
          <cell r="K2657" t="str">
            <v>Cheque Deposit</v>
          </cell>
          <cell r="L2657" t="str">
            <v>Renewal</v>
          </cell>
          <cell r="M2657" t="str">
            <v>-</v>
          </cell>
          <cell r="N2657" t="str">
            <v>-</v>
          </cell>
        </row>
        <row r="2658">
          <cell r="E2658" t="str">
            <v>GUN156R1102067</v>
          </cell>
          <cell r="F2658" t="str">
            <v>2026-01-06 14:14:45</v>
          </cell>
          <cell r="G2658">
            <v>13000</v>
          </cell>
          <cell r="H2658">
            <v>46041</v>
          </cell>
          <cell r="I2658" t="str">
            <v>WAQAR.NABI</v>
          </cell>
          <cell r="J2658" t="str">
            <v>Accepted</v>
          </cell>
          <cell r="K2658" t="str">
            <v>Cash Deposit</v>
          </cell>
          <cell r="L2658" t="str">
            <v>Fresh</v>
          </cell>
          <cell r="M2658" t="str">
            <v>N/A</v>
          </cell>
          <cell r="N2658" t="str">
            <v>-</v>
          </cell>
        </row>
        <row r="2659">
          <cell r="E2659" t="str">
            <v>ZRE172R-7077492</v>
          </cell>
          <cell r="F2659" t="str">
            <v>2026-01-12 19:43:02</v>
          </cell>
          <cell r="G2659">
            <v>20000</v>
          </cell>
          <cell r="H2659">
            <v>46036</v>
          </cell>
          <cell r="I2659" t="str">
            <v>MAIRAJ.HAQ</v>
          </cell>
          <cell r="J2659" t="str">
            <v>Accepted</v>
          </cell>
          <cell r="K2659" t="str">
            <v>Cash Deposit</v>
          </cell>
          <cell r="L2659" t="str">
            <v>Fresh</v>
          </cell>
          <cell r="M2659" t="str">
            <v>N/A</v>
          </cell>
          <cell r="N2659" t="str">
            <v>-</v>
          </cell>
        </row>
        <row r="2660">
          <cell r="E2660" t="str">
            <v>NSP150R-7068062</v>
          </cell>
          <cell r="F2660" t="str">
            <v>2026-01-12 17:42:53</v>
          </cell>
          <cell r="G2660">
            <v>20000</v>
          </cell>
          <cell r="H2660">
            <v>46038</v>
          </cell>
          <cell r="I2660" t="str">
            <v>MAIRAJ.HAQ</v>
          </cell>
          <cell r="J2660" t="str">
            <v>Accepted</v>
          </cell>
          <cell r="K2660" t="str">
            <v>Cash Deposit</v>
          </cell>
          <cell r="L2660" t="str">
            <v>Fresh</v>
          </cell>
          <cell r="M2660" t="str">
            <v>N/A</v>
          </cell>
          <cell r="N2660" t="str">
            <v>-</v>
          </cell>
        </row>
        <row r="2661">
          <cell r="E2661">
            <v>1040976</v>
          </cell>
          <cell r="F2661" t="str">
            <v>2025-01-27 10:01:58</v>
          </cell>
          <cell r="G2661">
            <v>12000</v>
          </cell>
          <cell r="H2661">
            <v>46042</v>
          </cell>
          <cell r="I2661" t="str">
            <v>M.MUSTAFA</v>
          </cell>
          <cell r="J2661" t="str">
            <v>Accepted</v>
          </cell>
          <cell r="K2661" t="str">
            <v>Online Transfer</v>
          </cell>
          <cell r="L2661" t="str">
            <v>Renewal</v>
          </cell>
          <cell r="M2661" t="str">
            <v>-</v>
          </cell>
          <cell r="N2661" t="str">
            <v>-</v>
          </cell>
        </row>
        <row r="2662">
          <cell r="E2662">
            <v>1102117</v>
          </cell>
          <cell r="F2662" t="str">
            <v>2026-01-10 15:39:37</v>
          </cell>
          <cell r="G2662">
            <v>13000</v>
          </cell>
          <cell r="H2662">
            <v>46038</v>
          </cell>
          <cell r="I2662" t="str">
            <v>MAIRAJ.HAQ</v>
          </cell>
          <cell r="J2662" t="str">
            <v>Accepted</v>
          </cell>
          <cell r="K2662" t="str">
            <v>Online Transfer</v>
          </cell>
          <cell r="L2662" t="str">
            <v>Fresh</v>
          </cell>
          <cell r="M2662" t="str">
            <v>N/A</v>
          </cell>
          <cell r="N2662" t="str">
            <v>-</v>
          </cell>
        </row>
        <row r="2663">
          <cell r="E2663" t="str">
            <v>0901258</v>
          </cell>
          <cell r="F2663" t="str">
            <v>2024-02-03 16:47:21</v>
          </cell>
          <cell r="G2663">
            <v>13000</v>
          </cell>
          <cell r="H2663">
            <v>46042</v>
          </cell>
          <cell r="I2663" t="str">
            <v>JAWAHIR.SAEED</v>
          </cell>
          <cell r="J2663" t="str">
            <v>Accepted</v>
          </cell>
          <cell r="K2663" t="str">
            <v>Online Transfer</v>
          </cell>
          <cell r="L2663" t="str">
            <v>Renewal</v>
          </cell>
          <cell r="M2663" t="str">
            <v>-</v>
          </cell>
          <cell r="N2663" t="str">
            <v>-</v>
          </cell>
        </row>
        <row r="2664">
          <cell r="E2664" t="str">
            <v>PR035958</v>
          </cell>
          <cell r="F2664" t="str">
            <v>2024-01-25 16:58:10</v>
          </cell>
          <cell r="G2664">
            <v>14100</v>
          </cell>
          <cell r="H2664">
            <v>46042</v>
          </cell>
          <cell r="I2664" t="str">
            <v>MUHAMMAD.UMER</v>
          </cell>
          <cell r="J2664" t="str">
            <v>Accepted</v>
          </cell>
          <cell r="K2664" t="str">
            <v>Cheque Deposit</v>
          </cell>
          <cell r="L2664" t="str">
            <v>Renewal</v>
          </cell>
          <cell r="M2664" t="str">
            <v>-</v>
          </cell>
          <cell r="N2664" t="str">
            <v>-</v>
          </cell>
        </row>
        <row r="2665">
          <cell r="E2665" t="str">
            <v>NF1AET306H1281959</v>
          </cell>
          <cell r="F2665" t="str">
            <v>2026-01-10 15:55:33</v>
          </cell>
          <cell r="G2665">
            <v>13000</v>
          </cell>
          <cell r="H2665">
            <v>46040</v>
          </cell>
          <cell r="I2665" t="str">
            <v>MAIRAJ.HAQ</v>
          </cell>
          <cell r="J2665" t="str">
            <v>Accepted</v>
          </cell>
          <cell r="K2665" t="str">
            <v>Online Transfer</v>
          </cell>
          <cell r="L2665" t="str">
            <v>Fresh</v>
          </cell>
          <cell r="M2665" t="str">
            <v>N/A</v>
          </cell>
          <cell r="N2665" t="str">
            <v>-</v>
          </cell>
        </row>
        <row r="2666">
          <cell r="E2666">
            <v>2000537</v>
          </cell>
          <cell r="F2666" t="str">
            <v>2026-01-16 12:50:56</v>
          </cell>
          <cell r="G2666">
            <v>23000</v>
          </cell>
          <cell r="H2666">
            <v>46041</v>
          </cell>
          <cell r="I2666" t="str">
            <v>WAQAR.NABI</v>
          </cell>
          <cell r="J2666" t="str">
            <v>Accepted</v>
          </cell>
          <cell r="K2666" t="str">
            <v>Cash Deposit</v>
          </cell>
          <cell r="L2666" t="str">
            <v>Fresh</v>
          </cell>
          <cell r="M2666" t="str">
            <v>N/A</v>
          </cell>
          <cell r="N2666" t="str">
            <v>-</v>
          </cell>
        </row>
        <row r="2667">
          <cell r="E2667" t="str">
            <v>GUN126R-5565394</v>
          </cell>
          <cell r="F2667" t="str">
            <v>2026-01-10 15:29:35</v>
          </cell>
          <cell r="G2667">
            <v>13000</v>
          </cell>
          <cell r="H2667">
            <v>46036</v>
          </cell>
          <cell r="I2667" t="str">
            <v>MAIRAJ.HAQ</v>
          </cell>
          <cell r="J2667" t="str">
            <v>Accepted</v>
          </cell>
          <cell r="K2667" t="str">
            <v>Online Transfer</v>
          </cell>
          <cell r="L2667" t="str">
            <v>Fresh</v>
          </cell>
          <cell r="M2667" t="str">
            <v>N/A</v>
          </cell>
          <cell r="N2667" t="str">
            <v>-</v>
          </cell>
        </row>
        <row r="2668">
          <cell r="E2668" t="str">
            <v>GUN126R-5572997</v>
          </cell>
          <cell r="F2668" t="str">
            <v>2026-01-09 12:38:55</v>
          </cell>
          <cell r="G2668">
            <v>20000</v>
          </cell>
          <cell r="H2668">
            <v>46036</v>
          </cell>
          <cell r="I2668" t="str">
            <v>MAIRAJ.HAQ</v>
          </cell>
          <cell r="J2668" t="str">
            <v>Accepted</v>
          </cell>
          <cell r="K2668" t="str">
            <v>Cash Deposit</v>
          </cell>
          <cell r="L2668" t="str">
            <v>Fresh</v>
          </cell>
          <cell r="M2668" t="str">
            <v>N/A</v>
          </cell>
          <cell r="N2668" t="str">
            <v>-</v>
          </cell>
        </row>
        <row r="2669">
          <cell r="E2669" t="str">
            <v>GUN126R-5573228</v>
          </cell>
          <cell r="F2669" t="str">
            <v>2026-01-09 13:20:42</v>
          </cell>
          <cell r="G2669">
            <v>13000</v>
          </cell>
          <cell r="H2669">
            <v>46034</v>
          </cell>
          <cell r="I2669" t="str">
            <v>MAIRAJ.HAQ</v>
          </cell>
          <cell r="J2669" t="str">
            <v>Accepted</v>
          </cell>
          <cell r="K2669" t="str">
            <v>Cash Deposit</v>
          </cell>
          <cell r="L2669" t="str">
            <v>Fresh</v>
          </cell>
          <cell r="M2669" t="str">
            <v>N/A</v>
          </cell>
          <cell r="N2669" t="str">
            <v>-</v>
          </cell>
        </row>
        <row r="2670">
          <cell r="E2670" t="str">
            <v>1KR-K122088</v>
          </cell>
          <cell r="F2670" t="str">
            <v>2026-01-08 18:17:22</v>
          </cell>
          <cell r="G2670">
            <v>13000</v>
          </cell>
          <cell r="H2670">
            <v>46031</v>
          </cell>
          <cell r="I2670" t="str">
            <v>MAIRAJ.HAQ</v>
          </cell>
          <cell r="J2670" t="str">
            <v>Accepted</v>
          </cell>
          <cell r="K2670" t="str">
            <v>Online Transfer</v>
          </cell>
          <cell r="L2670" t="str">
            <v>Fresh</v>
          </cell>
          <cell r="M2670" t="str">
            <v>N/A</v>
          </cell>
          <cell r="N2670" t="str">
            <v>-</v>
          </cell>
        </row>
        <row r="2671">
          <cell r="E2671" t="str">
            <v>NF1AET306H1023036</v>
          </cell>
          <cell r="F2671" t="str">
            <v>2026-01-07 14:07:34</v>
          </cell>
          <cell r="G2671">
            <v>12500</v>
          </cell>
          <cell r="H2671">
            <v>46037</v>
          </cell>
          <cell r="I2671" t="str">
            <v>MAIRAJ.HAQ</v>
          </cell>
          <cell r="J2671" t="str">
            <v>Accepted</v>
          </cell>
          <cell r="K2671" t="str">
            <v>Online Transfer</v>
          </cell>
          <cell r="L2671" t="str">
            <v>Fresh</v>
          </cell>
          <cell r="M2671" t="str">
            <v>N/A</v>
          </cell>
          <cell r="N2671" t="str">
            <v>-</v>
          </cell>
        </row>
        <row r="2672">
          <cell r="E2672" t="str">
            <v>PK00878</v>
          </cell>
          <cell r="F2672" t="str">
            <v>2023-01-16 09:52:08</v>
          </cell>
          <cell r="G2672">
            <v>13000</v>
          </cell>
          <cell r="H2672">
            <v>46042</v>
          </cell>
          <cell r="I2672" t="str">
            <v>HUZAIFA.KHAN</v>
          </cell>
          <cell r="J2672" t="str">
            <v>Accepted</v>
          </cell>
          <cell r="K2672" t="str">
            <v>Online Transfer</v>
          </cell>
          <cell r="L2672" t="str">
            <v>Renewal</v>
          </cell>
          <cell r="M2672" t="str">
            <v>-</v>
          </cell>
          <cell r="N2672" t="str">
            <v>-</v>
          </cell>
        </row>
        <row r="2673">
          <cell r="E2673" t="str">
            <v>NFBGN8625SR047394</v>
          </cell>
          <cell r="F2673" t="str">
            <v>2026-01-05 13:36:44</v>
          </cell>
          <cell r="G2673">
            <v>13000</v>
          </cell>
          <cell r="H2673">
            <v>46027</v>
          </cell>
          <cell r="I2673" t="str">
            <v>MAIRAJ.HAQ</v>
          </cell>
          <cell r="J2673" t="str">
            <v>Accepted</v>
          </cell>
          <cell r="K2673" t="str">
            <v>Online Transfer</v>
          </cell>
          <cell r="L2673" t="str">
            <v>Fresh</v>
          </cell>
          <cell r="M2673" t="str">
            <v>N/A</v>
          </cell>
          <cell r="N2673" t="str">
            <v>-</v>
          </cell>
        </row>
        <row r="2674">
          <cell r="E2674" t="str">
            <v>LGAG3CV21HH-190631</v>
          </cell>
          <cell r="F2674" t="str">
            <v>2024-02-01 11:44:06</v>
          </cell>
          <cell r="G2674">
            <v>12500</v>
          </cell>
          <cell r="H2674">
            <v>46042</v>
          </cell>
          <cell r="I2674" t="str">
            <v>YOUSUF.KHAN</v>
          </cell>
          <cell r="J2674" t="str">
            <v>Accepted</v>
          </cell>
          <cell r="K2674" t="str">
            <v>Cheque Deposit</v>
          </cell>
          <cell r="L2674" t="str">
            <v>Renewal</v>
          </cell>
          <cell r="M2674" t="str">
            <v>-</v>
          </cell>
          <cell r="N2674" t="str">
            <v>-</v>
          </cell>
        </row>
        <row r="2675">
          <cell r="E2675" t="str">
            <v>NF1SZC63S00219701</v>
          </cell>
          <cell r="F2675" t="str">
            <v>2026-01-05 09:39:11</v>
          </cell>
          <cell r="G2675">
            <v>13000</v>
          </cell>
          <cell r="H2675">
            <v>46034</v>
          </cell>
          <cell r="I2675" t="str">
            <v>MAIRAJ.HAQ</v>
          </cell>
          <cell r="J2675" t="str">
            <v>Accepted</v>
          </cell>
          <cell r="K2675" t="str">
            <v>Online Transfer</v>
          </cell>
          <cell r="L2675" t="str">
            <v>Fresh</v>
          </cell>
          <cell r="M2675" t="str">
            <v>N/A</v>
          </cell>
          <cell r="N2675" t="str">
            <v>-</v>
          </cell>
        </row>
        <row r="2676">
          <cell r="E2676">
            <v>220483</v>
          </cell>
          <cell r="F2676" t="str">
            <v>2026-01-14 14:26:59</v>
          </cell>
          <cell r="G2676">
            <v>18500</v>
          </cell>
          <cell r="H2676">
            <v>46041</v>
          </cell>
          <cell r="I2676" t="str">
            <v>MAIRAJ.HAQ</v>
          </cell>
          <cell r="J2676" t="str">
            <v>Accepted</v>
          </cell>
          <cell r="K2676" t="str">
            <v>Cash Deposit</v>
          </cell>
          <cell r="L2676" t="str">
            <v>Fresh</v>
          </cell>
          <cell r="M2676" t="str">
            <v>N/A</v>
          </cell>
          <cell r="N2676" t="str">
            <v>-</v>
          </cell>
        </row>
        <row r="2677">
          <cell r="E2677">
            <v>106588</v>
          </cell>
          <cell r="F2677" t="str">
            <v>2026-01-05 20:10:03</v>
          </cell>
          <cell r="G2677">
            <v>18500</v>
          </cell>
          <cell r="H2677">
            <v>46041</v>
          </cell>
          <cell r="I2677" t="str">
            <v>MAIRAJ.HAQ</v>
          </cell>
          <cell r="J2677" t="str">
            <v>Accepted</v>
          </cell>
          <cell r="K2677" t="str">
            <v>Cash Deposit</v>
          </cell>
          <cell r="L2677" t="str">
            <v>Fresh</v>
          </cell>
          <cell r="M2677" t="str">
            <v>N/A</v>
          </cell>
          <cell r="N2677" t="str">
            <v>-</v>
          </cell>
        </row>
        <row r="2678">
          <cell r="E2678">
            <v>105523</v>
          </cell>
          <cell r="F2678" t="str">
            <v>2026-01-05 18:22:00</v>
          </cell>
          <cell r="G2678">
            <v>18500</v>
          </cell>
          <cell r="H2678">
            <v>46041</v>
          </cell>
          <cell r="I2678" t="str">
            <v>MAIRAJ.HAQ</v>
          </cell>
          <cell r="J2678" t="str">
            <v>Accepted</v>
          </cell>
          <cell r="K2678" t="str">
            <v>Cash Deposit</v>
          </cell>
          <cell r="L2678" t="str">
            <v>Fresh</v>
          </cell>
          <cell r="M2678" t="str">
            <v>N/A</v>
          </cell>
          <cell r="N2678" t="str">
            <v>-</v>
          </cell>
        </row>
        <row r="2679">
          <cell r="E2679" t="str">
            <v>S1004998</v>
          </cell>
          <cell r="F2679" t="str">
            <v>2026-01-14 16:08:50</v>
          </cell>
          <cell r="G2679">
            <v>16000</v>
          </cell>
          <cell r="H2679">
            <v>46036</v>
          </cell>
          <cell r="I2679" t="str">
            <v>WAQAR.NABI</v>
          </cell>
          <cell r="J2679" t="str">
            <v>Accepted</v>
          </cell>
          <cell r="K2679" t="str">
            <v>Cash Deposit</v>
          </cell>
          <cell r="L2679" t="str">
            <v>Fresh</v>
          </cell>
          <cell r="M2679" t="str">
            <v>N/A</v>
          </cell>
          <cell r="N2679" t="str">
            <v>-</v>
          </cell>
        </row>
        <row r="2680">
          <cell r="E2680">
            <v>693006731</v>
          </cell>
          <cell r="F2680" t="str">
            <v>2025-01-29 12:39:02</v>
          </cell>
          <cell r="G2680">
            <v>10000</v>
          </cell>
          <cell r="H2680">
            <v>46038</v>
          </cell>
          <cell r="I2680" t="str">
            <v>YOUSUF.KHAN</v>
          </cell>
          <cell r="J2680" t="str">
            <v>Accepted</v>
          </cell>
          <cell r="K2680" t="str">
            <v>Online Transfer</v>
          </cell>
          <cell r="L2680" t="str">
            <v>Renewal</v>
          </cell>
          <cell r="M2680" t="str">
            <v>-</v>
          </cell>
          <cell r="N2680" t="str">
            <v>-</v>
          </cell>
        </row>
        <row r="2681">
          <cell r="E2681">
            <v>2026214</v>
          </cell>
          <cell r="F2681" t="str">
            <v>2026-01-17 13:49:11</v>
          </cell>
          <cell r="G2681">
            <v>13000</v>
          </cell>
          <cell r="H2681">
            <v>46041</v>
          </cell>
          <cell r="I2681" t="str">
            <v>WAQAR.NABI</v>
          </cell>
          <cell r="J2681" t="str">
            <v>Accepted</v>
          </cell>
          <cell r="K2681" t="str">
            <v>Cash Deposit</v>
          </cell>
          <cell r="L2681" t="str">
            <v>Fresh</v>
          </cell>
          <cell r="M2681" t="str">
            <v>N/A</v>
          </cell>
          <cell r="N2681" t="str">
            <v>-</v>
          </cell>
        </row>
        <row r="2682">
          <cell r="E2682" t="str">
            <v>GUN126R-5568006</v>
          </cell>
          <cell r="F2682" t="str">
            <v>2026-01-03 15:21:46</v>
          </cell>
          <cell r="G2682">
            <v>13000</v>
          </cell>
          <cell r="H2682">
            <v>46029</v>
          </cell>
          <cell r="I2682" t="str">
            <v>MAIRAJ.HAQ</v>
          </cell>
          <cell r="J2682" t="str">
            <v>Accepted</v>
          </cell>
          <cell r="K2682" t="str">
            <v>Online Transfer</v>
          </cell>
          <cell r="L2682" t="str">
            <v>Fresh</v>
          </cell>
          <cell r="M2682" t="str">
            <v>N/A</v>
          </cell>
          <cell r="N2682" t="str">
            <v>-</v>
          </cell>
        </row>
        <row r="2683">
          <cell r="E2683" t="str">
            <v>TRH2000128448</v>
          </cell>
          <cell r="F2683" t="str">
            <v>2026-01-02 15:31:12</v>
          </cell>
          <cell r="G2683">
            <v>13000</v>
          </cell>
          <cell r="H2683">
            <v>46027</v>
          </cell>
          <cell r="I2683" t="str">
            <v>MAIRAJ.HAQ</v>
          </cell>
          <cell r="J2683" t="str">
            <v>Accepted</v>
          </cell>
          <cell r="K2683" t="str">
            <v>Cash Deposit</v>
          </cell>
          <cell r="L2683" t="str">
            <v>Fresh</v>
          </cell>
          <cell r="M2683" t="str">
            <v>N/A</v>
          </cell>
          <cell r="N2683" t="str">
            <v>-</v>
          </cell>
        </row>
        <row r="2684">
          <cell r="E2684" t="str">
            <v>KUN126R-0963885</v>
          </cell>
          <cell r="F2684" t="str">
            <v>2025-01-20 12:48:03</v>
          </cell>
          <cell r="G2684">
            <v>16000</v>
          </cell>
          <cell r="H2684">
            <v>46038</v>
          </cell>
          <cell r="I2684" t="str">
            <v>YOUSUF.KHAN</v>
          </cell>
          <cell r="J2684" t="str">
            <v>Accepted</v>
          </cell>
          <cell r="K2684" t="str">
            <v>Online Transfer</v>
          </cell>
          <cell r="L2684" t="str">
            <v>Renewal</v>
          </cell>
          <cell r="M2684" t="str">
            <v>-</v>
          </cell>
          <cell r="N2684" t="str">
            <v>-</v>
          </cell>
        </row>
        <row r="2685">
          <cell r="E2685" t="str">
            <v>TRH2240016101</v>
          </cell>
          <cell r="F2685" t="str">
            <v>2026-01-02 17:20:17</v>
          </cell>
          <cell r="G2685">
            <v>13000</v>
          </cell>
          <cell r="H2685">
            <v>46027</v>
          </cell>
          <cell r="I2685" t="str">
            <v>MAIRAJ.HAQ</v>
          </cell>
          <cell r="J2685" t="str">
            <v>Accepted</v>
          </cell>
          <cell r="K2685" t="str">
            <v>Cash Deposit</v>
          </cell>
          <cell r="L2685" t="str">
            <v>Fresh</v>
          </cell>
          <cell r="M2685" t="str">
            <v>N/A</v>
          </cell>
          <cell r="N2685" t="str">
            <v>-</v>
          </cell>
        </row>
        <row r="2686">
          <cell r="E2686" t="str">
            <v>ZRE171R-6079929</v>
          </cell>
          <cell r="F2686" t="str">
            <v>2026-01-01 18:33:04</v>
          </cell>
          <cell r="G2686">
            <v>13000</v>
          </cell>
          <cell r="H2686">
            <v>46028</v>
          </cell>
          <cell r="I2686" t="str">
            <v>MAIRAJ.HAQ</v>
          </cell>
          <cell r="J2686" t="str">
            <v>Accepted</v>
          </cell>
          <cell r="K2686" t="str">
            <v>Online Transfer</v>
          </cell>
          <cell r="L2686" t="str">
            <v>Fresh</v>
          </cell>
          <cell r="M2686" t="str">
            <v>N/A</v>
          </cell>
          <cell r="N2686" t="str">
            <v>-</v>
          </cell>
        </row>
        <row r="2687">
          <cell r="E2687" t="str">
            <v>FF174LA11776</v>
          </cell>
          <cell r="F2687" t="str">
            <v>2026-01-14 17:19:28</v>
          </cell>
          <cell r="G2687">
            <v>10000</v>
          </cell>
          <cell r="H2687">
            <v>46041</v>
          </cell>
          <cell r="I2687" t="str">
            <v>WAQAR.NABI</v>
          </cell>
          <cell r="J2687" t="str">
            <v>Accepted</v>
          </cell>
          <cell r="K2687" t="str">
            <v>Cash Deposit</v>
          </cell>
          <cell r="L2687" t="str">
            <v>Fresh</v>
          </cell>
          <cell r="M2687" t="str">
            <v>N/A</v>
          </cell>
          <cell r="N2687" t="str">
            <v>-</v>
          </cell>
        </row>
        <row r="2688">
          <cell r="E2688" t="str">
            <v>FF174LA12551</v>
          </cell>
          <cell r="F2688" t="str">
            <v>2026-01-14 18:03:07</v>
          </cell>
          <cell r="G2688">
            <v>10000</v>
          </cell>
          <cell r="H2688">
            <v>46041</v>
          </cell>
          <cell r="I2688" t="str">
            <v>WAQAR.NABI</v>
          </cell>
          <cell r="J2688" t="str">
            <v>Accepted</v>
          </cell>
          <cell r="K2688" t="str">
            <v>Cash Deposit</v>
          </cell>
          <cell r="L2688" t="str">
            <v>Fresh</v>
          </cell>
          <cell r="M2688" t="str">
            <v>N/A</v>
          </cell>
          <cell r="N2688" t="str">
            <v>-</v>
          </cell>
        </row>
        <row r="2689">
          <cell r="E2689" t="str">
            <v>NF1SZC63S00218563</v>
          </cell>
          <cell r="F2689" t="str">
            <v>2025-12-20 15:54:47</v>
          </cell>
          <cell r="G2689">
            <v>12500</v>
          </cell>
          <cell r="H2689">
            <v>46011</v>
          </cell>
          <cell r="I2689" t="str">
            <v>MAIRAJ.HAQ</v>
          </cell>
          <cell r="J2689" t="str">
            <v>Accepted</v>
          </cell>
          <cell r="K2689" t="str">
            <v>Online Transfer</v>
          </cell>
          <cell r="L2689" t="str">
            <v>Fresh</v>
          </cell>
          <cell r="M2689" t="str">
            <v>N/A</v>
          </cell>
          <cell r="N2689" t="str">
            <v>-</v>
          </cell>
        </row>
        <row r="2690">
          <cell r="E2690" t="str">
            <v>R063441</v>
          </cell>
          <cell r="F2690" t="str">
            <v>2026-01-09 14:23:36</v>
          </cell>
          <cell r="G2690">
            <v>10000</v>
          </cell>
          <cell r="H2690">
            <v>46041</v>
          </cell>
          <cell r="I2690" t="str">
            <v>WAQAR.NABI</v>
          </cell>
          <cell r="J2690" t="str">
            <v>Accepted</v>
          </cell>
          <cell r="K2690" t="str">
            <v>Cash Deposit</v>
          </cell>
          <cell r="L2690" t="str">
            <v>Fresh</v>
          </cell>
          <cell r="M2690" t="str">
            <v>N/A</v>
          </cell>
          <cell r="N2690" t="str">
            <v>-</v>
          </cell>
        </row>
        <row r="2691">
          <cell r="E2691" t="str">
            <v>R-5562817</v>
          </cell>
          <cell r="F2691" t="str">
            <v>2025-12-24 11:34:17</v>
          </cell>
          <cell r="G2691">
            <v>12500</v>
          </cell>
          <cell r="H2691">
            <v>46046</v>
          </cell>
          <cell r="I2691" t="str">
            <v>MAIRAJ.HAQ</v>
          </cell>
          <cell r="J2691" t="str">
            <v>Accepted</v>
          </cell>
          <cell r="K2691" t="str">
            <v>Online Transfer</v>
          </cell>
          <cell r="L2691" t="str">
            <v>Fresh</v>
          </cell>
          <cell r="M2691" t="str">
            <v>N/A</v>
          </cell>
          <cell r="N2691" t="str">
            <v>-</v>
          </cell>
        </row>
        <row r="2692">
          <cell r="E2692" t="str">
            <v>NF1SZC63500203893</v>
          </cell>
          <cell r="F2692" t="str">
            <v>2026-01-09 00:00:00</v>
          </cell>
          <cell r="G2692">
            <v>13000</v>
          </cell>
          <cell r="H2692">
            <v>46041</v>
          </cell>
          <cell r="I2692" t="str">
            <v>WAQAR.NABI</v>
          </cell>
          <cell r="J2692" t="str">
            <v>Accepted</v>
          </cell>
          <cell r="K2692" t="str">
            <v>Cash Deposit</v>
          </cell>
          <cell r="L2692" t="str">
            <v>Fresh</v>
          </cell>
          <cell r="M2692" t="str">
            <v>N/A</v>
          </cell>
          <cell r="N2692" t="str">
            <v>-</v>
          </cell>
        </row>
        <row r="2693">
          <cell r="E2693" t="str">
            <v>NF1AET306H1020027</v>
          </cell>
          <cell r="F2693" t="str">
            <v>2026-01-12 10:16:17</v>
          </cell>
          <cell r="G2693">
            <v>13000</v>
          </cell>
          <cell r="H2693">
            <v>46041</v>
          </cell>
          <cell r="I2693" t="str">
            <v>WAQAR.NABI</v>
          </cell>
          <cell r="J2693" t="str">
            <v>Accepted</v>
          </cell>
          <cell r="K2693" t="str">
            <v>Cash Deposit</v>
          </cell>
          <cell r="L2693" t="str">
            <v>Fresh</v>
          </cell>
          <cell r="M2693" t="str">
            <v>N/A</v>
          </cell>
          <cell r="N2693" t="str">
            <v>-</v>
          </cell>
        </row>
        <row r="2694">
          <cell r="E2694" t="str">
            <v>KSP130-2119926</v>
          </cell>
          <cell r="F2694" t="str">
            <v>2025-01-29 17:36:02</v>
          </cell>
          <cell r="G2694">
            <v>16000</v>
          </cell>
          <cell r="H2694">
            <v>46042</v>
          </cell>
          <cell r="I2694" t="str">
            <v>M.MUSTAFA</v>
          </cell>
          <cell r="J2694" t="str">
            <v>Accepted</v>
          </cell>
          <cell r="K2694" t="str">
            <v>Cash Deposit</v>
          </cell>
          <cell r="L2694" t="str">
            <v>Renewal</v>
          </cell>
          <cell r="M2694" t="str">
            <v>-</v>
          </cell>
          <cell r="N2694" t="str">
            <v>-</v>
          </cell>
        </row>
        <row r="2695">
          <cell r="E2695" t="str">
            <v>NF1AET306H1280611</v>
          </cell>
          <cell r="F2695" t="str">
            <v>2026-01-19 20:11:02</v>
          </cell>
          <cell r="G2695">
            <v>16000</v>
          </cell>
          <cell r="H2695">
            <v>46041</v>
          </cell>
          <cell r="I2695" t="str">
            <v>ANIL</v>
          </cell>
          <cell r="J2695" t="str">
            <v>Accepted</v>
          </cell>
          <cell r="K2695" t="str">
            <v>Online Transfer</v>
          </cell>
          <cell r="L2695" t="str">
            <v>Fresh</v>
          </cell>
          <cell r="M2695" t="str">
            <v>N/A</v>
          </cell>
          <cell r="N2695" t="str">
            <v>-</v>
          </cell>
        </row>
        <row r="2696">
          <cell r="E2696">
            <v>7071356</v>
          </cell>
          <cell r="F2696" t="str">
            <v>2025-02-03 15:24:08</v>
          </cell>
          <cell r="G2696">
            <v>13500</v>
          </cell>
          <cell r="H2696">
            <v>46042</v>
          </cell>
          <cell r="I2696" t="str">
            <v>HUZAIFA.KHAN</v>
          </cell>
          <cell r="J2696" t="str">
            <v>Accepted</v>
          </cell>
          <cell r="K2696" t="str">
            <v>Online Transfer</v>
          </cell>
          <cell r="L2696" t="str">
            <v>Renewal</v>
          </cell>
          <cell r="M2696" t="str">
            <v>NA</v>
          </cell>
          <cell r="N2696" t="str">
            <v>-</v>
          </cell>
        </row>
        <row r="2697">
          <cell r="E2697" t="str">
            <v>R128348</v>
          </cell>
          <cell r="F2697" t="str">
            <v>2026-01-12 11:51:53</v>
          </cell>
          <cell r="G2697">
            <v>13000</v>
          </cell>
          <cell r="H2697">
            <v>46041</v>
          </cell>
          <cell r="I2697" t="str">
            <v>WAQAR.NABI</v>
          </cell>
          <cell r="J2697" t="str">
            <v>Accepted</v>
          </cell>
          <cell r="K2697" t="str">
            <v>Cash Deposit</v>
          </cell>
          <cell r="L2697" t="str">
            <v>Fresh</v>
          </cell>
          <cell r="M2697" t="str">
            <v>N/A</v>
          </cell>
          <cell r="N2697" t="str">
            <v>-</v>
          </cell>
        </row>
        <row r="2698">
          <cell r="E2698" t="str">
            <v>HB393297</v>
          </cell>
          <cell r="F2698" t="str">
            <v>2026-01-12 18:47:52</v>
          </cell>
          <cell r="G2698">
            <v>13000</v>
          </cell>
          <cell r="H2698">
            <v>46041</v>
          </cell>
          <cell r="I2698" t="str">
            <v>WAQAR.NABI</v>
          </cell>
          <cell r="J2698" t="str">
            <v>Accepted</v>
          </cell>
          <cell r="K2698" t="str">
            <v>Cash Deposit</v>
          </cell>
          <cell r="L2698" t="str">
            <v>Fresh</v>
          </cell>
          <cell r="M2698" t="str">
            <v>N/A</v>
          </cell>
          <cell r="N2698" t="str">
            <v>-</v>
          </cell>
        </row>
        <row r="2699">
          <cell r="E2699" t="str">
            <v>R056481</v>
          </cell>
          <cell r="F2699" t="str">
            <v>2023-02-03 15:05:05</v>
          </cell>
          <cell r="G2699">
            <v>13000</v>
          </cell>
          <cell r="H2699">
            <v>46041</v>
          </cell>
          <cell r="I2699" t="str">
            <v>SABA.CH</v>
          </cell>
          <cell r="J2699" t="str">
            <v>Accepted</v>
          </cell>
          <cell r="K2699" t="str">
            <v>Online Transfer</v>
          </cell>
          <cell r="L2699" t="str">
            <v>Renewal</v>
          </cell>
          <cell r="M2699" t="str">
            <v>-</v>
          </cell>
          <cell r="N2699" t="str">
            <v>-</v>
          </cell>
        </row>
        <row r="2700">
          <cell r="E2700" t="str">
            <v>NFBFC6661JR041745</v>
          </cell>
          <cell r="F2700" t="str">
            <v>2026-01-13 12:31:53</v>
          </cell>
          <cell r="G2700">
            <v>13000</v>
          </cell>
          <cell r="H2700">
            <v>46041</v>
          </cell>
          <cell r="I2700" t="str">
            <v>WAQAR.NABI</v>
          </cell>
          <cell r="J2700" t="str">
            <v>Accepted</v>
          </cell>
          <cell r="K2700" t="str">
            <v>Cash Deposit</v>
          </cell>
          <cell r="L2700" t="str">
            <v>Fresh</v>
          </cell>
          <cell r="M2700" t="str">
            <v>N/A</v>
          </cell>
          <cell r="N2700" t="str">
            <v>-</v>
          </cell>
        </row>
        <row r="2701">
          <cell r="E2701" t="str">
            <v>NF1ADE17V00107202</v>
          </cell>
          <cell r="F2701" t="str">
            <v>2026-01-10 11:40:57</v>
          </cell>
          <cell r="G2701">
            <v>13000</v>
          </cell>
          <cell r="H2701">
            <v>46041</v>
          </cell>
          <cell r="I2701" t="str">
            <v>WAQAR.NABI</v>
          </cell>
          <cell r="J2701" t="str">
            <v>Accepted</v>
          </cell>
          <cell r="K2701" t="str">
            <v>Online Transfer</v>
          </cell>
          <cell r="L2701" t="str">
            <v>Fresh</v>
          </cell>
          <cell r="M2701" t="str">
            <v>N/A</v>
          </cell>
          <cell r="N2701" t="str">
            <v>-</v>
          </cell>
        </row>
        <row r="2702">
          <cell r="E2702">
            <v>10081302</v>
          </cell>
          <cell r="F2702" t="str">
            <v>2023-01-31 21:45:46</v>
          </cell>
          <cell r="G2702">
            <v>13000</v>
          </cell>
          <cell r="H2702">
            <v>46039</v>
          </cell>
          <cell r="I2702" t="str">
            <v>SABA.CH</v>
          </cell>
          <cell r="J2702" t="str">
            <v>Accepted</v>
          </cell>
          <cell r="K2702" t="str">
            <v>Online Transfer</v>
          </cell>
          <cell r="L2702" t="str">
            <v>Renewal</v>
          </cell>
          <cell r="M2702" t="str">
            <v>-</v>
          </cell>
          <cell r="N2702" t="str">
            <v>-</v>
          </cell>
        </row>
        <row r="2703">
          <cell r="E2703" t="str">
            <v>R-1093590</v>
          </cell>
          <cell r="F2703" t="str">
            <v>2024-11-29 00:00:00</v>
          </cell>
          <cell r="G2703">
            <v>12000</v>
          </cell>
          <cell r="H2703">
            <v>46028</v>
          </cell>
          <cell r="I2703" t="str">
            <v>SABA.CH</v>
          </cell>
          <cell r="J2703" t="str">
            <v>Accepted</v>
          </cell>
          <cell r="K2703" t="str">
            <v>Online Transfer</v>
          </cell>
          <cell r="L2703" t="str">
            <v>Renewal</v>
          </cell>
          <cell r="M2703" t="str">
            <v>-</v>
          </cell>
          <cell r="N2703" t="str">
            <v>-</v>
          </cell>
        </row>
        <row r="2704">
          <cell r="E2704" t="str">
            <v>PR005902</v>
          </cell>
          <cell r="F2704" t="str">
            <v>2023-01-24 17:41:14</v>
          </cell>
          <cell r="G2704">
            <v>10000</v>
          </cell>
          <cell r="H2704">
            <v>46036</v>
          </cell>
          <cell r="I2704" t="str">
            <v>SABA.CH</v>
          </cell>
          <cell r="J2704" t="str">
            <v>Accepted</v>
          </cell>
          <cell r="K2704" t="str">
            <v>Online Transfer</v>
          </cell>
          <cell r="L2704" t="str">
            <v>Renewal</v>
          </cell>
          <cell r="M2704" t="str">
            <v>-</v>
          </cell>
          <cell r="N2704" t="str">
            <v>-</v>
          </cell>
        </row>
        <row r="2705">
          <cell r="E2705" t="str">
            <v>NNAUM53AZMP300314</v>
          </cell>
          <cell r="F2705" t="str">
            <v>2026-01-21 00:00:00</v>
          </cell>
          <cell r="G2705">
            <v>15000</v>
          </cell>
          <cell r="H2705">
            <v>46042</v>
          </cell>
          <cell r="I2705" t="str">
            <v>HUZAIFA.KHAN</v>
          </cell>
          <cell r="J2705" t="str">
            <v>Accepted</v>
          </cell>
          <cell r="K2705" t="str">
            <v>Cheque Deposit</v>
          </cell>
          <cell r="L2705" t="str">
            <v>Conversion</v>
          </cell>
          <cell r="M2705" t="str">
            <v>NA</v>
          </cell>
          <cell r="N2705" t="str">
            <v>-</v>
          </cell>
        </row>
        <row r="2706">
          <cell r="E2706">
            <v>9717093</v>
          </cell>
          <cell r="F2706" t="str">
            <v>2022-02-03 16:57:56</v>
          </cell>
          <cell r="G2706">
            <v>14000</v>
          </cell>
          <cell r="H2706">
            <v>46042</v>
          </cell>
          <cell r="I2706" t="str">
            <v>AGHA.M.JAFFER</v>
          </cell>
          <cell r="J2706" t="str">
            <v>Accepted</v>
          </cell>
          <cell r="K2706" t="str">
            <v>Cash Deposit</v>
          </cell>
          <cell r="L2706" t="str">
            <v>Renewal</v>
          </cell>
          <cell r="M2706" t="str">
            <v>-</v>
          </cell>
          <cell r="N2706" t="str">
            <v>-</v>
          </cell>
        </row>
        <row r="2707">
          <cell r="E2707">
            <v>10105649</v>
          </cell>
          <cell r="F2707" t="str">
            <v>2026-01-19 00:00:00</v>
          </cell>
          <cell r="G2707">
            <v>10000</v>
          </cell>
          <cell r="H2707">
            <v>46041</v>
          </cell>
          <cell r="I2707" t="str">
            <v>SAIF.MALIK</v>
          </cell>
          <cell r="J2707" t="str">
            <v>Accepted</v>
          </cell>
          <cell r="K2707" t="str">
            <v>Online Transfer</v>
          </cell>
          <cell r="L2707" t="str">
            <v>Conversion</v>
          </cell>
          <cell r="M2707" t="str">
            <v>NA</v>
          </cell>
          <cell r="N2707" t="str">
            <v>-</v>
          </cell>
        </row>
        <row r="2708">
          <cell r="E2708">
            <v>1236768</v>
          </cell>
          <cell r="F2708" t="str">
            <v>2025-01-18 13:08:46</v>
          </cell>
          <cell r="G2708">
            <v>13000</v>
          </cell>
          <cell r="H2708">
            <v>46041</v>
          </cell>
          <cell r="I2708" t="str">
            <v>HUZAIFA.KHAN</v>
          </cell>
          <cell r="J2708" t="str">
            <v>Accepted</v>
          </cell>
          <cell r="K2708" t="str">
            <v>Online Transfer</v>
          </cell>
          <cell r="L2708" t="str">
            <v>Renewal</v>
          </cell>
          <cell r="M2708" t="str">
            <v>-</v>
          </cell>
          <cell r="N2708" t="str">
            <v>-</v>
          </cell>
        </row>
        <row r="2709">
          <cell r="E2709" t="str">
            <v>ISL-7042588</v>
          </cell>
          <cell r="F2709" t="str">
            <v>2024-02-03 12:11:39</v>
          </cell>
          <cell r="G2709">
            <v>14000</v>
          </cell>
          <cell r="H2709">
            <v>46041</v>
          </cell>
          <cell r="I2709" t="str">
            <v>SAIF.MALIK</v>
          </cell>
          <cell r="J2709" t="str">
            <v>Accepted</v>
          </cell>
          <cell r="K2709" t="str">
            <v>Online Transfer</v>
          </cell>
          <cell r="L2709" t="str">
            <v>Renewal</v>
          </cell>
          <cell r="M2709" t="str">
            <v>-</v>
          </cell>
          <cell r="N2709" t="str">
            <v>-</v>
          </cell>
        </row>
        <row r="2710">
          <cell r="E2710">
            <v>6041575</v>
          </cell>
          <cell r="F2710" t="str">
            <v>2020-01-30 16:44:02</v>
          </cell>
          <cell r="G2710">
            <v>16000</v>
          </cell>
          <cell r="H2710">
            <v>46041</v>
          </cell>
          <cell r="I2710" t="str">
            <v>ALIZA.WALEED</v>
          </cell>
          <cell r="J2710" t="str">
            <v>Accepted</v>
          </cell>
          <cell r="K2710" t="str">
            <v>Online Transfer</v>
          </cell>
          <cell r="L2710" t="str">
            <v>Renewal</v>
          </cell>
          <cell r="M2710" t="str">
            <v>-</v>
          </cell>
          <cell r="N2710" t="str">
            <v>-</v>
          </cell>
        </row>
        <row r="2711">
          <cell r="E2711">
            <v>4027286</v>
          </cell>
          <cell r="F2711" t="str">
            <v>2024-01-29 16:15:52</v>
          </cell>
          <cell r="G2711">
            <v>15000</v>
          </cell>
          <cell r="H2711">
            <v>46041</v>
          </cell>
          <cell r="I2711" t="str">
            <v>SAIF.MALIK</v>
          </cell>
          <cell r="J2711" t="str">
            <v>Accepted</v>
          </cell>
          <cell r="K2711" t="str">
            <v>Online Transfer</v>
          </cell>
          <cell r="L2711" t="str">
            <v>Renewal</v>
          </cell>
          <cell r="M2711" t="str">
            <v>-</v>
          </cell>
          <cell r="N2711" t="str">
            <v>-</v>
          </cell>
        </row>
        <row r="2712">
          <cell r="E2712" t="str">
            <v>NHW20-3465671</v>
          </cell>
          <cell r="F2712" t="str">
            <v>2025-09-26 15:29:02</v>
          </cell>
          <cell r="G2712">
            <v>3000</v>
          </cell>
          <cell r="H2712">
            <v>46006</v>
          </cell>
          <cell r="I2712" t="str">
            <v>SABOOR.ALI</v>
          </cell>
          <cell r="J2712" t="str">
            <v>Accepted</v>
          </cell>
          <cell r="K2712" t="str">
            <v>Online Transfer</v>
          </cell>
          <cell r="L2712" t="str">
            <v>Removal Transfer</v>
          </cell>
          <cell r="M2712" t="str">
            <v>-</v>
          </cell>
          <cell r="N2712" t="str">
            <v>-</v>
          </cell>
        </row>
        <row r="2713">
          <cell r="E2713" t="str">
            <v>NFBGN862XSR063073</v>
          </cell>
          <cell r="F2713" t="str">
            <v>2025-12-31 12:27:58</v>
          </cell>
          <cell r="G2713">
            <v>19500</v>
          </cell>
          <cell r="H2713">
            <v>46034</v>
          </cell>
          <cell r="I2713" t="str">
            <v>S.FARAZ.AHSAN</v>
          </cell>
          <cell r="J2713" t="str">
            <v>Accepted</v>
          </cell>
          <cell r="K2713" t="str">
            <v>Online Transfer</v>
          </cell>
          <cell r="L2713" t="str">
            <v>Fresh</v>
          </cell>
          <cell r="M2713" t="str">
            <v>N/A</v>
          </cell>
          <cell r="N2713" t="str">
            <v>-</v>
          </cell>
        </row>
        <row r="2714">
          <cell r="E2714" t="str">
            <v>R005702</v>
          </cell>
          <cell r="F2714" t="str">
            <v>2023-01-21 13:06:32</v>
          </cell>
          <cell r="G2714">
            <v>16000</v>
          </cell>
          <cell r="H2714">
            <v>46041</v>
          </cell>
          <cell r="I2714" t="str">
            <v>ALIZA.WALEED</v>
          </cell>
          <cell r="J2714" t="str">
            <v>Accepted</v>
          </cell>
          <cell r="K2714" t="str">
            <v>Online Transfer</v>
          </cell>
          <cell r="L2714" t="str">
            <v>Renewal</v>
          </cell>
          <cell r="M2714" t="str">
            <v>-</v>
          </cell>
          <cell r="N2714" t="str">
            <v>-</v>
          </cell>
        </row>
        <row r="2715">
          <cell r="E2715" t="str">
            <v>SA-8408</v>
          </cell>
          <cell r="F2715" t="str">
            <v>2025-08-16 19:39:22</v>
          </cell>
          <cell r="G2715">
            <v>4000</v>
          </cell>
          <cell r="H2715">
            <v>46037</v>
          </cell>
          <cell r="I2715" t="str">
            <v>SABOOR.ALI</v>
          </cell>
          <cell r="J2715" t="str">
            <v>Accepted</v>
          </cell>
          <cell r="K2715" t="str">
            <v>Online Transfer</v>
          </cell>
          <cell r="L2715" t="str">
            <v>Removal Transfer</v>
          </cell>
          <cell r="M2715" t="str">
            <v>-</v>
          </cell>
          <cell r="N2715" t="str">
            <v>-</v>
          </cell>
        </row>
        <row r="2716">
          <cell r="E2716" t="str">
            <v>NFBFE1686NR005313</v>
          </cell>
          <cell r="F2716" t="str">
            <v>2026-01-21 00:00:00</v>
          </cell>
          <cell r="G2716">
            <v>13000</v>
          </cell>
          <cell r="H2716">
            <v>46042</v>
          </cell>
          <cell r="I2716" t="str">
            <v>IQRA.KHAN</v>
          </cell>
          <cell r="J2716" t="str">
            <v>Accepted</v>
          </cell>
          <cell r="K2716" t="str">
            <v>Online Transfer</v>
          </cell>
          <cell r="L2716" t="str">
            <v>Conversion</v>
          </cell>
          <cell r="M2716" t="str">
            <v>n/a</v>
          </cell>
          <cell r="N2716" t="str">
            <v>-</v>
          </cell>
        </row>
        <row r="2717">
          <cell r="E2717" t="str">
            <v>ZRE171R-6082313</v>
          </cell>
          <cell r="F2717" t="str">
            <v>2024-01-30 00:00:00</v>
          </cell>
          <cell r="G2717">
            <v>11000</v>
          </cell>
          <cell r="H2717">
            <v>46041</v>
          </cell>
          <cell r="I2717" t="str">
            <v>HASNAIN</v>
          </cell>
          <cell r="J2717" t="str">
            <v>Accepted</v>
          </cell>
          <cell r="K2717" t="str">
            <v>Online Transfer</v>
          </cell>
          <cell r="L2717" t="str">
            <v>Renewal</v>
          </cell>
          <cell r="M2717" t="str">
            <v>-</v>
          </cell>
          <cell r="N2717" t="str">
            <v>-</v>
          </cell>
        </row>
        <row r="2718">
          <cell r="E2718" t="str">
            <v>LA350S0303000</v>
          </cell>
          <cell r="F2718" t="str">
            <v>2026-01-15 16:09:50</v>
          </cell>
          <cell r="G2718">
            <v>13000</v>
          </cell>
          <cell r="H2718">
            <v>46041</v>
          </cell>
          <cell r="I2718" t="str">
            <v>S.FARAZ.AHSAN</v>
          </cell>
          <cell r="J2718" t="str">
            <v>Accepted</v>
          </cell>
          <cell r="K2718" t="str">
            <v>Online Transfer</v>
          </cell>
          <cell r="L2718" t="str">
            <v>Fresh</v>
          </cell>
          <cell r="M2718" t="str">
            <v>N/A</v>
          </cell>
          <cell r="N2718" t="str">
            <v>-</v>
          </cell>
        </row>
        <row r="2719">
          <cell r="E2719" t="str">
            <v>NF1AET306H1046302</v>
          </cell>
          <cell r="F2719" t="str">
            <v>2024-01-25 00:00:00</v>
          </cell>
          <cell r="G2719">
            <v>16000</v>
          </cell>
          <cell r="H2719">
            <v>46041</v>
          </cell>
          <cell r="I2719" t="str">
            <v>ALIZA.WALEED</v>
          </cell>
          <cell r="J2719" t="str">
            <v>Accepted</v>
          </cell>
          <cell r="K2719" t="str">
            <v>Online Transfer</v>
          </cell>
          <cell r="L2719" t="str">
            <v>Renewal</v>
          </cell>
          <cell r="M2719" t="str">
            <v>-</v>
          </cell>
          <cell r="N2719" t="str">
            <v>-</v>
          </cell>
        </row>
        <row r="2720">
          <cell r="E2720" t="str">
            <v>008479</v>
          </cell>
          <cell r="F2720" t="str">
            <v>2025-01-29 00:00:00</v>
          </cell>
          <cell r="G2720">
            <v>16000</v>
          </cell>
          <cell r="H2720">
            <v>46041</v>
          </cell>
          <cell r="I2720" t="str">
            <v>ALIZA.WALEED</v>
          </cell>
          <cell r="J2720" t="str">
            <v>Accepted</v>
          </cell>
          <cell r="K2720" t="str">
            <v>Online Transfer</v>
          </cell>
          <cell r="L2720" t="str">
            <v>Renewal</v>
          </cell>
          <cell r="M2720" t="str">
            <v>-</v>
          </cell>
          <cell r="N2720" t="str">
            <v>-</v>
          </cell>
        </row>
        <row r="2721">
          <cell r="E2721" t="str">
            <v>A1J310PK18838390</v>
          </cell>
          <cell r="F2721" t="str">
            <v>2025-01-28 15:01:23</v>
          </cell>
          <cell r="G2721">
            <v>12000</v>
          </cell>
          <cell r="H2721">
            <v>46042</v>
          </cell>
          <cell r="I2721" t="str">
            <v>MUHAMMAD.UMER</v>
          </cell>
          <cell r="J2721" t="str">
            <v>Accepted</v>
          </cell>
          <cell r="K2721" t="str">
            <v>Online Transfer</v>
          </cell>
          <cell r="L2721" t="str">
            <v>Renewal</v>
          </cell>
          <cell r="M2721" t="str">
            <v>-</v>
          </cell>
          <cell r="N2721" t="str">
            <v>-</v>
          </cell>
        </row>
        <row r="2722">
          <cell r="E2722">
            <v>10066125</v>
          </cell>
          <cell r="F2722" t="str">
            <v>2021-01-25 15:24:03</v>
          </cell>
          <cell r="G2722">
            <v>12000</v>
          </cell>
          <cell r="H2722">
            <v>46041</v>
          </cell>
          <cell r="I2722" t="str">
            <v>ALIZA.WALEED</v>
          </cell>
          <cell r="J2722" t="str">
            <v>Accepted</v>
          </cell>
          <cell r="K2722" t="str">
            <v>Online Transfer</v>
          </cell>
          <cell r="L2722" t="str">
            <v>Renewal</v>
          </cell>
          <cell r="M2722" t="str">
            <v>-</v>
          </cell>
          <cell r="N2722" t="str">
            <v>-</v>
          </cell>
        </row>
        <row r="2723">
          <cell r="E2723" t="str">
            <v>GUN126R-5531570</v>
          </cell>
          <cell r="F2723" t="str">
            <v>2025-02-03 10:52:06</v>
          </cell>
          <cell r="G2723">
            <v>16000</v>
          </cell>
          <cell r="H2723">
            <v>46042</v>
          </cell>
          <cell r="I2723" t="str">
            <v>ZAYNAB.MUSTAFA</v>
          </cell>
          <cell r="J2723" t="str">
            <v>Accepted</v>
          </cell>
          <cell r="K2723" t="str">
            <v>Online Transfer</v>
          </cell>
          <cell r="L2723" t="str">
            <v>Renewal</v>
          </cell>
          <cell r="M2723" t="str">
            <v>-</v>
          </cell>
          <cell r="N2723" t="str">
            <v>-</v>
          </cell>
        </row>
        <row r="2724">
          <cell r="E2724" t="str">
            <v>RS413PK10039175</v>
          </cell>
          <cell r="F2724" t="str">
            <v>2023-02-01 14:21:52</v>
          </cell>
          <cell r="G2724">
            <v>15500</v>
          </cell>
          <cell r="H2724">
            <v>46041</v>
          </cell>
          <cell r="I2724" t="str">
            <v>AGHA.M.JAFFER</v>
          </cell>
          <cell r="J2724" t="str">
            <v>Accepted</v>
          </cell>
          <cell r="K2724" t="str">
            <v>Cash Deposit</v>
          </cell>
          <cell r="L2724" t="str">
            <v>Renewal</v>
          </cell>
          <cell r="M2724" t="str">
            <v>-</v>
          </cell>
          <cell r="N2724" t="str">
            <v>-</v>
          </cell>
        </row>
        <row r="2725">
          <cell r="E2725" t="str">
            <v>LVTDB216ND067708</v>
          </cell>
          <cell r="F2725" t="str">
            <v>2023-02-01 12:02:33</v>
          </cell>
          <cell r="G2725">
            <v>13000</v>
          </cell>
          <cell r="H2725">
            <v>46041</v>
          </cell>
          <cell r="I2725" t="str">
            <v>AGHA.M.JAFFER</v>
          </cell>
          <cell r="J2725" t="str">
            <v>Accepted</v>
          </cell>
          <cell r="K2725" t="str">
            <v>Online Transfer</v>
          </cell>
          <cell r="L2725" t="str">
            <v>Renewal</v>
          </cell>
          <cell r="M2725" t="str">
            <v>-</v>
          </cell>
          <cell r="N2725" t="str">
            <v>-</v>
          </cell>
        </row>
        <row r="2726">
          <cell r="E2726" t="str">
            <v>NKMASE9S1006820</v>
          </cell>
          <cell r="F2726" t="str">
            <v>2025-02-03 19:05:51</v>
          </cell>
          <cell r="G2726">
            <v>13000</v>
          </cell>
          <cell r="H2726">
            <v>46042</v>
          </cell>
          <cell r="I2726" t="str">
            <v>IQRA.KHAN</v>
          </cell>
          <cell r="J2726" t="str">
            <v>Accepted</v>
          </cell>
          <cell r="K2726" t="str">
            <v>Online Transfer</v>
          </cell>
          <cell r="L2726" t="str">
            <v>Renewal</v>
          </cell>
          <cell r="M2726" t="str">
            <v>-</v>
          </cell>
          <cell r="N2726" t="str">
            <v>-</v>
          </cell>
        </row>
        <row r="2727">
          <cell r="E2727">
            <v>7036239</v>
          </cell>
          <cell r="F2727" t="str">
            <v>2025-01-30 00:00:00</v>
          </cell>
          <cell r="G2727">
            <v>14500</v>
          </cell>
          <cell r="H2727">
            <v>46041</v>
          </cell>
          <cell r="I2727" t="str">
            <v>AGHA.M.JAFFER</v>
          </cell>
          <cell r="J2727" t="str">
            <v>Accepted</v>
          </cell>
          <cell r="K2727" t="str">
            <v>Cash Deposit</v>
          </cell>
          <cell r="L2727" t="str">
            <v>Renewal</v>
          </cell>
          <cell r="M2727" t="str">
            <v>-</v>
          </cell>
          <cell r="N2727" t="str">
            <v>-</v>
          </cell>
        </row>
        <row r="2728">
          <cell r="E2728" t="str">
            <v>R-5558325</v>
          </cell>
          <cell r="F2728" t="str">
            <v>2024-01-22 11:55:16</v>
          </cell>
          <cell r="G2728">
            <v>15500</v>
          </cell>
          <cell r="H2728">
            <v>46042</v>
          </cell>
          <cell r="I2728" t="str">
            <v>AGHA.M.JAFFER</v>
          </cell>
          <cell r="J2728" t="str">
            <v>Accepted</v>
          </cell>
          <cell r="K2728" t="str">
            <v>Online Transfer</v>
          </cell>
          <cell r="L2728" t="str">
            <v>Renewal</v>
          </cell>
          <cell r="M2728" t="str">
            <v>-</v>
          </cell>
          <cell r="N2728" t="str">
            <v>-</v>
          </cell>
        </row>
        <row r="2729">
          <cell r="E2729" t="str">
            <v>R053764</v>
          </cell>
          <cell r="F2729" t="str">
            <v>2025-01-23 17:55:16</v>
          </cell>
          <cell r="G2729">
            <v>13000</v>
          </cell>
          <cell r="H2729">
            <v>46041</v>
          </cell>
          <cell r="I2729" t="str">
            <v>ZAYNAB.MUSTAFA</v>
          </cell>
          <cell r="J2729" t="str">
            <v>Accepted</v>
          </cell>
          <cell r="K2729" t="str">
            <v>Online Transfer</v>
          </cell>
          <cell r="L2729" t="str">
            <v>Renewal</v>
          </cell>
          <cell r="M2729" t="str">
            <v>-</v>
          </cell>
          <cell r="N2729" t="str">
            <v>-</v>
          </cell>
        </row>
        <row r="2730">
          <cell r="E2730">
            <v>1175364</v>
          </cell>
          <cell r="F2730" t="str">
            <v>2024-01-20 15:02:03</v>
          </cell>
          <cell r="G2730">
            <v>13000</v>
          </cell>
          <cell r="H2730">
            <v>46041</v>
          </cell>
          <cell r="I2730" t="str">
            <v>RAHAT.GUL</v>
          </cell>
          <cell r="J2730" t="str">
            <v>Accepted</v>
          </cell>
          <cell r="K2730" t="str">
            <v>Online Transfer</v>
          </cell>
          <cell r="L2730" t="str">
            <v>Renewal</v>
          </cell>
          <cell r="M2730" t="str">
            <v>-</v>
          </cell>
          <cell r="N2730" t="str">
            <v>-</v>
          </cell>
        </row>
        <row r="2731">
          <cell r="E2731">
            <v>331896</v>
          </cell>
          <cell r="F2731" t="str">
            <v>2024-01-24 00:00:00</v>
          </cell>
          <cell r="G2731">
            <v>10000</v>
          </cell>
          <cell r="H2731">
            <v>46041</v>
          </cell>
          <cell r="I2731" t="str">
            <v>RAHAT.GUL</v>
          </cell>
          <cell r="J2731" t="str">
            <v>Accepted</v>
          </cell>
          <cell r="K2731" t="str">
            <v>Cash Deposit</v>
          </cell>
          <cell r="L2731" t="str">
            <v>Renewal</v>
          </cell>
          <cell r="M2731" t="str">
            <v>-</v>
          </cell>
          <cell r="N2731" t="str">
            <v>-</v>
          </cell>
        </row>
        <row r="2732">
          <cell r="E2732">
            <v>9516726</v>
          </cell>
          <cell r="F2732" t="str">
            <v>2023-01-28 13:09:44</v>
          </cell>
          <cell r="G2732">
            <v>14000</v>
          </cell>
          <cell r="H2732">
            <v>46041</v>
          </cell>
          <cell r="I2732" t="str">
            <v>RAHAT.GUL</v>
          </cell>
          <cell r="J2732" t="str">
            <v>Accepted</v>
          </cell>
          <cell r="K2732" t="str">
            <v>Online Transfer</v>
          </cell>
          <cell r="L2732" t="str">
            <v>Renewal</v>
          </cell>
          <cell r="M2732" t="str">
            <v>-</v>
          </cell>
          <cell r="N2732" t="str">
            <v>-</v>
          </cell>
        </row>
        <row r="2733">
          <cell r="E2733" t="str">
            <v>LA150S2080217</v>
          </cell>
          <cell r="F2733" t="str">
            <v>2025-01-21 11:07:49</v>
          </cell>
          <cell r="G2733">
            <v>12500</v>
          </cell>
          <cell r="H2733">
            <v>46041</v>
          </cell>
          <cell r="I2733" t="str">
            <v>RAHAT.GUL</v>
          </cell>
          <cell r="J2733" t="str">
            <v>Accepted</v>
          </cell>
          <cell r="K2733" t="str">
            <v>Online Transfer</v>
          </cell>
          <cell r="L2733" t="str">
            <v>Renewal</v>
          </cell>
          <cell r="M2733" t="str">
            <v>-</v>
          </cell>
          <cell r="N2733" t="str">
            <v>-</v>
          </cell>
        </row>
        <row r="2734">
          <cell r="E2734" t="str">
            <v>N1002497</v>
          </cell>
          <cell r="F2734" t="str">
            <v>2023-01-30 13:22:13</v>
          </cell>
          <cell r="G2734">
            <v>14000</v>
          </cell>
          <cell r="H2734">
            <v>46041</v>
          </cell>
          <cell r="I2734" t="str">
            <v>RAHAT.GUL</v>
          </cell>
          <cell r="J2734" t="str">
            <v>Accepted</v>
          </cell>
          <cell r="K2734" t="str">
            <v>Online Transfer</v>
          </cell>
          <cell r="L2734" t="str">
            <v>Renewal</v>
          </cell>
          <cell r="M2734" t="str">
            <v>-</v>
          </cell>
          <cell r="N2734" t="str">
            <v>-</v>
          </cell>
        </row>
        <row r="2735">
          <cell r="E2735">
            <v>9504639</v>
          </cell>
          <cell r="F2735" t="str">
            <v>2026-01-19 00:00:00</v>
          </cell>
          <cell r="G2735">
            <v>15000</v>
          </cell>
          <cell r="H2735">
            <v>46041</v>
          </cell>
          <cell r="I2735" t="str">
            <v>RAHAT.GUL</v>
          </cell>
          <cell r="J2735" t="str">
            <v>Accepted</v>
          </cell>
          <cell r="K2735" t="str">
            <v>Online Transfer</v>
          </cell>
          <cell r="L2735" t="str">
            <v>Conversion</v>
          </cell>
          <cell r="M2735" t="str">
            <v>N/A</v>
          </cell>
          <cell r="N2735" t="str">
            <v>-</v>
          </cell>
        </row>
        <row r="2736">
          <cell r="E2736">
            <v>4168855</v>
          </cell>
          <cell r="F2736" t="str">
            <v>2023-01-31 16:02:40</v>
          </cell>
          <cell r="G2736">
            <v>3000</v>
          </cell>
          <cell r="H2736">
            <v>46041</v>
          </cell>
          <cell r="I2736" t="str">
            <v>AGHA.M.JAFFER</v>
          </cell>
          <cell r="J2736" t="str">
            <v>Accepted</v>
          </cell>
          <cell r="K2736" t="str">
            <v>Online Transfer</v>
          </cell>
          <cell r="L2736" t="str">
            <v>Renewal</v>
          </cell>
          <cell r="M2736" t="str">
            <v>-</v>
          </cell>
          <cell r="N2736" t="str">
            <v>-</v>
          </cell>
        </row>
        <row r="2737">
          <cell r="E2737" t="str">
            <v>AGA-060</v>
          </cell>
          <cell r="F2737" t="str">
            <v>2026-01-19 10:05:59</v>
          </cell>
          <cell r="G2737">
            <v>13000</v>
          </cell>
          <cell r="H2737">
            <v>46041</v>
          </cell>
          <cell r="I2737" t="str">
            <v>SHAYAN</v>
          </cell>
          <cell r="J2737" t="str">
            <v>Accepted</v>
          </cell>
          <cell r="K2737" t="str">
            <v>Online Transfer</v>
          </cell>
          <cell r="L2737" t="str">
            <v>Fresh</v>
          </cell>
          <cell r="M2737" t="str">
            <v>N/A</v>
          </cell>
          <cell r="N2737" t="str">
            <v>-</v>
          </cell>
        </row>
        <row r="2738">
          <cell r="E2738" t="str">
            <v>NF1AET306H1218049</v>
          </cell>
          <cell r="F2738" t="str">
            <v>2026-01-19 12:59:44</v>
          </cell>
          <cell r="G2738">
            <v>13000</v>
          </cell>
          <cell r="H2738">
            <v>46041</v>
          </cell>
          <cell r="I2738" t="str">
            <v>SHAYAN</v>
          </cell>
          <cell r="J2738" t="str">
            <v>Accepted</v>
          </cell>
          <cell r="K2738" t="str">
            <v>Online Transfer</v>
          </cell>
          <cell r="L2738" t="str">
            <v>Fresh</v>
          </cell>
          <cell r="M2738" t="str">
            <v>N/A</v>
          </cell>
          <cell r="N2738" t="str">
            <v>-</v>
          </cell>
        </row>
        <row r="2739">
          <cell r="E2739" t="str">
            <v>NFBFC6669JR039726</v>
          </cell>
          <cell r="F2739" t="str">
            <v>2026-01-12 12:30:18</v>
          </cell>
          <cell r="G2739">
            <v>13000</v>
          </cell>
          <cell r="H2739">
            <v>46037</v>
          </cell>
          <cell r="I2739" t="str">
            <v>WASIQ.JAVED</v>
          </cell>
          <cell r="J2739" t="str">
            <v>Accepted</v>
          </cell>
          <cell r="K2739" t="str">
            <v>Online Transfer</v>
          </cell>
          <cell r="L2739" t="str">
            <v>Fresh</v>
          </cell>
          <cell r="M2739" t="str">
            <v>N/A</v>
          </cell>
          <cell r="N2739" t="str">
            <v>-</v>
          </cell>
        </row>
        <row r="2740">
          <cell r="E2740">
            <v>4085466</v>
          </cell>
          <cell r="F2740" t="str">
            <v>2023-01-06 11:49:28</v>
          </cell>
          <cell r="G2740">
            <v>12000</v>
          </cell>
          <cell r="H2740">
            <v>46041</v>
          </cell>
          <cell r="I2740" t="str">
            <v>ABDUL.AHAD</v>
          </cell>
          <cell r="J2740" t="str">
            <v>Accepted</v>
          </cell>
          <cell r="K2740" t="str">
            <v>Cash Deposit</v>
          </cell>
          <cell r="L2740" t="str">
            <v>Renewal</v>
          </cell>
          <cell r="M2740" t="str">
            <v>-</v>
          </cell>
          <cell r="N2740" t="str">
            <v>-</v>
          </cell>
        </row>
        <row r="2741">
          <cell r="E2741" t="str">
            <v>AXF-736</v>
          </cell>
          <cell r="F2741" t="str">
            <v>2026-01-16 14:07:52</v>
          </cell>
          <cell r="G2741">
            <v>15000</v>
          </cell>
          <cell r="H2741">
            <v>46038</v>
          </cell>
          <cell r="I2741" t="str">
            <v>WASIQ.JAVED</v>
          </cell>
          <cell r="J2741" t="str">
            <v>Accepted</v>
          </cell>
          <cell r="K2741" t="str">
            <v>Online Transfer</v>
          </cell>
          <cell r="L2741" t="str">
            <v>Fresh</v>
          </cell>
          <cell r="M2741" t="str">
            <v>N/A</v>
          </cell>
          <cell r="N2741" t="str">
            <v>-</v>
          </cell>
        </row>
        <row r="2742">
          <cell r="E2742" t="str">
            <v>BFE-156</v>
          </cell>
          <cell r="F2742" t="str">
            <v>2026-01-16 12:28:33</v>
          </cell>
          <cell r="G2742">
            <v>13000</v>
          </cell>
          <cell r="H2742">
            <v>46038</v>
          </cell>
          <cell r="I2742" t="str">
            <v>WASIQ.JAVED</v>
          </cell>
          <cell r="J2742" t="str">
            <v>Accepted</v>
          </cell>
          <cell r="K2742" t="str">
            <v>Online Transfer</v>
          </cell>
          <cell r="L2742" t="str">
            <v>Fresh</v>
          </cell>
          <cell r="M2742" t="str">
            <v>N/A</v>
          </cell>
          <cell r="N2742" t="str">
            <v>-</v>
          </cell>
        </row>
        <row r="2743">
          <cell r="E2743">
            <v>1002222</v>
          </cell>
          <cell r="F2743" t="str">
            <v>2025-01-31 13:08:13</v>
          </cell>
          <cell r="G2743">
            <v>13000</v>
          </cell>
          <cell r="H2743">
            <v>46041</v>
          </cell>
          <cell r="I2743" t="str">
            <v>ABDUL.AHAD</v>
          </cell>
          <cell r="J2743" t="str">
            <v>Accepted</v>
          </cell>
          <cell r="K2743" t="str">
            <v>Online Transfer</v>
          </cell>
          <cell r="L2743" t="str">
            <v>Renewal</v>
          </cell>
          <cell r="M2743" t="str">
            <v>-</v>
          </cell>
          <cell r="N2743" t="str">
            <v>-</v>
          </cell>
        </row>
        <row r="2744">
          <cell r="E2744" t="str">
            <v>NFBGN9661RR046861</v>
          </cell>
          <cell r="F2744" t="str">
            <v>2025-01-31 13:22:02</v>
          </cell>
          <cell r="G2744">
            <v>15000</v>
          </cell>
          <cell r="H2744">
            <v>46041</v>
          </cell>
          <cell r="I2744" t="str">
            <v>ABDUL.AHAD</v>
          </cell>
          <cell r="J2744" t="str">
            <v>Accepted</v>
          </cell>
          <cell r="K2744" t="str">
            <v>Online Transfer</v>
          </cell>
          <cell r="L2744" t="str">
            <v>Renewal</v>
          </cell>
          <cell r="M2744" t="str">
            <v>-</v>
          </cell>
          <cell r="N2744" t="str">
            <v>-</v>
          </cell>
        </row>
        <row r="2745">
          <cell r="E2745" t="str">
            <v>NKMA2ASESP1011241</v>
          </cell>
          <cell r="F2745" t="str">
            <v>2026-01-16 17:30:07</v>
          </cell>
          <cell r="G2745">
            <v>13000</v>
          </cell>
          <cell r="H2745">
            <v>46038</v>
          </cell>
          <cell r="I2745" t="str">
            <v>WASIQ.JAVED</v>
          </cell>
          <cell r="J2745" t="str">
            <v>Accepted</v>
          </cell>
          <cell r="K2745" t="str">
            <v>Online Transfer</v>
          </cell>
          <cell r="L2745" t="str">
            <v>Fresh</v>
          </cell>
          <cell r="M2745" t="str">
            <v>N/A</v>
          </cell>
          <cell r="N2745" t="str">
            <v>-</v>
          </cell>
        </row>
        <row r="2746">
          <cell r="E2746" t="str">
            <v>BBP-521</v>
          </cell>
          <cell r="F2746" t="str">
            <v>2026-01-17 16:01:13</v>
          </cell>
          <cell r="G2746">
            <v>15000</v>
          </cell>
          <cell r="H2746">
            <v>46039</v>
          </cell>
          <cell r="I2746" t="str">
            <v>WASIQ.JAVED</v>
          </cell>
          <cell r="J2746" t="str">
            <v>Accepted</v>
          </cell>
          <cell r="K2746" t="str">
            <v>Online Transfer</v>
          </cell>
          <cell r="L2746" t="str">
            <v>Fresh</v>
          </cell>
          <cell r="M2746" t="str">
            <v>N/A</v>
          </cell>
          <cell r="N2746" t="str">
            <v>-</v>
          </cell>
        </row>
        <row r="2747">
          <cell r="E2747" t="str">
            <v>BL-2264</v>
          </cell>
          <cell r="F2747" t="str">
            <v>2026-01-17 14:40:09</v>
          </cell>
          <cell r="G2747">
            <v>13000</v>
          </cell>
          <cell r="H2747">
            <v>46039</v>
          </cell>
          <cell r="I2747" t="str">
            <v>WASIQ.JAVED</v>
          </cell>
          <cell r="J2747" t="str">
            <v>Accepted</v>
          </cell>
          <cell r="K2747" t="str">
            <v>Online Transfer</v>
          </cell>
          <cell r="L2747" t="str">
            <v>Fresh</v>
          </cell>
          <cell r="M2747" t="str">
            <v>N/A</v>
          </cell>
          <cell r="N2747" t="str">
            <v>-</v>
          </cell>
        </row>
        <row r="2748">
          <cell r="E2748" t="str">
            <v>SQRPBGFB9SF023900</v>
          </cell>
          <cell r="F2748" t="str">
            <v>2026-01-19 10:19:33</v>
          </cell>
          <cell r="G2748">
            <v>18000</v>
          </cell>
          <cell r="H2748">
            <v>46041</v>
          </cell>
          <cell r="I2748" t="str">
            <v>WASIQ.JAVED</v>
          </cell>
          <cell r="J2748" t="str">
            <v>Accepted</v>
          </cell>
          <cell r="K2748" t="str">
            <v>Online Transfer</v>
          </cell>
          <cell r="L2748" t="str">
            <v>Fresh</v>
          </cell>
          <cell r="M2748" t="str">
            <v>N/A</v>
          </cell>
          <cell r="N2748" t="str">
            <v>-</v>
          </cell>
        </row>
        <row r="2749">
          <cell r="E2749" t="str">
            <v>BYP-520</v>
          </cell>
          <cell r="F2749" t="str">
            <v>2026-01-15 20:03:34</v>
          </cell>
          <cell r="G2749">
            <v>17000</v>
          </cell>
          <cell r="H2749">
            <v>46039</v>
          </cell>
          <cell r="I2749" t="str">
            <v>M.FAIZAN</v>
          </cell>
          <cell r="J2749" t="str">
            <v>Accepted</v>
          </cell>
          <cell r="K2749" t="str">
            <v>Online Transfer</v>
          </cell>
          <cell r="L2749" t="str">
            <v>Fresh</v>
          </cell>
          <cell r="M2749" t="str">
            <v>N/A</v>
          </cell>
          <cell r="N2749" t="str">
            <v>-</v>
          </cell>
        </row>
        <row r="2750">
          <cell r="E2750" t="str">
            <v>NF9EFUA5S2017627</v>
          </cell>
          <cell r="F2750" t="str">
            <v>2026-01-16 16:27:21</v>
          </cell>
          <cell r="G2750">
            <v>15000</v>
          </cell>
          <cell r="H2750">
            <v>46041</v>
          </cell>
          <cell r="I2750" t="str">
            <v>M.FAIZAN</v>
          </cell>
          <cell r="J2750" t="str">
            <v>Accepted</v>
          </cell>
          <cell r="K2750" t="str">
            <v>Online Transfer</v>
          </cell>
          <cell r="L2750" t="str">
            <v>Fresh</v>
          </cell>
          <cell r="M2750" t="str">
            <v>N/A</v>
          </cell>
          <cell r="N2750" t="str">
            <v>-</v>
          </cell>
        </row>
        <row r="2751">
          <cell r="E2751" t="str">
            <v>ZRE172R-7051418</v>
          </cell>
          <cell r="F2751" t="str">
            <v>2026-01-15 13:09:12</v>
          </cell>
          <cell r="G2751">
            <v>13000</v>
          </cell>
          <cell r="H2751">
            <v>46037</v>
          </cell>
          <cell r="I2751" t="str">
            <v>SABOOR.ALI</v>
          </cell>
          <cell r="J2751" t="str">
            <v>Accepted</v>
          </cell>
          <cell r="K2751" t="str">
            <v>Online Transfer</v>
          </cell>
          <cell r="L2751" t="str">
            <v>Fresh</v>
          </cell>
          <cell r="M2751" t="str">
            <v>N/A</v>
          </cell>
          <cell r="N2751" t="str">
            <v>-</v>
          </cell>
        </row>
        <row r="2752">
          <cell r="E2752" t="str">
            <v>023726</v>
          </cell>
          <cell r="F2752" t="str">
            <v>2026-01-13 20:27:25</v>
          </cell>
          <cell r="G2752">
            <v>13000</v>
          </cell>
          <cell r="H2752">
            <v>46036</v>
          </cell>
          <cell r="I2752" t="str">
            <v>SABOOR.ALI</v>
          </cell>
          <cell r="J2752" t="str">
            <v>Accepted</v>
          </cell>
          <cell r="K2752" t="str">
            <v>Online Transfer</v>
          </cell>
          <cell r="L2752" t="str">
            <v>Fresh</v>
          </cell>
          <cell r="M2752" t="str">
            <v>N/A</v>
          </cell>
          <cell r="N2752" t="str">
            <v>-</v>
          </cell>
        </row>
        <row r="2753">
          <cell r="E2753" t="str">
            <v>NFBFC6667JR039935</v>
          </cell>
          <cell r="F2753" t="str">
            <v>2026-01-12 22:10:33</v>
          </cell>
          <cell r="G2753">
            <v>13000</v>
          </cell>
          <cell r="H2753">
            <v>46048</v>
          </cell>
          <cell r="I2753" t="str">
            <v>SABOOR.ALI</v>
          </cell>
          <cell r="J2753" t="str">
            <v>Accepted</v>
          </cell>
          <cell r="K2753" t="str">
            <v>Cash</v>
          </cell>
          <cell r="L2753" t="str">
            <v>Fresh</v>
          </cell>
          <cell r="M2753" t="str">
            <v>N/A</v>
          </cell>
          <cell r="N2753" t="str">
            <v>-</v>
          </cell>
        </row>
        <row r="2754">
          <cell r="E2754" t="str">
            <v>NFBFD1537CR132321</v>
          </cell>
          <cell r="F2754" t="str">
            <v>2026-01-09 15:14:41</v>
          </cell>
          <cell r="G2754">
            <v>12000</v>
          </cell>
          <cell r="H2754">
            <v>46031</v>
          </cell>
          <cell r="I2754" t="str">
            <v>SABOOR.ALI</v>
          </cell>
          <cell r="J2754" t="str">
            <v>Accepted</v>
          </cell>
          <cell r="K2754" t="str">
            <v>Online Transfer</v>
          </cell>
          <cell r="L2754" t="str">
            <v>Fresh</v>
          </cell>
          <cell r="M2754" t="str">
            <v>N/A</v>
          </cell>
          <cell r="N2754" t="str">
            <v>-</v>
          </cell>
        </row>
        <row r="2755">
          <cell r="E2755" t="str">
            <v>6012010(A)</v>
          </cell>
          <cell r="F2755" t="str">
            <v>2026-01-07 20:42:17</v>
          </cell>
          <cell r="G2755">
            <v>15000</v>
          </cell>
          <cell r="H2755">
            <v>46037</v>
          </cell>
          <cell r="I2755" t="str">
            <v>SABOOR.ALI</v>
          </cell>
          <cell r="J2755" t="str">
            <v>Accepted</v>
          </cell>
          <cell r="K2755" t="str">
            <v>Online Transfer</v>
          </cell>
          <cell r="L2755" t="str">
            <v>Fresh</v>
          </cell>
          <cell r="M2755" t="str">
            <v>N/A</v>
          </cell>
          <cell r="N2755" t="str">
            <v>-</v>
          </cell>
        </row>
        <row r="2756">
          <cell r="E2756" t="str">
            <v>BQF-508(A)</v>
          </cell>
          <cell r="F2756" t="str">
            <v>2026-01-06 15:14:22</v>
          </cell>
          <cell r="G2756">
            <v>13000</v>
          </cell>
          <cell r="H2756">
            <v>46030</v>
          </cell>
          <cell r="I2756" t="str">
            <v>SABOOR.ALI</v>
          </cell>
          <cell r="J2756" t="str">
            <v>Accepted</v>
          </cell>
          <cell r="K2756" t="str">
            <v>Online Transfer</v>
          </cell>
          <cell r="L2756" t="str">
            <v>Fresh</v>
          </cell>
          <cell r="M2756" t="str">
            <v>N/A</v>
          </cell>
          <cell r="N2756" t="str">
            <v>-</v>
          </cell>
        </row>
        <row r="2757">
          <cell r="E2757" t="str">
            <v>LB-7111</v>
          </cell>
          <cell r="F2757" t="str">
            <v>2025-01-11 14:11:33</v>
          </cell>
          <cell r="G2757">
            <v>14000</v>
          </cell>
          <cell r="H2757">
            <v>46041</v>
          </cell>
          <cell r="I2757" t="str">
            <v>HASNAIN</v>
          </cell>
          <cell r="J2757" t="str">
            <v>Accepted</v>
          </cell>
          <cell r="K2757" t="str">
            <v>Online Transfer</v>
          </cell>
          <cell r="L2757" t="str">
            <v>Renewal</v>
          </cell>
          <cell r="M2757" t="str">
            <v>-</v>
          </cell>
          <cell r="N2757" t="str">
            <v>-</v>
          </cell>
        </row>
        <row r="2758">
          <cell r="E2758" t="str">
            <v>H1123683</v>
          </cell>
          <cell r="F2758" t="str">
            <v>2025-01-06 21:58:56</v>
          </cell>
          <cell r="G2758">
            <v>10000</v>
          </cell>
          <cell r="H2758">
            <v>46041</v>
          </cell>
          <cell r="I2758" t="str">
            <v>HASNAIN</v>
          </cell>
          <cell r="J2758" t="str">
            <v>Accepted</v>
          </cell>
          <cell r="K2758" t="str">
            <v>Online Transfer</v>
          </cell>
          <cell r="L2758" t="str">
            <v>Renewal</v>
          </cell>
          <cell r="M2758" t="str">
            <v>-</v>
          </cell>
          <cell r="N2758" t="str">
            <v>-</v>
          </cell>
        </row>
        <row r="2759">
          <cell r="E2759" t="str">
            <v>NF1AVK31H10037691</v>
          </cell>
          <cell r="F2759" t="str">
            <v>2025-01-14 00:00:00</v>
          </cell>
          <cell r="G2759">
            <v>12000</v>
          </cell>
          <cell r="H2759">
            <v>46041</v>
          </cell>
          <cell r="I2759" t="str">
            <v>HUZAIFA.KHAN</v>
          </cell>
          <cell r="J2759" t="str">
            <v>Accepted</v>
          </cell>
          <cell r="K2759" t="str">
            <v>Online Transfer</v>
          </cell>
          <cell r="L2759" t="str">
            <v>Renewal</v>
          </cell>
          <cell r="M2759" t="str">
            <v>-</v>
          </cell>
          <cell r="N2759" t="str">
            <v>-</v>
          </cell>
        </row>
        <row r="2760">
          <cell r="E2760" t="str">
            <v>KTP-8628</v>
          </cell>
          <cell r="F2760" t="str">
            <v>2026-01-19 13:42:20</v>
          </cell>
          <cell r="G2760">
            <v>13000</v>
          </cell>
          <cell r="H2760">
            <v>46041</v>
          </cell>
          <cell r="I2760" t="str">
            <v>WASIQ.JAVED</v>
          </cell>
          <cell r="J2760" t="str">
            <v>Accepted</v>
          </cell>
          <cell r="K2760" t="str">
            <v>Online Transfer</v>
          </cell>
          <cell r="L2760" t="str">
            <v>Fresh</v>
          </cell>
          <cell r="M2760" t="str">
            <v>N/A</v>
          </cell>
          <cell r="N2760" t="str">
            <v>-</v>
          </cell>
        </row>
        <row r="2761">
          <cell r="E2761">
            <v>5567770</v>
          </cell>
          <cell r="F2761" t="str">
            <v>2025-01-28 15:50:25</v>
          </cell>
          <cell r="G2761">
            <v>15500</v>
          </cell>
          <cell r="H2761">
            <v>46041</v>
          </cell>
          <cell r="I2761" t="str">
            <v>HASNAIN</v>
          </cell>
          <cell r="J2761" t="str">
            <v>Accepted</v>
          </cell>
          <cell r="K2761" t="str">
            <v>Online Transfer</v>
          </cell>
          <cell r="L2761" t="str">
            <v>Renewal</v>
          </cell>
          <cell r="M2761" t="str">
            <v>-</v>
          </cell>
          <cell r="N2761" t="str">
            <v>-</v>
          </cell>
        </row>
        <row r="2762">
          <cell r="E2762">
            <v>1024414</v>
          </cell>
          <cell r="F2762" t="str">
            <v>2026-01-19 00:00:00</v>
          </cell>
          <cell r="G2762">
            <v>14000</v>
          </cell>
          <cell r="H2762">
            <v>46041</v>
          </cell>
          <cell r="I2762" t="str">
            <v>MUHAMMAD.UMER</v>
          </cell>
          <cell r="J2762" t="str">
            <v>Accepted</v>
          </cell>
          <cell r="K2762" t="str">
            <v>Online Transfer</v>
          </cell>
          <cell r="L2762" t="str">
            <v>Conversion</v>
          </cell>
          <cell r="M2762" t="str">
            <v>N/A</v>
          </cell>
          <cell r="N2762" t="str">
            <v>-</v>
          </cell>
        </row>
        <row r="2763">
          <cell r="E2763" t="str">
            <v>JTNBE40K20-3040996</v>
          </cell>
          <cell r="F2763" t="str">
            <v>2023-01-25 12:20:19</v>
          </cell>
          <cell r="G2763">
            <v>13000</v>
          </cell>
          <cell r="H2763">
            <v>46032</v>
          </cell>
          <cell r="I2763" t="str">
            <v>SABA.CH</v>
          </cell>
          <cell r="J2763" t="str">
            <v>Accepted</v>
          </cell>
          <cell r="K2763" t="str">
            <v>Online Transfer</v>
          </cell>
          <cell r="L2763" t="str">
            <v>Renewal</v>
          </cell>
          <cell r="M2763" t="str">
            <v>-</v>
          </cell>
          <cell r="N2763" t="str">
            <v>-</v>
          </cell>
        </row>
        <row r="2764">
          <cell r="E2764">
            <v>256550</v>
          </cell>
          <cell r="F2764" t="str">
            <v>2026-01-19 00:00:00</v>
          </cell>
          <cell r="G2764">
            <v>13000</v>
          </cell>
          <cell r="H2764">
            <v>46041</v>
          </cell>
          <cell r="I2764" t="str">
            <v>FIZA.SHEIKH</v>
          </cell>
          <cell r="J2764" t="str">
            <v>Accepted</v>
          </cell>
          <cell r="K2764" t="str">
            <v>Online Transfer</v>
          </cell>
          <cell r="L2764" t="str">
            <v>Conversion</v>
          </cell>
          <cell r="M2764" t="str">
            <v>n/a</v>
          </cell>
          <cell r="N2764" t="str">
            <v>-</v>
          </cell>
        </row>
        <row r="2765">
          <cell r="E2765">
            <v>7053821</v>
          </cell>
          <cell r="F2765" t="str">
            <v>2021-01-27 17:35:00</v>
          </cell>
          <cell r="G2765">
            <v>16000</v>
          </cell>
          <cell r="H2765">
            <v>46039</v>
          </cell>
          <cell r="I2765" t="str">
            <v>FIZA.SHEIKH</v>
          </cell>
          <cell r="J2765" t="str">
            <v>Accepted</v>
          </cell>
          <cell r="K2765" t="str">
            <v>Online Transfer</v>
          </cell>
          <cell r="L2765" t="str">
            <v>Renewal</v>
          </cell>
          <cell r="M2765" t="str">
            <v>-</v>
          </cell>
          <cell r="N2765" t="str">
            <v>-</v>
          </cell>
        </row>
        <row r="2766">
          <cell r="E2766">
            <v>2002588</v>
          </cell>
          <cell r="F2766" t="str">
            <v>2024-01-09 20:07:05</v>
          </cell>
          <cell r="G2766">
            <v>12500</v>
          </cell>
          <cell r="H2766">
            <v>46039</v>
          </cell>
          <cell r="I2766" t="str">
            <v>SABA.CH</v>
          </cell>
          <cell r="J2766" t="str">
            <v>Accepted</v>
          </cell>
          <cell r="K2766" t="str">
            <v>Online Transfer</v>
          </cell>
          <cell r="L2766" t="str">
            <v>Renewal</v>
          </cell>
          <cell r="M2766" t="str">
            <v>-</v>
          </cell>
          <cell r="N2766" t="str">
            <v>-</v>
          </cell>
        </row>
        <row r="2767">
          <cell r="E2767">
            <v>10021566</v>
          </cell>
          <cell r="F2767" t="str">
            <v>2023-01-30 16:21:26</v>
          </cell>
          <cell r="G2767">
            <v>13000</v>
          </cell>
          <cell r="H2767">
            <v>46038</v>
          </cell>
          <cell r="I2767" t="str">
            <v>SABA.CH</v>
          </cell>
          <cell r="J2767" t="str">
            <v>Accepted</v>
          </cell>
          <cell r="K2767" t="str">
            <v>Online Transfer</v>
          </cell>
          <cell r="L2767" t="str">
            <v>Renewal</v>
          </cell>
          <cell r="M2767" t="str">
            <v>-</v>
          </cell>
          <cell r="N2767" t="str">
            <v>-</v>
          </cell>
        </row>
        <row r="2768">
          <cell r="E2768" t="str">
            <v>BR123949</v>
          </cell>
          <cell r="F2768" t="str">
            <v>2024-01-20 12:38:33</v>
          </cell>
          <cell r="G2768">
            <v>14000</v>
          </cell>
          <cell r="H2768">
            <v>46041</v>
          </cell>
          <cell r="I2768" t="str">
            <v>FIZA.SHEIKH</v>
          </cell>
          <cell r="J2768" t="str">
            <v>Accepted</v>
          </cell>
          <cell r="K2768" t="str">
            <v>Online Transfer</v>
          </cell>
          <cell r="L2768" t="str">
            <v>Renewal</v>
          </cell>
          <cell r="M2768" t="str">
            <v>-</v>
          </cell>
          <cell r="N2768" t="str">
            <v>-</v>
          </cell>
        </row>
        <row r="2769">
          <cell r="E2769" t="str">
            <v>PK459801</v>
          </cell>
          <cell r="F2769" t="str">
            <v>2022-01-22 11:48:00</v>
          </cell>
          <cell r="G2769">
            <v>11000</v>
          </cell>
          <cell r="H2769">
            <v>46039</v>
          </cell>
          <cell r="I2769" t="str">
            <v>SABA.CH</v>
          </cell>
          <cell r="J2769" t="str">
            <v>Accepted</v>
          </cell>
          <cell r="K2769" t="str">
            <v>Online Transfer</v>
          </cell>
          <cell r="L2769" t="str">
            <v>Renewal</v>
          </cell>
          <cell r="M2769" t="str">
            <v>-</v>
          </cell>
          <cell r="N2769" t="str">
            <v>-</v>
          </cell>
        </row>
        <row r="2770">
          <cell r="E2770">
            <v>4140529</v>
          </cell>
          <cell r="F2770" t="str">
            <v>2022-01-31 17:14:29</v>
          </cell>
          <cell r="G2770">
            <v>12000</v>
          </cell>
          <cell r="H2770">
            <v>46041</v>
          </cell>
          <cell r="I2770" t="str">
            <v>FIZA.SHEIKH</v>
          </cell>
          <cell r="J2770" t="str">
            <v>Accepted</v>
          </cell>
          <cell r="K2770" t="str">
            <v>Online Transfer</v>
          </cell>
          <cell r="L2770" t="str">
            <v>Renewal</v>
          </cell>
          <cell r="M2770" t="str">
            <v>-</v>
          </cell>
          <cell r="N2770" t="str">
            <v>-</v>
          </cell>
        </row>
        <row r="2771">
          <cell r="E2771" t="str">
            <v>BJ-93</v>
          </cell>
          <cell r="F2771" t="str">
            <v>2023-01-31 18:39:53</v>
          </cell>
          <cell r="G2771">
            <v>14000</v>
          </cell>
          <cell r="H2771">
            <v>46038</v>
          </cell>
          <cell r="I2771" t="str">
            <v>SABA.CH</v>
          </cell>
          <cell r="J2771" t="str">
            <v>Accepted</v>
          </cell>
          <cell r="K2771" t="str">
            <v>Online Transfer</v>
          </cell>
          <cell r="L2771" t="str">
            <v>Renewal</v>
          </cell>
          <cell r="M2771" t="str">
            <v>-</v>
          </cell>
          <cell r="N2771" t="str">
            <v>-</v>
          </cell>
        </row>
        <row r="2772">
          <cell r="E2772">
            <v>10128232</v>
          </cell>
          <cell r="F2772" t="str">
            <v>2022-01-26 16:23:22</v>
          </cell>
          <cell r="G2772">
            <v>13000</v>
          </cell>
          <cell r="H2772">
            <v>46038</v>
          </cell>
          <cell r="I2772" t="str">
            <v>SABA.CH</v>
          </cell>
          <cell r="J2772" t="str">
            <v>Accepted</v>
          </cell>
          <cell r="K2772" t="str">
            <v>Online Transfer</v>
          </cell>
          <cell r="L2772" t="str">
            <v>Renewal</v>
          </cell>
          <cell r="M2772" t="str">
            <v>-</v>
          </cell>
          <cell r="N2772" t="str">
            <v>-</v>
          </cell>
        </row>
        <row r="2773">
          <cell r="E2773">
            <v>10109894</v>
          </cell>
          <cell r="F2773" t="str">
            <v>2021-01-30 11:44:16</v>
          </cell>
          <cell r="G2773">
            <v>13000</v>
          </cell>
          <cell r="H2773">
            <v>46041</v>
          </cell>
          <cell r="I2773" t="str">
            <v>FIZA.SHEIKH</v>
          </cell>
          <cell r="J2773" t="str">
            <v>Accepted</v>
          </cell>
          <cell r="K2773" t="str">
            <v>Cash Deposit</v>
          </cell>
          <cell r="L2773" t="str">
            <v>Renewal</v>
          </cell>
          <cell r="M2773" t="str">
            <v>-</v>
          </cell>
          <cell r="N2773" t="str">
            <v>-</v>
          </cell>
        </row>
        <row r="2774">
          <cell r="E2774" t="str">
            <v>R-7063892</v>
          </cell>
          <cell r="F2774" t="str">
            <v>2023-01-31 19:09:17</v>
          </cell>
          <cell r="G2774">
            <v>14000</v>
          </cell>
          <cell r="H2774">
            <v>46038</v>
          </cell>
          <cell r="I2774" t="str">
            <v>SABA.CH</v>
          </cell>
          <cell r="J2774" t="str">
            <v>Accepted</v>
          </cell>
          <cell r="K2774" t="str">
            <v>Online Transfer</v>
          </cell>
          <cell r="L2774" t="str">
            <v>Renewal</v>
          </cell>
          <cell r="M2774" t="str">
            <v>-</v>
          </cell>
          <cell r="N2774" t="str">
            <v>-</v>
          </cell>
        </row>
        <row r="2775">
          <cell r="E2775" t="str">
            <v>R-6080971</v>
          </cell>
          <cell r="F2775" t="str">
            <v>2023-01-30 16:59:24</v>
          </cell>
          <cell r="G2775">
            <v>13000</v>
          </cell>
          <cell r="H2775">
            <v>46037</v>
          </cell>
          <cell r="I2775" t="str">
            <v>SABA.CH</v>
          </cell>
          <cell r="J2775" t="str">
            <v>Accepted</v>
          </cell>
          <cell r="K2775" t="str">
            <v>Online Transfer</v>
          </cell>
          <cell r="L2775" t="str">
            <v>Renewal</v>
          </cell>
          <cell r="M2775" t="str">
            <v>-</v>
          </cell>
          <cell r="N2775" t="str">
            <v>-</v>
          </cell>
        </row>
        <row r="2776">
          <cell r="E2776">
            <v>1045191</v>
          </cell>
          <cell r="F2776" t="str">
            <v>2022-02-01 18:18:10</v>
          </cell>
          <cell r="G2776">
            <v>13000</v>
          </cell>
          <cell r="H2776">
            <v>46041</v>
          </cell>
          <cell r="I2776" t="str">
            <v>FIZA.SHEIKH</v>
          </cell>
          <cell r="J2776" t="str">
            <v>Accepted</v>
          </cell>
          <cell r="K2776" t="str">
            <v>Online Transfer</v>
          </cell>
          <cell r="L2776" t="str">
            <v>Renewal</v>
          </cell>
          <cell r="M2776" t="str">
            <v>-</v>
          </cell>
          <cell r="N2776" t="str">
            <v>-</v>
          </cell>
        </row>
        <row r="2777">
          <cell r="E2777">
            <v>441574</v>
          </cell>
          <cell r="F2777" t="str">
            <v>2024-01-24 14:34:39</v>
          </cell>
          <cell r="G2777">
            <v>13000</v>
          </cell>
          <cell r="H2777">
            <v>46041</v>
          </cell>
          <cell r="I2777" t="str">
            <v>JAWAHIR.SAEED</v>
          </cell>
          <cell r="J2777" t="str">
            <v>Accepted</v>
          </cell>
          <cell r="K2777" t="str">
            <v>Online Transfer</v>
          </cell>
          <cell r="L2777" t="str">
            <v>Renewal</v>
          </cell>
          <cell r="M2777" t="str">
            <v>N/A</v>
          </cell>
          <cell r="N2777" t="str">
            <v>-</v>
          </cell>
        </row>
        <row r="2778">
          <cell r="E2778">
            <v>1013942</v>
          </cell>
          <cell r="F2778" t="str">
            <v>2026-01-16 19:26:13</v>
          </cell>
          <cell r="G2778">
            <v>15000</v>
          </cell>
          <cell r="H2778">
            <v>46038</v>
          </cell>
          <cell r="I2778" t="str">
            <v>HANNAN.ALI</v>
          </cell>
          <cell r="J2778" t="str">
            <v>Accepted</v>
          </cell>
          <cell r="K2778" t="str">
            <v>Online Transfer</v>
          </cell>
          <cell r="L2778" t="str">
            <v>Fresh</v>
          </cell>
          <cell r="M2778" t="str">
            <v>N/A</v>
          </cell>
          <cell r="N2778" t="str">
            <v>-</v>
          </cell>
        </row>
        <row r="2779">
          <cell r="E2779">
            <v>1109755</v>
          </cell>
          <cell r="F2779" t="str">
            <v>2021-02-03 17:45:20</v>
          </cell>
          <cell r="G2779">
            <v>13000</v>
          </cell>
          <cell r="H2779">
            <v>46041</v>
          </cell>
          <cell r="I2779" t="str">
            <v>MUHAMMAD.UMER</v>
          </cell>
          <cell r="J2779" t="str">
            <v>Accepted</v>
          </cell>
          <cell r="K2779" t="str">
            <v>Online Transfer</v>
          </cell>
          <cell r="L2779" t="str">
            <v>Renewal</v>
          </cell>
          <cell r="M2779" t="str">
            <v>-</v>
          </cell>
          <cell r="N2779" t="str">
            <v>-</v>
          </cell>
        </row>
        <row r="2780">
          <cell r="E2780" t="str">
            <v>GUN126R-5556826</v>
          </cell>
          <cell r="F2780" t="str">
            <v>2026-01-19 16:09:44</v>
          </cell>
          <cell r="G2780">
            <v>15000</v>
          </cell>
          <cell r="H2780">
            <v>46041</v>
          </cell>
          <cell r="I2780" t="str">
            <v>HANNAN.ALI</v>
          </cell>
          <cell r="J2780" t="str">
            <v>Accepted</v>
          </cell>
          <cell r="K2780" t="str">
            <v>Online Transfer</v>
          </cell>
          <cell r="L2780" t="str">
            <v>Fresh</v>
          </cell>
          <cell r="M2780" t="str">
            <v>Adil Waseem</v>
          </cell>
          <cell r="N2780">
            <v>3630248924317</v>
          </cell>
        </row>
        <row r="2781">
          <cell r="E2781">
            <v>1246907</v>
          </cell>
          <cell r="F2781" t="str">
            <v>2024-01-31 17:02:48</v>
          </cell>
          <cell r="G2781">
            <v>12000</v>
          </cell>
          <cell r="H2781">
            <v>46041</v>
          </cell>
          <cell r="I2781" t="str">
            <v>SAIF.MALIK</v>
          </cell>
          <cell r="J2781" t="str">
            <v>Accepted</v>
          </cell>
          <cell r="K2781" t="str">
            <v>Online Transfer</v>
          </cell>
          <cell r="L2781" t="str">
            <v>Renewal</v>
          </cell>
          <cell r="M2781" t="str">
            <v>-</v>
          </cell>
          <cell r="N2781" t="str">
            <v>-</v>
          </cell>
        </row>
        <row r="2782">
          <cell r="E2782" t="str">
            <v>H1195418</v>
          </cell>
          <cell r="F2782" t="str">
            <v>2024-01-29 19:31:32</v>
          </cell>
          <cell r="G2782">
            <v>12000</v>
          </cell>
          <cell r="H2782">
            <v>46041</v>
          </cell>
          <cell r="I2782" t="str">
            <v>SAIF.MALIK</v>
          </cell>
          <cell r="J2782" t="str">
            <v>Accepted</v>
          </cell>
          <cell r="K2782" t="str">
            <v>Online Transfer</v>
          </cell>
          <cell r="L2782" t="str">
            <v>Renewal</v>
          </cell>
          <cell r="M2782" t="str">
            <v>-</v>
          </cell>
          <cell r="N2782" t="str">
            <v>-</v>
          </cell>
        </row>
        <row r="2783">
          <cell r="E2783">
            <v>3116527</v>
          </cell>
          <cell r="F2783" t="str">
            <v>2026-01-19 00:00:00</v>
          </cell>
          <cell r="G2783">
            <v>15000</v>
          </cell>
          <cell r="H2783">
            <v>46041</v>
          </cell>
          <cell r="I2783" t="str">
            <v>YOUSUF.KHAN</v>
          </cell>
          <cell r="J2783" t="str">
            <v>Accepted</v>
          </cell>
          <cell r="K2783" t="str">
            <v>Online Transfer</v>
          </cell>
          <cell r="L2783" t="str">
            <v>Conversion</v>
          </cell>
          <cell r="M2783" t="str">
            <v>NA</v>
          </cell>
          <cell r="N2783" t="str">
            <v>-</v>
          </cell>
        </row>
        <row r="2784">
          <cell r="E2784">
            <v>1117064</v>
          </cell>
          <cell r="F2784" t="str">
            <v>2026-01-20 00:00:00</v>
          </cell>
          <cell r="G2784">
            <v>15000</v>
          </cell>
          <cell r="H2784">
            <v>46041</v>
          </cell>
          <cell r="I2784" t="str">
            <v>WASEEM.TARIQ</v>
          </cell>
          <cell r="J2784" t="str">
            <v>Accepted</v>
          </cell>
          <cell r="K2784" t="str">
            <v>Online Transfer</v>
          </cell>
          <cell r="L2784" t="str">
            <v>Conversion</v>
          </cell>
          <cell r="M2784" t="str">
            <v>-</v>
          </cell>
          <cell r="N2784" t="str">
            <v>-</v>
          </cell>
        </row>
        <row r="2785">
          <cell r="E2785">
            <v>6382900</v>
          </cell>
          <cell r="F2785" t="str">
            <v>2021-01-06 14:00:00</v>
          </cell>
          <cell r="G2785">
            <v>14000</v>
          </cell>
          <cell r="H2785">
            <v>46041</v>
          </cell>
          <cell r="I2785" t="str">
            <v>NAZRA.NAZAR</v>
          </cell>
          <cell r="J2785" t="str">
            <v>Accepted</v>
          </cell>
          <cell r="K2785" t="str">
            <v>Online Transfer</v>
          </cell>
          <cell r="L2785" t="str">
            <v>Renewal</v>
          </cell>
          <cell r="M2785" t="str">
            <v>-</v>
          </cell>
          <cell r="N2785" t="str">
            <v>-</v>
          </cell>
        </row>
        <row r="2786">
          <cell r="E2786" t="str">
            <v>NSP151R-9515363</v>
          </cell>
          <cell r="F2786" t="str">
            <v>2026-01-19 00:00:00</v>
          </cell>
          <cell r="G2786">
            <v>10000</v>
          </cell>
          <cell r="H2786">
            <v>46041</v>
          </cell>
          <cell r="I2786" t="str">
            <v>JAWAHIR.SAEED</v>
          </cell>
          <cell r="J2786" t="str">
            <v>Accepted</v>
          </cell>
          <cell r="K2786" t="str">
            <v>Online Transfer</v>
          </cell>
          <cell r="L2786" t="str">
            <v>Conversion</v>
          </cell>
          <cell r="M2786" t="str">
            <v>N/A</v>
          </cell>
          <cell r="N2786" t="str">
            <v>-</v>
          </cell>
        </row>
        <row r="2787">
          <cell r="E2787" t="str">
            <v>NSP151R-9521249</v>
          </cell>
          <cell r="F2787" t="str">
            <v>2026-01-19 00:00:00</v>
          </cell>
          <cell r="G2787">
            <v>15000</v>
          </cell>
          <cell r="H2787">
            <v>46041</v>
          </cell>
          <cell r="I2787" t="str">
            <v>HUZAIFA.KHAN</v>
          </cell>
          <cell r="J2787" t="str">
            <v>Accepted</v>
          </cell>
          <cell r="K2787" t="str">
            <v>Online Transfer</v>
          </cell>
          <cell r="L2787" t="str">
            <v>Conversion</v>
          </cell>
          <cell r="M2787" t="str">
            <v>NA</v>
          </cell>
          <cell r="N2787" t="str">
            <v>-</v>
          </cell>
        </row>
        <row r="2788">
          <cell r="E2788">
            <v>7067804</v>
          </cell>
          <cell r="F2788" t="str">
            <v>2024-02-12 17:26:07</v>
          </cell>
          <cell r="G2788">
            <v>13500</v>
          </cell>
          <cell r="H2788">
            <v>46041</v>
          </cell>
          <cell r="I2788" t="str">
            <v>M.KHALID</v>
          </cell>
          <cell r="J2788" t="str">
            <v>Accepted</v>
          </cell>
          <cell r="K2788" t="str">
            <v>Online Transfer</v>
          </cell>
          <cell r="L2788" t="str">
            <v>Renewal</v>
          </cell>
          <cell r="M2788" t="str">
            <v>-</v>
          </cell>
          <cell r="N2788" t="str">
            <v>-</v>
          </cell>
        </row>
        <row r="2789">
          <cell r="E2789" t="str">
            <v>NFBFC6661MR078492</v>
          </cell>
          <cell r="F2789" t="str">
            <v>2026-01-20 00:00:00</v>
          </cell>
          <cell r="G2789">
            <v>13000</v>
          </cell>
          <cell r="H2789">
            <v>46041</v>
          </cell>
          <cell r="I2789" t="str">
            <v>AMIN.CHISHTI</v>
          </cell>
          <cell r="J2789" t="str">
            <v>Accepted</v>
          </cell>
          <cell r="K2789" t="str">
            <v>Cash Deposit</v>
          </cell>
          <cell r="L2789" t="str">
            <v>Conversion</v>
          </cell>
          <cell r="M2789" t="str">
            <v>n/a</v>
          </cell>
          <cell r="N2789" t="str">
            <v>-</v>
          </cell>
        </row>
        <row r="2790">
          <cell r="E2790">
            <v>1360124</v>
          </cell>
          <cell r="F2790" t="str">
            <v>2026-01-19 00:00:00</v>
          </cell>
          <cell r="G2790">
            <v>13000</v>
          </cell>
          <cell r="H2790">
            <v>46041</v>
          </cell>
          <cell r="I2790" t="str">
            <v>MOSES.AKHTAR</v>
          </cell>
          <cell r="J2790" t="str">
            <v>Accepted</v>
          </cell>
          <cell r="K2790" t="str">
            <v>Online Transfer</v>
          </cell>
          <cell r="L2790" t="str">
            <v>Conversion</v>
          </cell>
          <cell r="M2790" t="str">
            <v>N/A</v>
          </cell>
          <cell r="N2790" t="str">
            <v>-</v>
          </cell>
        </row>
        <row r="2791">
          <cell r="E2791">
            <v>10135870</v>
          </cell>
          <cell r="F2791" t="str">
            <v>2026-01-02 21:59:31</v>
          </cell>
          <cell r="G2791">
            <v>8000</v>
          </cell>
          <cell r="H2791">
            <v>46041</v>
          </cell>
          <cell r="I2791" t="str">
            <v>TANVIR.AHMAD</v>
          </cell>
          <cell r="J2791" t="str">
            <v>Accepted</v>
          </cell>
          <cell r="K2791" t="str">
            <v>Online Transfer</v>
          </cell>
          <cell r="L2791" t="str">
            <v>Fresh</v>
          </cell>
          <cell r="M2791" t="str">
            <v>N/A</v>
          </cell>
          <cell r="N2791" t="str">
            <v>-</v>
          </cell>
        </row>
        <row r="2792">
          <cell r="E2792" t="str">
            <v>R131127</v>
          </cell>
          <cell r="F2792" t="str">
            <v>2025-12-26 11:35:45</v>
          </cell>
          <cell r="G2792">
            <v>7000</v>
          </cell>
          <cell r="H2792">
            <v>46041</v>
          </cell>
          <cell r="I2792" t="str">
            <v>TANVIR.AHMAD</v>
          </cell>
          <cell r="J2792" t="str">
            <v>Accepted</v>
          </cell>
          <cell r="K2792" t="str">
            <v>Online Transfer</v>
          </cell>
          <cell r="L2792" t="str">
            <v>Fresh</v>
          </cell>
          <cell r="M2792" t="str">
            <v>N/A</v>
          </cell>
          <cell r="N2792" t="str">
            <v>-</v>
          </cell>
        </row>
        <row r="2793">
          <cell r="E2793" t="str">
            <v>R-1093396</v>
          </cell>
          <cell r="F2793" t="str">
            <v>2024-02-01 16:22:28</v>
          </cell>
          <cell r="G2793">
            <v>12000</v>
          </cell>
          <cell r="H2793">
            <v>46041</v>
          </cell>
          <cell r="I2793" t="str">
            <v>JAWAHIR.SAEED</v>
          </cell>
          <cell r="J2793" t="str">
            <v>Accepted</v>
          </cell>
          <cell r="K2793" t="str">
            <v>Online Transfer</v>
          </cell>
          <cell r="L2793" t="str">
            <v>Renewal</v>
          </cell>
          <cell r="M2793" t="str">
            <v>-</v>
          </cell>
          <cell r="N2793" t="str">
            <v>-</v>
          </cell>
        </row>
        <row r="2794">
          <cell r="E2794">
            <v>10138768</v>
          </cell>
          <cell r="F2794" t="str">
            <v>2024-02-01 17:48:40</v>
          </cell>
          <cell r="G2794">
            <v>12000</v>
          </cell>
          <cell r="H2794">
            <v>46041</v>
          </cell>
          <cell r="I2794" t="str">
            <v>JAWAHIR.SAEED</v>
          </cell>
          <cell r="J2794" t="str">
            <v>Accepted</v>
          </cell>
          <cell r="K2794" t="str">
            <v>Online Transfer</v>
          </cell>
          <cell r="L2794" t="str">
            <v>Renewal</v>
          </cell>
          <cell r="M2794" t="str">
            <v>-</v>
          </cell>
          <cell r="N2794" t="str">
            <v>-</v>
          </cell>
        </row>
        <row r="2795">
          <cell r="E2795" t="str">
            <v>R047638</v>
          </cell>
          <cell r="F2795" t="str">
            <v>2025-01-24 13:03:57</v>
          </cell>
          <cell r="G2795">
            <v>14000</v>
          </cell>
          <cell r="H2795">
            <v>46041</v>
          </cell>
          <cell r="I2795" t="str">
            <v>FARJAD.MANZOOR</v>
          </cell>
          <cell r="J2795" t="str">
            <v>Accepted</v>
          </cell>
          <cell r="K2795" t="str">
            <v>Online Transfer</v>
          </cell>
          <cell r="L2795" t="str">
            <v>Renewal</v>
          </cell>
          <cell r="M2795" t="str">
            <v>-</v>
          </cell>
          <cell r="N2795" t="str">
            <v>-</v>
          </cell>
        </row>
        <row r="2796">
          <cell r="E2796">
            <v>1103057</v>
          </cell>
          <cell r="F2796" t="str">
            <v>2025-09-17 15:58:07</v>
          </cell>
          <cell r="G2796">
            <v>12500</v>
          </cell>
          <cell r="H2796">
            <v>46007</v>
          </cell>
          <cell r="I2796" t="str">
            <v>JEHANZEB.KHAN</v>
          </cell>
          <cell r="J2796" t="str">
            <v>Accepted</v>
          </cell>
          <cell r="K2796" t="str">
            <v>Online Transfer</v>
          </cell>
          <cell r="L2796" t="str">
            <v>Fresh</v>
          </cell>
          <cell r="M2796" t="str">
            <v>N/A</v>
          </cell>
          <cell r="N2796" t="str">
            <v>-</v>
          </cell>
        </row>
        <row r="2797">
          <cell r="E2797" t="str">
            <v>S00105530</v>
          </cell>
          <cell r="F2797" t="str">
            <v>2025-09-17 17:01:54</v>
          </cell>
          <cell r="G2797">
            <v>12500</v>
          </cell>
          <cell r="H2797">
            <v>46007</v>
          </cell>
          <cell r="I2797" t="str">
            <v>JEHANZEB.KHAN</v>
          </cell>
          <cell r="J2797" t="str">
            <v>Accepted</v>
          </cell>
          <cell r="K2797" t="str">
            <v>Online Transfer</v>
          </cell>
          <cell r="L2797" t="str">
            <v>Fresh</v>
          </cell>
          <cell r="M2797" t="str">
            <v>N/A</v>
          </cell>
          <cell r="N2797" t="str">
            <v>-</v>
          </cell>
        </row>
        <row r="2798">
          <cell r="E2798" t="str">
            <v>R217724</v>
          </cell>
          <cell r="F2798" t="str">
            <v>2019-01-28 15:12:42</v>
          </cell>
          <cell r="G2798">
            <v>12000</v>
          </cell>
          <cell r="H2798">
            <v>46041</v>
          </cell>
          <cell r="I2798" t="str">
            <v>ALIZA.WALEED</v>
          </cell>
          <cell r="J2798" t="str">
            <v>Accepted</v>
          </cell>
          <cell r="K2798" t="str">
            <v>Online Transfer</v>
          </cell>
          <cell r="L2798" t="str">
            <v>Renewal</v>
          </cell>
          <cell r="M2798" t="str">
            <v>-</v>
          </cell>
          <cell r="N2798" t="str">
            <v>-</v>
          </cell>
        </row>
        <row r="2799">
          <cell r="E2799" t="str">
            <v>NFBGM1548JR231272</v>
          </cell>
          <cell r="F2799" t="str">
            <v>2026-01-19 00:00:00</v>
          </cell>
          <cell r="G2799">
            <v>12000</v>
          </cell>
          <cell r="H2799">
            <v>46041</v>
          </cell>
          <cell r="I2799" t="str">
            <v>YOUSUF.KHAN</v>
          </cell>
          <cell r="J2799" t="str">
            <v>Accepted</v>
          </cell>
          <cell r="K2799" t="str">
            <v>Online Transfer</v>
          </cell>
          <cell r="L2799" t="str">
            <v>Conversion</v>
          </cell>
          <cell r="M2799" t="str">
            <v>NA</v>
          </cell>
          <cell r="N2799" t="str">
            <v>-</v>
          </cell>
        </row>
        <row r="2800">
          <cell r="E2800" t="str">
            <v>NSP150R-7017458</v>
          </cell>
          <cell r="F2800" t="str">
            <v>2026-01-05 11:57:22</v>
          </cell>
          <cell r="G2800">
            <v>14000</v>
          </cell>
          <cell r="H2800">
            <v>46036</v>
          </cell>
          <cell r="I2800" t="str">
            <v>HANNAN.ALI</v>
          </cell>
          <cell r="J2800" t="str">
            <v>Accepted</v>
          </cell>
          <cell r="K2800" t="str">
            <v>Online Transfer</v>
          </cell>
          <cell r="L2800" t="str">
            <v>Fresh</v>
          </cell>
          <cell r="M2800" t="str">
            <v>Adil Waseem</v>
          </cell>
          <cell r="N2800">
            <v>3630248924317</v>
          </cell>
        </row>
        <row r="2801">
          <cell r="E2801">
            <v>10135870</v>
          </cell>
          <cell r="F2801" t="str">
            <v>2026-01-02 21:59:31</v>
          </cell>
          <cell r="G2801">
            <v>13000</v>
          </cell>
          <cell r="H2801">
            <v>46023</v>
          </cell>
          <cell r="I2801" t="str">
            <v>TANVIR.AHMAD</v>
          </cell>
          <cell r="J2801" t="str">
            <v>Accepted</v>
          </cell>
          <cell r="K2801" t="str">
            <v>Online Transfer</v>
          </cell>
          <cell r="L2801" t="str">
            <v>Fresh</v>
          </cell>
          <cell r="M2801" t="str">
            <v>N/A</v>
          </cell>
          <cell r="N2801" t="str">
            <v>-</v>
          </cell>
        </row>
        <row r="2802">
          <cell r="E2802">
            <v>101740</v>
          </cell>
          <cell r="F2802" t="str">
            <v>2025-02-03 12:44:52</v>
          </cell>
          <cell r="G2802">
            <v>13000</v>
          </cell>
          <cell r="H2802">
            <v>46041</v>
          </cell>
          <cell r="I2802" t="str">
            <v>MOSES.AKHTAR</v>
          </cell>
          <cell r="J2802" t="str">
            <v>Accepted</v>
          </cell>
          <cell r="K2802" t="str">
            <v>Online Transfer</v>
          </cell>
          <cell r="L2802" t="str">
            <v>Renewal</v>
          </cell>
          <cell r="M2802" t="str">
            <v>-</v>
          </cell>
          <cell r="N2802" t="str">
            <v>-</v>
          </cell>
        </row>
        <row r="2803">
          <cell r="E2803">
            <v>9505405</v>
          </cell>
          <cell r="F2803" t="str">
            <v>2025-01-31 00:00:00</v>
          </cell>
          <cell r="G2803">
            <v>14500</v>
          </cell>
          <cell r="H2803">
            <v>46041</v>
          </cell>
          <cell r="I2803" t="str">
            <v>WASEEM.TARIQ</v>
          </cell>
          <cell r="J2803" t="str">
            <v>Accepted</v>
          </cell>
          <cell r="K2803" t="str">
            <v>Online Transfer</v>
          </cell>
          <cell r="L2803" t="str">
            <v>Renewal</v>
          </cell>
          <cell r="M2803" t="str">
            <v>-</v>
          </cell>
          <cell r="N2803" t="str">
            <v>-</v>
          </cell>
        </row>
        <row r="2804">
          <cell r="E2804" t="str">
            <v>R131127</v>
          </cell>
          <cell r="F2804" t="str">
            <v>2025-12-26 11:35:45</v>
          </cell>
          <cell r="G2804">
            <v>13000</v>
          </cell>
          <cell r="H2804">
            <v>46016</v>
          </cell>
          <cell r="I2804" t="str">
            <v>TANVIR.AHMAD</v>
          </cell>
          <cell r="J2804" t="str">
            <v>Accepted</v>
          </cell>
          <cell r="K2804" t="str">
            <v>Online Transfer</v>
          </cell>
          <cell r="L2804" t="str">
            <v>Fresh</v>
          </cell>
          <cell r="M2804" t="str">
            <v>n/a</v>
          </cell>
          <cell r="N2804">
            <v>0</v>
          </cell>
        </row>
        <row r="2805">
          <cell r="E2805" t="str">
            <v>APA-041</v>
          </cell>
          <cell r="F2805" t="str">
            <v>2025-01-29 18:53:18</v>
          </cell>
          <cell r="G2805">
            <v>12500</v>
          </cell>
          <cell r="H2805">
            <v>46041</v>
          </cell>
          <cell r="I2805" t="str">
            <v>M.MUSTAFA</v>
          </cell>
          <cell r="J2805" t="str">
            <v>Accepted</v>
          </cell>
          <cell r="K2805" t="str">
            <v>Online Transfer</v>
          </cell>
          <cell r="L2805" t="str">
            <v>Renewal</v>
          </cell>
          <cell r="M2805" t="str">
            <v>-</v>
          </cell>
          <cell r="N2805" t="str">
            <v>-</v>
          </cell>
        </row>
        <row r="2806">
          <cell r="E2806" t="str">
            <v>NF1AVK31H10037563</v>
          </cell>
          <cell r="F2806" t="str">
            <v>2026-01-19 14:10:10</v>
          </cell>
          <cell r="G2806">
            <v>18000</v>
          </cell>
          <cell r="H2806">
            <v>46039</v>
          </cell>
          <cell r="I2806" t="str">
            <v>MUNEEB.HUSSAIN</v>
          </cell>
          <cell r="J2806" t="str">
            <v>Accepted</v>
          </cell>
          <cell r="K2806" t="str">
            <v>Online Transfer</v>
          </cell>
          <cell r="L2806" t="str">
            <v>Fresh</v>
          </cell>
          <cell r="M2806" t="str">
            <v>N/A</v>
          </cell>
          <cell r="N2806" t="str">
            <v>-</v>
          </cell>
        </row>
        <row r="2807">
          <cell r="E2807" t="str">
            <v>Y4R510Z02R1107126</v>
          </cell>
          <cell r="F2807" t="str">
            <v>2026-01-15 17:13:59</v>
          </cell>
          <cell r="G2807">
            <v>10000</v>
          </cell>
          <cell r="H2807">
            <v>46038</v>
          </cell>
          <cell r="I2807" t="str">
            <v>MUNEEB.HUSSAIN</v>
          </cell>
          <cell r="J2807" t="str">
            <v>Accepted</v>
          </cell>
          <cell r="K2807" t="str">
            <v>Online Transfer</v>
          </cell>
          <cell r="L2807" t="str">
            <v>Fresh</v>
          </cell>
          <cell r="M2807" t="str">
            <v>N/A</v>
          </cell>
          <cell r="N2807" t="str">
            <v>-</v>
          </cell>
        </row>
        <row r="2808">
          <cell r="E2808" t="str">
            <v>NNAQL51AZKP303809</v>
          </cell>
          <cell r="F2808" t="str">
            <v>2022-02-28 10:11:11</v>
          </cell>
          <cell r="G2808">
            <v>4000</v>
          </cell>
          <cell r="H2808">
            <v>46041</v>
          </cell>
          <cell r="I2808" t="str">
            <v>WAQAR.NABI</v>
          </cell>
          <cell r="J2808" t="str">
            <v>Accepted</v>
          </cell>
          <cell r="K2808" t="str">
            <v>Online Transfer</v>
          </cell>
          <cell r="L2808" t="str">
            <v>Removal Transfer</v>
          </cell>
          <cell r="M2808" t="str">
            <v>-</v>
          </cell>
          <cell r="N2808" t="str">
            <v>-</v>
          </cell>
        </row>
        <row r="2809">
          <cell r="E2809" t="str">
            <v>R047622</v>
          </cell>
          <cell r="F2809" t="str">
            <v>2025-01-23 13:49:43</v>
          </cell>
          <cell r="G2809">
            <v>13000</v>
          </cell>
          <cell r="H2809">
            <v>46041</v>
          </cell>
          <cell r="I2809" t="str">
            <v>HUZAIFA.KHAN</v>
          </cell>
          <cell r="J2809" t="str">
            <v>Accepted</v>
          </cell>
          <cell r="K2809" t="str">
            <v>Online Transfer</v>
          </cell>
          <cell r="L2809" t="str">
            <v>Renewal</v>
          </cell>
          <cell r="M2809" t="str">
            <v>-</v>
          </cell>
          <cell r="N2809" t="str">
            <v>-</v>
          </cell>
        </row>
        <row r="2810">
          <cell r="E2810">
            <v>2000528</v>
          </cell>
          <cell r="F2810" t="str">
            <v>2026-01-01 17:05:38</v>
          </cell>
          <cell r="G2810">
            <v>18500</v>
          </cell>
          <cell r="H2810">
            <v>46041</v>
          </cell>
          <cell r="I2810" t="str">
            <v>HANNAN.ALI</v>
          </cell>
          <cell r="J2810" t="str">
            <v>Accepted</v>
          </cell>
          <cell r="K2810" t="str">
            <v>Online Transfer</v>
          </cell>
          <cell r="L2810" t="str">
            <v>Fresh</v>
          </cell>
          <cell r="M2810" t="str">
            <v>N/A</v>
          </cell>
          <cell r="N2810" t="str">
            <v>-</v>
          </cell>
        </row>
        <row r="2811">
          <cell r="E2811" t="str">
            <v>AJ310PK10041333</v>
          </cell>
          <cell r="F2811" t="str">
            <v>2026-01-19 00:00:00</v>
          </cell>
          <cell r="G2811">
            <v>16000</v>
          </cell>
          <cell r="H2811">
            <v>46041</v>
          </cell>
          <cell r="I2811" t="str">
            <v>M.KHALID</v>
          </cell>
          <cell r="J2811" t="str">
            <v>Accepted</v>
          </cell>
          <cell r="K2811" t="str">
            <v>Online Transfer</v>
          </cell>
          <cell r="L2811" t="str">
            <v>Conversion</v>
          </cell>
          <cell r="M2811" t="str">
            <v>NA</v>
          </cell>
          <cell r="N2811" t="str">
            <v>-</v>
          </cell>
        </row>
        <row r="2812">
          <cell r="E2812" t="str">
            <v>NF1AET306H1283827</v>
          </cell>
          <cell r="F2812" t="str">
            <v>2025-12-19 12:53:11</v>
          </cell>
          <cell r="G2812">
            <v>10000</v>
          </cell>
          <cell r="H2812">
            <v>46031</v>
          </cell>
          <cell r="I2812" t="str">
            <v>HANNAN.ALI</v>
          </cell>
          <cell r="J2812" t="str">
            <v>Accepted</v>
          </cell>
          <cell r="K2812" t="str">
            <v>Online Transfer</v>
          </cell>
          <cell r="L2812" t="str">
            <v>Fresh</v>
          </cell>
          <cell r="M2812" t="str">
            <v>N/A</v>
          </cell>
          <cell r="N2812" t="str">
            <v>-</v>
          </cell>
        </row>
        <row r="2813">
          <cell r="E2813" t="str">
            <v>NF1AET306H1284176</v>
          </cell>
          <cell r="F2813" t="str">
            <v>2025-12-23 12:21:33</v>
          </cell>
          <cell r="G2813">
            <v>10000</v>
          </cell>
          <cell r="H2813">
            <v>46031</v>
          </cell>
          <cell r="I2813" t="str">
            <v>HANNAN.ALI</v>
          </cell>
          <cell r="J2813" t="str">
            <v>Accepted</v>
          </cell>
          <cell r="K2813" t="str">
            <v>Online Transfer</v>
          </cell>
          <cell r="L2813" t="str">
            <v>Fresh</v>
          </cell>
          <cell r="M2813" t="str">
            <v>N/A</v>
          </cell>
          <cell r="N2813" t="str">
            <v>-</v>
          </cell>
        </row>
        <row r="2814">
          <cell r="E2814">
            <v>9506891</v>
          </cell>
          <cell r="F2814" t="str">
            <v>2021-01-25 12:05:37</v>
          </cell>
          <cell r="G2814">
            <v>16000</v>
          </cell>
          <cell r="H2814">
            <v>46041</v>
          </cell>
          <cell r="I2814" t="str">
            <v>ALIZA.WALEED</v>
          </cell>
          <cell r="J2814" t="str">
            <v>Accepted</v>
          </cell>
          <cell r="K2814" t="str">
            <v>Online Transfer</v>
          </cell>
          <cell r="L2814" t="str">
            <v>Renewal</v>
          </cell>
          <cell r="M2814" t="str">
            <v>-</v>
          </cell>
          <cell r="N2814" t="str">
            <v>-</v>
          </cell>
        </row>
        <row r="2815">
          <cell r="E2815">
            <v>105746</v>
          </cell>
          <cell r="F2815" t="str">
            <v>2026-01-09 11:02:03</v>
          </cell>
          <cell r="G2815">
            <v>12500</v>
          </cell>
          <cell r="H2815">
            <v>46035</v>
          </cell>
          <cell r="I2815" t="str">
            <v>HANNAN.ALI</v>
          </cell>
          <cell r="J2815" t="str">
            <v>Accepted</v>
          </cell>
          <cell r="K2815" t="str">
            <v>Online Transfer</v>
          </cell>
          <cell r="L2815" t="str">
            <v>Fresh</v>
          </cell>
          <cell r="M2815" t="str">
            <v>N/A</v>
          </cell>
          <cell r="N2815" t="str">
            <v>-</v>
          </cell>
        </row>
        <row r="2816">
          <cell r="E2816">
            <v>20241952597</v>
          </cell>
          <cell r="F2816" t="str">
            <v>2025-02-01 13:36:43</v>
          </cell>
          <cell r="G2816">
            <v>13500</v>
          </cell>
          <cell r="H2816">
            <v>46041</v>
          </cell>
          <cell r="I2816" t="str">
            <v>M.KHALID</v>
          </cell>
          <cell r="J2816" t="str">
            <v>Accepted</v>
          </cell>
          <cell r="K2816" t="str">
            <v>Online Transfer</v>
          </cell>
          <cell r="L2816" t="str">
            <v>Renewal</v>
          </cell>
          <cell r="M2816" t="str">
            <v>-</v>
          </cell>
          <cell r="N2816" t="str">
            <v>-</v>
          </cell>
        </row>
        <row r="2817">
          <cell r="E2817" t="str">
            <v>NFBFC6668MR079218</v>
          </cell>
          <cell r="F2817" t="str">
            <v>2024-01-25 00:00:00</v>
          </cell>
          <cell r="G2817">
            <v>16000</v>
          </cell>
          <cell r="H2817">
            <v>46041</v>
          </cell>
          <cell r="I2817" t="str">
            <v>ALIZA.WALEED</v>
          </cell>
          <cell r="J2817" t="str">
            <v>Accepted</v>
          </cell>
          <cell r="K2817" t="str">
            <v>Online Transfer</v>
          </cell>
          <cell r="L2817" t="str">
            <v>Renewal</v>
          </cell>
          <cell r="M2817" t="str">
            <v>-</v>
          </cell>
          <cell r="N2817" t="str">
            <v>-</v>
          </cell>
        </row>
        <row r="2818">
          <cell r="E2818">
            <v>7066799</v>
          </cell>
          <cell r="F2818" t="str">
            <v>2026-01-01 11:26:49</v>
          </cell>
          <cell r="G2818">
            <v>12500</v>
          </cell>
          <cell r="H2818">
            <v>46035</v>
          </cell>
          <cell r="I2818" t="str">
            <v>HANNAN.ALI</v>
          </cell>
          <cell r="J2818" t="str">
            <v>Accepted</v>
          </cell>
          <cell r="K2818" t="str">
            <v>Online Transfer</v>
          </cell>
          <cell r="L2818" t="str">
            <v>Fresh</v>
          </cell>
          <cell r="M2818" t="str">
            <v>N/A</v>
          </cell>
          <cell r="N2818" t="str">
            <v>-</v>
          </cell>
        </row>
        <row r="2819">
          <cell r="E2819">
            <v>6008807</v>
          </cell>
          <cell r="F2819" t="str">
            <v>2026-01-06 15:14:54</v>
          </cell>
          <cell r="G2819">
            <v>13000</v>
          </cell>
          <cell r="H2819">
            <v>46028</v>
          </cell>
          <cell r="I2819" t="str">
            <v>TANVIR.AHMAD</v>
          </cell>
          <cell r="J2819" t="str">
            <v>Accepted</v>
          </cell>
          <cell r="K2819" t="str">
            <v>Online Transfer</v>
          </cell>
          <cell r="L2819" t="str">
            <v>Fresh</v>
          </cell>
          <cell r="M2819" t="str">
            <v>N/A</v>
          </cell>
          <cell r="N2819" t="str">
            <v>-</v>
          </cell>
        </row>
        <row r="2820">
          <cell r="E2820" t="str">
            <v>H1195439</v>
          </cell>
          <cell r="F2820" t="str">
            <v>2026-01-14 19:07:25</v>
          </cell>
          <cell r="G2820">
            <v>13000</v>
          </cell>
          <cell r="H2820">
            <v>46036</v>
          </cell>
          <cell r="I2820" t="str">
            <v>HANNAN.ALI</v>
          </cell>
          <cell r="J2820" t="str">
            <v>Accepted</v>
          </cell>
          <cell r="K2820" t="str">
            <v>Online Transfer</v>
          </cell>
          <cell r="L2820" t="str">
            <v>Fresh</v>
          </cell>
          <cell r="M2820" t="str">
            <v>N/A</v>
          </cell>
          <cell r="N2820" t="str">
            <v>-</v>
          </cell>
        </row>
        <row r="2821">
          <cell r="E2821" t="str">
            <v>S1001877</v>
          </cell>
          <cell r="F2821" t="str">
            <v>2025-02-01 15:58:48</v>
          </cell>
          <cell r="G2821">
            <v>12500</v>
          </cell>
          <cell r="H2821">
            <v>46041</v>
          </cell>
          <cell r="I2821" t="str">
            <v>HASNAIN</v>
          </cell>
          <cell r="J2821" t="str">
            <v>Accepted</v>
          </cell>
          <cell r="K2821" t="str">
            <v>Online Transfer</v>
          </cell>
          <cell r="L2821" t="str">
            <v>Renewal</v>
          </cell>
          <cell r="M2821" t="str">
            <v>-</v>
          </cell>
          <cell r="N2821" t="str">
            <v>-</v>
          </cell>
        </row>
        <row r="2822">
          <cell r="E2822" t="str">
            <v>ZRE172R-7069186</v>
          </cell>
          <cell r="F2822" t="str">
            <v>2025-01-09 19:00:41</v>
          </cell>
          <cell r="G2822">
            <v>13000</v>
          </cell>
          <cell r="H2822">
            <v>46040</v>
          </cell>
          <cell r="I2822" t="str">
            <v>AMIN.CHISHTI</v>
          </cell>
          <cell r="J2822" t="str">
            <v>Accepted</v>
          </cell>
          <cell r="K2822" t="str">
            <v>Online Transfer</v>
          </cell>
          <cell r="L2822" t="str">
            <v>Renewal</v>
          </cell>
          <cell r="M2822" t="str">
            <v>-</v>
          </cell>
          <cell r="N2822" t="str">
            <v>-</v>
          </cell>
        </row>
        <row r="2823">
          <cell r="E2823">
            <v>1000576</v>
          </cell>
          <cell r="F2823" t="str">
            <v>2022-01-18 18:40:23</v>
          </cell>
          <cell r="G2823">
            <v>13000</v>
          </cell>
          <cell r="H2823">
            <v>46041</v>
          </cell>
          <cell r="I2823" t="str">
            <v>AMIN.CHISHTI</v>
          </cell>
          <cell r="J2823" t="str">
            <v>Accepted</v>
          </cell>
          <cell r="K2823" t="str">
            <v>Online Transfer</v>
          </cell>
          <cell r="L2823" t="str">
            <v>Renewal</v>
          </cell>
          <cell r="M2823" t="str">
            <v>-</v>
          </cell>
          <cell r="N2823" t="str">
            <v>-</v>
          </cell>
        </row>
        <row r="2824">
          <cell r="E2824" t="str">
            <v>ZVG10R-0909796</v>
          </cell>
          <cell r="F2824" t="str">
            <v>2026-01-16 17:05:49</v>
          </cell>
          <cell r="G2824">
            <v>13000</v>
          </cell>
          <cell r="H2824">
            <v>46039</v>
          </cell>
          <cell r="I2824" t="str">
            <v>WAQAR.NABI</v>
          </cell>
          <cell r="J2824" t="str">
            <v>Accepted</v>
          </cell>
          <cell r="K2824" t="str">
            <v>Online Transfer</v>
          </cell>
          <cell r="L2824" t="str">
            <v>Fresh</v>
          </cell>
          <cell r="M2824" t="str">
            <v>N/A</v>
          </cell>
          <cell r="N2824" t="str">
            <v>-</v>
          </cell>
        </row>
        <row r="2825">
          <cell r="E2825">
            <v>2126625</v>
          </cell>
          <cell r="F2825" t="str">
            <v>2022-12-29 14:43:34</v>
          </cell>
          <cell r="G2825">
            <v>12500</v>
          </cell>
          <cell r="H2825">
            <v>46040</v>
          </cell>
          <cell r="I2825" t="str">
            <v>AMIN.CHISHTI</v>
          </cell>
          <cell r="J2825" t="str">
            <v>Accepted</v>
          </cell>
          <cell r="K2825" t="str">
            <v>Online Transfer</v>
          </cell>
          <cell r="L2825" t="str">
            <v>Renewal</v>
          </cell>
          <cell r="M2825" t="str">
            <v>-</v>
          </cell>
          <cell r="N2825" t="str">
            <v>-</v>
          </cell>
        </row>
        <row r="2826">
          <cell r="E2826" t="str">
            <v>R0441984</v>
          </cell>
          <cell r="F2826" t="str">
            <v>2026-01-15 16:23:42</v>
          </cell>
          <cell r="G2826">
            <v>13000</v>
          </cell>
          <cell r="H2826">
            <v>46039</v>
          </cell>
          <cell r="I2826" t="str">
            <v>WAQAR.NABI</v>
          </cell>
          <cell r="J2826" t="str">
            <v>Accepted</v>
          </cell>
          <cell r="K2826" t="str">
            <v>Online Transfer</v>
          </cell>
          <cell r="L2826" t="str">
            <v>Fresh</v>
          </cell>
          <cell r="M2826" t="str">
            <v>N/A</v>
          </cell>
          <cell r="N2826" t="str">
            <v>-</v>
          </cell>
        </row>
        <row r="2827">
          <cell r="E2827" t="str">
            <v>EG315941</v>
          </cell>
          <cell r="F2827" t="str">
            <v>2026-01-15 16:48:41</v>
          </cell>
          <cell r="G2827">
            <v>13000</v>
          </cell>
          <cell r="H2827">
            <v>46039</v>
          </cell>
          <cell r="I2827" t="str">
            <v>WAQAR.NABI</v>
          </cell>
          <cell r="J2827" t="str">
            <v>Accepted</v>
          </cell>
          <cell r="K2827" t="str">
            <v>Online Transfer</v>
          </cell>
          <cell r="L2827" t="str">
            <v>Fresh</v>
          </cell>
          <cell r="M2827" t="str">
            <v>N/A</v>
          </cell>
          <cell r="N2827" t="str">
            <v>-</v>
          </cell>
        </row>
        <row r="2828">
          <cell r="E2828" t="str">
            <v>GUN126R5565713</v>
          </cell>
          <cell r="F2828" t="str">
            <v>2026-01-17 17:34:37</v>
          </cell>
          <cell r="G2828">
            <v>13000</v>
          </cell>
          <cell r="H2828">
            <v>46031</v>
          </cell>
          <cell r="I2828" t="str">
            <v>WAQAR.NABI</v>
          </cell>
          <cell r="J2828" t="str">
            <v>Accepted</v>
          </cell>
          <cell r="K2828" t="str">
            <v>Online Transfer</v>
          </cell>
          <cell r="L2828" t="str">
            <v>Fresh</v>
          </cell>
          <cell r="M2828" t="str">
            <v>N/A</v>
          </cell>
          <cell r="N2828" t="str">
            <v>-</v>
          </cell>
        </row>
        <row r="2829">
          <cell r="E2829">
            <v>1391337</v>
          </cell>
          <cell r="F2829" t="str">
            <v>2025-01-29 16:23:23</v>
          </cell>
          <cell r="G2829">
            <v>13000</v>
          </cell>
          <cell r="H2829">
            <v>46041</v>
          </cell>
          <cell r="I2829" t="str">
            <v>AMIN.CHISHTI</v>
          </cell>
          <cell r="J2829" t="str">
            <v>Accepted</v>
          </cell>
          <cell r="K2829" t="str">
            <v>Cash Deposit</v>
          </cell>
          <cell r="L2829" t="str">
            <v>Renewal</v>
          </cell>
          <cell r="M2829" t="str">
            <v>-</v>
          </cell>
          <cell r="N2829" t="str">
            <v>-</v>
          </cell>
        </row>
        <row r="2830">
          <cell r="E2830" t="str">
            <v>V00105659</v>
          </cell>
          <cell r="F2830" t="str">
            <v>2026-01-06 10:48:43</v>
          </cell>
          <cell r="G2830">
            <v>13000</v>
          </cell>
          <cell r="H2830">
            <v>46036</v>
          </cell>
          <cell r="I2830" t="str">
            <v>TANVIR.AHMAD</v>
          </cell>
          <cell r="J2830" t="str">
            <v>Accepted</v>
          </cell>
          <cell r="K2830" t="str">
            <v>Cash Deposit</v>
          </cell>
          <cell r="L2830" t="str">
            <v>Fresh</v>
          </cell>
          <cell r="M2830" t="str">
            <v>N/A</v>
          </cell>
          <cell r="N2830" t="str">
            <v>-</v>
          </cell>
        </row>
        <row r="2831">
          <cell r="E2831">
            <v>1003881</v>
          </cell>
          <cell r="F2831" t="str">
            <v>2026-01-12 15:38:21</v>
          </cell>
          <cell r="G2831">
            <v>13000</v>
          </cell>
          <cell r="H2831">
            <v>46035</v>
          </cell>
          <cell r="I2831" t="str">
            <v>WAQAR.NABI</v>
          </cell>
          <cell r="J2831" t="str">
            <v>Accepted</v>
          </cell>
          <cell r="K2831" t="str">
            <v>Cash Deposit</v>
          </cell>
          <cell r="L2831" t="str">
            <v>Fresh</v>
          </cell>
          <cell r="M2831" t="str">
            <v>N/A</v>
          </cell>
          <cell r="N2831" t="str">
            <v>-</v>
          </cell>
        </row>
        <row r="2832">
          <cell r="E2832">
            <v>7063757</v>
          </cell>
          <cell r="F2832" t="str">
            <v>2022-12-26 11:15:15</v>
          </cell>
          <cell r="G2832">
            <v>11500</v>
          </cell>
          <cell r="H2832">
            <v>46040</v>
          </cell>
          <cell r="I2832" t="str">
            <v>WASEEM.TARIQ</v>
          </cell>
          <cell r="J2832" t="str">
            <v>Accepted</v>
          </cell>
          <cell r="K2832" t="str">
            <v>Online Transfer</v>
          </cell>
          <cell r="L2832" t="str">
            <v>Renewal</v>
          </cell>
          <cell r="M2832" t="str">
            <v>-</v>
          </cell>
          <cell r="N2832" t="str">
            <v>-</v>
          </cell>
        </row>
        <row r="2833">
          <cell r="E2833" t="str">
            <v>GR184753</v>
          </cell>
          <cell r="F2833" t="str">
            <v>2023-02-02 14:31:41</v>
          </cell>
          <cell r="G2833">
            <v>13000</v>
          </cell>
          <cell r="H2833">
            <v>46041</v>
          </cell>
          <cell r="I2833" t="str">
            <v>MUHAMMAD.UMER</v>
          </cell>
          <cell r="J2833" t="str">
            <v>Accepted</v>
          </cell>
          <cell r="K2833" t="str">
            <v>Online Transfer</v>
          </cell>
          <cell r="L2833" t="str">
            <v>Renewal</v>
          </cell>
          <cell r="M2833" t="str">
            <v>-</v>
          </cell>
          <cell r="N2833" t="str">
            <v>-</v>
          </cell>
        </row>
        <row r="2834">
          <cell r="E2834" t="str">
            <v>H10103621</v>
          </cell>
          <cell r="F2834" t="str">
            <v>2023-01-19 15:21:31</v>
          </cell>
          <cell r="G2834">
            <v>11000</v>
          </cell>
          <cell r="H2834">
            <v>46041</v>
          </cell>
          <cell r="I2834" t="str">
            <v>AMIN.CHISHTI</v>
          </cell>
          <cell r="J2834" t="str">
            <v>Accepted</v>
          </cell>
          <cell r="K2834" t="str">
            <v>Online Transfer</v>
          </cell>
          <cell r="L2834" t="str">
            <v>Renewal</v>
          </cell>
          <cell r="M2834" t="str">
            <v>-</v>
          </cell>
          <cell r="N2834" t="str">
            <v>-</v>
          </cell>
        </row>
        <row r="2835">
          <cell r="E2835">
            <v>248801</v>
          </cell>
          <cell r="F2835" t="str">
            <v>2023-02-03 13:29:00</v>
          </cell>
          <cell r="G2835">
            <v>14000</v>
          </cell>
          <cell r="H2835">
            <v>46041</v>
          </cell>
          <cell r="I2835" t="str">
            <v>WASEEM.TARIQ</v>
          </cell>
          <cell r="J2835" t="str">
            <v>Accepted</v>
          </cell>
          <cell r="K2835" t="str">
            <v>Online Transfer</v>
          </cell>
          <cell r="L2835" t="str">
            <v>Renewal</v>
          </cell>
          <cell r="M2835" t="str">
            <v>-</v>
          </cell>
          <cell r="N2835" t="str">
            <v>-</v>
          </cell>
        </row>
        <row r="2836">
          <cell r="E2836" t="str">
            <v>NZE170R-4195550</v>
          </cell>
          <cell r="F2836" t="str">
            <v>2025-02-03 00:00:00</v>
          </cell>
          <cell r="G2836">
            <v>13000</v>
          </cell>
          <cell r="H2836">
            <v>46041</v>
          </cell>
          <cell r="I2836" t="str">
            <v>WASEEM.TARIQ</v>
          </cell>
          <cell r="J2836" t="str">
            <v>Accepted</v>
          </cell>
          <cell r="K2836" t="str">
            <v>Online Transfer</v>
          </cell>
          <cell r="L2836" t="str">
            <v>Renewal</v>
          </cell>
          <cell r="M2836" t="str">
            <v>-</v>
          </cell>
          <cell r="N2836" t="str">
            <v>-</v>
          </cell>
        </row>
        <row r="2837">
          <cell r="E2837" t="str">
            <v>XKR052437</v>
          </cell>
          <cell r="F2837" t="str">
            <v>2022-12-23 12:14:00</v>
          </cell>
          <cell r="G2837">
            <v>13000</v>
          </cell>
          <cell r="H2837">
            <v>46041</v>
          </cell>
          <cell r="I2837" t="str">
            <v>WASEEM.TARIQ</v>
          </cell>
          <cell r="J2837" t="str">
            <v>Accepted</v>
          </cell>
          <cell r="K2837" t="str">
            <v>Online Transfer</v>
          </cell>
          <cell r="L2837" t="str">
            <v>Renewal</v>
          </cell>
          <cell r="M2837" t="str">
            <v>-</v>
          </cell>
          <cell r="N2837" t="str">
            <v>-</v>
          </cell>
        </row>
        <row r="2838">
          <cell r="E2838">
            <v>4168855</v>
          </cell>
          <cell r="F2838" t="str">
            <v>2023-01-31 16:02:40</v>
          </cell>
          <cell r="G2838">
            <v>10000</v>
          </cell>
          <cell r="H2838">
            <v>46041</v>
          </cell>
          <cell r="I2838" t="str">
            <v>AGHA.M.JAFFER</v>
          </cell>
          <cell r="J2838" t="str">
            <v>Accepted</v>
          </cell>
          <cell r="K2838" t="str">
            <v>Online Transfer</v>
          </cell>
          <cell r="L2838" t="str">
            <v>Renewal</v>
          </cell>
          <cell r="M2838" t="str">
            <v>-</v>
          </cell>
          <cell r="N2838" t="str">
            <v>-</v>
          </cell>
        </row>
        <row r="2839">
          <cell r="E2839">
            <v>10019489</v>
          </cell>
          <cell r="F2839" t="str">
            <v>2022-01-21 16:06:50</v>
          </cell>
          <cell r="G2839">
            <v>10000</v>
          </cell>
          <cell r="H2839">
            <v>46039</v>
          </cell>
          <cell r="I2839" t="str">
            <v>MUHAMMAD.OWAIS</v>
          </cell>
          <cell r="J2839" t="str">
            <v>Accepted</v>
          </cell>
          <cell r="K2839" t="str">
            <v>Online Transfer</v>
          </cell>
          <cell r="L2839" t="str">
            <v>Renewal</v>
          </cell>
          <cell r="M2839" t="str">
            <v>-</v>
          </cell>
          <cell r="N2839" t="str">
            <v>-</v>
          </cell>
        </row>
        <row r="2840">
          <cell r="E2840" t="str">
            <v>P701896</v>
          </cell>
          <cell r="F2840" t="str">
            <v>2025-12-30 12:44:23</v>
          </cell>
          <cell r="G2840">
            <v>12500</v>
          </cell>
          <cell r="H2840">
            <v>46041</v>
          </cell>
          <cell r="I2840" t="str">
            <v>TANVIR.AHMAD</v>
          </cell>
          <cell r="J2840" t="str">
            <v>Accepted</v>
          </cell>
          <cell r="K2840" t="str">
            <v>Cash Deposit</v>
          </cell>
          <cell r="L2840" t="str">
            <v>Fresh</v>
          </cell>
          <cell r="M2840" t="str">
            <v>N/A</v>
          </cell>
          <cell r="N2840" t="str">
            <v>-</v>
          </cell>
        </row>
        <row r="2841">
          <cell r="E2841">
            <v>139604</v>
          </cell>
          <cell r="F2841" t="str">
            <v>2024-01-24 15:17:46</v>
          </cell>
          <cell r="G2841">
            <v>8000</v>
          </cell>
          <cell r="H2841">
            <v>46040</v>
          </cell>
          <cell r="I2841" t="str">
            <v>JAWAHIR.SAEED</v>
          </cell>
          <cell r="J2841" t="str">
            <v>Accepted</v>
          </cell>
          <cell r="K2841" t="str">
            <v>Online Transfer</v>
          </cell>
          <cell r="L2841" t="str">
            <v>Renewal</v>
          </cell>
          <cell r="M2841" t="str">
            <v>-</v>
          </cell>
          <cell r="N2841" t="str">
            <v>-</v>
          </cell>
        </row>
        <row r="2842">
          <cell r="E2842" t="str">
            <v>BZ-5522</v>
          </cell>
          <cell r="F2842" t="str">
            <v>2024-01-11 19:13:57</v>
          </cell>
          <cell r="G2842">
            <v>16000</v>
          </cell>
          <cell r="H2842">
            <v>46041</v>
          </cell>
          <cell r="I2842" t="str">
            <v>FARJAD.MANZOOR</v>
          </cell>
          <cell r="J2842" t="str">
            <v>Accepted</v>
          </cell>
          <cell r="K2842" t="str">
            <v>Online Transfer</v>
          </cell>
          <cell r="L2842" t="str">
            <v>Renewal</v>
          </cell>
          <cell r="M2842" t="str">
            <v>N/A</v>
          </cell>
          <cell r="N2842" t="str">
            <v>-</v>
          </cell>
        </row>
        <row r="2843">
          <cell r="E2843">
            <v>200955</v>
          </cell>
          <cell r="F2843" t="str">
            <v>2024-01-18 18:34:47</v>
          </cell>
          <cell r="G2843">
            <v>13000</v>
          </cell>
          <cell r="H2843">
            <v>46041</v>
          </cell>
          <cell r="I2843" t="str">
            <v>MOSES.AKHTAR</v>
          </cell>
          <cell r="J2843" t="str">
            <v>Accepted</v>
          </cell>
          <cell r="K2843" t="str">
            <v>Online Transfer</v>
          </cell>
          <cell r="L2843" t="str">
            <v>Renewal</v>
          </cell>
          <cell r="M2843" t="str">
            <v>-</v>
          </cell>
          <cell r="N2843" t="str">
            <v>-</v>
          </cell>
        </row>
        <row r="2844">
          <cell r="E2844">
            <v>10053862</v>
          </cell>
          <cell r="F2844" t="str">
            <v>2020-01-01 15:35:03</v>
          </cell>
          <cell r="G2844">
            <v>13000</v>
          </cell>
          <cell r="H2844">
            <v>46041</v>
          </cell>
          <cell r="I2844" t="str">
            <v>WASEEM.TARIQ</v>
          </cell>
          <cell r="J2844" t="str">
            <v>Accepted</v>
          </cell>
          <cell r="K2844" t="str">
            <v>Online Transfer</v>
          </cell>
          <cell r="L2844" t="str">
            <v>Renewal</v>
          </cell>
          <cell r="M2844" t="str">
            <v>-</v>
          </cell>
          <cell r="N2844" t="str">
            <v>-</v>
          </cell>
        </row>
        <row r="2845">
          <cell r="E2845" t="str">
            <v>P000043</v>
          </cell>
          <cell r="F2845" t="str">
            <v>2023-02-01 12:30:44</v>
          </cell>
          <cell r="G2845">
            <v>13000</v>
          </cell>
          <cell r="H2845">
            <v>46041</v>
          </cell>
          <cell r="I2845" t="str">
            <v>AGHA.M.JAFFER</v>
          </cell>
          <cell r="J2845" t="str">
            <v>Accepted</v>
          </cell>
          <cell r="K2845" t="str">
            <v>Online Transfer</v>
          </cell>
          <cell r="L2845" t="str">
            <v>Renewal</v>
          </cell>
          <cell r="M2845" t="str">
            <v>-</v>
          </cell>
          <cell r="N2845" t="str">
            <v>-</v>
          </cell>
        </row>
        <row r="2846">
          <cell r="E2846" t="str">
            <v>NF1AET306H1012746</v>
          </cell>
          <cell r="F2846" t="str">
            <v>2026-01-19 00:00:00</v>
          </cell>
          <cell r="G2846">
            <v>18000</v>
          </cell>
          <cell r="H2846">
            <v>46041</v>
          </cell>
          <cell r="I2846" t="str">
            <v>FARJAD.MANZOOR</v>
          </cell>
          <cell r="J2846" t="str">
            <v>Accepted</v>
          </cell>
          <cell r="K2846" t="str">
            <v>Online Transfer</v>
          </cell>
          <cell r="L2846" t="str">
            <v>Conversion</v>
          </cell>
          <cell r="M2846" t="str">
            <v>N/A</v>
          </cell>
          <cell r="N2846" t="str">
            <v>-</v>
          </cell>
        </row>
        <row r="2847">
          <cell r="E2847" t="str">
            <v>S1006919</v>
          </cell>
          <cell r="F2847" t="str">
            <v>2026-01-15 16:31:43</v>
          </cell>
          <cell r="G2847">
            <v>13000</v>
          </cell>
          <cell r="H2847">
            <v>46041</v>
          </cell>
          <cell r="I2847" t="str">
            <v>TANVIR.AHMAD</v>
          </cell>
          <cell r="J2847" t="str">
            <v>Accepted</v>
          </cell>
          <cell r="K2847" t="str">
            <v>Cheque Deposit</v>
          </cell>
          <cell r="L2847" t="str">
            <v>Fresh</v>
          </cell>
          <cell r="M2847" t="str">
            <v>N/A</v>
          </cell>
          <cell r="N2847" t="str">
            <v>-</v>
          </cell>
        </row>
        <row r="2848">
          <cell r="E2848" t="str">
            <v>MSN 309023</v>
          </cell>
          <cell r="F2848" t="str">
            <v>2026-01-16 15:01:01</v>
          </cell>
          <cell r="G2848">
            <v>25000</v>
          </cell>
          <cell r="H2848">
            <v>46038</v>
          </cell>
          <cell r="I2848" t="str">
            <v>TANVIR.AHMAD</v>
          </cell>
          <cell r="J2848" t="str">
            <v>Accepted</v>
          </cell>
          <cell r="K2848" t="str">
            <v>Cash Deposit</v>
          </cell>
          <cell r="L2848" t="str">
            <v>Fresh</v>
          </cell>
          <cell r="M2848" t="str">
            <v>Adil Waseem</v>
          </cell>
          <cell r="N2848">
            <v>3630248924317</v>
          </cell>
        </row>
        <row r="2849">
          <cell r="E2849" t="str">
            <v>R7021075</v>
          </cell>
          <cell r="F2849" t="str">
            <v>2025-01-27 14:32:39</v>
          </cell>
          <cell r="G2849">
            <v>15000</v>
          </cell>
          <cell r="H2849">
            <v>46038</v>
          </cell>
          <cell r="I2849" t="str">
            <v>YOUSUF.KHAN</v>
          </cell>
          <cell r="J2849" t="str">
            <v>Accepted</v>
          </cell>
          <cell r="K2849" t="str">
            <v>Cash Deposit</v>
          </cell>
          <cell r="L2849" t="str">
            <v>Renewal</v>
          </cell>
          <cell r="M2849" t="str">
            <v>-</v>
          </cell>
          <cell r="N2849" t="str">
            <v>-</v>
          </cell>
        </row>
        <row r="2850">
          <cell r="E2850" t="str">
            <v>HA956874</v>
          </cell>
          <cell r="F2850" t="str">
            <v>2025-01-25 15:48:15</v>
          </cell>
          <cell r="G2850">
            <v>14000</v>
          </cell>
          <cell r="H2850">
            <v>46039</v>
          </cell>
          <cell r="I2850" t="str">
            <v>YOUSUF.KHAN</v>
          </cell>
          <cell r="J2850" t="str">
            <v>Accepted</v>
          </cell>
          <cell r="K2850" t="str">
            <v>Cash Deposit</v>
          </cell>
          <cell r="L2850" t="str">
            <v>Renewal</v>
          </cell>
          <cell r="M2850" t="str">
            <v>-</v>
          </cell>
          <cell r="N2850" t="str">
            <v>-</v>
          </cell>
        </row>
        <row r="2851">
          <cell r="E2851" t="str">
            <v>R009599</v>
          </cell>
          <cell r="F2851" t="str">
            <v>2022-01-05 16:46:54</v>
          </cell>
          <cell r="G2851">
            <v>15000</v>
          </cell>
          <cell r="H2851">
            <v>46039</v>
          </cell>
          <cell r="I2851" t="str">
            <v>YOUSUF.KHAN</v>
          </cell>
          <cell r="J2851" t="str">
            <v>Accepted</v>
          </cell>
          <cell r="K2851" t="str">
            <v>Online Transfer</v>
          </cell>
          <cell r="L2851" t="str">
            <v>Renewal</v>
          </cell>
          <cell r="M2851" t="str">
            <v>-</v>
          </cell>
          <cell r="N2851" t="str">
            <v>-</v>
          </cell>
        </row>
        <row r="2852">
          <cell r="E2852">
            <v>1236016</v>
          </cell>
          <cell r="F2852" t="str">
            <v>2025-01-17 09:24:34</v>
          </cell>
          <cell r="G2852">
            <v>13000</v>
          </cell>
          <cell r="H2852">
            <v>46041</v>
          </cell>
          <cell r="I2852" t="str">
            <v>ZAYNAB.MUSTAFA</v>
          </cell>
          <cell r="J2852" t="str">
            <v>Accepted</v>
          </cell>
          <cell r="K2852" t="str">
            <v>Online Transfer</v>
          </cell>
          <cell r="L2852" t="str">
            <v>Renewal</v>
          </cell>
          <cell r="M2852" t="str">
            <v>-</v>
          </cell>
          <cell r="N2852" t="str">
            <v>-</v>
          </cell>
        </row>
        <row r="2853">
          <cell r="E2853" t="str">
            <v>NF1AET306H1052151</v>
          </cell>
          <cell r="F2853" t="str">
            <v>2026-01-19 00:00:00</v>
          </cell>
          <cell r="G2853">
            <v>18000</v>
          </cell>
          <cell r="H2853">
            <v>46040</v>
          </cell>
          <cell r="I2853" t="str">
            <v>YOUSUF.KHAN</v>
          </cell>
          <cell r="J2853" t="str">
            <v>Accepted</v>
          </cell>
          <cell r="K2853" t="str">
            <v>Online Transfer</v>
          </cell>
          <cell r="L2853" t="str">
            <v>Conversion</v>
          </cell>
          <cell r="M2853" t="str">
            <v>NA</v>
          </cell>
          <cell r="N2853" t="str">
            <v>-</v>
          </cell>
        </row>
        <row r="2854">
          <cell r="E2854">
            <v>1164631</v>
          </cell>
          <cell r="F2854" t="str">
            <v>2023-02-01 21:07:54</v>
          </cell>
          <cell r="G2854">
            <v>14000</v>
          </cell>
          <cell r="H2854">
            <v>46041</v>
          </cell>
          <cell r="I2854" t="str">
            <v>RAHAT.GUL</v>
          </cell>
          <cell r="J2854" t="str">
            <v>Accepted</v>
          </cell>
          <cell r="K2854" t="str">
            <v>Online Transfer</v>
          </cell>
          <cell r="L2854" t="str">
            <v>Renewal</v>
          </cell>
          <cell r="M2854" t="str">
            <v>-</v>
          </cell>
          <cell r="N2854" t="str">
            <v>-</v>
          </cell>
        </row>
        <row r="2855">
          <cell r="E2855" t="str">
            <v>01123161</v>
          </cell>
          <cell r="F2855" t="str">
            <v>2026-01-20 00:00:00</v>
          </cell>
          <cell r="G2855">
            <v>17000</v>
          </cell>
          <cell r="H2855">
            <v>46041</v>
          </cell>
          <cell r="I2855" t="str">
            <v>RAHAT.GUL</v>
          </cell>
          <cell r="J2855" t="str">
            <v>Accepted</v>
          </cell>
          <cell r="K2855" t="str">
            <v>Online Transfer</v>
          </cell>
          <cell r="L2855" t="str">
            <v>Conversion</v>
          </cell>
          <cell r="M2855" t="str">
            <v>N/A</v>
          </cell>
          <cell r="N2855" t="str">
            <v>-</v>
          </cell>
        </row>
        <row r="2856">
          <cell r="E2856" t="str">
            <v>GUN126R-5560755218</v>
          </cell>
          <cell r="F2856" t="str">
            <v>2023-01-19 15:14:05</v>
          </cell>
          <cell r="G2856">
            <v>13000</v>
          </cell>
          <cell r="H2856">
            <v>46040</v>
          </cell>
          <cell r="I2856" t="str">
            <v>NAZRA.NAZAR</v>
          </cell>
          <cell r="J2856" t="str">
            <v>Accepted</v>
          </cell>
          <cell r="K2856" t="str">
            <v>Online Transfer</v>
          </cell>
          <cell r="L2856" t="str">
            <v>Renewal</v>
          </cell>
          <cell r="M2856" t="str">
            <v>-</v>
          </cell>
          <cell r="N2856" t="str">
            <v>-</v>
          </cell>
        </row>
        <row r="2857">
          <cell r="E2857" t="str">
            <v>R064565</v>
          </cell>
          <cell r="F2857" t="str">
            <v>2026-01-09 12:21:28</v>
          </cell>
          <cell r="G2857">
            <v>9000</v>
          </cell>
          <cell r="H2857">
            <v>46037</v>
          </cell>
          <cell r="I2857" t="str">
            <v>HANNAN.ALI</v>
          </cell>
          <cell r="J2857" t="str">
            <v>Accepted</v>
          </cell>
          <cell r="K2857" t="str">
            <v>Online Transfer</v>
          </cell>
          <cell r="L2857" t="str">
            <v>Fresh</v>
          </cell>
          <cell r="M2857" t="str">
            <v>N/A</v>
          </cell>
          <cell r="N2857" t="str">
            <v>-</v>
          </cell>
        </row>
        <row r="2858">
          <cell r="E2858" t="str">
            <v>NF1AET306H1100930</v>
          </cell>
          <cell r="F2858" t="str">
            <v>2026-01-15 20:25:38</v>
          </cell>
          <cell r="G2858">
            <v>13000</v>
          </cell>
          <cell r="H2858">
            <v>46038</v>
          </cell>
          <cell r="I2858" t="str">
            <v>S.FARAZ.AHSAN</v>
          </cell>
          <cell r="J2858" t="str">
            <v>Accepted</v>
          </cell>
          <cell r="K2858" t="str">
            <v>Online Transfer</v>
          </cell>
          <cell r="L2858" t="str">
            <v>Fresh</v>
          </cell>
          <cell r="M2858" t="str">
            <v>N/A</v>
          </cell>
          <cell r="N2858" t="str">
            <v>-</v>
          </cell>
        </row>
        <row r="2859">
          <cell r="E2859">
            <v>1285247</v>
          </cell>
          <cell r="F2859" t="str">
            <v>2026-01-05 14:23:00</v>
          </cell>
          <cell r="G2859">
            <v>22500</v>
          </cell>
          <cell r="H2859">
            <v>46036</v>
          </cell>
          <cell r="I2859" t="str">
            <v>HANNAN.ALI</v>
          </cell>
          <cell r="J2859" t="str">
            <v>Accepted</v>
          </cell>
          <cell r="K2859" t="str">
            <v>Online Transfer</v>
          </cell>
          <cell r="L2859" t="str">
            <v>Fresh</v>
          </cell>
          <cell r="M2859" t="str">
            <v>N/A</v>
          </cell>
          <cell r="N2859" t="str">
            <v>-</v>
          </cell>
        </row>
        <row r="2860">
          <cell r="E2860" t="str">
            <v>TGN166R-0894747</v>
          </cell>
          <cell r="F2860" t="str">
            <v>2026-01-19 10:17:35</v>
          </cell>
          <cell r="G2860">
            <v>25000</v>
          </cell>
          <cell r="H2860">
            <v>46039</v>
          </cell>
          <cell r="I2860" t="str">
            <v>S.FARAZ.AHSAN</v>
          </cell>
          <cell r="J2860" t="str">
            <v>Accepted</v>
          </cell>
          <cell r="K2860" t="str">
            <v>Online Transfer</v>
          </cell>
          <cell r="L2860" t="str">
            <v>Fresh</v>
          </cell>
          <cell r="M2860" t="str">
            <v>N/A</v>
          </cell>
          <cell r="N2860" t="str">
            <v>-</v>
          </cell>
        </row>
        <row r="2861">
          <cell r="E2861">
            <v>1106976</v>
          </cell>
          <cell r="F2861" t="str">
            <v>2026-01-12 19:48:41</v>
          </cell>
          <cell r="G2861">
            <v>9000</v>
          </cell>
          <cell r="H2861">
            <v>46036</v>
          </cell>
          <cell r="I2861" t="str">
            <v>HANNAN.ALI</v>
          </cell>
          <cell r="J2861" t="str">
            <v>Accepted</v>
          </cell>
          <cell r="K2861" t="str">
            <v>Online Transfer</v>
          </cell>
          <cell r="L2861" t="str">
            <v>Fresh</v>
          </cell>
          <cell r="M2861" t="str">
            <v>N/A</v>
          </cell>
          <cell r="N2861" t="str">
            <v>-</v>
          </cell>
        </row>
        <row r="2862">
          <cell r="E2862">
            <v>6039662</v>
          </cell>
          <cell r="F2862" t="str">
            <v>2021-01-11 14:44:25</v>
          </cell>
          <cell r="G2862">
            <v>14000</v>
          </cell>
          <cell r="H2862">
            <v>46039</v>
          </cell>
          <cell r="I2862" t="str">
            <v>SHAHROZ</v>
          </cell>
          <cell r="J2862" t="str">
            <v>Accepted</v>
          </cell>
          <cell r="K2862" t="str">
            <v>Online Transfer</v>
          </cell>
          <cell r="L2862" t="str">
            <v>Renewal</v>
          </cell>
          <cell r="M2862" t="str">
            <v>-</v>
          </cell>
          <cell r="N2862" t="str">
            <v>-</v>
          </cell>
        </row>
        <row r="2863">
          <cell r="E2863" t="str">
            <v>R075605</v>
          </cell>
          <cell r="F2863" t="str">
            <v>2026-01-12 15:20:09</v>
          </cell>
          <cell r="G2863">
            <v>9000</v>
          </cell>
          <cell r="H2863">
            <v>46036</v>
          </cell>
          <cell r="I2863" t="str">
            <v>HANNAN.ALI</v>
          </cell>
          <cell r="J2863" t="str">
            <v>Accepted</v>
          </cell>
          <cell r="K2863" t="str">
            <v>Online Transfer</v>
          </cell>
          <cell r="L2863" t="str">
            <v>Fresh</v>
          </cell>
          <cell r="M2863" t="str">
            <v>N/A</v>
          </cell>
          <cell r="N2863" t="str">
            <v>-</v>
          </cell>
        </row>
        <row r="2864">
          <cell r="E2864" t="str">
            <v>R1001417</v>
          </cell>
          <cell r="F2864" t="str">
            <v>2024-02-03 14:53:42</v>
          </cell>
          <cell r="G2864">
            <v>13000</v>
          </cell>
          <cell r="H2864">
            <v>46041</v>
          </cell>
          <cell r="I2864" t="str">
            <v>MUHAMMAD.UMER</v>
          </cell>
          <cell r="J2864" t="str">
            <v>Accepted</v>
          </cell>
          <cell r="K2864" t="str">
            <v>Online Transfer</v>
          </cell>
          <cell r="L2864" t="str">
            <v>Renewal</v>
          </cell>
          <cell r="M2864" t="str">
            <v>-</v>
          </cell>
          <cell r="N2864" t="str">
            <v>-</v>
          </cell>
        </row>
        <row r="2865">
          <cell r="E2865">
            <v>205130</v>
          </cell>
          <cell r="F2865" t="str">
            <v>2024-02-03 14:27:16</v>
          </cell>
          <cell r="G2865">
            <v>13000</v>
          </cell>
          <cell r="H2865">
            <v>46041</v>
          </cell>
          <cell r="I2865" t="str">
            <v>IQRA.KHAN</v>
          </cell>
          <cell r="J2865" t="str">
            <v>Accepted</v>
          </cell>
          <cell r="K2865" t="str">
            <v>Online Transfer</v>
          </cell>
          <cell r="L2865" t="str">
            <v>Renewal</v>
          </cell>
          <cell r="M2865" t="str">
            <v>-</v>
          </cell>
          <cell r="N2865" t="str">
            <v>-</v>
          </cell>
        </row>
        <row r="2866">
          <cell r="E2866">
            <v>10000620</v>
          </cell>
          <cell r="F2866" t="str">
            <v>2025-01-17 18:31:17</v>
          </cell>
          <cell r="G2866">
            <v>12999</v>
          </cell>
          <cell r="H2866">
            <v>46038</v>
          </cell>
          <cell r="I2866" t="str">
            <v>SHAHROZ</v>
          </cell>
          <cell r="J2866" t="str">
            <v>Accepted</v>
          </cell>
          <cell r="K2866" t="str">
            <v>Online Transfer</v>
          </cell>
          <cell r="L2866" t="str">
            <v>Renewal</v>
          </cell>
          <cell r="M2866" t="str">
            <v>-</v>
          </cell>
          <cell r="N2866" t="str">
            <v>-</v>
          </cell>
        </row>
        <row r="2867">
          <cell r="E2867">
            <v>10056141</v>
          </cell>
          <cell r="F2867" t="str">
            <v>2026-01-05 18:50:03</v>
          </cell>
          <cell r="G2867">
            <v>11000</v>
          </cell>
          <cell r="H2867">
            <v>46034</v>
          </cell>
          <cell r="I2867" t="str">
            <v>HANNAN.ALI</v>
          </cell>
          <cell r="J2867" t="str">
            <v>Accepted</v>
          </cell>
          <cell r="K2867" t="str">
            <v>Online Transfer</v>
          </cell>
          <cell r="L2867" t="str">
            <v>Fresh</v>
          </cell>
          <cell r="M2867" t="str">
            <v>N/A</v>
          </cell>
          <cell r="N2867" t="str">
            <v>-</v>
          </cell>
        </row>
        <row r="2868">
          <cell r="E2868">
            <v>1029902</v>
          </cell>
          <cell r="F2868" t="str">
            <v>2026-01-03 11:39:35</v>
          </cell>
          <cell r="G2868">
            <v>13000</v>
          </cell>
          <cell r="H2868">
            <v>46034</v>
          </cell>
          <cell r="I2868" t="str">
            <v>HANNAN.ALI</v>
          </cell>
          <cell r="J2868" t="str">
            <v>Accepted</v>
          </cell>
          <cell r="K2868" t="str">
            <v>Online Transfer</v>
          </cell>
          <cell r="L2868" t="str">
            <v>Fresh</v>
          </cell>
          <cell r="M2868" t="str">
            <v>N/A</v>
          </cell>
          <cell r="N2868" t="str">
            <v>-</v>
          </cell>
        </row>
        <row r="2869">
          <cell r="E2869" t="str">
            <v>R101524</v>
          </cell>
          <cell r="F2869" t="str">
            <v>2025-01-25 12:11:08</v>
          </cell>
          <cell r="G2869">
            <v>12500</v>
          </cell>
          <cell r="H2869">
            <v>46041</v>
          </cell>
          <cell r="I2869" t="str">
            <v>SAIF.MALIK</v>
          </cell>
          <cell r="J2869" t="str">
            <v>Accepted</v>
          </cell>
          <cell r="K2869" t="str">
            <v>Online Transfer</v>
          </cell>
          <cell r="L2869" t="str">
            <v>Renewal</v>
          </cell>
          <cell r="M2869" t="str">
            <v>-</v>
          </cell>
          <cell r="N2869" t="str">
            <v>-</v>
          </cell>
        </row>
        <row r="2870">
          <cell r="E2870" t="str">
            <v>RP001768</v>
          </cell>
          <cell r="F2870" t="str">
            <v>2025-01-28 13:59:26</v>
          </cell>
          <cell r="G2870">
            <v>15000</v>
          </cell>
          <cell r="H2870">
            <v>46041</v>
          </cell>
          <cell r="I2870" t="str">
            <v>SAIF.MALIK</v>
          </cell>
          <cell r="J2870" t="str">
            <v>Accepted</v>
          </cell>
          <cell r="K2870" t="str">
            <v>Online Transfer</v>
          </cell>
          <cell r="L2870" t="str">
            <v>Renewal</v>
          </cell>
          <cell r="M2870" t="str">
            <v>-</v>
          </cell>
          <cell r="N2870" t="str">
            <v>-</v>
          </cell>
        </row>
        <row r="2871">
          <cell r="E2871">
            <v>7071027</v>
          </cell>
          <cell r="F2871" t="str">
            <v>2025-01-30 18:24:07</v>
          </cell>
          <cell r="G2871">
            <v>11000</v>
          </cell>
          <cell r="H2871">
            <v>46038</v>
          </cell>
          <cell r="I2871" t="str">
            <v>SHAHROZ</v>
          </cell>
          <cell r="J2871" t="str">
            <v>Accepted</v>
          </cell>
          <cell r="K2871" t="str">
            <v>Online Transfer</v>
          </cell>
          <cell r="L2871" t="str">
            <v>Renewal</v>
          </cell>
          <cell r="M2871" t="str">
            <v>-</v>
          </cell>
          <cell r="N2871" t="str">
            <v>-</v>
          </cell>
        </row>
        <row r="2872">
          <cell r="E2872" t="str">
            <v>P1004434</v>
          </cell>
          <cell r="F2872" t="str">
            <v>2024-01-30 16:47:09</v>
          </cell>
          <cell r="G2872">
            <v>14000</v>
          </cell>
          <cell r="H2872">
            <v>46039</v>
          </cell>
          <cell r="I2872" t="str">
            <v>SAIF.MALIK</v>
          </cell>
          <cell r="J2872" t="str">
            <v>Accepted</v>
          </cell>
          <cell r="K2872" t="str">
            <v>Online Transfer</v>
          </cell>
          <cell r="L2872" t="str">
            <v>Renewal</v>
          </cell>
          <cell r="M2872" t="str">
            <v>-</v>
          </cell>
          <cell r="N2872" t="str">
            <v>-</v>
          </cell>
        </row>
        <row r="2873">
          <cell r="E2873" t="str">
            <v>1191474B</v>
          </cell>
          <cell r="F2873" t="str">
            <v>2025-12-31 18:11:08</v>
          </cell>
          <cell r="G2873">
            <v>9000</v>
          </cell>
          <cell r="H2873">
            <v>46034</v>
          </cell>
          <cell r="I2873" t="str">
            <v>HANNAN.ALI</v>
          </cell>
          <cell r="J2873" t="str">
            <v>Accepted</v>
          </cell>
          <cell r="K2873" t="str">
            <v>Online Transfer</v>
          </cell>
          <cell r="L2873" t="str">
            <v>Fresh</v>
          </cell>
          <cell r="M2873" t="str">
            <v>N/A</v>
          </cell>
          <cell r="N2873" t="str">
            <v>-</v>
          </cell>
        </row>
        <row r="2874">
          <cell r="E2874">
            <v>274179</v>
          </cell>
          <cell r="F2874" t="str">
            <v>2025-01-23 20:06:59</v>
          </cell>
          <cell r="G2874">
            <v>12000</v>
          </cell>
          <cell r="H2874">
            <v>46038</v>
          </cell>
          <cell r="I2874" t="str">
            <v>SHAHROZ</v>
          </cell>
          <cell r="J2874" t="str">
            <v>Accepted</v>
          </cell>
          <cell r="K2874" t="str">
            <v>Online Transfer</v>
          </cell>
          <cell r="L2874" t="str">
            <v>Renewal</v>
          </cell>
          <cell r="M2874" t="str">
            <v>-</v>
          </cell>
          <cell r="N2874" t="str">
            <v>-</v>
          </cell>
        </row>
        <row r="2875">
          <cell r="E2875">
            <v>1223865</v>
          </cell>
          <cell r="F2875" t="str">
            <v>2025-12-31 18:35:38</v>
          </cell>
          <cell r="G2875">
            <v>9000</v>
          </cell>
          <cell r="H2875">
            <v>46034</v>
          </cell>
          <cell r="I2875" t="str">
            <v>HANNAN.ALI</v>
          </cell>
          <cell r="J2875" t="str">
            <v>Accepted</v>
          </cell>
          <cell r="K2875" t="str">
            <v>Online Transfer</v>
          </cell>
          <cell r="L2875" t="str">
            <v>Fresh</v>
          </cell>
          <cell r="M2875" t="str">
            <v>N/A</v>
          </cell>
          <cell r="N2875" t="str">
            <v>-</v>
          </cell>
        </row>
        <row r="2876">
          <cell r="E2876">
            <v>702661</v>
          </cell>
          <cell r="F2876" t="str">
            <v>2024-01-01 17:41:01</v>
          </cell>
          <cell r="G2876">
            <v>15500</v>
          </cell>
          <cell r="H2876">
            <v>46036</v>
          </cell>
          <cell r="I2876" t="str">
            <v>SHAHROZ</v>
          </cell>
          <cell r="J2876" t="str">
            <v>Accepted</v>
          </cell>
          <cell r="K2876" t="str">
            <v>Online Transfer</v>
          </cell>
          <cell r="L2876" t="str">
            <v>Renewal</v>
          </cell>
          <cell r="M2876" t="str">
            <v>-</v>
          </cell>
          <cell r="N2876" t="str">
            <v>-</v>
          </cell>
        </row>
        <row r="2877">
          <cell r="E2877">
            <v>10104733</v>
          </cell>
          <cell r="F2877" t="str">
            <v>2024-01-16 12:58:00</v>
          </cell>
          <cell r="G2877">
            <v>13500</v>
          </cell>
          <cell r="H2877">
            <v>46036</v>
          </cell>
          <cell r="I2877" t="str">
            <v>SHAHROZ</v>
          </cell>
          <cell r="J2877" t="str">
            <v>Accepted</v>
          </cell>
          <cell r="K2877" t="str">
            <v>Online Transfer</v>
          </cell>
          <cell r="L2877" t="str">
            <v>Renewal</v>
          </cell>
          <cell r="M2877" t="str">
            <v>-</v>
          </cell>
          <cell r="N2877" t="str">
            <v>-</v>
          </cell>
        </row>
        <row r="2878">
          <cell r="E2878" t="str">
            <v>GUN156R-1102322</v>
          </cell>
          <cell r="F2878" t="str">
            <v>2026-01-17 17:53:07</v>
          </cell>
          <cell r="G2878">
            <v>13000</v>
          </cell>
          <cell r="H2878">
            <v>46039</v>
          </cell>
          <cell r="I2878" t="str">
            <v>TANVIR.AHMAD</v>
          </cell>
          <cell r="J2878" t="str">
            <v>Accepted</v>
          </cell>
          <cell r="K2878" t="str">
            <v>Online Transfer</v>
          </cell>
          <cell r="L2878" t="str">
            <v>Fresh</v>
          </cell>
          <cell r="M2878" t="str">
            <v>N/A</v>
          </cell>
          <cell r="N2878" t="str">
            <v>-</v>
          </cell>
        </row>
        <row r="2879">
          <cell r="E2879" t="str">
            <v>R4070545</v>
          </cell>
          <cell r="F2879" t="str">
            <v>2023-01-20 09:35:07</v>
          </cell>
          <cell r="G2879">
            <v>15000</v>
          </cell>
          <cell r="H2879">
            <v>46039</v>
          </cell>
          <cell r="I2879" t="str">
            <v>HUZAIFA.KHAN</v>
          </cell>
          <cell r="J2879" t="str">
            <v>Accepted</v>
          </cell>
          <cell r="K2879" t="str">
            <v>Online Transfer</v>
          </cell>
          <cell r="L2879" t="str">
            <v>Renewal</v>
          </cell>
          <cell r="M2879" t="str">
            <v>-</v>
          </cell>
          <cell r="N2879" t="str">
            <v>-</v>
          </cell>
        </row>
        <row r="2880">
          <cell r="E2880" t="str">
            <v>LEB2228853</v>
          </cell>
          <cell r="F2880" t="str">
            <v>2025-12-29 13:51:41</v>
          </cell>
          <cell r="G2880">
            <v>2000</v>
          </cell>
          <cell r="H2880">
            <v>46034</v>
          </cell>
          <cell r="I2880" t="str">
            <v>ANIL</v>
          </cell>
          <cell r="J2880" t="str">
            <v>Accepted</v>
          </cell>
          <cell r="K2880" t="str">
            <v>Online Transfer</v>
          </cell>
          <cell r="L2880" t="str">
            <v>Fresh</v>
          </cell>
          <cell r="M2880" t="str">
            <v>N/A</v>
          </cell>
          <cell r="N2880" t="str">
            <v>-</v>
          </cell>
        </row>
        <row r="2881">
          <cell r="E2881" t="str">
            <v>NSP150R7010634</v>
          </cell>
          <cell r="F2881" t="str">
            <v>2026-01-19 10:11:37</v>
          </cell>
          <cell r="G2881">
            <v>13000</v>
          </cell>
          <cell r="H2881">
            <v>46041</v>
          </cell>
          <cell r="I2881" t="str">
            <v>MUNEEB.HUSSAIN</v>
          </cell>
          <cell r="J2881" t="str">
            <v>Accepted</v>
          </cell>
          <cell r="K2881" t="str">
            <v>Online Transfer</v>
          </cell>
          <cell r="L2881" t="str">
            <v>Fresh</v>
          </cell>
          <cell r="M2881" t="str">
            <v>N/A</v>
          </cell>
          <cell r="N2881" t="str">
            <v>-</v>
          </cell>
        </row>
        <row r="2882">
          <cell r="E2882" t="str">
            <v>Y4R510Z02P1105309</v>
          </cell>
          <cell r="F2882" t="str">
            <v>2026-01-15 20:39:07</v>
          </cell>
          <cell r="G2882">
            <v>10000</v>
          </cell>
          <cell r="H2882">
            <v>46038</v>
          </cell>
          <cell r="I2882" t="str">
            <v>MUNEEB.HUSSAIN</v>
          </cell>
          <cell r="J2882" t="str">
            <v>Accepted</v>
          </cell>
          <cell r="K2882" t="str">
            <v>Online Transfer</v>
          </cell>
          <cell r="L2882" t="str">
            <v>Fresh</v>
          </cell>
          <cell r="M2882" t="str">
            <v>N/A</v>
          </cell>
          <cell r="N2882" t="str">
            <v>-</v>
          </cell>
        </row>
        <row r="2883">
          <cell r="E2883" t="str">
            <v>4093447-10</v>
          </cell>
          <cell r="F2883" t="str">
            <v>2026-01-15 18:45:58</v>
          </cell>
          <cell r="G2883">
            <v>10000</v>
          </cell>
          <cell r="H2883">
            <v>46038</v>
          </cell>
          <cell r="I2883" t="str">
            <v>MUNEEB.HUSSAIN</v>
          </cell>
          <cell r="J2883" t="str">
            <v>Accepted</v>
          </cell>
          <cell r="K2883" t="str">
            <v>Online Transfer</v>
          </cell>
          <cell r="L2883" t="str">
            <v>Fresh</v>
          </cell>
          <cell r="M2883" t="str">
            <v>N/A</v>
          </cell>
          <cell r="N2883" t="str">
            <v>-</v>
          </cell>
        </row>
        <row r="2884">
          <cell r="E2884" t="str">
            <v>NF1AET306H1082981(A)</v>
          </cell>
          <cell r="F2884" t="str">
            <v>2026-01-15 21:38:15</v>
          </cell>
          <cell r="G2884">
            <v>10000</v>
          </cell>
          <cell r="H2884">
            <v>46038</v>
          </cell>
          <cell r="I2884" t="str">
            <v>MUNEEB.HUSSAIN</v>
          </cell>
          <cell r="J2884" t="str">
            <v>Accepted</v>
          </cell>
          <cell r="K2884" t="str">
            <v>Online Transfer</v>
          </cell>
          <cell r="L2884" t="str">
            <v>Fresh</v>
          </cell>
          <cell r="M2884" t="str">
            <v>N/A</v>
          </cell>
          <cell r="N2884" t="str">
            <v>-</v>
          </cell>
        </row>
        <row r="2885">
          <cell r="E2885">
            <v>1107398</v>
          </cell>
          <cell r="F2885" t="str">
            <v>2026-01-15 15:37:56</v>
          </cell>
          <cell r="G2885">
            <v>10000</v>
          </cell>
          <cell r="H2885">
            <v>46038</v>
          </cell>
          <cell r="I2885" t="str">
            <v>MUNEEB.HUSSAIN</v>
          </cell>
          <cell r="J2885" t="str">
            <v>Accepted</v>
          </cell>
          <cell r="K2885" t="str">
            <v>Online Transfer</v>
          </cell>
          <cell r="L2885" t="str">
            <v>Fresh</v>
          </cell>
          <cell r="M2885" t="str">
            <v>N/A</v>
          </cell>
          <cell r="N2885" t="str">
            <v>-</v>
          </cell>
        </row>
        <row r="2886">
          <cell r="E2886" t="str">
            <v>NF1SZC63S00204885</v>
          </cell>
          <cell r="F2886" t="str">
            <v>2026-01-15 11:52:38</v>
          </cell>
          <cell r="G2886">
            <v>10000</v>
          </cell>
          <cell r="H2886">
            <v>46038</v>
          </cell>
          <cell r="I2886" t="str">
            <v>MUNEEB.HUSSAIN</v>
          </cell>
          <cell r="J2886" t="str">
            <v>Accepted</v>
          </cell>
          <cell r="K2886" t="str">
            <v>Online Transfer</v>
          </cell>
          <cell r="L2886" t="str">
            <v>Fresh</v>
          </cell>
          <cell r="M2886" t="str">
            <v>N/A</v>
          </cell>
          <cell r="N2886" t="str">
            <v>-</v>
          </cell>
        </row>
        <row r="2887">
          <cell r="E2887">
            <v>746923</v>
          </cell>
          <cell r="F2887" t="str">
            <v>2026-01-14 12:39:40</v>
          </cell>
          <cell r="G2887">
            <v>10000</v>
          </cell>
          <cell r="H2887">
            <v>46038</v>
          </cell>
          <cell r="I2887" t="str">
            <v>MUNEEB.HUSSAIN</v>
          </cell>
          <cell r="J2887" t="str">
            <v>Accepted</v>
          </cell>
          <cell r="K2887" t="str">
            <v>Online Transfer</v>
          </cell>
          <cell r="L2887" t="str">
            <v>Fresh</v>
          </cell>
          <cell r="M2887" t="str">
            <v>N/A</v>
          </cell>
          <cell r="N2887" t="str">
            <v>-</v>
          </cell>
        </row>
        <row r="2888">
          <cell r="E2888" t="str">
            <v>CE9900Y128845E</v>
          </cell>
          <cell r="F2888" t="str">
            <v>2026-01-15 13:24:05</v>
          </cell>
          <cell r="G2888">
            <v>10000</v>
          </cell>
          <cell r="H2888">
            <v>46038</v>
          </cell>
          <cell r="I2888" t="str">
            <v>MUNEEB.HUSSAIN</v>
          </cell>
          <cell r="J2888" t="str">
            <v>Accepted</v>
          </cell>
          <cell r="K2888" t="str">
            <v>Online Transfer</v>
          </cell>
          <cell r="L2888" t="str">
            <v>Fresh</v>
          </cell>
          <cell r="M2888" t="str">
            <v>N/A</v>
          </cell>
          <cell r="N2888" t="str">
            <v>-</v>
          </cell>
        </row>
        <row r="2889">
          <cell r="E2889">
            <v>1236227</v>
          </cell>
          <cell r="F2889" t="str">
            <v>2025-01-23 19:22:06</v>
          </cell>
          <cell r="G2889">
            <v>10000</v>
          </cell>
          <cell r="H2889">
            <v>46041</v>
          </cell>
          <cell r="I2889" t="str">
            <v>IQRA.KHAN</v>
          </cell>
          <cell r="J2889" t="str">
            <v>Accepted</v>
          </cell>
          <cell r="K2889" t="str">
            <v>Online Transfer</v>
          </cell>
          <cell r="L2889" t="str">
            <v>Renewal</v>
          </cell>
          <cell r="M2889" t="str">
            <v>-</v>
          </cell>
          <cell r="N2889" t="str">
            <v>-</v>
          </cell>
        </row>
        <row r="2890">
          <cell r="E2890" t="str">
            <v>00103086</v>
          </cell>
          <cell r="F2890" t="str">
            <v>2024-02-03 19:30:13</v>
          </cell>
          <cell r="G2890">
            <v>13000</v>
          </cell>
          <cell r="H2890">
            <v>46041</v>
          </cell>
          <cell r="I2890" t="str">
            <v>JAWAHIR.SAEED</v>
          </cell>
          <cell r="J2890" t="str">
            <v>Accepted</v>
          </cell>
          <cell r="K2890" t="str">
            <v>Online Transfer</v>
          </cell>
          <cell r="L2890" t="str">
            <v>Renewal</v>
          </cell>
          <cell r="M2890" t="str">
            <v>-</v>
          </cell>
          <cell r="N2890" t="str">
            <v>-</v>
          </cell>
        </row>
        <row r="2891">
          <cell r="E2891" t="str">
            <v>ED550267</v>
          </cell>
          <cell r="F2891" t="str">
            <v>2026-01-14 13:03:03</v>
          </cell>
          <cell r="G2891">
            <v>10000</v>
          </cell>
          <cell r="H2891">
            <v>46036</v>
          </cell>
          <cell r="I2891" t="str">
            <v>MUNEEB.HUSSAIN</v>
          </cell>
          <cell r="J2891" t="str">
            <v>Accepted</v>
          </cell>
          <cell r="K2891" t="str">
            <v>Online Transfer</v>
          </cell>
          <cell r="L2891" t="str">
            <v>Fresh</v>
          </cell>
          <cell r="M2891" t="str">
            <v>N/A</v>
          </cell>
          <cell r="N2891" t="str">
            <v>-</v>
          </cell>
        </row>
        <row r="2892">
          <cell r="E2892" t="str">
            <v>BTS-515</v>
          </cell>
          <cell r="F2892" t="str">
            <v>2026-01-08 20:04:32</v>
          </cell>
          <cell r="G2892">
            <v>2500</v>
          </cell>
          <cell r="H2892">
            <v>46032</v>
          </cell>
          <cell r="I2892" t="str">
            <v>MUNEEB.HUSSAIN</v>
          </cell>
          <cell r="J2892" t="str">
            <v>Accepted</v>
          </cell>
          <cell r="K2892" t="str">
            <v>Online Transfer</v>
          </cell>
          <cell r="L2892" t="str">
            <v>Fresh</v>
          </cell>
          <cell r="M2892" t="str">
            <v>N/A</v>
          </cell>
          <cell r="N2892" t="str">
            <v>-</v>
          </cell>
        </row>
        <row r="2893">
          <cell r="E2893">
            <v>5558979</v>
          </cell>
          <cell r="F2893" t="str">
            <v>2025-12-20 17:31:19</v>
          </cell>
          <cell r="G2893">
            <v>12500</v>
          </cell>
          <cell r="H2893">
            <v>46050</v>
          </cell>
          <cell r="I2893" t="str">
            <v>HASSAN.MUSTAFA</v>
          </cell>
          <cell r="J2893" t="str">
            <v>Accepted</v>
          </cell>
          <cell r="K2893" t="str">
            <v>Cash</v>
          </cell>
          <cell r="L2893" t="str">
            <v>Fresh</v>
          </cell>
          <cell r="M2893" t="str">
            <v>N/A</v>
          </cell>
          <cell r="N2893" t="str">
            <v>-</v>
          </cell>
        </row>
        <row r="2894">
          <cell r="E2894" t="str">
            <v>NF1AET36H1279850</v>
          </cell>
          <cell r="F2894" t="str">
            <v>2025-12-13 11:55:19</v>
          </cell>
          <cell r="G2894">
            <v>12500</v>
          </cell>
          <cell r="H2894">
            <v>46050</v>
          </cell>
          <cell r="I2894" t="str">
            <v>HASSAN.MUSTAFA</v>
          </cell>
          <cell r="J2894" t="str">
            <v>Accepted</v>
          </cell>
          <cell r="K2894" t="str">
            <v>Cash</v>
          </cell>
          <cell r="L2894" t="str">
            <v>Fresh</v>
          </cell>
          <cell r="M2894" t="str">
            <v>N/A</v>
          </cell>
          <cell r="N2894" t="str">
            <v>-</v>
          </cell>
        </row>
        <row r="2895">
          <cell r="E2895" t="str">
            <v>012895</v>
          </cell>
          <cell r="F2895" t="str">
            <v>2025-12-12 16:03:31</v>
          </cell>
          <cell r="G2895">
            <v>10000</v>
          </cell>
          <cell r="H2895">
            <v>46045</v>
          </cell>
          <cell r="I2895" t="str">
            <v>HASSAN.MUSTAFA</v>
          </cell>
          <cell r="J2895" t="str">
            <v>Accepted</v>
          </cell>
          <cell r="K2895" t="str">
            <v>Cash</v>
          </cell>
          <cell r="L2895" t="str">
            <v>Fresh</v>
          </cell>
          <cell r="M2895" t="str">
            <v>N/A</v>
          </cell>
          <cell r="N2895" t="str">
            <v>-</v>
          </cell>
        </row>
        <row r="2896">
          <cell r="E2896">
            <v>1004657</v>
          </cell>
          <cell r="F2896" t="str">
            <v>2025-11-08 17:35:37</v>
          </cell>
          <cell r="G2896">
            <v>8256</v>
          </cell>
          <cell r="H2896">
            <v>46042</v>
          </cell>
          <cell r="I2896" t="str">
            <v>HASSAN.MUSTAFA</v>
          </cell>
          <cell r="J2896" t="str">
            <v>Accepted</v>
          </cell>
          <cell r="K2896" t="str">
            <v>Cheque</v>
          </cell>
          <cell r="L2896" t="str">
            <v>Fresh</v>
          </cell>
          <cell r="M2896" t="str">
            <v>N/A</v>
          </cell>
          <cell r="N2896" t="str">
            <v>-</v>
          </cell>
        </row>
        <row r="2897">
          <cell r="E2897" t="str">
            <v>NFBDG1836HR006226</v>
          </cell>
          <cell r="F2897" t="str">
            <v>2026-01-17 00:00:00</v>
          </cell>
          <cell r="G2897">
            <v>18000</v>
          </cell>
          <cell r="H2897">
            <v>46041</v>
          </cell>
          <cell r="I2897" t="str">
            <v>FARJAD.MANZOOR</v>
          </cell>
          <cell r="J2897" t="str">
            <v>Accepted</v>
          </cell>
          <cell r="K2897" t="str">
            <v>Online Transfer</v>
          </cell>
          <cell r="L2897" t="str">
            <v>Conversion</v>
          </cell>
          <cell r="M2897" t="str">
            <v>N/A</v>
          </cell>
          <cell r="N2897" t="str">
            <v>-</v>
          </cell>
        </row>
        <row r="2898">
          <cell r="E2898">
            <v>7036575</v>
          </cell>
          <cell r="F2898" t="str">
            <v>2019-01-12 15:36:22</v>
          </cell>
          <cell r="G2898">
            <v>15500</v>
          </cell>
          <cell r="H2898">
            <v>46039</v>
          </cell>
          <cell r="I2898" t="str">
            <v>WASEEM.TARIQ</v>
          </cell>
          <cell r="J2898" t="str">
            <v>Accepted</v>
          </cell>
          <cell r="K2898" t="str">
            <v>Online Transfer</v>
          </cell>
          <cell r="L2898" t="str">
            <v>Renewal</v>
          </cell>
          <cell r="M2898" t="str">
            <v>-</v>
          </cell>
          <cell r="N2898" t="str">
            <v>-</v>
          </cell>
        </row>
        <row r="2899">
          <cell r="E2899" t="str">
            <v>R062927</v>
          </cell>
          <cell r="F2899" t="str">
            <v>2024-01-31 13:44:21</v>
          </cell>
          <cell r="G2899">
            <v>13000</v>
          </cell>
          <cell r="H2899">
            <v>46040</v>
          </cell>
          <cell r="I2899" t="str">
            <v>MUHAMMAD.OWAIS</v>
          </cell>
          <cell r="J2899" t="str">
            <v>Accepted</v>
          </cell>
          <cell r="K2899" t="str">
            <v>Online Transfer</v>
          </cell>
          <cell r="L2899" t="str">
            <v>Renewal</v>
          </cell>
          <cell r="M2899" t="str">
            <v>-</v>
          </cell>
          <cell r="N2899" t="str">
            <v>-</v>
          </cell>
        </row>
        <row r="2900">
          <cell r="E2900">
            <v>10059054</v>
          </cell>
          <cell r="F2900" t="str">
            <v>2025-01-17 18:24:47</v>
          </cell>
          <cell r="G2900">
            <v>13000</v>
          </cell>
          <cell r="H2900">
            <v>46040</v>
          </cell>
          <cell r="I2900" t="str">
            <v>AGHA.M.JAFFER</v>
          </cell>
          <cell r="J2900" t="str">
            <v>Accepted</v>
          </cell>
          <cell r="K2900" t="str">
            <v>Online Transfer</v>
          </cell>
          <cell r="L2900" t="str">
            <v>Renewal</v>
          </cell>
          <cell r="M2900" t="str">
            <v>-</v>
          </cell>
          <cell r="N2900" t="str">
            <v>-</v>
          </cell>
        </row>
        <row r="2901">
          <cell r="E2901" t="str">
            <v>A1J310PK10133313</v>
          </cell>
          <cell r="F2901" t="str">
            <v>2026-01-19 00:00:00</v>
          </cell>
          <cell r="G2901">
            <v>15000</v>
          </cell>
          <cell r="H2901">
            <v>46039</v>
          </cell>
          <cell r="I2901" t="str">
            <v>MUHAMMAD.OWAIS</v>
          </cell>
          <cell r="J2901" t="str">
            <v>Accepted</v>
          </cell>
          <cell r="K2901" t="str">
            <v>Online Transfer</v>
          </cell>
          <cell r="L2901" t="str">
            <v>Conversion</v>
          </cell>
          <cell r="M2901" t="str">
            <v>N/A</v>
          </cell>
          <cell r="N2901" t="str">
            <v>-</v>
          </cell>
        </row>
        <row r="2902">
          <cell r="E2902">
            <v>204588</v>
          </cell>
          <cell r="F2902" t="str">
            <v>2025-01-31 14:39:59</v>
          </cell>
          <cell r="G2902">
            <v>13000</v>
          </cell>
          <cell r="H2902">
            <v>46039</v>
          </cell>
          <cell r="I2902" t="str">
            <v>JAWAHIR.SAEED</v>
          </cell>
          <cell r="J2902" t="str">
            <v>Accepted</v>
          </cell>
          <cell r="K2902" t="str">
            <v>Online Transfer</v>
          </cell>
          <cell r="L2902" t="str">
            <v>Renewal</v>
          </cell>
          <cell r="M2902" t="str">
            <v>-</v>
          </cell>
          <cell r="N2902" t="str">
            <v>-</v>
          </cell>
        </row>
        <row r="2903">
          <cell r="E2903" t="str">
            <v>R0903500</v>
          </cell>
          <cell r="F2903" t="str">
            <v>2025-01-31 13:16:37</v>
          </cell>
          <cell r="G2903">
            <v>13000</v>
          </cell>
          <cell r="H2903">
            <v>46041</v>
          </cell>
          <cell r="I2903" t="str">
            <v>JAWAHIR.SAEED</v>
          </cell>
          <cell r="J2903" t="str">
            <v>Accepted</v>
          </cell>
          <cell r="K2903" t="str">
            <v>Online Transfer</v>
          </cell>
          <cell r="L2903" t="str">
            <v>Renewal</v>
          </cell>
          <cell r="M2903" t="str">
            <v>-</v>
          </cell>
          <cell r="N2903" t="str">
            <v>-</v>
          </cell>
        </row>
        <row r="2904">
          <cell r="E2904">
            <v>113155</v>
          </cell>
          <cell r="F2904" t="str">
            <v>2023-01-24 20:14:31</v>
          </cell>
          <cell r="G2904">
            <v>12000</v>
          </cell>
          <cell r="H2904">
            <v>46039</v>
          </cell>
          <cell r="I2904" t="str">
            <v>RAHAT.GUL</v>
          </cell>
          <cell r="J2904" t="str">
            <v>Accepted</v>
          </cell>
          <cell r="K2904" t="str">
            <v>Online Transfer</v>
          </cell>
          <cell r="L2904" t="str">
            <v>Renewal</v>
          </cell>
          <cell r="M2904" t="str">
            <v>-</v>
          </cell>
          <cell r="N2904" t="str">
            <v>-</v>
          </cell>
        </row>
        <row r="2905">
          <cell r="E2905" t="str">
            <v>SR048151</v>
          </cell>
          <cell r="F2905" t="str">
            <v>2025-01-30 13:44:35</v>
          </cell>
          <cell r="G2905">
            <v>14000</v>
          </cell>
          <cell r="H2905">
            <v>46039</v>
          </cell>
          <cell r="I2905" t="str">
            <v>MUHAMMAD.UMER</v>
          </cell>
          <cell r="J2905" t="str">
            <v>Accepted</v>
          </cell>
          <cell r="K2905" t="str">
            <v>Online Transfer</v>
          </cell>
          <cell r="L2905" t="str">
            <v>Renewal</v>
          </cell>
          <cell r="M2905" t="str">
            <v>-</v>
          </cell>
          <cell r="N2905" t="str">
            <v>-</v>
          </cell>
        </row>
        <row r="2906">
          <cell r="E2906">
            <v>6069587</v>
          </cell>
          <cell r="F2906" t="str">
            <v>2026-01-19 00:00:00</v>
          </cell>
          <cell r="G2906">
            <v>14000</v>
          </cell>
          <cell r="H2906">
            <v>46041</v>
          </cell>
          <cell r="I2906" t="str">
            <v>M.MUSTAFA</v>
          </cell>
          <cell r="J2906" t="str">
            <v>Accepted</v>
          </cell>
          <cell r="K2906" t="str">
            <v>Online Transfer</v>
          </cell>
          <cell r="L2906" t="str">
            <v>Conversion</v>
          </cell>
          <cell r="M2906" t="str">
            <v>NA</v>
          </cell>
          <cell r="N2906" t="str">
            <v>-</v>
          </cell>
        </row>
        <row r="2907">
          <cell r="E2907" t="str">
            <v>PMHJ2813SPN215675</v>
          </cell>
          <cell r="F2907" t="str">
            <v>2024-01-25 17:42:28</v>
          </cell>
          <cell r="G2907">
            <v>15000</v>
          </cell>
          <cell r="H2907">
            <v>46039</v>
          </cell>
          <cell r="I2907" t="str">
            <v>MUHAMMAD.UMER</v>
          </cell>
          <cell r="J2907" t="str">
            <v>Accepted</v>
          </cell>
          <cell r="K2907" t="str">
            <v>Online Transfer</v>
          </cell>
          <cell r="L2907" t="str">
            <v>Renewal</v>
          </cell>
          <cell r="M2907" t="str">
            <v>-</v>
          </cell>
          <cell r="N2907" t="str">
            <v>-</v>
          </cell>
        </row>
        <row r="2908">
          <cell r="E2908" t="str">
            <v>R-1100873</v>
          </cell>
          <cell r="F2908" t="str">
            <v>2024-02-01 20:54:15</v>
          </cell>
          <cell r="G2908">
            <v>14000</v>
          </cell>
          <cell r="H2908">
            <v>46039</v>
          </cell>
          <cell r="I2908" t="str">
            <v>MUHAMMAD.UMER</v>
          </cell>
          <cell r="J2908" t="str">
            <v>Accepted</v>
          </cell>
          <cell r="K2908" t="str">
            <v>Online Transfer</v>
          </cell>
          <cell r="L2908" t="str">
            <v>Renewal</v>
          </cell>
          <cell r="M2908" t="str">
            <v>-</v>
          </cell>
          <cell r="N2908" t="str">
            <v>-</v>
          </cell>
        </row>
        <row r="2909">
          <cell r="E2909">
            <v>4204856</v>
          </cell>
          <cell r="F2909" t="str">
            <v>2021-01-27 13:28:47</v>
          </cell>
          <cell r="G2909">
            <v>16000</v>
          </cell>
          <cell r="H2909">
            <v>46039</v>
          </cell>
          <cell r="I2909" t="str">
            <v>ALIZA.WALEED</v>
          </cell>
          <cell r="J2909" t="str">
            <v>Accepted</v>
          </cell>
          <cell r="K2909" t="str">
            <v>Online Transfer</v>
          </cell>
          <cell r="L2909" t="str">
            <v>Renewal</v>
          </cell>
          <cell r="M2909" t="str">
            <v>-</v>
          </cell>
          <cell r="N2909" t="str">
            <v>-</v>
          </cell>
        </row>
        <row r="2910">
          <cell r="E2910" t="str">
            <v>008393</v>
          </cell>
          <cell r="F2910" t="str">
            <v>2024-01-30 13:35:07</v>
          </cell>
          <cell r="G2910">
            <v>16000</v>
          </cell>
          <cell r="H2910">
            <v>46039</v>
          </cell>
          <cell r="I2910" t="str">
            <v>M.MUSTAFA</v>
          </cell>
          <cell r="J2910" t="str">
            <v>Accepted</v>
          </cell>
          <cell r="K2910" t="str">
            <v>Online Transfer</v>
          </cell>
          <cell r="L2910" t="str">
            <v>Renewal</v>
          </cell>
          <cell r="M2910" t="str">
            <v>-</v>
          </cell>
          <cell r="N2910" t="str">
            <v>-</v>
          </cell>
        </row>
        <row r="2911">
          <cell r="E2911" t="str">
            <v>RA410PK574514</v>
          </cell>
          <cell r="F2911" t="str">
            <v>2021-01-30 17:01:47</v>
          </cell>
          <cell r="G2911">
            <v>14000</v>
          </cell>
          <cell r="H2911">
            <v>46040</v>
          </cell>
          <cell r="I2911" t="str">
            <v>IQRA.KHAN</v>
          </cell>
          <cell r="J2911" t="str">
            <v>Accepted</v>
          </cell>
          <cell r="K2911" t="str">
            <v>Online Transfer</v>
          </cell>
          <cell r="L2911" t="str">
            <v>Renewal</v>
          </cell>
          <cell r="M2911" t="str">
            <v>-</v>
          </cell>
          <cell r="N2911" t="str">
            <v>-</v>
          </cell>
        </row>
        <row r="2912">
          <cell r="E2912">
            <v>6076206</v>
          </cell>
          <cell r="F2912" t="str">
            <v>2023-01-25 18:22:04</v>
          </cell>
          <cell r="G2912">
            <v>12000</v>
          </cell>
          <cell r="H2912">
            <v>46037</v>
          </cell>
          <cell r="I2912" t="str">
            <v>RAHAT.GUL</v>
          </cell>
          <cell r="J2912" t="str">
            <v>Accepted</v>
          </cell>
          <cell r="K2912" t="str">
            <v>Cash Deposit</v>
          </cell>
          <cell r="L2912" t="str">
            <v>Renewal</v>
          </cell>
          <cell r="M2912" t="str">
            <v>-</v>
          </cell>
          <cell r="N2912" t="str">
            <v>-</v>
          </cell>
        </row>
        <row r="2913">
          <cell r="E2913" t="str">
            <v>H1003369</v>
          </cell>
          <cell r="F2913" t="str">
            <v>2023-01-30 16:12:56</v>
          </cell>
          <cell r="G2913">
            <v>14000</v>
          </cell>
          <cell r="H2913">
            <v>46039</v>
          </cell>
          <cell r="I2913" t="str">
            <v>RAHAT.GUL</v>
          </cell>
          <cell r="J2913" t="str">
            <v>Accepted</v>
          </cell>
          <cell r="K2913" t="str">
            <v>Online Transfer</v>
          </cell>
          <cell r="L2913" t="str">
            <v>Renewal</v>
          </cell>
          <cell r="M2913" t="str">
            <v>-</v>
          </cell>
          <cell r="N2913" t="str">
            <v>-</v>
          </cell>
        </row>
        <row r="2914">
          <cell r="E2914" t="str">
            <v>LEA20-8129</v>
          </cell>
          <cell r="F2914" t="str">
            <v>2025-01-23 00:00:00</v>
          </cell>
          <cell r="G2914">
            <v>10000</v>
          </cell>
          <cell r="H2914">
            <v>46039</v>
          </cell>
          <cell r="I2914" t="str">
            <v>MUHAMMAD.OWAIS</v>
          </cell>
          <cell r="J2914" t="str">
            <v>Accepted</v>
          </cell>
          <cell r="K2914" t="str">
            <v>Online Transfer</v>
          </cell>
          <cell r="L2914" t="str">
            <v>Renewal</v>
          </cell>
          <cell r="M2914" t="str">
            <v>-</v>
          </cell>
          <cell r="N2914" t="str">
            <v>-</v>
          </cell>
        </row>
        <row r="2915">
          <cell r="E2915" t="str">
            <v>NF1AET306H1198191</v>
          </cell>
          <cell r="F2915" t="str">
            <v>2025-01-27 00:00:00</v>
          </cell>
          <cell r="G2915">
            <v>10000</v>
          </cell>
          <cell r="H2915">
            <v>46039</v>
          </cell>
          <cell r="I2915" t="str">
            <v>MUHAMMAD.OWAIS</v>
          </cell>
          <cell r="J2915" t="str">
            <v>Accepted</v>
          </cell>
          <cell r="K2915" t="str">
            <v>Online Transfer</v>
          </cell>
          <cell r="L2915" t="str">
            <v>Renewal</v>
          </cell>
          <cell r="M2915" t="str">
            <v>-</v>
          </cell>
          <cell r="N2915" t="str">
            <v>-</v>
          </cell>
        </row>
        <row r="2916">
          <cell r="E2916" t="str">
            <v>NF1AET306H1195698</v>
          </cell>
          <cell r="F2916" t="str">
            <v>2024-02-01 12:47:04</v>
          </cell>
          <cell r="G2916">
            <v>10000</v>
          </cell>
          <cell r="H2916">
            <v>46039</v>
          </cell>
          <cell r="I2916" t="str">
            <v>MUHAMMAD.OWAIS</v>
          </cell>
          <cell r="J2916" t="str">
            <v>Accepted</v>
          </cell>
          <cell r="K2916" t="str">
            <v>Online Transfer</v>
          </cell>
          <cell r="L2916" t="str">
            <v>Renewal</v>
          </cell>
          <cell r="M2916" t="str">
            <v>-</v>
          </cell>
          <cell r="N2916" t="str">
            <v>-</v>
          </cell>
        </row>
        <row r="2917">
          <cell r="E2917" t="str">
            <v>NF1AET306H1195710</v>
          </cell>
          <cell r="F2917" t="str">
            <v>2024-02-01 11:07:18</v>
          </cell>
          <cell r="G2917">
            <v>10000</v>
          </cell>
          <cell r="H2917">
            <v>46039</v>
          </cell>
          <cell r="I2917" t="str">
            <v>MUHAMMAD.OWAIS</v>
          </cell>
          <cell r="J2917" t="str">
            <v>Accepted</v>
          </cell>
          <cell r="K2917" t="str">
            <v>Online Transfer</v>
          </cell>
          <cell r="L2917" t="str">
            <v>Renewal</v>
          </cell>
          <cell r="M2917" t="str">
            <v>-</v>
          </cell>
          <cell r="N2917" t="str">
            <v>-</v>
          </cell>
        </row>
        <row r="2918">
          <cell r="E2918" t="str">
            <v>AET30638326U</v>
          </cell>
          <cell r="F2918" t="str">
            <v>2025-12-29 14:36:02</v>
          </cell>
          <cell r="G2918">
            <v>12500</v>
          </cell>
          <cell r="H2918">
            <v>46031</v>
          </cell>
          <cell r="I2918" t="str">
            <v>SAJID.HUSSAIN</v>
          </cell>
          <cell r="J2918" t="str">
            <v>Accepted</v>
          </cell>
          <cell r="K2918" t="str">
            <v>Online Transfer</v>
          </cell>
          <cell r="L2918" t="str">
            <v>Fresh</v>
          </cell>
          <cell r="M2918" t="str">
            <v>n/a</v>
          </cell>
          <cell r="N2918">
            <v>0</v>
          </cell>
        </row>
        <row r="2919">
          <cell r="E2919" t="str">
            <v>NF9EFUA58T2025366</v>
          </cell>
          <cell r="F2919" t="str">
            <v>2026-01-05 12:08:44</v>
          </cell>
          <cell r="G2919">
            <v>13000</v>
          </cell>
          <cell r="H2919">
            <v>46037</v>
          </cell>
          <cell r="I2919" t="str">
            <v>SAJID.HUSSAIN</v>
          </cell>
          <cell r="J2919" t="str">
            <v>Accepted</v>
          </cell>
          <cell r="K2919" t="str">
            <v>Online Transfer</v>
          </cell>
          <cell r="L2919" t="str">
            <v>Fresh</v>
          </cell>
          <cell r="M2919" t="str">
            <v>n/a</v>
          </cell>
          <cell r="N2919">
            <v>0</v>
          </cell>
        </row>
        <row r="2920">
          <cell r="E2920" t="str">
            <v>NSP150R-7066559</v>
          </cell>
          <cell r="F2920" t="str">
            <v>2025-12-29 15:03:20</v>
          </cell>
          <cell r="G2920">
            <v>5500</v>
          </cell>
          <cell r="H2920">
            <v>46030</v>
          </cell>
          <cell r="I2920" t="str">
            <v>SAJID.HUSSAIN</v>
          </cell>
          <cell r="J2920" t="str">
            <v>Accepted</v>
          </cell>
          <cell r="K2920" t="str">
            <v>Online Transfer</v>
          </cell>
          <cell r="L2920" t="str">
            <v>Fresh</v>
          </cell>
          <cell r="M2920" t="str">
            <v>n/a</v>
          </cell>
          <cell r="N2920">
            <v>0</v>
          </cell>
        </row>
        <row r="2921">
          <cell r="E2921" t="str">
            <v>NFBFD167X8R109799</v>
          </cell>
          <cell r="F2921" t="str">
            <v>2025-12-30 15:16:03</v>
          </cell>
          <cell r="G2921">
            <v>12500</v>
          </cell>
          <cell r="H2921">
            <v>46031</v>
          </cell>
          <cell r="I2921" t="str">
            <v>SAJID.HUSSAIN</v>
          </cell>
          <cell r="J2921" t="str">
            <v>Accepted</v>
          </cell>
          <cell r="K2921" t="str">
            <v>Online Transfer</v>
          </cell>
          <cell r="L2921" t="str">
            <v>Fresh</v>
          </cell>
          <cell r="M2921" t="str">
            <v>n/a</v>
          </cell>
          <cell r="N2921">
            <v>0</v>
          </cell>
        </row>
        <row r="2922">
          <cell r="E2922" t="str">
            <v>NF15ZC63500218785</v>
          </cell>
          <cell r="F2922" t="str">
            <v>2025-12-24 12:53:56</v>
          </cell>
          <cell r="G2922">
            <v>12500</v>
          </cell>
          <cell r="H2922">
            <v>46031</v>
          </cell>
          <cell r="I2922" t="str">
            <v>SAJID.HUSSAIN</v>
          </cell>
          <cell r="J2922" t="str">
            <v>Accepted</v>
          </cell>
          <cell r="K2922" t="str">
            <v>Online Transfer</v>
          </cell>
          <cell r="L2922" t="str">
            <v>Fresh</v>
          </cell>
          <cell r="M2922" t="str">
            <v>n/a</v>
          </cell>
          <cell r="N2922">
            <v>0</v>
          </cell>
        </row>
        <row r="2923">
          <cell r="E2923" t="str">
            <v>NF9EFUA51S2023862</v>
          </cell>
          <cell r="F2923" t="str">
            <v>2026-01-02 15:27:42</v>
          </cell>
          <cell r="G2923">
            <v>13000</v>
          </cell>
          <cell r="H2923">
            <v>46031</v>
          </cell>
          <cell r="I2923" t="str">
            <v>SAJID.HUSSAIN</v>
          </cell>
          <cell r="J2923" t="str">
            <v>Accepted</v>
          </cell>
          <cell r="K2923" t="str">
            <v>Online Transfer</v>
          </cell>
          <cell r="L2923" t="str">
            <v>Fresh</v>
          </cell>
          <cell r="M2923" t="str">
            <v>n/a</v>
          </cell>
          <cell r="N2923">
            <v>0</v>
          </cell>
        </row>
        <row r="2924">
          <cell r="E2924" t="str">
            <v>NF1AET306H1287352</v>
          </cell>
          <cell r="F2924" t="str">
            <v>2026-01-09 11:08:17</v>
          </cell>
          <cell r="G2924">
            <v>11000</v>
          </cell>
          <cell r="H2924">
            <v>46038</v>
          </cell>
          <cell r="I2924" t="str">
            <v>SAJID.HUSSAIN</v>
          </cell>
          <cell r="J2924" t="str">
            <v>Accepted</v>
          </cell>
          <cell r="K2924" t="str">
            <v>Online Transfer</v>
          </cell>
          <cell r="L2924" t="str">
            <v>Fresh</v>
          </cell>
          <cell r="M2924" t="str">
            <v>n/a</v>
          </cell>
          <cell r="N2924">
            <v>0</v>
          </cell>
        </row>
        <row r="2925">
          <cell r="E2925" t="str">
            <v>NF1AET306H1286638</v>
          </cell>
          <cell r="F2925" t="str">
            <v>2026-01-09 11:02:25</v>
          </cell>
          <cell r="G2925">
            <v>11000</v>
          </cell>
          <cell r="H2925">
            <v>46031</v>
          </cell>
          <cell r="I2925" t="str">
            <v>SAJID.HUSSAIN</v>
          </cell>
          <cell r="J2925" t="str">
            <v>Accepted</v>
          </cell>
          <cell r="K2925" t="str">
            <v>Online Transfer</v>
          </cell>
          <cell r="L2925" t="str">
            <v>Fresh</v>
          </cell>
          <cell r="M2925" t="str">
            <v>n/a</v>
          </cell>
          <cell r="N2925">
            <v>0</v>
          </cell>
        </row>
        <row r="2926">
          <cell r="E2926" t="str">
            <v>NFBES55E52R105532</v>
          </cell>
          <cell r="F2926" t="str">
            <v>2025-12-30 12:37:06</v>
          </cell>
          <cell r="G2926">
            <v>11000</v>
          </cell>
          <cell r="H2926">
            <v>46031</v>
          </cell>
          <cell r="I2926" t="str">
            <v>SAJID.HUSSAIN</v>
          </cell>
          <cell r="J2926" t="str">
            <v>Accepted</v>
          </cell>
          <cell r="K2926" t="str">
            <v>Online Transfer</v>
          </cell>
          <cell r="L2926" t="str">
            <v>Fresh</v>
          </cell>
          <cell r="M2926" t="str">
            <v>n/a</v>
          </cell>
          <cell r="N2926">
            <v>0</v>
          </cell>
        </row>
        <row r="2927">
          <cell r="E2927" t="str">
            <v>NF9EFUA50S2023898</v>
          </cell>
          <cell r="F2927" t="str">
            <v>2025-12-27 13:27:44</v>
          </cell>
          <cell r="G2927">
            <v>12500</v>
          </cell>
          <cell r="H2927">
            <v>46036</v>
          </cell>
          <cell r="I2927" t="str">
            <v>SAJID.HUSSAIN</v>
          </cell>
          <cell r="J2927" t="str">
            <v>Accepted</v>
          </cell>
          <cell r="K2927" t="str">
            <v>Online Transfer</v>
          </cell>
          <cell r="L2927" t="str">
            <v>Fresh</v>
          </cell>
          <cell r="M2927" t="str">
            <v>n/a</v>
          </cell>
          <cell r="N2927">
            <v>0</v>
          </cell>
        </row>
        <row r="2928">
          <cell r="E2928" t="str">
            <v>NF9EFUA53T2025341</v>
          </cell>
          <cell r="F2928" t="str">
            <v>2025-12-23 15:22:46</v>
          </cell>
          <cell r="G2928">
            <v>12500</v>
          </cell>
          <cell r="H2928">
            <v>46036</v>
          </cell>
          <cell r="I2928" t="str">
            <v>SAJID.HUSSAIN</v>
          </cell>
          <cell r="J2928" t="str">
            <v>Accepted</v>
          </cell>
          <cell r="K2928" t="str">
            <v>Online Transfer</v>
          </cell>
          <cell r="L2928" t="str">
            <v>Fresh</v>
          </cell>
          <cell r="M2928" t="str">
            <v>n/a</v>
          </cell>
          <cell r="N2928">
            <v>0</v>
          </cell>
        </row>
        <row r="2929">
          <cell r="E2929" t="str">
            <v>1026578(A)</v>
          </cell>
          <cell r="F2929" t="str">
            <v>2025-12-17 17:26:44</v>
          </cell>
          <cell r="G2929">
            <v>12500</v>
          </cell>
          <cell r="H2929">
            <v>46036</v>
          </cell>
          <cell r="I2929" t="str">
            <v>SAJID.HUSSAIN</v>
          </cell>
          <cell r="J2929" t="str">
            <v>Accepted</v>
          </cell>
          <cell r="K2929" t="str">
            <v>Online Transfer</v>
          </cell>
          <cell r="L2929" t="str">
            <v>Fresh</v>
          </cell>
          <cell r="M2929" t="str">
            <v>n/a</v>
          </cell>
          <cell r="N2929">
            <v>0</v>
          </cell>
        </row>
        <row r="2930">
          <cell r="E2930" t="str">
            <v>R062514</v>
          </cell>
          <cell r="F2930" t="str">
            <v>2025-12-10 12:42:22</v>
          </cell>
          <cell r="G2930">
            <v>12500</v>
          </cell>
          <cell r="H2930">
            <v>46036</v>
          </cell>
          <cell r="I2930" t="str">
            <v>SAJID.HUSSAIN</v>
          </cell>
          <cell r="J2930" t="str">
            <v>Accepted</v>
          </cell>
          <cell r="K2930" t="str">
            <v>Online Transfer</v>
          </cell>
          <cell r="L2930" t="str">
            <v>Fresh</v>
          </cell>
          <cell r="M2930" t="str">
            <v>n/a</v>
          </cell>
          <cell r="N2930">
            <v>0</v>
          </cell>
        </row>
        <row r="2931">
          <cell r="E2931" t="str">
            <v>NF1AET306H1089580</v>
          </cell>
          <cell r="F2931" t="str">
            <v>2026-01-06 13:28:06</v>
          </cell>
          <cell r="G2931">
            <v>15000</v>
          </cell>
          <cell r="H2931">
            <v>46036</v>
          </cell>
          <cell r="I2931" t="str">
            <v>JOSEPH.H</v>
          </cell>
          <cell r="J2931" t="str">
            <v>Accepted</v>
          </cell>
          <cell r="K2931" t="str">
            <v>Online Transfer</v>
          </cell>
          <cell r="L2931" t="str">
            <v>Fresh</v>
          </cell>
          <cell r="M2931" t="str">
            <v>N/A</v>
          </cell>
          <cell r="N2931" t="str">
            <v>-</v>
          </cell>
        </row>
        <row r="2932">
          <cell r="E2932" t="str">
            <v>NF9EFUAS1R2004514</v>
          </cell>
          <cell r="F2932" t="str">
            <v>2026-01-06 18:32:59</v>
          </cell>
          <cell r="G2932">
            <v>17000</v>
          </cell>
          <cell r="H2932">
            <v>46029</v>
          </cell>
          <cell r="I2932" t="str">
            <v>JOSEPH.H</v>
          </cell>
          <cell r="J2932" t="str">
            <v>Accepted</v>
          </cell>
          <cell r="K2932" t="str">
            <v>Cash Deposit</v>
          </cell>
          <cell r="L2932" t="str">
            <v>Fresh</v>
          </cell>
          <cell r="M2932" t="str">
            <v>N/A</v>
          </cell>
          <cell r="N2932" t="str">
            <v>-</v>
          </cell>
        </row>
        <row r="2933">
          <cell r="E2933" t="str">
            <v>NKMA2ASE5P1011221</v>
          </cell>
          <cell r="F2933" t="str">
            <v>2026-01-12 10:16:56</v>
          </cell>
          <cell r="G2933">
            <v>16000</v>
          </cell>
          <cell r="H2933">
            <v>46039</v>
          </cell>
          <cell r="I2933" t="str">
            <v>JOSEPH.H</v>
          </cell>
          <cell r="J2933" t="str">
            <v>Accepted</v>
          </cell>
          <cell r="K2933" t="str">
            <v>Online Transfer</v>
          </cell>
          <cell r="L2933" t="str">
            <v>Fresh</v>
          </cell>
          <cell r="M2933" t="str">
            <v>N/A</v>
          </cell>
          <cell r="N2933" t="str">
            <v>-</v>
          </cell>
        </row>
        <row r="2934">
          <cell r="E2934" t="str">
            <v>NF1SZC63S00220333</v>
          </cell>
          <cell r="F2934" t="str">
            <v>2026-01-14 17:13:05</v>
          </cell>
          <cell r="G2934">
            <v>7000</v>
          </cell>
          <cell r="H2934">
            <v>46039</v>
          </cell>
          <cell r="I2934" t="str">
            <v>SHAYAN</v>
          </cell>
          <cell r="J2934" t="str">
            <v>Accepted</v>
          </cell>
          <cell r="K2934" t="str">
            <v>Online Transfer</v>
          </cell>
          <cell r="L2934" t="str">
            <v>Fresh</v>
          </cell>
          <cell r="M2934" t="str">
            <v>N/A</v>
          </cell>
          <cell r="N2934" t="str">
            <v>-</v>
          </cell>
        </row>
        <row r="2935">
          <cell r="E2935">
            <v>1030935</v>
          </cell>
          <cell r="F2935" t="str">
            <v>2025-01-27 14:47:43</v>
          </cell>
          <cell r="G2935">
            <v>13000</v>
          </cell>
          <cell r="H2935">
            <v>46039</v>
          </cell>
          <cell r="I2935" t="str">
            <v>ABDUL.AHAD</v>
          </cell>
          <cell r="J2935" t="str">
            <v>Accepted</v>
          </cell>
          <cell r="K2935" t="str">
            <v>Online Transfer</v>
          </cell>
          <cell r="L2935" t="str">
            <v>Renewal</v>
          </cell>
          <cell r="M2935" t="str">
            <v>-</v>
          </cell>
          <cell r="N2935" t="str">
            <v>-</v>
          </cell>
        </row>
        <row r="2936">
          <cell r="E2936">
            <v>7076824</v>
          </cell>
          <cell r="F2936" t="str">
            <v>2023-02-01 15:45:51</v>
          </cell>
          <cell r="G2936">
            <v>10000</v>
          </cell>
          <cell r="H2936">
            <v>46039</v>
          </cell>
          <cell r="I2936" t="str">
            <v>IQRA.KHAN</v>
          </cell>
          <cell r="J2936" t="str">
            <v>Accepted</v>
          </cell>
          <cell r="K2936" t="str">
            <v>Online Transfer</v>
          </cell>
          <cell r="L2936" t="str">
            <v>Renewal</v>
          </cell>
          <cell r="M2936" t="str">
            <v>-</v>
          </cell>
          <cell r="N2936" t="str">
            <v>-</v>
          </cell>
        </row>
        <row r="2937">
          <cell r="E2937" t="str">
            <v>SR062225</v>
          </cell>
          <cell r="F2937" t="str">
            <v>2020-01-31 16:28:58</v>
          </cell>
          <cell r="G2937">
            <v>10000</v>
          </cell>
          <cell r="H2937">
            <v>46039</v>
          </cell>
          <cell r="I2937" t="str">
            <v>IQRA.KHAN</v>
          </cell>
          <cell r="J2937" t="str">
            <v>Accepted</v>
          </cell>
          <cell r="K2937" t="str">
            <v>Online Transfer</v>
          </cell>
          <cell r="L2937" t="str">
            <v>Renewal</v>
          </cell>
          <cell r="M2937" t="str">
            <v>-</v>
          </cell>
          <cell r="N2937" t="str">
            <v>-</v>
          </cell>
        </row>
        <row r="2938">
          <cell r="E2938" t="str">
            <v>GANANU285113</v>
          </cell>
          <cell r="F2938" t="str">
            <v>2024-02-01 16:05:15</v>
          </cell>
          <cell r="G2938">
            <v>14000</v>
          </cell>
          <cell r="H2938">
            <v>46039</v>
          </cell>
          <cell r="I2938" t="str">
            <v>IQRA.KHAN</v>
          </cell>
          <cell r="J2938" t="str">
            <v>Accepted</v>
          </cell>
          <cell r="K2938" t="str">
            <v>Online Transfer</v>
          </cell>
          <cell r="L2938" t="str">
            <v>Renewal</v>
          </cell>
          <cell r="M2938" t="str">
            <v>-</v>
          </cell>
          <cell r="N2938" t="str">
            <v>-</v>
          </cell>
        </row>
        <row r="2939">
          <cell r="E2939" t="str">
            <v>R125724</v>
          </cell>
          <cell r="F2939" t="str">
            <v>2025-01-27 13:48:35</v>
          </cell>
          <cell r="G2939">
            <v>13000</v>
          </cell>
          <cell r="H2939">
            <v>46039</v>
          </cell>
          <cell r="I2939" t="str">
            <v>ABDUL.AHAD</v>
          </cell>
          <cell r="J2939" t="str">
            <v>Accepted</v>
          </cell>
          <cell r="K2939" t="str">
            <v>Online Transfer</v>
          </cell>
          <cell r="L2939" t="str">
            <v>Renewal</v>
          </cell>
          <cell r="M2939" t="str">
            <v>-</v>
          </cell>
          <cell r="N2939" t="str">
            <v>-</v>
          </cell>
        </row>
        <row r="2940">
          <cell r="E2940">
            <v>1236739</v>
          </cell>
          <cell r="F2940" t="str">
            <v>2025-01-30 12:07:45</v>
          </cell>
          <cell r="G2940">
            <v>15000</v>
          </cell>
          <cell r="H2940">
            <v>46038</v>
          </cell>
          <cell r="I2940" t="str">
            <v>ABDUL.AHAD</v>
          </cell>
          <cell r="J2940" t="str">
            <v>Accepted</v>
          </cell>
          <cell r="K2940" t="str">
            <v>Online Transfer</v>
          </cell>
          <cell r="L2940" t="str">
            <v>Renewal</v>
          </cell>
          <cell r="M2940" t="str">
            <v>-</v>
          </cell>
          <cell r="N2940" t="str">
            <v>-</v>
          </cell>
        </row>
        <row r="2941">
          <cell r="E2941" t="str">
            <v>R-5560061</v>
          </cell>
          <cell r="F2941" t="str">
            <v>2026-01-06 18:01:24</v>
          </cell>
          <cell r="G2941">
            <v>15000</v>
          </cell>
          <cell r="H2941">
            <v>46038</v>
          </cell>
          <cell r="I2941" t="str">
            <v>FARJAD.LATIF</v>
          </cell>
          <cell r="J2941" t="str">
            <v>Accepted</v>
          </cell>
          <cell r="K2941" t="str">
            <v>Online Transfer</v>
          </cell>
          <cell r="L2941" t="str">
            <v>Fresh</v>
          </cell>
          <cell r="M2941" t="str">
            <v>N/A</v>
          </cell>
          <cell r="N2941" t="str">
            <v>-</v>
          </cell>
        </row>
        <row r="2942">
          <cell r="E2942" t="str">
            <v>094274</v>
          </cell>
          <cell r="F2942" t="str">
            <v>2026-01-09 17:52:37</v>
          </cell>
          <cell r="G2942">
            <v>13000</v>
          </cell>
          <cell r="H2942">
            <v>46035</v>
          </cell>
          <cell r="I2942" t="str">
            <v>FARJAD.LATIF</v>
          </cell>
          <cell r="J2942" t="str">
            <v>Accepted</v>
          </cell>
          <cell r="K2942" t="str">
            <v>Cash Deposit</v>
          </cell>
          <cell r="L2942" t="str">
            <v>Fresh</v>
          </cell>
          <cell r="M2942" t="str">
            <v>N/A</v>
          </cell>
          <cell r="N2942" t="str">
            <v>-</v>
          </cell>
        </row>
        <row r="2943">
          <cell r="E2943" t="str">
            <v>A200A-0121908</v>
          </cell>
          <cell r="F2943" t="str">
            <v>2024-02-01 13:48:11</v>
          </cell>
          <cell r="G2943">
            <v>13000</v>
          </cell>
          <cell r="H2943">
            <v>46039</v>
          </cell>
          <cell r="I2943" t="str">
            <v>IQRA.KHAN</v>
          </cell>
          <cell r="J2943" t="str">
            <v>Accepted</v>
          </cell>
          <cell r="K2943" t="str">
            <v>Online Transfer</v>
          </cell>
          <cell r="L2943" t="str">
            <v>Renewal</v>
          </cell>
          <cell r="M2943" t="str">
            <v>-</v>
          </cell>
          <cell r="N2943" t="str">
            <v>-</v>
          </cell>
        </row>
        <row r="2944">
          <cell r="E2944" t="str">
            <v>URJ-202</v>
          </cell>
          <cell r="F2944" t="str">
            <v>2022-09-20 17:18:08</v>
          </cell>
          <cell r="G2944">
            <v>12000</v>
          </cell>
          <cell r="H2944">
            <v>46048</v>
          </cell>
          <cell r="I2944" t="str">
            <v>JAWAHIR.SAEED</v>
          </cell>
          <cell r="J2944" t="str">
            <v>Accepted</v>
          </cell>
          <cell r="K2944" t="str">
            <v>Cash</v>
          </cell>
          <cell r="L2944" t="str">
            <v>Renewal</v>
          </cell>
          <cell r="M2944" t="str">
            <v>N/A</v>
          </cell>
          <cell r="N2944" t="str">
            <v>-</v>
          </cell>
        </row>
        <row r="2945">
          <cell r="E2945">
            <v>9516852</v>
          </cell>
          <cell r="F2945" t="str">
            <v>2022-02-01 16:15:09</v>
          </cell>
          <cell r="G2945">
            <v>16000</v>
          </cell>
          <cell r="H2945">
            <v>46039</v>
          </cell>
          <cell r="I2945" t="str">
            <v>FIZA.SHEIKH</v>
          </cell>
          <cell r="J2945" t="str">
            <v>Accepted</v>
          </cell>
          <cell r="K2945" t="str">
            <v>Online Transfer</v>
          </cell>
          <cell r="L2945" t="str">
            <v>Renewal</v>
          </cell>
          <cell r="M2945" t="str">
            <v>-</v>
          </cell>
          <cell r="N2945" t="str">
            <v>-</v>
          </cell>
        </row>
        <row r="2946">
          <cell r="E2946" t="str">
            <v>NKE165-7120568</v>
          </cell>
          <cell r="F2946" t="str">
            <v>2023-02-01 17:25:17</v>
          </cell>
          <cell r="G2946">
            <v>14000</v>
          </cell>
          <cell r="H2946">
            <v>46039</v>
          </cell>
          <cell r="I2946" t="str">
            <v>NAZRA.NAZAR</v>
          </cell>
          <cell r="J2946" t="str">
            <v>Accepted</v>
          </cell>
          <cell r="K2946" t="str">
            <v>Cash Deposit</v>
          </cell>
          <cell r="L2946" t="str">
            <v>Renewal</v>
          </cell>
          <cell r="M2946" t="str">
            <v>-</v>
          </cell>
          <cell r="N2946" t="str">
            <v>-</v>
          </cell>
        </row>
        <row r="2947">
          <cell r="E2947">
            <v>511221</v>
          </cell>
          <cell r="F2947" t="str">
            <v>2023-01-24 11:40:05</v>
          </cell>
          <cell r="G2947">
            <v>12000</v>
          </cell>
          <cell r="H2947">
            <v>46039</v>
          </cell>
          <cell r="I2947" t="str">
            <v>AGHA.M.JAFFER</v>
          </cell>
          <cell r="J2947" t="str">
            <v>Accepted</v>
          </cell>
          <cell r="K2947" t="str">
            <v>Online Transfer</v>
          </cell>
          <cell r="L2947" t="str">
            <v>Renewal</v>
          </cell>
          <cell r="M2947" t="str">
            <v>-</v>
          </cell>
          <cell r="N2947" t="str">
            <v>-</v>
          </cell>
        </row>
        <row r="2948">
          <cell r="E2948">
            <v>7036827</v>
          </cell>
          <cell r="F2948" t="str">
            <v>2023-02-01 13:32:54</v>
          </cell>
          <cell r="G2948">
            <v>12500</v>
          </cell>
          <cell r="H2948">
            <v>46039</v>
          </cell>
          <cell r="I2948" t="str">
            <v>AGHA.M.JAFFER</v>
          </cell>
          <cell r="J2948" t="str">
            <v>Accepted</v>
          </cell>
          <cell r="K2948" t="str">
            <v>Online Transfer</v>
          </cell>
          <cell r="L2948" t="str">
            <v>Renewal</v>
          </cell>
          <cell r="M2948" t="str">
            <v>-</v>
          </cell>
          <cell r="N2948" t="str">
            <v>-</v>
          </cell>
        </row>
        <row r="2949">
          <cell r="E2949">
            <v>4176955</v>
          </cell>
          <cell r="F2949" t="str">
            <v>2025-01-28 13:36:26</v>
          </cell>
          <cell r="G2949">
            <v>15000</v>
          </cell>
          <cell r="H2949">
            <v>46039</v>
          </cell>
          <cell r="I2949" t="str">
            <v>HUZAIFA.KHAN</v>
          </cell>
          <cell r="J2949" t="str">
            <v>Accepted</v>
          </cell>
          <cell r="K2949" t="str">
            <v>Online Transfer</v>
          </cell>
          <cell r="L2949" t="str">
            <v>Renewal</v>
          </cell>
          <cell r="M2949" t="str">
            <v>-</v>
          </cell>
          <cell r="N2949" t="str">
            <v>-</v>
          </cell>
        </row>
        <row r="2950">
          <cell r="E2950" t="str">
            <v>P2000629</v>
          </cell>
          <cell r="F2950" t="str">
            <v>2023-02-01 13:42:50</v>
          </cell>
          <cell r="G2950">
            <v>12500</v>
          </cell>
          <cell r="H2950">
            <v>46039</v>
          </cell>
          <cell r="I2950" t="str">
            <v>AGHA.M.JAFFER</v>
          </cell>
          <cell r="J2950" t="str">
            <v>Accepted</v>
          </cell>
          <cell r="K2950" t="str">
            <v>Online Transfer</v>
          </cell>
          <cell r="L2950" t="str">
            <v>Renewal</v>
          </cell>
          <cell r="M2950" t="str">
            <v>-</v>
          </cell>
          <cell r="N2950" t="str">
            <v>-</v>
          </cell>
        </row>
        <row r="2951">
          <cell r="E2951" t="str">
            <v>P710764</v>
          </cell>
          <cell r="F2951" t="str">
            <v>2023-01-09 14:18:16</v>
          </cell>
          <cell r="G2951">
            <v>15000</v>
          </cell>
          <cell r="H2951">
            <v>46037</v>
          </cell>
          <cell r="I2951" t="str">
            <v>YOUSUF.KHAN</v>
          </cell>
          <cell r="J2951" t="str">
            <v>Accepted</v>
          </cell>
          <cell r="K2951" t="str">
            <v>Online Transfer</v>
          </cell>
          <cell r="L2951" t="str">
            <v>Renewal</v>
          </cell>
          <cell r="M2951" t="str">
            <v>-</v>
          </cell>
          <cell r="N2951" t="str">
            <v>-</v>
          </cell>
        </row>
        <row r="2952">
          <cell r="E2952">
            <v>504602</v>
          </cell>
          <cell r="F2952" t="str">
            <v>2026-01-13 12:14:00</v>
          </cell>
          <cell r="G2952">
            <v>18000</v>
          </cell>
          <cell r="H2952">
            <v>46041</v>
          </cell>
          <cell r="I2952" t="str">
            <v>FARJAD.LATIF</v>
          </cell>
          <cell r="J2952" t="str">
            <v>Accepted</v>
          </cell>
          <cell r="K2952" t="str">
            <v>Cheque</v>
          </cell>
          <cell r="L2952" t="str">
            <v>Fresh</v>
          </cell>
          <cell r="M2952" t="str">
            <v>N/A</v>
          </cell>
          <cell r="N2952" t="str">
            <v>-</v>
          </cell>
        </row>
        <row r="2953">
          <cell r="E2953">
            <v>106856</v>
          </cell>
          <cell r="F2953" t="str">
            <v>2026-01-08 12:09:22</v>
          </cell>
          <cell r="G2953">
            <v>18000</v>
          </cell>
          <cell r="H2953">
            <v>46042</v>
          </cell>
          <cell r="I2953" t="str">
            <v>FARJAD.LATIF</v>
          </cell>
          <cell r="J2953" t="str">
            <v>Accepted</v>
          </cell>
          <cell r="K2953" t="str">
            <v>Cheque</v>
          </cell>
          <cell r="L2953" t="str">
            <v>Fresh</v>
          </cell>
          <cell r="M2953" t="str">
            <v>N/A</v>
          </cell>
          <cell r="N2953" t="str">
            <v>-</v>
          </cell>
        </row>
        <row r="2954">
          <cell r="E2954" t="str">
            <v>R-5535095</v>
          </cell>
          <cell r="F2954" t="str">
            <v>2023-01-02 20:57:29</v>
          </cell>
          <cell r="G2954">
            <v>12000</v>
          </cell>
          <cell r="H2954">
            <v>46037</v>
          </cell>
          <cell r="I2954" t="str">
            <v>YOUSUF.KHAN</v>
          </cell>
          <cell r="J2954" t="str">
            <v>Accepted</v>
          </cell>
          <cell r="K2954" t="str">
            <v>Online Transfer</v>
          </cell>
          <cell r="L2954" t="str">
            <v>Renewal</v>
          </cell>
          <cell r="M2954" t="str">
            <v>-</v>
          </cell>
          <cell r="N2954" t="str">
            <v>-</v>
          </cell>
        </row>
        <row r="2955">
          <cell r="E2955">
            <v>1285134</v>
          </cell>
          <cell r="F2955" t="str">
            <v>2026-01-08 14:19:56</v>
          </cell>
          <cell r="G2955">
            <v>17000</v>
          </cell>
          <cell r="H2955">
            <v>46042</v>
          </cell>
          <cell r="I2955" t="str">
            <v>FARJAD.LATIF</v>
          </cell>
          <cell r="J2955" t="str">
            <v>Accepted</v>
          </cell>
          <cell r="K2955" t="str">
            <v>Cheque</v>
          </cell>
          <cell r="L2955" t="str">
            <v>Fresh</v>
          </cell>
          <cell r="M2955" t="str">
            <v>N/A</v>
          </cell>
          <cell r="N2955" t="str">
            <v>-</v>
          </cell>
        </row>
        <row r="2956">
          <cell r="E2956">
            <v>2211446</v>
          </cell>
          <cell r="F2956" t="str">
            <v>2024-01-20 10:34:32</v>
          </cell>
          <cell r="G2956">
            <v>12500</v>
          </cell>
          <cell r="H2956">
            <v>46037</v>
          </cell>
          <cell r="I2956" t="str">
            <v>M.KHALID</v>
          </cell>
          <cell r="J2956" t="str">
            <v>Accepted</v>
          </cell>
          <cell r="K2956" t="str">
            <v>Online Transfer</v>
          </cell>
          <cell r="L2956" t="str">
            <v>Renewal</v>
          </cell>
          <cell r="M2956" t="str">
            <v>-</v>
          </cell>
          <cell r="N2956" t="str">
            <v>-</v>
          </cell>
        </row>
        <row r="2957">
          <cell r="E2957" t="str">
            <v>081403</v>
          </cell>
          <cell r="F2957" t="str">
            <v>2022-01-05 16:49:30</v>
          </cell>
          <cell r="G2957">
            <v>15000</v>
          </cell>
          <cell r="H2957">
            <v>46037</v>
          </cell>
          <cell r="I2957" t="str">
            <v>YOUSUF.KHAN</v>
          </cell>
          <cell r="J2957" t="str">
            <v>Accepted</v>
          </cell>
          <cell r="K2957" t="str">
            <v>Online Transfer</v>
          </cell>
          <cell r="L2957" t="str">
            <v>Renewal</v>
          </cell>
          <cell r="M2957" t="str">
            <v>-</v>
          </cell>
          <cell r="N2957" t="str">
            <v>-</v>
          </cell>
        </row>
        <row r="2958">
          <cell r="E2958" t="str">
            <v>NZE170R-4036882</v>
          </cell>
          <cell r="F2958" t="str">
            <v>2026-01-17 00:00:00</v>
          </cell>
          <cell r="G2958">
            <v>13000</v>
          </cell>
          <cell r="H2958">
            <v>46039</v>
          </cell>
          <cell r="I2958" t="str">
            <v>HASNAIN</v>
          </cell>
          <cell r="J2958" t="str">
            <v>Accepted</v>
          </cell>
          <cell r="K2958" t="str">
            <v>Online Transfer</v>
          </cell>
          <cell r="L2958" t="str">
            <v>Conversion</v>
          </cell>
          <cell r="M2958" t="str">
            <v>N/A</v>
          </cell>
          <cell r="N2958" t="str">
            <v>-</v>
          </cell>
        </row>
        <row r="2959">
          <cell r="E2959" t="str">
            <v>KY-5093</v>
          </cell>
          <cell r="F2959" t="str">
            <v>2024-01-30 17:23:30</v>
          </cell>
          <cell r="G2959">
            <v>14000</v>
          </cell>
          <cell r="H2959">
            <v>46038</v>
          </cell>
          <cell r="I2959" t="str">
            <v>MUHAMMAD.OWAIS</v>
          </cell>
          <cell r="J2959" t="str">
            <v>Accepted</v>
          </cell>
          <cell r="K2959" t="str">
            <v>Cash Deposit</v>
          </cell>
          <cell r="L2959" t="str">
            <v>Renewal</v>
          </cell>
          <cell r="M2959" t="str">
            <v>-</v>
          </cell>
          <cell r="N2959" t="str">
            <v>-</v>
          </cell>
        </row>
        <row r="2960">
          <cell r="E2960" t="str">
            <v>R002726</v>
          </cell>
          <cell r="F2960" t="str">
            <v>2023-12-19 15:47:17</v>
          </cell>
          <cell r="G2960">
            <v>13000</v>
          </cell>
          <cell r="H2960">
            <v>46039</v>
          </cell>
          <cell r="I2960" t="str">
            <v>WASEEM.TARIQ</v>
          </cell>
          <cell r="J2960" t="str">
            <v>Accepted</v>
          </cell>
          <cell r="K2960" t="str">
            <v>Online Transfer</v>
          </cell>
          <cell r="L2960" t="str">
            <v>Renewal</v>
          </cell>
          <cell r="M2960" t="str">
            <v>-</v>
          </cell>
          <cell r="N2960" t="str">
            <v>-</v>
          </cell>
        </row>
        <row r="2961">
          <cell r="E2961" t="str">
            <v>KP502919</v>
          </cell>
          <cell r="F2961" t="str">
            <v>2024-01-29 10:40:21</v>
          </cell>
          <cell r="G2961">
            <v>14500</v>
          </cell>
          <cell r="H2961">
            <v>46039</v>
          </cell>
          <cell r="I2961" t="str">
            <v>FIZA.SHEIKH</v>
          </cell>
          <cell r="J2961" t="str">
            <v>Accepted</v>
          </cell>
          <cell r="K2961" t="str">
            <v>Online Transfer</v>
          </cell>
          <cell r="L2961" t="str">
            <v>Renewal</v>
          </cell>
          <cell r="M2961" t="str">
            <v>-</v>
          </cell>
          <cell r="N2961" t="str">
            <v>-</v>
          </cell>
        </row>
        <row r="2962">
          <cell r="E2962">
            <v>2100032730</v>
          </cell>
          <cell r="F2962" t="str">
            <v>2024-01-29 10:41:22</v>
          </cell>
          <cell r="G2962">
            <v>14500</v>
          </cell>
          <cell r="H2962">
            <v>46039</v>
          </cell>
          <cell r="I2962" t="str">
            <v>M.KHALID</v>
          </cell>
          <cell r="J2962" t="str">
            <v>Accepted</v>
          </cell>
          <cell r="K2962" t="str">
            <v>Online Transfer</v>
          </cell>
          <cell r="L2962" t="str">
            <v>Renewal</v>
          </cell>
          <cell r="M2962" t="str">
            <v>-</v>
          </cell>
          <cell r="N2962" t="str">
            <v>-</v>
          </cell>
        </row>
        <row r="2963">
          <cell r="E2963" t="str">
            <v>KHI912202510</v>
          </cell>
          <cell r="F2963" t="str">
            <v>2025-12-09 13:00:24</v>
          </cell>
          <cell r="G2963">
            <v>18500</v>
          </cell>
          <cell r="H2963">
            <v>46040</v>
          </cell>
          <cell r="I2963" t="str">
            <v>HASSAN.MUSTAFA</v>
          </cell>
          <cell r="J2963" t="str">
            <v>Accepted</v>
          </cell>
          <cell r="K2963" t="str">
            <v>Online Transfer</v>
          </cell>
          <cell r="L2963" t="str">
            <v>Fresh</v>
          </cell>
          <cell r="M2963" t="str">
            <v>N/A</v>
          </cell>
          <cell r="N2963" t="str">
            <v>-</v>
          </cell>
        </row>
        <row r="2964">
          <cell r="E2964" t="str">
            <v>RR010267</v>
          </cell>
          <cell r="F2964" t="str">
            <v>2025-01-29 11:24:41</v>
          </cell>
          <cell r="G2964">
            <v>15000</v>
          </cell>
          <cell r="H2964">
            <v>46037</v>
          </cell>
          <cell r="I2964" t="str">
            <v>YOUSUF.KHAN</v>
          </cell>
          <cell r="J2964" t="str">
            <v>Accepted</v>
          </cell>
          <cell r="K2964" t="str">
            <v>Online Transfer</v>
          </cell>
          <cell r="L2964" t="str">
            <v>Renewal</v>
          </cell>
          <cell r="M2964" t="str">
            <v>-</v>
          </cell>
          <cell r="N2964" t="str">
            <v>-</v>
          </cell>
        </row>
        <row r="2965">
          <cell r="E2965" t="str">
            <v>064757</v>
          </cell>
          <cell r="F2965" t="str">
            <v>2026-01-17 00:00:00</v>
          </cell>
          <cell r="G2965">
            <v>20000</v>
          </cell>
          <cell r="H2965">
            <v>46039</v>
          </cell>
          <cell r="I2965" t="str">
            <v>MUHAMMAD.UMER</v>
          </cell>
          <cell r="J2965" t="str">
            <v>Accepted</v>
          </cell>
          <cell r="K2965" t="str">
            <v>Online Transfer</v>
          </cell>
          <cell r="L2965" t="str">
            <v>Conversion</v>
          </cell>
          <cell r="M2965" t="str">
            <v>N/A</v>
          </cell>
          <cell r="N2965" t="str">
            <v>-</v>
          </cell>
        </row>
        <row r="2966">
          <cell r="E2966">
            <v>6064762</v>
          </cell>
          <cell r="F2966" t="str">
            <v>2025-12-17 18:45:24</v>
          </cell>
          <cell r="G2966">
            <v>12000</v>
          </cell>
          <cell r="H2966">
            <v>46038</v>
          </cell>
          <cell r="I2966" t="str">
            <v>HASSAN.MUSTAFA</v>
          </cell>
          <cell r="J2966" t="str">
            <v>Accepted</v>
          </cell>
          <cell r="K2966" t="str">
            <v>Online Transfer</v>
          </cell>
          <cell r="L2966" t="str">
            <v>Fresh</v>
          </cell>
          <cell r="M2966" t="str">
            <v>N/A</v>
          </cell>
          <cell r="N2966" t="str">
            <v>-</v>
          </cell>
        </row>
        <row r="2967">
          <cell r="E2967">
            <v>1012054</v>
          </cell>
          <cell r="F2967" t="str">
            <v>2023-01-25 16:22:34</v>
          </cell>
          <cell r="G2967">
            <v>13000</v>
          </cell>
          <cell r="H2967">
            <v>46038</v>
          </cell>
          <cell r="I2967" t="str">
            <v>RAHAT.GUL</v>
          </cell>
          <cell r="J2967" t="str">
            <v>Accepted</v>
          </cell>
          <cell r="K2967" t="str">
            <v>Online Transfer</v>
          </cell>
          <cell r="L2967" t="str">
            <v>Renewal</v>
          </cell>
          <cell r="M2967" t="str">
            <v>-</v>
          </cell>
          <cell r="N2967" t="str">
            <v>-</v>
          </cell>
        </row>
        <row r="2968">
          <cell r="E2968" t="str">
            <v>P1003726</v>
          </cell>
          <cell r="F2968" t="str">
            <v>2024-01-29 16:07:42</v>
          </cell>
          <cell r="G2968">
            <v>12000</v>
          </cell>
          <cell r="H2968">
            <v>46039</v>
          </cell>
          <cell r="I2968" t="str">
            <v>SAIF.MALIK</v>
          </cell>
          <cell r="J2968" t="str">
            <v>Accepted</v>
          </cell>
          <cell r="K2968" t="str">
            <v>Online Transfer</v>
          </cell>
          <cell r="L2968" t="str">
            <v>Renewal</v>
          </cell>
          <cell r="M2968" t="str">
            <v>-</v>
          </cell>
          <cell r="N2968" t="str">
            <v>-</v>
          </cell>
        </row>
        <row r="2969">
          <cell r="E2969" t="str">
            <v>S00108119</v>
          </cell>
          <cell r="F2969" t="str">
            <v>2021-01-04 10:57:21</v>
          </cell>
          <cell r="G2969">
            <v>12500</v>
          </cell>
          <cell r="H2969">
            <v>46033</v>
          </cell>
          <cell r="I2969" t="str">
            <v>YOUSUF.KHAN</v>
          </cell>
          <cell r="J2969" t="str">
            <v>Accepted</v>
          </cell>
          <cell r="K2969" t="str">
            <v>Online Transfer</v>
          </cell>
          <cell r="L2969" t="str">
            <v>Renewal</v>
          </cell>
          <cell r="M2969" t="str">
            <v>-</v>
          </cell>
          <cell r="N2969" t="str">
            <v>-</v>
          </cell>
        </row>
        <row r="2970">
          <cell r="E2970" t="str">
            <v>NR026504</v>
          </cell>
          <cell r="F2970" t="str">
            <v>2022-12-27 12:10:47</v>
          </cell>
          <cell r="G2970">
            <v>15000</v>
          </cell>
          <cell r="H2970">
            <v>46036</v>
          </cell>
          <cell r="I2970" t="str">
            <v>YOUSUF.KHAN</v>
          </cell>
          <cell r="J2970" t="str">
            <v>Accepted</v>
          </cell>
          <cell r="K2970" t="str">
            <v>Online Transfer</v>
          </cell>
          <cell r="L2970" t="str">
            <v>Renewal</v>
          </cell>
          <cell r="M2970" t="str">
            <v>-</v>
          </cell>
          <cell r="N2970" t="str">
            <v>-</v>
          </cell>
        </row>
        <row r="2971">
          <cell r="E2971" t="str">
            <v>MMC0601723</v>
          </cell>
          <cell r="F2971" t="str">
            <v>2019-12-19 21:24:56</v>
          </cell>
          <cell r="G2971">
            <v>13000</v>
          </cell>
          <cell r="H2971">
            <v>46038</v>
          </cell>
          <cell r="I2971" t="str">
            <v>FIZA.SHEIKH</v>
          </cell>
          <cell r="J2971" t="str">
            <v>Accepted</v>
          </cell>
          <cell r="K2971" t="str">
            <v>Cash Deposit</v>
          </cell>
          <cell r="L2971" t="str">
            <v>Renewal</v>
          </cell>
          <cell r="M2971" t="str">
            <v>-</v>
          </cell>
          <cell r="N2971" t="str">
            <v>-</v>
          </cell>
        </row>
        <row r="2972">
          <cell r="E2972" t="str">
            <v>ZRE172R-7072054</v>
          </cell>
          <cell r="F2972" t="str">
            <v>2026-01-21 00:00:00</v>
          </cell>
          <cell r="G2972">
            <v>16000</v>
          </cell>
          <cell r="H2972">
            <v>46039</v>
          </cell>
          <cell r="I2972" t="str">
            <v>JAWAHIR.SAEED</v>
          </cell>
          <cell r="J2972" t="str">
            <v>Accepted</v>
          </cell>
          <cell r="K2972" t="str">
            <v>Online Transfer</v>
          </cell>
          <cell r="L2972" t="str">
            <v>Conversion</v>
          </cell>
          <cell r="M2972" t="str">
            <v>N/A</v>
          </cell>
          <cell r="N2972" t="str">
            <v>-</v>
          </cell>
        </row>
        <row r="2973">
          <cell r="E2973" t="str">
            <v>Z115098</v>
          </cell>
          <cell r="F2973" t="str">
            <v>2019-12-19 19:43:38</v>
          </cell>
          <cell r="G2973">
            <v>13000</v>
          </cell>
          <cell r="H2973">
            <v>46038</v>
          </cell>
          <cell r="I2973" t="str">
            <v>FIZA.SHEIKH</v>
          </cell>
          <cell r="J2973" t="str">
            <v>Accepted</v>
          </cell>
          <cell r="K2973" t="str">
            <v>Cash Deposit</v>
          </cell>
          <cell r="L2973" t="str">
            <v>Renewal</v>
          </cell>
          <cell r="M2973" t="str">
            <v>-</v>
          </cell>
          <cell r="N2973" t="str">
            <v>-</v>
          </cell>
        </row>
        <row r="2974">
          <cell r="E2974">
            <v>4112030</v>
          </cell>
          <cell r="F2974" t="str">
            <v>2019-12-19 21:46:37</v>
          </cell>
          <cell r="G2974">
            <v>13000</v>
          </cell>
          <cell r="H2974">
            <v>46038</v>
          </cell>
          <cell r="I2974" t="str">
            <v>FIZA.SHEIKH</v>
          </cell>
          <cell r="J2974" t="str">
            <v>Accepted</v>
          </cell>
          <cell r="K2974" t="str">
            <v>Cash Deposit</v>
          </cell>
          <cell r="L2974" t="str">
            <v>Renewal</v>
          </cell>
          <cell r="M2974" t="str">
            <v>-</v>
          </cell>
          <cell r="N2974" t="str">
            <v>-</v>
          </cell>
        </row>
        <row r="2975">
          <cell r="E2975">
            <v>2013409</v>
          </cell>
          <cell r="F2975" t="str">
            <v>2025-01-31 18:56:37</v>
          </cell>
          <cell r="G2975">
            <v>16000</v>
          </cell>
          <cell r="H2975">
            <v>46039</v>
          </cell>
          <cell r="I2975" t="str">
            <v>HASNAIN</v>
          </cell>
          <cell r="J2975" t="str">
            <v>Accepted</v>
          </cell>
          <cell r="K2975" t="str">
            <v>Online Transfer</v>
          </cell>
          <cell r="L2975" t="str">
            <v>Renewal</v>
          </cell>
          <cell r="M2975" t="str">
            <v>-</v>
          </cell>
          <cell r="N2975" t="str">
            <v>-</v>
          </cell>
        </row>
        <row r="2976">
          <cell r="E2976" t="str">
            <v>P700794</v>
          </cell>
          <cell r="F2976" t="str">
            <v>2025-12-19 15:06:17</v>
          </cell>
          <cell r="G2976">
            <v>13000</v>
          </cell>
          <cell r="H2976">
            <v>46039</v>
          </cell>
          <cell r="I2976" t="str">
            <v>HASSAN.MUSTAFA</v>
          </cell>
          <cell r="J2976" t="str">
            <v>Accepted</v>
          </cell>
          <cell r="K2976" t="str">
            <v>Online Transfer</v>
          </cell>
          <cell r="L2976" t="str">
            <v>Fresh</v>
          </cell>
          <cell r="M2976" t="str">
            <v>N/A</v>
          </cell>
          <cell r="N2976" t="str">
            <v>-</v>
          </cell>
        </row>
        <row r="2977">
          <cell r="E2977">
            <v>205487</v>
          </cell>
          <cell r="F2977" t="str">
            <v>2026-01-17 00:00:00</v>
          </cell>
          <cell r="G2977">
            <v>13000</v>
          </cell>
          <cell r="H2977">
            <v>46038</v>
          </cell>
          <cell r="I2977" t="str">
            <v>WASIQ.JAVED</v>
          </cell>
          <cell r="J2977" t="str">
            <v>Accepted</v>
          </cell>
          <cell r="K2977" t="str">
            <v>Online Transfer</v>
          </cell>
          <cell r="L2977" t="str">
            <v>Fresh</v>
          </cell>
          <cell r="M2977" t="str">
            <v>N/A</v>
          </cell>
          <cell r="N2977" t="str">
            <v>-</v>
          </cell>
        </row>
        <row r="2978">
          <cell r="E2978">
            <v>9506367</v>
          </cell>
          <cell r="F2978" t="str">
            <v>2021-01-14 12:49:17</v>
          </cell>
          <cell r="G2978">
            <v>15500</v>
          </cell>
          <cell r="H2978">
            <v>46039</v>
          </cell>
          <cell r="I2978" t="str">
            <v>WASEEM.TARIQ</v>
          </cell>
          <cell r="J2978" t="str">
            <v>Accepted</v>
          </cell>
          <cell r="K2978" t="str">
            <v>Cash Deposit</v>
          </cell>
          <cell r="L2978" t="str">
            <v>Renewal</v>
          </cell>
          <cell r="M2978" t="str">
            <v>-</v>
          </cell>
          <cell r="N2978" t="str">
            <v>-</v>
          </cell>
        </row>
        <row r="2979">
          <cell r="E2979">
            <v>1047685</v>
          </cell>
          <cell r="F2979" t="str">
            <v>2023-01-27 17:35:00</v>
          </cell>
          <cell r="G2979">
            <v>13000</v>
          </cell>
          <cell r="H2979">
            <v>46039</v>
          </cell>
          <cell r="I2979" t="str">
            <v>ALIZA.WALEED</v>
          </cell>
          <cell r="J2979" t="str">
            <v>Accepted</v>
          </cell>
          <cell r="K2979" t="str">
            <v>Online Transfer</v>
          </cell>
          <cell r="L2979" t="str">
            <v>Renewal</v>
          </cell>
          <cell r="M2979" t="str">
            <v>-</v>
          </cell>
          <cell r="N2979" t="str">
            <v>-</v>
          </cell>
        </row>
        <row r="2980">
          <cell r="E2980" t="str">
            <v>SF410PK476980</v>
          </cell>
          <cell r="F2980" t="str">
            <v>2023-01-30 13:55:01</v>
          </cell>
          <cell r="G2980">
            <v>12000</v>
          </cell>
          <cell r="H2980">
            <v>46039</v>
          </cell>
          <cell r="I2980" t="str">
            <v>AGHA.M.JAFFER</v>
          </cell>
          <cell r="J2980" t="str">
            <v>Accepted</v>
          </cell>
          <cell r="K2980" t="str">
            <v>Online Transfer</v>
          </cell>
          <cell r="L2980" t="str">
            <v>Renewal</v>
          </cell>
          <cell r="M2980" t="str">
            <v>-</v>
          </cell>
          <cell r="N2980" t="str">
            <v>-</v>
          </cell>
        </row>
        <row r="2981">
          <cell r="E2981" t="str">
            <v>NF9FF6A50P2000614</v>
          </cell>
          <cell r="F2981" t="str">
            <v>2023-01-30 14:48:26</v>
          </cell>
          <cell r="G2981">
            <v>12000</v>
          </cell>
          <cell r="H2981">
            <v>46039</v>
          </cell>
          <cell r="I2981" t="str">
            <v>AGHA.M.JAFFER</v>
          </cell>
          <cell r="J2981" t="str">
            <v>Accepted</v>
          </cell>
          <cell r="K2981" t="str">
            <v>Online Transfer</v>
          </cell>
          <cell r="L2981" t="str">
            <v>Renewal</v>
          </cell>
          <cell r="M2981" t="str">
            <v>-</v>
          </cell>
          <cell r="N2981" t="str">
            <v>-</v>
          </cell>
        </row>
        <row r="2982">
          <cell r="E2982" t="str">
            <v>A0104741</v>
          </cell>
          <cell r="F2982" t="str">
            <v>2023-01-30 12:48:43</v>
          </cell>
          <cell r="G2982">
            <v>13000</v>
          </cell>
          <cell r="H2982">
            <v>46039</v>
          </cell>
          <cell r="I2982" t="str">
            <v>RAHAT.GUL</v>
          </cell>
          <cell r="J2982" t="str">
            <v>Accepted</v>
          </cell>
          <cell r="K2982" t="str">
            <v>Online Transfer</v>
          </cell>
          <cell r="L2982" t="str">
            <v>Renewal</v>
          </cell>
          <cell r="M2982" t="str">
            <v>-</v>
          </cell>
          <cell r="N2982" t="str">
            <v>-</v>
          </cell>
        </row>
        <row r="2983">
          <cell r="E2983" t="str">
            <v>H1168522</v>
          </cell>
          <cell r="F2983" t="str">
            <v>2023-01-18 16:41:25</v>
          </cell>
          <cell r="G2983">
            <v>8640</v>
          </cell>
          <cell r="H2983">
            <v>46042</v>
          </cell>
          <cell r="I2983" t="str">
            <v>RAHAT.GUL</v>
          </cell>
          <cell r="J2983" t="str">
            <v>Accepted</v>
          </cell>
          <cell r="K2983" t="str">
            <v>Cheque</v>
          </cell>
          <cell r="L2983" t="str">
            <v>Renewal</v>
          </cell>
          <cell r="M2983" t="str">
            <v>-</v>
          </cell>
          <cell r="N2983" t="str">
            <v>-</v>
          </cell>
        </row>
        <row r="2984">
          <cell r="E2984">
            <v>502240</v>
          </cell>
          <cell r="F2984" t="str">
            <v>2025-12-12 12:49:48</v>
          </cell>
          <cell r="G2984">
            <v>13500</v>
          </cell>
          <cell r="H2984">
            <v>46037</v>
          </cell>
          <cell r="I2984" t="str">
            <v>SHAHZAD.BHATTI</v>
          </cell>
          <cell r="J2984" t="str">
            <v>Accepted</v>
          </cell>
          <cell r="K2984" t="str">
            <v>Online Transfer</v>
          </cell>
          <cell r="L2984" t="str">
            <v>Fresh</v>
          </cell>
          <cell r="M2984" t="str">
            <v>Majid Ali</v>
          </cell>
          <cell r="N2984">
            <v>3520159246113</v>
          </cell>
        </row>
        <row r="2985">
          <cell r="E2985" t="str">
            <v>NFBGN8021SRO5B7B1</v>
          </cell>
          <cell r="F2985" t="str">
            <v>2026-01-14 15:07:27</v>
          </cell>
          <cell r="G2985">
            <v>16000</v>
          </cell>
          <cell r="H2985">
            <v>46036</v>
          </cell>
          <cell r="I2985" t="str">
            <v>SABOOR.ALI</v>
          </cell>
          <cell r="J2985" t="str">
            <v>Accepted</v>
          </cell>
          <cell r="K2985" t="str">
            <v>Online Transfer</v>
          </cell>
          <cell r="L2985" t="str">
            <v>Fresh</v>
          </cell>
          <cell r="M2985" t="str">
            <v>N/A</v>
          </cell>
          <cell r="N2985" t="str">
            <v>-</v>
          </cell>
        </row>
        <row r="2986">
          <cell r="E2986" t="str">
            <v>JR040328</v>
          </cell>
          <cell r="F2986" t="str">
            <v>2025-01-27 12:56:07</v>
          </cell>
          <cell r="G2986">
            <v>13000</v>
          </cell>
          <cell r="H2986">
            <v>46038</v>
          </cell>
          <cell r="I2986" t="str">
            <v>MUHAMMAD.UMER</v>
          </cell>
          <cell r="J2986" t="str">
            <v>Accepted</v>
          </cell>
          <cell r="K2986" t="str">
            <v>Online Transfer</v>
          </cell>
          <cell r="L2986" t="str">
            <v>Renewal</v>
          </cell>
          <cell r="M2986" t="str">
            <v>-</v>
          </cell>
          <cell r="N2986" t="str">
            <v>-</v>
          </cell>
        </row>
        <row r="2987">
          <cell r="E2987" t="str">
            <v>NF1AET306H1159112</v>
          </cell>
          <cell r="F2987" t="str">
            <v>2026-01-13 15:26:40</v>
          </cell>
          <cell r="G2987">
            <v>13000</v>
          </cell>
          <cell r="H2987">
            <v>46035</v>
          </cell>
          <cell r="I2987" t="str">
            <v>SABOOR.ALI</v>
          </cell>
          <cell r="J2987" t="str">
            <v>Accepted</v>
          </cell>
          <cell r="K2987" t="str">
            <v>Online Transfer</v>
          </cell>
          <cell r="L2987" t="str">
            <v>Fresh</v>
          </cell>
          <cell r="M2987" t="str">
            <v>N/A</v>
          </cell>
          <cell r="N2987" t="str">
            <v>-</v>
          </cell>
        </row>
        <row r="2988">
          <cell r="E2988" t="str">
            <v>LA300S-1303977</v>
          </cell>
          <cell r="F2988" t="str">
            <v>2026-01-12 13:20:11</v>
          </cell>
          <cell r="G2988">
            <v>13000</v>
          </cell>
          <cell r="H2988">
            <v>46035</v>
          </cell>
          <cell r="I2988" t="str">
            <v>SABOOR.ALI</v>
          </cell>
          <cell r="J2988" t="str">
            <v>Accepted</v>
          </cell>
          <cell r="K2988" t="str">
            <v>Online Transfer</v>
          </cell>
          <cell r="L2988" t="str">
            <v>Fresh</v>
          </cell>
          <cell r="M2988" t="str">
            <v>N/A</v>
          </cell>
          <cell r="N2988" t="str">
            <v>-</v>
          </cell>
        </row>
        <row r="2989">
          <cell r="E2989" t="str">
            <v>BTS-515</v>
          </cell>
          <cell r="F2989" t="str">
            <v>2026-01-08 20:04:32</v>
          </cell>
          <cell r="G2989">
            <v>10000</v>
          </cell>
          <cell r="H2989">
            <v>46032</v>
          </cell>
          <cell r="I2989" t="str">
            <v>MUNEEB.HUSSAIN</v>
          </cell>
          <cell r="J2989" t="str">
            <v>Accepted</v>
          </cell>
          <cell r="K2989" t="str">
            <v>Online Transfer</v>
          </cell>
          <cell r="L2989" t="str">
            <v>Fresh</v>
          </cell>
          <cell r="M2989" t="str">
            <v>N/A</v>
          </cell>
          <cell r="N2989" t="str">
            <v>-</v>
          </cell>
        </row>
        <row r="2990">
          <cell r="E2990" t="str">
            <v>R5557821</v>
          </cell>
          <cell r="F2990" t="str">
            <v>2023-11-27 00:00:00</v>
          </cell>
          <cell r="G2990">
            <v>14000</v>
          </cell>
          <cell r="H2990">
            <v>46039</v>
          </cell>
          <cell r="I2990" t="str">
            <v>ZAYNAB.MUSTAFA</v>
          </cell>
          <cell r="J2990" t="str">
            <v>Accepted</v>
          </cell>
          <cell r="K2990" t="str">
            <v>Online Transfer</v>
          </cell>
          <cell r="L2990" t="str">
            <v>Renewal</v>
          </cell>
          <cell r="M2990" t="str">
            <v>-</v>
          </cell>
          <cell r="N2990" t="str">
            <v>-</v>
          </cell>
        </row>
        <row r="2991">
          <cell r="E2991" t="str">
            <v>SR308PK443891</v>
          </cell>
          <cell r="F2991" t="str">
            <v>2025-01-14 15:50:40</v>
          </cell>
          <cell r="G2991">
            <v>14000</v>
          </cell>
          <cell r="H2991">
            <v>46039</v>
          </cell>
          <cell r="I2991" t="str">
            <v>HASNAIN</v>
          </cell>
          <cell r="J2991" t="str">
            <v>Accepted</v>
          </cell>
          <cell r="K2991" t="str">
            <v>Online Transfer</v>
          </cell>
          <cell r="L2991" t="str">
            <v>Renewal</v>
          </cell>
          <cell r="M2991" t="str">
            <v>-</v>
          </cell>
          <cell r="N2991" t="str">
            <v>-</v>
          </cell>
        </row>
        <row r="2992">
          <cell r="E2992" t="str">
            <v>BFT-813</v>
          </cell>
          <cell r="F2992" t="str">
            <v>2026-01-07 16:37:55</v>
          </cell>
          <cell r="G2992">
            <v>12500</v>
          </cell>
          <cell r="H2992">
            <v>46032</v>
          </cell>
          <cell r="I2992" t="str">
            <v>MUNEEB.HUSSAIN</v>
          </cell>
          <cell r="J2992" t="str">
            <v>Accepted</v>
          </cell>
          <cell r="K2992" t="str">
            <v>Online Transfer</v>
          </cell>
          <cell r="L2992" t="str">
            <v>Fresh</v>
          </cell>
          <cell r="M2992" t="str">
            <v>N/A</v>
          </cell>
          <cell r="N2992" t="str">
            <v>-</v>
          </cell>
        </row>
        <row r="2993">
          <cell r="E2993" t="str">
            <v>NF9EF4A58S2023650</v>
          </cell>
          <cell r="F2993" t="str">
            <v>2026-01-16 15:24:34</v>
          </cell>
          <cell r="G2993">
            <v>13000</v>
          </cell>
          <cell r="H2993">
            <v>46038</v>
          </cell>
          <cell r="I2993" t="str">
            <v>MUNEEB.HUSSAIN</v>
          </cell>
          <cell r="J2993" t="str">
            <v>Accepted</v>
          </cell>
          <cell r="K2993" t="str">
            <v>Online Transfer</v>
          </cell>
          <cell r="L2993" t="str">
            <v>Fresh</v>
          </cell>
          <cell r="M2993" t="str">
            <v>N/A</v>
          </cell>
          <cell r="N2993" t="str">
            <v>-</v>
          </cell>
        </row>
        <row r="2994">
          <cell r="E2994" t="str">
            <v>NSP151R-9513474</v>
          </cell>
          <cell r="F2994" t="str">
            <v>2025-01-18 00:00:00</v>
          </cell>
          <cell r="G2994">
            <v>15500</v>
          </cell>
          <cell r="H2994">
            <v>46038</v>
          </cell>
          <cell r="I2994" t="str">
            <v>WASEEM.TARIQ</v>
          </cell>
          <cell r="J2994" t="str">
            <v>Accepted</v>
          </cell>
          <cell r="K2994" t="str">
            <v>Online Transfer</v>
          </cell>
          <cell r="L2994" t="str">
            <v>Renewal</v>
          </cell>
          <cell r="M2994" t="str">
            <v>-</v>
          </cell>
          <cell r="N2994" t="str">
            <v>-</v>
          </cell>
        </row>
        <row r="2995">
          <cell r="E2995" t="str">
            <v>KSP210-0008723</v>
          </cell>
          <cell r="F2995" t="str">
            <v>2025-01-18 14:27:46</v>
          </cell>
          <cell r="G2995">
            <v>13000</v>
          </cell>
          <cell r="H2995">
            <v>46038</v>
          </cell>
          <cell r="I2995" t="str">
            <v>WASEEM.TARIQ</v>
          </cell>
          <cell r="J2995" t="str">
            <v>Accepted</v>
          </cell>
          <cell r="K2995" t="str">
            <v>Online Transfer</v>
          </cell>
          <cell r="L2995" t="str">
            <v>Renewal</v>
          </cell>
          <cell r="M2995" t="str">
            <v>-</v>
          </cell>
          <cell r="N2995" t="str">
            <v>-</v>
          </cell>
        </row>
        <row r="2996">
          <cell r="E2996" t="str">
            <v>R032462</v>
          </cell>
          <cell r="F2996" t="str">
            <v>2026-01-17 00:00:00</v>
          </cell>
          <cell r="G2996">
            <v>10000</v>
          </cell>
          <cell r="H2996">
            <v>46039</v>
          </cell>
          <cell r="I2996" t="str">
            <v>SAIF.MALIK</v>
          </cell>
          <cell r="J2996" t="str">
            <v>Accepted</v>
          </cell>
          <cell r="K2996" t="str">
            <v>Online Transfer</v>
          </cell>
          <cell r="L2996" t="str">
            <v>Conversion</v>
          </cell>
          <cell r="M2996" t="str">
            <v>NA</v>
          </cell>
          <cell r="N2996" t="str">
            <v>-</v>
          </cell>
        </row>
        <row r="2997">
          <cell r="E2997" t="str">
            <v>JTNB24HK403004501</v>
          </cell>
          <cell r="F2997" t="str">
            <v>2025-01-09 00:00:00</v>
          </cell>
          <cell r="G2997">
            <v>13000</v>
          </cell>
          <cell r="H2997">
            <v>46038</v>
          </cell>
          <cell r="I2997" t="str">
            <v>WASEEM.TARIQ</v>
          </cell>
          <cell r="J2997" t="str">
            <v>Accepted</v>
          </cell>
          <cell r="K2997" t="str">
            <v>Online Transfer</v>
          </cell>
          <cell r="L2997" t="str">
            <v>Renewal</v>
          </cell>
          <cell r="M2997" t="str">
            <v>-</v>
          </cell>
          <cell r="N2997" t="str">
            <v>-</v>
          </cell>
        </row>
        <row r="2998">
          <cell r="E2998">
            <v>7006575</v>
          </cell>
          <cell r="F2998" t="str">
            <v>2020-11-17 16:12:47</v>
          </cell>
          <cell r="G2998">
            <v>13000</v>
          </cell>
          <cell r="H2998">
            <v>46039</v>
          </cell>
          <cell r="I2998" t="str">
            <v>ZAYNAB.MUSTAFA</v>
          </cell>
          <cell r="J2998" t="str">
            <v>Accepted</v>
          </cell>
          <cell r="K2998" t="str">
            <v>Online Transfer</v>
          </cell>
          <cell r="L2998" t="str">
            <v>Renewal</v>
          </cell>
          <cell r="M2998" t="str">
            <v>-</v>
          </cell>
          <cell r="N2998" t="str">
            <v>-</v>
          </cell>
        </row>
        <row r="2999">
          <cell r="E2999" t="str">
            <v>NF1AET306H1013010</v>
          </cell>
          <cell r="F2999" t="str">
            <v>2025-01-30 00:00:00</v>
          </cell>
          <cell r="G2999">
            <v>14500</v>
          </cell>
          <cell r="H2999">
            <v>46039</v>
          </cell>
          <cell r="I2999" t="str">
            <v>WASEEM.TARIQ</v>
          </cell>
          <cell r="J2999" t="str">
            <v>Accepted</v>
          </cell>
          <cell r="K2999" t="str">
            <v>Online Transfer</v>
          </cell>
          <cell r="L2999" t="str">
            <v>Renewal</v>
          </cell>
          <cell r="M2999" t="str">
            <v>-</v>
          </cell>
          <cell r="N2999" t="str">
            <v>-</v>
          </cell>
        </row>
        <row r="3000">
          <cell r="E3000" t="str">
            <v>GS150PK30102309</v>
          </cell>
          <cell r="F3000" t="str">
            <v>2026-01-16 15:57:05</v>
          </cell>
          <cell r="G3000">
            <v>13000</v>
          </cell>
          <cell r="H3000">
            <v>46038</v>
          </cell>
          <cell r="I3000" t="str">
            <v>MUNEEB.HUSSAIN</v>
          </cell>
          <cell r="J3000" t="str">
            <v>Accepted</v>
          </cell>
          <cell r="K3000" t="str">
            <v>Online Transfer</v>
          </cell>
          <cell r="L3000" t="str">
            <v>Fresh</v>
          </cell>
          <cell r="M3000" t="str">
            <v>N/A</v>
          </cell>
          <cell r="N3000" t="str">
            <v>-</v>
          </cell>
        </row>
        <row r="3001">
          <cell r="E3001" t="str">
            <v>NFBFC666XHRD15669</v>
          </cell>
          <cell r="F3001" t="str">
            <v>2026-01-15 15:11:37</v>
          </cell>
          <cell r="G3001">
            <v>18000</v>
          </cell>
          <cell r="H3001">
            <v>46037</v>
          </cell>
          <cell r="I3001" t="str">
            <v>MUNEEB.HUSSAIN</v>
          </cell>
          <cell r="J3001" t="str">
            <v>Accepted</v>
          </cell>
          <cell r="K3001" t="str">
            <v>Online Transfer</v>
          </cell>
          <cell r="L3001" t="str">
            <v>Fresh</v>
          </cell>
          <cell r="M3001" t="str">
            <v>N/A</v>
          </cell>
          <cell r="N3001" t="str">
            <v>-</v>
          </cell>
        </row>
        <row r="3002">
          <cell r="E3002" t="str">
            <v>ADM-205</v>
          </cell>
          <cell r="F3002" t="str">
            <v>2026-01-13 18:41:55</v>
          </cell>
          <cell r="G3002">
            <v>13000</v>
          </cell>
          <cell r="H3002">
            <v>46035</v>
          </cell>
          <cell r="I3002" t="str">
            <v>MUNEEB.HUSSAIN</v>
          </cell>
          <cell r="J3002" t="str">
            <v>Accepted</v>
          </cell>
          <cell r="K3002" t="str">
            <v>Online Transfer</v>
          </cell>
          <cell r="L3002" t="str">
            <v>Fresh</v>
          </cell>
          <cell r="M3002" t="str">
            <v>N/A</v>
          </cell>
          <cell r="N3002" t="str">
            <v>-</v>
          </cell>
        </row>
        <row r="3003">
          <cell r="E3003" t="str">
            <v>A1J310PK10119371</v>
          </cell>
          <cell r="F3003" t="str">
            <v>2026-01-13 10:30:33</v>
          </cell>
          <cell r="G3003">
            <v>13000</v>
          </cell>
          <cell r="H3003">
            <v>46035</v>
          </cell>
          <cell r="I3003" t="str">
            <v>MUNEEB.HUSSAIN</v>
          </cell>
          <cell r="J3003" t="str">
            <v>Accepted</v>
          </cell>
          <cell r="K3003" t="str">
            <v>Online Transfer</v>
          </cell>
          <cell r="L3003" t="str">
            <v>Fresh</v>
          </cell>
          <cell r="M3003" t="str">
            <v>N/A</v>
          </cell>
          <cell r="N3003" t="str">
            <v>-</v>
          </cell>
        </row>
        <row r="3004">
          <cell r="E3004" t="str">
            <v>LA350S-0326034</v>
          </cell>
          <cell r="F3004" t="str">
            <v>2026-01-13 21:07:06</v>
          </cell>
          <cell r="G3004">
            <v>15000</v>
          </cell>
          <cell r="H3004">
            <v>46037</v>
          </cell>
          <cell r="I3004" t="str">
            <v>MUNEEB.HUSSAIN</v>
          </cell>
          <cell r="J3004" t="str">
            <v>Accepted</v>
          </cell>
          <cell r="K3004" t="str">
            <v>Online Transfer</v>
          </cell>
          <cell r="L3004" t="str">
            <v>Fresh</v>
          </cell>
          <cell r="M3004" t="str">
            <v>N/A</v>
          </cell>
          <cell r="N3004" t="str">
            <v>-</v>
          </cell>
        </row>
        <row r="3005">
          <cell r="E3005" t="str">
            <v>AHFZ29G609071732</v>
          </cell>
          <cell r="F3005" t="str">
            <v>2026-01-12 13:11:31</v>
          </cell>
          <cell r="G3005">
            <v>13000</v>
          </cell>
          <cell r="H3005">
            <v>46035</v>
          </cell>
          <cell r="I3005" t="str">
            <v>MUNEEB.HUSSAIN</v>
          </cell>
          <cell r="J3005" t="str">
            <v>Accepted</v>
          </cell>
          <cell r="K3005" t="str">
            <v>Online Transfer</v>
          </cell>
          <cell r="L3005" t="str">
            <v>Fresh</v>
          </cell>
          <cell r="M3005" t="str">
            <v>N/A</v>
          </cell>
          <cell r="N3005" t="str">
            <v>-</v>
          </cell>
        </row>
        <row r="3006">
          <cell r="E3006" t="str">
            <v>NF1AET306H1227152</v>
          </cell>
          <cell r="F3006" t="str">
            <v>2026-01-13 16:02:55</v>
          </cell>
          <cell r="G3006">
            <v>13000</v>
          </cell>
          <cell r="H3006">
            <v>46035</v>
          </cell>
          <cell r="I3006" t="str">
            <v>MUNEEB.HUSSAIN</v>
          </cell>
          <cell r="J3006" t="str">
            <v>Accepted</v>
          </cell>
          <cell r="K3006" t="str">
            <v>Online Transfer</v>
          </cell>
          <cell r="L3006" t="str">
            <v>Fresh</v>
          </cell>
          <cell r="M3006" t="str">
            <v>N/A</v>
          </cell>
          <cell r="N3006" t="str">
            <v>-</v>
          </cell>
        </row>
        <row r="3007">
          <cell r="E3007">
            <v>7055053</v>
          </cell>
          <cell r="F3007" t="str">
            <v>2022-01-24 11:34:21</v>
          </cell>
          <cell r="G3007">
            <v>16000</v>
          </cell>
          <cell r="H3007">
            <v>46038</v>
          </cell>
          <cell r="I3007" t="str">
            <v>ALIZA.WALEED</v>
          </cell>
          <cell r="J3007" t="str">
            <v>Accepted</v>
          </cell>
          <cell r="K3007" t="str">
            <v>Online Transfer</v>
          </cell>
          <cell r="L3007" t="str">
            <v>Renewal</v>
          </cell>
          <cell r="M3007" t="str">
            <v>-</v>
          </cell>
          <cell r="N3007" t="str">
            <v>-</v>
          </cell>
        </row>
        <row r="3008">
          <cell r="E3008" t="str">
            <v>NZE1402083498</v>
          </cell>
          <cell r="F3008" t="str">
            <v>2026-01-12 15:24:21</v>
          </cell>
          <cell r="G3008">
            <v>13000</v>
          </cell>
          <cell r="H3008">
            <v>46034</v>
          </cell>
          <cell r="I3008" t="str">
            <v>MUNEEB.HUSSAIN</v>
          </cell>
          <cell r="J3008" t="str">
            <v>Accepted</v>
          </cell>
          <cell r="K3008" t="str">
            <v>Online Transfer</v>
          </cell>
          <cell r="L3008" t="str">
            <v>Fresh</v>
          </cell>
          <cell r="M3008" t="str">
            <v>N/A</v>
          </cell>
          <cell r="N3008" t="str">
            <v>-</v>
          </cell>
        </row>
        <row r="3009">
          <cell r="E3009" t="str">
            <v>SF410PK438580</v>
          </cell>
          <cell r="F3009" t="str">
            <v>2023-01-19 09:34:31</v>
          </cell>
          <cell r="G3009">
            <v>13000</v>
          </cell>
          <cell r="H3009">
            <v>46039</v>
          </cell>
          <cell r="I3009" t="str">
            <v>ALIZA.WALEED</v>
          </cell>
          <cell r="J3009" t="str">
            <v>Accepted</v>
          </cell>
          <cell r="K3009" t="str">
            <v>Online Transfer</v>
          </cell>
          <cell r="L3009" t="str">
            <v>Renewal</v>
          </cell>
          <cell r="M3009" t="str">
            <v>-</v>
          </cell>
          <cell r="N3009" t="str">
            <v>-</v>
          </cell>
        </row>
        <row r="3010">
          <cell r="E3010" t="str">
            <v>NFBDG1726LR019155</v>
          </cell>
          <cell r="F3010" t="str">
            <v>2024-01-26 00:00:00</v>
          </cell>
          <cell r="G3010">
            <v>14000</v>
          </cell>
          <cell r="H3010">
            <v>46038</v>
          </cell>
          <cell r="I3010" t="str">
            <v>ALIZA.WALEED</v>
          </cell>
          <cell r="J3010" t="str">
            <v>Accepted</v>
          </cell>
          <cell r="K3010" t="str">
            <v>Online Transfer</v>
          </cell>
          <cell r="L3010" t="str">
            <v>Renewal</v>
          </cell>
          <cell r="M3010" t="str">
            <v>-</v>
          </cell>
          <cell r="N3010" t="str">
            <v>-</v>
          </cell>
        </row>
        <row r="3011">
          <cell r="E3011">
            <v>11341</v>
          </cell>
          <cell r="F3011" t="str">
            <v>2022-01-24 11:51:23</v>
          </cell>
          <cell r="G3011">
            <v>16000</v>
          </cell>
          <cell r="H3011">
            <v>46038</v>
          </cell>
          <cell r="I3011" t="str">
            <v>ALIZA.WALEED</v>
          </cell>
          <cell r="J3011" t="str">
            <v>Accepted</v>
          </cell>
          <cell r="K3011" t="str">
            <v>Online Transfer</v>
          </cell>
          <cell r="L3011" t="str">
            <v>Renewal</v>
          </cell>
          <cell r="M3011" t="str">
            <v>-</v>
          </cell>
          <cell r="N3011" t="str">
            <v>-</v>
          </cell>
        </row>
        <row r="3012">
          <cell r="E3012" t="str">
            <v>H1284229</v>
          </cell>
          <cell r="F3012" t="str">
            <v>2025-12-22 15:37:23</v>
          </cell>
          <cell r="G3012">
            <v>20000</v>
          </cell>
          <cell r="H3012">
            <v>46029</v>
          </cell>
          <cell r="I3012" t="str">
            <v>SHAHZAD.BHATTI</v>
          </cell>
          <cell r="J3012" t="str">
            <v>Accepted</v>
          </cell>
          <cell r="K3012" t="str">
            <v>Online Transfer</v>
          </cell>
          <cell r="L3012" t="str">
            <v>Fresh</v>
          </cell>
          <cell r="M3012" t="str">
            <v>N/A</v>
          </cell>
          <cell r="N3012" t="str">
            <v>-</v>
          </cell>
        </row>
        <row r="3013">
          <cell r="E3013" t="str">
            <v>LR-017759</v>
          </cell>
          <cell r="F3013" t="str">
            <v>2020-01-28 16:14:08</v>
          </cell>
          <cell r="G3013">
            <v>16000</v>
          </cell>
          <cell r="H3013">
            <v>46039</v>
          </cell>
          <cell r="I3013" t="str">
            <v>ALIZA.WALEED</v>
          </cell>
          <cell r="J3013" t="str">
            <v>Accepted</v>
          </cell>
          <cell r="K3013" t="str">
            <v>Online Transfer</v>
          </cell>
          <cell r="L3013" t="str">
            <v>Renewal</v>
          </cell>
          <cell r="M3013" t="str">
            <v>-</v>
          </cell>
          <cell r="N3013" t="str">
            <v>-</v>
          </cell>
        </row>
        <row r="3014">
          <cell r="E3014" t="str">
            <v>ZRE171R-6060160</v>
          </cell>
          <cell r="F3014" t="str">
            <v>2026-01-17 00:00:00</v>
          </cell>
          <cell r="G3014">
            <v>15000</v>
          </cell>
          <cell r="H3014">
            <v>46038</v>
          </cell>
          <cell r="I3014" t="str">
            <v>RAHAT.GUL</v>
          </cell>
          <cell r="J3014" t="str">
            <v>Accepted</v>
          </cell>
          <cell r="K3014" t="str">
            <v>Online Transfer</v>
          </cell>
          <cell r="L3014" t="str">
            <v>Conversion</v>
          </cell>
          <cell r="M3014" t="str">
            <v>N/A</v>
          </cell>
          <cell r="N3014" t="str">
            <v>-</v>
          </cell>
        </row>
        <row r="3015">
          <cell r="E3015">
            <v>10077869</v>
          </cell>
          <cell r="F3015" t="str">
            <v>2024-08-19 12:27:11</v>
          </cell>
          <cell r="G3015">
            <v>9000</v>
          </cell>
          <cell r="H3015">
            <v>46039</v>
          </cell>
          <cell r="I3015" t="str">
            <v>RAHAT.GUL</v>
          </cell>
          <cell r="J3015" t="str">
            <v>Accepted</v>
          </cell>
          <cell r="K3015" t="str">
            <v>Online Transfer</v>
          </cell>
          <cell r="L3015" t="str">
            <v>Renewal</v>
          </cell>
          <cell r="M3015" t="str">
            <v>-</v>
          </cell>
          <cell r="N3015" t="str">
            <v>-</v>
          </cell>
        </row>
        <row r="3016">
          <cell r="E3016" t="str">
            <v>ZRE171R-6020571</v>
          </cell>
          <cell r="F3016" t="str">
            <v>2024-12-24 19:21:45</v>
          </cell>
          <cell r="G3016">
            <v>10000</v>
          </cell>
          <cell r="H3016">
            <v>46039</v>
          </cell>
          <cell r="I3016" t="str">
            <v>JAWAHIR.SAEED</v>
          </cell>
          <cell r="J3016" t="str">
            <v>Accepted</v>
          </cell>
          <cell r="K3016" t="str">
            <v>Online Transfer</v>
          </cell>
          <cell r="L3016" t="str">
            <v>Renewal</v>
          </cell>
          <cell r="M3016" t="str">
            <v>-</v>
          </cell>
          <cell r="N3016" t="str">
            <v>-</v>
          </cell>
        </row>
        <row r="3017">
          <cell r="E3017" t="str">
            <v>NR-029802</v>
          </cell>
          <cell r="F3017" t="str">
            <v>2023-01-31 15:38:42</v>
          </cell>
          <cell r="G3017">
            <v>14000</v>
          </cell>
          <cell r="H3017">
            <v>46038</v>
          </cell>
          <cell r="I3017" t="str">
            <v>RAHAT.GUL</v>
          </cell>
          <cell r="J3017" t="str">
            <v>Accepted</v>
          </cell>
          <cell r="K3017" t="str">
            <v>Online Transfer</v>
          </cell>
          <cell r="L3017" t="str">
            <v>Renewal</v>
          </cell>
          <cell r="M3017" t="str">
            <v>-</v>
          </cell>
          <cell r="N3017" t="str">
            <v>-</v>
          </cell>
        </row>
        <row r="3018">
          <cell r="E3018">
            <v>6086890</v>
          </cell>
          <cell r="F3018" t="str">
            <v>2025-01-31 11:23:49</v>
          </cell>
          <cell r="G3018">
            <v>16000</v>
          </cell>
          <cell r="H3018">
            <v>46038</v>
          </cell>
          <cell r="I3018" t="str">
            <v>ZAYNAB.MUSTAFA</v>
          </cell>
          <cell r="J3018" t="str">
            <v>Accepted</v>
          </cell>
          <cell r="K3018" t="str">
            <v>Online Transfer</v>
          </cell>
          <cell r="L3018" t="str">
            <v>Renewal</v>
          </cell>
          <cell r="M3018" t="str">
            <v>-</v>
          </cell>
          <cell r="N3018" t="str">
            <v>-</v>
          </cell>
        </row>
        <row r="3019">
          <cell r="E3019">
            <v>16041970</v>
          </cell>
          <cell r="F3019" t="str">
            <v>2023-01-31 14:43:44</v>
          </cell>
          <cell r="G3019">
            <v>13000</v>
          </cell>
          <cell r="H3019">
            <v>46038</v>
          </cell>
          <cell r="I3019" t="str">
            <v>RAHAT.GUL</v>
          </cell>
          <cell r="J3019" t="str">
            <v>Accepted</v>
          </cell>
          <cell r="K3019" t="str">
            <v>Online Transfer</v>
          </cell>
          <cell r="L3019" t="str">
            <v>Renewal</v>
          </cell>
          <cell r="M3019" t="str">
            <v>-</v>
          </cell>
          <cell r="N3019" t="str">
            <v>-</v>
          </cell>
        </row>
        <row r="3020">
          <cell r="E3020">
            <v>510272</v>
          </cell>
          <cell r="F3020" t="str">
            <v>2023-01-31 16:12:55</v>
          </cell>
          <cell r="G3020">
            <v>14000</v>
          </cell>
          <cell r="H3020">
            <v>46038</v>
          </cell>
          <cell r="I3020" t="str">
            <v>RAHAT.GUL</v>
          </cell>
          <cell r="J3020" t="str">
            <v>Accepted</v>
          </cell>
          <cell r="K3020" t="str">
            <v>Online Transfer</v>
          </cell>
          <cell r="L3020" t="str">
            <v>Renewal</v>
          </cell>
          <cell r="M3020" t="str">
            <v>-</v>
          </cell>
          <cell r="N3020" t="str">
            <v>-</v>
          </cell>
        </row>
        <row r="3021">
          <cell r="E3021" t="str">
            <v>RU3-1263080</v>
          </cell>
          <cell r="F3021" t="str">
            <v>2025-01-29 12:42:41</v>
          </cell>
          <cell r="G3021">
            <v>13000</v>
          </cell>
          <cell r="H3021">
            <v>46038</v>
          </cell>
          <cell r="I3021" t="str">
            <v>HUZAIFA.KHAN</v>
          </cell>
          <cell r="J3021" t="str">
            <v>Accepted</v>
          </cell>
          <cell r="K3021" t="str">
            <v>Online Transfer</v>
          </cell>
          <cell r="L3021" t="str">
            <v>Renewal</v>
          </cell>
          <cell r="M3021" t="str">
            <v>-</v>
          </cell>
          <cell r="N3021" t="str">
            <v>-</v>
          </cell>
        </row>
        <row r="3022">
          <cell r="E3022" t="str">
            <v>NSP150R7066014</v>
          </cell>
          <cell r="F3022" t="str">
            <v>2026-01-12 13:30:09</v>
          </cell>
          <cell r="G3022">
            <v>17000</v>
          </cell>
          <cell r="H3022">
            <v>46037</v>
          </cell>
          <cell r="I3022" t="str">
            <v>JOSEPH.H</v>
          </cell>
          <cell r="J3022" t="str">
            <v>Accepted</v>
          </cell>
          <cell r="K3022" t="str">
            <v>Online Transfer</v>
          </cell>
          <cell r="L3022" t="str">
            <v>Fresh</v>
          </cell>
          <cell r="M3022" t="str">
            <v>N/A</v>
          </cell>
          <cell r="N3022" t="str">
            <v>-</v>
          </cell>
        </row>
        <row r="3023">
          <cell r="E3023" t="str">
            <v>NFBFD1530CR132337</v>
          </cell>
          <cell r="F3023" t="str">
            <v>2026-01-09 12:22:53</v>
          </cell>
          <cell r="G3023">
            <v>15000</v>
          </cell>
          <cell r="H3023">
            <v>46036</v>
          </cell>
          <cell r="I3023" t="str">
            <v>JOSEPH.H</v>
          </cell>
          <cell r="J3023" t="str">
            <v>Accepted</v>
          </cell>
          <cell r="K3023" t="str">
            <v>Cash Deposit</v>
          </cell>
          <cell r="L3023" t="str">
            <v>Fresh</v>
          </cell>
          <cell r="M3023" t="str">
            <v>N/A</v>
          </cell>
          <cell r="N3023" t="str">
            <v>-</v>
          </cell>
        </row>
        <row r="3024">
          <cell r="E3024">
            <v>5535142</v>
          </cell>
          <cell r="F3024" t="str">
            <v>2022-01-15 13:08:57</v>
          </cell>
          <cell r="G3024">
            <v>15000</v>
          </cell>
          <cell r="H3024">
            <v>46038</v>
          </cell>
          <cell r="I3024" t="str">
            <v>ABDUL.AHAD</v>
          </cell>
          <cell r="J3024" t="str">
            <v>Accepted</v>
          </cell>
          <cell r="K3024" t="str">
            <v>Online Transfer</v>
          </cell>
          <cell r="L3024" t="str">
            <v>Renewal</v>
          </cell>
          <cell r="M3024" t="str">
            <v>-</v>
          </cell>
          <cell r="N3024" t="str">
            <v>-</v>
          </cell>
        </row>
        <row r="3025">
          <cell r="E3025" t="str">
            <v>EC700334</v>
          </cell>
          <cell r="F3025" t="str">
            <v>2026-01-16 16:38:56</v>
          </cell>
          <cell r="G3025">
            <v>13000</v>
          </cell>
          <cell r="H3025">
            <v>46038</v>
          </cell>
          <cell r="I3025" t="str">
            <v>SHAYAN</v>
          </cell>
          <cell r="J3025" t="str">
            <v>Accepted</v>
          </cell>
          <cell r="K3025" t="str">
            <v>Online Transfer</v>
          </cell>
          <cell r="L3025" t="str">
            <v>Fresh</v>
          </cell>
          <cell r="M3025" t="str">
            <v>N/A</v>
          </cell>
          <cell r="N3025" t="str">
            <v>-</v>
          </cell>
        </row>
        <row r="3026">
          <cell r="E3026" t="str">
            <v>NF1SZC63S00220333</v>
          </cell>
          <cell r="F3026" t="str">
            <v>2026-01-14 17:13:05</v>
          </cell>
          <cell r="G3026">
            <v>6000</v>
          </cell>
          <cell r="H3026">
            <v>46038</v>
          </cell>
          <cell r="I3026" t="str">
            <v>SHAYAN</v>
          </cell>
          <cell r="J3026" t="str">
            <v>Accepted</v>
          </cell>
          <cell r="K3026" t="str">
            <v>Online Transfer</v>
          </cell>
          <cell r="L3026" t="str">
            <v>Fresh</v>
          </cell>
          <cell r="M3026" t="str">
            <v>N/A</v>
          </cell>
          <cell r="N3026" t="str">
            <v>-</v>
          </cell>
        </row>
        <row r="3027">
          <cell r="E3027" t="str">
            <v>A200A-0864441</v>
          </cell>
          <cell r="F3027" t="str">
            <v>2025-12-18 13:47:07</v>
          </cell>
          <cell r="G3027">
            <v>12500</v>
          </cell>
          <cell r="H3027">
            <v>46009</v>
          </cell>
          <cell r="I3027" t="str">
            <v>ANIL</v>
          </cell>
          <cell r="J3027" t="str">
            <v>Accepted</v>
          </cell>
          <cell r="K3027" t="str">
            <v>Online Transfer</v>
          </cell>
          <cell r="L3027" t="str">
            <v>Fresh</v>
          </cell>
          <cell r="M3027" t="str">
            <v>N/A</v>
          </cell>
          <cell r="N3027" t="str">
            <v>-</v>
          </cell>
        </row>
        <row r="3028">
          <cell r="E3028" t="str">
            <v>CBL-441</v>
          </cell>
          <cell r="F3028" t="str">
            <v>2026-01-14 16:45:00</v>
          </cell>
          <cell r="G3028">
            <v>13000</v>
          </cell>
          <cell r="H3028">
            <v>46037</v>
          </cell>
          <cell r="I3028" t="str">
            <v>SHAYAN</v>
          </cell>
          <cell r="J3028" t="str">
            <v>Accepted</v>
          </cell>
          <cell r="K3028" t="str">
            <v>Online Transfer</v>
          </cell>
          <cell r="L3028" t="str">
            <v>Fresh</v>
          </cell>
          <cell r="M3028" t="str">
            <v>N/A</v>
          </cell>
          <cell r="N3028" t="str">
            <v>-</v>
          </cell>
        </row>
        <row r="3029">
          <cell r="E3029" t="str">
            <v>ZRE172R-7074716</v>
          </cell>
          <cell r="F3029" t="str">
            <v>2025-01-18 16:17:14</v>
          </cell>
          <cell r="G3029">
            <v>15000</v>
          </cell>
          <cell r="H3029">
            <v>46038</v>
          </cell>
          <cell r="I3029" t="str">
            <v>ABDUL.AHAD</v>
          </cell>
          <cell r="J3029" t="str">
            <v>Accepted</v>
          </cell>
          <cell r="K3029" t="str">
            <v>Online Transfer</v>
          </cell>
          <cell r="L3029" t="str">
            <v>Renewal</v>
          </cell>
          <cell r="M3029" t="str">
            <v>-</v>
          </cell>
          <cell r="N3029" t="str">
            <v>-</v>
          </cell>
        </row>
        <row r="3030">
          <cell r="E3030" t="str">
            <v>H1049240</v>
          </cell>
          <cell r="F3030" t="str">
            <v>2025-01-28 18:50:18</v>
          </cell>
          <cell r="G3030">
            <v>13000</v>
          </cell>
          <cell r="H3030">
            <v>46038</v>
          </cell>
          <cell r="I3030" t="str">
            <v>ABDUL.AHAD</v>
          </cell>
          <cell r="J3030" t="str">
            <v>Accepted</v>
          </cell>
          <cell r="K3030" t="str">
            <v>Online Transfer</v>
          </cell>
          <cell r="L3030" t="str">
            <v>Renewal</v>
          </cell>
          <cell r="M3030" t="str">
            <v>-</v>
          </cell>
          <cell r="N3030" t="str">
            <v>-</v>
          </cell>
        </row>
        <row r="3031">
          <cell r="E3031" t="str">
            <v>004869</v>
          </cell>
          <cell r="F3031" t="str">
            <v>2025-01-14 00:00:00</v>
          </cell>
          <cell r="G3031">
            <v>15000</v>
          </cell>
          <cell r="H3031">
            <v>46037</v>
          </cell>
          <cell r="I3031" t="str">
            <v>ABDUL.AHAD</v>
          </cell>
          <cell r="J3031" t="str">
            <v>Accepted</v>
          </cell>
          <cell r="K3031" t="str">
            <v>Online Transfer</v>
          </cell>
          <cell r="L3031" t="str">
            <v>Renewal</v>
          </cell>
          <cell r="M3031" t="str">
            <v>-</v>
          </cell>
          <cell r="N3031" t="str">
            <v>-</v>
          </cell>
        </row>
        <row r="3032">
          <cell r="E3032" t="str">
            <v>NFBFC6660MR080721</v>
          </cell>
          <cell r="F3032" t="str">
            <v>2025-01-29 18:34:20</v>
          </cell>
          <cell r="G3032">
            <v>15000</v>
          </cell>
          <cell r="H3032">
            <v>46038</v>
          </cell>
          <cell r="I3032" t="str">
            <v>ABDUL.AHAD</v>
          </cell>
          <cell r="J3032" t="str">
            <v>Accepted</v>
          </cell>
          <cell r="K3032" t="str">
            <v>Online Transfer</v>
          </cell>
          <cell r="L3032" t="str">
            <v>Renewal</v>
          </cell>
          <cell r="M3032" t="str">
            <v>-</v>
          </cell>
          <cell r="N3032" t="str">
            <v>-</v>
          </cell>
        </row>
        <row r="3033">
          <cell r="E3033" t="str">
            <v>NF9EF4A57S2013398</v>
          </cell>
          <cell r="F3033" t="str">
            <v>2025-01-30 12:26:07</v>
          </cell>
          <cell r="G3033">
            <v>15000</v>
          </cell>
          <cell r="H3033">
            <v>46037</v>
          </cell>
          <cell r="I3033" t="str">
            <v>ABDUL.AHAD</v>
          </cell>
          <cell r="J3033" t="str">
            <v>Accepted</v>
          </cell>
          <cell r="K3033" t="str">
            <v>Online Transfer</v>
          </cell>
          <cell r="L3033" t="str">
            <v>Renewal</v>
          </cell>
          <cell r="M3033" t="str">
            <v>-</v>
          </cell>
          <cell r="N3033" t="str">
            <v>-</v>
          </cell>
        </row>
        <row r="3034">
          <cell r="E3034" t="str">
            <v>NFBFC6662NR083248</v>
          </cell>
          <cell r="F3034" t="str">
            <v>2026-01-16 00:00:00</v>
          </cell>
          <cell r="G3034">
            <v>20000</v>
          </cell>
          <cell r="H3034">
            <v>46038</v>
          </cell>
          <cell r="I3034" t="str">
            <v>YOUSUF.KHAN</v>
          </cell>
          <cell r="J3034" t="str">
            <v>Accepted</v>
          </cell>
          <cell r="K3034" t="str">
            <v>Online Transfer</v>
          </cell>
          <cell r="L3034" t="str">
            <v>Conversion</v>
          </cell>
          <cell r="M3034" t="str">
            <v>NA</v>
          </cell>
          <cell r="N3034" t="str">
            <v>-</v>
          </cell>
        </row>
        <row r="3035">
          <cell r="E3035" t="str">
            <v>R250113</v>
          </cell>
          <cell r="F3035" t="str">
            <v>2025-01-20 11:22:58</v>
          </cell>
          <cell r="G3035">
            <v>13000</v>
          </cell>
          <cell r="H3035">
            <v>46038</v>
          </cell>
          <cell r="I3035" t="str">
            <v>MOSES.AKHTAR</v>
          </cell>
          <cell r="J3035" t="str">
            <v>Accepted</v>
          </cell>
          <cell r="K3035" t="str">
            <v>Online Transfer</v>
          </cell>
          <cell r="L3035" t="str">
            <v>Renewal</v>
          </cell>
          <cell r="M3035" t="str">
            <v>-</v>
          </cell>
          <cell r="N3035" t="str">
            <v>-</v>
          </cell>
        </row>
        <row r="3036">
          <cell r="E3036">
            <v>10143081</v>
          </cell>
          <cell r="F3036" t="str">
            <v>2023-01-20 17:49:04</v>
          </cell>
          <cell r="G3036">
            <v>13000</v>
          </cell>
          <cell r="H3036">
            <v>46038</v>
          </cell>
          <cell r="I3036" t="str">
            <v>AGHA.M.JAFFER</v>
          </cell>
          <cell r="J3036" t="str">
            <v>Accepted</v>
          </cell>
          <cell r="K3036" t="str">
            <v>Online Transfer</v>
          </cell>
          <cell r="L3036" t="str">
            <v>Renewal</v>
          </cell>
          <cell r="M3036" t="str">
            <v>-</v>
          </cell>
          <cell r="N3036" t="str">
            <v>-</v>
          </cell>
        </row>
        <row r="3037">
          <cell r="E3037" t="str">
            <v>ED203484</v>
          </cell>
          <cell r="F3037" t="str">
            <v>2026-01-13 13:31:05</v>
          </cell>
          <cell r="G3037">
            <v>13000</v>
          </cell>
          <cell r="H3037">
            <v>46035</v>
          </cell>
          <cell r="I3037" t="str">
            <v>SABOOR.ALI</v>
          </cell>
          <cell r="J3037" t="str">
            <v>Accepted</v>
          </cell>
          <cell r="K3037" t="str">
            <v>Online Transfer</v>
          </cell>
          <cell r="L3037" t="str">
            <v>Fresh</v>
          </cell>
          <cell r="M3037" t="str">
            <v>N/A</v>
          </cell>
          <cell r="N3037" t="str">
            <v>-</v>
          </cell>
        </row>
        <row r="3038">
          <cell r="E3038" t="str">
            <v>NE43G-168876</v>
          </cell>
          <cell r="F3038" t="str">
            <v>2026-01-13 16:58:21</v>
          </cell>
          <cell r="G3038">
            <v>13000</v>
          </cell>
          <cell r="H3038">
            <v>46035</v>
          </cell>
          <cell r="I3038" t="str">
            <v>SABOOR.ALI</v>
          </cell>
          <cell r="J3038" t="str">
            <v>Accepted</v>
          </cell>
          <cell r="K3038" t="str">
            <v>Online Transfer</v>
          </cell>
          <cell r="L3038" t="str">
            <v>Fresh</v>
          </cell>
          <cell r="M3038" t="str">
            <v>N/A</v>
          </cell>
          <cell r="N3038" t="str">
            <v>-</v>
          </cell>
        </row>
        <row r="3039">
          <cell r="E3039" t="str">
            <v>NFBGM1540BR124038</v>
          </cell>
          <cell r="F3039" t="str">
            <v>2026-01-13 14:37:58</v>
          </cell>
          <cell r="G3039">
            <v>17000</v>
          </cell>
          <cell r="H3039">
            <v>46035</v>
          </cell>
          <cell r="I3039" t="str">
            <v>SABOOR.ALI</v>
          </cell>
          <cell r="J3039" t="str">
            <v>Accepted</v>
          </cell>
          <cell r="K3039" t="str">
            <v>Online Transfer</v>
          </cell>
          <cell r="L3039" t="str">
            <v>Fresh</v>
          </cell>
          <cell r="M3039" t="str">
            <v>N/A</v>
          </cell>
          <cell r="N3039" t="str">
            <v>-</v>
          </cell>
        </row>
        <row r="3040">
          <cell r="E3040" t="str">
            <v>BGK-784</v>
          </cell>
          <cell r="F3040" t="str">
            <v>2026-01-16 15:23:54</v>
          </cell>
          <cell r="G3040">
            <v>16000</v>
          </cell>
          <cell r="H3040">
            <v>46038</v>
          </cell>
          <cell r="I3040" t="str">
            <v>M.FAIZAN</v>
          </cell>
          <cell r="J3040" t="str">
            <v>Accepted</v>
          </cell>
          <cell r="K3040" t="str">
            <v>Online Transfer</v>
          </cell>
          <cell r="L3040" t="str">
            <v>Fresh</v>
          </cell>
          <cell r="M3040" t="str">
            <v>N/A</v>
          </cell>
          <cell r="N3040" t="str">
            <v>-</v>
          </cell>
        </row>
        <row r="3041">
          <cell r="E3041" t="str">
            <v>NKMASE2E9S1008349</v>
          </cell>
          <cell r="F3041" t="str">
            <v>2026-01-10 12:47:34</v>
          </cell>
          <cell r="G3041">
            <v>13000</v>
          </cell>
          <cell r="H3041">
            <v>46037</v>
          </cell>
          <cell r="I3041" t="str">
            <v>SABOOR.ALI</v>
          </cell>
          <cell r="J3041" t="str">
            <v>Accepted</v>
          </cell>
          <cell r="K3041" t="str">
            <v>Online Transfer</v>
          </cell>
          <cell r="L3041" t="str">
            <v>Fresh</v>
          </cell>
          <cell r="M3041" t="str">
            <v>N/A</v>
          </cell>
          <cell r="N3041" t="str">
            <v>-</v>
          </cell>
        </row>
        <row r="3042">
          <cell r="E3042" t="str">
            <v>BKG-298</v>
          </cell>
          <cell r="F3042" t="str">
            <v>2026-01-16 14:18:15</v>
          </cell>
          <cell r="G3042">
            <v>15000</v>
          </cell>
          <cell r="H3042">
            <v>46038</v>
          </cell>
          <cell r="I3042" t="str">
            <v>M.FAIZAN</v>
          </cell>
          <cell r="J3042" t="str">
            <v>Accepted</v>
          </cell>
          <cell r="K3042" t="str">
            <v>Online Transfer</v>
          </cell>
          <cell r="L3042" t="str">
            <v>Fresh</v>
          </cell>
          <cell r="M3042" t="str">
            <v>N/A</v>
          </cell>
          <cell r="N3042" t="str">
            <v>-</v>
          </cell>
        </row>
        <row r="3043">
          <cell r="E3043" t="str">
            <v>R2011280</v>
          </cell>
          <cell r="F3043" t="str">
            <v>2025-01-18 18:24:49</v>
          </cell>
          <cell r="G3043">
            <v>14000</v>
          </cell>
          <cell r="H3043">
            <v>46038</v>
          </cell>
          <cell r="I3043" t="str">
            <v>AGHA.M.JAFFER</v>
          </cell>
          <cell r="J3043" t="str">
            <v>Accepted</v>
          </cell>
          <cell r="K3043" t="str">
            <v>Online Transfer</v>
          </cell>
          <cell r="L3043" t="str">
            <v>Renewal</v>
          </cell>
          <cell r="M3043" t="str">
            <v>-</v>
          </cell>
          <cell r="N3043" t="str">
            <v>-</v>
          </cell>
        </row>
        <row r="3044">
          <cell r="E3044">
            <v>7059287</v>
          </cell>
          <cell r="F3044" t="str">
            <v>2023-01-30 20:43:29</v>
          </cell>
          <cell r="G3044">
            <v>13000</v>
          </cell>
          <cell r="H3044">
            <v>46037</v>
          </cell>
          <cell r="I3044" t="str">
            <v>SABA.CH</v>
          </cell>
          <cell r="J3044" t="str">
            <v>Accepted</v>
          </cell>
          <cell r="K3044" t="str">
            <v>Online Transfer</v>
          </cell>
          <cell r="L3044" t="str">
            <v>Renewal</v>
          </cell>
          <cell r="M3044" t="str">
            <v>---</v>
          </cell>
          <cell r="N3044" t="str">
            <v>-</v>
          </cell>
        </row>
        <row r="3045">
          <cell r="E3045" t="str">
            <v>NP000639</v>
          </cell>
          <cell r="F3045" t="str">
            <v>2026-01-17 00:00:00</v>
          </cell>
          <cell r="G3045">
            <v>16000</v>
          </cell>
          <cell r="H3045">
            <v>46036</v>
          </cell>
          <cell r="I3045" t="str">
            <v>SABA.CH</v>
          </cell>
          <cell r="J3045" t="str">
            <v>Accepted</v>
          </cell>
          <cell r="K3045" t="str">
            <v>Online Transfer</v>
          </cell>
          <cell r="L3045" t="str">
            <v>Conversion</v>
          </cell>
          <cell r="M3045" t="str">
            <v>---</v>
          </cell>
          <cell r="N3045" t="str">
            <v>-</v>
          </cell>
        </row>
        <row r="3046">
          <cell r="E3046">
            <v>1193591</v>
          </cell>
          <cell r="F3046" t="str">
            <v>2024-01-29 13:11:33</v>
          </cell>
          <cell r="G3046">
            <v>13000</v>
          </cell>
          <cell r="H3046">
            <v>46036</v>
          </cell>
          <cell r="I3046" t="str">
            <v>SABA.CH</v>
          </cell>
          <cell r="J3046" t="str">
            <v>Accepted</v>
          </cell>
          <cell r="K3046" t="str">
            <v>Online Transfer</v>
          </cell>
          <cell r="L3046" t="str">
            <v>Renewal</v>
          </cell>
          <cell r="M3046" t="str">
            <v>-</v>
          </cell>
          <cell r="N3046" t="str">
            <v>-</v>
          </cell>
        </row>
        <row r="3047">
          <cell r="E3047">
            <v>3103147</v>
          </cell>
          <cell r="F3047" t="str">
            <v>2024-01-29 13:04:02</v>
          </cell>
          <cell r="G3047">
            <v>13000</v>
          </cell>
          <cell r="H3047">
            <v>46036</v>
          </cell>
          <cell r="I3047" t="str">
            <v>SABA.CH</v>
          </cell>
          <cell r="J3047" t="str">
            <v>Accepted</v>
          </cell>
          <cell r="K3047" t="str">
            <v>Online Transfer</v>
          </cell>
          <cell r="L3047" t="str">
            <v>Renewal</v>
          </cell>
          <cell r="M3047" t="str">
            <v>-</v>
          </cell>
          <cell r="N3047" t="str">
            <v>-</v>
          </cell>
        </row>
        <row r="3048">
          <cell r="E3048">
            <v>10146033</v>
          </cell>
          <cell r="F3048" t="str">
            <v>2024-01-23 17:41:43</v>
          </cell>
          <cell r="G3048">
            <v>13000</v>
          </cell>
          <cell r="H3048">
            <v>46036</v>
          </cell>
          <cell r="I3048" t="str">
            <v>SABA.CH</v>
          </cell>
          <cell r="J3048" t="str">
            <v>Accepted</v>
          </cell>
          <cell r="K3048" t="str">
            <v>Online Transfer</v>
          </cell>
          <cell r="L3048" t="str">
            <v>Renewal</v>
          </cell>
          <cell r="M3048" t="str">
            <v>-</v>
          </cell>
          <cell r="N3048" t="str">
            <v>-</v>
          </cell>
        </row>
        <row r="3049">
          <cell r="E3049" t="str">
            <v>B11W-0206463</v>
          </cell>
          <cell r="F3049" t="str">
            <v>2025-12-10 00:00:00</v>
          </cell>
          <cell r="G3049">
            <v>14000</v>
          </cell>
          <cell r="H3049">
            <v>46037</v>
          </cell>
          <cell r="I3049" t="str">
            <v>ANIL</v>
          </cell>
          <cell r="J3049" t="str">
            <v>Accepted</v>
          </cell>
          <cell r="K3049" t="str">
            <v>Online Transfer</v>
          </cell>
          <cell r="L3049" t="str">
            <v>Fresh</v>
          </cell>
          <cell r="M3049" t="str">
            <v>N/A</v>
          </cell>
          <cell r="N3049" t="str">
            <v>-</v>
          </cell>
        </row>
        <row r="3050">
          <cell r="E3050">
            <v>232748</v>
          </cell>
          <cell r="F3050" t="str">
            <v>2024-01-08 10:41:30</v>
          </cell>
          <cell r="G3050">
            <v>10000</v>
          </cell>
          <cell r="H3050">
            <v>46036</v>
          </cell>
          <cell r="I3050" t="str">
            <v>SABA.CH</v>
          </cell>
          <cell r="J3050" t="str">
            <v>Accepted</v>
          </cell>
          <cell r="K3050" t="str">
            <v>Online Transfer</v>
          </cell>
          <cell r="L3050" t="str">
            <v>Renewal</v>
          </cell>
          <cell r="M3050" t="str">
            <v>-</v>
          </cell>
          <cell r="N3050" t="str">
            <v>-</v>
          </cell>
        </row>
        <row r="3051">
          <cell r="E3051" t="str">
            <v>0891123</v>
          </cell>
          <cell r="F3051" t="str">
            <v>2023-12-01 14:02:00</v>
          </cell>
          <cell r="G3051">
            <v>10000</v>
          </cell>
          <cell r="H3051">
            <v>46035</v>
          </cell>
          <cell r="I3051" t="str">
            <v>SABA.CH</v>
          </cell>
          <cell r="J3051" t="str">
            <v>Accepted</v>
          </cell>
          <cell r="K3051" t="str">
            <v>Online Transfer</v>
          </cell>
          <cell r="L3051" t="str">
            <v>Renewal</v>
          </cell>
          <cell r="M3051" t="str">
            <v>-</v>
          </cell>
          <cell r="N3051" t="str">
            <v>-</v>
          </cell>
        </row>
        <row r="3052">
          <cell r="E3052">
            <v>708654</v>
          </cell>
          <cell r="F3052" t="str">
            <v>2022-01-07 14:39:39</v>
          </cell>
          <cell r="G3052">
            <v>12500</v>
          </cell>
          <cell r="H3052">
            <v>46032</v>
          </cell>
          <cell r="I3052" t="str">
            <v>ABDUL.AHAD</v>
          </cell>
          <cell r="J3052" t="str">
            <v>Accepted</v>
          </cell>
          <cell r="K3052" t="str">
            <v>Online Transfer</v>
          </cell>
          <cell r="L3052" t="str">
            <v>Renewal</v>
          </cell>
          <cell r="M3052" t="str">
            <v>-</v>
          </cell>
          <cell r="N3052" t="str">
            <v>-</v>
          </cell>
        </row>
        <row r="3053">
          <cell r="E3053" t="str">
            <v>KUN126R-0965960</v>
          </cell>
          <cell r="F3053" t="str">
            <v>2026-01-16 00:00:00</v>
          </cell>
          <cell r="G3053">
            <v>14000</v>
          </cell>
          <cell r="H3053">
            <v>46035</v>
          </cell>
          <cell r="I3053" t="str">
            <v>SABA.CH</v>
          </cell>
          <cell r="J3053" t="str">
            <v>Accepted</v>
          </cell>
          <cell r="K3053" t="str">
            <v>Online Transfer</v>
          </cell>
          <cell r="L3053" t="str">
            <v>Conversion</v>
          </cell>
          <cell r="M3053" t="str">
            <v>---------</v>
          </cell>
          <cell r="N3053" t="str">
            <v>-</v>
          </cell>
        </row>
        <row r="3054">
          <cell r="E3054" t="str">
            <v>NF1AET306H1239128</v>
          </cell>
          <cell r="F3054" t="str">
            <v>2025-12-08 13:04:36</v>
          </cell>
          <cell r="G3054">
            <v>14000</v>
          </cell>
          <cell r="H3054">
            <v>46038</v>
          </cell>
          <cell r="I3054" t="str">
            <v>ANIL</v>
          </cell>
          <cell r="J3054" t="str">
            <v>Accepted</v>
          </cell>
          <cell r="K3054" t="str">
            <v>Online Transfer</v>
          </cell>
          <cell r="L3054" t="str">
            <v>Fresh</v>
          </cell>
          <cell r="M3054" t="str">
            <v>N/A</v>
          </cell>
          <cell r="N3054" t="str">
            <v>-</v>
          </cell>
        </row>
        <row r="3055">
          <cell r="E3055" t="str">
            <v>R003117</v>
          </cell>
          <cell r="F3055" t="str">
            <v>2025-08-30 15:36:23</v>
          </cell>
          <cell r="G3055">
            <v>4000</v>
          </cell>
          <cell r="H3055">
            <v>46037</v>
          </cell>
          <cell r="I3055" t="str">
            <v>WAQAR.NABI</v>
          </cell>
          <cell r="J3055" t="str">
            <v>Accepted</v>
          </cell>
          <cell r="K3055" t="str">
            <v>Online Transfer</v>
          </cell>
          <cell r="L3055" t="str">
            <v>Removal Transfer</v>
          </cell>
          <cell r="M3055" t="str">
            <v>-</v>
          </cell>
          <cell r="N3055" t="str">
            <v>-</v>
          </cell>
        </row>
        <row r="3056">
          <cell r="E3056" t="str">
            <v>K10955</v>
          </cell>
          <cell r="F3056" t="str">
            <v>2026-01-07 13:35:27</v>
          </cell>
          <cell r="G3056">
            <v>10000</v>
          </cell>
          <cell r="H3056">
            <v>46037</v>
          </cell>
          <cell r="I3056" t="str">
            <v>WAQAR.NABI</v>
          </cell>
          <cell r="J3056" t="str">
            <v>Accepted</v>
          </cell>
          <cell r="K3056" t="str">
            <v>Online Transfer</v>
          </cell>
          <cell r="L3056" t="str">
            <v>Fresh</v>
          </cell>
          <cell r="M3056" t="str">
            <v>N/A</v>
          </cell>
          <cell r="N3056" t="str">
            <v>-</v>
          </cell>
        </row>
        <row r="3057">
          <cell r="E3057" t="str">
            <v>NZE170R-4138006</v>
          </cell>
          <cell r="F3057" t="str">
            <v>2025-01-24 18:38:22</v>
          </cell>
          <cell r="G3057">
            <v>15000</v>
          </cell>
          <cell r="H3057">
            <v>46038</v>
          </cell>
          <cell r="I3057" t="str">
            <v>HUZAIFA.KHAN</v>
          </cell>
          <cell r="J3057" t="str">
            <v>Accepted</v>
          </cell>
          <cell r="K3057" t="str">
            <v>Online Transfer</v>
          </cell>
          <cell r="L3057" t="str">
            <v>Renewal</v>
          </cell>
          <cell r="M3057" t="str">
            <v>-</v>
          </cell>
          <cell r="N3057" t="str">
            <v>-</v>
          </cell>
        </row>
        <row r="3058">
          <cell r="E3058" t="str">
            <v>C2163326</v>
          </cell>
          <cell r="F3058" t="str">
            <v>2025-05-06 18:35:10</v>
          </cell>
          <cell r="G3058">
            <v>4000</v>
          </cell>
          <cell r="H3058">
            <v>46015</v>
          </cell>
          <cell r="I3058" t="str">
            <v>WAQAR.NABI</v>
          </cell>
          <cell r="J3058" t="str">
            <v>Accepted</v>
          </cell>
          <cell r="K3058" t="str">
            <v>Online Transfer</v>
          </cell>
          <cell r="L3058" t="str">
            <v>Removal Transfer</v>
          </cell>
          <cell r="M3058" t="str">
            <v>-</v>
          </cell>
          <cell r="N3058" t="str">
            <v>-</v>
          </cell>
        </row>
        <row r="3059">
          <cell r="E3059" t="str">
            <v>NZE170R-410210</v>
          </cell>
          <cell r="F3059" t="str">
            <v>2022-01-12 10:48:00</v>
          </cell>
          <cell r="G3059">
            <v>15500</v>
          </cell>
          <cell r="H3059">
            <v>46038</v>
          </cell>
          <cell r="I3059" t="str">
            <v>WASEEM.TARIQ</v>
          </cell>
          <cell r="J3059" t="str">
            <v>Accepted</v>
          </cell>
          <cell r="K3059" t="str">
            <v>Online Transfer</v>
          </cell>
          <cell r="L3059" t="str">
            <v>Renewal</v>
          </cell>
          <cell r="M3059" t="str">
            <v>-</v>
          </cell>
          <cell r="N3059" t="str">
            <v>-</v>
          </cell>
        </row>
        <row r="3060">
          <cell r="E3060" t="str">
            <v>NF9EEUA56S2013363</v>
          </cell>
          <cell r="F3060" t="str">
            <v>2025-01-31 15:30:37</v>
          </cell>
          <cell r="G3060">
            <v>16000</v>
          </cell>
          <cell r="H3060">
            <v>46038</v>
          </cell>
          <cell r="I3060" t="str">
            <v>ZAYNAB.MUSTAFA</v>
          </cell>
          <cell r="J3060" t="str">
            <v>Accepted</v>
          </cell>
          <cell r="K3060" t="str">
            <v>Online Transfer</v>
          </cell>
          <cell r="L3060" t="str">
            <v>Renewal</v>
          </cell>
          <cell r="M3060" t="str">
            <v>-</v>
          </cell>
          <cell r="N3060" t="str">
            <v>-</v>
          </cell>
        </row>
        <row r="3061">
          <cell r="E3061" t="str">
            <v>CC005417</v>
          </cell>
          <cell r="F3061" t="str">
            <v>2026-01-16 00:00:00</v>
          </cell>
          <cell r="G3061">
            <v>13000</v>
          </cell>
          <cell r="H3061">
            <v>46038</v>
          </cell>
          <cell r="I3061" t="str">
            <v>FARJAD.MANZOOR</v>
          </cell>
          <cell r="J3061" t="str">
            <v>Accepted</v>
          </cell>
          <cell r="K3061" t="str">
            <v>Online Transfer</v>
          </cell>
          <cell r="L3061" t="str">
            <v>Conversion</v>
          </cell>
          <cell r="M3061" t="str">
            <v>N/A</v>
          </cell>
          <cell r="N3061" t="str">
            <v>-</v>
          </cell>
        </row>
        <row r="3062">
          <cell r="E3062" t="str">
            <v>NSP150R-7049419</v>
          </cell>
          <cell r="F3062" t="str">
            <v>2025-01-28 15:02:24</v>
          </cell>
          <cell r="G3062">
            <v>13000</v>
          </cell>
          <cell r="H3062">
            <v>46038</v>
          </cell>
          <cell r="I3062" t="str">
            <v>MOSES.AKHTAR</v>
          </cell>
          <cell r="J3062" t="str">
            <v>Accepted</v>
          </cell>
          <cell r="K3062" t="str">
            <v>Online Transfer</v>
          </cell>
          <cell r="L3062" t="str">
            <v>Renewal</v>
          </cell>
          <cell r="M3062" t="str">
            <v>-</v>
          </cell>
          <cell r="N3062" t="str">
            <v>-</v>
          </cell>
        </row>
        <row r="3063">
          <cell r="E3063" t="str">
            <v>LR265320</v>
          </cell>
          <cell r="F3063" t="str">
            <v>2026-01-16 00:00:00</v>
          </cell>
          <cell r="G3063">
            <v>16000</v>
          </cell>
          <cell r="H3063">
            <v>46038</v>
          </cell>
          <cell r="I3063" t="str">
            <v>HASNAIN</v>
          </cell>
          <cell r="J3063" t="str">
            <v>Accepted</v>
          </cell>
          <cell r="K3063" t="str">
            <v>Online Transfer</v>
          </cell>
          <cell r="L3063" t="str">
            <v>Conversion</v>
          </cell>
          <cell r="M3063" t="str">
            <v>N/A</v>
          </cell>
          <cell r="N3063" t="str">
            <v>-</v>
          </cell>
        </row>
        <row r="3064">
          <cell r="E3064">
            <v>255997</v>
          </cell>
          <cell r="F3064" t="str">
            <v>2025-12-20 11:56:14</v>
          </cell>
          <cell r="G3064">
            <v>10000</v>
          </cell>
          <cell r="H3064">
            <v>46015</v>
          </cell>
          <cell r="I3064" t="str">
            <v>WAQAR.NABI</v>
          </cell>
          <cell r="J3064" t="str">
            <v>Accepted</v>
          </cell>
          <cell r="K3064" t="str">
            <v>Online Transfer</v>
          </cell>
          <cell r="L3064" t="str">
            <v>Fresh</v>
          </cell>
          <cell r="M3064" t="str">
            <v>N/A</v>
          </cell>
          <cell r="N3064" t="str">
            <v>-</v>
          </cell>
        </row>
        <row r="3065">
          <cell r="E3065" t="str">
            <v>CBW-846</v>
          </cell>
          <cell r="F3065" t="str">
            <v>2025-01-31 22:29:20</v>
          </cell>
          <cell r="G3065">
            <v>11000</v>
          </cell>
          <cell r="H3065">
            <v>46038</v>
          </cell>
          <cell r="I3065" t="str">
            <v>IQRA.KHAN</v>
          </cell>
          <cell r="J3065" t="str">
            <v>Accepted</v>
          </cell>
          <cell r="K3065" t="str">
            <v>Online Transfer</v>
          </cell>
          <cell r="L3065" t="str">
            <v>Renewal</v>
          </cell>
          <cell r="M3065" t="str">
            <v>-</v>
          </cell>
          <cell r="N3065" t="str">
            <v>-</v>
          </cell>
        </row>
        <row r="3066">
          <cell r="E3066" t="str">
            <v>080741</v>
          </cell>
          <cell r="F3066" t="str">
            <v>2025-01-26 00:00:00</v>
          </cell>
          <cell r="G3066">
            <v>13000</v>
          </cell>
          <cell r="H3066">
            <v>46038</v>
          </cell>
          <cell r="I3066" t="str">
            <v>FIZA.SHEIKH</v>
          </cell>
          <cell r="J3066" t="str">
            <v>Accepted</v>
          </cell>
          <cell r="K3066" t="str">
            <v>Online Transfer</v>
          </cell>
          <cell r="L3066" t="str">
            <v>Renewal</v>
          </cell>
          <cell r="M3066" t="str">
            <v>-</v>
          </cell>
          <cell r="N3066" t="str">
            <v>-</v>
          </cell>
        </row>
        <row r="3067">
          <cell r="E3067" t="str">
            <v>PDF580PALR22A2880</v>
          </cell>
          <cell r="F3067" t="str">
            <v>2025-01-24 00:00:00</v>
          </cell>
          <cell r="G3067">
            <v>16000</v>
          </cell>
          <cell r="H3067">
            <v>46038</v>
          </cell>
          <cell r="I3067" t="str">
            <v>ALIZA.WALEED</v>
          </cell>
          <cell r="J3067" t="str">
            <v>Accepted</v>
          </cell>
          <cell r="K3067" t="str">
            <v>Online Transfer</v>
          </cell>
          <cell r="L3067" t="str">
            <v>Renewal</v>
          </cell>
          <cell r="M3067" t="str">
            <v>-</v>
          </cell>
          <cell r="N3067" t="str">
            <v>-</v>
          </cell>
        </row>
        <row r="3068">
          <cell r="E3068" t="str">
            <v>H1233240</v>
          </cell>
          <cell r="F3068" t="str">
            <v>2025-01-30 17:17:14</v>
          </cell>
          <cell r="G3068">
            <v>15000</v>
          </cell>
          <cell r="H3068">
            <v>46038</v>
          </cell>
          <cell r="I3068" t="str">
            <v>HUZAIFA.KHAN</v>
          </cell>
          <cell r="J3068" t="str">
            <v>Accepted</v>
          </cell>
          <cell r="K3068" t="str">
            <v>Cash Deposit</v>
          </cell>
          <cell r="L3068" t="str">
            <v>Renewal</v>
          </cell>
          <cell r="M3068" t="str">
            <v>-</v>
          </cell>
          <cell r="N3068" t="str">
            <v>-</v>
          </cell>
        </row>
        <row r="3069">
          <cell r="E3069" t="str">
            <v>BWY-979</v>
          </cell>
          <cell r="F3069" t="str">
            <v>2025-12-23 16:13:53</v>
          </cell>
          <cell r="G3069">
            <v>12500</v>
          </cell>
          <cell r="H3069">
            <v>46027</v>
          </cell>
          <cell r="I3069" t="str">
            <v>MAIRAJ.HAQ</v>
          </cell>
          <cell r="J3069" t="str">
            <v>Accepted</v>
          </cell>
          <cell r="K3069" t="str">
            <v>Online Transfer</v>
          </cell>
          <cell r="L3069" t="str">
            <v>Fresh</v>
          </cell>
          <cell r="M3069" t="str">
            <v>N/A</v>
          </cell>
          <cell r="N3069" t="str">
            <v>-</v>
          </cell>
        </row>
        <row r="3070">
          <cell r="E3070" t="str">
            <v>NKE165-7136676</v>
          </cell>
          <cell r="F3070" t="str">
            <v>2025-12-23 15:13:49</v>
          </cell>
          <cell r="G3070">
            <v>12500</v>
          </cell>
          <cell r="H3070">
            <v>46025</v>
          </cell>
          <cell r="I3070" t="str">
            <v>MAIRAJ.HAQ</v>
          </cell>
          <cell r="J3070" t="str">
            <v>Accepted</v>
          </cell>
          <cell r="K3070" t="str">
            <v>Online Transfer</v>
          </cell>
          <cell r="L3070" t="str">
            <v>Fresh</v>
          </cell>
          <cell r="M3070" t="str">
            <v>N/A</v>
          </cell>
          <cell r="N3070" t="str">
            <v>-</v>
          </cell>
        </row>
        <row r="3071">
          <cell r="E3071">
            <v>1283706</v>
          </cell>
          <cell r="F3071" t="str">
            <v>2025-12-26 10:58:08</v>
          </cell>
          <cell r="G3071">
            <v>12500</v>
          </cell>
          <cell r="H3071">
            <v>46027</v>
          </cell>
          <cell r="I3071" t="str">
            <v>MAIRAJ.HAQ</v>
          </cell>
          <cell r="J3071" t="str">
            <v>Accepted</v>
          </cell>
          <cell r="K3071" t="str">
            <v>Online Transfer</v>
          </cell>
          <cell r="L3071" t="str">
            <v>Fresh</v>
          </cell>
          <cell r="M3071" t="str">
            <v>N/A</v>
          </cell>
          <cell r="N3071" t="str">
            <v>-</v>
          </cell>
        </row>
        <row r="3072">
          <cell r="E3072" t="str">
            <v>ZVG10R-0907028</v>
          </cell>
          <cell r="F3072" t="str">
            <v>2025-01-01 17:56:17</v>
          </cell>
          <cell r="G3072">
            <v>10000</v>
          </cell>
          <cell r="H3072">
            <v>46038</v>
          </cell>
          <cell r="I3072" t="str">
            <v>AMIN.CHISHTI</v>
          </cell>
          <cell r="J3072" t="str">
            <v>Accepted</v>
          </cell>
          <cell r="K3072" t="str">
            <v>Online Transfer</v>
          </cell>
          <cell r="L3072" t="str">
            <v>Renewal</v>
          </cell>
          <cell r="M3072" t="str">
            <v>-</v>
          </cell>
          <cell r="N3072" t="str">
            <v>-</v>
          </cell>
        </row>
        <row r="3073">
          <cell r="E3073" t="str">
            <v>NZE170R-4182178</v>
          </cell>
          <cell r="F3073" t="str">
            <v>2025-12-27 17:44:42</v>
          </cell>
          <cell r="G3073">
            <v>12500</v>
          </cell>
          <cell r="H3073">
            <v>46031</v>
          </cell>
          <cell r="I3073" t="str">
            <v>MAIRAJ.HAQ</v>
          </cell>
          <cell r="J3073" t="str">
            <v>Accepted</v>
          </cell>
          <cell r="K3073" t="str">
            <v>Online Transfer</v>
          </cell>
          <cell r="L3073" t="str">
            <v>Fresh</v>
          </cell>
          <cell r="M3073" t="str">
            <v>N/A</v>
          </cell>
          <cell r="N3073" t="str">
            <v>-</v>
          </cell>
        </row>
        <row r="3074">
          <cell r="E3074" t="str">
            <v>ZRE171R-6064601</v>
          </cell>
          <cell r="F3074" t="str">
            <v>2025-01-31 00:00:00</v>
          </cell>
          <cell r="G3074">
            <v>16000</v>
          </cell>
          <cell r="H3074">
            <v>46038</v>
          </cell>
          <cell r="I3074" t="str">
            <v>ALIZA.WALEED</v>
          </cell>
          <cell r="J3074" t="str">
            <v>Accepted</v>
          </cell>
          <cell r="K3074" t="str">
            <v>Online Transfer</v>
          </cell>
          <cell r="L3074" t="str">
            <v>Renewal</v>
          </cell>
          <cell r="M3074" t="str">
            <v>-</v>
          </cell>
          <cell r="N3074" t="str">
            <v>-</v>
          </cell>
        </row>
        <row r="3075">
          <cell r="E3075" t="str">
            <v>TRH2000052730</v>
          </cell>
          <cell r="F3075" t="str">
            <v>2025-12-29 10:45:15</v>
          </cell>
          <cell r="G3075">
            <v>12500</v>
          </cell>
          <cell r="H3075">
            <v>46036</v>
          </cell>
          <cell r="I3075" t="str">
            <v>MAIRAJ.HAQ</v>
          </cell>
          <cell r="J3075" t="str">
            <v>Accepted</v>
          </cell>
          <cell r="K3075" t="str">
            <v>Cash Deposit</v>
          </cell>
          <cell r="L3075" t="str">
            <v>Fresh</v>
          </cell>
          <cell r="M3075" t="str">
            <v>N/A</v>
          </cell>
          <cell r="N3075" t="str">
            <v>-</v>
          </cell>
        </row>
        <row r="3076">
          <cell r="E3076" t="str">
            <v>NF1AET306H1097716</v>
          </cell>
          <cell r="F3076" t="str">
            <v>2023-01-09 15:21:51</v>
          </cell>
          <cell r="G3076">
            <v>13000</v>
          </cell>
          <cell r="H3076">
            <v>46038</v>
          </cell>
          <cell r="I3076" t="str">
            <v>JAWAHIR.SAEED</v>
          </cell>
          <cell r="J3076" t="str">
            <v>Accepted</v>
          </cell>
          <cell r="K3076" t="str">
            <v>Online Transfer</v>
          </cell>
          <cell r="L3076" t="str">
            <v>Renewal</v>
          </cell>
          <cell r="M3076" t="str">
            <v>-</v>
          </cell>
          <cell r="N3076" t="str">
            <v>-</v>
          </cell>
        </row>
        <row r="3077">
          <cell r="E3077" t="str">
            <v>KP500701</v>
          </cell>
          <cell r="F3077" t="str">
            <v>2025-01-31 15:26:11</v>
          </cell>
          <cell r="G3077">
            <v>10000</v>
          </cell>
          <cell r="H3077">
            <v>46038</v>
          </cell>
          <cell r="I3077" t="str">
            <v>IQRA.KHAN</v>
          </cell>
          <cell r="J3077" t="str">
            <v>Accepted</v>
          </cell>
          <cell r="K3077" t="str">
            <v>Online Transfer</v>
          </cell>
          <cell r="L3077" t="str">
            <v>Renewal</v>
          </cell>
          <cell r="M3077" t="str">
            <v>-</v>
          </cell>
          <cell r="N3077" t="str">
            <v>-</v>
          </cell>
        </row>
        <row r="3078">
          <cell r="E3078" t="str">
            <v>NF1AET306H1205629</v>
          </cell>
          <cell r="F3078" t="str">
            <v>2026-01-16 00:00:00</v>
          </cell>
          <cell r="G3078">
            <v>31000</v>
          </cell>
          <cell r="H3078">
            <v>46038</v>
          </cell>
          <cell r="I3078" t="str">
            <v>SAIF.MALIK</v>
          </cell>
          <cell r="J3078" t="str">
            <v>Accepted</v>
          </cell>
          <cell r="K3078" t="str">
            <v>Online Transfer</v>
          </cell>
          <cell r="L3078" t="str">
            <v>Conversion</v>
          </cell>
          <cell r="M3078" t="str">
            <v>NA</v>
          </cell>
          <cell r="N3078" t="str">
            <v>-</v>
          </cell>
        </row>
        <row r="3079">
          <cell r="E3079" t="str">
            <v>NF1AET306H1077533</v>
          </cell>
          <cell r="F3079" t="str">
            <v>2025-01-20 14:22:00</v>
          </cell>
          <cell r="G3079">
            <v>11000</v>
          </cell>
          <cell r="H3079">
            <v>46037</v>
          </cell>
          <cell r="I3079" t="str">
            <v>AMIN.CHISHTI</v>
          </cell>
          <cell r="J3079" t="str">
            <v>Accepted</v>
          </cell>
          <cell r="K3079" t="str">
            <v>Online Transfer</v>
          </cell>
          <cell r="L3079" t="str">
            <v>Renewal</v>
          </cell>
          <cell r="M3079" t="str">
            <v>-</v>
          </cell>
          <cell r="N3079" t="str">
            <v>-</v>
          </cell>
        </row>
        <row r="3080">
          <cell r="E3080" t="str">
            <v>LJ11KAABXL1803404</v>
          </cell>
          <cell r="F3080" t="str">
            <v>2025-12-29 11:01:29</v>
          </cell>
          <cell r="G3080">
            <v>12500</v>
          </cell>
          <cell r="H3080">
            <v>46034</v>
          </cell>
          <cell r="I3080" t="str">
            <v>MAIRAJ.HAQ</v>
          </cell>
          <cell r="J3080" t="str">
            <v>Accepted</v>
          </cell>
          <cell r="K3080" t="str">
            <v>Cash Deposit</v>
          </cell>
          <cell r="L3080" t="str">
            <v>Fresh</v>
          </cell>
          <cell r="M3080" t="str">
            <v>N/A</v>
          </cell>
          <cell r="N3080" t="str">
            <v>-</v>
          </cell>
        </row>
        <row r="3081">
          <cell r="E3081">
            <v>1283056</v>
          </cell>
          <cell r="F3081" t="str">
            <v>2025-12-29 15:50:54</v>
          </cell>
          <cell r="G3081">
            <v>12500</v>
          </cell>
          <cell r="H3081">
            <v>46036</v>
          </cell>
          <cell r="I3081" t="str">
            <v>MAIRAJ.HAQ</v>
          </cell>
          <cell r="J3081" t="str">
            <v>Accepted</v>
          </cell>
          <cell r="K3081" t="str">
            <v>Online Transfer</v>
          </cell>
          <cell r="L3081" t="str">
            <v>Fresh</v>
          </cell>
          <cell r="M3081" t="str">
            <v>N/A</v>
          </cell>
          <cell r="N3081" t="str">
            <v>-</v>
          </cell>
        </row>
        <row r="3082">
          <cell r="E3082" t="str">
            <v>NNAQL51AZKP505248</v>
          </cell>
          <cell r="F3082" t="str">
            <v>2026-01-21 00:00:00</v>
          </cell>
          <cell r="G3082">
            <v>18000</v>
          </cell>
          <cell r="H3082">
            <v>46038</v>
          </cell>
          <cell r="I3082" t="str">
            <v>FARJAD.MANZOOR</v>
          </cell>
          <cell r="J3082" t="str">
            <v>Accepted</v>
          </cell>
          <cell r="K3082" t="str">
            <v>Online Transfer</v>
          </cell>
          <cell r="L3082" t="str">
            <v>Conversion</v>
          </cell>
          <cell r="M3082" t="str">
            <v>n/a</v>
          </cell>
          <cell r="N3082" t="str">
            <v>-</v>
          </cell>
        </row>
        <row r="3083">
          <cell r="E3083">
            <v>1236992</v>
          </cell>
          <cell r="F3083" t="str">
            <v>2025-01-27 16:14:00</v>
          </cell>
          <cell r="G3083">
            <v>16000</v>
          </cell>
          <cell r="H3083">
            <v>46038</v>
          </cell>
          <cell r="I3083" t="str">
            <v>FARJAD.MANZOOR</v>
          </cell>
          <cell r="J3083" t="str">
            <v>Accepted</v>
          </cell>
          <cell r="K3083" t="str">
            <v>Online Transfer</v>
          </cell>
          <cell r="L3083" t="str">
            <v>Renewal</v>
          </cell>
          <cell r="M3083" t="str">
            <v>-</v>
          </cell>
          <cell r="N3083" t="str">
            <v>-</v>
          </cell>
        </row>
        <row r="3084">
          <cell r="E3084" t="str">
            <v>H1003537</v>
          </cell>
          <cell r="F3084" t="str">
            <v>2021-01-20 12:31:33</v>
          </cell>
          <cell r="G3084">
            <v>7000</v>
          </cell>
          <cell r="H3084">
            <v>46038</v>
          </cell>
          <cell r="I3084" t="str">
            <v>AMIN.CHISHTI</v>
          </cell>
          <cell r="J3084" t="str">
            <v>Accepted</v>
          </cell>
          <cell r="K3084" t="str">
            <v>Online Transfer</v>
          </cell>
          <cell r="L3084" t="str">
            <v>Renewal</v>
          </cell>
          <cell r="M3084" t="str">
            <v>-</v>
          </cell>
          <cell r="N3084" t="str">
            <v>-</v>
          </cell>
        </row>
        <row r="3085">
          <cell r="E3085" t="str">
            <v>PMHCS41JVSN601797</v>
          </cell>
          <cell r="F3085" t="str">
            <v>2021-01-30 12:49:13</v>
          </cell>
          <cell r="G3085">
            <v>12000</v>
          </cell>
          <cell r="H3085">
            <v>46038</v>
          </cell>
          <cell r="I3085" t="str">
            <v>FARJAD.MANZOOR</v>
          </cell>
          <cell r="J3085" t="str">
            <v>Accepted</v>
          </cell>
          <cell r="K3085" t="str">
            <v>Online Transfer</v>
          </cell>
          <cell r="L3085" t="str">
            <v>Renewal</v>
          </cell>
          <cell r="M3085" t="str">
            <v>-</v>
          </cell>
          <cell r="N3085" t="str">
            <v>-</v>
          </cell>
        </row>
        <row r="3086">
          <cell r="E3086">
            <v>1283633</v>
          </cell>
          <cell r="F3086" t="str">
            <v>2025-12-31 22:11:12</v>
          </cell>
          <cell r="G3086">
            <v>12500</v>
          </cell>
          <cell r="H3086">
            <v>46027</v>
          </cell>
          <cell r="I3086" t="str">
            <v>MAIRAJ.HAQ</v>
          </cell>
          <cell r="J3086" t="str">
            <v>Accepted</v>
          </cell>
          <cell r="K3086" t="str">
            <v>Online Transfer</v>
          </cell>
          <cell r="L3086" t="str">
            <v>Fresh</v>
          </cell>
          <cell r="M3086" t="str">
            <v>N/A</v>
          </cell>
          <cell r="N3086" t="str">
            <v>-</v>
          </cell>
        </row>
        <row r="3087">
          <cell r="E3087" t="str">
            <v>GUN126R5557714</v>
          </cell>
          <cell r="F3087" t="str">
            <v>2025-12-31 17:45:01</v>
          </cell>
          <cell r="G3087">
            <v>12500</v>
          </cell>
          <cell r="H3087">
            <v>46024</v>
          </cell>
          <cell r="I3087" t="str">
            <v>MAIRAJ.HAQ</v>
          </cell>
          <cell r="J3087" t="str">
            <v>Accepted</v>
          </cell>
          <cell r="K3087" t="str">
            <v>Cash Deposit</v>
          </cell>
          <cell r="L3087" t="str">
            <v>Fresh</v>
          </cell>
          <cell r="M3087" t="str">
            <v>N/A</v>
          </cell>
          <cell r="N3087" t="str">
            <v>-</v>
          </cell>
        </row>
        <row r="3088">
          <cell r="E3088" t="str">
            <v>R7063907</v>
          </cell>
          <cell r="F3088" t="str">
            <v>2023-01-26 16:08:23</v>
          </cell>
          <cell r="G3088">
            <v>14000</v>
          </cell>
          <cell r="H3088">
            <v>46038</v>
          </cell>
          <cell r="I3088" t="str">
            <v>JAWAHIR.SAEED</v>
          </cell>
          <cell r="J3088" t="str">
            <v>Accepted</v>
          </cell>
          <cell r="K3088" t="str">
            <v>Online Transfer</v>
          </cell>
          <cell r="L3088" t="str">
            <v>Renewal</v>
          </cell>
          <cell r="M3088" t="str">
            <v>-</v>
          </cell>
          <cell r="N3088" t="str">
            <v>-</v>
          </cell>
        </row>
        <row r="3089">
          <cell r="E3089" t="str">
            <v>TRJ150-0085807</v>
          </cell>
          <cell r="F3089" t="str">
            <v>2024-01-31 22:34:40</v>
          </cell>
          <cell r="G3089">
            <v>14000</v>
          </cell>
          <cell r="H3089">
            <v>46038</v>
          </cell>
          <cell r="I3089" t="str">
            <v>MUHAMMAD.UMER</v>
          </cell>
          <cell r="J3089" t="str">
            <v>Accepted</v>
          </cell>
          <cell r="K3089" t="str">
            <v>Cash Deposit</v>
          </cell>
          <cell r="L3089" t="str">
            <v>Renewal</v>
          </cell>
          <cell r="M3089" t="str">
            <v>-</v>
          </cell>
          <cell r="N3089" t="str">
            <v>-</v>
          </cell>
        </row>
        <row r="3090">
          <cell r="E3090">
            <v>25378588049</v>
          </cell>
          <cell r="F3090" t="str">
            <v>2026-01-15 12:58:24</v>
          </cell>
          <cell r="G3090">
            <v>20000</v>
          </cell>
          <cell r="H3090">
            <v>46036</v>
          </cell>
          <cell r="I3090" t="str">
            <v>ANIL</v>
          </cell>
          <cell r="J3090" t="str">
            <v>Accepted</v>
          </cell>
          <cell r="K3090" t="str">
            <v>Online Transfer</v>
          </cell>
          <cell r="L3090" t="str">
            <v>Fresh</v>
          </cell>
          <cell r="M3090" t="str">
            <v>N/A</v>
          </cell>
          <cell r="N3090" t="str">
            <v>-</v>
          </cell>
        </row>
        <row r="3091">
          <cell r="E3091">
            <v>4017886</v>
          </cell>
          <cell r="F3091" t="str">
            <v>2023-01-20 16:13:00</v>
          </cell>
          <cell r="G3091">
            <v>11000</v>
          </cell>
          <cell r="H3091">
            <v>46037</v>
          </cell>
          <cell r="I3091" t="str">
            <v>MUHAMMAD.OWAIS</v>
          </cell>
          <cell r="J3091" t="str">
            <v>Accepted</v>
          </cell>
          <cell r="K3091" t="str">
            <v>Online Transfer</v>
          </cell>
          <cell r="L3091" t="str">
            <v>Renewal</v>
          </cell>
          <cell r="M3091" t="str">
            <v>-</v>
          </cell>
          <cell r="N3091" t="str">
            <v>-</v>
          </cell>
        </row>
        <row r="3092">
          <cell r="E3092" t="str">
            <v>DA64V240752</v>
          </cell>
          <cell r="F3092" t="str">
            <v>2024-01-30 14:43:28</v>
          </cell>
          <cell r="G3092">
            <v>12000</v>
          </cell>
          <cell r="H3092">
            <v>46037</v>
          </cell>
          <cell r="I3092" t="str">
            <v>MUHAMMAD.OWAIS</v>
          </cell>
          <cell r="J3092" t="str">
            <v>Accepted</v>
          </cell>
          <cell r="K3092" t="str">
            <v>Online Transfer</v>
          </cell>
          <cell r="L3092" t="str">
            <v>Renewal</v>
          </cell>
          <cell r="M3092" t="str">
            <v>-</v>
          </cell>
          <cell r="N3092" t="str">
            <v>-</v>
          </cell>
        </row>
        <row r="3093">
          <cell r="E3093">
            <v>1280528</v>
          </cell>
          <cell r="F3093" t="str">
            <v>2026-01-15 18:48:22</v>
          </cell>
          <cell r="G3093">
            <v>14000</v>
          </cell>
          <cell r="H3093">
            <v>46038</v>
          </cell>
          <cell r="I3093" t="str">
            <v>ANIL</v>
          </cell>
          <cell r="J3093" t="str">
            <v>Accepted</v>
          </cell>
          <cell r="K3093" t="str">
            <v>Online Transfer</v>
          </cell>
          <cell r="L3093" t="str">
            <v>Fresh</v>
          </cell>
          <cell r="M3093" t="str">
            <v>N/A</v>
          </cell>
          <cell r="N3093" t="str">
            <v>-</v>
          </cell>
        </row>
        <row r="3094">
          <cell r="E3094" t="str">
            <v>010569</v>
          </cell>
          <cell r="F3094" t="str">
            <v>2025-01-28 13:34:32</v>
          </cell>
          <cell r="G3094">
            <v>13000</v>
          </cell>
          <cell r="H3094">
            <v>46037</v>
          </cell>
          <cell r="I3094" t="str">
            <v>MUHAMMAD.OWAIS</v>
          </cell>
          <cell r="J3094" t="str">
            <v>Accepted</v>
          </cell>
          <cell r="K3094" t="str">
            <v>Online Transfer</v>
          </cell>
          <cell r="L3094" t="str">
            <v>Renewal</v>
          </cell>
          <cell r="M3094" t="str">
            <v>N/A</v>
          </cell>
          <cell r="N3094" t="str">
            <v>-</v>
          </cell>
        </row>
        <row r="3095">
          <cell r="E3095">
            <v>2239334</v>
          </cell>
          <cell r="F3095" t="str">
            <v>2026-01-15 20:54:10</v>
          </cell>
          <cell r="G3095">
            <v>13000</v>
          </cell>
          <cell r="H3095">
            <v>46037</v>
          </cell>
          <cell r="I3095" t="str">
            <v>ANIL</v>
          </cell>
          <cell r="J3095" t="str">
            <v>Accepted</v>
          </cell>
          <cell r="K3095" t="str">
            <v>Online Transfer</v>
          </cell>
          <cell r="L3095" t="str">
            <v>Fresh</v>
          </cell>
          <cell r="M3095" t="str">
            <v>N/A</v>
          </cell>
          <cell r="N3095" t="str">
            <v>-</v>
          </cell>
        </row>
        <row r="3096">
          <cell r="E3096">
            <v>6038435</v>
          </cell>
          <cell r="F3096" t="str">
            <v>2026-01-16 13:13:55</v>
          </cell>
          <cell r="G3096">
            <v>13000</v>
          </cell>
          <cell r="H3096">
            <v>46037</v>
          </cell>
          <cell r="I3096" t="str">
            <v>ANIL</v>
          </cell>
          <cell r="J3096" t="str">
            <v>Accepted</v>
          </cell>
          <cell r="K3096" t="str">
            <v>Online Transfer</v>
          </cell>
          <cell r="L3096" t="str">
            <v>Fresh</v>
          </cell>
          <cell r="M3096" t="str">
            <v>N/A</v>
          </cell>
          <cell r="N3096" t="str">
            <v>-</v>
          </cell>
        </row>
        <row r="3097">
          <cell r="E3097" t="str">
            <v>ZRE171R-6061361</v>
          </cell>
          <cell r="F3097" t="str">
            <v>2026-01-16 00:00:00</v>
          </cell>
          <cell r="G3097">
            <v>15000</v>
          </cell>
          <cell r="H3097">
            <v>46038</v>
          </cell>
          <cell r="I3097" t="str">
            <v>MUHAMMAD.OWAIS</v>
          </cell>
          <cell r="J3097" t="str">
            <v>Accepted</v>
          </cell>
          <cell r="K3097" t="str">
            <v>Online Transfer</v>
          </cell>
          <cell r="L3097" t="str">
            <v>Conversion</v>
          </cell>
          <cell r="M3097" t="str">
            <v>N/A</v>
          </cell>
          <cell r="N3097" t="str">
            <v>-</v>
          </cell>
        </row>
        <row r="3098">
          <cell r="E3098">
            <v>393766</v>
          </cell>
          <cell r="F3098" t="str">
            <v>2026-01-15 19:21:56</v>
          </cell>
          <cell r="G3098">
            <v>18000</v>
          </cell>
          <cell r="H3098">
            <v>46037</v>
          </cell>
          <cell r="I3098" t="str">
            <v>ANIL</v>
          </cell>
          <cell r="J3098" t="str">
            <v>Accepted</v>
          </cell>
          <cell r="K3098" t="str">
            <v>Online Transfer</v>
          </cell>
          <cell r="L3098" t="str">
            <v>Fresh</v>
          </cell>
          <cell r="M3098" t="str">
            <v>N/A</v>
          </cell>
          <cell r="N3098" t="str">
            <v>-</v>
          </cell>
        </row>
        <row r="3099">
          <cell r="E3099" t="str">
            <v>AWX-865</v>
          </cell>
          <cell r="F3099" t="str">
            <v>2025-01-25 15:59:59</v>
          </cell>
          <cell r="G3099">
            <v>16000</v>
          </cell>
          <cell r="H3099">
            <v>46038</v>
          </cell>
          <cell r="I3099" t="str">
            <v>HASNAIN</v>
          </cell>
          <cell r="J3099" t="str">
            <v>Accepted</v>
          </cell>
          <cell r="K3099" t="str">
            <v>Online Transfer</v>
          </cell>
          <cell r="L3099" t="str">
            <v>Renewal</v>
          </cell>
          <cell r="M3099" t="str">
            <v>-</v>
          </cell>
          <cell r="N3099" t="str">
            <v>-</v>
          </cell>
        </row>
        <row r="3100">
          <cell r="E3100" t="str">
            <v>LS350S-0277436</v>
          </cell>
          <cell r="F3100" t="str">
            <v>2025-01-30 15:48:41</v>
          </cell>
          <cell r="G3100">
            <v>13000</v>
          </cell>
          <cell r="H3100">
            <v>46038</v>
          </cell>
          <cell r="I3100" t="str">
            <v>HASNAIN</v>
          </cell>
          <cell r="J3100" t="str">
            <v>Accepted</v>
          </cell>
          <cell r="K3100" t="str">
            <v>Online Transfer</v>
          </cell>
          <cell r="L3100" t="str">
            <v>Renewal</v>
          </cell>
          <cell r="M3100" t="str">
            <v>-</v>
          </cell>
          <cell r="N3100" t="str">
            <v>-</v>
          </cell>
        </row>
        <row r="3101">
          <cell r="E3101" t="str">
            <v>R-7044763</v>
          </cell>
          <cell r="F3101" t="str">
            <v>2025-01-27 12:41:21</v>
          </cell>
          <cell r="G3101">
            <v>13500</v>
          </cell>
          <cell r="H3101">
            <v>46038</v>
          </cell>
          <cell r="I3101" t="str">
            <v>HUZAIFA.KHAN</v>
          </cell>
          <cell r="J3101" t="str">
            <v>Accepted</v>
          </cell>
          <cell r="K3101" t="str">
            <v>Online Transfer</v>
          </cell>
          <cell r="L3101" t="str">
            <v>Renewal</v>
          </cell>
          <cell r="M3101" t="str">
            <v>-</v>
          </cell>
          <cell r="N3101" t="str">
            <v>-</v>
          </cell>
        </row>
        <row r="3102">
          <cell r="E3102">
            <v>264569</v>
          </cell>
          <cell r="F3102" t="str">
            <v>2026-01-17 00:00:00</v>
          </cell>
          <cell r="G3102">
            <v>20000</v>
          </cell>
          <cell r="H3102">
            <v>46038</v>
          </cell>
          <cell r="I3102" t="str">
            <v>MUHAMMAD.UMER</v>
          </cell>
          <cell r="J3102" t="str">
            <v>Accepted</v>
          </cell>
          <cell r="K3102" t="str">
            <v>Online Transfer</v>
          </cell>
          <cell r="L3102" t="str">
            <v>Conversion</v>
          </cell>
          <cell r="M3102" t="str">
            <v>N/A</v>
          </cell>
          <cell r="N3102" t="str">
            <v>-</v>
          </cell>
        </row>
        <row r="3103">
          <cell r="E3103">
            <v>7036073</v>
          </cell>
          <cell r="F3103" t="str">
            <v>2023-01-23 12:30:45</v>
          </cell>
          <cell r="G3103">
            <v>13000</v>
          </cell>
          <cell r="H3103">
            <v>46038</v>
          </cell>
          <cell r="I3103" t="str">
            <v>FIZA.SHEIKH</v>
          </cell>
          <cell r="J3103" t="str">
            <v>Accepted</v>
          </cell>
          <cell r="K3103" t="str">
            <v>Online Transfer</v>
          </cell>
          <cell r="L3103" t="str">
            <v>Renewal</v>
          </cell>
          <cell r="M3103" t="str">
            <v>-</v>
          </cell>
          <cell r="N3103" t="str">
            <v>-</v>
          </cell>
        </row>
        <row r="3104">
          <cell r="E3104">
            <v>4045489</v>
          </cell>
          <cell r="F3104" t="str">
            <v>2021-01-07 20:44:26</v>
          </cell>
          <cell r="G3104">
            <v>16000</v>
          </cell>
          <cell r="H3104">
            <v>46038</v>
          </cell>
          <cell r="I3104" t="str">
            <v>FIZA.SHEIKH</v>
          </cell>
          <cell r="J3104" t="str">
            <v>Accepted</v>
          </cell>
          <cell r="K3104" t="str">
            <v>Online Transfer</v>
          </cell>
          <cell r="L3104" t="str">
            <v>Renewal</v>
          </cell>
          <cell r="M3104" t="str">
            <v>-</v>
          </cell>
          <cell r="N3104" t="str">
            <v>-</v>
          </cell>
        </row>
        <row r="3105">
          <cell r="E3105" t="str">
            <v>MR008826</v>
          </cell>
          <cell r="F3105" t="str">
            <v>2022-01-31 14:42:42</v>
          </cell>
          <cell r="G3105">
            <v>16000</v>
          </cell>
          <cell r="H3105">
            <v>46038</v>
          </cell>
          <cell r="I3105" t="str">
            <v>FIZA.SHEIKH</v>
          </cell>
          <cell r="J3105" t="str">
            <v>Accepted</v>
          </cell>
          <cell r="K3105" t="str">
            <v>Online Transfer</v>
          </cell>
          <cell r="L3105" t="str">
            <v>Renewal</v>
          </cell>
          <cell r="M3105" t="str">
            <v>-</v>
          </cell>
          <cell r="N3105" t="str">
            <v>-</v>
          </cell>
        </row>
        <row r="3106">
          <cell r="E3106">
            <v>1074399</v>
          </cell>
          <cell r="F3106" t="str">
            <v>2024-01-31 00:00:00</v>
          </cell>
          <cell r="G3106">
            <v>14500</v>
          </cell>
          <cell r="H3106">
            <v>46038</v>
          </cell>
          <cell r="I3106" t="str">
            <v>WASEEM.TARIQ</v>
          </cell>
          <cell r="J3106" t="str">
            <v>Accepted</v>
          </cell>
          <cell r="K3106" t="str">
            <v>Online Transfer</v>
          </cell>
          <cell r="L3106" t="str">
            <v>Renewal</v>
          </cell>
          <cell r="M3106" t="str">
            <v>-</v>
          </cell>
          <cell r="N3106" t="str">
            <v>-</v>
          </cell>
        </row>
        <row r="3107">
          <cell r="E3107">
            <v>7030374</v>
          </cell>
          <cell r="F3107" t="str">
            <v>2021-12-28 17:35:23</v>
          </cell>
          <cell r="G3107">
            <v>14000</v>
          </cell>
          <cell r="H3107">
            <v>46038</v>
          </cell>
          <cell r="I3107" t="str">
            <v>AGHA.M.JAFFER</v>
          </cell>
          <cell r="J3107" t="str">
            <v>Accepted</v>
          </cell>
          <cell r="K3107" t="str">
            <v>Online Transfer</v>
          </cell>
          <cell r="L3107" t="str">
            <v>Renewal</v>
          </cell>
          <cell r="M3107" t="str">
            <v>-</v>
          </cell>
          <cell r="N3107" t="str">
            <v>-</v>
          </cell>
        </row>
        <row r="3108">
          <cell r="E3108">
            <v>10050328</v>
          </cell>
          <cell r="F3108" t="str">
            <v>2022-01-21 19:20:23</v>
          </cell>
          <cell r="G3108">
            <v>12500</v>
          </cell>
          <cell r="H3108">
            <v>46037</v>
          </cell>
          <cell r="I3108" t="str">
            <v>FIZA.SHEIKH</v>
          </cell>
          <cell r="J3108" t="str">
            <v>Accepted</v>
          </cell>
          <cell r="K3108" t="str">
            <v>Online Transfer</v>
          </cell>
          <cell r="L3108" t="str">
            <v>Renewal</v>
          </cell>
          <cell r="M3108" t="str">
            <v>-</v>
          </cell>
          <cell r="N3108" t="str">
            <v>-</v>
          </cell>
        </row>
        <row r="3109">
          <cell r="E3109" t="str">
            <v>R-4149083</v>
          </cell>
          <cell r="F3109" t="str">
            <v>2022-01-25 16:35:25</v>
          </cell>
          <cell r="G3109">
            <v>13000</v>
          </cell>
          <cell r="H3109">
            <v>46037</v>
          </cell>
          <cell r="I3109" t="str">
            <v>FIZA.SHEIKH</v>
          </cell>
          <cell r="J3109" t="str">
            <v>Accepted</v>
          </cell>
          <cell r="K3109" t="str">
            <v>Online Transfer</v>
          </cell>
          <cell r="L3109" t="str">
            <v>Renewal</v>
          </cell>
          <cell r="M3109" t="str">
            <v>-</v>
          </cell>
          <cell r="N3109" t="str">
            <v>-</v>
          </cell>
        </row>
        <row r="3110">
          <cell r="E3110" t="str">
            <v>H1177090</v>
          </cell>
          <cell r="F3110" t="str">
            <v>2025-01-29 00:00:00</v>
          </cell>
          <cell r="G3110">
            <v>12000</v>
          </cell>
          <cell r="H3110">
            <v>46037</v>
          </cell>
          <cell r="I3110" t="str">
            <v>FIZA.SHEIKH</v>
          </cell>
          <cell r="J3110" t="str">
            <v>Accepted</v>
          </cell>
          <cell r="K3110" t="str">
            <v>Online Transfer</v>
          </cell>
          <cell r="L3110" t="str">
            <v>Renewal</v>
          </cell>
          <cell r="M3110" t="str">
            <v>-</v>
          </cell>
          <cell r="N3110" t="str">
            <v>-</v>
          </cell>
        </row>
        <row r="3111">
          <cell r="E3111">
            <v>7027369</v>
          </cell>
          <cell r="F3111" t="str">
            <v>2022-01-14 16:04:34</v>
          </cell>
          <cell r="G3111">
            <v>12500</v>
          </cell>
          <cell r="H3111">
            <v>46038</v>
          </cell>
          <cell r="I3111" t="str">
            <v>ALIZA.WALEED</v>
          </cell>
          <cell r="J3111" t="str">
            <v>Accepted</v>
          </cell>
          <cell r="K3111" t="str">
            <v>Online Transfer</v>
          </cell>
          <cell r="L3111" t="str">
            <v>Renewal</v>
          </cell>
          <cell r="M3111" t="str">
            <v>-</v>
          </cell>
          <cell r="N3111" t="str">
            <v>-</v>
          </cell>
        </row>
        <row r="3112">
          <cell r="E3112" t="str">
            <v>LA350S-0087168</v>
          </cell>
          <cell r="F3112" t="str">
            <v>2025-01-16 17:46:00</v>
          </cell>
          <cell r="G3112">
            <v>5000</v>
          </cell>
          <cell r="H3112">
            <v>46037</v>
          </cell>
          <cell r="I3112" t="str">
            <v>NAZRA.NAZAR</v>
          </cell>
          <cell r="J3112" t="str">
            <v>Accepted</v>
          </cell>
          <cell r="K3112" t="str">
            <v>Online Transfer</v>
          </cell>
          <cell r="L3112" t="str">
            <v>Renewal</v>
          </cell>
          <cell r="M3112" t="str">
            <v>-</v>
          </cell>
          <cell r="N3112" t="str">
            <v>-</v>
          </cell>
        </row>
        <row r="3113">
          <cell r="E3113" t="str">
            <v>H1279884</v>
          </cell>
          <cell r="F3113" t="str">
            <v>2025-12-09 14:28:54</v>
          </cell>
          <cell r="G3113">
            <v>12500</v>
          </cell>
          <cell r="H3113">
            <v>46029</v>
          </cell>
          <cell r="I3113" t="str">
            <v>SHAHZAD.BHATTI</v>
          </cell>
          <cell r="J3113" t="str">
            <v>Accepted</v>
          </cell>
          <cell r="K3113" t="str">
            <v>Online Transfer</v>
          </cell>
          <cell r="L3113" t="str">
            <v>Fresh</v>
          </cell>
          <cell r="M3113" t="str">
            <v>-</v>
          </cell>
          <cell r="N3113" t="str">
            <v>-</v>
          </cell>
        </row>
        <row r="3114">
          <cell r="E3114" t="str">
            <v>ZVG10R-0909720</v>
          </cell>
          <cell r="F3114" t="str">
            <v>2025-12-17 16:32:47</v>
          </cell>
          <cell r="G3114">
            <v>12500</v>
          </cell>
          <cell r="H3114">
            <v>46012</v>
          </cell>
          <cell r="I3114" t="str">
            <v>HASSAN.MUSTAFA</v>
          </cell>
          <cell r="J3114" t="str">
            <v>Accepted</v>
          </cell>
          <cell r="K3114" t="str">
            <v>Online Transfer</v>
          </cell>
          <cell r="L3114" t="str">
            <v>Fresh</v>
          </cell>
          <cell r="M3114" t="str">
            <v>N/A</v>
          </cell>
          <cell r="N3114" t="str">
            <v>-</v>
          </cell>
        </row>
        <row r="3115">
          <cell r="E3115">
            <v>7076525</v>
          </cell>
          <cell r="F3115" t="str">
            <v>2025-12-18 18:48:20</v>
          </cell>
          <cell r="G3115">
            <v>12500</v>
          </cell>
          <cell r="H3115">
            <v>46012</v>
          </cell>
          <cell r="I3115" t="str">
            <v>HASSAN.MUSTAFA</v>
          </cell>
          <cell r="J3115" t="str">
            <v>Accepted</v>
          </cell>
          <cell r="K3115" t="str">
            <v>Online Transfer</v>
          </cell>
          <cell r="L3115" t="str">
            <v>Fresh</v>
          </cell>
          <cell r="M3115" t="str">
            <v>N/A</v>
          </cell>
          <cell r="N3115" t="str">
            <v>-</v>
          </cell>
        </row>
        <row r="3116">
          <cell r="E3116" t="str">
            <v>T2026079</v>
          </cell>
          <cell r="F3116" t="str">
            <v>2026-01-14 18:04:12</v>
          </cell>
          <cell r="G3116">
            <v>13000</v>
          </cell>
          <cell r="H3116">
            <v>46038</v>
          </cell>
          <cell r="I3116" t="str">
            <v>UMER.AZEEM</v>
          </cell>
          <cell r="J3116" t="str">
            <v>Accepted</v>
          </cell>
          <cell r="K3116" t="str">
            <v>Cash Deposit</v>
          </cell>
          <cell r="L3116" t="str">
            <v>Fresh</v>
          </cell>
          <cell r="M3116" t="str">
            <v>N/A</v>
          </cell>
          <cell r="N3116" t="str">
            <v>-</v>
          </cell>
        </row>
        <row r="3117">
          <cell r="E3117" t="str">
            <v>TGN156R-0440251</v>
          </cell>
          <cell r="F3117" t="str">
            <v>2025-11-29 15:04:59</v>
          </cell>
          <cell r="G3117">
            <v>5000</v>
          </cell>
          <cell r="H3117">
            <v>46027</v>
          </cell>
          <cell r="I3117" t="str">
            <v>MAIRAJ.HAQ</v>
          </cell>
          <cell r="J3117" t="str">
            <v>Accepted</v>
          </cell>
          <cell r="K3117" t="str">
            <v>Online Transfer</v>
          </cell>
          <cell r="L3117" t="str">
            <v>Fresh</v>
          </cell>
          <cell r="M3117" t="str">
            <v>N/A</v>
          </cell>
          <cell r="N3117" t="str">
            <v>-</v>
          </cell>
        </row>
        <row r="3118">
          <cell r="E3118" t="str">
            <v>BH585165</v>
          </cell>
          <cell r="F3118" t="str">
            <v>2025-12-15 10:11:34</v>
          </cell>
          <cell r="G3118">
            <v>15000</v>
          </cell>
          <cell r="H3118">
            <v>46038</v>
          </cell>
          <cell r="I3118" t="str">
            <v>HASSAN.MUSTAFA</v>
          </cell>
          <cell r="J3118" t="str">
            <v>Accepted</v>
          </cell>
          <cell r="K3118" t="str">
            <v>Online Transfer</v>
          </cell>
          <cell r="L3118" t="str">
            <v>Fresh</v>
          </cell>
          <cell r="M3118" t="str">
            <v>Dilshad Muhammad</v>
          </cell>
          <cell r="N3118">
            <v>4220194089763</v>
          </cell>
        </row>
        <row r="3119">
          <cell r="E3119">
            <v>220391</v>
          </cell>
          <cell r="F3119" t="str">
            <v>2024-11-11 22:44:57</v>
          </cell>
          <cell r="G3119">
            <v>2000</v>
          </cell>
          <cell r="H3119">
            <v>46043</v>
          </cell>
          <cell r="I3119" t="str">
            <v>UMER.AZEEM</v>
          </cell>
          <cell r="J3119" t="str">
            <v>Accepted</v>
          </cell>
          <cell r="K3119" t="str">
            <v>Cash</v>
          </cell>
          <cell r="L3119" t="str">
            <v>Removal Transfer</v>
          </cell>
          <cell r="M3119" t="str">
            <v>-</v>
          </cell>
          <cell r="N3119" t="str">
            <v>-</v>
          </cell>
        </row>
        <row r="3120">
          <cell r="E3120" t="str">
            <v>PK01158075</v>
          </cell>
          <cell r="F3120" t="str">
            <v>2026-01-13 17:21:34</v>
          </cell>
          <cell r="G3120">
            <v>12000</v>
          </cell>
          <cell r="H3120">
            <v>46048</v>
          </cell>
          <cell r="I3120" t="str">
            <v>UMER.AZEEM</v>
          </cell>
          <cell r="J3120" t="str">
            <v>Accepted</v>
          </cell>
          <cell r="K3120" t="str">
            <v>Cash</v>
          </cell>
          <cell r="L3120" t="str">
            <v>Fresh</v>
          </cell>
          <cell r="M3120" t="str">
            <v>N/A</v>
          </cell>
          <cell r="N3120" t="str">
            <v>-</v>
          </cell>
        </row>
        <row r="3121">
          <cell r="E3121" t="str">
            <v>PMHJ2813SPN214621</v>
          </cell>
          <cell r="F3121" t="str">
            <v>2025-06-24 16:45:29</v>
          </cell>
          <cell r="G3121">
            <v>2000</v>
          </cell>
          <cell r="H3121">
            <v>46043</v>
          </cell>
          <cell r="I3121" t="str">
            <v>UMER.AZEEM</v>
          </cell>
          <cell r="J3121" t="str">
            <v>Accepted</v>
          </cell>
          <cell r="K3121" t="str">
            <v>Cash</v>
          </cell>
          <cell r="L3121" t="str">
            <v>Removal Transfer</v>
          </cell>
          <cell r="M3121" t="str">
            <v>-</v>
          </cell>
          <cell r="N3121" t="str">
            <v>-</v>
          </cell>
        </row>
        <row r="3122">
          <cell r="E3122" t="str">
            <v>ZVG10R-0909581</v>
          </cell>
          <cell r="F3122" t="str">
            <v>2026-01-14 22:09:41</v>
          </cell>
          <cell r="G3122">
            <v>11000</v>
          </cell>
          <cell r="H3122">
            <v>46048</v>
          </cell>
          <cell r="I3122" t="str">
            <v>UMER.AZEEM</v>
          </cell>
          <cell r="J3122" t="str">
            <v>Accepted</v>
          </cell>
          <cell r="K3122" t="str">
            <v>Cash</v>
          </cell>
          <cell r="L3122" t="str">
            <v>Fresh</v>
          </cell>
          <cell r="M3122" t="str">
            <v>N/A</v>
          </cell>
          <cell r="N3122" t="str">
            <v>-</v>
          </cell>
        </row>
        <row r="3123">
          <cell r="E3123" t="str">
            <v>NZE141-6003978</v>
          </cell>
          <cell r="F3123" t="str">
            <v>2026-01-02 12:46:57</v>
          </cell>
          <cell r="G3123">
            <v>12000</v>
          </cell>
          <cell r="H3123">
            <v>46048</v>
          </cell>
          <cell r="I3123" t="str">
            <v>UMER.AZEEM</v>
          </cell>
          <cell r="J3123" t="str">
            <v>Accepted</v>
          </cell>
          <cell r="K3123" t="str">
            <v>Cash</v>
          </cell>
          <cell r="L3123" t="str">
            <v>Fresh</v>
          </cell>
          <cell r="M3123" t="str">
            <v>N/A</v>
          </cell>
          <cell r="N3123" t="str">
            <v>-</v>
          </cell>
        </row>
        <row r="3124">
          <cell r="E3124" t="str">
            <v>H1001607</v>
          </cell>
          <cell r="F3124" t="str">
            <v>2025-12-26 11:04:56</v>
          </cell>
          <cell r="G3124">
            <v>10000</v>
          </cell>
          <cell r="H3124">
            <v>46045</v>
          </cell>
          <cell r="I3124" t="str">
            <v>UMER.AZEEM</v>
          </cell>
          <cell r="J3124" t="str">
            <v>Accepted</v>
          </cell>
          <cell r="K3124" t="str">
            <v>Cash</v>
          </cell>
          <cell r="L3124" t="str">
            <v>Fresh</v>
          </cell>
          <cell r="M3124" t="str">
            <v>N/A</v>
          </cell>
          <cell r="N3124" t="str">
            <v>-</v>
          </cell>
        </row>
        <row r="3125">
          <cell r="E3125" t="str">
            <v>AJV-670</v>
          </cell>
          <cell r="F3125" t="str">
            <v>2025-12-23 21:44:48</v>
          </cell>
          <cell r="G3125">
            <v>10000</v>
          </cell>
          <cell r="H3125">
            <v>46041</v>
          </cell>
          <cell r="I3125" t="str">
            <v>UMER.AZEEM</v>
          </cell>
          <cell r="J3125" t="str">
            <v>Accepted</v>
          </cell>
          <cell r="K3125" t="str">
            <v>Cash</v>
          </cell>
          <cell r="L3125" t="str">
            <v>Fresh</v>
          </cell>
          <cell r="M3125" t="str">
            <v>N/A</v>
          </cell>
          <cell r="N3125" t="str">
            <v>-</v>
          </cell>
        </row>
        <row r="3126">
          <cell r="E3126" t="str">
            <v>FD3HLA32447</v>
          </cell>
          <cell r="F3126" t="str">
            <v>2025-12-18 17:47:50</v>
          </cell>
          <cell r="G3126">
            <v>10000</v>
          </cell>
          <cell r="H3126">
            <v>46038</v>
          </cell>
          <cell r="I3126" t="str">
            <v>ANIL</v>
          </cell>
          <cell r="J3126" t="str">
            <v>Accepted</v>
          </cell>
          <cell r="K3126" t="str">
            <v>Online Transfer</v>
          </cell>
          <cell r="L3126" t="str">
            <v>Fresh</v>
          </cell>
          <cell r="M3126" t="str">
            <v>N/A</v>
          </cell>
          <cell r="N3126" t="str">
            <v>-</v>
          </cell>
        </row>
        <row r="3127">
          <cell r="E3127" t="str">
            <v>LSJA24U94MN140185</v>
          </cell>
          <cell r="F3127" t="str">
            <v>2022-01-05 19:03:25</v>
          </cell>
          <cell r="G3127">
            <v>12000</v>
          </cell>
          <cell r="H3127">
            <v>46037</v>
          </cell>
          <cell r="I3127" t="str">
            <v>YOUSUF.KHAN</v>
          </cell>
          <cell r="J3127" t="str">
            <v>Accepted</v>
          </cell>
          <cell r="K3127" t="str">
            <v>Cash Deposit</v>
          </cell>
          <cell r="L3127" t="str">
            <v>Renewal</v>
          </cell>
          <cell r="M3127" t="str">
            <v>-</v>
          </cell>
          <cell r="N3127" t="str">
            <v>-</v>
          </cell>
        </row>
        <row r="3128">
          <cell r="E3128" t="str">
            <v>NFBFC6662MR081384</v>
          </cell>
          <cell r="F3128" t="str">
            <v>2024-01-12 00:00:00</v>
          </cell>
          <cell r="G3128">
            <v>10000</v>
          </cell>
          <cell r="H3128">
            <v>46036</v>
          </cell>
          <cell r="I3128" t="str">
            <v>YOUSUF.KHAN</v>
          </cell>
          <cell r="J3128" t="str">
            <v>Accepted</v>
          </cell>
          <cell r="K3128" t="str">
            <v>Online Transfer</v>
          </cell>
          <cell r="L3128" t="str">
            <v>Renewal</v>
          </cell>
          <cell r="M3128" t="str">
            <v>-</v>
          </cell>
          <cell r="N3128" t="str">
            <v>-</v>
          </cell>
        </row>
        <row r="3129">
          <cell r="E3129" t="str">
            <v>R-7029170</v>
          </cell>
          <cell r="F3129" t="str">
            <v>2026-01-12 17:21:23</v>
          </cell>
          <cell r="G3129">
            <v>13000</v>
          </cell>
          <cell r="H3129">
            <v>46041</v>
          </cell>
          <cell r="I3129" t="str">
            <v>UMER.AZEEM</v>
          </cell>
          <cell r="J3129" t="str">
            <v>Accepted</v>
          </cell>
          <cell r="K3129" t="str">
            <v>Cash</v>
          </cell>
          <cell r="L3129" t="str">
            <v>Fresh</v>
          </cell>
          <cell r="M3129" t="str">
            <v>N/A</v>
          </cell>
          <cell r="N3129" t="str">
            <v>-</v>
          </cell>
        </row>
        <row r="3130">
          <cell r="E3130" t="str">
            <v>R7077071</v>
          </cell>
          <cell r="F3130" t="str">
            <v>2026-01-12 15:38:38</v>
          </cell>
          <cell r="G3130">
            <v>18000</v>
          </cell>
          <cell r="H3130">
            <v>46043</v>
          </cell>
          <cell r="I3130" t="str">
            <v>UMER.AZEEM</v>
          </cell>
          <cell r="J3130" t="str">
            <v>Accepted</v>
          </cell>
          <cell r="K3130" t="str">
            <v>Cash</v>
          </cell>
          <cell r="L3130" t="str">
            <v>Fresh</v>
          </cell>
          <cell r="M3130" t="str">
            <v>N/A</v>
          </cell>
          <cell r="N3130" t="str">
            <v>-</v>
          </cell>
        </row>
        <row r="3131">
          <cell r="E3131" t="str">
            <v>BDR-518</v>
          </cell>
          <cell r="F3131" t="str">
            <v>2026-01-06 18:53:37</v>
          </cell>
          <cell r="G3131">
            <v>11000</v>
          </cell>
          <cell r="H3131">
            <v>46044</v>
          </cell>
          <cell r="I3131" t="str">
            <v>UMER.AZEEM</v>
          </cell>
          <cell r="J3131" t="str">
            <v>Accepted</v>
          </cell>
          <cell r="K3131" t="str">
            <v>Cash</v>
          </cell>
          <cell r="L3131" t="str">
            <v>Fresh</v>
          </cell>
          <cell r="M3131" t="str">
            <v>N/A</v>
          </cell>
          <cell r="N3131" t="str">
            <v>-</v>
          </cell>
        </row>
        <row r="3132">
          <cell r="E3132" t="str">
            <v>R-7048807</v>
          </cell>
          <cell r="F3132" t="str">
            <v>2026-01-02 12:15:57</v>
          </cell>
          <cell r="G3132">
            <v>12500</v>
          </cell>
          <cell r="H3132">
            <v>46044</v>
          </cell>
          <cell r="I3132" t="str">
            <v>UMER.AZEEM</v>
          </cell>
          <cell r="J3132" t="str">
            <v>Accepted</v>
          </cell>
          <cell r="K3132" t="str">
            <v>Cash</v>
          </cell>
          <cell r="L3132" t="str">
            <v>Fresh</v>
          </cell>
          <cell r="M3132" t="str">
            <v>N/A</v>
          </cell>
          <cell r="N3132" t="str">
            <v>-</v>
          </cell>
        </row>
        <row r="3133">
          <cell r="E3133" t="str">
            <v>H1169100</v>
          </cell>
          <cell r="F3133" t="str">
            <v>2025-01-28 16:36:54</v>
          </cell>
          <cell r="G3133">
            <v>12500</v>
          </cell>
          <cell r="H3133">
            <v>46038</v>
          </cell>
          <cell r="I3133" t="str">
            <v>FARJAD.MANZOOR</v>
          </cell>
          <cell r="J3133" t="str">
            <v>Accepted</v>
          </cell>
          <cell r="K3133" t="str">
            <v>Online Transfer</v>
          </cell>
          <cell r="L3133" t="str">
            <v>Renewal</v>
          </cell>
          <cell r="M3133" t="str">
            <v>-</v>
          </cell>
          <cell r="N3133" t="str">
            <v>-</v>
          </cell>
        </row>
        <row r="3134">
          <cell r="E3134" t="str">
            <v>P517106</v>
          </cell>
          <cell r="F3134" t="str">
            <v>2025-01-25 14:32:08</v>
          </cell>
          <cell r="G3134">
            <v>15000</v>
          </cell>
          <cell r="H3134">
            <v>46038</v>
          </cell>
          <cell r="I3134" t="str">
            <v>FARJAD.MANZOOR</v>
          </cell>
          <cell r="J3134" t="str">
            <v>Accepted</v>
          </cell>
          <cell r="K3134" t="str">
            <v>Online Transfer</v>
          </cell>
          <cell r="L3134" t="str">
            <v>Renewal</v>
          </cell>
          <cell r="M3134" t="str">
            <v>-</v>
          </cell>
          <cell r="N3134" t="str">
            <v>-</v>
          </cell>
        </row>
        <row r="3135">
          <cell r="E3135" t="str">
            <v>NZE170R-4150233</v>
          </cell>
          <cell r="F3135" t="str">
            <v>2022-01-08 12:29:00</v>
          </cell>
          <cell r="G3135">
            <v>12500</v>
          </cell>
          <cell r="H3135">
            <v>46038</v>
          </cell>
          <cell r="I3135" t="str">
            <v>WASEEM.TARIQ</v>
          </cell>
          <cell r="J3135" t="str">
            <v>Accepted</v>
          </cell>
          <cell r="K3135" t="str">
            <v>Online Transfer</v>
          </cell>
          <cell r="L3135" t="str">
            <v>Renewal</v>
          </cell>
          <cell r="M3135" t="str">
            <v>-</v>
          </cell>
          <cell r="N3135" t="str">
            <v>-</v>
          </cell>
        </row>
        <row r="3136">
          <cell r="E3136" t="str">
            <v>NZE170R4000404</v>
          </cell>
          <cell r="F3136" t="str">
            <v>2025-01-30 13:29:21</v>
          </cell>
          <cell r="G3136">
            <v>15000</v>
          </cell>
          <cell r="H3136">
            <v>46038</v>
          </cell>
          <cell r="I3136" t="str">
            <v>MUHAMMAD.UMER</v>
          </cell>
          <cell r="J3136" t="str">
            <v>Accepted</v>
          </cell>
          <cell r="K3136" t="str">
            <v>Online Transfer</v>
          </cell>
          <cell r="L3136" t="str">
            <v>Renewal</v>
          </cell>
          <cell r="M3136" t="str">
            <v>-</v>
          </cell>
          <cell r="N3136" t="str">
            <v>-</v>
          </cell>
        </row>
        <row r="3137">
          <cell r="E3137">
            <v>516758</v>
          </cell>
          <cell r="F3137" t="str">
            <v>2025-01-28 16:42:12</v>
          </cell>
          <cell r="G3137">
            <v>16000</v>
          </cell>
          <cell r="H3137">
            <v>46038</v>
          </cell>
          <cell r="I3137" t="str">
            <v>FARJAD.MANZOOR</v>
          </cell>
          <cell r="J3137" t="str">
            <v>Accepted</v>
          </cell>
          <cell r="K3137" t="str">
            <v>Online Transfer</v>
          </cell>
          <cell r="L3137" t="str">
            <v>Renewal</v>
          </cell>
          <cell r="M3137" t="str">
            <v>-</v>
          </cell>
          <cell r="N3137" t="str">
            <v>-</v>
          </cell>
        </row>
        <row r="3138">
          <cell r="E3138" t="str">
            <v>R263609</v>
          </cell>
          <cell r="F3138" t="str">
            <v>2025-01-31 00:00:00</v>
          </cell>
          <cell r="G3138">
            <v>14000</v>
          </cell>
          <cell r="H3138">
            <v>46038</v>
          </cell>
          <cell r="I3138" t="str">
            <v>WASEEM.TARIQ</v>
          </cell>
          <cell r="J3138" t="str">
            <v>Accepted</v>
          </cell>
          <cell r="K3138" t="str">
            <v>Online Transfer</v>
          </cell>
          <cell r="L3138" t="str">
            <v>Renewal</v>
          </cell>
          <cell r="M3138" t="str">
            <v>-</v>
          </cell>
          <cell r="N3138" t="str">
            <v>-</v>
          </cell>
        </row>
        <row r="3139">
          <cell r="E3139">
            <v>10063533</v>
          </cell>
          <cell r="F3139" t="str">
            <v>2020-12-14 11:15:10</v>
          </cell>
          <cell r="G3139">
            <v>11000</v>
          </cell>
          <cell r="H3139">
            <v>46035</v>
          </cell>
          <cell r="I3139" t="str">
            <v>YOUSUF.KHAN</v>
          </cell>
          <cell r="J3139" t="str">
            <v>Accepted</v>
          </cell>
          <cell r="K3139" t="str">
            <v>Online Transfer</v>
          </cell>
          <cell r="L3139" t="str">
            <v>Renewal</v>
          </cell>
          <cell r="M3139" t="str">
            <v>-</v>
          </cell>
          <cell r="N3139" t="str">
            <v>-</v>
          </cell>
        </row>
        <row r="3140">
          <cell r="E3140" t="str">
            <v>S00219551</v>
          </cell>
          <cell r="F3140" t="str">
            <v>2026-01-08 19:04:42</v>
          </cell>
          <cell r="G3140">
            <v>13000</v>
          </cell>
          <cell r="H3140">
            <v>46037</v>
          </cell>
          <cell r="I3140" t="str">
            <v>UMER.AZEEM</v>
          </cell>
          <cell r="J3140" t="str">
            <v>Accepted</v>
          </cell>
          <cell r="K3140" t="str">
            <v>Online Transfer</v>
          </cell>
          <cell r="L3140" t="str">
            <v>Fresh</v>
          </cell>
          <cell r="M3140" t="str">
            <v>N/A</v>
          </cell>
          <cell r="N3140" t="str">
            <v>-</v>
          </cell>
        </row>
        <row r="3141">
          <cell r="E3141" t="str">
            <v>NF1AET306H1276802</v>
          </cell>
          <cell r="F3141" t="str">
            <v>2026-01-14 16:28:48</v>
          </cell>
          <cell r="G3141">
            <v>12500</v>
          </cell>
          <cell r="H3141">
            <v>46038</v>
          </cell>
          <cell r="I3141" t="str">
            <v>UMER.AZEEM</v>
          </cell>
          <cell r="J3141" t="str">
            <v>Accepted</v>
          </cell>
          <cell r="K3141" t="str">
            <v>Online Transfer</v>
          </cell>
          <cell r="L3141" t="str">
            <v>Fresh</v>
          </cell>
          <cell r="M3141" t="str">
            <v>N/A</v>
          </cell>
          <cell r="N3141" t="str">
            <v>-</v>
          </cell>
        </row>
        <row r="3142">
          <cell r="E3142" t="str">
            <v>DA64V-832973</v>
          </cell>
          <cell r="F3142" t="str">
            <v>2021-02-22 18:28:53</v>
          </cell>
          <cell r="G3142">
            <v>9701</v>
          </cell>
          <cell r="H3142">
            <v>46041</v>
          </cell>
          <cell r="I3142" t="str">
            <v>YOUSUF.KHAN</v>
          </cell>
          <cell r="J3142" t="str">
            <v>Accepted</v>
          </cell>
          <cell r="K3142" t="str">
            <v>Cheque</v>
          </cell>
          <cell r="L3142" t="str">
            <v>Renewal</v>
          </cell>
          <cell r="M3142" t="str">
            <v>NA</v>
          </cell>
          <cell r="N3142" t="str">
            <v>-</v>
          </cell>
        </row>
        <row r="3143">
          <cell r="E3143" t="str">
            <v>RIR1</v>
          </cell>
          <cell r="F3143" t="str">
            <v>2021-02-22 18:26:26</v>
          </cell>
          <cell r="G3143">
            <v>9701</v>
          </cell>
          <cell r="H3143">
            <v>46041</v>
          </cell>
          <cell r="I3143" t="str">
            <v>YOUSUF.KHAN</v>
          </cell>
          <cell r="J3143" t="str">
            <v>Accepted</v>
          </cell>
          <cell r="K3143" t="str">
            <v>Cheque</v>
          </cell>
          <cell r="L3143" t="str">
            <v>Renewal</v>
          </cell>
          <cell r="M3143" t="str">
            <v>NA</v>
          </cell>
          <cell r="N3143" t="str">
            <v>-</v>
          </cell>
        </row>
        <row r="3144">
          <cell r="E3144" t="str">
            <v>NF1AET306H1122632</v>
          </cell>
          <cell r="F3144" t="str">
            <v>2026-01-05 21:12:41</v>
          </cell>
          <cell r="G3144">
            <v>13000</v>
          </cell>
          <cell r="H3144">
            <v>46038</v>
          </cell>
          <cell r="I3144" t="str">
            <v>SABOOR.ALI</v>
          </cell>
          <cell r="J3144" t="str">
            <v>Accepted</v>
          </cell>
          <cell r="K3144" t="str">
            <v>Online Transfer</v>
          </cell>
          <cell r="L3144" t="str">
            <v>Fresh</v>
          </cell>
          <cell r="M3144" t="str">
            <v>-</v>
          </cell>
          <cell r="N3144" t="str">
            <v>-</v>
          </cell>
        </row>
        <row r="3145">
          <cell r="E3145" t="str">
            <v>JB-5809</v>
          </cell>
          <cell r="F3145" t="str">
            <v>2025-08-26 14:25:52</v>
          </cell>
          <cell r="G3145">
            <v>3000</v>
          </cell>
          <cell r="H3145">
            <v>46008</v>
          </cell>
          <cell r="I3145" t="str">
            <v>SABOOR.ALI</v>
          </cell>
          <cell r="J3145" t="str">
            <v>Accepted</v>
          </cell>
          <cell r="K3145" t="str">
            <v>Online Transfer</v>
          </cell>
          <cell r="L3145" t="str">
            <v>Removal Transfer</v>
          </cell>
          <cell r="M3145" t="str">
            <v>-</v>
          </cell>
          <cell r="N3145" t="str">
            <v>-</v>
          </cell>
        </row>
        <row r="3146">
          <cell r="E3146">
            <v>5155</v>
          </cell>
          <cell r="F3146" t="str">
            <v>2026-01-16 00:00:00</v>
          </cell>
          <cell r="G3146">
            <v>20000</v>
          </cell>
          <cell r="H3146">
            <v>46038</v>
          </cell>
          <cell r="I3146" t="str">
            <v>YOUSUF.KHAN</v>
          </cell>
          <cell r="J3146" t="str">
            <v>Accepted</v>
          </cell>
          <cell r="K3146" t="str">
            <v>Cash Deposit</v>
          </cell>
          <cell r="L3146" t="str">
            <v>Conversion</v>
          </cell>
          <cell r="M3146" t="str">
            <v>NA</v>
          </cell>
          <cell r="N3146" t="str">
            <v>-</v>
          </cell>
        </row>
        <row r="3147">
          <cell r="E3147" t="str">
            <v>R062896</v>
          </cell>
          <cell r="F3147" t="str">
            <v>2025-12-29 15:09:05</v>
          </cell>
          <cell r="G3147">
            <v>12500</v>
          </cell>
          <cell r="H3147">
            <v>46038</v>
          </cell>
          <cell r="I3147" t="str">
            <v>TANVIR.AHMAD</v>
          </cell>
          <cell r="J3147" t="str">
            <v>Accepted</v>
          </cell>
          <cell r="K3147" t="str">
            <v>Cash Deposit</v>
          </cell>
          <cell r="L3147" t="str">
            <v>Fresh</v>
          </cell>
          <cell r="M3147" t="str">
            <v>N/A</v>
          </cell>
          <cell r="N3147" t="str">
            <v>-</v>
          </cell>
        </row>
        <row r="3148">
          <cell r="E3148">
            <v>1006431</v>
          </cell>
          <cell r="F3148" t="str">
            <v>2025-12-27 10:10:29</v>
          </cell>
          <cell r="G3148">
            <v>12500</v>
          </cell>
          <cell r="H3148">
            <v>46038</v>
          </cell>
          <cell r="I3148" t="str">
            <v>TANVIR.AHMAD</v>
          </cell>
          <cell r="J3148" t="str">
            <v>Accepted</v>
          </cell>
          <cell r="K3148" t="str">
            <v>Cash Deposit</v>
          </cell>
          <cell r="L3148" t="str">
            <v>Fresh</v>
          </cell>
          <cell r="M3148" t="str">
            <v>N/A</v>
          </cell>
          <cell r="N3148" t="str">
            <v>-</v>
          </cell>
        </row>
        <row r="3149">
          <cell r="E3149">
            <v>1237659</v>
          </cell>
          <cell r="F3149" t="str">
            <v>2025-01-30 18:42:58</v>
          </cell>
          <cell r="G3149">
            <v>13000</v>
          </cell>
          <cell r="H3149">
            <v>46038</v>
          </cell>
          <cell r="I3149" t="str">
            <v>MOSES.AKHTAR</v>
          </cell>
          <cell r="J3149" t="str">
            <v>Accepted</v>
          </cell>
          <cell r="K3149" t="str">
            <v>Online Transfer</v>
          </cell>
          <cell r="L3149" t="str">
            <v>Renewal</v>
          </cell>
          <cell r="M3149" t="str">
            <v>-</v>
          </cell>
          <cell r="N3149" t="str">
            <v>-</v>
          </cell>
        </row>
        <row r="3150">
          <cell r="E3150" t="str">
            <v>R028841</v>
          </cell>
          <cell r="F3150" t="str">
            <v>2024-01-29 20:33:21</v>
          </cell>
          <cell r="G3150">
            <v>10000</v>
          </cell>
          <cell r="H3150">
            <v>46038</v>
          </cell>
          <cell r="I3150" t="str">
            <v>JAWAHIR.SAEED</v>
          </cell>
          <cell r="J3150" t="str">
            <v>Accepted</v>
          </cell>
          <cell r="K3150" t="str">
            <v>Online Transfer</v>
          </cell>
          <cell r="L3150" t="str">
            <v>Renewal</v>
          </cell>
          <cell r="M3150" t="str">
            <v>-</v>
          </cell>
          <cell r="N3150" t="str">
            <v>-</v>
          </cell>
        </row>
        <row r="3151">
          <cell r="E3151" t="str">
            <v>PH502281</v>
          </cell>
          <cell r="F3151" t="str">
            <v>2024-01-26 10:07:05</v>
          </cell>
          <cell r="G3151">
            <v>12000</v>
          </cell>
          <cell r="H3151">
            <v>46037</v>
          </cell>
          <cell r="I3151" t="str">
            <v>SAIF.MALIK</v>
          </cell>
          <cell r="J3151" t="str">
            <v>Accepted</v>
          </cell>
          <cell r="K3151" t="str">
            <v>Online Transfer</v>
          </cell>
          <cell r="L3151" t="str">
            <v>Renewal</v>
          </cell>
          <cell r="M3151" t="str">
            <v>-</v>
          </cell>
          <cell r="N3151" t="str">
            <v>-</v>
          </cell>
        </row>
        <row r="3152">
          <cell r="E3152">
            <v>1012586</v>
          </cell>
          <cell r="F3152" t="str">
            <v>2025-12-29 16:47:25</v>
          </cell>
          <cell r="G3152">
            <v>12500</v>
          </cell>
          <cell r="H3152">
            <v>46034</v>
          </cell>
          <cell r="I3152" t="str">
            <v>FARJAD.LATIF</v>
          </cell>
          <cell r="J3152" t="str">
            <v>Accepted</v>
          </cell>
          <cell r="K3152" t="str">
            <v>Cash</v>
          </cell>
          <cell r="L3152" t="str">
            <v>Fresh</v>
          </cell>
          <cell r="M3152" t="str">
            <v>N/A</v>
          </cell>
          <cell r="N3152" t="str">
            <v>-</v>
          </cell>
        </row>
        <row r="3153">
          <cell r="E3153">
            <v>5535448</v>
          </cell>
          <cell r="F3153" t="str">
            <v>2025-12-31 17:14:43</v>
          </cell>
          <cell r="G3153">
            <v>8000</v>
          </cell>
          <cell r="H3153">
            <v>46034</v>
          </cell>
          <cell r="I3153" t="str">
            <v>HASSAN.MUSTAFA</v>
          </cell>
          <cell r="J3153" t="str">
            <v>Accepted</v>
          </cell>
          <cell r="K3153" t="str">
            <v>Online Transfer</v>
          </cell>
          <cell r="L3153" t="str">
            <v>Fresh</v>
          </cell>
          <cell r="M3153" t="str">
            <v>N/A</v>
          </cell>
          <cell r="N3153" t="str">
            <v>-</v>
          </cell>
        </row>
        <row r="3154">
          <cell r="E3154">
            <v>16027</v>
          </cell>
          <cell r="F3154" t="str">
            <v>2025-01-18 12:06:52</v>
          </cell>
          <cell r="G3154">
            <v>13000</v>
          </cell>
          <cell r="H3154">
            <v>46038</v>
          </cell>
          <cell r="I3154" t="str">
            <v>JAWAHIR.SAEED</v>
          </cell>
          <cell r="J3154" t="str">
            <v>Accepted</v>
          </cell>
          <cell r="K3154" t="str">
            <v>Online Transfer</v>
          </cell>
          <cell r="L3154" t="str">
            <v>Renewal</v>
          </cell>
          <cell r="M3154" t="str">
            <v>-</v>
          </cell>
          <cell r="N3154" t="str">
            <v>-</v>
          </cell>
        </row>
        <row r="3155">
          <cell r="E3155" t="str">
            <v>NZE170R-4138213</v>
          </cell>
          <cell r="F3155" t="str">
            <v>2025-01-24 00:00:00</v>
          </cell>
          <cell r="G3155">
            <v>12500</v>
          </cell>
          <cell r="H3155">
            <v>46035</v>
          </cell>
          <cell r="I3155" t="str">
            <v>AGHA.M.JAFFER</v>
          </cell>
          <cell r="J3155" t="str">
            <v>Accepted</v>
          </cell>
          <cell r="K3155" t="str">
            <v>Online Transfer</v>
          </cell>
          <cell r="L3155" t="str">
            <v>Renewal</v>
          </cell>
          <cell r="M3155" t="str">
            <v>-</v>
          </cell>
          <cell r="N3155" t="str">
            <v>-</v>
          </cell>
        </row>
        <row r="3156">
          <cell r="E3156" t="str">
            <v>0135332</v>
          </cell>
          <cell r="F3156" t="str">
            <v>2025-10-27 19:39:00</v>
          </cell>
          <cell r="G3156">
            <v>12000</v>
          </cell>
          <cell r="H3156">
            <v>46037</v>
          </cell>
          <cell r="I3156" t="str">
            <v>HASSAN.MUSTAFA</v>
          </cell>
          <cell r="J3156" t="str">
            <v>Accepted</v>
          </cell>
          <cell r="K3156" t="str">
            <v>Online Transfer</v>
          </cell>
          <cell r="L3156" t="str">
            <v>Fresh</v>
          </cell>
          <cell r="M3156" t="str">
            <v>N/A</v>
          </cell>
          <cell r="N3156" t="str">
            <v>-</v>
          </cell>
        </row>
        <row r="3157">
          <cell r="E3157" t="str">
            <v>NK1AET306H1059639</v>
          </cell>
          <cell r="F3157" t="str">
            <v>2023-01-06 19:16:59</v>
          </cell>
          <cell r="G3157">
            <v>12500</v>
          </cell>
          <cell r="H3157">
            <v>46036</v>
          </cell>
          <cell r="I3157" t="str">
            <v>AGHA.M.JAFFER</v>
          </cell>
          <cell r="J3157" t="str">
            <v>Accepted</v>
          </cell>
          <cell r="K3157" t="str">
            <v>Online Transfer</v>
          </cell>
          <cell r="L3157" t="str">
            <v>Renewal</v>
          </cell>
          <cell r="M3157" t="str">
            <v>-</v>
          </cell>
          <cell r="N3157" t="str">
            <v>-</v>
          </cell>
        </row>
        <row r="3158">
          <cell r="E3158" t="str">
            <v>NF9EEUA51S2013349</v>
          </cell>
          <cell r="F3158" t="str">
            <v>2025-01-29 16:50:21</v>
          </cell>
          <cell r="G3158">
            <v>16000</v>
          </cell>
          <cell r="H3158">
            <v>46038</v>
          </cell>
          <cell r="I3158" t="str">
            <v>ZAYNAB.MUSTAFA</v>
          </cell>
          <cell r="J3158" t="str">
            <v>Accepted</v>
          </cell>
          <cell r="K3158" t="str">
            <v>Online Transfer</v>
          </cell>
          <cell r="L3158" t="str">
            <v>Renewal</v>
          </cell>
          <cell r="M3158" t="str">
            <v>-</v>
          </cell>
          <cell r="N3158" t="str">
            <v>-</v>
          </cell>
        </row>
        <row r="3159">
          <cell r="E3159">
            <v>1049393</v>
          </cell>
          <cell r="F3159" t="str">
            <v>2020-12-31 15:27:37</v>
          </cell>
          <cell r="G3159">
            <v>7500</v>
          </cell>
          <cell r="H3159">
            <v>46037</v>
          </cell>
          <cell r="I3159" t="str">
            <v>WASEEM.TARIQ</v>
          </cell>
          <cell r="J3159" t="str">
            <v>Accepted</v>
          </cell>
          <cell r="K3159" t="str">
            <v>Online Transfer</v>
          </cell>
          <cell r="L3159" t="str">
            <v>Renewal</v>
          </cell>
          <cell r="M3159" t="str">
            <v>-</v>
          </cell>
          <cell r="N3159" t="str">
            <v>-</v>
          </cell>
        </row>
        <row r="3160">
          <cell r="E3160" t="str">
            <v>NFBGM1547LR266632</v>
          </cell>
          <cell r="F3160" t="str">
            <v>2021-01-19 15:30:39</v>
          </cell>
          <cell r="G3160">
            <v>10000</v>
          </cell>
          <cell r="H3160">
            <v>46030</v>
          </cell>
          <cell r="I3160" t="str">
            <v>M.KHALID</v>
          </cell>
          <cell r="J3160" t="str">
            <v>Accepted</v>
          </cell>
          <cell r="K3160" t="str">
            <v>Online Transfer</v>
          </cell>
          <cell r="L3160" t="str">
            <v>Device Missing</v>
          </cell>
          <cell r="M3160" t="str">
            <v>-</v>
          </cell>
          <cell r="N3160" t="str">
            <v>-</v>
          </cell>
        </row>
        <row r="3161">
          <cell r="E3161" t="str">
            <v>BYK-343</v>
          </cell>
          <cell r="F3161" t="str">
            <v>2025-12-16 18:20:27</v>
          </cell>
          <cell r="G3161">
            <v>12500</v>
          </cell>
          <cell r="H3161">
            <v>46034</v>
          </cell>
          <cell r="I3161" t="str">
            <v>FARJAD.LATIF</v>
          </cell>
          <cell r="J3161" t="str">
            <v>Accepted</v>
          </cell>
          <cell r="K3161" t="str">
            <v>Cheque</v>
          </cell>
          <cell r="L3161" t="str">
            <v>Fresh</v>
          </cell>
          <cell r="M3161" t="str">
            <v>-</v>
          </cell>
          <cell r="N3161" t="str">
            <v>-</v>
          </cell>
        </row>
        <row r="3162">
          <cell r="E3162">
            <v>7066609</v>
          </cell>
          <cell r="F3162" t="str">
            <v>2025-12-04 19:49:20</v>
          </cell>
          <cell r="G3162">
            <v>12500</v>
          </cell>
          <cell r="H3162">
            <v>46034</v>
          </cell>
          <cell r="I3162" t="str">
            <v>FARJAD.LATIF</v>
          </cell>
          <cell r="J3162" t="str">
            <v>Accepted</v>
          </cell>
          <cell r="K3162" t="str">
            <v>Cheque</v>
          </cell>
          <cell r="L3162" t="str">
            <v>Fresh</v>
          </cell>
          <cell r="M3162" t="str">
            <v>-</v>
          </cell>
          <cell r="N3162" t="str">
            <v>-</v>
          </cell>
        </row>
        <row r="3163">
          <cell r="E3163" t="str">
            <v>NF1AVK31H10065453</v>
          </cell>
          <cell r="F3163" t="str">
            <v>2021-01-29 16:28:19</v>
          </cell>
          <cell r="G3163">
            <v>13000</v>
          </cell>
          <cell r="H3163">
            <v>46038</v>
          </cell>
          <cell r="I3163" t="str">
            <v>WASEEM.TARIQ</v>
          </cell>
          <cell r="J3163" t="str">
            <v>Accepted</v>
          </cell>
          <cell r="K3163" t="str">
            <v>Online Transfer</v>
          </cell>
          <cell r="L3163" t="str">
            <v>Renewal</v>
          </cell>
          <cell r="M3163" t="str">
            <v>-</v>
          </cell>
          <cell r="N3163" t="str">
            <v>-</v>
          </cell>
        </row>
        <row r="3164">
          <cell r="E3164" t="str">
            <v>CAJ-797</v>
          </cell>
          <cell r="F3164" t="str">
            <v>2026-01-15 16:24:19</v>
          </cell>
          <cell r="G3164">
            <v>16000</v>
          </cell>
          <cell r="H3164">
            <v>46038</v>
          </cell>
          <cell r="I3164" t="str">
            <v>HASSAN.MUSTAFA</v>
          </cell>
          <cell r="J3164" t="str">
            <v>Accepted</v>
          </cell>
          <cell r="K3164" t="str">
            <v>Online Transfer</v>
          </cell>
          <cell r="L3164" t="str">
            <v>Fresh</v>
          </cell>
          <cell r="M3164" t="str">
            <v>MARYAM WAZIR</v>
          </cell>
          <cell r="N3164">
            <v>4240150041558</v>
          </cell>
        </row>
        <row r="3165">
          <cell r="E3165">
            <v>54436</v>
          </cell>
          <cell r="F3165" t="str">
            <v>2023-01-10 11:02:00</v>
          </cell>
          <cell r="G3165">
            <v>15500</v>
          </cell>
          <cell r="H3165">
            <v>46037</v>
          </cell>
          <cell r="I3165" t="str">
            <v>WASEEM.TARIQ</v>
          </cell>
          <cell r="J3165" t="str">
            <v>Accepted</v>
          </cell>
          <cell r="K3165" t="str">
            <v>Online Transfer</v>
          </cell>
          <cell r="L3165" t="str">
            <v>Renewal</v>
          </cell>
          <cell r="M3165" t="str">
            <v>-</v>
          </cell>
          <cell r="N3165" t="str">
            <v>-</v>
          </cell>
        </row>
        <row r="3166">
          <cell r="E3166" t="str">
            <v>S1001566</v>
          </cell>
          <cell r="F3166" t="str">
            <v>2025-12-16 13:36:09</v>
          </cell>
          <cell r="G3166">
            <v>11000</v>
          </cell>
          <cell r="H3166">
            <v>46036</v>
          </cell>
          <cell r="I3166" t="str">
            <v>FARJAD.LATIF</v>
          </cell>
          <cell r="J3166" t="str">
            <v>Accepted</v>
          </cell>
          <cell r="K3166" t="str">
            <v>Online Transfer</v>
          </cell>
          <cell r="L3166" t="str">
            <v>Fresh</v>
          </cell>
          <cell r="M3166" t="str">
            <v>N/A</v>
          </cell>
          <cell r="N3166" t="str">
            <v>-</v>
          </cell>
        </row>
        <row r="3167">
          <cell r="E3167">
            <v>211655</v>
          </cell>
          <cell r="F3167" t="str">
            <v>2025-12-24 15:02:43</v>
          </cell>
          <cell r="G3167">
            <v>11000</v>
          </cell>
          <cell r="H3167">
            <v>46036</v>
          </cell>
          <cell r="I3167" t="str">
            <v>FARJAD.LATIF</v>
          </cell>
          <cell r="J3167" t="str">
            <v>Accepted</v>
          </cell>
          <cell r="K3167" t="str">
            <v>Online Transfer</v>
          </cell>
          <cell r="L3167" t="str">
            <v>Fresh</v>
          </cell>
          <cell r="M3167" t="str">
            <v>N/A</v>
          </cell>
          <cell r="N3167" t="str">
            <v>-</v>
          </cell>
        </row>
        <row r="3168">
          <cell r="E3168" t="str">
            <v>ZVG10R-0907356</v>
          </cell>
          <cell r="F3168" t="str">
            <v>2025-01-30 17:34:10</v>
          </cell>
          <cell r="G3168">
            <v>13000</v>
          </cell>
          <cell r="H3168">
            <v>46038</v>
          </cell>
          <cell r="I3168" t="str">
            <v>HUZAIFA.KHAN</v>
          </cell>
          <cell r="J3168" t="str">
            <v>Accepted</v>
          </cell>
          <cell r="K3168" t="str">
            <v>Online Transfer</v>
          </cell>
          <cell r="L3168" t="str">
            <v>Renewal</v>
          </cell>
          <cell r="M3168" t="str">
            <v>-</v>
          </cell>
          <cell r="N3168" t="str">
            <v>-</v>
          </cell>
        </row>
        <row r="3169">
          <cell r="E3169" t="str">
            <v>NKMA2CBR4S1003303</v>
          </cell>
          <cell r="F3169" t="str">
            <v>2026-01-13 18:40:09</v>
          </cell>
          <cell r="G3169">
            <v>11000</v>
          </cell>
          <cell r="H3169">
            <v>46037</v>
          </cell>
          <cell r="I3169" t="str">
            <v>TANVIR.AHMAD</v>
          </cell>
          <cell r="J3169" t="str">
            <v>Accepted</v>
          </cell>
          <cell r="K3169" t="str">
            <v>Online Transfer</v>
          </cell>
          <cell r="L3169" t="str">
            <v>Fresh</v>
          </cell>
          <cell r="M3169" t="str">
            <v>Rai Muhammad Shehryar Arshad</v>
          </cell>
          <cell r="N3169">
            <v>3630281184317</v>
          </cell>
        </row>
        <row r="3170">
          <cell r="E3170" t="str">
            <v>CE200038423</v>
          </cell>
          <cell r="F3170" t="str">
            <v>2023-12-06 16:32:40</v>
          </cell>
          <cell r="G3170">
            <v>14000</v>
          </cell>
          <cell r="H3170">
            <v>46038</v>
          </cell>
          <cell r="I3170" t="str">
            <v>ZAYNAB.MUSTAFA</v>
          </cell>
          <cell r="J3170" t="str">
            <v>Accepted</v>
          </cell>
          <cell r="K3170" t="str">
            <v>Online Transfer</v>
          </cell>
          <cell r="L3170" t="str">
            <v>Renewal</v>
          </cell>
          <cell r="M3170" t="str">
            <v>-</v>
          </cell>
          <cell r="N3170" t="str">
            <v>-</v>
          </cell>
        </row>
        <row r="3171">
          <cell r="E3171" t="str">
            <v>CCK-619</v>
          </cell>
          <cell r="F3171" t="str">
            <v>2026-01-06 09:48:18</v>
          </cell>
          <cell r="G3171">
            <v>12500</v>
          </cell>
          <cell r="H3171">
            <v>46029</v>
          </cell>
          <cell r="I3171" t="str">
            <v>SABOOR.ALI</v>
          </cell>
          <cell r="J3171" t="str">
            <v>Accepted</v>
          </cell>
          <cell r="K3171" t="str">
            <v>Online Transfer</v>
          </cell>
          <cell r="L3171" t="str">
            <v>Fresh</v>
          </cell>
          <cell r="M3171" t="str">
            <v>N/A</v>
          </cell>
          <cell r="N3171" t="str">
            <v>-</v>
          </cell>
        </row>
        <row r="3172">
          <cell r="E3172" t="str">
            <v>BK-9895</v>
          </cell>
          <cell r="F3172" t="str">
            <v>2026-01-06 09:48:46</v>
          </cell>
          <cell r="G3172">
            <v>12500</v>
          </cell>
          <cell r="H3172">
            <v>46029</v>
          </cell>
          <cell r="I3172" t="str">
            <v>SABOOR.ALI</v>
          </cell>
          <cell r="J3172" t="str">
            <v>Accepted</v>
          </cell>
          <cell r="K3172" t="str">
            <v>Online Transfer</v>
          </cell>
          <cell r="L3172" t="str">
            <v>Fresh</v>
          </cell>
          <cell r="M3172" t="str">
            <v>N/A</v>
          </cell>
          <cell r="N3172" t="str">
            <v>-</v>
          </cell>
        </row>
        <row r="3173">
          <cell r="E3173" t="str">
            <v>BN-2591</v>
          </cell>
          <cell r="F3173" t="str">
            <v>2026-01-07 15:35:09</v>
          </cell>
          <cell r="G3173">
            <v>12500</v>
          </cell>
          <cell r="H3173">
            <v>46037</v>
          </cell>
          <cell r="I3173" t="str">
            <v>SABOOR.ALI</v>
          </cell>
          <cell r="J3173" t="str">
            <v>Accepted</v>
          </cell>
          <cell r="K3173" t="str">
            <v>Online Transfer</v>
          </cell>
          <cell r="L3173" t="str">
            <v>Fresh</v>
          </cell>
          <cell r="M3173" t="str">
            <v>N/A</v>
          </cell>
          <cell r="N3173" t="str">
            <v>-</v>
          </cell>
        </row>
        <row r="3174">
          <cell r="E3174" t="str">
            <v>ZRE171R-6033739</v>
          </cell>
          <cell r="F3174" t="str">
            <v>2023-01-12 16:51:00</v>
          </cell>
          <cell r="G3174">
            <v>15500</v>
          </cell>
          <cell r="H3174">
            <v>46038</v>
          </cell>
          <cell r="I3174" t="str">
            <v>WASEEM.TARIQ</v>
          </cell>
          <cell r="J3174" t="str">
            <v>Accepted</v>
          </cell>
          <cell r="K3174" t="str">
            <v>Online Transfer</v>
          </cell>
          <cell r="L3174" t="str">
            <v>Renewal</v>
          </cell>
          <cell r="M3174" t="str">
            <v>-</v>
          </cell>
          <cell r="N3174" t="str">
            <v>-</v>
          </cell>
        </row>
        <row r="3175">
          <cell r="E3175">
            <v>10047987</v>
          </cell>
          <cell r="F3175" t="str">
            <v>2024-01-09 00:00:00</v>
          </cell>
          <cell r="G3175">
            <v>14000</v>
          </cell>
          <cell r="H3175">
            <v>46037</v>
          </cell>
          <cell r="I3175" t="str">
            <v>WASEEM.TARIQ</v>
          </cell>
          <cell r="J3175" t="str">
            <v>Accepted</v>
          </cell>
          <cell r="K3175" t="str">
            <v>Online Transfer</v>
          </cell>
          <cell r="L3175" t="str">
            <v>Renewal</v>
          </cell>
          <cell r="M3175" t="str">
            <v>-</v>
          </cell>
          <cell r="N3175" t="str">
            <v>-</v>
          </cell>
        </row>
        <row r="3176">
          <cell r="E3176" t="str">
            <v>NF1SZC63S0014029</v>
          </cell>
          <cell r="F3176" t="str">
            <v>2026-01-16 00:00:00</v>
          </cell>
          <cell r="G3176">
            <v>13000</v>
          </cell>
          <cell r="H3176">
            <v>46038</v>
          </cell>
          <cell r="I3176" t="str">
            <v>SAIF.MALIK</v>
          </cell>
          <cell r="J3176" t="str">
            <v>Accepted</v>
          </cell>
          <cell r="K3176" t="str">
            <v>Online Transfer</v>
          </cell>
          <cell r="L3176" t="str">
            <v>Conversion</v>
          </cell>
          <cell r="M3176" t="str">
            <v>NA</v>
          </cell>
          <cell r="N3176" t="str">
            <v>-</v>
          </cell>
        </row>
        <row r="3177">
          <cell r="E3177" t="str">
            <v>NKMASE2E9S1008398</v>
          </cell>
          <cell r="F3177" t="str">
            <v>2026-01-12 12:33:33</v>
          </cell>
          <cell r="G3177">
            <v>12500</v>
          </cell>
          <cell r="H3177">
            <v>46038</v>
          </cell>
          <cell r="I3177" t="str">
            <v>S.FARAZ.AHSAN</v>
          </cell>
          <cell r="J3177" t="str">
            <v>Accepted</v>
          </cell>
          <cell r="K3177" t="str">
            <v>Online Transfer</v>
          </cell>
          <cell r="L3177" t="str">
            <v>Fresh</v>
          </cell>
          <cell r="M3177" t="str">
            <v>N/A</v>
          </cell>
          <cell r="N3177" t="str">
            <v>-</v>
          </cell>
        </row>
        <row r="3178">
          <cell r="E3178" t="str">
            <v>K12MR1025209</v>
          </cell>
          <cell r="F3178" t="str">
            <v>2025-01-23 15:15:33</v>
          </cell>
          <cell r="G3178">
            <v>13000</v>
          </cell>
          <cell r="H3178">
            <v>46037</v>
          </cell>
          <cell r="I3178" t="str">
            <v>HUZAIFA.KHAN</v>
          </cell>
          <cell r="J3178" t="str">
            <v>Accepted</v>
          </cell>
          <cell r="K3178" t="str">
            <v>Online Transfer</v>
          </cell>
          <cell r="L3178" t="str">
            <v>Renewal</v>
          </cell>
          <cell r="M3178" t="str">
            <v>-</v>
          </cell>
          <cell r="N3178" t="str">
            <v>-</v>
          </cell>
        </row>
        <row r="3179">
          <cell r="E3179" t="str">
            <v>TRH224-0020940</v>
          </cell>
          <cell r="F3179" t="str">
            <v>2023-10-09 14:59:17</v>
          </cell>
          <cell r="G3179">
            <v>11750</v>
          </cell>
          <cell r="H3179">
            <v>46041</v>
          </cell>
          <cell r="I3179" t="str">
            <v>SAIF.MALIK</v>
          </cell>
          <cell r="J3179" t="str">
            <v>Accepted</v>
          </cell>
          <cell r="K3179" t="str">
            <v>Cheque</v>
          </cell>
          <cell r="L3179" t="str">
            <v>Renewal</v>
          </cell>
          <cell r="M3179" t="str">
            <v>-</v>
          </cell>
          <cell r="N3179" t="str">
            <v>-</v>
          </cell>
        </row>
        <row r="3180">
          <cell r="E3180">
            <v>215466</v>
          </cell>
          <cell r="F3180" t="str">
            <v>2024-01-23 10:54:35</v>
          </cell>
          <cell r="G3180">
            <v>15500</v>
          </cell>
          <cell r="H3180">
            <v>46038</v>
          </cell>
          <cell r="I3180" t="str">
            <v>AGHA.M.JAFFER</v>
          </cell>
          <cell r="J3180" t="str">
            <v>Accepted</v>
          </cell>
          <cell r="K3180" t="str">
            <v>Online Transfer</v>
          </cell>
          <cell r="L3180" t="str">
            <v>Renewal</v>
          </cell>
          <cell r="M3180" t="str">
            <v>-</v>
          </cell>
          <cell r="N3180" t="str">
            <v>-</v>
          </cell>
        </row>
        <row r="3181">
          <cell r="E3181">
            <v>1003208</v>
          </cell>
          <cell r="F3181" t="str">
            <v>2022-01-27 17:40:10</v>
          </cell>
          <cell r="G3181">
            <v>16000</v>
          </cell>
          <cell r="H3181">
            <v>46038</v>
          </cell>
          <cell r="I3181" t="str">
            <v>ZAYNAB.MUSTAFA</v>
          </cell>
          <cell r="J3181" t="str">
            <v>Accepted</v>
          </cell>
          <cell r="K3181" t="str">
            <v>Online Transfer</v>
          </cell>
          <cell r="L3181" t="str">
            <v>Renewal</v>
          </cell>
          <cell r="M3181" t="str">
            <v>-</v>
          </cell>
          <cell r="N3181" t="str">
            <v>-</v>
          </cell>
        </row>
        <row r="3182">
          <cell r="E3182" t="str">
            <v>NFBGM1545KR-252534</v>
          </cell>
          <cell r="F3182" t="str">
            <v>2023-01-25 17:12:55</v>
          </cell>
          <cell r="G3182">
            <v>14000</v>
          </cell>
          <cell r="H3182">
            <v>46037</v>
          </cell>
          <cell r="I3182" t="str">
            <v>RAHAT.GUL</v>
          </cell>
          <cell r="J3182" t="str">
            <v>Accepted</v>
          </cell>
          <cell r="K3182" t="str">
            <v>Online Transfer</v>
          </cell>
          <cell r="L3182" t="str">
            <v>Renewal</v>
          </cell>
          <cell r="M3182" t="str">
            <v>-</v>
          </cell>
          <cell r="N3182" t="str">
            <v>-</v>
          </cell>
        </row>
        <row r="3183">
          <cell r="E3183" t="str">
            <v>036402</v>
          </cell>
          <cell r="F3183" t="str">
            <v>2024-01-29 11:49:59</v>
          </cell>
          <cell r="G3183">
            <v>15500</v>
          </cell>
          <cell r="H3183">
            <v>46037</v>
          </cell>
          <cell r="I3183" t="str">
            <v>AGHA.M.JAFFER</v>
          </cell>
          <cell r="J3183" t="str">
            <v>Accepted</v>
          </cell>
          <cell r="K3183" t="str">
            <v>Online Transfer</v>
          </cell>
          <cell r="L3183" t="str">
            <v>Renewal</v>
          </cell>
          <cell r="M3183" t="str">
            <v>-</v>
          </cell>
          <cell r="N3183" t="str">
            <v>-</v>
          </cell>
        </row>
        <row r="3184">
          <cell r="E3184" t="str">
            <v>ZRE171R-6026894</v>
          </cell>
          <cell r="F3184" t="str">
            <v>2025-01-24 00:00:00</v>
          </cell>
          <cell r="G3184">
            <v>13000</v>
          </cell>
          <cell r="H3184">
            <v>46037</v>
          </cell>
          <cell r="I3184" t="str">
            <v>RAHAT.GUL</v>
          </cell>
          <cell r="J3184" t="str">
            <v>Accepted</v>
          </cell>
          <cell r="K3184" t="str">
            <v>Online Transfer</v>
          </cell>
          <cell r="L3184" t="str">
            <v>Renewal</v>
          </cell>
          <cell r="M3184" t="str">
            <v>-</v>
          </cell>
          <cell r="N3184" t="str">
            <v>-</v>
          </cell>
        </row>
        <row r="3185">
          <cell r="E3185">
            <v>501435</v>
          </cell>
          <cell r="F3185" t="str">
            <v>2023-01-30 11:29:18</v>
          </cell>
          <cell r="G3185">
            <v>13000</v>
          </cell>
          <cell r="H3185">
            <v>46037</v>
          </cell>
          <cell r="I3185" t="str">
            <v>RAHAT.GUL</v>
          </cell>
          <cell r="J3185" t="str">
            <v>Accepted</v>
          </cell>
          <cell r="K3185" t="str">
            <v>Online Transfer</v>
          </cell>
          <cell r="L3185" t="str">
            <v>Renewal</v>
          </cell>
          <cell r="M3185" t="str">
            <v>-</v>
          </cell>
          <cell r="N3185" t="str">
            <v>-</v>
          </cell>
        </row>
        <row r="3186">
          <cell r="E3186">
            <v>1002570</v>
          </cell>
          <cell r="F3186" t="str">
            <v>2023-01-30 15:42:38</v>
          </cell>
          <cell r="G3186">
            <v>14000</v>
          </cell>
          <cell r="H3186">
            <v>46037</v>
          </cell>
          <cell r="I3186" t="str">
            <v>RAHAT.GUL</v>
          </cell>
          <cell r="J3186" t="str">
            <v>Accepted</v>
          </cell>
          <cell r="K3186" t="str">
            <v>Online Transfer</v>
          </cell>
          <cell r="L3186" t="str">
            <v>Renewal</v>
          </cell>
          <cell r="M3186" t="str">
            <v>-</v>
          </cell>
          <cell r="N3186" t="str">
            <v>-</v>
          </cell>
        </row>
        <row r="3187">
          <cell r="E3187">
            <v>7038185</v>
          </cell>
          <cell r="F3187" t="str">
            <v>2023-01-28 17:14:44</v>
          </cell>
          <cell r="G3187">
            <v>14000</v>
          </cell>
          <cell r="H3187">
            <v>46037</v>
          </cell>
          <cell r="I3187" t="str">
            <v>RAHAT.GUL</v>
          </cell>
          <cell r="J3187" t="str">
            <v>Accepted</v>
          </cell>
          <cell r="K3187" t="str">
            <v>Online Transfer</v>
          </cell>
          <cell r="L3187" t="str">
            <v>Renewal</v>
          </cell>
          <cell r="M3187" t="str">
            <v>-</v>
          </cell>
          <cell r="N3187" t="str">
            <v>-</v>
          </cell>
        </row>
        <row r="3188">
          <cell r="E3188" t="str">
            <v>M700A1019402</v>
          </cell>
          <cell r="F3188" t="str">
            <v>2026-01-14 18:50:08</v>
          </cell>
          <cell r="G3188">
            <v>20000</v>
          </cell>
          <cell r="H3188">
            <v>46037</v>
          </cell>
          <cell r="I3188" t="str">
            <v>JOSEPH.H</v>
          </cell>
          <cell r="J3188" t="str">
            <v>Accepted</v>
          </cell>
          <cell r="K3188" t="str">
            <v>Online Transfer</v>
          </cell>
          <cell r="L3188" t="str">
            <v>Fresh</v>
          </cell>
          <cell r="M3188" t="str">
            <v>N/A</v>
          </cell>
          <cell r="N3188" t="str">
            <v>-</v>
          </cell>
        </row>
        <row r="3189">
          <cell r="E3189">
            <v>418873</v>
          </cell>
          <cell r="F3189" t="str">
            <v>2026-01-12 10:12:42</v>
          </cell>
          <cell r="G3189">
            <v>15000</v>
          </cell>
          <cell r="H3189">
            <v>46035</v>
          </cell>
          <cell r="I3189" t="str">
            <v>JOSEPH.H</v>
          </cell>
          <cell r="J3189" t="str">
            <v>Accepted</v>
          </cell>
          <cell r="K3189" t="str">
            <v>Online Transfer</v>
          </cell>
          <cell r="L3189" t="str">
            <v>Fresh</v>
          </cell>
          <cell r="M3189" t="str">
            <v>N/A</v>
          </cell>
          <cell r="N3189" t="str">
            <v>-</v>
          </cell>
        </row>
        <row r="3190">
          <cell r="E3190" t="str">
            <v>NKMA2ASE5S1012598</v>
          </cell>
          <cell r="F3190" t="str">
            <v>2026-01-12 12:50:01</v>
          </cell>
          <cell r="G3190">
            <v>15000</v>
          </cell>
          <cell r="H3190">
            <v>46037</v>
          </cell>
          <cell r="I3190" t="str">
            <v>JOSEPH.H</v>
          </cell>
          <cell r="J3190" t="str">
            <v>Accepted</v>
          </cell>
          <cell r="K3190" t="str">
            <v>Online Transfer</v>
          </cell>
          <cell r="L3190" t="str">
            <v>Fresh</v>
          </cell>
          <cell r="M3190" t="str">
            <v>N/A</v>
          </cell>
          <cell r="N3190" t="str">
            <v>-</v>
          </cell>
        </row>
        <row r="3191">
          <cell r="E3191" t="str">
            <v>NF1AVK31H10060132</v>
          </cell>
          <cell r="F3191" t="str">
            <v>2026-01-05 20:58:36</v>
          </cell>
          <cell r="G3191">
            <v>20000</v>
          </cell>
          <cell r="H3191">
            <v>46037</v>
          </cell>
          <cell r="I3191" t="str">
            <v>JOSEPH.H</v>
          </cell>
          <cell r="J3191" t="str">
            <v>Accepted</v>
          </cell>
          <cell r="K3191" t="str">
            <v>Online Transfer</v>
          </cell>
          <cell r="L3191" t="str">
            <v>Fresh</v>
          </cell>
          <cell r="M3191" t="str">
            <v>N/A</v>
          </cell>
          <cell r="N3191" t="str">
            <v>-</v>
          </cell>
        </row>
        <row r="3192">
          <cell r="E3192">
            <v>1008337</v>
          </cell>
          <cell r="F3192" t="str">
            <v>2024-01-11 11:34:32</v>
          </cell>
          <cell r="G3192">
            <v>13000</v>
          </cell>
          <cell r="H3192">
            <v>46037</v>
          </cell>
          <cell r="I3192" t="str">
            <v>MOSES.AKHTAR</v>
          </cell>
          <cell r="J3192" t="str">
            <v>Accepted</v>
          </cell>
          <cell r="K3192" t="str">
            <v>Online Transfer</v>
          </cell>
          <cell r="L3192" t="str">
            <v>Renewal</v>
          </cell>
          <cell r="M3192" t="str">
            <v>N/A</v>
          </cell>
          <cell r="N3192" t="str">
            <v>-</v>
          </cell>
        </row>
        <row r="3193">
          <cell r="E3193" t="str">
            <v>V-0136622</v>
          </cell>
          <cell r="F3193" t="str">
            <v>2023-01-26 18:23:59</v>
          </cell>
          <cell r="G3193">
            <v>14000</v>
          </cell>
          <cell r="H3193">
            <v>46037</v>
          </cell>
          <cell r="I3193" t="str">
            <v>NAZRA.NAZAR</v>
          </cell>
          <cell r="J3193" t="str">
            <v>Accepted</v>
          </cell>
          <cell r="K3193" t="str">
            <v>Online Transfer</v>
          </cell>
          <cell r="L3193" t="str">
            <v>Renewal</v>
          </cell>
          <cell r="M3193" t="str">
            <v>-</v>
          </cell>
          <cell r="N3193" t="str">
            <v>-</v>
          </cell>
        </row>
        <row r="3194">
          <cell r="E3194" t="str">
            <v>NFBGM154XFR163080</v>
          </cell>
          <cell r="F3194" t="str">
            <v>2025-01-24 18:21:52</v>
          </cell>
          <cell r="G3194">
            <v>13000</v>
          </cell>
          <cell r="H3194">
            <v>46037</v>
          </cell>
          <cell r="I3194" t="str">
            <v>ABDUL.AHAD</v>
          </cell>
          <cell r="J3194" t="str">
            <v>Accepted</v>
          </cell>
          <cell r="K3194" t="str">
            <v>Online Transfer</v>
          </cell>
          <cell r="L3194" t="str">
            <v>Renewal</v>
          </cell>
          <cell r="M3194" t="str">
            <v>-</v>
          </cell>
          <cell r="N3194" t="str">
            <v>-</v>
          </cell>
        </row>
        <row r="3195">
          <cell r="E3195" t="str">
            <v>LR066039</v>
          </cell>
          <cell r="F3195" t="str">
            <v>2022-01-11 13:55:44</v>
          </cell>
          <cell r="G3195">
            <v>13000</v>
          </cell>
          <cell r="H3195">
            <v>46037</v>
          </cell>
          <cell r="I3195" t="str">
            <v>ABDUL.AHAD</v>
          </cell>
          <cell r="J3195" t="str">
            <v>Accepted</v>
          </cell>
          <cell r="K3195" t="str">
            <v>Online Transfer</v>
          </cell>
          <cell r="L3195" t="str">
            <v>Renewal</v>
          </cell>
          <cell r="M3195" t="str">
            <v>-</v>
          </cell>
          <cell r="N3195" t="str">
            <v>-</v>
          </cell>
        </row>
        <row r="3196">
          <cell r="E3196">
            <v>1029045</v>
          </cell>
          <cell r="F3196" t="str">
            <v>2025-01-31 16:52:57</v>
          </cell>
          <cell r="G3196">
            <v>13000</v>
          </cell>
          <cell r="H3196">
            <v>46036</v>
          </cell>
          <cell r="I3196" t="str">
            <v>ABDUL.AHAD</v>
          </cell>
          <cell r="J3196" t="str">
            <v>Accepted</v>
          </cell>
          <cell r="K3196" t="str">
            <v>Online Transfer</v>
          </cell>
          <cell r="L3196" t="str">
            <v>Renewal</v>
          </cell>
          <cell r="M3196" t="str">
            <v>-</v>
          </cell>
          <cell r="N3196" t="str">
            <v>-</v>
          </cell>
        </row>
        <row r="3197">
          <cell r="E3197">
            <v>7049104</v>
          </cell>
          <cell r="F3197" t="str">
            <v>2025-01-25 10:31:22</v>
          </cell>
          <cell r="G3197">
            <v>15000</v>
          </cell>
          <cell r="H3197">
            <v>46037</v>
          </cell>
          <cell r="I3197" t="str">
            <v>ABDUL.AHAD</v>
          </cell>
          <cell r="J3197" t="str">
            <v>Accepted</v>
          </cell>
          <cell r="K3197" t="str">
            <v>Cash Deposit</v>
          </cell>
          <cell r="L3197" t="str">
            <v>Renewal</v>
          </cell>
          <cell r="M3197" t="str">
            <v>-</v>
          </cell>
          <cell r="N3197" t="str">
            <v>-</v>
          </cell>
        </row>
        <row r="3198">
          <cell r="E3198">
            <v>9503694</v>
          </cell>
          <cell r="F3198" t="str">
            <v>2023-01-13 17:22:00</v>
          </cell>
          <cell r="G3198">
            <v>13500</v>
          </cell>
          <cell r="H3198">
            <v>46037</v>
          </cell>
          <cell r="I3198" t="str">
            <v>WASEEM.TARIQ</v>
          </cell>
          <cell r="J3198" t="str">
            <v>Accepted</v>
          </cell>
          <cell r="K3198" t="str">
            <v>Online Transfer</v>
          </cell>
          <cell r="L3198" t="str">
            <v>Renewal</v>
          </cell>
          <cell r="M3198" t="str">
            <v>-</v>
          </cell>
          <cell r="N3198" t="str">
            <v>-</v>
          </cell>
        </row>
        <row r="3199">
          <cell r="E3199" t="str">
            <v>M700A-1020151</v>
          </cell>
          <cell r="F3199" t="str">
            <v>2026-01-14 12:49:05</v>
          </cell>
          <cell r="G3199">
            <v>13000</v>
          </cell>
          <cell r="H3199">
            <v>46037</v>
          </cell>
          <cell r="I3199" t="str">
            <v>SHAYAN</v>
          </cell>
          <cell r="J3199" t="str">
            <v>Accepted</v>
          </cell>
          <cell r="K3199" t="str">
            <v>Online Transfer</v>
          </cell>
          <cell r="L3199" t="str">
            <v>Fresh</v>
          </cell>
          <cell r="M3199" t="str">
            <v>N/A</v>
          </cell>
          <cell r="N3199" t="str">
            <v>-</v>
          </cell>
        </row>
        <row r="3200">
          <cell r="E3200" t="str">
            <v>2A85456</v>
          </cell>
          <cell r="F3200" t="str">
            <v>2026-01-14 15:09:44</v>
          </cell>
          <cell r="G3200">
            <v>18000</v>
          </cell>
          <cell r="H3200">
            <v>46037</v>
          </cell>
          <cell r="I3200" t="str">
            <v>SHAYAN</v>
          </cell>
          <cell r="J3200" t="str">
            <v>Accepted</v>
          </cell>
          <cell r="K3200" t="str">
            <v>Online Transfer</v>
          </cell>
          <cell r="L3200" t="str">
            <v>Fresh</v>
          </cell>
          <cell r="M3200" t="str">
            <v>N/A</v>
          </cell>
          <cell r="N3200" t="str">
            <v>-</v>
          </cell>
        </row>
        <row r="3201">
          <cell r="E3201" t="str">
            <v>N502281</v>
          </cell>
          <cell r="F3201" t="str">
            <v>2025-01-06 10:58:11</v>
          </cell>
          <cell r="G3201">
            <v>14000</v>
          </cell>
          <cell r="H3201">
            <v>46037</v>
          </cell>
          <cell r="I3201" t="str">
            <v>M.MUSTAFA</v>
          </cell>
          <cell r="J3201" t="str">
            <v>Accepted</v>
          </cell>
          <cell r="K3201" t="str">
            <v>Online Transfer</v>
          </cell>
          <cell r="L3201" t="str">
            <v>Renewal</v>
          </cell>
          <cell r="M3201" t="str">
            <v>-</v>
          </cell>
          <cell r="N3201" t="str">
            <v>-</v>
          </cell>
        </row>
        <row r="3202">
          <cell r="E3202" t="str">
            <v>NF1SZC63S00204153</v>
          </cell>
          <cell r="F3202" t="str">
            <v>2026-01-15 09:46:13</v>
          </cell>
          <cell r="G3202">
            <v>20000</v>
          </cell>
          <cell r="H3202">
            <v>46036</v>
          </cell>
          <cell r="I3202" t="str">
            <v>JOSEPH.H</v>
          </cell>
          <cell r="J3202" t="str">
            <v>Accepted</v>
          </cell>
          <cell r="K3202" t="str">
            <v>Online Transfer</v>
          </cell>
          <cell r="L3202" t="str">
            <v>Fresh</v>
          </cell>
          <cell r="M3202" t="str">
            <v>N/A</v>
          </cell>
          <cell r="N3202" t="str">
            <v>-</v>
          </cell>
        </row>
        <row r="3203">
          <cell r="E3203" t="str">
            <v>a1j310pk10014459</v>
          </cell>
          <cell r="F3203" t="str">
            <v>2026-01-13 18:31:29</v>
          </cell>
          <cell r="G3203">
            <v>15000</v>
          </cell>
          <cell r="H3203">
            <v>46037</v>
          </cell>
          <cell r="I3203" t="str">
            <v>WASIQ.JAVED</v>
          </cell>
          <cell r="J3203" t="str">
            <v>Accepted</v>
          </cell>
          <cell r="K3203" t="str">
            <v>Online Transfer</v>
          </cell>
          <cell r="L3203" t="str">
            <v>Fresh</v>
          </cell>
          <cell r="M3203" t="str">
            <v>N/A</v>
          </cell>
          <cell r="N3203" t="str">
            <v>-</v>
          </cell>
        </row>
        <row r="3204">
          <cell r="E3204" t="str">
            <v>NF1AVK31H10058629</v>
          </cell>
          <cell r="F3204" t="str">
            <v>2026-01-15 14:17:40</v>
          </cell>
          <cell r="G3204">
            <v>13000</v>
          </cell>
          <cell r="H3204">
            <v>46037</v>
          </cell>
          <cell r="I3204" t="str">
            <v>WASIQ.JAVED</v>
          </cell>
          <cell r="J3204" t="str">
            <v>Accepted</v>
          </cell>
          <cell r="K3204" t="str">
            <v>Online Transfer</v>
          </cell>
          <cell r="L3204" t="str">
            <v>Fresh</v>
          </cell>
          <cell r="M3204" t="str">
            <v>N/A</v>
          </cell>
          <cell r="N3204" t="str">
            <v>-</v>
          </cell>
        </row>
        <row r="3205">
          <cell r="E3205" t="str">
            <v>NFBFC6661KR057803</v>
          </cell>
          <cell r="F3205" t="str">
            <v>2026-01-01 16:21:48</v>
          </cell>
          <cell r="G3205">
            <v>13000</v>
          </cell>
          <cell r="H3205">
            <v>46035</v>
          </cell>
          <cell r="I3205" t="str">
            <v>WASIQ.JAVED</v>
          </cell>
          <cell r="J3205" t="str">
            <v>Accepted</v>
          </cell>
          <cell r="K3205" t="str">
            <v>Online Transfer</v>
          </cell>
          <cell r="L3205" t="str">
            <v>Fresh</v>
          </cell>
          <cell r="M3205" t="str">
            <v>N/A</v>
          </cell>
          <cell r="N3205" t="str">
            <v>-</v>
          </cell>
        </row>
        <row r="3206">
          <cell r="E3206" t="str">
            <v>CAX-446</v>
          </cell>
          <cell r="F3206" t="str">
            <v>2025-09-18 16:20:17</v>
          </cell>
          <cell r="G3206">
            <v>4000</v>
          </cell>
          <cell r="H3206">
            <v>45997</v>
          </cell>
          <cell r="I3206" t="str">
            <v>WASIQ.JAVED</v>
          </cell>
          <cell r="J3206" t="str">
            <v>Accepted</v>
          </cell>
          <cell r="K3206" t="str">
            <v>Online Transfer</v>
          </cell>
          <cell r="L3206" t="str">
            <v>Removal Transfer</v>
          </cell>
          <cell r="M3206" t="str">
            <v>-</v>
          </cell>
          <cell r="N3206" t="str">
            <v>-</v>
          </cell>
        </row>
        <row r="3207">
          <cell r="E3207" t="str">
            <v>NFBFC6663NR083775</v>
          </cell>
          <cell r="F3207" t="str">
            <v>2026-01-15 11:56:25</v>
          </cell>
          <cell r="G3207">
            <v>18000</v>
          </cell>
          <cell r="H3207">
            <v>46037</v>
          </cell>
          <cell r="I3207" t="str">
            <v>M.FAIZAN</v>
          </cell>
          <cell r="J3207" t="str">
            <v>Accepted</v>
          </cell>
          <cell r="K3207" t="str">
            <v>Online Transfer</v>
          </cell>
          <cell r="L3207" t="str">
            <v>Fresh</v>
          </cell>
          <cell r="M3207" t="str">
            <v>N/A</v>
          </cell>
          <cell r="N3207" t="str">
            <v>-</v>
          </cell>
        </row>
        <row r="3208">
          <cell r="E3208" t="str">
            <v>GUN126R-5531685</v>
          </cell>
          <cell r="F3208" t="str">
            <v>2026-01-14 13:21:20</v>
          </cell>
          <cell r="G3208">
            <v>18000</v>
          </cell>
          <cell r="H3208">
            <v>46036</v>
          </cell>
          <cell r="I3208" t="str">
            <v>M.FAIZAN</v>
          </cell>
          <cell r="J3208" t="str">
            <v>Accepted</v>
          </cell>
          <cell r="K3208" t="str">
            <v>Online Transfer</v>
          </cell>
          <cell r="L3208" t="str">
            <v>Fresh</v>
          </cell>
          <cell r="M3208" t="str">
            <v>N/A</v>
          </cell>
          <cell r="N3208" t="str">
            <v>-</v>
          </cell>
        </row>
        <row r="3209">
          <cell r="E3209" t="str">
            <v>BLC-688</v>
          </cell>
          <cell r="F3209" t="str">
            <v>2026-01-12 17:46:43</v>
          </cell>
          <cell r="G3209">
            <v>13000</v>
          </cell>
          <cell r="H3209">
            <v>46048</v>
          </cell>
          <cell r="I3209" t="str">
            <v>M.FAIZAN</v>
          </cell>
          <cell r="J3209" t="str">
            <v>Accepted</v>
          </cell>
          <cell r="K3209" t="str">
            <v>Cash</v>
          </cell>
          <cell r="L3209" t="str">
            <v>Fresh</v>
          </cell>
          <cell r="M3209" t="str">
            <v>N/A</v>
          </cell>
          <cell r="N3209" t="str">
            <v>-</v>
          </cell>
        </row>
        <row r="3210">
          <cell r="E3210">
            <v>10108011</v>
          </cell>
          <cell r="F3210" t="str">
            <v>2026-01-15 00:00:00</v>
          </cell>
          <cell r="G3210">
            <v>13000</v>
          </cell>
          <cell r="H3210">
            <v>46037</v>
          </cell>
          <cell r="I3210" t="str">
            <v>IQRA.KHAN</v>
          </cell>
          <cell r="J3210" t="str">
            <v>Accepted</v>
          </cell>
          <cell r="K3210" t="str">
            <v>Online Transfer</v>
          </cell>
          <cell r="L3210" t="str">
            <v>Conversion</v>
          </cell>
          <cell r="M3210" t="str">
            <v>N/A</v>
          </cell>
          <cell r="N3210" t="str">
            <v>-</v>
          </cell>
        </row>
        <row r="3211">
          <cell r="E3211" t="str">
            <v>KTN-4461</v>
          </cell>
          <cell r="F3211" t="str">
            <v>2025-05-29 17:31:43</v>
          </cell>
          <cell r="G3211">
            <v>4000</v>
          </cell>
          <cell r="H3211">
            <v>46003</v>
          </cell>
          <cell r="I3211" t="str">
            <v>WASIQ.JAVED</v>
          </cell>
          <cell r="J3211" t="str">
            <v>Accepted</v>
          </cell>
          <cell r="K3211" t="str">
            <v>Online Transfer</v>
          </cell>
          <cell r="L3211" t="str">
            <v>Removal Transfer</v>
          </cell>
          <cell r="M3211" t="str">
            <v>-</v>
          </cell>
          <cell r="N3211" t="str">
            <v>-</v>
          </cell>
        </row>
        <row r="3212">
          <cell r="E3212" t="str">
            <v>GUN156R-1101623</v>
          </cell>
          <cell r="F3212" t="str">
            <v>2025-01-09 18:58:54</v>
          </cell>
          <cell r="G3212">
            <v>10000</v>
          </cell>
          <cell r="H3212">
            <v>46037</v>
          </cell>
          <cell r="I3212" t="str">
            <v>IQRA.KHAN</v>
          </cell>
          <cell r="J3212" t="str">
            <v>Accepted</v>
          </cell>
          <cell r="K3212" t="str">
            <v>Online Transfer</v>
          </cell>
          <cell r="L3212" t="str">
            <v>Renewal</v>
          </cell>
          <cell r="M3212" t="str">
            <v>-</v>
          </cell>
          <cell r="N3212" t="str">
            <v>-</v>
          </cell>
        </row>
        <row r="3213">
          <cell r="E3213">
            <v>10122732</v>
          </cell>
          <cell r="F3213" t="str">
            <v>2026-01-15 00:00:00</v>
          </cell>
          <cell r="G3213">
            <v>13000</v>
          </cell>
          <cell r="H3213">
            <v>46037</v>
          </cell>
          <cell r="I3213" t="str">
            <v>YOUSUF.KHAN</v>
          </cell>
          <cell r="J3213" t="str">
            <v>Accepted</v>
          </cell>
          <cell r="K3213" t="str">
            <v>Online Transfer</v>
          </cell>
          <cell r="L3213" t="str">
            <v>Conversion</v>
          </cell>
          <cell r="M3213" t="str">
            <v>NA</v>
          </cell>
          <cell r="N3213" t="str">
            <v>-</v>
          </cell>
        </row>
        <row r="3214">
          <cell r="E3214">
            <v>265180</v>
          </cell>
          <cell r="F3214" t="str">
            <v>2026-01-15 00:00:00</v>
          </cell>
          <cell r="G3214">
            <v>10000</v>
          </cell>
          <cell r="H3214">
            <v>46037</v>
          </cell>
          <cell r="I3214" t="str">
            <v>MOSES.AKHTAR</v>
          </cell>
          <cell r="J3214" t="str">
            <v>Accepted</v>
          </cell>
          <cell r="K3214" t="str">
            <v>Online Transfer</v>
          </cell>
          <cell r="L3214" t="str">
            <v>Conversion</v>
          </cell>
          <cell r="M3214" t="str">
            <v>N/A</v>
          </cell>
          <cell r="N3214" t="str">
            <v>-</v>
          </cell>
        </row>
        <row r="3215">
          <cell r="E3215" t="str">
            <v>ZRE-172R7056510</v>
          </cell>
          <cell r="F3215" t="str">
            <v>2025-01-29 13:38:23</v>
          </cell>
          <cell r="G3215">
            <v>13000</v>
          </cell>
          <cell r="H3215">
            <v>46037</v>
          </cell>
          <cell r="I3215" t="str">
            <v>M.KHALID</v>
          </cell>
          <cell r="J3215" t="str">
            <v>Accepted</v>
          </cell>
          <cell r="K3215" t="str">
            <v>Online Transfer</v>
          </cell>
          <cell r="L3215" t="str">
            <v>Renewal</v>
          </cell>
          <cell r="M3215" t="str">
            <v>-</v>
          </cell>
          <cell r="N3215" t="str">
            <v>-</v>
          </cell>
        </row>
        <row r="3216">
          <cell r="E3216">
            <v>1219592</v>
          </cell>
          <cell r="F3216" t="str">
            <v>2025-01-15 14:21:29</v>
          </cell>
          <cell r="G3216">
            <v>12000</v>
          </cell>
          <cell r="H3216">
            <v>46037</v>
          </cell>
          <cell r="I3216" t="str">
            <v>M.KHALID</v>
          </cell>
          <cell r="J3216" t="str">
            <v>Accepted</v>
          </cell>
          <cell r="K3216" t="str">
            <v>Online Transfer</v>
          </cell>
          <cell r="L3216" t="str">
            <v>Renewal</v>
          </cell>
          <cell r="M3216" t="str">
            <v>-</v>
          </cell>
          <cell r="N3216" t="str">
            <v>-</v>
          </cell>
        </row>
        <row r="3217">
          <cell r="E3217" t="str">
            <v>NF1AET306H1153541</v>
          </cell>
          <cell r="F3217" t="str">
            <v>2023-01-23 15:13:55</v>
          </cell>
          <cell r="G3217">
            <v>14000</v>
          </cell>
          <cell r="H3217">
            <v>46031</v>
          </cell>
          <cell r="I3217" t="str">
            <v>FIZA.SHEIKH</v>
          </cell>
          <cell r="J3217" t="str">
            <v>Accepted</v>
          </cell>
          <cell r="K3217" t="str">
            <v>Online Transfer</v>
          </cell>
          <cell r="L3217" t="str">
            <v>Renewal</v>
          </cell>
          <cell r="M3217" t="str">
            <v>-</v>
          </cell>
          <cell r="N3217" t="str">
            <v>-</v>
          </cell>
        </row>
        <row r="3218">
          <cell r="E3218" t="str">
            <v>009882</v>
          </cell>
          <cell r="F3218" t="str">
            <v>2022-01-28 14:43:03</v>
          </cell>
          <cell r="G3218">
            <v>13000</v>
          </cell>
          <cell r="H3218">
            <v>46037</v>
          </cell>
          <cell r="I3218" t="str">
            <v>FIZA.SHEIKH</v>
          </cell>
          <cell r="J3218" t="str">
            <v>Accepted</v>
          </cell>
          <cell r="K3218" t="str">
            <v>Online Transfer</v>
          </cell>
          <cell r="L3218" t="str">
            <v>Renewal</v>
          </cell>
          <cell r="M3218" t="str">
            <v>-</v>
          </cell>
          <cell r="N3218" t="str">
            <v>-</v>
          </cell>
        </row>
        <row r="3219">
          <cell r="E3219" t="str">
            <v>224-0017077</v>
          </cell>
          <cell r="F3219" t="str">
            <v>2023-02-11 11:23:28</v>
          </cell>
          <cell r="G3219">
            <v>10000</v>
          </cell>
          <cell r="H3219">
            <v>46037</v>
          </cell>
          <cell r="I3219" t="str">
            <v>M.KHALID</v>
          </cell>
          <cell r="J3219" t="str">
            <v>Accepted</v>
          </cell>
          <cell r="K3219" t="str">
            <v>Online Transfer</v>
          </cell>
          <cell r="L3219" t="str">
            <v>Renewal</v>
          </cell>
          <cell r="M3219" t="str">
            <v>-</v>
          </cell>
          <cell r="N3219" t="str">
            <v>-</v>
          </cell>
        </row>
        <row r="3220">
          <cell r="E3220" t="str">
            <v>NSP151R-9504682</v>
          </cell>
          <cell r="F3220" t="str">
            <v>2025-01-20 14:23:38</v>
          </cell>
          <cell r="G3220">
            <v>10000</v>
          </cell>
          <cell r="H3220">
            <v>46037</v>
          </cell>
          <cell r="I3220" t="str">
            <v>M.KHALID</v>
          </cell>
          <cell r="J3220" t="str">
            <v>Accepted</v>
          </cell>
          <cell r="K3220" t="str">
            <v>Online Transfer</v>
          </cell>
          <cell r="L3220" t="str">
            <v>Renewal</v>
          </cell>
          <cell r="M3220" t="str">
            <v>-</v>
          </cell>
          <cell r="N3220" t="str">
            <v>-</v>
          </cell>
        </row>
        <row r="3221">
          <cell r="E3221">
            <v>4197626</v>
          </cell>
          <cell r="F3221" t="str">
            <v>2021-01-30 16:21:07</v>
          </cell>
          <cell r="G3221">
            <v>16000</v>
          </cell>
          <cell r="H3221">
            <v>46037</v>
          </cell>
          <cell r="I3221" t="str">
            <v>FIZA.SHEIKH</v>
          </cell>
          <cell r="J3221" t="str">
            <v>Accepted</v>
          </cell>
          <cell r="K3221" t="str">
            <v>Cash Deposit</v>
          </cell>
          <cell r="L3221" t="str">
            <v>Renewal</v>
          </cell>
          <cell r="M3221" t="str">
            <v>-</v>
          </cell>
          <cell r="N3221" t="str">
            <v>-</v>
          </cell>
        </row>
        <row r="3222">
          <cell r="E3222">
            <v>1151137</v>
          </cell>
          <cell r="F3222" t="str">
            <v>2026-01-15 00:00:00</v>
          </cell>
          <cell r="G3222">
            <v>12000</v>
          </cell>
          <cell r="H3222">
            <v>46037</v>
          </cell>
          <cell r="I3222" t="str">
            <v>ALIZA.WALEED</v>
          </cell>
          <cell r="J3222" t="str">
            <v>Accepted</v>
          </cell>
          <cell r="K3222" t="str">
            <v>Online Transfer</v>
          </cell>
          <cell r="L3222" t="str">
            <v>Conversion</v>
          </cell>
          <cell r="M3222" t="str">
            <v>Imran mughal</v>
          </cell>
          <cell r="N3222" t="str">
            <v>-</v>
          </cell>
        </row>
        <row r="3223">
          <cell r="E3223">
            <v>1164837</v>
          </cell>
          <cell r="F3223" t="str">
            <v>2025-01-17 00:00:00</v>
          </cell>
          <cell r="G3223">
            <v>10000</v>
          </cell>
          <cell r="H3223">
            <v>46037</v>
          </cell>
          <cell r="I3223" t="str">
            <v>IQRA.KHAN</v>
          </cell>
          <cell r="J3223" t="str">
            <v>Accepted</v>
          </cell>
          <cell r="K3223" t="str">
            <v>Online Transfer</v>
          </cell>
          <cell r="L3223" t="str">
            <v>Renewal</v>
          </cell>
          <cell r="M3223" t="str">
            <v>-</v>
          </cell>
          <cell r="N3223" t="str">
            <v>-</v>
          </cell>
        </row>
        <row r="3224">
          <cell r="E3224" t="str">
            <v>NFBDG183XNR024496</v>
          </cell>
          <cell r="F3224" t="str">
            <v>2022-01-21 17:49:51</v>
          </cell>
          <cell r="G3224">
            <v>13000</v>
          </cell>
          <cell r="H3224">
            <v>46037</v>
          </cell>
          <cell r="I3224" t="str">
            <v>FIZA.SHEIKH</v>
          </cell>
          <cell r="J3224" t="str">
            <v>Accepted</v>
          </cell>
          <cell r="K3224" t="str">
            <v>Online Transfer</v>
          </cell>
          <cell r="L3224" t="str">
            <v>Renewal</v>
          </cell>
          <cell r="M3224" t="str">
            <v>-</v>
          </cell>
          <cell r="N3224" t="str">
            <v>-</v>
          </cell>
        </row>
        <row r="3225">
          <cell r="E3225" t="str">
            <v>0096063</v>
          </cell>
          <cell r="F3225" t="str">
            <v>2024-12-26 00:00:00</v>
          </cell>
          <cell r="G3225">
            <v>13000</v>
          </cell>
          <cell r="H3225">
            <v>46036</v>
          </cell>
          <cell r="I3225" t="str">
            <v>FIZA.SHEIKH</v>
          </cell>
          <cell r="J3225" t="str">
            <v>Accepted</v>
          </cell>
          <cell r="K3225" t="str">
            <v>Online Transfer</v>
          </cell>
          <cell r="L3225" t="str">
            <v>Renewal</v>
          </cell>
          <cell r="M3225" t="str">
            <v>-</v>
          </cell>
          <cell r="N3225" t="str">
            <v>-</v>
          </cell>
        </row>
        <row r="3226">
          <cell r="E3226" t="str">
            <v>NG3USHNLVMH500747</v>
          </cell>
          <cell r="F3226" t="str">
            <v>2026-01-15 00:00:00</v>
          </cell>
          <cell r="G3226">
            <v>17000</v>
          </cell>
          <cell r="H3226">
            <v>46035</v>
          </cell>
          <cell r="I3226" t="str">
            <v>SABA.CH</v>
          </cell>
          <cell r="J3226" t="str">
            <v>Accepted</v>
          </cell>
          <cell r="K3226" t="str">
            <v>Online Transfer</v>
          </cell>
          <cell r="L3226" t="str">
            <v>Conversion</v>
          </cell>
          <cell r="M3226" t="str">
            <v>--</v>
          </cell>
          <cell r="N3226" t="str">
            <v>-</v>
          </cell>
        </row>
        <row r="3227">
          <cell r="E3227" t="str">
            <v>T2026246</v>
          </cell>
          <cell r="F3227" t="str">
            <v>2026-01-12 12:59:51</v>
          </cell>
          <cell r="G3227">
            <v>13000</v>
          </cell>
          <cell r="H3227">
            <v>46036</v>
          </cell>
          <cell r="I3227" t="str">
            <v>WAQAR.NABI</v>
          </cell>
          <cell r="J3227" t="str">
            <v>Accepted</v>
          </cell>
          <cell r="K3227" t="str">
            <v>Online Transfer</v>
          </cell>
          <cell r="L3227" t="str">
            <v>Fresh</v>
          </cell>
          <cell r="M3227" t="str">
            <v>N/A</v>
          </cell>
          <cell r="N3227" t="str">
            <v>-</v>
          </cell>
        </row>
        <row r="3228">
          <cell r="E3228" t="str">
            <v>ZVW301002030</v>
          </cell>
          <cell r="F3228" t="str">
            <v>2025-01-03 11:27:45</v>
          </cell>
          <cell r="G3228">
            <v>10500</v>
          </cell>
          <cell r="H3228">
            <v>46035</v>
          </cell>
          <cell r="I3228" t="str">
            <v>SABA.CH</v>
          </cell>
          <cell r="J3228" t="str">
            <v>Accepted</v>
          </cell>
          <cell r="K3228" t="str">
            <v>Online Transfer</v>
          </cell>
          <cell r="L3228" t="str">
            <v>Renewal</v>
          </cell>
          <cell r="M3228" t="str">
            <v>-</v>
          </cell>
          <cell r="N3228" t="str">
            <v>-</v>
          </cell>
        </row>
        <row r="3229">
          <cell r="E3229" t="str">
            <v>NFBGN8627RR038299</v>
          </cell>
          <cell r="F3229" t="str">
            <v>2026-01-15 00:00:00</v>
          </cell>
          <cell r="G3229">
            <v>15000</v>
          </cell>
          <cell r="H3229">
            <v>46037</v>
          </cell>
          <cell r="I3229" t="str">
            <v>M.MUSTAFA</v>
          </cell>
          <cell r="J3229" t="str">
            <v>Accepted</v>
          </cell>
          <cell r="K3229" t="str">
            <v>Online Transfer</v>
          </cell>
          <cell r="L3229" t="str">
            <v>Conversion</v>
          </cell>
          <cell r="M3229" t="str">
            <v>NA</v>
          </cell>
          <cell r="N3229" t="str">
            <v>-</v>
          </cell>
        </row>
        <row r="3230">
          <cell r="E3230" t="str">
            <v>R7038890</v>
          </cell>
          <cell r="F3230" t="str">
            <v>2025-01-30 14:04:11</v>
          </cell>
          <cell r="G3230">
            <v>13000</v>
          </cell>
          <cell r="H3230">
            <v>46037</v>
          </cell>
          <cell r="I3230" t="str">
            <v>MOSES.AKHTAR</v>
          </cell>
          <cell r="J3230" t="str">
            <v>Accepted</v>
          </cell>
          <cell r="K3230" t="str">
            <v>Online Transfer</v>
          </cell>
          <cell r="L3230" t="str">
            <v>Renewal</v>
          </cell>
          <cell r="M3230" t="str">
            <v>-</v>
          </cell>
          <cell r="N3230" t="str">
            <v>-</v>
          </cell>
        </row>
        <row r="3231">
          <cell r="E3231">
            <v>7076273</v>
          </cell>
          <cell r="F3231" t="str">
            <v>2025-12-22 16:50:13</v>
          </cell>
          <cell r="G3231">
            <v>18500</v>
          </cell>
          <cell r="H3231">
            <v>46041</v>
          </cell>
          <cell r="I3231" t="str">
            <v>WAQAR.NABI</v>
          </cell>
          <cell r="J3231" t="str">
            <v>Accepted</v>
          </cell>
          <cell r="K3231" t="str">
            <v>Cheque Deposit</v>
          </cell>
          <cell r="L3231" t="str">
            <v>Fresh</v>
          </cell>
          <cell r="M3231" t="str">
            <v>N/A</v>
          </cell>
          <cell r="N3231" t="str">
            <v>-</v>
          </cell>
        </row>
        <row r="3232">
          <cell r="E3232">
            <v>10079635</v>
          </cell>
          <cell r="F3232" t="str">
            <v>2024-01-12 00:00:00</v>
          </cell>
          <cell r="G3232">
            <v>10000</v>
          </cell>
          <cell r="H3232">
            <v>46037</v>
          </cell>
          <cell r="I3232" t="str">
            <v>WASEEM.TARIQ</v>
          </cell>
          <cell r="J3232" t="str">
            <v>Accepted</v>
          </cell>
          <cell r="K3232" t="str">
            <v>Online Transfer</v>
          </cell>
          <cell r="L3232" t="str">
            <v>Renewal</v>
          </cell>
          <cell r="M3232" t="str">
            <v>-</v>
          </cell>
          <cell r="N3232" t="str">
            <v>-</v>
          </cell>
        </row>
        <row r="3233">
          <cell r="E3233" t="str">
            <v>R005455</v>
          </cell>
          <cell r="F3233" t="str">
            <v>2025-06-30 15:23:00</v>
          </cell>
          <cell r="G3233">
            <v>2000</v>
          </cell>
          <cell r="H3233">
            <v>46036</v>
          </cell>
          <cell r="I3233" t="str">
            <v>WAQAR.NABI</v>
          </cell>
          <cell r="J3233" t="str">
            <v>Accepted</v>
          </cell>
          <cell r="K3233" t="str">
            <v>Online Transfer</v>
          </cell>
          <cell r="L3233" t="str">
            <v>Removal Transfer</v>
          </cell>
          <cell r="M3233" t="str">
            <v>-</v>
          </cell>
          <cell r="N3233" t="str">
            <v>-</v>
          </cell>
        </row>
        <row r="3234">
          <cell r="E3234" t="str">
            <v>NKMASE2E9R1001398</v>
          </cell>
          <cell r="F3234" t="str">
            <v>2025-01-06 14:12:02</v>
          </cell>
          <cell r="G3234">
            <v>14000</v>
          </cell>
          <cell r="H3234">
            <v>46037</v>
          </cell>
          <cell r="I3234" t="str">
            <v>ZAYNAB.MUSTAFA</v>
          </cell>
          <cell r="J3234" t="str">
            <v>Accepted</v>
          </cell>
          <cell r="K3234" t="str">
            <v>Online Transfer</v>
          </cell>
          <cell r="L3234" t="str">
            <v>Renewal</v>
          </cell>
          <cell r="M3234" t="str">
            <v>-</v>
          </cell>
          <cell r="N3234" t="str">
            <v>-</v>
          </cell>
        </row>
        <row r="3235">
          <cell r="E3235">
            <v>10077739</v>
          </cell>
          <cell r="F3235" t="str">
            <v>2026-01-02 14:52:07</v>
          </cell>
          <cell r="G3235">
            <v>10000</v>
          </cell>
          <cell r="H3235">
            <v>46036</v>
          </cell>
          <cell r="I3235" t="str">
            <v>WAQAR.NABI</v>
          </cell>
          <cell r="J3235" t="str">
            <v>Accepted</v>
          </cell>
          <cell r="K3235" t="str">
            <v>Online Transfer</v>
          </cell>
          <cell r="L3235" t="str">
            <v>Fresh</v>
          </cell>
          <cell r="M3235" t="str">
            <v>N/A</v>
          </cell>
          <cell r="N3235" t="str">
            <v>-</v>
          </cell>
        </row>
        <row r="3236">
          <cell r="E3236" t="str">
            <v>M700A-1019056</v>
          </cell>
          <cell r="F3236" t="str">
            <v>2026-01-13 15:12:36</v>
          </cell>
          <cell r="G3236">
            <v>15000</v>
          </cell>
          <cell r="H3236">
            <v>46035</v>
          </cell>
          <cell r="I3236" t="str">
            <v>TANVIR.AHMAD</v>
          </cell>
          <cell r="J3236" t="str">
            <v>Accepted</v>
          </cell>
          <cell r="K3236" t="str">
            <v>Online Transfer</v>
          </cell>
          <cell r="L3236" t="str">
            <v>Fresh</v>
          </cell>
          <cell r="M3236" t="str">
            <v>Rai Muhammad Shehryar Arshad</v>
          </cell>
          <cell r="N3236">
            <v>3630281184317</v>
          </cell>
        </row>
        <row r="3237">
          <cell r="E3237" t="str">
            <v>GLTA-7808</v>
          </cell>
          <cell r="F3237" t="str">
            <v>2024-01-27 17:57:17</v>
          </cell>
          <cell r="G3237">
            <v>12000</v>
          </cell>
          <cell r="H3237">
            <v>46036</v>
          </cell>
          <cell r="I3237" t="str">
            <v>JAWAHIR.SAEED</v>
          </cell>
          <cell r="J3237" t="str">
            <v>Accepted</v>
          </cell>
          <cell r="K3237" t="str">
            <v>Online Transfer</v>
          </cell>
          <cell r="L3237" t="str">
            <v>Renewal</v>
          </cell>
          <cell r="M3237" t="str">
            <v>-</v>
          </cell>
          <cell r="N3237" t="str">
            <v>-</v>
          </cell>
        </row>
        <row r="3238">
          <cell r="E3238">
            <v>7077491</v>
          </cell>
          <cell r="F3238" t="str">
            <v>2026-01-13 15:01:12</v>
          </cell>
          <cell r="G3238">
            <v>13000</v>
          </cell>
          <cell r="H3238">
            <v>46035</v>
          </cell>
          <cell r="I3238" t="str">
            <v>TANVIR.AHMAD</v>
          </cell>
          <cell r="J3238" t="str">
            <v>Accepted</v>
          </cell>
          <cell r="K3238" t="str">
            <v>Online Transfer</v>
          </cell>
          <cell r="L3238" t="str">
            <v>Fresh</v>
          </cell>
          <cell r="M3238" t="str">
            <v>N/A</v>
          </cell>
          <cell r="N3238" t="str">
            <v>-</v>
          </cell>
        </row>
        <row r="3239">
          <cell r="E3239">
            <v>5567885</v>
          </cell>
          <cell r="F3239" t="str">
            <v>2025-01-30 12:12:16</v>
          </cell>
          <cell r="G3239">
            <v>10000</v>
          </cell>
          <cell r="H3239">
            <v>46037</v>
          </cell>
          <cell r="I3239" t="str">
            <v>JAWAHIR.SAEED</v>
          </cell>
          <cell r="J3239" t="str">
            <v>Accepted</v>
          </cell>
          <cell r="K3239" t="str">
            <v>Online Transfer</v>
          </cell>
          <cell r="L3239" t="str">
            <v>Renewal</v>
          </cell>
          <cell r="M3239" t="str">
            <v>-</v>
          </cell>
          <cell r="N3239" t="str">
            <v>-</v>
          </cell>
        </row>
        <row r="3240">
          <cell r="E3240">
            <v>7077249</v>
          </cell>
          <cell r="F3240" t="str">
            <v>2026-01-15 15:37:59</v>
          </cell>
          <cell r="G3240">
            <v>15000</v>
          </cell>
          <cell r="H3240">
            <v>46037</v>
          </cell>
          <cell r="I3240" t="str">
            <v>ANIL</v>
          </cell>
          <cell r="J3240" t="str">
            <v>Accepted</v>
          </cell>
          <cell r="K3240" t="str">
            <v>Online Transfer</v>
          </cell>
          <cell r="L3240" t="str">
            <v>Fresh</v>
          </cell>
          <cell r="M3240" t="str">
            <v>N/A</v>
          </cell>
          <cell r="N3240" t="str">
            <v>-</v>
          </cell>
        </row>
        <row r="3241">
          <cell r="E3241">
            <v>1103615</v>
          </cell>
          <cell r="F3241" t="str">
            <v>2026-01-15 15:05:41</v>
          </cell>
          <cell r="G3241">
            <v>20000</v>
          </cell>
          <cell r="H3241">
            <v>46037</v>
          </cell>
          <cell r="I3241" t="str">
            <v>TANVIR.AHMAD</v>
          </cell>
          <cell r="J3241" t="str">
            <v>Accepted</v>
          </cell>
          <cell r="K3241" t="str">
            <v>Online Transfer</v>
          </cell>
          <cell r="L3241" t="str">
            <v>Fresh</v>
          </cell>
          <cell r="M3241" t="str">
            <v>Muhammad Ahsan</v>
          </cell>
          <cell r="N3241" t="str">
            <v>36302-9344645-9</v>
          </cell>
        </row>
        <row r="3242">
          <cell r="E3242">
            <v>10147445</v>
          </cell>
          <cell r="F3242" t="str">
            <v>2025-11-28 14:35:13</v>
          </cell>
          <cell r="G3242">
            <v>11500</v>
          </cell>
          <cell r="H3242">
            <v>46036</v>
          </cell>
          <cell r="I3242" t="str">
            <v>WAQAR.NABI</v>
          </cell>
          <cell r="J3242" t="str">
            <v>Accepted</v>
          </cell>
          <cell r="K3242" t="str">
            <v>Cash Deposit</v>
          </cell>
          <cell r="L3242" t="str">
            <v>Fresh</v>
          </cell>
          <cell r="M3242" t="str">
            <v>N/A</v>
          </cell>
          <cell r="N3242" t="str">
            <v>-</v>
          </cell>
        </row>
        <row r="3243">
          <cell r="E3243">
            <v>10122529</v>
          </cell>
          <cell r="F3243" t="str">
            <v>2026-01-04 11:07:48</v>
          </cell>
          <cell r="G3243">
            <v>13000</v>
          </cell>
          <cell r="H3243">
            <v>46036</v>
          </cell>
          <cell r="I3243" t="str">
            <v>WAQAR.NABI</v>
          </cell>
          <cell r="J3243" t="str">
            <v>Accepted</v>
          </cell>
          <cell r="K3243" t="str">
            <v>Cash Deposit</v>
          </cell>
          <cell r="L3243" t="str">
            <v>Fresh</v>
          </cell>
          <cell r="M3243" t="str">
            <v>N/A</v>
          </cell>
          <cell r="N3243" t="str">
            <v>-</v>
          </cell>
        </row>
        <row r="3244">
          <cell r="E3244">
            <v>1007023</v>
          </cell>
          <cell r="F3244" t="str">
            <v>2026-01-08 15:23:01</v>
          </cell>
          <cell r="G3244">
            <v>13000</v>
          </cell>
          <cell r="H3244">
            <v>46036</v>
          </cell>
          <cell r="I3244" t="str">
            <v>WAQAR.NABI</v>
          </cell>
          <cell r="J3244" t="str">
            <v>Accepted</v>
          </cell>
          <cell r="K3244" t="str">
            <v>Cash Deposit</v>
          </cell>
          <cell r="L3244" t="str">
            <v>Fresh</v>
          </cell>
          <cell r="M3244" t="str">
            <v>N/A</v>
          </cell>
          <cell r="N3244" t="str">
            <v>-</v>
          </cell>
        </row>
        <row r="3245">
          <cell r="E3245">
            <v>7063659</v>
          </cell>
          <cell r="F3245" t="str">
            <v>2026-01-08 16:49:44</v>
          </cell>
          <cell r="G3245">
            <v>13000</v>
          </cell>
          <cell r="H3245">
            <v>46036</v>
          </cell>
          <cell r="I3245" t="str">
            <v>WAQAR.NABI</v>
          </cell>
          <cell r="J3245" t="str">
            <v>Accepted</v>
          </cell>
          <cell r="K3245" t="str">
            <v>Cash Deposit</v>
          </cell>
          <cell r="L3245" t="str">
            <v>Fresh</v>
          </cell>
          <cell r="M3245" t="str">
            <v>N/A</v>
          </cell>
          <cell r="N3245" t="str">
            <v>-</v>
          </cell>
        </row>
        <row r="3246">
          <cell r="E3246" t="str">
            <v>R-6020020</v>
          </cell>
          <cell r="F3246" t="str">
            <v>2025-01-24 16:55:19</v>
          </cell>
          <cell r="G3246">
            <v>10000</v>
          </cell>
          <cell r="H3246">
            <v>46037</v>
          </cell>
          <cell r="I3246" t="str">
            <v>MUHAMMAD.UMER</v>
          </cell>
          <cell r="J3246" t="str">
            <v>Accepted</v>
          </cell>
          <cell r="K3246" t="str">
            <v>Online Transfer</v>
          </cell>
          <cell r="L3246" t="str">
            <v>Renewal</v>
          </cell>
          <cell r="M3246" t="str">
            <v>-</v>
          </cell>
          <cell r="N3246" t="str">
            <v>-</v>
          </cell>
        </row>
        <row r="3247">
          <cell r="E3247">
            <v>2025757</v>
          </cell>
          <cell r="F3247" t="str">
            <v>2026-01-13 17:59:26</v>
          </cell>
          <cell r="G3247">
            <v>4500</v>
          </cell>
          <cell r="H3247">
            <v>46036</v>
          </cell>
          <cell r="I3247" t="str">
            <v>WAQAR.NABI</v>
          </cell>
          <cell r="J3247" t="str">
            <v>Accepted</v>
          </cell>
          <cell r="K3247" t="str">
            <v>Online Transfer</v>
          </cell>
          <cell r="L3247" t="str">
            <v>Fresh</v>
          </cell>
          <cell r="M3247" t="str">
            <v>N/A</v>
          </cell>
          <cell r="N3247" t="str">
            <v>-</v>
          </cell>
        </row>
        <row r="3248">
          <cell r="E3248" t="str">
            <v>C-Z468664</v>
          </cell>
          <cell r="F3248" t="str">
            <v>2026-01-13 15:28:14</v>
          </cell>
          <cell r="G3248">
            <v>13000</v>
          </cell>
          <cell r="H3248">
            <v>46035</v>
          </cell>
          <cell r="I3248" t="str">
            <v>WAQAR.NABI</v>
          </cell>
          <cell r="J3248" t="str">
            <v>Accepted</v>
          </cell>
          <cell r="K3248" t="str">
            <v>Online Transfer</v>
          </cell>
          <cell r="L3248" t="str">
            <v>Fresh</v>
          </cell>
          <cell r="M3248" t="str">
            <v>N/A</v>
          </cell>
          <cell r="N3248" t="str">
            <v>-</v>
          </cell>
        </row>
        <row r="3249">
          <cell r="E3249" t="str">
            <v>ZRE172R-7063396</v>
          </cell>
          <cell r="F3249" t="str">
            <v>2024-01-30 00:00:00</v>
          </cell>
          <cell r="G3249">
            <v>13000</v>
          </cell>
          <cell r="H3249">
            <v>46037</v>
          </cell>
          <cell r="I3249" t="str">
            <v>AGHA.M.JAFFER</v>
          </cell>
          <cell r="J3249" t="str">
            <v>Accepted</v>
          </cell>
          <cell r="K3249" t="str">
            <v>Online Transfer</v>
          </cell>
          <cell r="L3249" t="str">
            <v>Renewal</v>
          </cell>
          <cell r="M3249" t="str">
            <v>-</v>
          </cell>
          <cell r="N3249" t="str">
            <v>-</v>
          </cell>
        </row>
        <row r="3250">
          <cell r="E3250" t="str">
            <v>NF1AET306H1224140</v>
          </cell>
          <cell r="F3250" t="str">
            <v>2026-01-15 00:00:00</v>
          </cell>
          <cell r="G3250">
            <v>13000</v>
          </cell>
          <cell r="H3250">
            <v>46037</v>
          </cell>
          <cell r="I3250" t="str">
            <v>AMIN.CHISHTI</v>
          </cell>
          <cell r="J3250" t="str">
            <v>Accepted</v>
          </cell>
          <cell r="K3250" t="str">
            <v>Online Transfer</v>
          </cell>
          <cell r="L3250" t="str">
            <v>Conversion</v>
          </cell>
          <cell r="M3250" t="str">
            <v>n/a</v>
          </cell>
          <cell r="N3250" t="str">
            <v>-</v>
          </cell>
        </row>
        <row r="3251">
          <cell r="E3251" t="str">
            <v>NF1SZC63S00208023</v>
          </cell>
          <cell r="F3251" t="str">
            <v>2025-01-29 12:41:37</v>
          </cell>
          <cell r="G3251">
            <v>16000</v>
          </cell>
          <cell r="H3251">
            <v>46037</v>
          </cell>
          <cell r="I3251" t="str">
            <v>M.MUSTAFA</v>
          </cell>
          <cell r="J3251" t="str">
            <v>Accepted</v>
          </cell>
          <cell r="K3251" t="str">
            <v>Online Transfer</v>
          </cell>
          <cell r="L3251" t="str">
            <v>Renewal</v>
          </cell>
          <cell r="M3251" t="str">
            <v>-</v>
          </cell>
          <cell r="N3251" t="str">
            <v>-</v>
          </cell>
        </row>
        <row r="3252">
          <cell r="E3252">
            <v>7035827</v>
          </cell>
          <cell r="F3252" t="str">
            <v>2023-01-20 16:41:17</v>
          </cell>
          <cell r="G3252">
            <v>15500</v>
          </cell>
          <cell r="H3252">
            <v>46037</v>
          </cell>
          <cell r="I3252" t="str">
            <v>NAZRA.NAZAR</v>
          </cell>
          <cell r="J3252" t="str">
            <v>Accepted</v>
          </cell>
          <cell r="K3252" t="str">
            <v>Cash Deposit</v>
          </cell>
          <cell r="L3252" t="str">
            <v>Renewal</v>
          </cell>
          <cell r="M3252" t="str">
            <v>-</v>
          </cell>
          <cell r="N3252" t="str">
            <v>-</v>
          </cell>
        </row>
        <row r="3253">
          <cell r="E3253">
            <v>107437</v>
          </cell>
          <cell r="F3253" t="str">
            <v>2025-01-28 10:56:14</v>
          </cell>
          <cell r="G3253">
            <v>16000</v>
          </cell>
          <cell r="H3253">
            <v>46037</v>
          </cell>
          <cell r="I3253" t="str">
            <v>M.MUSTAFA</v>
          </cell>
          <cell r="J3253" t="str">
            <v>Accepted</v>
          </cell>
          <cell r="K3253" t="str">
            <v>Cash Deposit</v>
          </cell>
          <cell r="L3253" t="str">
            <v>Renewal</v>
          </cell>
          <cell r="M3253" t="str">
            <v>-</v>
          </cell>
          <cell r="N3253" t="str">
            <v>-</v>
          </cell>
        </row>
        <row r="3254">
          <cell r="E3254" t="str">
            <v>NZE170R-4067625</v>
          </cell>
          <cell r="F3254" t="str">
            <v>2025-12-17 12:44:27</v>
          </cell>
          <cell r="G3254">
            <v>15000</v>
          </cell>
          <cell r="H3254">
            <v>46036</v>
          </cell>
          <cell r="I3254" t="str">
            <v>ANIL</v>
          </cell>
          <cell r="J3254" t="str">
            <v>Accepted</v>
          </cell>
          <cell r="K3254" t="str">
            <v>Online Transfer</v>
          </cell>
          <cell r="L3254" t="str">
            <v>Fresh</v>
          </cell>
          <cell r="M3254" t="str">
            <v>N/A</v>
          </cell>
          <cell r="N3254" t="str">
            <v>-</v>
          </cell>
        </row>
        <row r="3255">
          <cell r="E3255" t="str">
            <v>H1116836</v>
          </cell>
          <cell r="F3255" t="str">
            <v>2024-01-06 13:02:36</v>
          </cell>
          <cell r="G3255">
            <v>12000</v>
          </cell>
          <cell r="H3255">
            <v>46037</v>
          </cell>
          <cell r="I3255" t="str">
            <v>HASNAIN</v>
          </cell>
          <cell r="J3255" t="str">
            <v>Accepted</v>
          </cell>
          <cell r="K3255" t="str">
            <v>Online Transfer</v>
          </cell>
          <cell r="L3255" t="str">
            <v>Renewal</v>
          </cell>
          <cell r="M3255" t="str">
            <v>-</v>
          </cell>
          <cell r="N3255" t="str">
            <v>-</v>
          </cell>
        </row>
        <row r="3256">
          <cell r="E3256" t="str">
            <v>NFBFC6664KR03003</v>
          </cell>
          <cell r="F3256" t="str">
            <v>2023-01-10 17:36:00</v>
          </cell>
          <cell r="G3256">
            <v>12500</v>
          </cell>
          <cell r="H3256">
            <v>46020</v>
          </cell>
          <cell r="I3256" t="str">
            <v>WASEEM.TARIQ</v>
          </cell>
          <cell r="J3256" t="str">
            <v>Accepted</v>
          </cell>
          <cell r="K3256" t="str">
            <v>Online Transfer</v>
          </cell>
          <cell r="L3256" t="str">
            <v>Renewal</v>
          </cell>
          <cell r="M3256" t="str">
            <v>-</v>
          </cell>
          <cell r="N3256" t="str">
            <v>-</v>
          </cell>
        </row>
        <row r="3257">
          <cell r="E3257">
            <v>7030705</v>
          </cell>
          <cell r="F3257" t="str">
            <v>2026-01-15 00:00:00</v>
          </cell>
          <cell r="G3257">
            <v>15000</v>
          </cell>
          <cell r="H3257">
            <v>46037</v>
          </cell>
          <cell r="I3257" t="str">
            <v>RAHAT.GUL</v>
          </cell>
          <cell r="J3257" t="str">
            <v>Accepted</v>
          </cell>
          <cell r="K3257" t="str">
            <v>Online Transfer</v>
          </cell>
          <cell r="L3257" t="str">
            <v>Conversion</v>
          </cell>
          <cell r="M3257" t="str">
            <v>N/A</v>
          </cell>
          <cell r="N3257" t="str">
            <v>-</v>
          </cell>
        </row>
        <row r="3258">
          <cell r="E3258" t="str">
            <v>ZRE171R-6001740</v>
          </cell>
          <cell r="F3258" t="str">
            <v>2025-01-28 00:00:00</v>
          </cell>
          <cell r="G3258">
            <v>16000</v>
          </cell>
          <cell r="H3258">
            <v>46036</v>
          </cell>
          <cell r="I3258" t="str">
            <v>ALIZA.WALEED</v>
          </cell>
          <cell r="J3258" t="str">
            <v>Accepted</v>
          </cell>
          <cell r="K3258" t="str">
            <v>Online Transfer</v>
          </cell>
          <cell r="L3258" t="str">
            <v>Renewal</v>
          </cell>
          <cell r="M3258" t="str">
            <v>-</v>
          </cell>
          <cell r="N3258" t="str">
            <v>-</v>
          </cell>
        </row>
        <row r="3259">
          <cell r="E3259" t="str">
            <v>NZE120-6000714</v>
          </cell>
          <cell r="F3259" t="str">
            <v>2025-01-22 14:46:29</v>
          </cell>
          <cell r="G3259">
            <v>12000</v>
          </cell>
          <cell r="H3259">
            <v>46036</v>
          </cell>
          <cell r="I3259" t="str">
            <v>SAIF.MALIK</v>
          </cell>
          <cell r="J3259" t="str">
            <v>Accepted</v>
          </cell>
          <cell r="K3259" t="str">
            <v>Online Transfer</v>
          </cell>
          <cell r="L3259" t="str">
            <v>Renewal</v>
          </cell>
          <cell r="M3259" t="str">
            <v>-</v>
          </cell>
          <cell r="N3259" t="str">
            <v>-</v>
          </cell>
        </row>
        <row r="3260">
          <cell r="E3260">
            <v>7044605</v>
          </cell>
          <cell r="F3260" t="str">
            <v>2026-01-15 00:00:00</v>
          </cell>
          <cell r="G3260">
            <v>18000</v>
          </cell>
          <cell r="H3260">
            <v>46037</v>
          </cell>
          <cell r="I3260" t="str">
            <v>ZAYNAB.MUSTAFA</v>
          </cell>
          <cell r="J3260" t="str">
            <v>Accepted</v>
          </cell>
          <cell r="K3260" t="str">
            <v>Online Transfer</v>
          </cell>
          <cell r="L3260" t="str">
            <v>Conversion</v>
          </cell>
          <cell r="M3260" t="str">
            <v>NA</v>
          </cell>
          <cell r="N3260" t="str">
            <v>-</v>
          </cell>
        </row>
        <row r="3261">
          <cell r="E3261">
            <v>1086899</v>
          </cell>
          <cell r="F3261" t="str">
            <v>2024-01-15 17:18:18</v>
          </cell>
          <cell r="G3261">
            <v>10000</v>
          </cell>
          <cell r="H3261">
            <v>46037</v>
          </cell>
          <cell r="I3261" t="str">
            <v>HUZAIFA.KHAN</v>
          </cell>
          <cell r="J3261" t="str">
            <v>Accepted</v>
          </cell>
          <cell r="K3261" t="str">
            <v>Online Transfer</v>
          </cell>
          <cell r="L3261" t="str">
            <v>Renewal</v>
          </cell>
          <cell r="M3261" t="str">
            <v>-</v>
          </cell>
          <cell r="N3261" t="str">
            <v>-</v>
          </cell>
        </row>
        <row r="3262">
          <cell r="E3262">
            <v>9605720</v>
          </cell>
          <cell r="F3262" t="str">
            <v>2025-01-30 15:11:48</v>
          </cell>
          <cell r="G3262">
            <v>13000</v>
          </cell>
          <cell r="H3262">
            <v>46037</v>
          </cell>
          <cell r="I3262" t="str">
            <v>MOSES.AKHTAR</v>
          </cell>
          <cell r="J3262" t="str">
            <v>Accepted</v>
          </cell>
          <cell r="K3262" t="str">
            <v>Online Transfer</v>
          </cell>
          <cell r="L3262" t="str">
            <v>Renewal</v>
          </cell>
          <cell r="M3262" t="str">
            <v>-</v>
          </cell>
          <cell r="N3262" t="str">
            <v>-</v>
          </cell>
        </row>
        <row r="3263">
          <cell r="E3263" t="str">
            <v>R013353</v>
          </cell>
          <cell r="F3263" t="str">
            <v>2022-01-31 10:55:41</v>
          </cell>
          <cell r="G3263">
            <v>11000</v>
          </cell>
          <cell r="H3263">
            <v>46037</v>
          </cell>
          <cell r="I3263" t="str">
            <v>WASEEM.TARIQ</v>
          </cell>
          <cell r="J3263" t="str">
            <v>Accepted</v>
          </cell>
          <cell r="K3263" t="str">
            <v>Online Transfer</v>
          </cell>
          <cell r="L3263" t="str">
            <v>Renewal</v>
          </cell>
          <cell r="M3263" t="str">
            <v>-</v>
          </cell>
          <cell r="N3263" t="str">
            <v>-</v>
          </cell>
        </row>
        <row r="3264">
          <cell r="E3264">
            <v>6065902</v>
          </cell>
          <cell r="F3264" t="str">
            <v>2022-01-28 18:00:45</v>
          </cell>
          <cell r="G3264">
            <v>11000</v>
          </cell>
          <cell r="H3264">
            <v>46037</v>
          </cell>
          <cell r="I3264" t="str">
            <v>WASEEM.TARIQ</v>
          </cell>
          <cell r="J3264" t="str">
            <v>Accepted</v>
          </cell>
          <cell r="K3264" t="str">
            <v>Online Transfer</v>
          </cell>
          <cell r="L3264" t="str">
            <v>Renewal</v>
          </cell>
          <cell r="M3264" t="str">
            <v>-</v>
          </cell>
          <cell r="N3264" t="str">
            <v>-</v>
          </cell>
        </row>
        <row r="3265">
          <cell r="E3265">
            <v>1235685</v>
          </cell>
          <cell r="F3265" t="str">
            <v>2025-01-15 11:41:21</v>
          </cell>
          <cell r="G3265">
            <v>13500</v>
          </cell>
          <cell r="H3265">
            <v>46037</v>
          </cell>
          <cell r="I3265" t="str">
            <v>M.KHALID</v>
          </cell>
          <cell r="J3265" t="str">
            <v>Accepted</v>
          </cell>
          <cell r="K3265" t="str">
            <v>Online Transfer</v>
          </cell>
          <cell r="L3265" t="str">
            <v>Renewal</v>
          </cell>
          <cell r="M3265" t="str">
            <v>-</v>
          </cell>
          <cell r="N3265" t="str">
            <v>-</v>
          </cell>
        </row>
        <row r="3266">
          <cell r="E3266" t="str">
            <v>NFBFC6665HR023291</v>
          </cell>
          <cell r="F3266" t="str">
            <v>2026-01-15 00:00:00</v>
          </cell>
          <cell r="G3266">
            <v>26250</v>
          </cell>
          <cell r="H3266">
            <v>46037</v>
          </cell>
          <cell r="I3266" t="str">
            <v>HASNAIN</v>
          </cell>
          <cell r="J3266" t="str">
            <v>Accepted</v>
          </cell>
          <cell r="K3266" t="str">
            <v>Online Transfer</v>
          </cell>
          <cell r="L3266" t="str">
            <v>Conversion</v>
          </cell>
          <cell r="M3266" t="str">
            <v>N/A</v>
          </cell>
          <cell r="N3266" t="str">
            <v>-</v>
          </cell>
        </row>
        <row r="3267">
          <cell r="E3267" t="str">
            <v>078336</v>
          </cell>
          <cell r="F3267" t="str">
            <v>2022-01-25 15:02:14</v>
          </cell>
          <cell r="G3267">
            <v>15500</v>
          </cell>
          <cell r="H3267">
            <v>46037</v>
          </cell>
          <cell r="I3267" t="str">
            <v>AGHA.M.JAFFER</v>
          </cell>
          <cell r="J3267" t="str">
            <v>Accepted</v>
          </cell>
          <cell r="K3267" t="str">
            <v>Online Transfer</v>
          </cell>
          <cell r="L3267" t="str">
            <v>Renewal</v>
          </cell>
          <cell r="M3267" t="str">
            <v>-</v>
          </cell>
          <cell r="N3267" t="str">
            <v>-</v>
          </cell>
        </row>
        <row r="3268">
          <cell r="E3268" t="str">
            <v>P703210</v>
          </cell>
          <cell r="F3268" t="str">
            <v>2026-01-15 12:19:04</v>
          </cell>
          <cell r="G3268">
            <v>22000</v>
          </cell>
          <cell r="H3268">
            <v>46037</v>
          </cell>
          <cell r="I3268" t="str">
            <v>UMER.AZEEM</v>
          </cell>
          <cell r="J3268" t="str">
            <v>Accepted</v>
          </cell>
          <cell r="K3268" t="str">
            <v>Online Transfer</v>
          </cell>
          <cell r="L3268" t="str">
            <v>Fresh</v>
          </cell>
          <cell r="M3268" t="str">
            <v>Imran Jamal</v>
          </cell>
          <cell r="N3268">
            <v>4240115381179</v>
          </cell>
        </row>
        <row r="3269">
          <cell r="E3269" t="str">
            <v>6H109851</v>
          </cell>
          <cell r="F3269" t="str">
            <v>2022-01-12 19:46:21</v>
          </cell>
          <cell r="G3269">
            <v>9000</v>
          </cell>
          <cell r="H3269">
            <v>46037</v>
          </cell>
          <cell r="I3269" t="str">
            <v>YOUSUF.KHAN</v>
          </cell>
          <cell r="J3269" t="str">
            <v>Accepted</v>
          </cell>
          <cell r="K3269" t="str">
            <v>Cheque Deposit</v>
          </cell>
          <cell r="L3269" t="str">
            <v>Renewal</v>
          </cell>
          <cell r="M3269" t="str">
            <v>-</v>
          </cell>
          <cell r="N3269" t="str">
            <v>-</v>
          </cell>
        </row>
        <row r="3270">
          <cell r="E3270" t="str">
            <v>LR262698</v>
          </cell>
          <cell r="F3270" t="str">
            <v>2026-01-15 00:00:00</v>
          </cell>
          <cell r="G3270">
            <v>13000</v>
          </cell>
          <cell r="H3270">
            <v>46037</v>
          </cell>
          <cell r="I3270" t="str">
            <v>SAIF.MALIK</v>
          </cell>
          <cell r="J3270" t="str">
            <v>Accepted</v>
          </cell>
          <cell r="K3270" t="str">
            <v>Online Transfer</v>
          </cell>
          <cell r="L3270" t="str">
            <v>Conversion</v>
          </cell>
          <cell r="M3270" t="str">
            <v>NA</v>
          </cell>
          <cell r="N3270" t="str">
            <v>-</v>
          </cell>
        </row>
        <row r="3271">
          <cell r="E3271">
            <v>205250</v>
          </cell>
          <cell r="F3271" t="str">
            <v>2022-01-06 14:00:24</v>
          </cell>
          <cell r="G3271">
            <v>15000</v>
          </cell>
          <cell r="H3271">
            <v>46035</v>
          </cell>
          <cell r="I3271" t="str">
            <v>YOUSUF.KHAN</v>
          </cell>
          <cell r="J3271" t="str">
            <v>Accepted</v>
          </cell>
          <cell r="K3271" t="str">
            <v>Online Transfer</v>
          </cell>
          <cell r="L3271" t="str">
            <v>Renewal</v>
          </cell>
          <cell r="M3271" t="str">
            <v>-</v>
          </cell>
          <cell r="N3271" t="str">
            <v>-</v>
          </cell>
        </row>
        <row r="3272">
          <cell r="E3272">
            <v>333081</v>
          </cell>
          <cell r="F3272" t="str">
            <v>2018-12-10 12:42:20</v>
          </cell>
          <cell r="G3272">
            <v>12000</v>
          </cell>
          <cell r="H3272">
            <v>46035</v>
          </cell>
          <cell r="I3272" t="str">
            <v>YOUSUF.KHAN</v>
          </cell>
          <cell r="J3272" t="str">
            <v>Accepted</v>
          </cell>
          <cell r="K3272" t="str">
            <v>Online Transfer</v>
          </cell>
          <cell r="L3272" t="str">
            <v>Renewal</v>
          </cell>
          <cell r="M3272" t="str">
            <v>-</v>
          </cell>
          <cell r="N3272" t="str">
            <v>-</v>
          </cell>
        </row>
        <row r="3273">
          <cell r="E3273">
            <v>1261880</v>
          </cell>
          <cell r="F3273" t="str">
            <v>2025-08-28 00:00:00</v>
          </cell>
          <cell r="G3273">
            <v>4000</v>
          </cell>
          <cell r="H3273">
            <v>46036</v>
          </cell>
          <cell r="I3273" t="str">
            <v>ZAHID.IQBAL</v>
          </cell>
          <cell r="J3273" t="str">
            <v>Accepted</v>
          </cell>
          <cell r="K3273" t="str">
            <v>Online Transfer</v>
          </cell>
          <cell r="L3273" t="str">
            <v>Removal Transfer</v>
          </cell>
          <cell r="M3273" t="str">
            <v>-</v>
          </cell>
          <cell r="N3273" t="str">
            <v>-</v>
          </cell>
        </row>
        <row r="3274">
          <cell r="E3274" t="str">
            <v>H1215861</v>
          </cell>
          <cell r="F3274" t="str">
            <v>2025-12-23 15:19:23</v>
          </cell>
          <cell r="G3274">
            <v>6000</v>
          </cell>
          <cell r="H3274">
            <v>46023</v>
          </cell>
          <cell r="I3274" t="str">
            <v>UMER.AZEEM</v>
          </cell>
          <cell r="J3274" t="str">
            <v>Accepted</v>
          </cell>
          <cell r="K3274" t="str">
            <v>Online Transfer</v>
          </cell>
          <cell r="L3274" t="str">
            <v>Fresh</v>
          </cell>
          <cell r="M3274" t="str">
            <v>N/A</v>
          </cell>
          <cell r="N3274" t="str">
            <v>-</v>
          </cell>
        </row>
        <row r="3275">
          <cell r="E3275" t="str">
            <v>ACJ-984</v>
          </cell>
          <cell r="F3275" t="str">
            <v>2025-01-28 16:51:05</v>
          </cell>
          <cell r="G3275">
            <v>13000</v>
          </cell>
          <cell r="H3275">
            <v>46036</v>
          </cell>
          <cell r="I3275" t="str">
            <v>YOUSUF.KHAN</v>
          </cell>
          <cell r="J3275" t="str">
            <v>Accepted</v>
          </cell>
          <cell r="K3275" t="str">
            <v>Online Transfer</v>
          </cell>
          <cell r="L3275" t="str">
            <v>Renewal</v>
          </cell>
          <cell r="M3275" t="str">
            <v>-</v>
          </cell>
          <cell r="N3275" t="str">
            <v>-</v>
          </cell>
        </row>
        <row r="3276">
          <cell r="E3276" t="str">
            <v>H1237624</v>
          </cell>
          <cell r="F3276" t="str">
            <v>2025-01-27 15:57:46</v>
          </cell>
          <cell r="G3276">
            <v>11000</v>
          </cell>
          <cell r="H3276">
            <v>46036</v>
          </cell>
          <cell r="I3276" t="str">
            <v>YOUSUF.KHAN</v>
          </cell>
          <cell r="J3276" t="str">
            <v>Accepted</v>
          </cell>
          <cell r="K3276" t="str">
            <v>Online Transfer</v>
          </cell>
          <cell r="L3276" t="str">
            <v>Renewal</v>
          </cell>
          <cell r="M3276" t="str">
            <v>-</v>
          </cell>
          <cell r="N3276" t="str">
            <v>-</v>
          </cell>
        </row>
        <row r="3277">
          <cell r="E3277">
            <v>1302147047</v>
          </cell>
          <cell r="F3277" t="str">
            <v>2024-01-10 18:08:08</v>
          </cell>
          <cell r="G3277">
            <v>9000</v>
          </cell>
          <cell r="H3277">
            <v>46037</v>
          </cell>
          <cell r="I3277" t="str">
            <v>IQRA.KHAN</v>
          </cell>
          <cell r="J3277" t="str">
            <v>Accepted</v>
          </cell>
          <cell r="K3277" t="str">
            <v>Online Transfer</v>
          </cell>
          <cell r="L3277" t="str">
            <v>Renewal</v>
          </cell>
          <cell r="M3277" t="str">
            <v>-</v>
          </cell>
          <cell r="N3277" t="str">
            <v>-</v>
          </cell>
        </row>
        <row r="3278">
          <cell r="E3278">
            <v>170360</v>
          </cell>
          <cell r="F3278" t="str">
            <v>2025-12-30 14:59:13</v>
          </cell>
          <cell r="G3278">
            <v>12500</v>
          </cell>
          <cell r="H3278">
            <v>46037</v>
          </cell>
          <cell r="I3278" t="str">
            <v>UMER.AZEEM</v>
          </cell>
          <cell r="J3278" t="str">
            <v>Accepted</v>
          </cell>
          <cell r="K3278" t="str">
            <v>Online Transfer</v>
          </cell>
          <cell r="L3278" t="str">
            <v>Fresh</v>
          </cell>
          <cell r="M3278" t="str">
            <v>N/A</v>
          </cell>
          <cell r="N3278" t="str">
            <v>-</v>
          </cell>
        </row>
        <row r="3279">
          <cell r="E3279" t="str">
            <v>PMFZBX7BLPN105122</v>
          </cell>
          <cell r="F3279" t="str">
            <v>2026-01-15 00:00:00</v>
          </cell>
          <cell r="G3279">
            <v>10000</v>
          </cell>
          <cell r="H3279">
            <v>46036</v>
          </cell>
          <cell r="I3279" t="str">
            <v>YOUSUF.KHAN</v>
          </cell>
          <cell r="J3279" t="str">
            <v>Accepted</v>
          </cell>
          <cell r="K3279" t="str">
            <v>Online Transfer</v>
          </cell>
          <cell r="L3279" t="str">
            <v>Conversion</v>
          </cell>
          <cell r="M3279" t="str">
            <v>NA</v>
          </cell>
          <cell r="N3279" t="str">
            <v>-</v>
          </cell>
        </row>
        <row r="3280">
          <cell r="E3280" t="str">
            <v>H1267317</v>
          </cell>
          <cell r="F3280" t="str">
            <v>2025-11-27 16:53:52</v>
          </cell>
          <cell r="G3280">
            <v>11000</v>
          </cell>
          <cell r="H3280">
            <v>46037</v>
          </cell>
          <cell r="I3280" t="str">
            <v>UMER.AZEEM</v>
          </cell>
          <cell r="J3280" t="str">
            <v>Accepted</v>
          </cell>
          <cell r="K3280" t="str">
            <v>Cheque Deposit</v>
          </cell>
          <cell r="L3280" t="str">
            <v>Fresh</v>
          </cell>
          <cell r="M3280" t="str">
            <v>N/A</v>
          </cell>
          <cell r="N3280" t="str">
            <v>-</v>
          </cell>
        </row>
        <row r="3281">
          <cell r="E3281" t="str">
            <v>S00218864</v>
          </cell>
          <cell r="F3281" t="str">
            <v>2026-01-02 13:03:29</v>
          </cell>
          <cell r="G3281">
            <v>13000</v>
          </cell>
          <cell r="H3281">
            <v>46037</v>
          </cell>
          <cell r="I3281" t="str">
            <v>UMER.AZEEM</v>
          </cell>
          <cell r="J3281" t="str">
            <v>Accepted</v>
          </cell>
          <cell r="K3281" t="str">
            <v>Online Transfer</v>
          </cell>
          <cell r="L3281" t="str">
            <v>Fresh</v>
          </cell>
          <cell r="M3281" t="str">
            <v>N/A</v>
          </cell>
          <cell r="N3281" t="str">
            <v>-</v>
          </cell>
        </row>
        <row r="3282">
          <cell r="E3282" t="str">
            <v>170R4016356</v>
          </cell>
          <cell r="F3282" t="str">
            <v>2025-01-23 11:12:46</v>
          </cell>
          <cell r="G3282">
            <v>12000</v>
          </cell>
          <cell r="H3282">
            <v>46031</v>
          </cell>
          <cell r="I3282" t="str">
            <v>YOUSUF.KHAN</v>
          </cell>
          <cell r="J3282" t="str">
            <v>Accepted</v>
          </cell>
          <cell r="K3282" t="str">
            <v>Online Transfer</v>
          </cell>
          <cell r="L3282" t="str">
            <v>Renewal</v>
          </cell>
          <cell r="M3282" t="str">
            <v>-</v>
          </cell>
          <cell r="N3282" t="str">
            <v>-</v>
          </cell>
        </row>
        <row r="3283">
          <cell r="E3283" t="str">
            <v>R-7013531</v>
          </cell>
          <cell r="F3283" t="str">
            <v>2026-01-13 13:59:51</v>
          </cell>
          <cell r="G3283">
            <v>15000</v>
          </cell>
          <cell r="H3283">
            <v>46035</v>
          </cell>
          <cell r="I3283" t="str">
            <v>FARJAD.LATIF</v>
          </cell>
          <cell r="J3283" t="str">
            <v>Accepted</v>
          </cell>
          <cell r="K3283" t="str">
            <v>Online Transfer</v>
          </cell>
          <cell r="L3283" t="str">
            <v>Fresh</v>
          </cell>
          <cell r="M3283" t="str">
            <v>N/A</v>
          </cell>
          <cell r="N3283" t="str">
            <v>-</v>
          </cell>
        </row>
        <row r="3284">
          <cell r="E3284" t="str">
            <v>R7003905</v>
          </cell>
          <cell r="F3284" t="str">
            <v>2024-01-30 13:59:38</v>
          </cell>
          <cell r="G3284">
            <v>14000</v>
          </cell>
          <cell r="H3284">
            <v>46037</v>
          </cell>
          <cell r="I3284" t="str">
            <v>M.MUSTAFA</v>
          </cell>
          <cell r="J3284" t="str">
            <v>Accepted</v>
          </cell>
          <cell r="K3284" t="str">
            <v>Online Transfer</v>
          </cell>
          <cell r="L3284" t="str">
            <v>Renewal</v>
          </cell>
          <cell r="M3284" t="str">
            <v>-</v>
          </cell>
          <cell r="N3284" t="str">
            <v>-</v>
          </cell>
        </row>
        <row r="3285">
          <cell r="E3285" t="str">
            <v>V00101759</v>
          </cell>
          <cell r="F3285" t="str">
            <v>2025-01-25 11:41:38</v>
          </cell>
          <cell r="G3285">
            <v>13160</v>
          </cell>
          <cell r="H3285">
            <v>46038</v>
          </cell>
          <cell r="I3285" t="str">
            <v>SAIF.MALIK</v>
          </cell>
          <cell r="J3285" t="str">
            <v>Accepted</v>
          </cell>
          <cell r="K3285" t="str">
            <v>Cheque Deposit</v>
          </cell>
          <cell r="L3285" t="str">
            <v>Renewal</v>
          </cell>
          <cell r="M3285" t="str">
            <v>-</v>
          </cell>
          <cell r="N3285" t="str">
            <v>-</v>
          </cell>
        </row>
        <row r="3286">
          <cell r="E3286">
            <v>5552011569</v>
          </cell>
          <cell r="F3286" t="str">
            <v>2024-12-11 13:56:47</v>
          </cell>
          <cell r="G3286">
            <v>10000</v>
          </cell>
          <cell r="H3286">
            <v>46036</v>
          </cell>
          <cell r="I3286" t="str">
            <v>SAIF.MALIK</v>
          </cell>
          <cell r="J3286" t="str">
            <v>Accepted</v>
          </cell>
          <cell r="K3286" t="str">
            <v>Online Transfer</v>
          </cell>
          <cell r="L3286" t="str">
            <v>Renewal</v>
          </cell>
          <cell r="M3286" t="str">
            <v>-</v>
          </cell>
          <cell r="N3286" t="str">
            <v>-</v>
          </cell>
        </row>
        <row r="3287">
          <cell r="E3287" t="str">
            <v>R6006402</v>
          </cell>
          <cell r="F3287" t="str">
            <v>2025-01-20 16:55:08</v>
          </cell>
          <cell r="G3287">
            <v>10000</v>
          </cell>
          <cell r="H3287">
            <v>46036</v>
          </cell>
          <cell r="I3287" t="str">
            <v>SAIF.MALIK</v>
          </cell>
          <cell r="J3287" t="str">
            <v>Accepted</v>
          </cell>
          <cell r="K3287" t="str">
            <v>Cash Deposit</v>
          </cell>
          <cell r="L3287" t="str">
            <v>Renewal</v>
          </cell>
          <cell r="M3287" t="str">
            <v>-</v>
          </cell>
          <cell r="N3287" t="str">
            <v>-</v>
          </cell>
        </row>
        <row r="3288">
          <cell r="E3288" t="str">
            <v>NFBFC6665MR071318</v>
          </cell>
          <cell r="F3288" t="str">
            <v>2026-01-15 00:00:00</v>
          </cell>
          <cell r="G3288">
            <v>14000</v>
          </cell>
          <cell r="H3288">
            <v>46037</v>
          </cell>
          <cell r="I3288" t="str">
            <v>IQRA.KHAN</v>
          </cell>
          <cell r="J3288" t="str">
            <v>Accepted</v>
          </cell>
          <cell r="K3288" t="str">
            <v>Online Transfer</v>
          </cell>
          <cell r="L3288" t="str">
            <v>Conversion</v>
          </cell>
          <cell r="M3288" t="str">
            <v>n/a</v>
          </cell>
          <cell r="N3288" t="str">
            <v>-</v>
          </cell>
        </row>
        <row r="3289">
          <cell r="E3289" t="str">
            <v>NF1AET306H1237541</v>
          </cell>
          <cell r="F3289" t="str">
            <v>2025-01-28 11:51:33</v>
          </cell>
          <cell r="G3289">
            <v>12500</v>
          </cell>
          <cell r="H3289">
            <v>46037</v>
          </cell>
          <cell r="I3289" t="str">
            <v>JAWAHIR.SAEED</v>
          </cell>
          <cell r="J3289" t="str">
            <v>Accepted</v>
          </cell>
          <cell r="K3289" t="str">
            <v>Online Transfer</v>
          </cell>
          <cell r="L3289" t="str">
            <v>Renewal</v>
          </cell>
          <cell r="M3289" t="str">
            <v>-</v>
          </cell>
          <cell r="N3289" t="str">
            <v>-</v>
          </cell>
        </row>
        <row r="3290">
          <cell r="E3290" t="str">
            <v>NZE170R-4120387</v>
          </cell>
          <cell r="F3290" t="str">
            <v>2025-12-12 10:58:13</v>
          </cell>
          <cell r="G3290">
            <v>1000</v>
          </cell>
          <cell r="H3290">
            <v>46037</v>
          </cell>
          <cell r="I3290" t="str">
            <v>SHAYAN</v>
          </cell>
          <cell r="J3290" t="str">
            <v>Accepted</v>
          </cell>
          <cell r="K3290" t="str">
            <v>Online Transfer</v>
          </cell>
          <cell r="L3290" t="str">
            <v>Fresh</v>
          </cell>
          <cell r="M3290" t="str">
            <v>N/A</v>
          </cell>
          <cell r="N3290" t="str">
            <v>-</v>
          </cell>
        </row>
        <row r="3291">
          <cell r="E3291">
            <v>10053517</v>
          </cell>
          <cell r="F3291" t="str">
            <v>2022-01-08 14:16:00</v>
          </cell>
          <cell r="G3291">
            <v>10000</v>
          </cell>
          <cell r="H3291">
            <v>46035</v>
          </cell>
          <cell r="I3291" t="str">
            <v>WASEEM.TARIQ</v>
          </cell>
          <cell r="J3291" t="str">
            <v>Accepted</v>
          </cell>
          <cell r="K3291" t="str">
            <v>Online Transfer</v>
          </cell>
          <cell r="L3291" t="str">
            <v>Renewal</v>
          </cell>
          <cell r="M3291" t="str">
            <v>-</v>
          </cell>
          <cell r="N3291" t="str">
            <v>-</v>
          </cell>
        </row>
        <row r="3292">
          <cell r="E3292" t="str">
            <v>NZE170R-4168349</v>
          </cell>
          <cell r="F3292" t="str">
            <v>2024-01-10 00:00:00</v>
          </cell>
          <cell r="G3292">
            <v>10000</v>
          </cell>
          <cell r="H3292">
            <v>46036</v>
          </cell>
          <cell r="I3292" t="str">
            <v>WASEEM.TARIQ</v>
          </cell>
          <cell r="J3292" t="str">
            <v>Accepted</v>
          </cell>
          <cell r="K3292" t="str">
            <v>Online Transfer</v>
          </cell>
          <cell r="L3292" t="str">
            <v>Renewal</v>
          </cell>
          <cell r="M3292" t="str">
            <v>-</v>
          </cell>
          <cell r="N3292" t="str">
            <v>-</v>
          </cell>
        </row>
        <row r="3293">
          <cell r="E3293" t="str">
            <v>NF1AET306H1021450</v>
          </cell>
          <cell r="F3293" t="str">
            <v>2022-12-30 10:33:00</v>
          </cell>
          <cell r="G3293">
            <v>10000</v>
          </cell>
          <cell r="H3293">
            <v>46035</v>
          </cell>
          <cell r="I3293" t="str">
            <v>WASEEM.TARIQ</v>
          </cell>
          <cell r="J3293" t="str">
            <v>Accepted</v>
          </cell>
          <cell r="K3293" t="str">
            <v>Online Transfer</v>
          </cell>
          <cell r="L3293" t="str">
            <v>Renewal</v>
          </cell>
          <cell r="M3293" t="str">
            <v>-</v>
          </cell>
          <cell r="N3293" t="str">
            <v>-</v>
          </cell>
        </row>
        <row r="3294">
          <cell r="E3294" t="str">
            <v>SB308PK01251266</v>
          </cell>
          <cell r="F3294" t="str">
            <v>2026-01-06 12:31:15</v>
          </cell>
          <cell r="G3294">
            <v>13000</v>
          </cell>
          <cell r="H3294">
            <v>46035</v>
          </cell>
          <cell r="I3294" t="str">
            <v>FARJAD.LATIF</v>
          </cell>
          <cell r="J3294" t="str">
            <v>Accepted</v>
          </cell>
          <cell r="K3294" t="str">
            <v>Cash Deposit</v>
          </cell>
          <cell r="L3294" t="str">
            <v>Fresh</v>
          </cell>
          <cell r="M3294" t="str">
            <v>N/A</v>
          </cell>
          <cell r="N3294" t="str">
            <v>-</v>
          </cell>
        </row>
        <row r="3295">
          <cell r="E3295">
            <v>1280515</v>
          </cell>
          <cell r="F3295" t="str">
            <v>2026-01-02 16:45:55</v>
          </cell>
          <cell r="G3295">
            <v>10000</v>
          </cell>
          <cell r="H3295">
            <v>46036</v>
          </cell>
          <cell r="I3295" t="str">
            <v>FARJAD.LATIF</v>
          </cell>
          <cell r="J3295" t="str">
            <v>Accepted</v>
          </cell>
          <cell r="K3295" t="str">
            <v>Cash Deposit</v>
          </cell>
          <cell r="L3295" t="str">
            <v>Fresh</v>
          </cell>
          <cell r="M3295" t="str">
            <v>N/A</v>
          </cell>
          <cell r="N3295" t="str">
            <v>-</v>
          </cell>
        </row>
        <row r="3296">
          <cell r="E3296" t="str">
            <v>GUN126R-5556023</v>
          </cell>
          <cell r="F3296" t="str">
            <v>2025-12-19 10:14:46</v>
          </cell>
          <cell r="G3296">
            <v>12500</v>
          </cell>
          <cell r="H3296">
            <v>46036</v>
          </cell>
          <cell r="I3296" t="str">
            <v>FARJAD.LATIF</v>
          </cell>
          <cell r="J3296" t="str">
            <v>Accepted</v>
          </cell>
          <cell r="K3296" t="str">
            <v>Online Transfer</v>
          </cell>
          <cell r="L3296" t="str">
            <v>Fresh</v>
          </cell>
          <cell r="M3296" t="str">
            <v>N/A</v>
          </cell>
          <cell r="N3296" t="str">
            <v>-</v>
          </cell>
        </row>
        <row r="3297">
          <cell r="E3297" t="str">
            <v>NF1AET306H1194846</v>
          </cell>
          <cell r="F3297" t="str">
            <v>2024-01-26 10:45:47</v>
          </cell>
          <cell r="G3297">
            <v>15000</v>
          </cell>
          <cell r="H3297">
            <v>46037</v>
          </cell>
          <cell r="I3297" t="str">
            <v>HUZAIFA.KHAN</v>
          </cell>
          <cell r="J3297" t="str">
            <v>Accepted</v>
          </cell>
          <cell r="K3297" t="str">
            <v>Online Transfer</v>
          </cell>
          <cell r="L3297" t="str">
            <v>Renewal</v>
          </cell>
          <cell r="M3297" t="str">
            <v>-</v>
          </cell>
          <cell r="N3297" t="str">
            <v>-</v>
          </cell>
        </row>
        <row r="3298">
          <cell r="E3298" t="str">
            <v>H1227349</v>
          </cell>
          <cell r="F3298" t="str">
            <v>2025-01-30 15:46:45</v>
          </cell>
          <cell r="G3298">
            <v>14000</v>
          </cell>
          <cell r="H3298">
            <v>46037</v>
          </cell>
          <cell r="I3298" t="str">
            <v>JAWAHIR.SAEED</v>
          </cell>
          <cell r="J3298" t="str">
            <v>Accepted</v>
          </cell>
          <cell r="K3298" t="str">
            <v>Online Transfer</v>
          </cell>
          <cell r="L3298" t="str">
            <v>Renewal</v>
          </cell>
          <cell r="M3298" t="str">
            <v>-</v>
          </cell>
          <cell r="N3298" t="str">
            <v>-</v>
          </cell>
        </row>
        <row r="3299">
          <cell r="E3299" t="str">
            <v>NFBRV8595SR004986</v>
          </cell>
          <cell r="F3299" t="str">
            <v>2026-01-07 16:48:40</v>
          </cell>
          <cell r="G3299">
            <v>25000</v>
          </cell>
          <cell r="H3299">
            <v>46038</v>
          </cell>
          <cell r="I3299" t="str">
            <v>S.FARAZ.AHSAN</v>
          </cell>
          <cell r="J3299" t="str">
            <v>Accepted</v>
          </cell>
          <cell r="K3299" t="str">
            <v>Cheque</v>
          </cell>
          <cell r="L3299" t="str">
            <v>Fresh</v>
          </cell>
          <cell r="M3299" t="str">
            <v>N/A</v>
          </cell>
          <cell r="N3299" t="str">
            <v>-</v>
          </cell>
        </row>
        <row r="3300">
          <cell r="E3300" t="str">
            <v>NFBRV3857SR006980</v>
          </cell>
          <cell r="F3300" t="str">
            <v>2026-01-07 15:53:44</v>
          </cell>
          <cell r="G3300">
            <v>25000</v>
          </cell>
          <cell r="H3300">
            <v>46037</v>
          </cell>
          <cell r="I3300" t="str">
            <v>S.FARAZ.AHSAN</v>
          </cell>
          <cell r="J3300" t="str">
            <v>Accepted</v>
          </cell>
          <cell r="K3300" t="str">
            <v>Cheque</v>
          </cell>
          <cell r="L3300" t="str">
            <v>Fresh</v>
          </cell>
          <cell r="M3300" t="str">
            <v>N/A</v>
          </cell>
          <cell r="N3300" t="str">
            <v>-</v>
          </cell>
        </row>
        <row r="3301">
          <cell r="E3301" t="str">
            <v>NNAYB54BZRP703412</v>
          </cell>
          <cell r="F3301" t="str">
            <v>2025-12-05 13:00:40</v>
          </cell>
          <cell r="G3301">
            <v>12500</v>
          </cell>
          <cell r="H3301">
            <v>46038</v>
          </cell>
          <cell r="I3301" t="str">
            <v>S.FARAZ.AHSAN</v>
          </cell>
          <cell r="J3301" t="str">
            <v>Accepted</v>
          </cell>
          <cell r="K3301" t="str">
            <v>Cheque</v>
          </cell>
          <cell r="L3301" t="str">
            <v>Fresh</v>
          </cell>
          <cell r="M3301" t="str">
            <v>N/A</v>
          </cell>
          <cell r="N3301" t="str">
            <v>-</v>
          </cell>
        </row>
        <row r="3302">
          <cell r="E3302" t="str">
            <v>NFBFE1652SR014138</v>
          </cell>
          <cell r="F3302" t="str">
            <v>2026-01-07 15:49:49</v>
          </cell>
          <cell r="G3302">
            <v>25000</v>
          </cell>
          <cell r="H3302">
            <v>46034</v>
          </cell>
          <cell r="I3302" t="str">
            <v>S.FARAZ.AHSAN</v>
          </cell>
          <cell r="J3302" t="str">
            <v>Accepted</v>
          </cell>
          <cell r="K3302" t="str">
            <v>Online Transfer</v>
          </cell>
          <cell r="L3302" t="str">
            <v>Fresh</v>
          </cell>
          <cell r="M3302" t="str">
            <v>N/A</v>
          </cell>
          <cell r="N3302" t="str">
            <v>-</v>
          </cell>
        </row>
        <row r="3303">
          <cell r="E3303" t="str">
            <v>NF1AVK31H10042961</v>
          </cell>
          <cell r="F3303" t="str">
            <v>2025-01-21 14:10:48</v>
          </cell>
          <cell r="G3303">
            <v>10000</v>
          </cell>
          <cell r="H3303">
            <v>46036</v>
          </cell>
          <cell r="I3303" t="str">
            <v>M.MUSTAFA</v>
          </cell>
          <cell r="J3303" t="str">
            <v>Accepted</v>
          </cell>
          <cell r="K3303" t="str">
            <v>Online Transfer</v>
          </cell>
          <cell r="L3303" t="str">
            <v>Renewal</v>
          </cell>
          <cell r="M3303" t="str">
            <v>-</v>
          </cell>
          <cell r="N3303" t="str">
            <v>-</v>
          </cell>
        </row>
        <row r="3304">
          <cell r="E3304" t="str">
            <v>TRJ150-0040831</v>
          </cell>
          <cell r="F3304" t="str">
            <v>2025-01-30 19:08:00</v>
          </cell>
          <cell r="G3304">
            <v>15000</v>
          </cell>
          <cell r="H3304">
            <v>46037</v>
          </cell>
          <cell r="I3304" t="str">
            <v>WASEEM.TARIQ</v>
          </cell>
          <cell r="J3304" t="str">
            <v>Accepted</v>
          </cell>
          <cell r="K3304" t="str">
            <v>Online Transfer</v>
          </cell>
          <cell r="L3304" t="str">
            <v>Renewal</v>
          </cell>
          <cell r="M3304" t="str">
            <v>-</v>
          </cell>
          <cell r="N3304" t="str">
            <v>-</v>
          </cell>
        </row>
        <row r="3305">
          <cell r="E3305" t="str">
            <v>C6074932</v>
          </cell>
          <cell r="F3305" t="str">
            <v>2025-01-25 12:45:21</v>
          </cell>
          <cell r="G3305">
            <v>14500</v>
          </cell>
          <cell r="H3305">
            <v>46036</v>
          </cell>
          <cell r="I3305" t="str">
            <v>FARJAD.MANZOOR</v>
          </cell>
          <cell r="J3305" t="str">
            <v>Accepted</v>
          </cell>
          <cell r="K3305" t="str">
            <v>Online Transfer</v>
          </cell>
          <cell r="L3305" t="str">
            <v>Renewal</v>
          </cell>
          <cell r="M3305" t="str">
            <v>-</v>
          </cell>
          <cell r="N3305" t="str">
            <v>-</v>
          </cell>
        </row>
        <row r="3306">
          <cell r="E3306" t="str">
            <v>LE19-5722</v>
          </cell>
          <cell r="F3306" t="str">
            <v>2025-01-22 16:17:40</v>
          </cell>
          <cell r="G3306">
            <v>10000</v>
          </cell>
          <cell r="H3306">
            <v>46035</v>
          </cell>
          <cell r="I3306" t="str">
            <v>M.MUSTAFA</v>
          </cell>
          <cell r="J3306" t="str">
            <v>Accepted</v>
          </cell>
          <cell r="K3306" t="str">
            <v>Online Transfer</v>
          </cell>
          <cell r="L3306" t="str">
            <v>Renewal</v>
          </cell>
          <cell r="M3306" t="str">
            <v>-</v>
          </cell>
          <cell r="N3306" t="str">
            <v>-</v>
          </cell>
        </row>
        <row r="3307">
          <cell r="E3307" t="str">
            <v>KGC10-0143993</v>
          </cell>
          <cell r="F3307" t="str">
            <v>2025-01-27 20:26:51</v>
          </cell>
          <cell r="G3307">
            <v>11000</v>
          </cell>
          <cell r="H3307">
            <v>46036</v>
          </cell>
          <cell r="I3307" t="str">
            <v>FARJAD.MANZOOR</v>
          </cell>
          <cell r="J3307" t="str">
            <v>Accepted</v>
          </cell>
          <cell r="K3307" t="str">
            <v>Online Transfer</v>
          </cell>
          <cell r="L3307" t="str">
            <v>Renewal</v>
          </cell>
          <cell r="M3307" t="str">
            <v>-</v>
          </cell>
          <cell r="N3307" t="str">
            <v>-</v>
          </cell>
        </row>
        <row r="3308">
          <cell r="E3308" t="str">
            <v>BRG-027</v>
          </cell>
          <cell r="F3308" t="str">
            <v>2024-12-05 18:47:46</v>
          </cell>
          <cell r="G3308">
            <v>13000</v>
          </cell>
          <cell r="H3308">
            <v>46030</v>
          </cell>
          <cell r="I3308" t="str">
            <v>FARJAD.MANZOOR</v>
          </cell>
          <cell r="J3308" t="str">
            <v>Accepted</v>
          </cell>
          <cell r="K3308" t="str">
            <v>Online Transfer</v>
          </cell>
          <cell r="L3308" t="str">
            <v>Renewal</v>
          </cell>
          <cell r="M3308" t="str">
            <v>-</v>
          </cell>
          <cell r="N3308" t="str">
            <v>-</v>
          </cell>
        </row>
        <row r="3309">
          <cell r="E3309" t="str">
            <v>A1J31DPK10113128</v>
          </cell>
          <cell r="F3309" t="str">
            <v>2025-01-27 00:00:00</v>
          </cell>
          <cell r="G3309">
            <v>13000</v>
          </cell>
          <cell r="H3309">
            <v>46037</v>
          </cell>
          <cell r="I3309" t="str">
            <v>RAHAT.GUL</v>
          </cell>
          <cell r="J3309" t="str">
            <v>Accepted</v>
          </cell>
          <cell r="K3309" t="str">
            <v>Online Transfer</v>
          </cell>
          <cell r="L3309" t="str">
            <v>Renewal</v>
          </cell>
          <cell r="M3309" t="str">
            <v>-</v>
          </cell>
          <cell r="N3309" t="str">
            <v>-</v>
          </cell>
        </row>
        <row r="3310">
          <cell r="E3310">
            <v>10149291</v>
          </cell>
          <cell r="F3310" t="str">
            <v>2025-01-28 12:08:06</v>
          </cell>
          <cell r="G3310">
            <v>13000</v>
          </cell>
          <cell r="H3310">
            <v>46036</v>
          </cell>
          <cell r="I3310" t="str">
            <v>NAZRA.NAZAR</v>
          </cell>
          <cell r="J3310" t="str">
            <v>Accepted</v>
          </cell>
          <cell r="K3310" t="str">
            <v>Online Transfer</v>
          </cell>
          <cell r="L3310" t="str">
            <v>Renewal</v>
          </cell>
          <cell r="M3310" t="str">
            <v>-</v>
          </cell>
          <cell r="N3310" t="str">
            <v>-</v>
          </cell>
        </row>
        <row r="3311">
          <cell r="E3311" t="str">
            <v>NG3NQ5PVBSP702756</v>
          </cell>
          <cell r="F3311" t="str">
            <v>2025-12-26 15:23:34</v>
          </cell>
          <cell r="G3311">
            <v>14000</v>
          </cell>
          <cell r="H3311">
            <v>46031</v>
          </cell>
          <cell r="I3311" t="str">
            <v>S.FARAZ.AHSAN</v>
          </cell>
          <cell r="J3311" t="str">
            <v>Accepted</v>
          </cell>
          <cell r="K3311" t="str">
            <v>Online Transfer</v>
          </cell>
          <cell r="L3311" t="str">
            <v>Fresh</v>
          </cell>
          <cell r="M3311" t="str">
            <v>N/A</v>
          </cell>
          <cell r="N3311" t="str">
            <v>-</v>
          </cell>
        </row>
        <row r="3312">
          <cell r="E3312">
            <v>5547775</v>
          </cell>
          <cell r="F3312" t="str">
            <v>2025-12-20 13:52:14</v>
          </cell>
          <cell r="G3312">
            <v>14000</v>
          </cell>
          <cell r="H3312">
            <v>46036</v>
          </cell>
          <cell r="I3312" t="str">
            <v>ANIL</v>
          </cell>
          <cell r="J3312" t="str">
            <v>Accepted</v>
          </cell>
          <cell r="K3312" t="str">
            <v>Online Transfer</v>
          </cell>
          <cell r="L3312" t="str">
            <v>Fresh</v>
          </cell>
          <cell r="M3312" t="str">
            <v>N/A</v>
          </cell>
          <cell r="N3312" t="str">
            <v>-</v>
          </cell>
        </row>
        <row r="3313">
          <cell r="E3313" t="str">
            <v>BHK-771</v>
          </cell>
          <cell r="F3313" t="str">
            <v>2026-01-09 11:21:07</v>
          </cell>
          <cell r="G3313">
            <v>12000</v>
          </cell>
          <cell r="H3313">
            <v>46036</v>
          </cell>
          <cell r="I3313" t="str">
            <v>SABOOR.ALI</v>
          </cell>
          <cell r="J3313" t="str">
            <v>Accepted</v>
          </cell>
          <cell r="K3313" t="str">
            <v>Online Transfer</v>
          </cell>
          <cell r="L3313" t="str">
            <v>Fresh</v>
          </cell>
          <cell r="M3313" t="str">
            <v>N/A</v>
          </cell>
          <cell r="N3313" t="str">
            <v>-</v>
          </cell>
        </row>
        <row r="3314">
          <cell r="E3314">
            <v>502480</v>
          </cell>
          <cell r="F3314" t="str">
            <v>2026-01-14 17:21:42</v>
          </cell>
          <cell r="G3314">
            <v>24000</v>
          </cell>
          <cell r="H3314">
            <v>46037</v>
          </cell>
          <cell r="I3314" t="str">
            <v>ANIL</v>
          </cell>
          <cell r="J3314" t="str">
            <v>Accepted</v>
          </cell>
          <cell r="K3314" t="str">
            <v>Online Transfer</v>
          </cell>
          <cell r="L3314" t="str">
            <v>Fresh</v>
          </cell>
          <cell r="M3314" t="str">
            <v>N/A</v>
          </cell>
          <cell r="N3314" t="str">
            <v>-</v>
          </cell>
        </row>
        <row r="3315">
          <cell r="E3315" t="str">
            <v>NFBFD1677CR133308</v>
          </cell>
          <cell r="F3315" t="str">
            <v>2025-01-29 11:23:00</v>
          </cell>
          <cell r="G3315">
            <v>13000</v>
          </cell>
          <cell r="H3315">
            <v>46036</v>
          </cell>
          <cell r="I3315" t="str">
            <v>JAWAHIR.SAEED</v>
          </cell>
          <cell r="J3315" t="str">
            <v>Accepted</v>
          </cell>
          <cell r="K3315" t="str">
            <v>Online Transfer</v>
          </cell>
          <cell r="L3315" t="str">
            <v>Renewal</v>
          </cell>
          <cell r="M3315" t="str">
            <v>-</v>
          </cell>
          <cell r="N3315" t="str">
            <v>-</v>
          </cell>
        </row>
        <row r="3316">
          <cell r="E3316">
            <v>1152203</v>
          </cell>
          <cell r="F3316" t="str">
            <v>2022-10-24 16:12:16</v>
          </cell>
          <cell r="G3316">
            <v>14000</v>
          </cell>
          <cell r="H3316">
            <v>46037</v>
          </cell>
          <cell r="I3316" t="str">
            <v>MUHAMMAD.UMER</v>
          </cell>
          <cell r="J3316" t="str">
            <v>Accepted</v>
          </cell>
          <cell r="K3316" t="str">
            <v>Online Transfer</v>
          </cell>
          <cell r="L3316" t="str">
            <v>Renewal</v>
          </cell>
          <cell r="M3316" t="str">
            <v>-</v>
          </cell>
          <cell r="N3316" t="str">
            <v>-</v>
          </cell>
        </row>
        <row r="3317">
          <cell r="E3317">
            <v>7002819</v>
          </cell>
          <cell r="F3317" t="str">
            <v>2026-01-15 00:00:00</v>
          </cell>
          <cell r="G3317">
            <v>14000</v>
          </cell>
          <cell r="H3317">
            <v>46036</v>
          </cell>
          <cell r="I3317" t="str">
            <v>FIZA.SHEIKH</v>
          </cell>
          <cell r="J3317" t="str">
            <v>Accepted</v>
          </cell>
          <cell r="K3317" t="str">
            <v>Online Transfer</v>
          </cell>
          <cell r="L3317" t="str">
            <v>Conversion</v>
          </cell>
          <cell r="M3317" t="str">
            <v>N/A</v>
          </cell>
          <cell r="N3317" t="str">
            <v>-</v>
          </cell>
        </row>
        <row r="3318">
          <cell r="E3318" t="str">
            <v>R028234</v>
          </cell>
          <cell r="F3318" t="str">
            <v>2024-01-29 11:04:52</v>
          </cell>
          <cell r="G3318">
            <v>15500</v>
          </cell>
          <cell r="H3318">
            <v>46036</v>
          </cell>
          <cell r="I3318" t="str">
            <v>AGHA.M.JAFFER</v>
          </cell>
          <cell r="J3318" t="str">
            <v>Accepted</v>
          </cell>
          <cell r="K3318" t="str">
            <v>Online Transfer</v>
          </cell>
          <cell r="L3318" t="str">
            <v>Renewal</v>
          </cell>
          <cell r="M3318" t="str">
            <v>-</v>
          </cell>
          <cell r="N3318" t="str">
            <v>-</v>
          </cell>
        </row>
        <row r="3319">
          <cell r="E3319">
            <v>713066</v>
          </cell>
          <cell r="F3319" t="str">
            <v>2024-01-27 14:21:33</v>
          </cell>
          <cell r="G3319">
            <v>15500</v>
          </cell>
          <cell r="H3319">
            <v>46037</v>
          </cell>
          <cell r="I3319" t="str">
            <v>AGHA.M.JAFFER</v>
          </cell>
          <cell r="J3319" t="str">
            <v>Accepted</v>
          </cell>
          <cell r="K3319" t="str">
            <v>Online Transfer</v>
          </cell>
          <cell r="L3319" t="str">
            <v>Renewal</v>
          </cell>
          <cell r="M3319" t="str">
            <v>-</v>
          </cell>
          <cell r="N3319" t="str">
            <v>-</v>
          </cell>
        </row>
        <row r="3320">
          <cell r="E3320">
            <v>10141865</v>
          </cell>
          <cell r="F3320" t="str">
            <v>2022-12-31 17:45:22</v>
          </cell>
          <cell r="G3320">
            <v>1000</v>
          </cell>
          <cell r="H3320">
            <v>46036</v>
          </cell>
          <cell r="I3320" t="str">
            <v>HUZAIFA.KHAN</v>
          </cell>
          <cell r="J3320" t="str">
            <v>Accepted</v>
          </cell>
          <cell r="K3320" t="str">
            <v>Online Transfer</v>
          </cell>
          <cell r="L3320" t="str">
            <v>Renewal</v>
          </cell>
          <cell r="M3320" t="str">
            <v>-</v>
          </cell>
          <cell r="N3320" t="str">
            <v>-</v>
          </cell>
        </row>
        <row r="3321">
          <cell r="E3321" t="str">
            <v>0191422</v>
          </cell>
          <cell r="F3321" t="str">
            <v>2020-01-27 14:06:00</v>
          </cell>
          <cell r="G3321">
            <v>13000</v>
          </cell>
          <cell r="H3321">
            <v>46036</v>
          </cell>
          <cell r="I3321" t="str">
            <v>RAHAT.GUL</v>
          </cell>
          <cell r="J3321" t="str">
            <v>Accepted</v>
          </cell>
          <cell r="K3321" t="str">
            <v>Online Transfer</v>
          </cell>
          <cell r="L3321" t="str">
            <v>Renewal</v>
          </cell>
          <cell r="M3321" t="str">
            <v>-</v>
          </cell>
          <cell r="N3321" t="str">
            <v>-</v>
          </cell>
        </row>
        <row r="3322">
          <cell r="E3322">
            <v>1188768</v>
          </cell>
          <cell r="F3322" t="str">
            <v>2024-01-29 16:18:15</v>
          </cell>
          <cell r="G3322">
            <v>14000</v>
          </cell>
          <cell r="H3322">
            <v>46036</v>
          </cell>
          <cell r="I3322" t="str">
            <v>RAHAT.GUL</v>
          </cell>
          <cell r="J3322" t="str">
            <v>Accepted</v>
          </cell>
          <cell r="K3322" t="str">
            <v>Online Transfer</v>
          </cell>
          <cell r="L3322" t="str">
            <v>Renewal</v>
          </cell>
          <cell r="M3322" t="str">
            <v>-</v>
          </cell>
          <cell r="N3322" t="str">
            <v>-</v>
          </cell>
        </row>
        <row r="3323">
          <cell r="E3323">
            <v>1235690</v>
          </cell>
          <cell r="F3323" t="str">
            <v>2025-01-15 12:19:29</v>
          </cell>
          <cell r="G3323">
            <v>12500</v>
          </cell>
          <cell r="H3323">
            <v>46036</v>
          </cell>
          <cell r="I3323" t="str">
            <v>RAHAT.GUL</v>
          </cell>
          <cell r="J3323" t="str">
            <v>Accepted</v>
          </cell>
          <cell r="K3323" t="str">
            <v>Online Transfer</v>
          </cell>
          <cell r="L3323" t="str">
            <v>Renewal</v>
          </cell>
          <cell r="M3323" t="str">
            <v>-</v>
          </cell>
          <cell r="N3323" t="str">
            <v>-</v>
          </cell>
        </row>
        <row r="3324">
          <cell r="E3324">
            <v>6060361</v>
          </cell>
          <cell r="F3324" t="str">
            <v>2026-01-15 00:00:00</v>
          </cell>
          <cell r="G3324">
            <v>25000</v>
          </cell>
          <cell r="H3324">
            <v>46036</v>
          </cell>
          <cell r="I3324" t="str">
            <v>RAHAT.GUL</v>
          </cell>
          <cell r="J3324" t="str">
            <v>Accepted</v>
          </cell>
          <cell r="K3324" t="str">
            <v>Online Transfer</v>
          </cell>
          <cell r="L3324" t="str">
            <v>Conversion</v>
          </cell>
          <cell r="M3324" t="str">
            <v>N/A</v>
          </cell>
          <cell r="N3324" t="str">
            <v>-</v>
          </cell>
        </row>
        <row r="3325">
          <cell r="E3325" t="str">
            <v>F00973</v>
          </cell>
          <cell r="F3325" t="str">
            <v>2025-12-08 17:28:47</v>
          </cell>
          <cell r="G3325">
            <v>12500</v>
          </cell>
          <cell r="H3325">
            <v>46036</v>
          </cell>
          <cell r="I3325" t="str">
            <v>UMER.AZEEM</v>
          </cell>
          <cell r="J3325" t="str">
            <v>Accepted</v>
          </cell>
          <cell r="K3325" t="str">
            <v>Online Transfer</v>
          </cell>
          <cell r="L3325" t="str">
            <v>Fresh</v>
          </cell>
          <cell r="M3325" t="str">
            <v>N/A</v>
          </cell>
          <cell r="N3325" t="str">
            <v>-</v>
          </cell>
        </row>
        <row r="3326">
          <cell r="E3326" t="str">
            <v>H1237122</v>
          </cell>
          <cell r="F3326" t="str">
            <v>2026-01-12 17:57:22</v>
          </cell>
          <cell r="G3326">
            <v>12500</v>
          </cell>
          <cell r="H3326">
            <v>46036</v>
          </cell>
          <cell r="I3326" t="str">
            <v>UMER.AZEEM</v>
          </cell>
          <cell r="J3326" t="str">
            <v>Accepted</v>
          </cell>
          <cell r="K3326" t="str">
            <v>Online Transfer</v>
          </cell>
          <cell r="L3326" t="str">
            <v>Fresh</v>
          </cell>
          <cell r="M3326" t="str">
            <v>N/A</v>
          </cell>
          <cell r="N3326" t="str">
            <v>-</v>
          </cell>
        </row>
        <row r="3327">
          <cell r="E3327" t="str">
            <v>BUB-583</v>
          </cell>
          <cell r="F3327" t="str">
            <v>2026-01-02 17:00:23</v>
          </cell>
          <cell r="G3327">
            <v>11500</v>
          </cell>
          <cell r="H3327">
            <v>46036</v>
          </cell>
          <cell r="I3327" t="str">
            <v>UMER.AZEEM</v>
          </cell>
          <cell r="J3327" t="str">
            <v>Accepted</v>
          </cell>
          <cell r="K3327" t="str">
            <v>Cash Deposit</v>
          </cell>
          <cell r="L3327" t="str">
            <v>Fresh</v>
          </cell>
          <cell r="M3327" t="str">
            <v>N/A</v>
          </cell>
          <cell r="N3327" t="str">
            <v>-</v>
          </cell>
        </row>
        <row r="3328">
          <cell r="E3328" t="str">
            <v>BZ-9995</v>
          </cell>
          <cell r="F3328" t="str">
            <v>2026-01-13 12:16:09</v>
          </cell>
          <cell r="G3328">
            <v>13000</v>
          </cell>
          <cell r="H3328">
            <v>46036</v>
          </cell>
          <cell r="I3328" t="str">
            <v>UMER.AZEEM</v>
          </cell>
          <cell r="J3328" t="str">
            <v>Accepted</v>
          </cell>
          <cell r="K3328" t="str">
            <v>Online Transfer</v>
          </cell>
          <cell r="L3328" t="str">
            <v>Fresh</v>
          </cell>
          <cell r="M3328" t="str">
            <v>N/A</v>
          </cell>
          <cell r="N3328" t="str">
            <v>-</v>
          </cell>
        </row>
        <row r="3329">
          <cell r="E3329" t="str">
            <v>R000581</v>
          </cell>
          <cell r="F3329" t="str">
            <v>2026-01-14 13:08:53</v>
          </cell>
          <cell r="G3329">
            <v>14000</v>
          </cell>
          <cell r="H3329">
            <v>46036</v>
          </cell>
          <cell r="I3329" t="str">
            <v>UMER.AZEEM</v>
          </cell>
          <cell r="J3329" t="str">
            <v>Accepted</v>
          </cell>
          <cell r="K3329" t="str">
            <v>Online Transfer</v>
          </cell>
          <cell r="L3329" t="str">
            <v>Fresh</v>
          </cell>
          <cell r="M3329" t="str">
            <v>HONDA KHAIR (PRIVATE) LIMITED</v>
          </cell>
          <cell r="N3329">
            <v>6388279</v>
          </cell>
        </row>
        <row r="3330">
          <cell r="E3330" t="str">
            <v>JHHYJL0H502002013</v>
          </cell>
          <cell r="F3330" t="str">
            <v>2025-12-20 18:38:05</v>
          </cell>
          <cell r="G3330">
            <v>15000</v>
          </cell>
          <cell r="H3330">
            <v>46036</v>
          </cell>
          <cell r="I3330" t="str">
            <v>UMER.AZEEM</v>
          </cell>
          <cell r="J3330" t="str">
            <v>Accepted</v>
          </cell>
          <cell r="K3330" t="str">
            <v>Online Transfer</v>
          </cell>
          <cell r="L3330" t="str">
            <v>Fresh</v>
          </cell>
          <cell r="M3330" t="str">
            <v>Imran Jamal</v>
          </cell>
          <cell r="N3330">
            <v>4240115381179</v>
          </cell>
        </row>
        <row r="3331">
          <cell r="E3331" t="str">
            <v>SR308PK384267</v>
          </cell>
          <cell r="F3331" t="str">
            <v>2026-01-02 18:30:14</v>
          </cell>
          <cell r="G3331">
            <v>15000</v>
          </cell>
          <cell r="H3331">
            <v>46036</v>
          </cell>
          <cell r="I3331" t="str">
            <v>UMER.AZEEM</v>
          </cell>
          <cell r="J3331" t="str">
            <v>Accepted</v>
          </cell>
          <cell r="K3331" t="str">
            <v>Online Transfer</v>
          </cell>
          <cell r="L3331" t="str">
            <v>Fresh</v>
          </cell>
          <cell r="M3331" t="str">
            <v>Imran Jamal</v>
          </cell>
          <cell r="N3331">
            <v>4240115381179</v>
          </cell>
        </row>
        <row r="3332">
          <cell r="E3332" t="str">
            <v>JAANKR55LF-7100214</v>
          </cell>
          <cell r="F3332" t="str">
            <v>2026-01-02 12:54:40</v>
          </cell>
          <cell r="G3332">
            <v>15000</v>
          </cell>
          <cell r="H3332">
            <v>46036</v>
          </cell>
          <cell r="I3332" t="str">
            <v>UMER.AZEEM</v>
          </cell>
          <cell r="J3332" t="str">
            <v>Accepted</v>
          </cell>
          <cell r="K3332" t="str">
            <v>Online Transfer</v>
          </cell>
          <cell r="L3332" t="str">
            <v>Fresh</v>
          </cell>
          <cell r="M3332" t="str">
            <v>Imran Jamal</v>
          </cell>
          <cell r="N3332">
            <v>4240115381179</v>
          </cell>
        </row>
        <row r="3333">
          <cell r="E3333" t="str">
            <v>HR014136</v>
          </cell>
          <cell r="F3333" t="str">
            <v>2025-12-29 15:09:20</v>
          </cell>
          <cell r="G3333">
            <v>12500</v>
          </cell>
          <cell r="H3333">
            <v>46036</v>
          </cell>
          <cell r="I3333" t="str">
            <v>SHAHZAD.BHATTI</v>
          </cell>
          <cell r="J3333" t="str">
            <v>Accepted</v>
          </cell>
          <cell r="K3333" t="str">
            <v>Online Transfer</v>
          </cell>
          <cell r="L3333" t="str">
            <v>Fresh</v>
          </cell>
          <cell r="M3333" t="str">
            <v>N/A</v>
          </cell>
          <cell r="N3333" t="str">
            <v>-</v>
          </cell>
        </row>
        <row r="3334">
          <cell r="E3334" t="str">
            <v>R-7066988</v>
          </cell>
          <cell r="F3334" t="str">
            <v>2025-12-29 15:44:28</v>
          </cell>
          <cell r="G3334">
            <v>12500</v>
          </cell>
          <cell r="H3334">
            <v>46036</v>
          </cell>
          <cell r="I3334" t="str">
            <v>SHAHZAD.BHATTI</v>
          </cell>
          <cell r="J3334" t="str">
            <v>Accepted</v>
          </cell>
          <cell r="K3334" t="str">
            <v>Online Transfer</v>
          </cell>
          <cell r="L3334" t="str">
            <v>Fresh</v>
          </cell>
          <cell r="M3334" t="str">
            <v>N/A</v>
          </cell>
          <cell r="N3334" t="str">
            <v>-</v>
          </cell>
        </row>
        <row r="3335">
          <cell r="E3335">
            <v>1283981</v>
          </cell>
          <cell r="F3335" t="str">
            <v>2026-01-10 14:55:49</v>
          </cell>
          <cell r="G3335">
            <v>13000</v>
          </cell>
          <cell r="H3335">
            <v>46032</v>
          </cell>
          <cell r="I3335" t="str">
            <v>SHAHZAD.BHATTI</v>
          </cell>
          <cell r="J3335" t="str">
            <v>Accepted</v>
          </cell>
          <cell r="K3335" t="str">
            <v>Online Transfer</v>
          </cell>
          <cell r="L3335" t="str">
            <v>Fresh</v>
          </cell>
          <cell r="M3335" t="str">
            <v>N/A</v>
          </cell>
          <cell r="N3335" t="str">
            <v>-</v>
          </cell>
        </row>
        <row r="3336">
          <cell r="E3336">
            <v>1287312</v>
          </cell>
          <cell r="F3336" t="str">
            <v>2026-01-10 14:23:39</v>
          </cell>
          <cell r="G3336">
            <v>13000</v>
          </cell>
          <cell r="H3336">
            <v>46032</v>
          </cell>
          <cell r="I3336" t="str">
            <v>SHAHZAD.BHATTI</v>
          </cell>
          <cell r="J3336" t="str">
            <v>Accepted</v>
          </cell>
          <cell r="K3336" t="str">
            <v>Online Transfer</v>
          </cell>
          <cell r="L3336" t="str">
            <v>Fresh</v>
          </cell>
          <cell r="M3336" t="str">
            <v>N/A</v>
          </cell>
          <cell r="N3336" t="str">
            <v>-</v>
          </cell>
        </row>
        <row r="3337">
          <cell r="E3337">
            <v>1287962</v>
          </cell>
          <cell r="F3337" t="str">
            <v>2026-01-10 14:32:42</v>
          </cell>
          <cell r="G3337">
            <v>13000</v>
          </cell>
          <cell r="H3337">
            <v>46032</v>
          </cell>
          <cell r="I3337" t="str">
            <v>SHAHZAD.BHATTI</v>
          </cell>
          <cell r="J3337" t="str">
            <v>Accepted</v>
          </cell>
          <cell r="K3337" t="str">
            <v>Online Transfer</v>
          </cell>
          <cell r="L3337" t="str">
            <v>Fresh</v>
          </cell>
          <cell r="M3337" t="str">
            <v>N/A</v>
          </cell>
          <cell r="N3337" t="str">
            <v>-</v>
          </cell>
        </row>
        <row r="3338">
          <cell r="E3338" t="str">
            <v>SR058361</v>
          </cell>
          <cell r="F3338" t="str">
            <v>2026-01-10 13:29:50</v>
          </cell>
          <cell r="G3338">
            <v>13000</v>
          </cell>
          <cell r="H3338">
            <v>46035</v>
          </cell>
          <cell r="I3338" t="str">
            <v>SHAHZAD.BHATTI</v>
          </cell>
          <cell r="J3338" t="str">
            <v>Accepted</v>
          </cell>
          <cell r="K3338" t="str">
            <v>Online Transfer</v>
          </cell>
          <cell r="L3338" t="str">
            <v>Fresh</v>
          </cell>
          <cell r="M3338" t="str">
            <v>N/A</v>
          </cell>
          <cell r="N3338" t="str">
            <v>-</v>
          </cell>
        </row>
        <row r="3339">
          <cell r="E3339" t="str">
            <v>17V00105980</v>
          </cell>
          <cell r="F3339" t="str">
            <v>2026-01-07 14:31:58</v>
          </cell>
          <cell r="G3339">
            <v>13000</v>
          </cell>
          <cell r="H3339">
            <v>46029</v>
          </cell>
          <cell r="I3339" t="str">
            <v>SHAHZAD.BHATTI</v>
          </cell>
          <cell r="J3339" t="str">
            <v>Accepted</v>
          </cell>
          <cell r="K3339" t="str">
            <v>Online Transfer</v>
          </cell>
          <cell r="L3339" t="str">
            <v>Fresh</v>
          </cell>
          <cell r="M3339" t="str">
            <v>N/A</v>
          </cell>
          <cell r="N3339" t="str">
            <v>-</v>
          </cell>
        </row>
        <row r="3340">
          <cell r="E3340" t="str">
            <v>S1003123</v>
          </cell>
          <cell r="F3340" t="str">
            <v>2026-01-06 14:08:58</v>
          </cell>
          <cell r="G3340">
            <v>13000</v>
          </cell>
          <cell r="H3340">
            <v>46028</v>
          </cell>
          <cell r="I3340" t="str">
            <v>SHAHZAD.BHATTI</v>
          </cell>
          <cell r="J3340" t="str">
            <v>Accepted</v>
          </cell>
          <cell r="K3340" t="str">
            <v>Online Transfer</v>
          </cell>
          <cell r="L3340" t="str">
            <v>Fresh</v>
          </cell>
          <cell r="M3340" t="str">
            <v>N/A</v>
          </cell>
          <cell r="N3340" t="str">
            <v>-</v>
          </cell>
        </row>
        <row r="3341">
          <cell r="E3341">
            <v>565127</v>
          </cell>
          <cell r="F3341" t="str">
            <v>2025-12-12 20:37:58</v>
          </cell>
          <cell r="G3341">
            <v>15000</v>
          </cell>
          <cell r="H3341">
            <v>46036</v>
          </cell>
          <cell r="I3341" t="str">
            <v>JOSEPH.H</v>
          </cell>
          <cell r="J3341" t="str">
            <v>Accepted</v>
          </cell>
          <cell r="K3341" t="str">
            <v>Online Transfer</v>
          </cell>
          <cell r="L3341" t="str">
            <v>Fresh</v>
          </cell>
          <cell r="M3341" t="str">
            <v>N/A</v>
          </cell>
          <cell r="N3341" t="str">
            <v>-</v>
          </cell>
        </row>
        <row r="3342">
          <cell r="E3342" t="str">
            <v>SP400521</v>
          </cell>
          <cell r="F3342" t="str">
            <v>2026-01-05 17:40:07</v>
          </cell>
          <cell r="G3342">
            <v>13000</v>
          </cell>
          <cell r="H3342">
            <v>46027</v>
          </cell>
          <cell r="I3342" t="str">
            <v>SHAHZAD.BHATTI</v>
          </cell>
          <cell r="J3342" t="str">
            <v>Accepted</v>
          </cell>
          <cell r="K3342" t="str">
            <v>Online Transfer</v>
          </cell>
          <cell r="L3342" t="str">
            <v>Fresh</v>
          </cell>
          <cell r="M3342" t="str">
            <v>N/A</v>
          </cell>
          <cell r="N3342" t="str">
            <v>-</v>
          </cell>
        </row>
        <row r="3343">
          <cell r="E3343" t="str">
            <v>012530</v>
          </cell>
          <cell r="F3343" t="str">
            <v>2025-12-12 20:37:26</v>
          </cell>
          <cell r="G3343">
            <v>15000</v>
          </cell>
          <cell r="H3343">
            <v>46036</v>
          </cell>
          <cell r="I3343" t="str">
            <v>JOSEPH.H</v>
          </cell>
          <cell r="J3343" t="str">
            <v>Accepted</v>
          </cell>
          <cell r="K3343" t="str">
            <v>Online Transfer</v>
          </cell>
          <cell r="L3343" t="str">
            <v>Fresh</v>
          </cell>
          <cell r="M3343" t="str">
            <v>N/A</v>
          </cell>
          <cell r="N3343" t="str">
            <v>-</v>
          </cell>
        </row>
        <row r="3344">
          <cell r="E3344">
            <v>1281041</v>
          </cell>
          <cell r="F3344" t="str">
            <v>2026-01-03 12:21:28</v>
          </cell>
          <cell r="G3344">
            <v>13000</v>
          </cell>
          <cell r="H3344">
            <v>46028</v>
          </cell>
          <cell r="I3344" t="str">
            <v>SHAHZAD.BHATTI</v>
          </cell>
          <cell r="J3344" t="str">
            <v>Accepted</v>
          </cell>
          <cell r="K3344" t="str">
            <v>Cash Deposit</v>
          </cell>
          <cell r="L3344" t="str">
            <v>Fresh</v>
          </cell>
          <cell r="M3344" t="str">
            <v>N/A</v>
          </cell>
          <cell r="N3344" t="str">
            <v>-</v>
          </cell>
        </row>
        <row r="3345">
          <cell r="E3345">
            <v>4054655</v>
          </cell>
          <cell r="F3345" t="str">
            <v>2026-01-14 00:00:00</v>
          </cell>
          <cell r="G3345">
            <v>15000</v>
          </cell>
          <cell r="H3345">
            <v>46036</v>
          </cell>
          <cell r="I3345" t="str">
            <v>AMIN.CHISHTI</v>
          </cell>
          <cell r="J3345" t="str">
            <v>Accepted</v>
          </cell>
          <cell r="K3345" t="str">
            <v>Online Transfer</v>
          </cell>
          <cell r="L3345" t="str">
            <v>Conversion</v>
          </cell>
          <cell r="M3345" t="str">
            <v>n/a</v>
          </cell>
          <cell r="N3345" t="str">
            <v>-</v>
          </cell>
        </row>
        <row r="3346">
          <cell r="E3346" t="str">
            <v>P501648</v>
          </cell>
          <cell r="F3346" t="str">
            <v>2026-01-03 14:50:43</v>
          </cell>
          <cell r="G3346">
            <v>14000</v>
          </cell>
          <cell r="H3346">
            <v>46030</v>
          </cell>
          <cell r="I3346" t="str">
            <v>SHAHZAD.BHATTI</v>
          </cell>
          <cell r="J3346" t="str">
            <v>Accepted</v>
          </cell>
          <cell r="K3346" t="str">
            <v>Online Transfer</v>
          </cell>
          <cell r="L3346" t="str">
            <v>Fresh</v>
          </cell>
          <cell r="M3346" t="str">
            <v>ISLAM HUSSAIN</v>
          </cell>
          <cell r="N3346">
            <v>3450239304389</v>
          </cell>
        </row>
        <row r="3347">
          <cell r="E3347" t="str">
            <v>R062545</v>
          </cell>
          <cell r="F3347" t="str">
            <v>2026-01-12 16:48:04</v>
          </cell>
          <cell r="G3347">
            <v>25000</v>
          </cell>
          <cell r="H3347">
            <v>46034</v>
          </cell>
          <cell r="I3347" t="str">
            <v>JOSEPH.H</v>
          </cell>
          <cell r="J3347" t="str">
            <v>Accepted</v>
          </cell>
          <cell r="K3347" t="str">
            <v>Online Transfer</v>
          </cell>
          <cell r="L3347" t="str">
            <v>Fresh</v>
          </cell>
          <cell r="M3347" t="str">
            <v>N/A</v>
          </cell>
          <cell r="N3347" t="str">
            <v>-</v>
          </cell>
        </row>
        <row r="3348">
          <cell r="E3348">
            <v>1207539</v>
          </cell>
          <cell r="F3348" t="str">
            <v>2026-01-02 11:50:21</v>
          </cell>
          <cell r="G3348">
            <v>13000</v>
          </cell>
          <cell r="H3348">
            <v>46028</v>
          </cell>
          <cell r="I3348" t="str">
            <v>SHAHZAD.BHATTI</v>
          </cell>
          <cell r="J3348" t="str">
            <v>Accepted</v>
          </cell>
          <cell r="K3348" t="str">
            <v>Online Transfer</v>
          </cell>
          <cell r="L3348" t="str">
            <v>Fresh</v>
          </cell>
          <cell r="M3348" t="str">
            <v>N/A</v>
          </cell>
          <cell r="N3348" t="str">
            <v>-</v>
          </cell>
        </row>
        <row r="3349">
          <cell r="E3349" t="str">
            <v>KHI141202616</v>
          </cell>
          <cell r="F3349" t="str">
            <v>2026-01-14 17:14:52</v>
          </cell>
          <cell r="G3349">
            <v>15000</v>
          </cell>
          <cell r="H3349">
            <v>46036</v>
          </cell>
          <cell r="I3349" t="str">
            <v>SHAYAN</v>
          </cell>
          <cell r="J3349" t="str">
            <v>Accepted</v>
          </cell>
          <cell r="K3349" t="str">
            <v>Online Transfer</v>
          </cell>
          <cell r="L3349" t="str">
            <v>Fresh</v>
          </cell>
          <cell r="M3349" t="str">
            <v>N/A</v>
          </cell>
          <cell r="N3349" t="str">
            <v>-</v>
          </cell>
        </row>
        <row r="3350">
          <cell r="E3350" t="str">
            <v>H1265312</v>
          </cell>
          <cell r="F3350" t="str">
            <v>2026-01-01 19:36:47</v>
          </cell>
          <cell r="G3350">
            <v>13000</v>
          </cell>
          <cell r="H3350">
            <v>46024</v>
          </cell>
          <cell r="I3350" t="str">
            <v>SHAHZAD.BHATTI</v>
          </cell>
          <cell r="J3350" t="str">
            <v>Accepted</v>
          </cell>
          <cell r="K3350" t="str">
            <v>Online Transfer</v>
          </cell>
          <cell r="L3350" t="str">
            <v>Fresh</v>
          </cell>
          <cell r="M3350" t="str">
            <v>N/A</v>
          </cell>
          <cell r="N3350" t="str">
            <v>-</v>
          </cell>
        </row>
        <row r="3351">
          <cell r="E3351" t="str">
            <v>R6062752</v>
          </cell>
          <cell r="F3351" t="str">
            <v>2025-12-31 16:19:43</v>
          </cell>
          <cell r="G3351">
            <v>12500</v>
          </cell>
          <cell r="H3351">
            <v>46035</v>
          </cell>
          <cell r="I3351" t="str">
            <v>SHAHZAD.BHATTI</v>
          </cell>
          <cell r="J3351" t="str">
            <v>Accepted</v>
          </cell>
          <cell r="K3351" t="str">
            <v>Cash Deposit</v>
          </cell>
          <cell r="L3351" t="str">
            <v>Fresh</v>
          </cell>
          <cell r="M3351" t="str">
            <v>N/A</v>
          </cell>
          <cell r="N3351" t="str">
            <v>-</v>
          </cell>
        </row>
        <row r="3352">
          <cell r="E3352" t="str">
            <v>JS-6729</v>
          </cell>
          <cell r="F3352" t="str">
            <v>2025-12-02 11:57:20</v>
          </cell>
          <cell r="G3352">
            <v>12500</v>
          </cell>
          <cell r="H3352">
            <v>46044</v>
          </cell>
          <cell r="I3352" t="str">
            <v>SHAYAN</v>
          </cell>
          <cell r="J3352" t="str">
            <v>Accepted</v>
          </cell>
          <cell r="K3352" t="str">
            <v>Cash</v>
          </cell>
          <cell r="L3352" t="str">
            <v>Fresh</v>
          </cell>
          <cell r="M3352" t="str">
            <v>N/A</v>
          </cell>
          <cell r="N3352" t="str">
            <v>-</v>
          </cell>
        </row>
        <row r="3353">
          <cell r="E3353" t="str">
            <v>JS-6133</v>
          </cell>
          <cell r="F3353" t="str">
            <v>2025-12-02 12:00:09</v>
          </cell>
          <cell r="G3353">
            <v>12500</v>
          </cell>
          <cell r="H3353">
            <v>46044</v>
          </cell>
          <cell r="I3353" t="str">
            <v>SHAYAN</v>
          </cell>
          <cell r="J3353" t="str">
            <v>Accepted</v>
          </cell>
          <cell r="K3353" t="str">
            <v>Cash</v>
          </cell>
          <cell r="L3353" t="str">
            <v>Fresh</v>
          </cell>
          <cell r="M3353" t="str">
            <v>N/A</v>
          </cell>
          <cell r="N3353" t="str">
            <v>-</v>
          </cell>
        </row>
        <row r="3354">
          <cell r="E3354" t="str">
            <v>NSP151R-9509312</v>
          </cell>
          <cell r="F3354" t="str">
            <v>2026-01-13 19:30:06</v>
          </cell>
          <cell r="G3354">
            <v>11000</v>
          </cell>
          <cell r="H3354">
            <v>46044</v>
          </cell>
          <cell r="I3354" t="str">
            <v>SHAYAN</v>
          </cell>
          <cell r="J3354" t="str">
            <v>Accepted</v>
          </cell>
          <cell r="K3354" t="str">
            <v>Cash</v>
          </cell>
          <cell r="L3354" t="str">
            <v>Fresh</v>
          </cell>
          <cell r="M3354" t="str">
            <v>N/A</v>
          </cell>
          <cell r="N3354" t="str">
            <v>-</v>
          </cell>
        </row>
        <row r="3355">
          <cell r="E3355" t="str">
            <v>TRJ150-0012540</v>
          </cell>
          <cell r="F3355" t="str">
            <v>2026-01-13 18:34:44</v>
          </cell>
          <cell r="G3355">
            <v>11000</v>
          </cell>
          <cell r="H3355">
            <v>46044</v>
          </cell>
          <cell r="I3355" t="str">
            <v>SHAYAN</v>
          </cell>
          <cell r="J3355" t="str">
            <v>Accepted</v>
          </cell>
          <cell r="K3355" t="str">
            <v>Cash</v>
          </cell>
          <cell r="L3355" t="str">
            <v>Fresh</v>
          </cell>
          <cell r="M3355" t="str">
            <v>N/A</v>
          </cell>
          <cell r="N3355" t="str">
            <v>-</v>
          </cell>
        </row>
        <row r="3356">
          <cell r="E3356" t="str">
            <v>NF1AVK31H10089636</v>
          </cell>
          <cell r="F3356" t="str">
            <v>2026-01-13 11:19:28</v>
          </cell>
          <cell r="G3356">
            <v>11000</v>
          </cell>
          <cell r="H3356">
            <v>46045</v>
          </cell>
          <cell r="I3356" t="str">
            <v>SHAYAN</v>
          </cell>
          <cell r="J3356" t="str">
            <v>Accepted</v>
          </cell>
          <cell r="K3356" t="str">
            <v>Cash</v>
          </cell>
          <cell r="L3356" t="str">
            <v>Fresh</v>
          </cell>
          <cell r="M3356" t="str">
            <v>N/A</v>
          </cell>
          <cell r="N3356" t="str">
            <v>-</v>
          </cell>
        </row>
        <row r="3357">
          <cell r="E3357" t="str">
            <v>NZE170R-4148876</v>
          </cell>
          <cell r="F3357" t="str">
            <v>2026-01-13 11:14:27</v>
          </cell>
          <cell r="G3357">
            <v>11000</v>
          </cell>
          <cell r="H3357">
            <v>46044</v>
          </cell>
          <cell r="I3357" t="str">
            <v>SHAYAN</v>
          </cell>
          <cell r="J3357" t="str">
            <v>Accepted</v>
          </cell>
          <cell r="K3357" t="str">
            <v>Cash</v>
          </cell>
          <cell r="L3357" t="str">
            <v>Fresh</v>
          </cell>
          <cell r="M3357" t="str">
            <v>N/A</v>
          </cell>
          <cell r="N3357" t="str">
            <v>-</v>
          </cell>
        </row>
        <row r="3358">
          <cell r="E3358" t="str">
            <v>NF1AET306H1001385</v>
          </cell>
          <cell r="F3358" t="str">
            <v>2026-01-13 11:18:41</v>
          </cell>
          <cell r="G3358">
            <v>11000</v>
          </cell>
          <cell r="H3358">
            <v>46044</v>
          </cell>
          <cell r="I3358" t="str">
            <v>SHAYAN</v>
          </cell>
          <cell r="J3358" t="str">
            <v>Accepted</v>
          </cell>
          <cell r="K3358" t="str">
            <v>Cash</v>
          </cell>
          <cell r="L3358" t="str">
            <v>Fresh</v>
          </cell>
          <cell r="M3358" t="str">
            <v>N/A</v>
          </cell>
          <cell r="N3358" t="str">
            <v>-</v>
          </cell>
        </row>
        <row r="3359">
          <cell r="E3359" t="str">
            <v>S2023283</v>
          </cell>
          <cell r="F3359" t="str">
            <v>2025-12-30 12:17:08</v>
          </cell>
          <cell r="G3359">
            <v>20000</v>
          </cell>
          <cell r="H3359">
            <v>46031</v>
          </cell>
          <cell r="I3359" t="str">
            <v>SHAHZAD.BHATTI</v>
          </cell>
          <cell r="J3359" t="str">
            <v>Accepted</v>
          </cell>
          <cell r="K3359" t="str">
            <v>Online Transfer</v>
          </cell>
          <cell r="L3359" t="str">
            <v>Fresh</v>
          </cell>
          <cell r="M3359" t="str">
            <v>Faizan Khalid</v>
          </cell>
          <cell r="N3359">
            <v>3520281571389</v>
          </cell>
        </row>
        <row r="3360">
          <cell r="E3360" t="str">
            <v>BVD-016</v>
          </cell>
          <cell r="F3360" t="str">
            <v>2026-01-12 14:40:06</v>
          </cell>
          <cell r="G3360">
            <v>19000</v>
          </cell>
          <cell r="H3360">
            <v>46035</v>
          </cell>
          <cell r="I3360" t="str">
            <v>SABOOR.ALI</v>
          </cell>
          <cell r="J3360" t="str">
            <v>Accepted</v>
          </cell>
          <cell r="K3360" t="str">
            <v>Online Transfer</v>
          </cell>
          <cell r="L3360" t="str">
            <v>Fresh</v>
          </cell>
          <cell r="M3360" t="str">
            <v>N/A</v>
          </cell>
          <cell r="N3360" t="str">
            <v>-</v>
          </cell>
        </row>
        <row r="3361">
          <cell r="E3361" t="str">
            <v>KS-622(A)</v>
          </cell>
          <cell r="F3361" t="str">
            <v>2026-01-10 16:35:41</v>
          </cell>
          <cell r="G3361">
            <v>13000</v>
          </cell>
          <cell r="H3361">
            <v>46034</v>
          </cell>
          <cell r="I3361" t="str">
            <v>SABOOR.ALI</v>
          </cell>
          <cell r="J3361" t="str">
            <v>Accepted</v>
          </cell>
          <cell r="K3361" t="str">
            <v>Online Transfer</v>
          </cell>
          <cell r="L3361" t="str">
            <v>Fresh</v>
          </cell>
          <cell r="M3361" t="str">
            <v>N/A</v>
          </cell>
          <cell r="N3361" t="str">
            <v>-</v>
          </cell>
        </row>
        <row r="3362">
          <cell r="E3362" t="str">
            <v>NF1AET306H1169697</v>
          </cell>
          <cell r="F3362" t="str">
            <v>2026-01-08 14:04:17</v>
          </cell>
          <cell r="G3362">
            <v>15000</v>
          </cell>
          <cell r="H3362">
            <v>46044</v>
          </cell>
          <cell r="I3362" t="str">
            <v>SABOOR.ALI</v>
          </cell>
          <cell r="J3362" t="str">
            <v>Accepted</v>
          </cell>
          <cell r="K3362" t="str">
            <v>Cash</v>
          </cell>
          <cell r="L3362" t="str">
            <v>Fresh</v>
          </cell>
          <cell r="M3362" t="str">
            <v>N/A</v>
          </cell>
          <cell r="N3362" t="str">
            <v>-</v>
          </cell>
        </row>
        <row r="3363">
          <cell r="E3363">
            <v>1002074</v>
          </cell>
          <cell r="F3363" t="str">
            <v>2025-12-26 10:58:22</v>
          </cell>
          <cell r="G3363">
            <v>12500</v>
          </cell>
          <cell r="H3363">
            <v>46034</v>
          </cell>
          <cell r="I3363" t="str">
            <v>SHAHZAD.BHATTI</v>
          </cell>
          <cell r="J3363" t="str">
            <v>Accepted</v>
          </cell>
          <cell r="K3363" t="str">
            <v>Cash Deposit</v>
          </cell>
          <cell r="L3363" t="str">
            <v>Fresh</v>
          </cell>
          <cell r="M3363" t="str">
            <v>N/A</v>
          </cell>
          <cell r="N3363" t="str">
            <v>-</v>
          </cell>
        </row>
        <row r="3364">
          <cell r="E3364">
            <v>2025757</v>
          </cell>
          <cell r="F3364" t="str">
            <v>2026-01-13 17:59:26</v>
          </cell>
          <cell r="G3364">
            <v>14000</v>
          </cell>
          <cell r="H3364">
            <v>45999</v>
          </cell>
          <cell r="I3364" t="str">
            <v>WAQAR.NABI</v>
          </cell>
          <cell r="J3364" t="str">
            <v>Accepted</v>
          </cell>
          <cell r="K3364" t="str">
            <v>Online Transfer</v>
          </cell>
          <cell r="L3364" t="str">
            <v>Fresh</v>
          </cell>
          <cell r="M3364" t="str">
            <v>N/A</v>
          </cell>
          <cell r="N3364" t="str">
            <v>-</v>
          </cell>
        </row>
        <row r="3365">
          <cell r="E3365">
            <v>502132</v>
          </cell>
          <cell r="F3365" t="str">
            <v>2026-01-02 12:13:41</v>
          </cell>
          <cell r="G3365">
            <v>13000</v>
          </cell>
          <cell r="H3365">
            <v>46036</v>
          </cell>
          <cell r="I3365" t="str">
            <v>WAQAR.NABI</v>
          </cell>
          <cell r="J3365" t="str">
            <v>Accepted</v>
          </cell>
          <cell r="K3365" t="str">
            <v>Cash Deposit</v>
          </cell>
          <cell r="L3365" t="str">
            <v>Fresh</v>
          </cell>
          <cell r="M3365" t="str">
            <v>N/A</v>
          </cell>
          <cell r="N3365" t="str">
            <v>-</v>
          </cell>
        </row>
        <row r="3366">
          <cell r="E3366" t="str">
            <v>S2023479</v>
          </cell>
          <cell r="F3366" t="str">
            <v>2026-01-05 10:57:59</v>
          </cell>
          <cell r="G3366">
            <v>13000</v>
          </cell>
          <cell r="H3366">
            <v>46036</v>
          </cell>
          <cell r="I3366" t="str">
            <v>WAQAR.NABI</v>
          </cell>
          <cell r="J3366" t="str">
            <v>Accepted</v>
          </cell>
          <cell r="K3366" t="str">
            <v>Cash Deposit</v>
          </cell>
          <cell r="L3366" t="str">
            <v>Fresh</v>
          </cell>
          <cell r="M3366" t="str">
            <v>N/A</v>
          </cell>
          <cell r="N3366" t="str">
            <v>-</v>
          </cell>
        </row>
        <row r="3367">
          <cell r="E3367" t="str">
            <v>H1283731</v>
          </cell>
          <cell r="F3367" t="str">
            <v>2025-12-26 15:03:10</v>
          </cell>
          <cell r="G3367">
            <v>12500</v>
          </cell>
          <cell r="H3367">
            <v>46036</v>
          </cell>
          <cell r="I3367" t="str">
            <v>SHAHZAD.BHATTI</v>
          </cell>
          <cell r="J3367" t="str">
            <v>Accepted</v>
          </cell>
          <cell r="K3367" t="str">
            <v>Cash Deposit</v>
          </cell>
          <cell r="L3367" t="str">
            <v>Fresh</v>
          </cell>
          <cell r="M3367" t="str">
            <v>N/A</v>
          </cell>
          <cell r="N3367" t="str">
            <v>-</v>
          </cell>
        </row>
        <row r="3368">
          <cell r="E3368" t="str">
            <v>004520</v>
          </cell>
          <cell r="F3368" t="str">
            <v>2025-01-27 15:02:15</v>
          </cell>
          <cell r="G3368">
            <v>10000</v>
          </cell>
          <cell r="H3368">
            <v>46036</v>
          </cell>
          <cell r="I3368" t="str">
            <v>ABDUL.AHAD</v>
          </cell>
          <cell r="J3368" t="str">
            <v>Accepted</v>
          </cell>
          <cell r="K3368" t="str">
            <v>Online Transfer</v>
          </cell>
          <cell r="L3368" t="str">
            <v>Renewal</v>
          </cell>
          <cell r="M3368" t="str">
            <v>-</v>
          </cell>
          <cell r="N3368" t="str">
            <v>-</v>
          </cell>
        </row>
        <row r="3369">
          <cell r="E3369">
            <v>6055275</v>
          </cell>
          <cell r="F3369" t="str">
            <v>2022-01-10 16:39:13</v>
          </cell>
          <cell r="G3369">
            <v>14000</v>
          </cell>
          <cell r="H3369">
            <v>46036</v>
          </cell>
          <cell r="I3369" t="str">
            <v>ABDUL.AHAD</v>
          </cell>
          <cell r="J3369" t="str">
            <v>Accepted</v>
          </cell>
          <cell r="K3369" t="str">
            <v>Online Transfer</v>
          </cell>
          <cell r="L3369" t="str">
            <v>Renewal</v>
          </cell>
          <cell r="M3369" t="str">
            <v>-</v>
          </cell>
          <cell r="N3369" t="str">
            <v>-</v>
          </cell>
        </row>
        <row r="3370">
          <cell r="E3370">
            <v>403621</v>
          </cell>
          <cell r="F3370" t="str">
            <v>2026-01-05 12:18:39</v>
          </cell>
          <cell r="G3370">
            <v>13000</v>
          </cell>
          <cell r="H3370">
            <v>46036</v>
          </cell>
          <cell r="I3370" t="str">
            <v>WAQAR.NABI</v>
          </cell>
          <cell r="J3370" t="str">
            <v>Accepted</v>
          </cell>
          <cell r="K3370" t="str">
            <v>Cash Deposit</v>
          </cell>
          <cell r="L3370" t="str">
            <v>Fresh</v>
          </cell>
          <cell r="M3370" t="str">
            <v>N/A</v>
          </cell>
          <cell r="N3370" t="str">
            <v>-</v>
          </cell>
        </row>
        <row r="3371">
          <cell r="E3371">
            <v>2235047</v>
          </cell>
          <cell r="F3371" t="str">
            <v>2024-01-26 13:12:05</v>
          </cell>
          <cell r="G3371">
            <v>14000</v>
          </cell>
          <cell r="H3371">
            <v>46035</v>
          </cell>
          <cell r="I3371" t="str">
            <v>ABDUL.AHAD</v>
          </cell>
          <cell r="J3371" t="str">
            <v>Accepted</v>
          </cell>
          <cell r="K3371" t="str">
            <v>Online Transfer</v>
          </cell>
          <cell r="L3371" t="str">
            <v>Renewal</v>
          </cell>
          <cell r="M3371" t="str">
            <v>-</v>
          </cell>
          <cell r="N3371" t="str">
            <v>-</v>
          </cell>
        </row>
        <row r="3372">
          <cell r="E3372">
            <v>9516472</v>
          </cell>
          <cell r="F3372" t="str">
            <v>2022-01-12 12:17:11</v>
          </cell>
          <cell r="G3372">
            <v>13000</v>
          </cell>
          <cell r="H3372">
            <v>46044</v>
          </cell>
          <cell r="I3372" t="str">
            <v>ABDUL.AHAD</v>
          </cell>
          <cell r="J3372" t="str">
            <v>Accepted</v>
          </cell>
          <cell r="K3372" t="str">
            <v>Cash</v>
          </cell>
          <cell r="L3372" t="str">
            <v>Renewal</v>
          </cell>
          <cell r="M3372" t="str">
            <v>-</v>
          </cell>
          <cell r="N3372" t="str">
            <v>-</v>
          </cell>
        </row>
        <row r="3373">
          <cell r="E3373">
            <v>5563797</v>
          </cell>
          <cell r="F3373" t="str">
            <v>2024-01-20 12:12:27</v>
          </cell>
          <cell r="G3373">
            <v>13000</v>
          </cell>
          <cell r="H3373">
            <v>46036</v>
          </cell>
          <cell r="I3373" t="str">
            <v>MUHAMMAD.OWAIS</v>
          </cell>
          <cell r="J3373" t="str">
            <v>Accepted</v>
          </cell>
          <cell r="K3373" t="str">
            <v>Online Transfer</v>
          </cell>
          <cell r="L3373" t="str">
            <v>Renewal</v>
          </cell>
          <cell r="M3373" t="str">
            <v>N/A</v>
          </cell>
          <cell r="N3373" t="str">
            <v>-</v>
          </cell>
        </row>
        <row r="3374">
          <cell r="E3374" t="str">
            <v>PN215864</v>
          </cell>
          <cell r="F3374" t="str">
            <v>2024-01-16 16:36:12</v>
          </cell>
          <cell r="G3374">
            <v>14000</v>
          </cell>
          <cell r="H3374">
            <v>46036</v>
          </cell>
          <cell r="I3374" t="str">
            <v>MUHAMMAD.OWAIS</v>
          </cell>
          <cell r="J3374" t="str">
            <v>Accepted</v>
          </cell>
          <cell r="K3374" t="str">
            <v>Online Transfer</v>
          </cell>
          <cell r="L3374" t="str">
            <v>Renewal</v>
          </cell>
          <cell r="M3374" t="str">
            <v>N/A</v>
          </cell>
          <cell r="N3374" t="str">
            <v>-</v>
          </cell>
        </row>
        <row r="3375">
          <cell r="E3375" t="str">
            <v>BSC-747</v>
          </cell>
          <cell r="F3375" t="str">
            <v>2026-01-13 19:05:49</v>
          </cell>
          <cell r="G3375">
            <v>14000</v>
          </cell>
          <cell r="H3375">
            <v>46035</v>
          </cell>
          <cell r="I3375" t="str">
            <v>WASIQ.JAVED</v>
          </cell>
          <cell r="J3375" t="str">
            <v>Accepted</v>
          </cell>
          <cell r="K3375" t="str">
            <v>Online Transfer</v>
          </cell>
          <cell r="L3375" t="str">
            <v>Fresh</v>
          </cell>
          <cell r="M3375" t="str">
            <v>N/A</v>
          </cell>
          <cell r="N3375" t="str">
            <v>-</v>
          </cell>
        </row>
        <row r="3376">
          <cell r="E3376">
            <v>1104959</v>
          </cell>
          <cell r="F3376" t="str">
            <v>2022-01-20 12:52:57</v>
          </cell>
          <cell r="G3376">
            <v>13000</v>
          </cell>
          <cell r="H3376">
            <v>46036</v>
          </cell>
          <cell r="I3376" t="str">
            <v>JAWAHIR.SAEED</v>
          </cell>
          <cell r="J3376" t="str">
            <v>Accepted</v>
          </cell>
          <cell r="K3376" t="str">
            <v>Online Transfer</v>
          </cell>
          <cell r="L3376" t="str">
            <v>Renewal</v>
          </cell>
          <cell r="M3376" t="str">
            <v>N/A</v>
          </cell>
          <cell r="N3376" t="str">
            <v>-</v>
          </cell>
        </row>
        <row r="3377">
          <cell r="E3377" t="str">
            <v>A200A00413</v>
          </cell>
          <cell r="F3377" t="str">
            <v>2026-01-13 12:30:41</v>
          </cell>
          <cell r="G3377">
            <v>13000</v>
          </cell>
          <cell r="H3377">
            <v>46036</v>
          </cell>
          <cell r="I3377" t="str">
            <v>WASIQ.JAVED</v>
          </cell>
          <cell r="J3377" t="str">
            <v>Accepted</v>
          </cell>
          <cell r="K3377" t="str">
            <v>Online Transfer</v>
          </cell>
          <cell r="L3377" t="str">
            <v>Fresh</v>
          </cell>
          <cell r="M3377" t="str">
            <v>N/A</v>
          </cell>
          <cell r="N3377" t="str">
            <v>-</v>
          </cell>
        </row>
        <row r="3378">
          <cell r="E3378">
            <v>303675</v>
          </cell>
          <cell r="F3378" t="str">
            <v>2026-01-14 00:00:00</v>
          </cell>
          <cell r="G3378">
            <v>15000</v>
          </cell>
          <cell r="H3378">
            <v>46036</v>
          </cell>
          <cell r="I3378" t="str">
            <v>HASNAIN</v>
          </cell>
          <cell r="J3378" t="str">
            <v>Accepted</v>
          </cell>
          <cell r="K3378" t="str">
            <v>Online Transfer</v>
          </cell>
          <cell r="L3378" t="str">
            <v>Conversion</v>
          </cell>
          <cell r="M3378" t="str">
            <v>N/A</v>
          </cell>
          <cell r="N3378" t="str">
            <v>-</v>
          </cell>
        </row>
        <row r="3379">
          <cell r="E3379" t="str">
            <v>S00218899</v>
          </cell>
          <cell r="F3379" t="str">
            <v>2025-12-24 16:31:52</v>
          </cell>
          <cell r="G3379">
            <v>12500</v>
          </cell>
          <cell r="H3379">
            <v>46036</v>
          </cell>
          <cell r="I3379" t="str">
            <v>SHAHZAD.BHATTI</v>
          </cell>
          <cell r="J3379" t="str">
            <v>Accepted</v>
          </cell>
          <cell r="K3379" t="str">
            <v>Cash Deposit</v>
          </cell>
          <cell r="L3379" t="str">
            <v>Fresh</v>
          </cell>
          <cell r="M3379" t="str">
            <v>N/A</v>
          </cell>
          <cell r="N3379" t="str">
            <v>-</v>
          </cell>
        </row>
        <row r="3380">
          <cell r="E3380">
            <v>4172765</v>
          </cell>
          <cell r="F3380" t="str">
            <v>2020-01-09 14:42:00</v>
          </cell>
          <cell r="G3380">
            <v>15500</v>
          </cell>
          <cell r="H3380">
            <v>46036</v>
          </cell>
          <cell r="I3380" t="str">
            <v>WASEEM.TARIQ</v>
          </cell>
          <cell r="J3380" t="str">
            <v>Accepted</v>
          </cell>
          <cell r="K3380" t="str">
            <v>Online Transfer</v>
          </cell>
          <cell r="L3380" t="str">
            <v>Renewal</v>
          </cell>
          <cell r="M3380" t="str">
            <v>-</v>
          </cell>
          <cell r="N3380" t="str">
            <v>-</v>
          </cell>
        </row>
        <row r="3381">
          <cell r="E3381" t="str">
            <v>H1281628</v>
          </cell>
          <cell r="F3381" t="str">
            <v>2025-12-17 14:51:03</v>
          </cell>
          <cell r="G3381">
            <v>12500</v>
          </cell>
          <cell r="H3381">
            <v>46036</v>
          </cell>
          <cell r="I3381" t="str">
            <v>SHAHZAD.BHATTI</v>
          </cell>
          <cell r="J3381" t="str">
            <v>Accepted</v>
          </cell>
          <cell r="K3381" t="str">
            <v>Cash Deposit</v>
          </cell>
          <cell r="L3381" t="str">
            <v>Fresh</v>
          </cell>
          <cell r="M3381" t="str">
            <v>N/A</v>
          </cell>
          <cell r="N3381" t="str">
            <v>-</v>
          </cell>
        </row>
        <row r="3382">
          <cell r="E3382">
            <v>1149435</v>
          </cell>
          <cell r="F3382" t="str">
            <v>2025-12-11 15:47:06</v>
          </cell>
          <cell r="G3382">
            <v>12500</v>
          </cell>
          <cell r="H3382">
            <v>46036</v>
          </cell>
          <cell r="I3382" t="str">
            <v>SHAHZAD.BHATTI</v>
          </cell>
          <cell r="J3382" t="str">
            <v>Accepted</v>
          </cell>
          <cell r="K3382" t="str">
            <v>Cash Deposit</v>
          </cell>
          <cell r="L3382" t="str">
            <v>Fresh</v>
          </cell>
          <cell r="M3382" t="str">
            <v>N/A</v>
          </cell>
          <cell r="N3382" t="str">
            <v>-</v>
          </cell>
        </row>
        <row r="3383">
          <cell r="E3383">
            <v>4168445</v>
          </cell>
          <cell r="F3383" t="str">
            <v>2025-12-11 16:21:53</v>
          </cell>
          <cell r="G3383">
            <v>12500</v>
          </cell>
          <cell r="H3383">
            <v>46036</v>
          </cell>
          <cell r="I3383" t="str">
            <v>SHAHZAD.BHATTI</v>
          </cell>
          <cell r="J3383" t="str">
            <v>Accepted</v>
          </cell>
          <cell r="K3383" t="str">
            <v>Cash Deposit</v>
          </cell>
          <cell r="L3383" t="str">
            <v>Fresh</v>
          </cell>
          <cell r="M3383" t="str">
            <v>N/A</v>
          </cell>
          <cell r="N3383" t="str">
            <v>-</v>
          </cell>
        </row>
        <row r="3384">
          <cell r="E3384">
            <v>7065306</v>
          </cell>
          <cell r="F3384" t="str">
            <v>2025-12-02 13:19:25</v>
          </cell>
          <cell r="G3384">
            <v>12500</v>
          </cell>
          <cell r="H3384">
            <v>46036</v>
          </cell>
          <cell r="I3384" t="str">
            <v>SHAHZAD.BHATTI</v>
          </cell>
          <cell r="J3384" t="str">
            <v>Accepted</v>
          </cell>
          <cell r="K3384" t="str">
            <v>Cash Deposit</v>
          </cell>
          <cell r="L3384" t="str">
            <v>Fresh</v>
          </cell>
          <cell r="M3384" t="str">
            <v>N/A</v>
          </cell>
          <cell r="N3384" t="str">
            <v>-</v>
          </cell>
        </row>
        <row r="3385">
          <cell r="E3385">
            <v>1235524</v>
          </cell>
          <cell r="F3385" t="str">
            <v>2025-01-29 15:00:46</v>
          </cell>
          <cell r="G3385">
            <v>13000</v>
          </cell>
          <cell r="H3385">
            <v>46036</v>
          </cell>
          <cell r="I3385" t="str">
            <v>M.KHALID</v>
          </cell>
          <cell r="J3385" t="str">
            <v>Accepted</v>
          </cell>
          <cell r="K3385" t="str">
            <v>Online Transfer</v>
          </cell>
          <cell r="L3385" t="str">
            <v>Renewal</v>
          </cell>
          <cell r="M3385" t="str">
            <v>-</v>
          </cell>
          <cell r="N3385" t="str">
            <v>-</v>
          </cell>
        </row>
        <row r="3386">
          <cell r="E3386">
            <v>1190899</v>
          </cell>
          <cell r="F3386" t="str">
            <v>2024-01-29 10:57:33</v>
          </cell>
          <cell r="G3386">
            <v>13000</v>
          </cell>
          <cell r="H3386">
            <v>46036</v>
          </cell>
          <cell r="I3386" t="str">
            <v>AGHA.M.JAFFER</v>
          </cell>
          <cell r="J3386" t="str">
            <v>Accepted</v>
          </cell>
          <cell r="K3386" t="str">
            <v>Online Transfer</v>
          </cell>
          <cell r="L3386" t="str">
            <v>Renewal</v>
          </cell>
          <cell r="M3386" t="str">
            <v>-</v>
          </cell>
          <cell r="N3386" t="str">
            <v>-</v>
          </cell>
        </row>
        <row r="3387">
          <cell r="E3387" t="str">
            <v>P514670</v>
          </cell>
          <cell r="F3387" t="str">
            <v>2022-01-05 11:57:44</v>
          </cell>
          <cell r="G3387">
            <v>12000</v>
          </cell>
          <cell r="H3387">
            <v>46035</v>
          </cell>
          <cell r="I3387" t="str">
            <v>FIZA.SHEIKH</v>
          </cell>
          <cell r="J3387" t="str">
            <v>Accepted</v>
          </cell>
          <cell r="K3387" t="str">
            <v>Online Transfer</v>
          </cell>
          <cell r="L3387" t="str">
            <v>Renewal</v>
          </cell>
          <cell r="M3387" t="str">
            <v>-</v>
          </cell>
          <cell r="N3387" t="str">
            <v>-</v>
          </cell>
        </row>
        <row r="3388">
          <cell r="E3388">
            <v>1123694</v>
          </cell>
          <cell r="F3388" t="str">
            <v>2025-01-24 00:00:00</v>
          </cell>
          <cell r="G3388">
            <v>16000</v>
          </cell>
          <cell r="H3388">
            <v>46036</v>
          </cell>
          <cell r="I3388" t="str">
            <v>FIZA.SHEIKH</v>
          </cell>
          <cell r="J3388" t="str">
            <v>Accepted</v>
          </cell>
          <cell r="K3388" t="str">
            <v>Online Transfer</v>
          </cell>
          <cell r="L3388" t="str">
            <v>Renewal</v>
          </cell>
          <cell r="M3388" t="str">
            <v>-</v>
          </cell>
          <cell r="N3388" t="str">
            <v>-</v>
          </cell>
        </row>
        <row r="3389">
          <cell r="E3389">
            <v>5537150</v>
          </cell>
          <cell r="F3389" t="str">
            <v>2023-01-09 14:33:00</v>
          </cell>
          <cell r="G3389">
            <v>10000</v>
          </cell>
          <cell r="H3389">
            <v>46036</v>
          </cell>
          <cell r="I3389" t="str">
            <v>WASEEM.TARIQ</v>
          </cell>
          <cell r="J3389" t="str">
            <v>Accepted</v>
          </cell>
          <cell r="K3389" t="str">
            <v>Online Transfer</v>
          </cell>
          <cell r="L3389" t="str">
            <v>Renewal</v>
          </cell>
          <cell r="M3389" t="str">
            <v>-</v>
          </cell>
          <cell r="N3389" t="str">
            <v>-</v>
          </cell>
        </row>
        <row r="3390">
          <cell r="E3390">
            <v>109366</v>
          </cell>
          <cell r="F3390" t="str">
            <v>2020-11-13 17:32:00</v>
          </cell>
          <cell r="G3390">
            <v>10000</v>
          </cell>
          <cell r="H3390">
            <v>46036</v>
          </cell>
          <cell r="I3390" t="str">
            <v>HASNAIN</v>
          </cell>
          <cell r="J3390" t="str">
            <v>Accepted</v>
          </cell>
          <cell r="K3390" t="str">
            <v>Online Transfer</v>
          </cell>
          <cell r="L3390" t="str">
            <v>Device Missing</v>
          </cell>
          <cell r="M3390" t="str">
            <v>-</v>
          </cell>
          <cell r="N3390" t="str">
            <v>-</v>
          </cell>
        </row>
        <row r="3391">
          <cell r="E3391" t="str">
            <v>C603718</v>
          </cell>
          <cell r="F3391" t="str">
            <v>2021-01-01 14:53:12</v>
          </cell>
          <cell r="G3391">
            <v>13000</v>
          </cell>
          <cell r="H3391">
            <v>46035</v>
          </cell>
          <cell r="I3391" t="str">
            <v>FIZA.SHEIKH</v>
          </cell>
          <cell r="J3391" t="str">
            <v>Accepted</v>
          </cell>
          <cell r="K3391" t="str">
            <v>Cheque Deposit</v>
          </cell>
          <cell r="L3391" t="str">
            <v>Renewal</v>
          </cell>
          <cell r="M3391" t="str">
            <v>-</v>
          </cell>
          <cell r="N3391" t="str">
            <v>-</v>
          </cell>
        </row>
        <row r="3392">
          <cell r="E3392">
            <v>1416180</v>
          </cell>
          <cell r="F3392" t="str">
            <v>2026-01-14 00:00:00</v>
          </cell>
          <cell r="G3392">
            <v>18000</v>
          </cell>
          <cell r="H3392">
            <v>46036</v>
          </cell>
          <cell r="I3392" t="str">
            <v>FARJAD.MANZOOR</v>
          </cell>
          <cell r="J3392" t="str">
            <v>Accepted</v>
          </cell>
          <cell r="K3392" t="str">
            <v>Online Transfer</v>
          </cell>
          <cell r="L3392" t="str">
            <v>Conversion</v>
          </cell>
          <cell r="M3392" t="str">
            <v>n/a</v>
          </cell>
          <cell r="N3392" t="str">
            <v>-</v>
          </cell>
        </row>
        <row r="3393">
          <cell r="E3393" t="str">
            <v>S0264106</v>
          </cell>
          <cell r="F3393" t="str">
            <v>2025-01-27 14:56:08</v>
          </cell>
          <cell r="G3393">
            <v>15000</v>
          </cell>
          <cell r="H3393">
            <v>46036</v>
          </cell>
          <cell r="I3393" t="str">
            <v>FARJAD.MANZOOR</v>
          </cell>
          <cell r="J3393" t="str">
            <v>Accepted</v>
          </cell>
          <cell r="K3393" t="str">
            <v>Online Transfer</v>
          </cell>
          <cell r="L3393" t="str">
            <v>Renewal</v>
          </cell>
          <cell r="M3393" t="str">
            <v>-</v>
          </cell>
          <cell r="N3393" t="str">
            <v>-</v>
          </cell>
        </row>
        <row r="3394">
          <cell r="E3394" t="str">
            <v>R082324</v>
          </cell>
          <cell r="F3394" t="str">
            <v>2022-01-26 17:30:22</v>
          </cell>
          <cell r="G3394">
            <v>16000</v>
          </cell>
          <cell r="H3394">
            <v>46035</v>
          </cell>
          <cell r="I3394" t="str">
            <v>FIZA.SHEIKH</v>
          </cell>
          <cell r="J3394" t="str">
            <v>Accepted</v>
          </cell>
          <cell r="K3394" t="str">
            <v>Online Transfer</v>
          </cell>
          <cell r="L3394" t="str">
            <v>Renewal</v>
          </cell>
          <cell r="M3394" t="str">
            <v>-</v>
          </cell>
          <cell r="N3394" t="str">
            <v>-</v>
          </cell>
        </row>
        <row r="3395">
          <cell r="E3395">
            <v>1101208</v>
          </cell>
          <cell r="F3395" t="str">
            <v>2021-12-30 14:59:52</v>
          </cell>
          <cell r="G3395">
            <v>13000</v>
          </cell>
          <cell r="H3395">
            <v>46035</v>
          </cell>
          <cell r="I3395" t="str">
            <v>FIZA.SHEIKH</v>
          </cell>
          <cell r="J3395" t="str">
            <v>Accepted</v>
          </cell>
          <cell r="K3395" t="str">
            <v>Online Transfer</v>
          </cell>
          <cell r="L3395" t="str">
            <v>Renewal</v>
          </cell>
          <cell r="M3395" t="str">
            <v>-</v>
          </cell>
          <cell r="N3395" t="str">
            <v>-</v>
          </cell>
        </row>
        <row r="3396">
          <cell r="E3396">
            <v>192200</v>
          </cell>
          <cell r="F3396" t="str">
            <v>2025-01-29 13:49:32</v>
          </cell>
          <cell r="G3396">
            <v>12500</v>
          </cell>
          <cell r="H3396">
            <v>46036</v>
          </cell>
          <cell r="I3396" t="str">
            <v>MOSES.AKHTAR</v>
          </cell>
          <cell r="J3396" t="str">
            <v>Accepted</v>
          </cell>
          <cell r="K3396" t="str">
            <v>Online Transfer</v>
          </cell>
          <cell r="L3396" t="str">
            <v>Renewal</v>
          </cell>
          <cell r="M3396" t="str">
            <v>-</v>
          </cell>
          <cell r="N3396" t="str">
            <v>-</v>
          </cell>
        </row>
        <row r="3397">
          <cell r="E3397" t="str">
            <v>T4200016</v>
          </cell>
          <cell r="F3397" t="str">
            <v>2021-01-18 15:09:43</v>
          </cell>
          <cell r="G3397">
            <v>14000</v>
          </cell>
          <cell r="H3397">
            <v>46036</v>
          </cell>
          <cell r="I3397" t="str">
            <v>IQRA.KHAN</v>
          </cell>
          <cell r="J3397" t="str">
            <v>Accepted</v>
          </cell>
          <cell r="K3397" t="str">
            <v>Online Transfer</v>
          </cell>
          <cell r="L3397" t="str">
            <v>Renewal</v>
          </cell>
          <cell r="M3397" t="str">
            <v>-</v>
          </cell>
          <cell r="N3397" t="str">
            <v>-</v>
          </cell>
        </row>
        <row r="3398">
          <cell r="E3398">
            <v>11218</v>
          </cell>
          <cell r="F3398" t="str">
            <v>2020-02-01 11:45:46</v>
          </cell>
          <cell r="G3398">
            <v>14000</v>
          </cell>
          <cell r="H3398">
            <v>46036</v>
          </cell>
          <cell r="I3398" t="str">
            <v>IQRA.KHAN</v>
          </cell>
          <cell r="J3398" t="str">
            <v>Accepted</v>
          </cell>
          <cell r="K3398" t="str">
            <v>Online Transfer</v>
          </cell>
          <cell r="L3398" t="str">
            <v>Renewal</v>
          </cell>
          <cell r="M3398" t="str">
            <v>-</v>
          </cell>
          <cell r="N3398" t="str">
            <v>-</v>
          </cell>
        </row>
        <row r="3399">
          <cell r="E3399" t="str">
            <v>NFBFD16768R11887</v>
          </cell>
          <cell r="F3399" t="str">
            <v>2026-01-13 20:07:04</v>
          </cell>
          <cell r="G3399">
            <v>14000</v>
          </cell>
          <cell r="H3399">
            <v>46036</v>
          </cell>
          <cell r="I3399" t="str">
            <v>ANIL</v>
          </cell>
          <cell r="J3399" t="str">
            <v>Accepted</v>
          </cell>
          <cell r="K3399" t="str">
            <v>Online Transfer</v>
          </cell>
          <cell r="L3399" t="str">
            <v>Fresh</v>
          </cell>
          <cell r="M3399" t="str">
            <v>N/A</v>
          </cell>
          <cell r="N3399" t="str">
            <v>-</v>
          </cell>
        </row>
        <row r="3400">
          <cell r="E3400" t="str">
            <v>NR004648</v>
          </cell>
          <cell r="F3400" t="str">
            <v>2022-12-22 16:05:37</v>
          </cell>
          <cell r="G3400">
            <v>14000</v>
          </cell>
          <cell r="H3400">
            <v>46036</v>
          </cell>
          <cell r="I3400" t="str">
            <v>HUZAIFA.KHAN</v>
          </cell>
          <cell r="J3400" t="str">
            <v>Accepted</v>
          </cell>
          <cell r="K3400" t="str">
            <v>Online Transfer</v>
          </cell>
          <cell r="L3400" t="str">
            <v>Renewal</v>
          </cell>
          <cell r="M3400" t="str">
            <v>-</v>
          </cell>
          <cell r="N3400" t="str">
            <v>-</v>
          </cell>
        </row>
        <row r="3401">
          <cell r="E3401">
            <v>107112</v>
          </cell>
          <cell r="F3401" t="str">
            <v>2026-01-08 16:07:09</v>
          </cell>
          <cell r="G3401">
            <v>15000</v>
          </cell>
          <cell r="H3401">
            <v>46036</v>
          </cell>
          <cell r="I3401" t="str">
            <v>HANNAN.ALI</v>
          </cell>
          <cell r="J3401" t="str">
            <v>Accepted</v>
          </cell>
          <cell r="K3401" t="str">
            <v>Online Transfer</v>
          </cell>
          <cell r="L3401" t="str">
            <v>Fresh</v>
          </cell>
          <cell r="M3401" t="str">
            <v>N/A</v>
          </cell>
          <cell r="N3401" t="str">
            <v>-</v>
          </cell>
        </row>
        <row r="3402">
          <cell r="E3402">
            <v>1281754</v>
          </cell>
          <cell r="F3402" t="str">
            <v>2025-12-26 14:51:48</v>
          </cell>
          <cell r="G3402">
            <v>15000</v>
          </cell>
          <cell r="H3402">
            <v>46036</v>
          </cell>
          <cell r="I3402" t="str">
            <v>HANNAN.ALI</v>
          </cell>
          <cell r="J3402" t="str">
            <v>Accepted</v>
          </cell>
          <cell r="K3402" t="str">
            <v>Online Transfer</v>
          </cell>
          <cell r="L3402" t="str">
            <v>Fresh</v>
          </cell>
          <cell r="M3402" t="str">
            <v>N/A</v>
          </cell>
          <cell r="N3402" t="str">
            <v>-</v>
          </cell>
        </row>
        <row r="3403">
          <cell r="E3403">
            <v>7025262</v>
          </cell>
          <cell r="F3403" t="str">
            <v>2025-01-28 17:45:21</v>
          </cell>
          <cell r="G3403">
            <v>9000</v>
          </cell>
          <cell r="H3403">
            <v>46036</v>
          </cell>
          <cell r="I3403" t="str">
            <v>IQRA.KHAN</v>
          </cell>
          <cell r="J3403" t="str">
            <v>Accepted</v>
          </cell>
          <cell r="K3403" t="str">
            <v>Online Transfer</v>
          </cell>
          <cell r="L3403" t="str">
            <v>Renewal</v>
          </cell>
          <cell r="M3403" t="str">
            <v>-</v>
          </cell>
          <cell r="N3403" t="str">
            <v>-</v>
          </cell>
        </row>
        <row r="3404">
          <cell r="E3404">
            <v>1181490</v>
          </cell>
          <cell r="F3404" t="str">
            <v>2025-12-24 13:50:16</v>
          </cell>
          <cell r="G3404">
            <v>15000</v>
          </cell>
          <cell r="H3404">
            <v>46036</v>
          </cell>
          <cell r="I3404" t="str">
            <v>HANNAN.ALI</v>
          </cell>
          <cell r="J3404" t="str">
            <v>Accepted</v>
          </cell>
          <cell r="K3404" t="str">
            <v>Online Transfer</v>
          </cell>
          <cell r="L3404" t="str">
            <v>Fresh</v>
          </cell>
          <cell r="M3404" t="str">
            <v>N/A</v>
          </cell>
          <cell r="N3404" t="str">
            <v>-</v>
          </cell>
        </row>
        <row r="3405">
          <cell r="E3405">
            <v>1286479</v>
          </cell>
          <cell r="F3405" t="str">
            <v>2025-12-19 16:56:32</v>
          </cell>
          <cell r="G3405">
            <v>15000</v>
          </cell>
          <cell r="H3405">
            <v>46036</v>
          </cell>
          <cell r="I3405" t="str">
            <v>HANNAN.ALI</v>
          </cell>
          <cell r="J3405" t="str">
            <v>Accepted</v>
          </cell>
          <cell r="K3405" t="str">
            <v>Online Transfer</v>
          </cell>
          <cell r="L3405" t="str">
            <v>Fresh</v>
          </cell>
          <cell r="M3405" t="str">
            <v>N/A</v>
          </cell>
          <cell r="N3405" t="str">
            <v>-</v>
          </cell>
        </row>
        <row r="3406">
          <cell r="E3406" t="str">
            <v>S321V-0212671</v>
          </cell>
          <cell r="F3406" t="str">
            <v>2025-01-18 17:49:39</v>
          </cell>
          <cell r="G3406">
            <v>10000</v>
          </cell>
          <cell r="H3406">
            <v>46036</v>
          </cell>
          <cell r="I3406" t="str">
            <v>MUHAMMAD.OWAIS</v>
          </cell>
          <cell r="J3406" t="str">
            <v>Accepted</v>
          </cell>
          <cell r="K3406" t="str">
            <v>Online Transfer</v>
          </cell>
          <cell r="L3406" t="str">
            <v>Renewal</v>
          </cell>
          <cell r="M3406" t="str">
            <v>N/A</v>
          </cell>
          <cell r="N3406" t="str">
            <v>-</v>
          </cell>
        </row>
        <row r="3407">
          <cell r="E3407" t="str">
            <v>V00102741</v>
          </cell>
          <cell r="F3407" t="str">
            <v>2025-12-24 17:09:56</v>
          </cell>
          <cell r="G3407">
            <v>12500</v>
          </cell>
          <cell r="H3407">
            <v>46034</v>
          </cell>
          <cell r="I3407" t="str">
            <v>SHAHZAD.BHATTI</v>
          </cell>
          <cell r="J3407" t="str">
            <v>Accepted</v>
          </cell>
          <cell r="K3407" t="str">
            <v>Cash Deposit</v>
          </cell>
          <cell r="L3407" t="str">
            <v>Fresh</v>
          </cell>
          <cell r="M3407" t="str">
            <v>N/A</v>
          </cell>
          <cell r="N3407" t="str">
            <v>-</v>
          </cell>
        </row>
        <row r="3408">
          <cell r="E3408">
            <v>1245776</v>
          </cell>
          <cell r="F3408" t="str">
            <v>2025-12-11 17:36:40</v>
          </cell>
          <cell r="G3408">
            <v>15000</v>
          </cell>
          <cell r="H3408">
            <v>46036</v>
          </cell>
          <cell r="I3408" t="str">
            <v>HANNAN.ALI</v>
          </cell>
          <cell r="J3408" t="str">
            <v>Accepted</v>
          </cell>
          <cell r="K3408" t="str">
            <v>Online Transfer</v>
          </cell>
          <cell r="L3408" t="str">
            <v>Fresh</v>
          </cell>
          <cell r="M3408" t="str">
            <v>N/A</v>
          </cell>
          <cell r="N3408" t="str">
            <v>-</v>
          </cell>
        </row>
        <row r="3409">
          <cell r="E3409">
            <v>7066916</v>
          </cell>
          <cell r="F3409" t="str">
            <v>2025-12-23 16:51:51</v>
          </cell>
          <cell r="G3409">
            <v>12500</v>
          </cell>
          <cell r="H3409">
            <v>46034</v>
          </cell>
          <cell r="I3409" t="str">
            <v>SHAHZAD.BHATTI</v>
          </cell>
          <cell r="J3409" t="str">
            <v>Accepted</v>
          </cell>
          <cell r="K3409" t="str">
            <v>Cash Deposit</v>
          </cell>
          <cell r="L3409" t="str">
            <v>Fresh</v>
          </cell>
          <cell r="M3409" t="str">
            <v>N/A</v>
          </cell>
          <cell r="N3409" t="str">
            <v>-</v>
          </cell>
        </row>
        <row r="3410">
          <cell r="E3410" t="str">
            <v>SP400359</v>
          </cell>
          <cell r="F3410" t="str">
            <v>2025-12-23 11:44:48</v>
          </cell>
          <cell r="G3410">
            <v>12500</v>
          </cell>
          <cell r="H3410">
            <v>46034</v>
          </cell>
          <cell r="I3410" t="str">
            <v>SHAHZAD.BHATTI</v>
          </cell>
          <cell r="J3410" t="str">
            <v>Accepted</v>
          </cell>
          <cell r="K3410" t="str">
            <v>Cash Deposit</v>
          </cell>
          <cell r="L3410" t="str">
            <v>Fresh</v>
          </cell>
          <cell r="M3410" t="str">
            <v>N/A</v>
          </cell>
          <cell r="N3410" t="str">
            <v>-</v>
          </cell>
        </row>
        <row r="3411">
          <cell r="E3411">
            <v>98951</v>
          </cell>
          <cell r="F3411" t="str">
            <v>2024-01-19 16:01:21</v>
          </cell>
          <cell r="G3411">
            <v>16000</v>
          </cell>
          <cell r="H3411">
            <v>46036</v>
          </cell>
          <cell r="I3411" t="str">
            <v>ALIZA.WALEED</v>
          </cell>
          <cell r="J3411" t="str">
            <v>Accepted</v>
          </cell>
          <cell r="K3411" t="str">
            <v>Online Transfer</v>
          </cell>
          <cell r="L3411" t="str">
            <v>Renewal</v>
          </cell>
          <cell r="M3411" t="str">
            <v>-</v>
          </cell>
          <cell r="N3411" t="str">
            <v>-</v>
          </cell>
        </row>
        <row r="3412">
          <cell r="E3412" t="str">
            <v>1230991A</v>
          </cell>
          <cell r="F3412" t="str">
            <v>2025-12-09 13:28:56</v>
          </cell>
          <cell r="G3412">
            <v>15000</v>
          </cell>
          <cell r="H3412">
            <v>46036</v>
          </cell>
          <cell r="I3412" t="str">
            <v>HANNAN.ALI</v>
          </cell>
          <cell r="J3412" t="str">
            <v>Accepted</v>
          </cell>
          <cell r="K3412" t="str">
            <v>Online Transfer</v>
          </cell>
          <cell r="L3412" t="str">
            <v>Fresh</v>
          </cell>
          <cell r="M3412" t="str">
            <v>N/A</v>
          </cell>
          <cell r="N3412" t="str">
            <v>-</v>
          </cell>
        </row>
        <row r="3413">
          <cell r="E3413" t="str">
            <v>NFBGN862SR047158</v>
          </cell>
          <cell r="F3413" t="str">
            <v>2026-01-14 00:00:00</v>
          </cell>
          <cell r="G3413">
            <v>20000</v>
          </cell>
          <cell r="H3413">
            <v>46036</v>
          </cell>
          <cell r="I3413" t="str">
            <v>MUHAMMAD.OWAIS</v>
          </cell>
          <cell r="J3413" t="str">
            <v>Accepted</v>
          </cell>
          <cell r="K3413" t="str">
            <v>Online Transfer</v>
          </cell>
          <cell r="L3413" t="str">
            <v>Conversion</v>
          </cell>
          <cell r="M3413" t="str">
            <v>N/A</v>
          </cell>
          <cell r="N3413" t="str">
            <v>-</v>
          </cell>
        </row>
        <row r="3414">
          <cell r="E3414" t="str">
            <v>NFBGN8629RR042919</v>
          </cell>
          <cell r="F3414" t="str">
            <v>2025-01-25 16:05:55</v>
          </cell>
          <cell r="G3414">
            <v>14000</v>
          </cell>
          <cell r="H3414">
            <v>46036</v>
          </cell>
          <cell r="I3414" t="str">
            <v>MUHAMMAD.OWAIS</v>
          </cell>
          <cell r="J3414" t="str">
            <v>Accepted</v>
          </cell>
          <cell r="K3414" t="str">
            <v>Online Transfer</v>
          </cell>
          <cell r="L3414" t="str">
            <v>Renewal</v>
          </cell>
          <cell r="M3414" t="str">
            <v>-</v>
          </cell>
          <cell r="N3414" t="str">
            <v>-</v>
          </cell>
        </row>
        <row r="3415">
          <cell r="E3415" t="str">
            <v>BR125941</v>
          </cell>
          <cell r="F3415" t="str">
            <v>2025-12-16 21:30:08</v>
          </cell>
          <cell r="G3415">
            <v>12500</v>
          </cell>
          <cell r="H3415">
            <v>46035</v>
          </cell>
          <cell r="I3415" t="str">
            <v>SHAHZAD.BHATTI</v>
          </cell>
          <cell r="J3415" t="str">
            <v>Accepted</v>
          </cell>
          <cell r="K3415" t="str">
            <v>Cash Deposit</v>
          </cell>
          <cell r="L3415" t="str">
            <v>Fresh</v>
          </cell>
          <cell r="M3415" t="str">
            <v>N/A</v>
          </cell>
          <cell r="N3415" t="str">
            <v>-</v>
          </cell>
        </row>
        <row r="3416">
          <cell r="E3416">
            <v>106757907</v>
          </cell>
          <cell r="F3416" t="str">
            <v>2025-12-13 19:38:51</v>
          </cell>
          <cell r="G3416">
            <v>12500</v>
          </cell>
          <cell r="H3416">
            <v>46035</v>
          </cell>
          <cell r="I3416" t="str">
            <v>SHAHZAD.BHATTI</v>
          </cell>
          <cell r="J3416" t="str">
            <v>Accepted</v>
          </cell>
          <cell r="K3416" t="str">
            <v>Cash Deposit</v>
          </cell>
          <cell r="L3416" t="str">
            <v>Fresh</v>
          </cell>
          <cell r="M3416" t="str">
            <v>N/A</v>
          </cell>
          <cell r="N3416" t="str">
            <v>-</v>
          </cell>
        </row>
        <row r="3417">
          <cell r="E3417" t="str">
            <v>SN602076</v>
          </cell>
          <cell r="F3417" t="str">
            <v>2025-12-08 15:48:57</v>
          </cell>
          <cell r="G3417">
            <v>12500</v>
          </cell>
          <cell r="H3417">
            <v>46035</v>
          </cell>
          <cell r="I3417" t="str">
            <v>SHAHZAD.BHATTI</v>
          </cell>
          <cell r="J3417" t="str">
            <v>Accepted</v>
          </cell>
          <cell r="K3417" t="str">
            <v>Cash Deposit</v>
          </cell>
          <cell r="L3417" t="str">
            <v>Fresh</v>
          </cell>
          <cell r="M3417" t="str">
            <v>N/A</v>
          </cell>
          <cell r="N3417" t="str">
            <v>-</v>
          </cell>
        </row>
        <row r="3418">
          <cell r="E3418">
            <v>5560871</v>
          </cell>
          <cell r="F3418" t="str">
            <v>2023-01-26 18:44:02</v>
          </cell>
          <cell r="G3418">
            <v>15500</v>
          </cell>
          <cell r="H3418">
            <v>46036</v>
          </cell>
          <cell r="I3418" t="str">
            <v>AGHA.M.JAFFER</v>
          </cell>
          <cell r="J3418" t="str">
            <v>Accepted</v>
          </cell>
          <cell r="K3418" t="str">
            <v>Online Transfer</v>
          </cell>
          <cell r="L3418" t="str">
            <v>Renewal</v>
          </cell>
          <cell r="M3418" t="str">
            <v>-</v>
          </cell>
          <cell r="N3418" t="str">
            <v>-</v>
          </cell>
        </row>
        <row r="3419">
          <cell r="E3419" t="str">
            <v>066150</v>
          </cell>
          <cell r="F3419" t="str">
            <v>2025-01-29 00:00:00</v>
          </cell>
          <cell r="G3419">
            <v>15500</v>
          </cell>
          <cell r="H3419">
            <v>46036</v>
          </cell>
          <cell r="I3419" t="str">
            <v>WASEEM.TARIQ</v>
          </cell>
          <cell r="J3419" t="str">
            <v>Accepted</v>
          </cell>
          <cell r="K3419" t="str">
            <v>Online Transfer</v>
          </cell>
          <cell r="L3419" t="str">
            <v>Renewal</v>
          </cell>
          <cell r="M3419" t="str">
            <v>-</v>
          </cell>
          <cell r="N3419" t="str">
            <v>-</v>
          </cell>
        </row>
        <row r="3420">
          <cell r="E3420" t="str">
            <v>R047395</v>
          </cell>
          <cell r="F3420" t="str">
            <v>2026-01-14 15:01:45</v>
          </cell>
          <cell r="G3420">
            <v>15000</v>
          </cell>
          <cell r="H3420">
            <v>46036</v>
          </cell>
          <cell r="I3420" t="str">
            <v>ANIL</v>
          </cell>
          <cell r="J3420" t="str">
            <v>Accepted</v>
          </cell>
          <cell r="K3420" t="str">
            <v>Online Transfer</v>
          </cell>
          <cell r="L3420" t="str">
            <v>Fresh</v>
          </cell>
          <cell r="M3420" t="str">
            <v>N/A</v>
          </cell>
          <cell r="N3420" t="str">
            <v>-</v>
          </cell>
        </row>
        <row r="3421">
          <cell r="E3421" t="str">
            <v>KSP130-2233898</v>
          </cell>
          <cell r="F3421" t="str">
            <v>2024-10-04 00:00:00</v>
          </cell>
          <cell r="G3421">
            <v>10001</v>
          </cell>
          <cell r="H3421">
            <v>46036</v>
          </cell>
          <cell r="I3421" t="str">
            <v>HASNAIN</v>
          </cell>
          <cell r="J3421" t="str">
            <v>Accepted</v>
          </cell>
          <cell r="K3421" t="str">
            <v>Online Transfer</v>
          </cell>
          <cell r="L3421" t="str">
            <v>Renewal</v>
          </cell>
          <cell r="M3421" t="str">
            <v>-</v>
          </cell>
          <cell r="N3421" t="str">
            <v>-</v>
          </cell>
        </row>
        <row r="3422">
          <cell r="E3422" t="str">
            <v>R198592</v>
          </cell>
          <cell r="F3422" t="str">
            <v>2026-01-14 00:00:00</v>
          </cell>
          <cell r="G3422">
            <v>15000</v>
          </cell>
          <cell r="H3422">
            <v>46036</v>
          </cell>
          <cell r="I3422" t="str">
            <v>ALIZA.WALEED</v>
          </cell>
          <cell r="J3422" t="str">
            <v>Accepted</v>
          </cell>
          <cell r="K3422" t="str">
            <v>Online Transfer</v>
          </cell>
          <cell r="L3422" t="str">
            <v>Conversion</v>
          </cell>
          <cell r="M3422" t="str">
            <v>NA</v>
          </cell>
          <cell r="N3422" t="str">
            <v>-</v>
          </cell>
        </row>
        <row r="3423">
          <cell r="E3423">
            <v>10045014</v>
          </cell>
          <cell r="F3423" t="str">
            <v>2020-01-08 14:19:40</v>
          </cell>
          <cell r="G3423">
            <v>15500</v>
          </cell>
          <cell r="H3423">
            <v>46036</v>
          </cell>
          <cell r="I3423" t="str">
            <v>WASEEM.TARIQ</v>
          </cell>
          <cell r="J3423" t="str">
            <v>Accepted</v>
          </cell>
          <cell r="K3423" t="str">
            <v>Online Transfer</v>
          </cell>
          <cell r="L3423" t="str">
            <v>Renewal</v>
          </cell>
          <cell r="M3423" t="str">
            <v>-</v>
          </cell>
          <cell r="N3423" t="str">
            <v>-</v>
          </cell>
        </row>
        <row r="3424">
          <cell r="E3424" t="str">
            <v>RH192198</v>
          </cell>
          <cell r="F3424" t="str">
            <v>2025-01-28 12:46:57</v>
          </cell>
          <cell r="G3424">
            <v>16000</v>
          </cell>
          <cell r="H3424">
            <v>46036</v>
          </cell>
          <cell r="I3424" t="str">
            <v>MUHAMMAD.UMER</v>
          </cell>
          <cell r="J3424" t="str">
            <v>Accepted</v>
          </cell>
          <cell r="K3424" t="str">
            <v>Online Transfer</v>
          </cell>
          <cell r="L3424" t="str">
            <v>Renewal</v>
          </cell>
          <cell r="M3424" t="str">
            <v>-</v>
          </cell>
          <cell r="N3424" t="str">
            <v>-</v>
          </cell>
        </row>
        <row r="3425">
          <cell r="E3425" t="str">
            <v>NZE170R4158854</v>
          </cell>
          <cell r="F3425" t="str">
            <v>2020-12-30 11:52:01</v>
          </cell>
          <cell r="G3425">
            <v>12500</v>
          </cell>
          <cell r="H3425">
            <v>46035</v>
          </cell>
          <cell r="I3425" t="str">
            <v>WASEEM.TARIQ</v>
          </cell>
          <cell r="J3425" t="str">
            <v>Accepted</v>
          </cell>
          <cell r="K3425" t="str">
            <v>Online Transfer</v>
          </cell>
          <cell r="L3425" t="str">
            <v>Renewal</v>
          </cell>
          <cell r="M3425" t="str">
            <v>-</v>
          </cell>
          <cell r="N3425" t="str">
            <v>-</v>
          </cell>
        </row>
        <row r="3426">
          <cell r="E3426" t="str">
            <v>R047872</v>
          </cell>
          <cell r="F3426" t="str">
            <v>2025-01-29 10:07:55</v>
          </cell>
          <cell r="G3426">
            <v>13000</v>
          </cell>
          <cell r="H3426">
            <v>46036</v>
          </cell>
          <cell r="I3426" t="str">
            <v>HASNAIN</v>
          </cell>
          <cell r="J3426" t="str">
            <v>Accepted</v>
          </cell>
          <cell r="K3426" t="str">
            <v>Online Transfer</v>
          </cell>
          <cell r="L3426" t="str">
            <v>Renewal</v>
          </cell>
          <cell r="M3426" t="str">
            <v>-</v>
          </cell>
          <cell r="N3426" t="str">
            <v>-</v>
          </cell>
        </row>
        <row r="3427">
          <cell r="E3427">
            <v>6045776</v>
          </cell>
          <cell r="F3427" t="str">
            <v>2020-11-05 13:03:10</v>
          </cell>
          <cell r="G3427">
            <v>12000</v>
          </cell>
          <cell r="H3427">
            <v>46036</v>
          </cell>
          <cell r="I3427" t="str">
            <v>WASEEM.TARIQ</v>
          </cell>
          <cell r="J3427" t="str">
            <v>Accepted</v>
          </cell>
          <cell r="K3427" t="str">
            <v>Online Transfer</v>
          </cell>
          <cell r="L3427" t="str">
            <v>Renewal</v>
          </cell>
          <cell r="M3427" t="str">
            <v>-</v>
          </cell>
          <cell r="N3427" t="str">
            <v>-</v>
          </cell>
        </row>
        <row r="3428">
          <cell r="E3428" t="str">
            <v>R202958</v>
          </cell>
          <cell r="F3428" t="str">
            <v>2021-01-29 12:11:31</v>
          </cell>
          <cell r="G3428">
            <v>12000</v>
          </cell>
          <cell r="H3428">
            <v>46036</v>
          </cell>
          <cell r="I3428" t="str">
            <v>WASEEM.TARIQ</v>
          </cell>
          <cell r="J3428" t="str">
            <v>Accepted</v>
          </cell>
          <cell r="K3428" t="str">
            <v>Online Transfer</v>
          </cell>
          <cell r="L3428" t="str">
            <v>Renewal</v>
          </cell>
          <cell r="M3428" t="str">
            <v>-</v>
          </cell>
          <cell r="N3428" t="str">
            <v>-</v>
          </cell>
        </row>
        <row r="3429">
          <cell r="E3429" t="str">
            <v>K543563</v>
          </cell>
          <cell r="F3429" t="str">
            <v>2023-02-07 15:22:12</v>
          </cell>
          <cell r="G3429">
            <v>12000</v>
          </cell>
          <cell r="H3429">
            <v>46036</v>
          </cell>
          <cell r="I3429" t="str">
            <v>WASEEM.TARIQ</v>
          </cell>
          <cell r="J3429" t="str">
            <v>Accepted</v>
          </cell>
          <cell r="K3429" t="str">
            <v>Online Transfer</v>
          </cell>
          <cell r="L3429" t="str">
            <v>Renewal</v>
          </cell>
          <cell r="M3429" t="str">
            <v>-</v>
          </cell>
          <cell r="N3429" t="str">
            <v>-</v>
          </cell>
        </row>
        <row r="3430">
          <cell r="E3430" t="str">
            <v>BXN-690</v>
          </cell>
          <cell r="F3430" t="str">
            <v>2025-01-15 17:57:59</v>
          </cell>
          <cell r="G3430">
            <v>13600</v>
          </cell>
          <cell r="H3430">
            <v>46036</v>
          </cell>
          <cell r="I3430" t="str">
            <v>HASNAIN</v>
          </cell>
          <cell r="J3430" t="str">
            <v>Accepted</v>
          </cell>
          <cell r="K3430" t="str">
            <v>Online Transfer</v>
          </cell>
          <cell r="L3430" t="str">
            <v>Renewal</v>
          </cell>
          <cell r="M3430" t="str">
            <v>-</v>
          </cell>
          <cell r="N3430" t="str">
            <v>-</v>
          </cell>
        </row>
        <row r="3431">
          <cell r="E3431" t="str">
            <v>K01244993</v>
          </cell>
          <cell r="F3431" t="str">
            <v>2023-02-08 12:25:56</v>
          </cell>
          <cell r="G3431">
            <v>12000</v>
          </cell>
          <cell r="H3431">
            <v>46036</v>
          </cell>
          <cell r="I3431" t="str">
            <v>WASEEM.TARIQ</v>
          </cell>
          <cell r="J3431" t="str">
            <v>Accepted</v>
          </cell>
          <cell r="K3431" t="str">
            <v>Online Transfer</v>
          </cell>
          <cell r="L3431" t="str">
            <v>Renewal</v>
          </cell>
          <cell r="M3431" t="str">
            <v>-</v>
          </cell>
          <cell r="N3431" t="str">
            <v>-</v>
          </cell>
        </row>
        <row r="3432">
          <cell r="E3432" t="str">
            <v>0093786</v>
          </cell>
          <cell r="F3432" t="str">
            <v>2024-01-16 13:13:28</v>
          </cell>
          <cell r="G3432">
            <v>12500</v>
          </cell>
          <cell r="H3432">
            <v>46035</v>
          </cell>
          <cell r="I3432" t="str">
            <v>JAWAHIR.SAEED</v>
          </cell>
          <cell r="J3432" t="str">
            <v>Accepted</v>
          </cell>
          <cell r="K3432" t="str">
            <v>Online Transfer</v>
          </cell>
          <cell r="L3432" t="str">
            <v>Renewal</v>
          </cell>
          <cell r="M3432" t="str">
            <v>N/A</v>
          </cell>
          <cell r="N3432" t="str">
            <v>-</v>
          </cell>
        </row>
        <row r="3433">
          <cell r="E3433" t="str">
            <v>AGD-255</v>
          </cell>
          <cell r="F3433" t="str">
            <v>2024-12-17 15:33:35</v>
          </cell>
          <cell r="G3433">
            <v>14000</v>
          </cell>
          <cell r="H3433">
            <v>46036</v>
          </cell>
          <cell r="I3433" t="str">
            <v>ALIZA.WALEED</v>
          </cell>
          <cell r="J3433" t="str">
            <v>Accepted</v>
          </cell>
          <cell r="K3433" t="str">
            <v>Online Transfer</v>
          </cell>
          <cell r="L3433" t="str">
            <v>Renewal</v>
          </cell>
          <cell r="M3433" t="str">
            <v>-</v>
          </cell>
          <cell r="N3433" t="str">
            <v>-</v>
          </cell>
        </row>
        <row r="3434">
          <cell r="E3434" t="str">
            <v>M700A-0136217</v>
          </cell>
          <cell r="F3434" t="str">
            <v>2022-12-27 00:00:00</v>
          </cell>
          <cell r="G3434">
            <v>11000</v>
          </cell>
          <cell r="H3434">
            <v>46036</v>
          </cell>
          <cell r="I3434" t="str">
            <v>ALIZA.WALEED</v>
          </cell>
          <cell r="J3434" t="str">
            <v>Accepted</v>
          </cell>
          <cell r="K3434" t="str">
            <v>Online Transfer</v>
          </cell>
          <cell r="L3434" t="str">
            <v>Renewal</v>
          </cell>
          <cell r="M3434" t="str">
            <v>-</v>
          </cell>
          <cell r="N3434" t="str">
            <v>-</v>
          </cell>
        </row>
        <row r="3435">
          <cell r="E3435" t="str">
            <v>R0900489</v>
          </cell>
          <cell r="F3435" t="str">
            <v>2024-01-11 12:26:46</v>
          </cell>
          <cell r="G3435">
            <v>11000</v>
          </cell>
          <cell r="H3435">
            <v>46036</v>
          </cell>
          <cell r="I3435" t="str">
            <v>MOSES.AKHTAR</v>
          </cell>
          <cell r="J3435" t="str">
            <v>Accepted</v>
          </cell>
          <cell r="K3435" t="str">
            <v>Online Transfer</v>
          </cell>
          <cell r="L3435" t="str">
            <v>Renewal</v>
          </cell>
          <cell r="M3435" t="str">
            <v>-</v>
          </cell>
          <cell r="N3435" t="str">
            <v>-</v>
          </cell>
        </row>
        <row r="3436">
          <cell r="E3436">
            <v>30951</v>
          </cell>
          <cell r="F3436" t="str">
            <v>2024-12-24 10:05:18</v>
          </cell>
          <cell r="G3436">
            <v>13000</v>
          </cell>
          <cell r="H3436">
            <v>46036</v>
          </cell>
          <cell r="I3436" t="str">
            <v>MOSES.AKHTAR</v>
          </cell>
          <cell r="J3436" t="str">
            <v>Accepted</v>
          </cell>
          <cell r="K3436" t="str">
            <v>Online Transfer</v>
          </cell>
          <cell r="L3436" t="str">
            <v>Renewal</v>
          </cell>
          <cell r="M3436" t="str">
            <v>-</v>
          </cell>
          <cell r="N3436" t="str">
            <v>-</v>
          </cell>
        </row>
        <row r="3437">
          <cell r="E3437" t="str">
            <v>LA350S-0075674</v>
          </cell>
          <cell r="F3437" t="str">
            <v>2026-01-14 14:01:52</v>
          </cell>
          <cell r="G3437">
            <v>16000</v>
          </cell>
          <cell r="H3437">
            <v>46036</v>
          </cell>
          <cell r="I3437" t="str">
            <v>ANIL</v>
          </cell>
          <cell r="J3437" t="str">
            <v>Accepted</v>
          </cell>
          <cell r="K3437" t="str">
            <v>Online Transfer</v>
          </cell>
          <cell r="L3437" t="str">
            <v>Fresh</v>
          </cell>
          <cell r="M3437" t="str">
            <v>N/A</v>
          </cell>
          <cell r="N3437" t="str">
            <v>-</v>
          </cell>
        </row>
        <row r="3438">
          <cell r="E3438" t="str">
            <v>BKV-995</v>
          </cell>
          <cell r="F3438" t="str">
            <v>2023-10-17 15:37:50</v>
          </cell>
          <cell r="G3438">
            <v>4000</v>
          </cell>
          <cell r="H3438">
            <v>46029</v>
          </cell>
          <cell r="I3438" t="str">
            <v>SABOOR.ALI</v>
          </cell>
          <cell r="J3438" t="str">
            <v>Accepted</v>
          </cell>
          <cell r="K3438" t="str">
            <v>Online Transfer</v>
          </cell>
          <cell r="L3438" t="str">
            <v>Removal Transfer</v>
          </cell>
          <cell r="M3438" t="str">
            <v>-</v>
          </cell>
          <cell r="N3438" t="str">
            <v>-</v>
          </cell>
        </row>
        <row r="3439">
          <cell r="E3439" t="str">
            <v>A200A-00654373</v>
          </cell>
          <cell r="F3439" t="str">
            <v>2025-07-18 18:15:23</v>
          </cell>
          <cell r="G3439">
            <v>4000</v>
          </cell>
          <cell r="H3439">
            <v>46028</v>
          </cell>
          <cell r="I3439" t="str">
            <v>SABOOR.ALI</v>
          </cell>
          <cell r="J3439" t="str">
            <v>Accepted</v>
          </cell>
          <cell r="K3439" t="str">
            <v>Online Transfer</v>
          </cell>
          <cell r="L3439" t="str">
            <v>Removal Transfer</v>
          </cell>
          <cell r="M3439" t="str">
            <v>-</v>
          </cell>
          <cell r="N3439" t="str">
            <v>-</v>
          </cell>
        </row>
        <row r="3440">
          <cell r="E3440" t="str">
            <v>R018803</v>
          </cell>
          <cell r="F3440" t="str">
            <v>2022-02-18 12:22:00</v>
          </cell>
          <cell r="G3440">
            <v>15000</v>
          </cell>
          <cell r="H3440">
            <v>46035</v>
          </cell>
          <cell r="I3440" t="str">
            <v>JAWAHIR.SAEED</v>
          </cell>
          <cell r="J3440" t="str">
            <v>Accepted</v>
          </cell>
          <cell r="K3440" t="str">
            <v>Online Transfer</v>
          </cell>
          <cell r="L3440" t="str">
            <v>Renewal</v>
          </cell>
          <cell r="M3440" t="str">
            <v>N/A</v>
          </cell>
          <cell r="N3440" t="str">
            <v>-</v>
          </cell>
        </row>
        <row r="3441">
          <cell r="E3441">
            <v>7067640</v>
          </cell>
          <cell r="F3441" t="str">
            <v>2020-01-15 19:05:56</v>
          </cell>
          <cell r="G3441">
            <v>15000</v>
          </cell>
          <cell r="H3441">
            <v>46036</v>
          </cell>
          <cell r="I3441" t="str">
            <v>JAWAHIR.SAEED</v>
          </cell>
          <cell r="J3441" t="str">
            <v>Accepted</v>
          </cell>
          <cell r="K3441" t="str">
            <v>Online Transfer</v>
          </cell>
          <cell r="L3441" t="str">
            <v>Renewal</v>
          </cell>
          <cell r="M3441" t="str">
            <v>N/A</v>
          </cell>
          <cell r="N3441" t="str">
            <v>-</v>
          </cell>
        </row>
        <row r="3442">
          <cell r="E3442">
            <v>7003085</v>
          </cell>
          <cell r="F3442" t="str">
            <v>2026-01-14 00:00:00</v>
          </cell>
          <cell r="G3442">
            <v>13000</v>
          </cell>
          <cell r="H3442">
            <v>46036</v>
          </cell>
          <cell r="I3442" t="str">
            <v>JAWAHIR.SAEED</v>
          </cell>
          <cell r="J3442" t="str">
            <v>Accepted</v>
          </cell>
          <cell r="K3442" t="str">
            <v>Online Transfer</v>
          </cell>
          <cell r="L3442" t="str">
            <v>Conversion</v>
          </cell>
          <cell r="M3442" t="str">
            <v>N/A</v>
          </cell>
          <cell r="N3442" t="str">
            <v>-</v>
          </cell>
        </row>
        <row r="3443">
          <cell r="E3443">
            <v>7001131</v>
          </cell>
          <cell r="F3443" t="str">
            <v>2022-12-28 18:39:48</v>
          </cell>
          <cell r="G3443">
            <v>10000</v>
          </cell>
          <cell r="H3443">
            <v>46036</v>
          </cell>
          <cell r="I3443" t="str">
            <v>ZAYNAB.MUSTAFA</v>
          </cell>
          <cell r="J3443" t="str">
            <v>Accepted</v>
          </cell>
          <cell r="K3443" t="str">
            <v>Online Transfer</v>
          </cell>
          <cell r="L3443" t="str">
            <v>Renewal</v>
          </cell>
          <cell r="M3443" t="str">
            <v>-</v>
          </cell>
          <cell r="N3443" t="str">
            <v>-</v>
          </cell>
        </row>
        <row r="3444">
          <cell r="E3444" t="str">
            <v>T2025682</v>
          </cell>
          <cell r="F3444" t="str">
            <v>2025-12-31 00:00:00</v>
          </cell>
          <cell r="G3444">
            <v>12500</v>
          </cell>
          <cell r="H3444">
            <v>46035</v>
          </cell>
          <cell r="I3444" t="str">
            <v>WAQAR.NABI</v>
          </cell>
          <cell r="J3444" t="str">
            <v>Accepted</v>
          </cell>
          <cell r="K3444" t="str">
            <v>Cash Deposit</v>
          </cell>
          <cell r="L3444" t="str">
            <v>Fresh</v>
          </cell>
          <cell r="M3444" t="str">
            <v>N/A</v>
          </cell>
          <cell r="N3444" t="str">
            <v>-</v>
          </cell>
        </row>
        <row r="3445">
          <cell r="E3445" t="str">
            <v>KSP2100035742</v>
          </cell>
          <cell r="F3445" t="str">
            <v>2025-01-29 15:43:37</v>
          </cell>
          <cell r="G3445">
            <v>16000</v>
          </cell>
          <cell r="H3445">
            <v>46036</v>
          </cell>
          <cell r="I3445" t="str">
            <v>FARJAD.MANZOOR</v>
          </cell>
          <cell r="J3445" t="str">
            <v>Accepted</v>
          </cell>
          <cell r="K3445" t="str">
            <v>Online Transfer</v>
          </cell>
          <cell r="L3445" t="str">
            <v>Renewal</v>
          </cell>
          <cell r="M3445" t="str">
            <v>-</v>
          </cell>
          <cell r="N3445" t="str">
            <v>-</v>
          </cell>
        </row>
        <row r="3446">
          <cell r="E3446">
            <v>1235538</v>
          </cell>
          <cell r="F3446" t="str">
            <v>2025-01-16 14:03:33</v>
          </cell>
          <cell r="G3446">
            <v>13000</v>
          </cell>
          <cell r="H3446">
            <v>46035</v>
          </cell>
          <cell r="I3446" t="str">
            <v>FARJAD.MANZOOR</v>
          </cell>
          <cell r="J3446" t="str">
            <v>Accepted</v>
          </cell>
          <cell r="K3446" t="str">
            <v>Online Transfer</v>
          </cell>
          <cell r="L3446" t="str">
            <v>Renewal</v>
          </cell>
          <cell r="M3446" t="str">
            <v>-</v>
          </cell>
          <cell r="N3446" t="str">
            <v>-</v>
          </cell>
        </row>
        <row r="3447">
          <cell r="E3447" t="str">
            <v>SF410PK479422</v>
          </cell>
          <cell r="F3447" t="str">
            <v>2024-12-27 15:44:01</v>
          </cell>
          <cell r="G3447">
            <v>12500</v>
          </cell>
          <cell r="H3447">
            <v>46035</v>
          </cell>
          <cell r="I3447" t="str">
            <v>FARJAD.MANZOOR</v>
          </cell>
          <cell r="J3447" t="str">
            <v>Accepted</v>
          </cell>
          <cell r="K3447" t="str">
            <v>Online Transfer</v>
          </cell>
          <cell r="L3447" t="str">
            <v>Renewal</v>
          </cell>
          <cell r="M3447" t="str">
            <v>-</v>
          </cell>
          <cell r="N3447" t="str">
            <v>-</v>
          </cell>
        </row>
        <row r="3448">
          <cell r="E3448" t="str">
            <v>ZVW30-5741166</v>
          </cell>
          <cell r="F3448" t="str">
            <v>2025-06-05 16:33:10</v>
          </cell>
          <cell r="G3448">
            <v>10000</v>
          </cell>
          <cell r="H3448">
            <v>46035</v>
          </cell>
          <cell r="I3448" t="str">
            <v>JEHANZEB.KHAN</v>
          </cell>
          <cell r="J3448" t="str">
            <v>Accepted</v>
          </cell>
          <cell r="K3448" t="str">
            <v>Online Transfer</v>
          </cell>
          <cell r="L3448" t="str">
            <v>Fresh</v>
          </cell>
          <cell r="M3448" t="str">
            <v>N/A</v>
          </cell>
          <cell r="N3448" t="str">
            <v>-</v>
          </cell>
        </row>
        <row r="3449">
          <cell r="E3449">
            <v>5104832</v>
          </cell>
          <cell r="F3449" t="str">
            <v>2022-12-20 16:08:32</v>
          </cell>
          <cell r="G3449">
            <v>4000</v>
          </cell>
          <cell r="H3449">
            <v>46027</v>
          </cell>
          <cell r="I3449" t="str">
            <v>WAQAR.NABI</v>
          </cell>
          <cell r="J3449" t="str">
            <v>Accepted</v>
          </cell>
          <cell r="K3449" t="str">
            <v>Online Transfer</v>
          </cell>
          <cell r="L3449" t="str">
            <v>Removal Transfer</v>
          </cell>
          <cell r="M3449" t="str">
            <v>-</v>
          </cell>
          <cell r="N3449" t="str">
            <v>-</v>
          </cell>
        </row>
        <row r="3450">
          <cell r="E3450">
            <v>9514793</v>
          </cell>
          <cell r="F3450" t="str">
            <v>2024-01-25 00:00:00</v>
          </cell>
          <cell r="G3450">
            <v>16000</v>
          </cell>
          <cell r="H3450">
            <v>46036</v>
          </cell>
          <cell r="I3450" t="str">
            <v>ALIZA.WALEED</v>
          </cell>
          <cell r="J3450" t="str">
            <v>Accepted</v>
          </cell>
          <cell r="K3450" t="str">
            <v>Online Transfer</v>
          </cell>
          <cell r="L3450" t="str">
            <v>Renewal</v>
          </cell>
          <cell r="M3450" t="str">
            <v>-</v>
          </cell>
          <cell r="N3450" t="str">
            <v>-</v>
          </cell>
        </row>
        <row r="3451">
          <cell r="E3451" t="str">
            <v>ZRE172R-7027517</v>
          </cell>
          <cell r="F3451" t="str">
            <v>2023-01-28 13:13:00</v>
          </cell>
          <cell r="G3451">
            <v>16000</v>
          </cell>
          <cell r="H3451">
            <v>46036</v>
          </cell>
          <cell r="I3451" t="str">
            <v>ALIZA.WALEED</v>
          </cell>
          <cell r="J3451" t="str">
            <v>Accepted</v>
          </cell>
          <cell r="K3451" t="str">
            <v>Online Transfer</v>
          </cell>
          <cell r="L3451" t="str">
            <v>Renewal</v>
          </cell>
          <cell r="M3451" t="str">
            <v>-</v>
          </cell>
          <cell r="N3451" t="str">
            <v>-</v>
          </cell>
        </row>
        <row r="3452">
          <cell r="E3452" t="str">
            <v>PK01136045</v>
          </cell>
          <cell r="F3452" t="str">
            <v>2022-01-24 14:36:15</v>
          </cell>
          <cell r="G3452">
            <v>16000</v>
          </cell>
          <cell r="H3452">
            <v>46036</v>
          </cell>
          <cell r="I3452" t="str">
            <v>ALIZA.WALEED</v>
          </cell>
          <cell r="J3452" t="str">
            <v>Accepted</v>
          </cell>
          <cell r="K3452" t="str">
            <v>Online Transfer</v>
          </cell>
          <cell r="L3452" t="str">
            <v>Renewal</v>
          </cell>
          <cell r="M3452" t="str">
            <v>-</v>
          </cell>
          <cell r="N3452" t="str">
            <v>-</v>
          </cell>
        </row>
        <row r="3453">
          <cell r="E3453">
            <v>6041458</v>
          </cell>
          <cell r="F3453" t="str">
            <v>2020-01-27 16:14:07</v>
          </cell>
          <cell r="G3453">
            <v>16000</v>
          </cell>
          <cell r="H3453">
            <v>46035</v>
          </cell>
          <cell r="I3453" t="str">
            <v>ALIZA.WALEED</v>
          </cell>
          <cell r="J3453" t="str">
            <v>Accepted</v>
          </cell>
          <cell r="K3453" t="str">
            <v>Online Transfer</v>
          </cell>
          <cell r="L3453" t="str">
            <v>Renewal</v>
          </cell>
          <cell r="M3453" t="str">
            <v>-</v>
          </cell>
          <cell r="N3453" t="str">
            <v>-</v>
          </cell>
        </row>
        <row r="3454">
          <cell r="E3454" t="str">
            <v>NF1AET306H1236632</v>
          </cell>
          <cell r="F3454" t="str">
            <v>2023-11-29 15:05:14</v>
          </cell>
          <cell r="G3454">
            <v>4000</v>
          </cell>
          <cell r="H3454">
            <v>46017</v>
          </cell>
          <cell r="I3454" t="str">
            <v>SABOOR.ALI</v>
          </cell>
          <cell r="J3454" t="str">
            <v>Accepted</v>
          </cell>
          <cell r="K3454" t="str">
            <v>Online Transfer</v>
          </cell>
          <cell r="L3454" t="str">
            <v>Removal Transfer</v>
          </cell>
          <cell r="M3454" t="str">
            <v>-</v>
          </cell>
          <cell r="N3454" t="str">
            <v>-</v>
          </cell>
        </row>
        <row r="3455">
          <cell r="E3455" t="str">
            <v>NF1AET306H1123774</v>
          </cell>
          <cell r="F3455" t="str">
            <v>2025-04-04 20:50:39</v>
          </cell>
          <cell r="G3455">
            <v>4000</v>
          </cell>
          <cell r="H3455">
            <v>46013</v>
          </cell>
          <cell r="I3455" t="str">
            <v>SABOOR.ALI</v>
          </cell>
          <cell r="J3455" t="str">
            <v>Accepted</v>
          </cell>
          <cell r="K3455" t="str">
            <v>Online Transfer</v>
          </cell>
          <cell r="L3455" t="str">
            <v>Removal Transfer</v>
          </cell>
          <cell r="M3455" t="str">
            <v>-</v>
          </cell>
          <cell r="N3455" t="str">
            <v>-</v>
          </cell>
        </row>
        <row r="3456">
          <cell r="E3456" t="str">
            <v>JR049056</v>
          </cell>
          <cell r="F3456" t="str">
            <v>2020-01-27 11:54:52</v>
          </cell>
          <cell r="G3456">
            <v>16000</v>
          </cell>
          <cell r="H3456">
            <v>46035</v>
          </cell>
          <cell r="I3456" t="str">
            <v>ALIZA.WALEED</v>
          </cell>
          <cell r="J3456" t="str">
            <v>Accepted</v>
          </cell>
          <cell r="K3456" t="str">
            <v>Online Transfer</v>
          </cell>
          <cell r="L3456" t="str">
            <v>Renewal</v>
          </cell>
          <cell r="M3456" t="str">
            <v>-</v>
          </cell>
          <cell r="N3456" t="str">
            <v>-</v>
          </cell>
        </row>
        <row r="3457">
          <cell r="E3457" t="str">
            <v>NHP10-6636299</v>
          </cell>
          <cell r="F3457" t="str">
            <v>2025-05-12 15:05:21</v>
          </cell>
          <cell r="G3457">
            <v>4000</v>
          </cell>
          <cell r="H3457">
            <v>46009</v>
          </cell>
          <cell r="I3457" t="str">
            <v>SABOOR.ALI</v>
          </cell>
          <cell r="J3457" t="str">
            <v>Accepted</v>
          </cell>
          <cell r="K3457" t="str">
            <v>Online Transfer</v>
          </cell>
          <cell r="L3457" t="str">
            <v>Removal Transfer</v>
          </cell>
          <cell r="M3457" t="str">
            <v>-</v>
          </cell>
          <cell r="N3457" t="str">
            <v>-</v>
          </cell>
        </row>
        <row r="3458">
          <cell r="E3458" t="str">
            <v>H1003412</v>
          </cell>
          <cell r="F3458" t="str">
            <v>2023-01-24 16:08:02</v>
          </cell>
          <cell r="G3458">
            <v>12000</v>
          </cell>
          <cell r="H3458">
            <v>46036</v>
          </cell>
          <cell r="I3458" t="str">
            <v>AMIN.CHISHTI</v>
          </cell>
          <cell r="J3458" t="str">
            <v>Accepted</v>
          </cell>
          <cell r="K3458" t="str">
            <v>Online Transfer</v>
          </cell>
          <cell r="L3458" t="str">
            <v>Renewal</v>
          </cell>
          <cell r="M3458" t="str">
            <v>-</v>
          </cell>
          <cell r="N3458" t="str">
            <v>-</v>
          </cell>
        </row>
        <row r="3459">
          <cell r="E3459" t="str">
            <v>FMIJKPT-14408</v>
          </cell>
          <cell r="F3459" t="str">
            <v>2024-12-19 11:47:20</v>
          </cell>
          <cell r="G3459">
            <v>10000</v>
          </cell>
          <cell r="H3459">
            <v>46020</v>
          </cell>
          <cell r="I3459" t="str">
            <v>ABDUL.AHAD</v>
          </cell>
          <cell r="J3459" t="str">
            <v>Accepted</v>
          </cell>
          <cell r="K3459" t="str">
            <v>Online Transfer</v>
          </cell>
          <cell r="L3459" t="str">
            <v>Renewal</v>
          </cell>
          <cell r="M3459" t="str">
            <v>-</v>
          </cell>
          <cell r="N3459" t="str">
            <v>-</v>
          </cell>
        </row>
        <row r="3460">
          <cell r="E3460" t="str">
            <v>BNK-595</v>
          </cell>
          <cell r="F3460" t="str">
            <v>2025-01-21 19:27:16</v>
          </cell>
          <cell r="G3460">
            <v>14000</v>
          </cell>
          <cell r="H3460">
            <v>46036</v>
          </cell>
          <cell r="I3460" t="str">
            <v>NAZRA.NAZAR</v>
          </cell>
          <cell r="J3460" t="str">
            <v>Accepted</v>
          </cell>
          <cell r="K3460" t="str">
            <v>Online Transfer</v>
          </cell>
          <cell r="L3460" t="str">
            <v>Renewal</v>
          </cell>
          <cell r="M3460" t="str">
            <v>-</v>
          </cell>
          <cell r="N3460" t="str">
            <v>-</v>
          </cell>
        </row>
        <row r="3461">
          <cell r="E3461" t="str">
            <v>ZRE172R-7077595</v>
          </cell>
          <cell r="F3461" t="str">
            <v>2026-01-13 12:25:53</v>
          </cell>
          <cell r="G3461">
            <v>11000</v>
          </cell>
          <cell r="H3461">
            <v>46044</v>
          </cell>
          <cell r="I3461" t="str">
            <v>UMER.AZEEM</v>
          </cell>
          <cell r="J3461" t="str">
            <v>Accepted</v>
          </cell>
          <cell r="K3461" t="str">
            <v>Cash</v>
          </cell>
          <cell r="L3461" t="str">
            <v>Fresh</v>
          </cell>
          <cell r="M3461" t="str">
            <v>N/A</v>
          </cell>
          <cell r="N3461" t="str">
            <v>-</v>
          </cell>
        </row>
        <row r="3462">
          <cell r="E3462">
            <v>1218183</v>
          </cell>
          <cell r="F3462" t="str">
            <v>2026-01-14 00:00:00</v>
          </cell>
          <cell r="G3462">
            <v>15000</v>
          </cell>
          <cell r="H3462">
            <v>46035</v>
          </cell>
          <cell r="I3462" t="str">
            <v>YOUSUF.KHAN</v>
          </cell>
          <cell r="J3462" t="str">
            <v>Accepted</v>
          </cell>
          <cell r="K3462" t="str">
            <v>Online Transfer</v>
          </cell>
          <cell r="L3462" t="str">
            <v>Conversion</v>
          </cell>
          <cell r="M3462" t="str">
            <v>NA</v>
          </cell>
          <cell r="N3462" t="str">
            <v>-</v>
          </cell>
        </row>
        <row r="3463">
          <cell r="E3463" t="str">
            <v>PMHJB811SSN703004</v>
          </cell>
          <cell r="F3463" t="str">
            <v>2026-01-09 00:00:00</v>
          </cell>
          <cell r="G3463">
            <v>12000</v>
          </cell>
          <cell r="H3463">
            <v>46034</v>
          </cell>
          <cell r="I3463" t="str">
            <v>DAWOOD.AHMED</v>
          </cell>
          <cell r="J3463" t="str">
            <v>Accepted</v>
          </cell>
          <cell r="K3463" t="str">
            <v>Online Transfer</v>
          </cell>
          <cell r="L3463" t="str">
            <v>Fresh</v>
          </cell>
          <cell r="M3463" t="str">
            <v>-</v>
          </cell>
          <cell r="N3463" t="str">
            <v>-</v>
          </cell>
        </row>
        <row r="3464">
          <cell r="E3464" t="str">
            <v>NSP140R-7011576</v>
          </cell>
          <cell r="F3464" t="str">
            <v>2024-01-29 18:26:18</v>
          </cell>
          <cell r="G3464">
            <v>10000</v>
          </cell>
          <cell r="H3464">
            <v>46036</v>
          </cell>
          <cell r="I3464" t="str">
            <v>IQRA.KHAN</v>
          </cell>
          <cell r="J3464" t="str">
            <v>Accepted</v>
          </cell>
          <cell r="K3464" t="str">
            <v>Online Transfer</v>
          </cell>
          <cell r="L3464" t="str">
            <v>Renewal</v>
          </cell>
          <cell r="M3464" t="str">
            <v>-</v>
          </cell>
          <cell r="N3464" t="str">
            <v>-</v>
          </cell>
        </row>
        <row r="3465">
          <cell r="E3465">
            <v>511837</v>
          </cell>
          <cell r="F3465" t="str">
            <v>2022-01-04 00:00:00</v>
          </cell>
          <cell r="G3465">
            <v>13000</v>
          </cell>
          <cell r="H3465">
            <v>46036</v>
          </cell>
          <cell r="I3465" t="str">
            <v>YOUSUF.KHAN</v>
          </cell>
          <cell r="J3465" t="str">
            <v>Accepted</v>
          </cell>
          <cell r="K3465" t="str">
            <v>Cheque Deposit</v>
          </cell>
          <cell r="L3465" t="str">
            <v>Renewal</v>
          </cell>
          <cell r="M3465" t="str">
            <v>-</v>
          </cell>
          <cell r="N3465" t="str">
            <v>-</v>
          </cell>
        </row>
        <row r="3466">
          <cell r="E3466">
            <v>10143093</v>
          </cell>
          <cell r="F3466" t="str">
            <v>2023-01-04 19:32:13</v>
          </cell>
          <cell r="G3466">
            <v>14000</v>
          </cell>
          <cell r="H3466">
            <v>46035</v>
          </cell>
          <cell r="I3466" t="str">
            <v>YOUSUF.KHAN</v>
          </cell>
          <cell r="J3466" t="str">
            <v>Accepted</v>
          </cell>
          <cell r="K3466" t="str">
            <v>Online Transfer</v>
          </cell>
          <cell r="L3466" t="str">
            <v>Renewal</v>
          </cell>
          <cell r="M3466" t="str">
            <v>-</v>
          </cell>
          <cell r="N3466" t="str">
            <v>-</v>
          </cell>
        </row>
        <row r="3467">
          <cell r="E3467" t="str">
            <v>ZRE171R-6086827</v>
          </cell>
          <cell r="F3467" t="str">
            <v>2025-01-29 19:31:22</v>
          </cell>
          <cell r="G3467">
            <v>13000</v>
          </cell>
          <cell r="H3467">
            <v>46036</v>
          </cell>
          <cell r="I3467" t="str">
            <v>ZAYNAB.MUSTAFA</v>
          </cell>
          <cell r="J3467" t="str">
            <v>Accepted</v>
          </cell>
          <cell r="K3467" t="str">
            <v>Online Transfer</v>
          </cell>
          <cell r="L3467" t="str">
            <v>Renewal</v>
          </cell>
          <cell r="M3467" t="str">
            <v>-</v>
          </cell>
          <cell r="N3467" t="str">
            <v>-</v>
          </cell>
        </row>
        <row r="3468">
          <cell r="E3468" t="str">
            <v>NE436151663</v>
          </cell>
          <cell r="F3468" t="str">
            <v>2024-12-24 21:18:01</v>
          </cell>
          <cell r="G3468">
            <v>15000</v>
          </cell>
          <cell r="H3468">
            <v>46035</v>
          </cell>
          <cell r="I3468" t="str">
            <v>SABA.CH</v>
          </cell>
          <cell r="J3468" t="str">
            <v>Accepted</v>
          </cell>
          <cell r="K3468" t="str">
            <v>Online Transfer</v>
          </cell>
          <cell r="L3468" t="str">
            <v>Renewal</v>
          </cell>
          <cell r="M3468" t="str">
            <v>-</v>
          </cell>
          <cell r="N3468" t="str">
            <v>-</v>
          </cell>
        </row>
        <row r="3469">
          <cell r="E3469">
            <v>1007738</v>
          </cell>
          <cell r="F3469" t="str">
            <v>2023-01-09 11:14:30</v>
          </cell>
          <cell r="G3469">
            <v>12000</v>
          </cell>
          <cell r="H3469">
            <v>46035</v>
          </cell>
          <cell r="I3469" t="str">
            <v>YOUSUF.KHAN</v>
          </cell>
          <cell r="J3469" t="str">
            <v>Accepted</v>
          </cell>
          <cell r="K3469" t="str">
            <v>Online Transfer</v>
          </cell>
          <cell r="L3469" t="str">
            <v>Renewal</v>
          </cell>
          <cell r="M3469" t="str">
            <v>-</v>
          </cell>
          <cell r="N3469" t="str">
            <v>-</v>
          </cell>
        </row>
        <row r="3470">
          <cell r="E3470">
            <v>500057862</v>
          </cell>
          <cell r="F3470" t="str">
            <v>2023-01-09 11:27:40</v>
          </cell>
          <cell r="G3470">
            <v>13000</v>
          </cell>
          <cell r="H3470">
            <v>46034</v>
          </cell>
          <cell r="I3470" t="str">
            <v>YOUSUF.KHAN</v>
          </cell>
          <cell r="J3470" t="str">
            <v>Accepted</v>
          </cell>
          <cell r="K3470" t="str">
            <v>Online Transfer</v>
          </cell>
          <cell r="L3470" t="str">
            <v>Renewal</v>
          </cell>
          <cell r="M3470" t="str">
            <v>-</v>
          </cell>
          <cell r="N3470" t="str">
            <v>-</v>
          </cell>
        </row>
        <row r="3471">
          <cell r="E3471">
            <v>10141865</v>
          </cell>
          <cell r="F3471" t="str">
            <v>2022-12-31 17:45:22</v>
          </cell>
          <cell r="G3471">
            <v>12000</v>
          </cell>
          <cell r="H3471">
            <v>46036</v>
          </cell>
          <cell r="I3471" t="str">
            <v>HUZAIFA.KHAN</v>
          </cell>
          <cell r="J3471" t="str">
            <v>Accepted</v>
          </cell>
          <cell r="K3471" t="str">
            <v>Online Transfer</v>
          </cell>
          <cell r="L3471" t="str">
            <v>Renewal</v>
          </cell>
          <cell r="M3471" t="str">
            <v>-</v>
          </cell>
          <cell r="N3471" t="str">
            <v>-</v>
          </cell>
        </row>
        <row r="3472">
          <cell r="E3472" t="str">
            <v>NFPA24U96NP000601</v>
          </cell>
          <cell r="F3472" t="str">
            <v>2026-01-14 00:00:00</v>
          </cell>
          <cell r="G3472">
            <v>20000</v>
          </cell>
          <cell r="H3472">
            <v>46036</v>
          </cell>
          <cell r="I3472" t="str">
            <v>HASNAIN</v>
          </cell>
          <cell r="J3472" t="str">
            <v>Accepted</v>
          </cell>
          <cell r="K3472" t="str">
            <v>Online Transfer</v>
          </cell>
          <cell r="L3472" t="str">
            <v>Conversion</v>
          </cell>
          <cell r="M3472" t="str">
            <v>N/A</v>
          </cell>
          <cell r="N3472" t="str">
            <v>-</v>
          </cell>
        </row>
        <row r="3473">
          <cell r="E3473" t="str">
            <v>KUN25R-9604007</v>
          </cell>
          <cell r="F3473" t="str">
            <v>2023-01-11 18:21:58</v>
          </cell>
          <cell r="G3473">
            <v>14000</v>
          </cell>
          <cell r="H3473">
            <v>46035</v>
          </cell>
          <cell r="I3473" t="str">
            <v>YOUSUF.KHAN</v>
          </cell>
          <cell r="J3473" t="str">
            <v>Accepted</v>
          </cell>
          <cell r="K3473" t="str">
            <v>Cash Deposit</v>
          </cell>
          <cell r="L3473" t="str">
            <v>Renewal</v>
          </cell>
          <cell r="M3473" t="str">
            <v>-</v>
          </cell>
          <cell r="N3473" t="str">
            <v>-</v>
          </cell>
        </row>
        <row r="3474">
          <cell r="E3474">
            <v>1183990</v>
          </cell>
          <cell r="F3474" t="str">
            <v>2023-01-28 11:51:36</v>
          </cell>
          <cell r="G3474">
            <v>13000</v>
          </cell>
          <cell r="H3474">
            <v>46035</v>
          </cell>
          <cell r="I3474" t="str">
            <v>SABA.CH</v>
          </cell>
          <cell r="J3474" t="str">
            <v>Accepted</v>
          </cell>
          <cell r="K3474" t="str">
            <v>Online Transfer</v>
          </cell>
          <cell r="L3474" t="str">
            <v>Renewal</v>
          </cell>
          <cell r="M3474" t="str">
            <v>-</v>
          </cell>
          <cell r="N3474" t="str">
            <v>-</v>
          </cell>
        </row>
        <row r="3475">
          <cell r="E3475" t="str">
            <v>0009266</v>
          </cell>
          <cell r="F3475" t="str">
            <v>2025-11-26 20:01:28</v>
          </cell>
          <cell r="G3475">
            <v>8000</v>
          </cell>
          <cell r="H3475">
            <v>46034</v>
          </cell>
          <cell r="I3475" t="str">
            <v>HASSAN.MUSTAFA</v>
          </cell>
          <cell r="J3475" t="str">
            <v>Accepted</v>
          </cell>
          <cell r="K3475" t="str">
            <v>Online Transfer</v>
          </cell>
          <cell r="L3475" t="str">
            <v>Fresh</v>
          </cell>
          <cell r="M3475" t="str">
            <v>N/A</v>
          </cell>
          <cell r="N3475" t="str">
            <v>-</v>
          </cell>
        </row>
        <row r="3476">
          <cell r="E3476">
            <v>6033367</v>
          </cell>
          <cell r="F3476" t="str">
            <v>2025-11-26 21:07:04</v>
          </cell>
          <cell r="G3476">
            <v>8000</v>
          </cell>
          <cell r="H3476">
            <v>46034</v>
          </cell>
          <cell r="I3476" t="str">
            <v>HASSAN.MUSTAFA</v>
          </cell>
          <cell r="J3476" t="str">
            <v>Accepted</v>
          </cell>
          <cell r="K3476" t="str">
            <v>Online Transfer</v>
          </cell>
          <cell r="L3476" t="str">
            <v>Fresh</v>
          </cell>
          <cell r="M3476" t="str">
            <v>N/A</v>
          </cell>
          <cell r="N3476" t="str">
            <v>-</v>
          </cell>
        </row>
        <row r="3477">
          <cell r="E3477" t="str">
            <v>S00114388</v>
          </cell>
          <cell r="F3477" t="str">
            <v>2025-11-27 21:10:59</v>
          </cell>
          <cell r="G3477">
            <v>8000</v>
          </cell>
          <cell r="H3477">
            <v>46034</v>
          </cell>
          <cell r="I3477" t="str">
            <v>HASSAN.MUSTAFA</v>
          </cell>
          <cell r="J3477" t="str">
            <v>Accepted</v>
          </cell>
          <cell r="K3477" t="str">
            <v>Online Transfer</v>
          </cell>
          <cell r="L3477" t="str">
            <v>Fresh</v>
          </cell>
          <cell r="M3477" t="str">
            <v>N/A</v>
          </cell>
          <cell r="N3477" t="str">
            <v>-</v>
          </cell>
        </row>
        <row r="3478">
          <cell r="E3478" t="str">
            <v>H1274271</v>
          </cell>
          <cell r="F3478" t="str">
            <v>2025-11-28 19:37:45</v>
          </cell>
          <cell r="G3478">
            <v>8000</v>
          </cell>
          <cell r="H3478">
            <v>46034</v>
          </cell>
          <cell r="I3478" t="str">
            <v>HASSAN.MUSTAFA</v>
          </cell>
          <cell r="J3478" t="str">
            <v>Accepted</v>
          </cell>
          <cell r="K3478" t="str">
            <v>Online Transfer</v>
          </cell>
          <cell r="L3478" t="str">
            <v>Fresh</v>
          </cell>
          <cell r="M3478" t="str">
            <v>N/A</v>
          </cell>
          <cell r="N3478" t="str">
            <v>-</v>
          </cell>
        </row>
        <row r="3479">
          <cell r="E3479">
            <v>712940</v>
          </cell>
          <cell r="F3479" t="str">
            <v>2024-01-24 16:07:47</v>
          </cell>
          <cell r="G3479">
            <v>11500</v>
          </cell>
          <cell r="H3479">
            <v>46035</v>
          </cell>
          <cell r="I3479" t="str">
            <v>YOUSUF.KHAN</v>
          </cell>
          <cell r="J3479" t="str">
            <v>Accepted</v>
          </cell>
          <cell r="K3479" t="str">
            <v>Online Transfer</v>
          </cell>
          <cell r="L3479" t="str">
            <v>Renewal</v>
          </cell>
          <cell r="M3479" t="str">
            <v>-</v>
          </cell>
          <cell r="N3479" t="str">
            <v>-</v>
          </cell>
        </row>
        <row r="3480">
          <cell r="E3480" t="str">
            <v>KA-16236</v>
          </cell>
          <cell r="F3480" t="str">
            <v>2022-01-26 14:54:00</v>
          </cell>
          <cell r="G3480">
            <v>13000</v>
          </cell>
          <cell r="H3480">
            <v>46034</v>
          </cell>
          <cell r="I3480" t="str">
            <v>SABA.CH</v>
          </cell>
          <cell r="J3480" t="str">
            <v>Accepted</v>
          </cell>
          <cell r="K3480" t="str">
            <v>Cash Deposit</v>
          </cell>
          <cell r="L3480" t="str">
            <v>Renewal</v>
          </cell>
          <cell r="M3480" t="str">
            <v>-</v>
          </cell>
          <cell r="N3480" t="str">
            <v>-</v>
          </cell>
        </row>
        <row r="3481">
          <cell r="E3481" t="str">
            <v>R053473</v>
          </cell>
          <cell r="F3481" t="str">
            <v>2025-11-28 12:34:08</v>
          </cell>
          <cell r="G3481">
            <v>8000</v>
          </cell>
          <cell r="H3481">
            <v>46034</v>
          </cell>
          <cell r="I3481" t="str">
            <v>HASSAN.MUSTAFA</v>
          </cell>
          <cell r="J3481" t="str">
            <v>Accepted</v>
          </cell>
          <cell r="K3481" t="str">
            <v>Online Transfer</v>
          </cell>
          <cell r="L3481" t="str">
            <v>Fresh</v>
          </cell>
          <cell r="M3481" t="str">
            <v>N/A</v>
          </cell>
          <cell r="N3481" t="str">
            <v>-</v>
          </cell>
        </row>
        <row r="3482">
          <cell r="E3482" t="str">
            <v>SN703272</v>
          </cell>
          <cell r="F3482" t="str">
            <v>2025-11-29 18:15:09</v>
          </cell>
          <cell r="G3482">
            <v>8000</v>
          </cell>
          <cell r="H3482">
            <v>46034</v>
          </cell>
          <cell r="I3482" t="str">
            <v>HASSAN.MUSTAFA</v>
          </cell>
          <cell r="J3482" t="str">
            <v>Accepted</v>
          </cell>
          <cell r="K3482" t="str">
            <v>Online Transfer</v>
          </cell>
          <cell r="L3482" t="str">
            <v>Fresh</v>
          </cell>
          <cell r="M3482" t="str">
            <v>N/A</v>
          </cell>
          <cell r="N3482" t="str">
            <v>-</v>
          </cell>
        </row>
        <row r="3483">
          <cell r="E3483" t="str">
            <v>ZRE172R-7049331</v>
          </cell>
          <cell r="F3483" t="str">
            <v>2025-09-01 20:39:44</v>
          </cell>
          <cell r="G3483">
            <v>8000</v>
          </cell>
          <cell r="H3483">
            <v>46034</v>
          </cell>
          <cell r="I3483" t="str">
            <v>HASSAN.MUSTAFA</v>
          </cell>
          <cell r="J3483" t="str">
            <v>Accepted</v>
          </cell>
          <cell r="K3483" t="str">
            <v>Online Transfer</v>
          </cell>
          <cell r="L3483" t="str">
            <v>Fresh</v>
          </cell>
          <cell r="M3483" t="str">
            <v>N/A</v>
          </cell>
          <cell r="N3483" t="str">
            <v>-</v>
          </cell>
        </row>
        <row r="3484">
          <cell r="E3484" t="str">
            <v>BRV-787</v>
          </cell>
          <cell r="F3484" t="str">
            <v>2025-12-11 15:33:11</v>
          </cell>
          <cell r="G3484">
            <v>3000</v>
          </cell>
          <cell r="H3484">
            <v>46035</v>
          </cell>
          <cell r="I3484" t="str">
            <v>M.FAIZAN</v>
          </cell>
          <cell r="J3484" t="str">
            <v>Accepted</v>
          </cell>
          <cell r="K3484" t="str">
            <v>Online Transfer</v>
          </cell>
          <cell r="L3484" t="str">
            <v>Removal Transfer</v>
          </cell>
          <cell r="M3484" t="str">
            <v>-</v>
          </cell>
          <cell r="N3484" t="str">
            <v>-</v>
          </cell>
        </row>
        <row r="3485">
          <cell r="E3485">
            <v>7054619</v>
          </cell>
          <cell r="F3485" t="str">
            <v>2021-12-13 00:00:00</v>
          </cell>
          <cell r="G3485">
            <v>10000</v>
          </cell>
          <cell r="H3485">
            <v>46034</v>
          </cell>
          <cell r="I3485" t="str">
            <v>SABA.CH</v>
          </cell>
          <cell r="J3485" t="str">
            <v>Accepted</v>
          </cell>
          <cell r="K3485" t="str">
            <v>Online Transfer</v>
          </cell>
          <cell r="L3485" t="str">
            <v>Renewal</v>
          </cell>
          <cell r="M3485" t="str">
            <v>-</v>
          </cell>
          <cell r="N3485" t="str">
            <v>-</v>
          </cell>
        </row>
        <row r="3486">
          <cell r="E3486" t="str">
            <v>0445373</v>
          </cell>
          <cell r="F3486" t="str">
            <v>2023-01-25 12:27:13</v>
          </cell>
          <cell r="G3486">
            <v>13000</v>
          </cell>
          <cell r="H3486">
            <v>46032</v>
          </cell>
          <cell r="I3486" t="str">
            <v>SABA.CH</v>
          </cell>
          <cell r="J3486" t="str">
            <v>Accepted</v>
          </cell>
          <cell r="K3486" t="str">
            <v>Online Transfer</v>
          </cell>
          <cell r="L3486" t="str">
            <v>Renewal</v>
          </cell>
          <cell r="M3486" t="str">
            <v>-</v>
          </cell>
          <cell r="N3486" t="str">
            <v>-</v>
          </cell>
        </row>
        <row r="3487">
          <cell r="E3487" t="str">
            <v>MR008828</v>
          </cell>
          <cell r="F3487" t="str">
            <v>2022-01-26 15:22:24</v>
          </cell>
          <cell r="G3487">
            <v>13000</v>
          </cell>
          <cell r="H3487">
            <v>46034</v>
          </cell>
          <cell r="I3487" t="str">
            <v>SABA.CH</v>
          </cell>
          <cell r="J3487" t="str">
            <v>Accepted</v>
          </cell>
          <cell r="K3487" t="str">
            <v>Online Transfer</v>
          </cell>
          <cell r="L3487" t="str">
            <v>Renewal</v>
          </cell>
          <cell r="M3487" t="str">
            <v>-</v>
          </cell>
          <cell r="N3487" t="str">
            <v>-</v>
          </cell>
        </row>
        <row r="3488">
          <cell r="E3488" t="str">
            <v>BXG-638</v>
          </cell>
          <cell r="F3488" t="str">
            <v>2025-12-18 20:54:14</v>
          </cell>
          <cell r="G3488">
            <v>10000</v>
          </cell>
          <cell r="H3488">
            <v>46036</v>
          </cell>
          <cell r="I3488" t="str">
            <v>HASSAN.MUSTAFA</v>
          </cell>
          <cell r="J3488" t="str">
            <v>Accepted</v>
          </cell>
          <cell r="K3488" t="str">
            <v>Online Transfer</v>
          </cell>
          <cell r="L3488" t="str">
            <v>Fresh</v>
          </cell>
          <cell r="M3488" t="str">
            <v>N/A</v>
          </cell>
          <cell r="N3488" t="str">
            <v>-</v>
          </cell>
        </row>
        <row r="3489">
          <cell r="E3489" t="str">
            <v>KP306835</v>
          </cell>
          <cell r="F3489" t="str">
            <v>2025-12-12 09:27:31</v>
          </cell>
          <cell r="G3489">
            <v>12500</v>
          </cell>
          <cell r="H3489">
            <v>46022</v>
          </cell>
          <cell r="I3489" t="str">
            <v>HASSAN.MUSTAFA</v>
          </cell>
          <cell r="J3489" t="str">
            <v>Accepted</v>
          </cell>
          <cell r="K3489" t="str">
            <v>Online Transfer</v>
          </cell>
          <cell r="L3489" t="str">
            <v>Fresh</v>
          </cell>
          <cell r="M3489" t="str">
            <v>N/A</v>
          </cell>
          <cell r="N3489" t="str">
            <v>-</v>
          </cell>
        </row>
        <row r="3490">
          <cell r="E3490" t="str">
            <v>P000920</v>
          </cell>
          <cell r="F3490" t="str">
            <v>2024-01-12 15:19:57</v>
          </cell>
          <cell r="G3490">
            <v>13000</v>
          </cell>
          <cell r="H3490">
            <v>46036</v>
          </cell>
          <cell r="I3490" t="str">
            <v>ZAYNAB.MUSTAFA</v>
          </cell>
          <cell r="J3490" t="str">
            <v>Accepted</v>
          </cell>
          <cell r="K3490" t="str">
            <v>Online Transfer</v>
          </cell>
          <cell r="L3490" t="str">
            <v>Renewal</v>
          </cell>
          <cell r="M3490" t="str">
            <v>-</v>
          </cell>
          <cell r="N3490" t="str">
            <v>-</v>
          </cell>
        </row>
        <row r="3491">
          <cell r="E3491" t="str">
            <v>ZRE172R-7070206</v>
          </cell>
          <cell r="F3491" t="str">
            <v>2026-01-14 00:00:00</v>
          </cell>
          <cell r="G3491">
            <v>18000</v>
          </cell>
          <cell r="H3491">
            <v>46036</v>
          </cell>
          <cell r="I3491" t="str">
            <v>FARJAD.MANZOOR</v>
          </cell>
          <cell r="J3491" t="str">
            <v>Accepted</v>
          </cell>
          <cell r="K3491" t="str">
            <v>Online Transfer</v>
          </cell>
          <cell r="L3491" t="str">
            <v>Conversion</v>
          </cell>
          <cell r="M3491" t="str">
            <v>N/A</v>
          </cell>
          <cell r="N3491" t="str">
            <v>-</v>
          </cell>
        </row>
        <row r="3492">
          <cell r="E3492" t="str">
            <v>ZRE172R-7046889</v>
          </cell>
          <cell r="F3492" t="str">
            <v>2021-02-17 12:33:32</v>
          </cell>
          <cell r="G3492">
            <v>13000</v>
          </cell>
          <cell r="H3492">
            <v>46036</v>
          </cell>
          <cell r="I3492" t="str">
            <v>FARJAD.MANZOOR</v>
          </cell>
          <cell r="J3492" t="str">
            <v>Accepted</v>
          </cell>
          <cell r="K3492" t="str">
            <v>Online Transfer</v>
          </cell>
          <cell r="L3492" t="str">
            <v>Renewal</v>
          </cell>
          <cell r="M3492" t="str">
            <v>-</v>
          </cell>
          <cell r="N3492" t="str">
            <v>-</v>
          </cell>
        </row>
        <row r="3493">
          <cell r="E3493" t="str">
            <v>006145</v>
          </cell>
          <cell r="F3493" t="str">
            <v>2025-12-12 17:58:00</v>
          </cell>
          <cell r="G3493">
            <v>10000</v>
          </cell>
          <cell r="H3493">
            <v>46038</v>
          </cell>
          <cell r="I3493" t="str">
            <v>HASSAN.MUSTAFA</v>
          </cell>
          <cell r="J3493" t="str">
            <v>Accepted</v>
          </cell>
          <cell r="K3493" t="str">
            <v>Cash</v>
          </cell>
          <cell r="L3493" t="str">
            <v>Fresh</v>
          </cell>
          <cell r="M3493" t="str">
            <v>N/A</v>
          </cell>
          <cell r="N3493" t="str">
            <v>-</v>
          </cell>
        </row>
        <row r="3494">
          <cell r="E3494">
            <v>4084140</v>
          </cell>
          <cell r="F3494" t="str">
            <v>2025-12-27 14:42:30</v>
          </cell>
          <cell r="G3494">
            <v>12000</v>
          </cell>
          <cell r="H3494">
            <v>46035</v>
          </cell>
          <cell r="I3494" t="str">
            <v>HASSAN.MUSTAFA</v>
          </cell>
          <cell r="J3494" t="str">
            <v>Accepted</v>
          </cell>
          <cell r="K3494" t="str">
            <v>Cheque</v>
          </cell>
          <cell r="L3494" t="str">
            <v>Fresh</v>
          </cell>
          <cell r="M3494" t="str">
            <v>N/A</v>
          </cell>
          <cell r="N3494" t="str">
            <v>-</v>
          </cell>
        </row>
        <row r="3495">
          <cell r="E3495" t="str">
            <v>NSP150R-7065923</v>
          </cell>
          <cell r="F3495" t="str">
            <v>2025-12-22 15:19:40</v>
          </cell>
          <cell r="G3495">
            <v>12500</v>
          </cell>
          <cell r="H3495">
            <v>46035</v>
          </cell>
          <cell r="I3495" t="str">
            <v>HASSAN.MUSTAFA</v>
          </cell>
          <cell r="J3495" t="str">
            <v>Accepted</v>
          </cell>
          <cell r="K3495" t="str">
            <v>Cheque</v>
          </cell>
          <cell r="L3495" t="str">
            <v>Fresh</v>
          </cell>
          <cell r="M3495" t="str">
            <v>N/A</v>
          </cell>
          <cell r="N3495" t="str">
            <v>-</v>
          </cell>
        </row>
        <row r="3496">
          <cell r="E3496" t="str">
            <v>MA34699473</v>
          </cell>
          <cell r="F3496" t="str">
            <v>2025-12-08 15:47:29</v>
          </cell>
          <cell r="G3496">
            <v>8500</v>
          </cell>
          <cell r="H3496">
            <v>46028</v>
          </cell>
          <cell r="I3496" t="str">
            <v>HANNAN.ALI</v>
          </cell>
          <cell r="J3496" t="str">
            <v>Accepted</v>
          </cell>
          <cell r="K3496" t="str">
            <v>Cash Deposit</v>
          </cell>
          <cell r="L3496" t="str">
            <v>Fresh</v>
          </cell>
          <cell r="M3496" t="str">
            <v>N/A</v>
          </cell>
          <cell r="N3496" t="str">
            <v>-</v>
          </cell>
        </row>
        <row r="3497">
          <cell r="E3497">
            <v>7066235</v>
          </cell>
          <cell r="F3497" t="str">
            <v>2025-12-15 18:13:26</v>
          </cell>
          <cell r="G3497">
            <v>18500</v>
          </cell>
          <cell r="H3497">
            <v>46035</v>
          </cell>
          <cell r="I3497" t="str">
            <v>HASSAN.MUSTAFA</v>
          </cell>
          <cell r="J3497" t="str">
            <v>Accepted</v>
          </cell>
          <cell r="K3497" t="str">
            <v>Cheque</v>
          </cell>
          <cell r="L3497" t="str">
            <v>Fresh</v>
          </cell>
          <cell r="M3497" t="str">
            <v>N/A</v>
          </cell>
          <cell r="N3497" t="str">
            <v>-</v>
          </cell>
        </row>
        <row r="3498">
          <cell r="E3498">
            <v>7066409</v>
          </cell>
          <cell r="F3498" t="str">
            <v>2025-12-12 15:12:54</v>
          </cell>
          <cell r="G3498">
            <v>18500</v>
          </cell>
          <cell r="H3498">
            <v>46035</v>
          </cell>
          <cell r="I3498" t="str">
            <v>HASSAN.MUSTAFA</v>
          </cell>
          <cell r="J3498" t="str">
            <v>Accepted</v>
          </cell>
          <cell r="K3498" t="str">
            <v>Cheque</v>
          </cell>
          <cell r="L3498" t="str">
            <v>Fresh</v>
          </cell>
          <cell r="M3498" t="str">
            <v>N/A</v>
          </cell>
          <cell r="N3498" t="str">
            <v>-</v>
          </cell>
        </row>
        <row r="3499">
          <cell r="E3499">
            <v>7064145</v>
          </cell>
          <cell r="F3499" t="str">
            <v>2025-12-02 15:03:40</v>
          </cell>
          <cell r="G3499">
            <v>12500</v>
          </cell>
          <cell r="H3499">
            <v>46035</v>
          </cell>
          <cell r="I3499" t="str">
            <v>HASSAN.MUSTAFA</v>
          </cell>
          <cell r="J3499" t="str">
            <v>Accepted</v>
          </cell>
          <cell r="K3499" t="str">
            <v>Cheque</v>
          </cell>
          <cell r="L3499" t="str">
            <v>Fresh</v>
          </cell>
          <cell r="M3499" t="str">
            <v>N/A</v>
          </cell>
          <cell r="N3499" t="str">
            <v>-</v>
          </cell>
        </row>
        <row r="3500">
          <cell r="E3500" t="str">
            <v>GUN126R-5573055</v>
          </cell>
          <cell r="F3500" t="str">
            <v>2025-12-17 13:34:16</v>
          </cell>
          <cell r="G3500">
            <v>18500</v>
          </cell>
          <cell r="H3500">
            <v>46035</v>
          </cell>
          <cell r="I3500" t="str">
            <v>HASSAN.MUSTAFA</v>
          </cell>
          <cell r="J3500" t="str">
            <v>Accepted</v>
          </cell>
          <cell r="K3500" t="str">
            <v>Cheque</v>
          </cell>
          <cell r="L3500" t="str">
            <v>Fresh</v>
          </cell>
          <cell r="M3500" t="str">
            <v>N/A</v>
          </cell>
          <cell r="N3500" t="str">
            <v>-</v>
          </cell>
        </row>
        <row r="3501">
          <cell r="E3501" t="str">
            <v>LEB2228853</v>
          </cell>
          <cell r="F3501" t="str">
            <v>2025-12-29 13:51:41</v>
          </cell>
          <cell r="G3501">
            <v>11000</v>
          </cell>
          <cell r="H3501">
            <v>46027</v>
          </cell>
          <cell r="I3501" t="str">
            <v>ANIL</v>
          </cell>
          <cell r="J3501" t="str">
            <v>Accepted</v>
          </cell>
          <cell r="K3501" t="str">
            <v>Online Transfer</v>
          </cell>
          <cell r="L3501" t="str">
            <v>Fresh</v>
          </cell>
          <cell r="M3501" t="str">
            <v>N/A</v>
          </cell>
          <cell r="N3501" t="str">
            <v>-</v>
          </cell>
        </row>
        <row r="3502">
          <cell r="E3502" t="str">
            <v>RH192406</v>
          </cell>
          <cell r="F3502" t="str">
            <v>2024-12-18 13:22:37</v>
          </cell>
          <cell r="G3502">
            <v>10000</v>
          </cell>
          <cell r="H3502">
            <v>46020</v>
          </cell>
          <cell r="I3502" t="str">
            <v>SABA.CH</v>
          </cell>
          <cell r="J3502" t="str">
            <v>Accepted</v>
          </cell>
          <cell r="K3502" t="str">
            <v>Online Transfer</v>
          </cell>
          <cell r="L3502" t="str">
            <v>Renewal</v>
          </cell>
          <cell r="M3502" t="str">
            <v>-</v>
          </cell>
          <cell r="N3502" t="str">
            <v>-</v>
          </cell>
        </row>
        <row r="3503">
          <cell r="E3503" t="str">
            <v>ZRE171R-6004668</v>
          </cell>
          <cell r="F3503" t="str">
            <v>2026-01-09 00:00:00</v>
          </cell>
          <cell r="G3503">
            <v>10000</v>
          </cell>
          <cell r="H3503">
            <v>46031</v>
          </cell>
          <cell r="I3503" t="str">
            <v>SHAHROZ</v>
          </cell>
          <cell r="J3503" t="str">
            <v>Accepted</v>
          </cell>
          <cell r="K3503" t="str">
            <v>Cash Deposit</v>
          </cell>
          <cell r="L3503" t="str">
            <v>Conversion</v>
          </cell>
          <cell r="M3503" t="str">
            <v>-</v>
          </cell>
          <cell r="N3503" t="str">
            <v>-</v>
          </cell>
        </row>
        <row r="3504">
          <cell r="E3504">
            <v>1118762</v>
          </cell>
          <cell r="F3504" t="str">
            <v>2025-01-10 11:50:49</v>
          </cell>
          <cell r="G3504">
            <v>14500</v>
          </cell>
          <cell r="H3504">
            <v>46036</v>
          </cell>
          <cell r="I3504" t="str">
            <v>M.KHALID</v>
          </cell>
          <cell r="J3504" t="str">
            <v>Accepted</v>
          </cell>
          <cell r="K3504" t="str">
            <v>Online Transfer</v>
          </cell>
          <cell r="L3504" t="str">
            <v>Renewal</v>
          </cell>
          <cell r="M3504" t="str">
            <v>-</v>
          </cell>
          <cell r="N3504" t="str">
            <v>-</v>
          </cell>
        </row>
        <row r="3505">
          <cell r="E3505">
            <v>1097404</v>
          </cell>
          <cell r="F3505" t="str">
            <v>2026-01-12 00:00:00</v>
          </cell>
          <cell r="G3505">
            <v>12000</v>
          </cell>
          <cell r="H3505">
            <v>46038</v>
          </cell>
          <cell r="I3505" t="str">
            <v>WASEEM.TARIQ</v>
          </cell>
          <cell r="J3505" t="str">
            <v>Accepted</v>
          </cell>
          <cell r="K3505" t="str">
            <v>Cash</v>
          </cell>
          <cell r="L3505" t="str">
            <v>Conversion</v>
          </cell>
          <cell r="M3505" t="str">
            <v>-</v>
          </cell>
          <cell r="N3505" t="str">
            <v>-</v>
          </cell>
        </row>
        <row r="3506">
          <cell r="E3506" t="str">
            <v>HR029529</v>
          </cell>
          <cell r="F3506" t="str">
            <v>2025-01-24 15:25:24</v>
          </cell>
          <cell r="G3506">
            <v>13000</v>
          </cell>
          <cell r="H3506">
            <v>46036</v>
          </cell>
          <cell r="I3506" t="str">
            <v>MUHAMMAD.UMER</v>
          </cell>
          <cell r="J3506" t="str">
            <v>Accepted</v>
          </cell>
          <cell r="K3506" t="str">
            <v>Online Transfer</v>
          </cell>
          <cell r="L3506" t="str">
            <v>Renewal</v>
          </cell>
          <cell r="M3506" t="str">
            <v>N/A</v>
          </cell>
          <cell r="N3506" t="str">
            <v>-</v>
          </cell>
        </row>
        <row r="3507">
          <cell r="E3507">
            <v>7023465</v>
          </cell>
          <cell r="F3507" t="str">
            <v>2026-01-14 00:00:00</v>
          </cell>
          <cell r="G3507">
            <v>13000</v>
          </cell>
          <cell r="H3507">
            <v>46036</v>
          </cell>
          <cell r="I3507" t="str">
            <v>MUHAMMAD.UMER</v>
          </cell>
          <cell r="J3507" t="str">
            <v>Accepted</v>
          </cell>
          <cell r="K3507" t="str">
            <v>Online Transfer</v>
          </cell>
          <cell r="L3507" t="str">
            <v>Conversion</v>
          </cell>
          <cell r="M3507" t="str">
            <v>N/A</v>
          </cell>
          <cell r="N3507" t="str">
            <v>-</v>
          </cell>
        </row>
        <row r="3508">
          <cell r="E3508" t="str">
            <v>S00212338</v>
          </cell>
          <cell r="F3508" t="str">
            <v>2025-12-10 15:09:11</v>
          </cell>
          <cell r="G3508">
            <v>12500</v>
          </cell>
          <cell r="H3508">
            <v>46001</v>
          </cell>
          <cell r="I3508" t="str">
            <v>HANNAN.ALI</v>
          </cell>
          <cell r="J3508" t="str">
            <v>Accepted</v>
          </cell>
          <cell r="K3508" t="str">
            <v>Online Transfer</v>
          </cell>
          <cell r="L3508" t="str">
            <v>Fresh</v>
          </cell>
          <cell r="M3508" t="str">
            <v>N/A</v>
          </cell>
          <cell r="N3508" t="str">
            <v>-</v>
          </cell>
        </row>
        <row r="3509">
          <cell r="E3509">
            <v>206494</v>
          </cell>
          <cell r="F3509" t="str">
            <v>2025-01-25 13:34:11</v>
          </cell>
          <cell r="G3509">
            <v>14000</v>
          </cell>
          <cell r="H3509">
            <v>46035</v>
          </cell>
          <cell r="I3509" t="str">
            <v>NAZRA.NAZAR</v>
          </cell>
          <cell r="J3509" t="str">
            <v>Accepted</v>
          </cell>
          <cell r="K3509" t="str">
            <v>Online Transfer</v>
          </cell>
          <cell r="L3509" t="str">
            <v>Renewal</v>
          </cell>
          <cell r="M3509" t="str">
            <v>-</v>
          </cell>
          <cell r="N3509" t="str">
            <v>-</v>
          </cell>
        </row>
        <row r="3510">
          <cell r="E3510">
            <v>1009568</v>
          </cell>
          <cell r="F3510" t="str">
            <v>2024-12-26 16:31:46</v>
          </cell>
          <cell r="G3510">
            <v>11000</v>
          </cell>
          <cell r="H3510">
            <v>46036</v>
          </cell>
          <cell r="I3510" t="str">
            <v>HUZAIFA.KHAN</v>
          </cell>
          <cell r="J3510" t="str">
            <v>Accepted</v>
          </cell>
          <cell r="K3510" t="str">
            <v>Online Transfer</v>
          </cell>
          <cell r="L3510" t="str">
            <v>Renewal</v>
          </cell>
          <cell r="M3510" t="str">
            <v>-</v>
          </cell>
          <cell r="N3510" t="str">
            <v>-</v>
          </cell>
        </row>
        <row r="3511">
          <cell r="E3511" t="str">
            <v>BQP-475</v>
          </cell>
          <cell r="F3511" t="str">
            <v>2024-12-26 13:49:54</v>
          </cell>
          <cell r="G3511">
            <v>11000</v>
          </cell>
          <cell r="H3511">
            <v>46035</v>
          </cell>
          <cell r="I3511" t="str">
            <v>HUZAIFA.KHAN</v>
          </cell>
          <cell r="J3511" t="str">
            <v>Accepted</v>
          </cell>
          <cell r="K3511" t="str">
            <v>Online Transfer</v>
          </cell>
          <cell r="L3511" t="str">
            <v>Renewal</v>
          </cell>
          <cell r="M3511" t="str">
            <v>-</v>
          </cell>
          <cell r="N3511" t="str">
            <v>-</v>
          </cell>
        </row>
        <row r="3512">
          <cell r="E3512" t="str">
            <v>W043568</v>
          </cell>
          <cell r="F3512" t="str">
            <v>2024-01-29 19:10:11</v>
          </cell>
          <cell r="G3512">
            <v>15000</v>
          </cell>
          <cell r="H3512">
            <v>46036</v>
          </cell>
          <cell r="I3512" t="str">
            <v>IQRA.KHAN</v>
          </cell>
          <cell r="J3512" t="str">
            <v>Accepted</v>
          </cell>
          <cell r="K3512" t="str">
            <v>Online Transfer</v>
          </cell>
          <cell r="L3512" t="str">
            <v>Renewal</v>
          </cell>
          <cell r="M3512" t="str">
            <v>-</v>
          </cell>
          <cell r="N3512" t="str">
            <v>-</v>
          </cell>
        </row>
        <row r="3513">
          <cell r="E3513" t="str">
            <v>R4204283</v>
          </cell>
          <cell r="F3513" t="str">
            <v>2026-01-14 00:00:00</v>
          </cell>
          <cell r="G3513">
            <v>18000</v>
          </cell>
          <cell r="H3513">
            <v>46035</v>
          </cell>
          <cell r="I3513" t="str">
            <v>SAIF.MALIK</v>
          </cell>
          <cell r="J3513" t="str">
            <v>Accepted</v>
          </cell>
          <cell r="K3513" t="str">
            <v>Online Transfer</v>
          </cell>
          <cell r="L3513" t="str">
            <v>Conversion</v>
          </cell>
          <cell r="M3513" t="str">
            <v>NA</v>
          </cell>
          <cell r="N3513" t="str">
            <v>-</v>
          </cell>
        </row>
        <row r="3514">
          <cell r="E3514" t="str">
            <v>H92W0622223</v>
          </cell>
          <cell r="F3514" t="str">
            <v>2026-01-05 13:19:45</v>
          </cell>
          <cell r="G3514">
            <v>13000</v>
          </cell>
          <cell r="H3514">
            <v>46028</v>
          </cell>
          <cell r="I3514" t="str">
            <v>KHIZAR.SHERWANI</v>
          </cell>
          <cell r="J3514" t="str">
            <v>Accepted</v>
          </cell>
          <cell r="K3514" t="str">
            <v>Online Transfer</v>
          </cell>
          <cell r="L3514" t="str">
            <v>Fresh</v>
          </cell>
          <cell r="M3514" t="str">
            <v>N/A</v>
          </cell>
          <cell r="N3514" t="str">
            <v>-</v>
          </cell>
        </row>
        <row r="3515">
          <cell r="E3515" t="str">
            <v>BYA-614</v>
          </cell>
          <cell r="F3515" t="str">
            <v>2024-01-24 20:11:06</v>
          </cell>
          <cell r="G3515">
            <v>12000</v>
          </cell>
          <cell r="H3515">
            <v>46036</v>
          </cell>
          <cell r="I3515" t="str">
            <v>SAIF.MALIK</v>
          </cell>
          <cell r="J3515" t="str">
            <v>Accepted</v>
          </cell>
          <cell r="K3515" t="str">
            <v>Online Transfer</v>
          </cell>
          <cell r="L3515" t="str">
            <v>Renewal</v>
          </cell>
          <cell r="M3515" t="str">
            <v>-</v>
          </cell>
          <cell r="N3515" t="str">
            <v>-</v>
          </cell>
        </row>
        <row r="3516">
          <cell r="E3516">
            <v>2098352</v>
          </cell>
          <cell r="F3516" t="str">
            <v>2025-01-06 11:12:52</v>
          </cell>
          <cell r="G3516">
            <v>10000</v>
          </cell>
          <cell r="H3516">
            <v>46036</v>
          </cell>
          <cell r="I3516" t="str">
            <v>SAIF.MALIK</v>
          </cell>
          <cell r="J3516" t="str">
            <v>Accepted</v>
          </cell>
          <cell r="K3516" t="str">
            <v>Cash Deposit</v>
          </cell>
          <cell r="L3516" t="str">
            <v>Renewal</v>
          </cell>
          <cell r="M3516" t="str">
            <v>-</v>
          </cell>
          <cell r="N3516" t="str">
            <v>-</v>
          </cell>
        </row>
        <row r="3517">
          <cell r="E3517">
            <v>269360</v>
          </cell>
          <cell r="F3517" t="str">
            <v>2025-01-29 17:55:56</v>
          </cell>
          <cell r="G3517">
            <v>12000</v>
          </cell>
          <cell r="H3517">
            <v>46036</v>
          </cell>
          <cell r="I3517" t="str">
            <v>HUZAIFA.KHAN</v>
          </cell>
          <cell r="J3517" t="str">
            <v>Accepted</v>
          </cell>
          <cell r="K3517" t="str">
            <v>Online Transfer</v>
          </cell>
          <cell r="L3517" t="str">
            <v>Renewal</v>
          </cell>
          <cell r="M3517" t="str">
            <v>-</v>
          </cell>
          <cell r="N3517" t="str">
            <v>-</v>
          </cell>
        </row>
        <row r="3518">
          <cell r="E3518" t="str">
            <v>KW-9460(A)</v>
          </cell>
          <cell r="F3518" t="str">
            <v>2026-01-06 21:16:12</v>
          </cell>
          <cell r="G3518">
            <v>13000</v>
          </cell>
          <cell r="H3518">
            <v>46029</v>
          </cell>
          <cell r="I3518" t="str">
            <v>KHIZAR.SHERWANI</v>
          </cell>
          <cell r="J3518" t="str">
            <v>Accepted</v>
          </cell>
          <cell r="K3518" t="str">
            <v>Online Transfer</v>
          </cell>
          <cell r="L3518" t="str">
            <v>Fresh</v>
          </cell>
          <cell r="M3518" t="str">
            <v>N/A</v>
          </cell>
          <cell r="N3518" t="str">
            <v>-</v>
          </cell>
        </row>
        <row r="3519">
          <cell r="E3519" t="str">
            <v>R022055</v>
          </cell>
          <cell r="F3519" t="str">
            <v>2025-01-25 13:41:04</v>
          </cell>
          <cell r="G3519">
            <v>10000</v>
          </cell>
          <cell r="H3519">
            <v>46036</v>
          </cell>
          <cell r="I3519" t="str">
            <v>SHAHROZ</v>
          </cell>
          <cell r="J3519" t="str">
            <v>Accepted</v>
          </cell>
          <cell r="K3519" t="str">
            <v>Online Transfer</v>
          </cell>
          <cell r="L3519" t="str">
            <v>Renewal</v>
          </cell>
          <cell r="M3519" t="str">
            <v>N/A</v>
          </cell>
          <cell r="N3519" t="str">
            <v>-</v>
          </cell>
        </row>
        <row r="3520">
          <cell r="E3520" t="str">
            <v>BWB-145(A)</v>
          </cell>
          <cell r="F3520" t="str">
            <v>2026-01-07 17:33:39</v>
          </cell>
          <cell r="G3520">
            <v>13000</v>
          </cell>
          <cell r="H3520">
            <v>46034</v>
          </cell>
          <cell r="I3520" t="str">
            <v>KHIZAR.SHERWANI</v>
          </cell>
          <cell r="J3520" t="str">
            <v>Accepted</v>
          </cell>
          <cell r="K3520" t="str">
            <v>Online Transfer</v>
          </cell>
          <cell r="L3520" t="str">
            <v>Fresh</v>
          </cell>
          <cell r="M3520" t="str">
            <v>N/A</v>
          </cell>
          <cell r="N3520" t="str">
            <v>-</v>
          </cell>
        </row>
        <row r="3521">
          <cell r="E3521" t="str">
            <v>SR308PK499924</v>
          </cell>
          <cell r="F3521" t="str">
            <v>2025-01-24 11:37:20</v>
          </cell>
          <cell r="G3521">
            <v>15500</v>
          </cell>
          <cell r="H3521">
            <v>46035</v>
          </cell>
          <cell r="I3521" t="str">
            <v>SHAHROZ</v>
          </cell>
          <cell r="J3521" t="str">
            <v>Accepted</v>
          </cell>
          <cell r="K3521" t="str">
            <v>Online Transfer</v>
          </cell>
          <cell r="L3521" t="str">
            <v>Renewal</v>
          </cell>
          <cell r="M3521" t="str">
            <v>N/A</v>
          </cell>
          <cell r="N3521" t="str">
            <v>-</v>
          </cell>
        </row>
        <row r="3522">
          <cell r="E3522">
            <v>9504769</v>
          </cell>
          <cell r="F3522" t="str">
            <v>2026-01-14 00:00:00</v>
          </cell>
          <cell r="G3522">
            <v>20500</v>
          </cell>
          <cell r="H3522">
            <v>46036</v>
          </cell>
          <cell r="I3522" t="str">
            <v>WASEEM.TARIQ</v>
          </cell>
          <cell r="J3522" t="str">
            <v>Accepted</v>
          </cell>
          <cell r="K3522" t="str">
            <v>Online Transfer</v>
          </cell>
          <cell r="L3522" t="str">
            <v>Conversion</v>
          </cell>
          <cell r="M3522" t="str">
            <v>NA</v>
          </cell>
          <cell r="N3522" t="str">
            <v>-</v>
          </cell>
        </row>
        <row r="3523">
          <cell r="E3523" t="str">
            <v>BQU-578(A)</v>
          </cell>
          <cell r="F3523" t="str">
            <v>2026-01-08 16:30:38</v>
          </cell>
          <cell r="G3523">
            <v>15000</v>
          </cell>
          <cell r="H3523">
            <v>46030</v>
          </cell>
          <cell r="I3523" t="str">
            <v>KHIZAR.SHERWANI</v>
          </cell>
          <cell r="J3523" t="str">
            <v>Accepted</v>
          </cell>
          <cell r="K3523" t="str">
            <v>Online Transfer</v>
          </cell>
          <cell r="L3523" t="str">
            <v>Fresh</v>
          </cell>
          <cell r="M3523" t="str">
            <v>N/A</v>
          </cell>
          <cell r="N3523" t="str">
            <v>-</v>
          </cell>
        </row>
        <row r="3524">
          <cell r="E3524">
            <v>703967</v>
          </cell>
          <cell r="F3524" t="str">
            <v>2025-01-27 16:32:41</v>
          </cell>
          <cell r="G3524">
            <v>15500</v>
          </cell>
          <cell r="H3524">
            <v>46035</v>
          </cell>
          <cell r="I3524" t="str">
            <v>SHAHROZ</v>
          </cell>
          <cell r="J3524" t="str">
            <v>Accepted</v>
          </cell>
          <cell r="K3524" t="str">
            <v>Online Transfer</v>
          </cell>
          <cell r="L3524" t="str">
            <v>Renewal</v>
          </cell>
          <cell r="M3524" t="str">
            <v>N/A</v>
          </cell>
          <cell r="N3524" t="str">
            <v>-</v>
          </cell>
        </row>
        <row r="3525">
          <cell r="E3525" t="str">
            <v>S1002961</v>
          </cell>
          <cell r="F3525" t="str">
            <v>2025-01-24 14:35:00</v>
          </cell>
          <cell r="G3525">
            <v>15500</v>
          </cell>
          <cell r="H3525">
            <v>46035</v>
          </cell>
          <cell r="I3525" t="str">
            <v>SHAHROZ</v>
          </cell>
          <cell r="J3525" t="str">
            <v>Accepted</v>
          </cell>
          <cell r="K3525" t="str">
            <v>Cash Deposit</v>
          </cell>
          <cell r="L3525" t="str">
            <v>Renewal</v>
          </cell>
          <cell r="M3525" t="str">
            <v>N/A</v>
          </cell>
          <cell r="N3525" t="str">
            <v>-</v>
          </cell>
        </row>
        <row r="3526">
          <cell r="E3526" t="str">
            <v>NFBFE1688RR010647</v>
          </cell>
          <cell r="F3526" t="str">
            <v>2025-01-25 14:24:23</v>
          </cell>
          <cell r="G3526">
            <v>10000</v>
          </cell>
          <cell r="H3526">
            <v>46036</v>
          </cell>
          <cell r="I3526" t="str">
            <v>JAWAHIR.SAEED</v>
          </cell>
          <cell r="J3526" t="str">
            <v>Accepted</v>
          </cell>
          <cell r="K3526" t="str">
            <v>Online Transfer</v>
          </cell>
          <cell r="L3526" t="str">
            <v>Renewal</v>
          </cell>
          <cell r="M3526" t="str">
            <v>-</v>
          </cell>
          <cell r="N3526" t="str">
            <v>-</v>
          </cell>
        </row>
        <row r="3527">
          <cell r="E3527" t="str">
            <v>NFBFE1685RR010394</v>
          </cell>
          <cell r="F3527" t="str">
            <v>2025-01-25 15:25:32</v>
          </cell>
          <cell r="G3527">
            <v>10000</v>
          </cell>
          <cell r="H3527">
            <v>46036</v>
          </cell>
          <cell r="I3527" t="str">
            <v>JAWAHIR.SAEED</v>
          </cell>
          <cell r="J3527" t="str">
            <v>Accepted</v>
          </cell>
          <cell r="K3527" t="str">
            <v>Online Transfer</v>
          </cell>
          <cell r="L3527" t="str">
            <v>Renewal</v>
          </cell>
          <cell r="M3527" t="str">
            <v>-</v>
          </cell>
          <cell r="N3527" t="str">
            <v>-</v>
          </cell>
        </row>
        <row r="3528">
          <cell r="E3528" t="str">
            <v>SB-6521(A)</v>
          </cell>
          <cell r="F3528" t="str">
            <v>2026-01-12 14:40:51</v>
          </cell>
          <cell r="G3528">
            <v>15000</v>
          </cell>
          <cell r="H3528">
            <v>46034</v>
          </cell>
          <cell r="I3528" t="str">
            <v>KHIZAR.SHERWANI</v>
          </cell>
          <cell r="J3528" t="str">
            <v>Accepted</v>
          </cell>
          <cell r="K3528" t="str">
            <v>Online Transfer</v>
          </cell>
          <cell r="L3528" t="str">
            <v>Fresh</v>
          </cell>
          <cell r="M3528" t="str">
            <v>N/A</v>
          </cell>
          <cell r="N3528" t="str">
            <v>-</v>
          </cell>
        </row>
        <row r="3529">
          <cell r="E3529">
            <v>1132907</v>
          </cell>
          <cell r="F3529" t="str">
            <v>2023-01-09 18:37:48</v>
          </cell>
          <cell r="G3529">
            <v>10000</v>
          </cell>
          <cell r="H3529">
            <v>46027</v>
          </cell>
          <cell r="I3529" t="str">
            <v>NAZRA.NAZAR</v>
          </cell>
          <cell r="J3529" t="str">
            <v>Accepted</v>
          </cell>
          <cell r="K3529" t="str">
            <v>Online Transfer</v>
          </cell>
          <cell r="L3529" t="str">
            <v>Renewal</v>
          </cell>
          <cell r="M3529" t="str">
            <v>-</v>
          </cell>
          <cell r="N3529" t="str">
            <v>-</v>
          </cell>
        </row>
        <row r="3530">
          <cell r="E3530" t="str">
            <v>NNATA52AZKP710918</v>
          </cell>
          <cell r="F3530" t="str">
            <v>2026-01-14 00:00:00</v>
          </cell>
          <cell r="G3530">
            <v>15000</v>
          </cell>
          <cell r="H3530">
            <v>46035</v>
          </cell>
          <cell r="I3530" t="str">
            <v>JAWAHIR.SAEED</v>
          </cell>
          <cell r="J3530" t="str">
            <v>Accepted</v>
          </cell>
          <cell r="K3530" t="str">
            <v>Online Transfer</v>
          </cell>
          <cell r="L3530" t="str">
            <v>Conversion</v>
          </cell>
          <cell r="M3530" t="str">
            <v>N/A</v>
          </cell>
          <cell r="N3530" t="str">
            <v>-</v>
          </cell>
        </row>
        <row r="3531">
          <cell r="E3531" t="str">
            <v>NFBGM1549GR183998</v>
          </cell>
          <cell r="F3531" t="str">
            <v>2025-01-17 15:47:50</v>
          </cell>
          <cell r="G3531">
            <v>13000</v>
          </cell>
          <cell r="H3531">
            <v>46036</v>
          </cell>
          <cell r="I3531" t="str">
            <v>ZAYNAB.MUSTAFA</v>
          </cell>
          <cell r="J3531" t="str">
            <v>Accepted</v>
          </cell>
          <cell r="K3531" t="str">
            <v>Online Transfer</v>
          </cell>
          <cell r="L3531" t="str">
            <v>Renewal</v>
          </cell>
          <cell r="M3531" t="str">
            <v>-</v>
          </cell>
          <cell r="N3531" t="str">
            <v>-</v>
          </cell>
        </row>
        <row r="3532">
          <cell r="E3532" t="str">
            <v>NFBGM2662KR257020</v>
          </cell>
          <cell r="F3532" t="str">
            <v>2020-01-02 12:11:00</v>
          </cell>
          <cell r="G3532">
            <v>15500</v>
          </cell>
          <cell r="H3532">
            <v>46037</v>
          </cell>
          <cell r="I3532" t="str">
            <v>WASEEM.TARIQ</v>
          </cell>
          <cell r="J3532" t="str">
            <v>Accepted</v>
          </cell>
          <cell r="K3532" t="str">
            <v>Cheque</v>
          </cell>
          <cell r="L3532" t="str">
            <v>Renewal</v>
          </cell>
          <cell r="M3532" t="str">
            <v>-</v>
          </cell>
          <cell r="N3532" t="str">
            <v>-</v>
          </cell>
        </row>
        <row r="3533">
          <cell r="E3533" t="str">
            <v>R-1104675</v>
          </cell>
          <cell r="F3533" t="str">
            <v>2024-01-22 11:31:45</v>
          </cell>
          <cell r="G3533">
            <v>13000</v>
          </cell>
          <cell r="H3533">
            <v>46032</v>
          </cell>
          <cell r="I3533" t="str">
            <v>AGHA.M.JAFFER</v>
          </cell>
          <cell r="J3533" t="str">
            <v>Accepted</v>
          </cell>
          <cell r="K3533" t="str">
            <v>Online Transfer</v>
          </cell>
          <cell r="L3533" t="str">
            <v>Renewal</v>
          </cell>
          <cell r="M3533" t="str">
            <v>-</v>
          </cell>
          <cell r="N3533" t="str">
            <v>-</v>
          </cell>
        </row>
        <row r="3534">
          <cell r="E3534" t="str">
            <v>027577</v>
          </cell>
          <cell r="F3534" t="str">
            <v>2023-01-12 17:21:59</v>
          </cell>
          <cell r="G3534">
            <v>14000</v>
          </cell>
          <cell r="H3534">
            <v>46035</v>
          </cell>
          <cell r="I3534" t="str">
            <v>MUHAMMAD.OWAIS</v>
          </cell>
          <cell r="J3534" t="str">
            <v>Accepted</v>
          </cell>
          <cell r="K3534" t="str">
            <v>Online Transfer</v>
          </cell>
          <cell r="L3534" t="str">
            <v>Renewal</v>
          </cell>
          <cell r="M3534" t="str">
            <v>-</v>
          </cell>
          <cell r="N3534" t="str">
            <v>-</v>
          </cell>
        </row>
        <row r="3535">
          <cell r="E3535" t="str">
            <v>ANN-674</v>
          </cell>
          <cell r="F3535" t="str">
            <v>2026-01-13 14:33:49</v>
          </cell>
          <cell r="G3535">
            <v>18000</v>
          </cell>
          <cell r="H3535">
            <v>46035</v>
          </cell>
          <cell r="I3535" t="str">
            <v>M.FAIZAN</v>
          </cell>
          <cell r="J3535" t="str">
            <v>Accepted</v>
          </cell>
          <cell r="K3535" t="str">
            <v>Online Transfer</v>
          </cell>
          <cell r="L3535" t="str">
            <v>Fresh</v>
          </cell>
          <cell r="M3535" t="str">
            <v>N/A</v>
          </cell>
          <cell r="N3535" t="str">
            <v>-</v>
          </cell>
        </row>
        <row r="3536">
          <cell r="E3536" t="str">
            <v>ED526631</v>
          </cell>
          <cell r="F3536" t="str">
            <v>2026-01-06 18:54:39</v>
          </cell>
          <cell r="G3536">
            <v>12500</v>
          </cell>
          <cell r="H3536">
            <v>46028</v>
          </cell>
          <cell r="I3536" t="str">
            <v>M.FAIZAN</v>
          </cell>
          <cell r="J3536" t="str">
            <v>Accepted</v>
          </cell>
          <cell r="K3536" t="str">
            <v>Online Transfer</v>
          </cell>
          <cell r="L3536" t="str">
            <v>Fresh</v>
          </cell>
          <cell r="M3536" t="str">
            <v>N/A</v>
          </cell>
          <cell r="N3536" t="str">
            <v>-</v>
          </cell>
        </row>
        <row r="3537">
          <cell r="E3537" t="str">
            <v>R-5567717</v>
          </cell>
          <cell r="F3537" t="str">
            <v>2025-01-28 18:52:13</v>
          </cell>
          <cell r="G3537">
            <v>16000</v>
          </cell>
          <cell r="H3537">
            <v>46036</v>
          </cell>
          <cell r="I3537" t="str">
            <v>ZAYNAB.MUSTAFA</v>
          </cell>
          <cell r="J3537" t="str">
            <v>Accepted</v>
          </cell>
          <cell r="K3537" t="str">
            <v>Online Transfer</v>
          </cell>
          <cell r="L3537" t="str">
            <v>Renewal</v>
          </cell>
          <cell r="M3537" t="str">
            <v>-</v>
          </cell>
          <cell r="N3537" t="str">
            <v>-</v>
          </cell>
        </row>
        <row r="3538">
          <cell r="E3538">
            <v>205784</v>
          </cell>
          <cell r="F3538" t="str">
            <v>2024-01-09 00:00:00</v>
          </cell>
          <cell r="G3538">
            <v>14000</v>
          </cell>
          <cell r="H3538">
            <v>46035</v>
          </cell>
          <cell r="I3538" t="str">
            <v>RAHAT.GUL</v>
          </cell>
          <cell r="J3538" t="str">
            <v>Accepted</v>
          </cell>
          <cell r="K3538" t="str">
            <v>Online Transfer</v>
          </cell>
          <cell r="L3538" t="str">
            <v>Renewal</v>
          </cell>
          <cell r="M3538" t="str">
            <v>-</v>
          </cell>
          <cell r="N3538" t="str">
            <v>-</v>
          </cell>
        </row>
        <row r="3539">
          <cell r="E3539">
            <v>1043154</v>
          </cell>
          <cell r="F3539" t="str">
            <v>2026-01-12 00:00:00</v>
          </cell>
          <cell r="G3539">
            <v>14000</v>
          </cell>
          <cell r="H3539">
            <v>46034</v>
          </cell>
          <cell r="I3539" t="str">
            <v>IQRA.KHAN</v>
          </cell>
          <cell r="J3539" t="str">
            <v>Accepted</v>
          </cell>
          <cell r="K3539" t="str">
            <v>Online Transfer</v>
          </cell>
          <cell r="L3539" t="str">
            <v>Conversion</v>
          </cell>
          <cell r="M3539" t="str">
            <v>n/a</v>
          </cell>
          <cell r="N3539" t="str">
            <v>-</v>
          </cell>
        </row>
        <row r="3540">
          <cell r="E3540" t="str">
            <v>PMHD841FMNN305980</v>
          </cell>
          <cell r="F3540" t="str">
            <v>2023-01-25 17:47:17</v>
          </cell>
          <cell r="G3540">
            <v>15000</v>
          </cell>
          <cell r="H3540">
            <v>46035</v>
          </cell>
          <cell r="I3540" t="str">
            <v>RAHAT.GUL</v>
          </cell>
          <cell r="J3540" t="str">
            <v>Accepted</v>
          </cell>
          <cell r="K3540" t="str">
            <v>Online Transfer</v>
          </cell>
          <cell r="L3540" t="str">
            <v>Renewal</v>
          </cell>
          <cell r="M3540" t="str">
            <v>-</v>
          </cell>
          <cell r="N3540" t="str">
            <v>-</v>
          </cell>
        </row>
        <row r="3541">
          <cell r="E3541" t="str">
            <v>BTF-898</v>
          </cell>
          <cell r="F3541" t="str">
            <v>2024-01-23 14:47:36</v>
          </cell>
          <cell r="G3541">
            <v>13000</v>
          </cell>
          <cell r="H3541">
            <v>46035</v>
          </cell>
          <cell r="I3541" t="str">
            <v>RAHAT.GUL</v>
          </cell>
          <cell r="J3541" t="str">
            <v>Accepted</v>
          </cell>
          <cell r="K3541" t="str">
            <v>Online Transfer</v>
          </cell>
          <cell r="L3541" t="str">
            <v>Renewal</v>
          </cell>
          <cell r="M3541" t="str">
            <v>-</v>
          </cell>
          <cell r="N3541" t="str">
            <v>-</v>
          </cell>
        </row>
        <row r="3542">
          <cell r="E3542" t="str">
            <v>F009000262</v>
          </cell>
          <cell r="F3542" t="str">
            <v>2025-12-10 17:36:38</v>
          </cell>
          <cell r="G3542">
            <v>14400</v>
          </cell>
          <cell r="H3542">
            <v>46037</v>
          </cell>
          <cell r="I3542" t="str">
            <v>UMER.AZEEM</v>
          </cell>
          <cell r="J3542" t="str">
            <v>Accepted</v>
          </cell>
          <cell r="K3542" t="str">
            <v>Cheque</v>
          </cell>
          <cell r="L3542" t="str">
            <v>Fresh</v>
          </cell>
          <cell r="M3542" t="str">
            <v>Syed Zeeshan ali</v>
          </cell>
          <cell r="N3542">
            <v>4250129572113</v>
          </cell>
        </row>
        <row r="3543">
          <cell r="E3543" t="str">
            <v>R0909662</v>
          </cell>
          <cell r="F3543" t="str">
            <v>2026-01-07 14:46:58</v>
          </cell>
          <cell r="G3543">
            <v>22500</v>
          </cell>
          <cell r="H3543">
            <v>46035</v>
          </cell>
          <cell r="I3543" t="str">
            <v>UMER.AZEEM</v>
          </cell>
          <cell r="J3543" t="str">
            <v>Accepted</v>
          </cell>
          <cell r="K3543" t="str">
            <v>Cash Deposit</v>
          </cell>
          <cell r="L3543" t="str">
            <v>Fresh</v>
          </cell>
          <cell r="M3543" t="str">
            <v>Syed Muhammad Anwer Chishti (TSM) Umer Azeem</v>
          </cell>
          <cell r="N3543" t="str">
            <v>42101-8313555-5</v>
          </cell>
        </row>
        <row r="3544">
          <cell r="E3544">
            <v>7066806</v>
          </cell>
          <cell r="F3544" t="str">
            <v>2025-12-27 15:43:56</v>
          </cell>
          <cell r="G3544">
            <v>14100</v>
          </cell>
          <cell r="H3544">
            <v>46036</v>
          </cell>
          <cell r="I3544" t="str">
            <v>JOSEPH.H</v>
          </cell>
          <cell r="J3544" t="str">
            <v>Accepted</v>
          </cell>
          <cell r="K3544" t="str">
            <v>Cheque</v>
          </cell>
          <cell r="L3544" t="str">
            <v>Fresh</v>
          </cell>
          <cell r="M3544" t="str">
            <v>N/A</v>
          </cell>
          <cell r="N3544" t="str">
            <v>-</v>
          </cell>
        </row>
        <row r="3545">
          <cell r="E3545">
            <v>7066804</v>
          </cell>
          <cell r="F3545" t="str">
            <v>2025-12-27 14:01:23</v>
          </cell>
          <cell r="G3545">
            <v>14100</v>
          </cell>
          <cell r="H3545">
            <v>46036</v>
          </cell>
          <cell r="I3545" t="str">
            <v>JOSEPH.H</v>
          </cell>
          <cell r="J3545" t="str">
            <v>Accepted</v>
          </cell>
          <cell r="K3545" t="str">
            <v>Cheque</v>
          </cell>
          <cell r="L3545" t="str">
            <v>Fresh</v>
          </cell>
          <cell r="M3545" t="str">
            <v>N/A</v>
          </cell>
          <cell r="N3545" t="str">
            <v>-</v>
          </cell>
        </row>
        <row r="3546">
          <cell r="E3546">
            <v>7066810</v>
          </cell>
          <cell r="F3546" t="str">
            <v>2025-12-27 15:09:50</v>
          </cell>
          <cell r="G3546">
            <v>14100</v>
          </cell>
          <cell r="H3546">
            <v>46036</v>
          </cell>
          <cell r="I3546" t="str">
            <v>JOSEPH.H</v>
          </cell>
          <cell r="J3546" t="str">
            <v>Accepted</v>
          </cell>
          <cell r="K3546" t="str">
            <v>Cheque</v>
          </cell>
          <cell r="L3546" t="str">
            <v>Fresh</v>
          </cell>
          <cell r="M3546" t="str">
            <v>N/A</v>
          </cell>
          <cell r="N3546" t="str">
            <v>-</v>
          </cell>
        </row>
        <row r="3547">
          <cell r="E3547" t="str">
            <v>NFBFC6662KR057213</v>
          </cell>
          <cell r="F3547" t="str">
            <v>2025-12-22 10:16:25</v>
          </cell>
          <cell r="G3547">
            <v>15000</v>
          </cell>
          <cell r="H3547">
            <v>46035</v>
          </cell>
          <cell r="I3547" t="str">
            <v>JOSEPH.H</v>
          </cell>
          <cell r="J3547" t="str">
            <v>Accepted</v>
          </cell>
          <cell r="K3547" t="str">
            <v>Online Transfer</v>
          </cell>
          <cell r="L3547" t="str">
            <v>Fresh</v>
          </cell>
          <cell r="M3547" t="str">
            <v>N/A</v>
          </cell>
          <cell r="N3547" t="str">
            <v>-</v>
          </cell>
        </row>
        <row r="3548">
          <cell r="E3548" t="str">
            <v>BFN-488</v>
          </cell>
          <cell r="F3548" t="str">
            <v>2026-01-12 14:54:56</v>
          </cell>
          <cell r="G3548">
            <v>13000</v>
          </cell>
          <cell r="H3548">
            <v>46035</v>
          </cell>
          <cell r="I3548" t="str">
            <v>SHAYAN</v>
          </cell>
          <cell r="J3548" t="str">
            <v>Accepted</v>
          </cell>
          <cell r="K3548" t="str">
            <v>Online Transfer</v>
          </cell>
          <cell r="L3548" t="str">
            <v>Fresh</v>
          </cell>
          <cell r="M3548" t="str">
            <v>N/A</v>
          </cell>
          <cell r="N3548" t="str">
            <v>-</v>
          </cell>
        </row>
        <row r="3549">
          <cell r="E3549">
            <v>11866</v>
          </cell>
          <cell r="F3549" t="str">
            <v>2026-01-12 12:41:46</v>
          </cell>
          <cell r="G3549">
            <v>13000</v>
          </cell>
          <cell r="H3549">
            <v>46035</v>
          </cell>
          <cell r="I3549" t="str">
            <v>SHAYAN</v>
          </cell>
          <cell r="J3549" t="str">
            <v>Accepted</v>
          </cell>
          <cell r="K3549" t="str">
            <v>Online Transfer</v>
          </cell>
          <cell r="L3549" t="str">
            <v>Fresh</v>
          </cell>
          <cell r="M3549" t="str">
            <v>N/A</v>
          </cell>
          <cell r="N3549" t="str">
            <v>-</v>
          </cell>
        </row>
        <row r="3550">
          <cell r="E3550" t="str">
            <v>BVP-393</v>
          </cell>
          <cell r="F3550" t="str">
            <v>2026-01-13 12:05:00</v>
          </cell>
          <cell r="G3550">
            <v>15000</v>
          </cell>
          <cell r="H3550">
            <v>46035</v>
          </cell>
          <cell r="I3550" t="str">
            <v>SHAYAN</v>
          </cell>
          <cell r="J3550" t="str">
            <v>Accepted</v>
          </cell>
          <cell r="K3550" t="str">
            <v>Online Transfer</v>
          </cell>
          <cell r="L3550" t="str">
            <v>Fresh</v>
          </cell>
          <cell r="M3550" t="str">
            <v>N/A</v>
          </cell>
          <cell r="N3550" t="str">
            <v>-</v>
          </cell>
        </row>
        <row r="3551">
          <cell r="E3551" t="str">
            <v>NZE170R4025510</v>
          </cell>
          <cell r="F3551" t="str">
            <v>2026-01-12 14:32:08</v>
          </cell>
          <cell r="G3551">
            <v>13000</v>
          </cell>
          <cell r="H3551">
            <v>46035</v>
          </cell>
          <cell r="I3551" t="str">
            <v>SHAYAN</v>
          </cell>
          <cell r="J3551" t="str">
            <v>Accepted</v>
          </cell>
          <cell r="K3551" t="str">
            <v>Online Transfer</v>
          </cell>
          <cell r="L3551" t="str">
            <v>Fresh</v>
          </cell>
          <cell r="M3551" t="str">
            <v>N/A</v>
          </cell>
          <cell r="N3551" t="str">
            <v>-</v>
          </cell>
        </row>
        <row r="3552">
          <cell r="E3552" t="str">
            <v>BHS512026</v>
          </cell>
          <cell r="F3552" t="str">
            <v>2026-01-12 12:19:52</v>
          </cell>
          <cell r="G3552">
            <v>13000</v>
          </cell>
          <cell r="H3552">
            <v>46035</v>
          </cell>
          <cell r="I3552" t="str">
            <v>SHAYAN</v>
          </cell>
          <cell r="J3552" t="str">
            <v>Accepted</v>
          </cell>
          <cell r="K3552" t="str">
            <v>Online Transfer</v>
          </cell>
          <cell r="L3552" t="str">
            <v>Fresh</v>
          </cell>
          <cell r="M3552" t="str">
            <v>N/A</v>
          </cell>
          <cell r="N3552" t="str">
            <v>-</v>
          </cell>
        </row>
        <row r="3553">
          <cell r="E3553" t="str">
            <v>R029933</v>
          </cell>
          <cell r="F3553" t="str">
            <v>2026-01-12 00:00:00</v>
          </cell>
          <cell r="G3553">
            <v>13000</v>
          </cell>
          <cell r="H3553">
            <v>46034</v>
          </cell>
          <cell r="I3553" t="str">
            <v>WASIQ.JAVED</v>
          </cell>
          <cell r="J3553" t="str">
            <v>Accepted</v>
          </cell>
          <cell r="K3553" t="str">
            <v>Online Transfer</v>
          </cell>
          <cell r="L3553" t="str">
            <v>Fresh</v>
          </cell>
          <cell r="M3553" t="str">
            <v>N/A</v>
          </cell>
          <cell r="N3553" t="str">
            <v>-</v>
          </cell>
        </row>
        <row r="3554">
          <cell r="E3554" t="str">
            <v>CK008942</v>
          </cell>
          <cell r="F3554" t="str">
            <v>2026-01-09 22:49:46</v>
          </cell>
          <cell r="G3554">
            <v>13000</v>
          </cell>
          <cell r="H3554">
            <v>46032</v>
          </cell>
          <cell r="I3554" t="str">
            <v>WASIQ.JAVED</v>
          </cell>
          <cell r="J3554" t="str">
            <v>Accepted</v>
          </cell>
          <cell r="K3554" t="str">
            <v>Cash Deposit</v>
          </cell>
          <cell r="L3554" t="str">
            <v>Fresh</v>
          </cell>
          <cell r="M3554" t="str">
            <v>N/A</v>
          </cell>
          <cell r="N3554" t="str">
            <v>-</v>
          </cell>
        </row>
        <row r="3555">
          <cell r="E3555" t="str">
            <v>NZE1200112828</v>
          </cell>
          <cell r="F3555" t="str">
            <v>2026-01-10 16:56:16</v>
          </cell>
          <cell r="G3555">
            <v>13000</v>
          </cell>
          <cell r="H3555">
            <v>46032</v>
          </cell>
          <cell r="I3555" t="str">
            <v>WASIQ.JAVED</v>
          </cell>
          <cell r="J3555" t="str">
            <v>Accepted</v>
          </cell>
          <cell r="K3555" t="str">
            <v>Online Transfer</v>
          </cell>
          <cell r="L3555" t="str">
            <v>Fresh</v>
          </cell>
          <cell r="M3555" t="str">
            <v>N/A</v>
          </cell>
          <cell r="N3555" t="str">
            <v>-</v>
          </cell>
        </row>
        <row r="3556">
          <cell r="E3556" t="str">
            <v>ZE2-1304085</v>
          </cell>
          <cell r="F3556" t="str">
            <v>2026-01-11 16:15:18</v>
          </cell>
          <cell r="G3556">
            <v>13000</v>
          </cell>
          <cell r="H3556">
            <v>46033</v>
          </cell>
          <cell r="I3556" t="str">
            <v>WASIQ.JAVED</v>
          </cell>
          <cell r="J3556" t="str">
            <v>Accepted</v>
          </cell>
          <cell r="K3556" t="str">
            <v>Online Transfer</v>
          </cell>
          <cell r="L3556" t="str">
            <v>Fresh</v>
          </cell>
          <cell r="M3556" t="str">
            <v>N/A</v>
          </cell>
          <cell r="N3556" t="str">
            <v>-</v>
          </cell>
        </row>
        <row r="3557">
          <cell r="E3557" t="str">
            <v>NF1AET306H1229512</v>
          </cell>
          <cell r="F3557" t="str">
            <v>2025-01-27 00:00:00</v>
          </cell>
          <cell r="G3557">
            <v>10000</v>
          </cell>
          <cell r="H3557">
            <v>46035</v>
          </cell>
          <cell r="I3557" t="str">
            <v>NAZRA.NAZAR</v>
          </cell>
          <cell r="J3557" t="str">
            <v>Accepted</v>
          </cell>
          <cell r="K3557" t="str">
            <v>Online Transfer</v>
          </cell>
          <cell r="L3557" t="str">
            <v>Renewal</v>
          </cell>
          <cell r="M3557" t="str">
            <v>-</v>
          </cell>
          <cell r="N3557" t="str">
            <v>-</v>
          </cell>
        </row>
        <row r="3558">
          <cell r="E3558" t="str">
            <v>KSP130-2165424</v>
          </cell>
          <cell r="F3558" t="str">
            <v>2026-01-14 00:00:00</v>
          </cell>
          <cell r="G3558">
            <v>18000</v>
          </cell>
          <cell r="H3558">
            <v>46035</v>
          </cell>
          <cell r="I3558" t="str">
            <v>ABDUL.AHAD</v>
          </cell>
          <cell r="J3558" t="str">
            <v>Accepted</v>
          </cell>
          <cell r="K3558" t="str">
            <v>Online Transfer</v>
          </cell>
          <cell r="L3558" t="str">
            <v>Conversion</v>
          </cell>
          <cell r="M3558" t="str">
            <v>NON</v>
          </cell>
          <cell r="N3558" t="str">
            <v>-</v>
          </cell>
        </row>
        <row r="3559">
          <cell r="E3559">
            <v>7009559</v>
          </cell>
          <cell r="F3559" t="str">
            <v>2021-01-19 17:16:09</v>
          </cell>
          <cell r="G3559">
            <v>15000</v>
          </cell>
          <cell r="H3559">
            <v>46035</v>
          </cell>
          <cell r="I3559" t="str">
            <v>ABDUL.AHAD</v>
          </cell>
          <cell r="J3559" t="str">
            <v>Accepted</v>
          </cell>
          <cell r="K3559" t="str">
            <v>Online Transfer</v>
          </cell>
          <cell r="L3559" t="str">
            <v>Renewal</v>
          </cell>
          <cell r="M3559" t="str">
            <v>-</v>
          </cell>
          <cell r="N3559" t="str">
            <v>-</v>
          </cell>
        </row>
        <row r="3560">
          <cell r="E3560" t="str">
            <v>NNAQL51AZKP518751</v>
          </cell>
          <cell r="F3560" t="str">
            <v>2025-01-20 18:45:46</v>
          </cell>
          <cell r="G3560">
            <v>11000</v>
          </cell>
          <cell r="H3560">
            <v>46035</v>
          </cell>
          <cell r="I3560" t="str">
            <v>ABDUL.AHAD</v>
          </cell>
          <cell r="J3560" t="str">
            <v>Accepted</v>
          </cell>
          <cell r="K3560" t="str">
            <v>Online Transfer</v>
          </cell>
          <cell r="L3560" t="str">
            <v>Renewal</v>
          </cell>
          <cell r="M3560" t="str">
            <v>-</v>
          </cell>
          <cell r="N3560" t="str">
            <v>-</v>
          </cell>
        </row>
        <row r="3561">
          <cell r="E3561">
            <v>1095626</v>
          </cell>
          <cell r="F3561" t="str">
            <v>2022-01-10 13:37:57</v>
          </cell>
          <cell r="G3561">
            <v>15000</v>
          </cell>
          <cell r="H3561">
            <v>46035</v>
          </cell>
          <cell r="I3561" t="str">
            <v>ABDUL.AHAD</v>
          </cell>
          <cell r="J3561" t="str">
            <v>Accepted</v>
          </cell>
          <cell r="K3561" t="str">
            <v>Online Transfer</v>
          </cell>
          <cell r="L3561" t="str">
            <v>Renewal</v>
          </cell>
          <cell r="M3561" t="str">
            <v>-</v>
          </cell>
          <cell r="N3561" t="str">
            <v>-</v>
          </cell>
        </row>
        <row r="3562">
          <cell r="E3562" t="str">
            <v>R5548170</v>
          </cell>
          <cell r="F3562" t="str">
            <v>2022-01-15 13:52:47</v>
          </cell>
          <cell r="G3562">
            <v>15000</v>
          </cell>
          <cell r="H3562">
            <v>46035</v>
          </cell>
          <cell r="I3562" t="str">
            <v>ABDUL.AHAD</v>
          </cell>
          <cell r="J3562" t="str">
            <v>Accepted</v>
          </cell>
          <cell r="K3562" t="str">
            <v>Online Transfer</v>
          </cell>
          <cell r="L3562" t="str">
            <v>Renewal</v>
          </cell>
          <cell r="M3562" t="str">
            <v>-</v>
          </cell>
          <cell r="N3562" t="str">
            <v>-</v>
          </cell>
        </row>
        <row r="3563">
          <cell r="E3563" t="str">
            <v>R0907307</v>
          </cell>
          <cell r="F3563" t="str">
            <v>2025-01-16 15:57:48</v>
          </cell>
          <cell r="G3563">
            <v>15000</v>
          </cell>
          <cell r="H3563">
            <v>46035</v>
          </cell>
          <cell r="I3563" t="str">
            <v>ABDUL.AHAD</v>
          </cell>
          <cell r="J3563" t="str">
            <v>Accepted</v>
          </cell>
          <cell r="K3563" t="str">
            <v>Online Transfer</v>
          </cell>
          <cell r="L3563" t="str">
            <v>Renewal</v>
          </cell>
          <cell r="M3563" t="str">
            <v>-</v>
          </cell>
          <cell r="N3563" t="str">
            <v>-</v>
          </cell>
        </row>
        <row r="3564">
          <cell r="E3564">
            <v>7027681</v>
          </cell>
          <cell r="F3564" t="str">
            <v>2022-01-07 18:57:06</v>
          </cell>
          <cell r="G3564">
            <v>12500</v>
          </cell>
          <cell r="H3564">
            <v>46041</v>
          </cell>
          <cell r="I3564" t="str">
            <v>ABDUL.AHAD</v>
          </cell>
          <cell r="J3564" t="str">
            <v>Accepted</v>
          </cell>
          <cell r="K3564" t="str">
            <v>Cash</v>
          </cell>
          <cell r="L3564" t="str">
            <v>Renewal</v>
          </cell>
          <cell r="M3564" t="str">
            <v>-</v>
          </cell>
          <cell r="N3564" t="str">
            <v>-</v>
          </cell>
        </row>
        <row r="3565">
          <cell r="E3565" t="str">
            <v>R022920</v>
          </cell>
          <cell r="F3565" t="str">
            <v>2026-01-13 00:00:00</v>
          </cell>
          <cell r="G3565">
            <v>13000</v>
          </cell>
          <cell r="H3565">
            <v>46034</v>
          </cell>
          <cell r="I3565" t="str">
            <v>NAZRA.NAZAR</v>
          </cell>
          <cell r="J3565" t="str">
            <v>Accepted</v>
          </cell>
          <cell r="K3565" t="str">
            <v>Online Transfer</v>
          </cell>
          <cell r="L3565" t="str">
            <v>Conversion</v>
          </cell>
          <cell r="M3565" t="str">
            <v>-</v>
          </cell>
          <cell r="N3565" t="str">
            <v>-</v>
          </cell>
        </row>
        <row r="3566">
          <cell r="E3566">
            <v>7189194</v>
          </cell>
          <cell r="F3566" t="str">
            <v>2024-01-25 00:00:00</v>
          </cell>
          <cell r="G3566">
            <v>10000</v>
          </cell>
          <cell r="H3566">
            <v>46035</v>
          </cell>
          <cell r="I3566" t="str">
            <v>MUHAMMAD.OWAIS</v>
          </cell>
          <cell r="J3566" t="str">
            <v>Accepted</v>
          </cell>
          <cell r="K3566" t="str">
            <v>Online Transfer</v>
          </cell>
          <cell r="L3566" t="str">
            <v>Renewal</v>
          </cell>
          <cell r="M3566" t="str">
            <v>N/A</v>
          </cell>
          <cell r="N3566" t="str">
            <v>-</v>
          </cell>
        </row>
        <row r="3567">
          <cell r="E3567">
            <v>1236691</v>
          </cell>
          <cell r="F3567" t="str">
            <v>2025-01-23 11:57:20</v>
          </cell>
          <cell r="G3567">
            <v>10000</v>
          </cell>
          <cell r="H3567">
            <v>46034</v>
          </cell>
          <cell r="I3567" t="str">
            <v>MUHAMMAD.OWAIS</v>
          </cell>
          <cell r="J3567" t="str">
            <v>Accepted</v>
          </cell>
          <cell r="K3567" t="str">
            <v>Online Transfer</v>
          </cell>
          <cell r="L3567" t="str">
            <v>Renewal</v>
          </cell>
          <cell r="M3567" t="str">
            <v>N/A</v>
          </cell>
          <cell r="N3567" t="str">
            <v>-</v>
          </cell>
        </row>
        <row r="3568">
          <cell r="E3568">
            <v>7008102</v>
          </cell>
          <cell r="F3568" t="str">
            <v>2025-12-17 00:00:00</v>
          </cell>
          <cell r="G3568">
            <v>11750</v>
          </cell>
          <cell r="H3568">
            <v>46021</v>
          </cell>
          <cell r="I3568" t="str">
            <v>SHAHZAD.BHATTI</v>
          </cell>
          <cell r="J3568" t="str">
            <v>Accepted</v>
          </cell>
          <cell r="K3568" t="str">
            <v>Online Transfer</v>
          </cell>
          <cell r="L3568" t="str">
            <v>Fresh</v>
          </cell>
          <cell r="M3568" t="str">
            <v>-</v>
          </cell>
          <cell r="N3568" t="str">
            <v>-</v>
          </cell>
        </row>
        <row r="3569">
          <cell r="E3569" t="str">
            <v>KP303053</v>
          </cell>
          <cell r="F3569" t="str">
            <v>2026-01-13 00:00:00</v>
          </cell>
          <cell r="G3569">
            <v>17000</v>
          </cell>
          <cell r="H3569">
            <v>46035</v>
          </cell>
          <cell r="I3569" t="str">
            <v>MUHAMMAD.OWAIS</v>
          </cell>
          <cell r="J3569" t="str">
            <v>Accepted</v>
          </cell>
          <cell r="K3569" t="str">
            <v>Online Transfer</v>
          </cell>
          <cell r="L3569" t="str">
            <v>Conversion</v>
          </cell>
          <cell r="M3569" t="str">
            <v>N/A</v>
          </cell>
          <cell r="N3569" t="str">
            <v>-</v>
          </cell>
        </row>
        <row r="3570">
          <cell r="E3570">
            <v>1001471</v>
          </cell>
          <cell r="F3570" t="str">
            <v>2026-01-13 00:00:00</v>
          </cell>
          <cell r="G3570">
            <v>13000</v>
          </cell>
          <cell r="H3570">
            <v>46035</v>
          </cell>
          <cell r="I3570" t="str">
            <v>SAIF.MALIK</v>
          </cell>
          <cell r="J3570" t="str">
            <v>Accepted</v>
          </cell>
          <cell r="K3570" t="str">
            <v>Online Transfer</v>
          </cell>
          <cell r="L3570" t="str">
            <v>Conversion</v>
          </cell>
          <cell r="M3570" t="str">
            <v>NA</v>
          </cell>
          <cell r="N3570" t="str">
            <v>-</v>
          </cell>
        </row>
        <row r="3571">
          <cell r="E3571">
            <v>10063183</v>
          </cell>
          <cell r="F3571" t="str">
            <v>2024-01-25 12:47:58</v>
          </cell>
          <cell r="G3571">
            <v>13000</v>
          </cell>
          <cell r="H3571">
            <v>46035</v>
          </cell>
          <cell r="I3571" t="str">
            <v>MOSES.AKHTAR</v>
          </cell>
          <cell r="J3571" t="str">
            <v>Accepted</v>
          </cell>
          <cell r="K3571" t="str">
            <v>Online Transfer</v>
          </cell>
          <cell r="L3571" t="str">
            <v>Renewal</v>
          </cell>
          <cell r="M3571" t="str">
            <v>-</v>
          </cell>
          <cell r="N3571" t="str">
            <v>-</v>
          </cell>
        </row>
        <row r="3572">
          <cell r="E3572">
            <v>1043416</v>
          </cell>
          <cell r="F3572" t="str">
            <v>2026-01-13 00:00:00</v>
          </cell>
          <cell r="G3572">
            <v>16000</v>
          </cell>
          <cell r="H3572">
            <v>46035</v>
          </cell>
          <cell r="I3572" t="str">
            <v>RAHAT.GUL</v>
          </cell>
          <cell r="J3572" t="str">
            <v>Accepted</v>
          </cell>
          <cell r="K3572" t="str">
            <v>Online Transfer</v>
          </cell>
          <cell r="L3572" t="str">
            <v>Conversion</v>
          </cell>
          <cell r="M3572" t="str">
            <v>N/A</v>
          </cell>
          <cell r="N3572" t="str">
            <v>-</v>
          </cell>
        </row>
        <row r="3573">
          <cell r="E3573">
            <v>7038243</v>
          </cell>
          <cell r="F3573" t="str">
            <v>2023-01-25 11:55:46</v>
          </cell>
          <cell r="G3573">
            <v>13000</v>
          </cell>
          <cell r="H3573">
            <v>46032</v>
          </cell>
          <cell r="I3573" t="str">
            <v>SABA.CH</v>
          </cell>
          <cell r="J3573" t="str">
            <v>Accepted</v>
          </cell>
          <cell r="K3573" t="str">
            <v>Online Transfer</v>
          </cell>
          <cell r="L3573" t="str">
            <v>Renewal</v>
          </cell>
          <cell r="M3573" t="str">
            <v>-</v>
          </cell>
          <cell r="N3573" t="str">
            <v>-</v>
          </cell>
        </row>
        <row r="3574">
          <cell r="E3574">
            <v>209495</v>
          </cell>
          <cell r="F3574" t="str">
            <v>2023-01-24 16:50:02</v>
          </cell>
          <cell r="G3574">
            <v>13000</v>
          </cell>
          <cell r="H3574">
            <v>46032</v>
          </cell>
          <cell r="I3574" t="str">
            <v>SABA.CH</v>
          </cell>
          <cell r="J3574" t="str">
            <v>Accepted</v>
          </cell>
          <cell r="K3574" t="str">
            <v>Online Transfer</v>
          </cell>
          <cell r="L3574" t="str">
            <v>Renewal</v>
          </cell>
          <cell r="M3574" t="str">
            <v>-</v>
          </cell>
          <cell r="N3574" t="str">
            <v>-</v>
          </cell>
        </row>
        <row r="3575">
          <cell r="E3575" t="str">
            <v>ZRE172R-7000780</v>
          </cell>
          <cell r="F3575" t="str">
            <v>2026-01-13 16:31:39</v>
          </cell>
          <cell r="G3575">
            <v>20000</v>
          </cell>
          <cell r="H3575">
            <v>46035</v>
          </cell>
          <cell r="I3575" t="str">
            <v>M.FAIZAN</v>
          </cell>
          <cell r="J3575" t="str">
            <v>Accepted</v>
          </cell>
          <cell r="K3575" t="str">
            <v>Online Transfer</v>
          </cell>
          <cell r="L3575" t="str">
            <v>Fresh</v>
          </cell>
          <cell r="M3575" t="str">
            <v>N/A</v>
          </cell>
          <cell r="N3575" t="str">
            <v>-</v>
          </cell>
        </row>
        <row r="3576">
          <cell r="E3576">
            <v>9520994</v>
          </cell>
          <cell r="F3576" t="str">
            <v>2023-01-25 11:57:15</v>
          </cell>
          <cell r="G3576">
            <v>13000</v>
          </cell>
          <cell r="H3576">
            <v>46032</v>
          </cell>
          <cell r="I3576" t="str">
            <v>SABA.CH</v>
          </cell>
          <cell r="J3576" t="str">
            <v>Accepted</v>
          </cell>
          <cell r="K3576" t="str">
            <v>Online Transfer</v>
          </cell>
          <cell r="L3576" t="str">
            <v>Renewal</v>
          </cell>
          <cell r="M3576" t="str">
            <v>-</v>
          </cell>
          <cell r="N3576" t="str">
            <v>-</v>
          </cell>
        </row>
        <row r="3577">
          <cell r="E3577" t="str">
            <v>C-R020743</v>
          </cell>
          <cell r="F3577" t="str">
            <v>2025-12-27 11:01:42</v>
          </cell>
          <cell r="G3577">
            <v>12500</v>
          </cell>
          <cell r="H3577">
            <v>46035</v>
          </cell>
          <cell r="I3577" t="str">
            <v>WAQAR.NABI</v>
          </cell>
          <cell r="J3577" t="str">
            <v>Accepted</v>
          </cell>
          <cell r="K3577" t="str">
            <v>Cash Deposit</v>
          </cell>
          <cell r="L3577" t="str">
            <v>Fresh</v>
          </cell>
          <cell r="M3577" t="str">
            <v>N/A</v>
          </cell>
          <cell r="N3577" t="str">
            <v>-</v>
          </cell>
        </row>
        <row r="3578">
          <cell r="E3578" t="str">
            <v>SR062892</v>
          </cell>
          <cell r="F3578" t="str">
            <v>2025-12-29 10:43:02</v>
          </cell>
          <cell r="G3578">
            <v>12500</v>
          </cell>
          <cell r="H3578">
            <v>46035</v>
          </cell>
          <cell r="I3578" t="str">
            <v>WAQAR.NABI</v>
          </cell>
          <cell r="J3578" t="str">
            <v>Accepted</v>
          </cell>
          <cell r="K3578" t="str">
            <v>Cash Deposit</v>
          </cell>
          <cell r="L3578" t="str">
            <v>Fresh</v>
          </cell>
          <cell r="M3578" t="str">
            <v>N/A</v>
          </cell>
          <cell r="N3578" t="str">
            <v>-</v>
          </cell>
        </row>
        <row r="3579">
          <cell r="E3579" t="str">
            <v>NSP151R-9521645</v>
          </cell>
          <cell r="F3579" t="str">
            <v>2023-01-24 14:49:30</v>
          </cell>
          <cell r="G3579">
            <v>12000</v>
          </cell>
          <cell r="H3579">
            <v>46031</v>
          </cell>
          <cell r="I3579" t="str">
            <v>SABA.CH</v>
          </cell>
          <cell r="J3579" t="str">
            <v>Accepted</v>
          </cell>
          <cell r="K3579" t="str">
            <v>Online Transfer</v>
          </cell>
          <cell r="L3579" t="str">
            <v>Renewal</v>
          </cell>
          <cell r="M3579" t="str">
            <v>-</v>
          </cell>
          <cell r="N3579" t="str">
            <v>-</v>
          </cell>
        </row>
        <row r="3580">
          <cell r="E3580">
            <v>7075478</v>
          </cell>
          <cell r="F3580" t="str">
            <v>2025-12-30 12:26:05</v>
          </cell>
          <cell r="G3580">
            <v>12500</v>
          </cell>
          <cell r="H3580">
            <v>46035</v>
          </cell>
          <cell r="I3580" t="str">
            <v>WAQAR.NABI</v>
          </cell>
          <cell r="J3580" t="str">
            <v>Accepted</v>
          </cell>
          <cell r="K3580" t="str">
            <v>Cash Deposit</v>
          </cell>
          <cell r="L3580" t="str">
            <v>Fresh</v>
          </cell>
          <cell r="M3580" t="str">
            <v>N/A</v>
          </cell>
          <cell r="N3580" t="str">
            <v>-</v>
          </cell>
        </row>
        <row r="3581">
          <cell r="E3581" t="str">
            <v>NF1SZC63S00113055</v>
          </cell>
          <cell r="F3581" t="str">
            <v>2026-01-13 00:00:00</v>
          </cell>
          <cell r="G3581">
            <v>12000</v>
          </cell>
          <cell r="H3581">
            <v>46035</v>
          </cell>
          <cell r="I3581" t="str">
            <v>IQRA.KHAN</v>
          </cell>
          <cell r="J3581" t="str">
            <v>Accepted</v>
          </cell>
          <cell r="K3581" t="str">
            <v>Online Transfer</v>
          </cell>
          <cell r="L3581" t="str">
            <v>Conversion</v>
          </cell>
          <cell r="M3581" t="str">
            <v>n/a</v>
          </cell>
          <cell r="N3581" t="str">
            <v>-</v>
          </cell>
        </row>
        <row r="3582">
          <cell r="E3582" t="str">
            <v>ZRE171R6048772</v>
          </cell>
          <cell r="F3582" t="str">
            <v>2022-07-28 13:48:00</v>
          </cell>
          <cell r="G3582">
            <v>4000</v>
          </cell>
          <cell r="H3582">
            <v>46035</v>
          </cell>
          <cell r="I3582" t="str">
            <v>WAQAR.NABI</v>
          </cell>
          <cell r="J3582" t="str">
            <v>Accepted</v>
          </cell>
          <cell r="K3582" t="str">
            <v>Cash Deposit</v>
          </cell>
          <cell r="L3582" t="str">
            <v>Removal Transfer</v>
          </cell>
          <cell r="M3582" t="str">
            <v>-</v>
          </cell>
          <cell r="N3582" t="str">
            <v>-</v>
          </cell>
        </row>
        <row r="3583">
          <cell r="E3583" t="str">
            <v>E-BD0266</v>
          </cell>
          <cell r="F3583" t="str">
            <v>2025-12-31 18:08:22</v>
          </cell>
          <cell r="G3583">
            <v>12500</v>
          </cell>
          <cell r="H3583">
            <v>46035</v>
          </cell>
          <cell r="I3583" t="str">
            <v>WAQAR.NABI</v>
          </cell>
          <cell r="J3583" t="str">
            <v>Accepted</v>
          </cell>
          <cell r="K3583" t="str">
            <v>Cash Deposit</v>
          </cell>
          <cell r="L3583" t="str">
            <v>Fresh</v>
          </cell>
          <cell r="M3583" t="str">
            <v>N/A</v>
          </cell>
          <cell r="N3583" t="str">
            <v>-</v>
          </cell>
        </row>
        <row r="3584">
          <cell r="E3584" t="str">
            <v>P306049</v>
          </cell>
          <cell r="F3584" t="str">
            <v>2025-12-29 21:39:05</v>
          </cell>
          <cell r="G3584">
            <v>12500</v>
          </cell>
          <cell r="H3584">
            <v>46035</v>
          </cell>
          <cell r="I3584" t="str">
            <v>WAQAR.NABI</v>
          </cell>
          <cell r="J3584" t="str">
            <v>Accepted</v>
          </cell>
          <cell r="K3584" t="str">
            <v>Cash Deposit</v>
          </cell>
          <cell r="L3584" t="str">
            <v>Fresh</v>
          </cell>
          <cell r="M3584" t="str">
            <v>N/A</v>
          </cell>
          <cell r="N3584" t="str">
            <v>-</v>
          </cell>
        </row>
        <row r="3585">
          <cell r="E3585" t="str">
            <v>H1072826</v>
          </cell>
          <cell r="F3585" t="str">
            <v>2026-01-07 12:25:33</v>
          </cell>
          <cell r="G3585">
            <v>13000</v>
          </cell>
          <cell r="H3585">
            <v>46035</v>
          </cell>
          <cell r="I3585" t="str">
            <v>WAQAR.NABI</v>
          </cell>
          <cell r="J3585" t="str">
            <v>Accepted</v>
          </cell>
          <cell r="K3585" t="str">
            <v>Cash Deposit</v>
          </cell>
          <cell r="L3585" t="str">
            <v>Fresh</v>
          </cell>
          <cell r="M3585" t="str">
            <v>N/A</v>
          </cell>
          <cell r="N3585" t="str">
            <v>-</v>
          </cell>
        </row>
        <row r="3586">
          <cell r="E3586">
            <v>7002313</v>
          </cell>
          <cell r="F3586" t="str">
            <v>2025-12-26 11:03:18</v>
          </cell>
          <cell r="G3586">
            <v>12500</v>
          </cell>
          <cell r="H3586">
            <v>46035</v>
          </cell>
          <cell r="I3586" t="str">
            <v>WAQAR.NABI</v>
          </cell>
          <cell r="J3586" t="str">
            <v>Accepted</v>
          </cell>
          <cell r="K3586" t="str">
            <v>Cash Deposit</v>
          </cell>
          <cell r="L3586" t="str">
            <v>Fresh</v>
          </cell>
          <cell r="M3586" t="str">
            <v>N/A</v>
          </cell>
          <cell r="N3586" t="str">
            <v>-</v>
          </cell>
        </row>
        <row r="3587">
          <cell r="E3587">
            <v>303182</v>
          </cell>
          <cell r="F3587" t="str">
            <v>2026-01-02 15:08:53</v>
          </cell>
          <cell r="G3587">
            <v>13000</v>
          </cell>
          <cell r="H3587">
            <v>46035</v>
          </cell>
          <cell r="I3587" t="str">
            <v>WAQAR.NABI</v>
          </cell>
          <cell r="J3587" t="str">
            <v>Accepted</v>
          </cell>
          <cell r="K3587" t="str">
            <v>Cash Deposit</v>
          </cell>
          <cell r="L3587" t="str">
            <v>Fresh</v>
          </cell>
          <cell r="M3587" t="str">
            <v>N/A</v>
          </cell>
          <cell r="N3587" t="str">
            <v>-</v>
          </cell>
        </row>
        <row r="3588">
          <cell r="E3588" t="str">
            <v>KP309785</v>
          </cell>
          <cell r="F3588" t="str">
            <v>2024-11-12 18:15:00</v>
          </cell>
          <cell r="G3588">
            <v>8000</v>
          </cell>
          <cell r="H3588">
            <v>46014</v>
          </cell>
          <cell r="I3588" t="str">
            <v>M.KHALID</v>
          </cell>
          <cell r="J3588" t="str">
            <v>Accepted</v>
          </cell>
          <cell r="K3588" t="str">
            <v>Cheque</v>
          </cell>
          <cell r="L3588" t="str">
            <v>Renewal</v>
          </cell>
          <cell r="M3588" t="str">
            <v>-</v>
          </cell>
          <cell r="N3588" t="str">
            <v>-</v>
          </cell>
        </row>
        <row r="3589">
          <cell r="E3589" t="str">
            <v>R003660</v>
          </cell>
          <cell r="F3589" t="str">
            <v>2026-01-02 16:36:21</v>
          </cell>
          <cell r="G3589">
            <v>13000</v>
          </cell>
          <cell r="H3589">
            <v>46035</v>
          </cell>
          <cell r="I3589" t="str">
            <v>WAQAR.NABI</v>
          </cell>
          <cell r="J3589" t="str">
            <v>Accepted</v>
          </cell>
          <cell r="K3589" t="str">
            <v>Cash Deposit</v>
          </cell>
          <cell r="L3589" t="str">
            <v>Fresh</v>
          </cell>
          <cell r="M3589" t="str">
            <v>N/A</v>
          </cell>
          <cell r="N3589" t="str">
            <v>-</v>
          </cell>
        </row>
        <row r="3590">
          <cell r="E3590" t="str">
            <v>R4076423</v>
          </cell>
          <cell r="F3590" t="str">
            <v>2025-12-31 09:05:16</v>
          </cell>
          <cell r="G3590">
            <v>12500</v>
          </cell>
          <cell r="H3590">
            <v>46035</v>
          </cell>
          <cell r="I3590" t="str">
            <v>WAQAR.NABI</v>
          </cell>
          <cell r="J3590" t="str">
            <v>Accepted</v>
          </cell>
          <cell r="K3590" t="str">
            <v>Cash Deposit</v>
          </cell>
          <cell r="L3590" t="str">
            <v>Fresh</v>
          </cell>
          <cell r="M3590" t="str">
            <v>N/A</v>
          </cell>
          <cell r="N3590" t="str">
            <v>-</v>
          </cell>
        </row>
        <row r="3591">
          <cell r="E3591" t="str">
            <v>S00111978</v>
          </cell>
          <cell r="F3591" t="str">
            <v>2024-10-15 00:00:00</v>
          </cell>
          <cell r="G3591">
            <v>8000</v>
          </cell>
          <cell r="H3591">
            <v>46014</v>
          </cell>
          <cell r="I3591" t="str">
            <v>M.KHALID</v>
          </cell>
          <cell r="J3591" t="str">
            <v>Accepted</v>
          </cell>
          <cell r="K3591" t="str">
            <v>Cheque</v>
          </cell>
          <cell r="L3591" t="str">
            <v>Renewal</v>
          </cell>
          <cell r="M3591" t="str">
            <v>-</v>
          </cell>
          <cell r="N3591" t="str">
            <v>-</v>
          </cell>
        </row>
        <row r="3592">
          <cell r="E3592">
            <v>1258263</v>
          </cell>
          <cell r="F3592" t="str">
            <v>2026-01-03 15:55:28</v>
          </cell>
          <cell r="G3592">
            <v>13000</v>
          </cell>
          <cell r="H3592">
            <v>46034</v>
          </cell>
          <cell r="I3592" t="str">
            <v>WAQAR.NABI</v>
          </cell>
          <cell r="J3592" t="str">
            <v>Accepted</v>
          </cell>
          <cell r="K3592" t="str">
            <v>Online Transfer</v>
          </cell>
          <cell r="L3592" t="str">
            <v>Fresh</v>
          </cell>
          <cell r="M3592" t="str">
            <v>N/A</v>
          </cell>
          <cell r="N3592" t="str">
            <v>-</v>
          </cell>
        </row>
        <row r="3593">
          <cell r="E3593">
            <v>1272707</v>
          </cell>
          <cell r="F3593" t="str">
            <v>2026-01-10 18:14:39</v>
          </cell>
          <cell r="G3593">
            <v>10000</v>
          </cell>
          <cell r="H3593">
            <v>46034</v>
          </cell>
          <cell r="I3593" t="str">
            <v>WAQAR.NABI</v>
          </cell>
          <cell r="J3593" t="str">
            <v>Accepted</v>
          </cell>
          <cell r="K3593" t="str">
            <v>Online Transfer</v>
          </cell>
          <cell r="L3593" t="str">
            <v>Fresh</v>
          </cell>
          <cell r="M3593" t="str">
            <v>N/A</v>
          </cell>
          <cell r="N3593" t="str">
            <v>-</v>
          </cell>
        </row>
        <row r="3594">
          <cell r="E3594">
            <v>7050037</v>
          </cell>
          <cell r="F3594" t="str">
            <v>2025-12-15 10:05:32</v>
          </cell>
          <cell r="G3594">
            <v>14000</v>
          </cell>
          <cell r="H3594">
            <v>46035</v>
          </cell>
          <cell r="I3594" t="str">
            <v>ANIL</v>
          </cell>
          <cell r="J3594" t="str">
            <v>Accepted</v>
          </cell>
          <cell r="K3594" t="str">
            <v>Online Transfer</v>
          </cell>
          <cell r="L3594" t="str">
            <v>Fresh</v>
          </cell>
          <cell r="M3594" t="str">
            <v>N/A</v>
          </cell>
          <cell r="N3594" t="str">
            <v>-</v>
          </cell>
        </row>
        <row r="3595">
          <cell r="E3595">
            <v>10044503</v>
          </cell>
          <cell r="F3595" t="str">
            <v>2024-01-26 22:18:20</v>
          </cell>
          <cell r="G3595">
            <v>10000</v>
          </cell>
          <cell r="H3595">
            <v>46035</v>
          </cell>
          <cell r="I3595" t="str">
            <v>M.KHALID</v>
          </cell>
          <cell r="J3595" t="str">
            <v>Accepted</v>
          </cell>
          <cell r="K3595" t="str">
            <v>Online Transfer</v>
          </cell>
          <cell r="L3595" t="str">
            <v>Renewal</v>
          </cell>
          <cell r="M3595" t="str">
            <v>-</v>
          </cell>
          <cell r="N3595" t="str">
            <v>-</v>
          </cell>
        </row>
        <row r="3596">
          <cell r="E3596" t="str">
            <v>BJW-259</v>
          </cell>
          <cell r="F3596" t="str">
            <v>2026-01-12 17:45:19</v>
          </cell>
          <cell r="G3596">
            <v>16000</v>
          </cell>
          <cell r="H3596">
            <v>46034</v>
          </cell>
          <cell r="I3596" t="str">
            <v>M.FAIZAN</v>
          </cell>
          <cell r="J3596" t="str">
            <v>Accepted</v>
          </cell>
          <cell r="K3596" t="str">
            <v>Online Transfer</v>
          </cell>
          <cell r="L3596" t="str">
            <v>Fresh</v>
          </cell>
          <cell r="M3596" t="str">
            <v>N/A</v>
          </cell>
          <cell r="N3596" t="str">
            <v>-</v>
          </cell>
        </row>
        <row r="3597">
          <cell r="E3597">
            <v>251207</v>
          </cell>
          <cell r="F3597" t="str">
            <v>2021-01-25 13:10:57</v>
          </cell>
          <cell r="G3597">
            <v>16000</v>
          </cell>
          <cell r="H3597">
            <v>46035</v>
          </cell>
          <cell r="I3597" t="str">
            <v>ALIZA.WALEED</v>
          </cell>
          <cell r="J3597" t="str">
            <v>Accepted</v>
          </cell>
          <cell r="K3597" t="str">
            <v>Online Transfer</v>
          </cell>
          <cell r="L3597" t="str">
            <v>Renewal</v>
          </cell>
          <cell r="M3597" t="str">
            <v>-</v>
          </cell>
          <cell r="N3597" t="str">
            <v>-</v>
          </cell>
        </row>
        <row r="3598">
          <cell r="E3598" t="str">
            <v>R019362</v>
          </cell>
          <cell r="F3598" t="str">
            <v>2026-01-13 00:00:00</v>
          </cell>
          <cell r="G3598">
            <v>13500</v>
          </cell>
          <cell r="H3598">
            <v>46035</v>
          </cell>
          <cell r="I3598" t="str">
            <v>HUZAIFA.KHAN</v>
          </cell>
          <cell r="J3598" t="str">
            <v>Accepted</v>
          </cell>
          <cell r="K3598" t="str">
            <v>Online Transfer</v>
          </cell>
          <cell r="L3598" t="str">
            <v>Conversion</v>
          </cell>
          <cell r="M3598" t="str">
            <v>na</v>
          </cell>
          <cell r="N3598" t="str">
            <v>-</v>
          </cell>
        </row>
        <row r="3599">
          <cell r="E3599" t="str">
            <v>NF1AET306H1016665</v>
          </cell>
          <cell r="F3599" t="str">
            <v>2024-12-21 10:48:00</v>
          </cell>
          <cell r="G3599">
            <v>10000</v>
          </cell>
          <cell r="H3599">
            <v>46034</v>
          </cell>
          <cell r="I3599" t="str">
            <v>ZAYNAB.MUSTAFA</v>
          </cell>
          <cell r="J3599" t="str">
            <v>Accepted</v>
          </cell>
          <cell r="K3599" t="str">
            <v>Online Transfer</v>
          </cell>
          <cell r="L3599" t="str">
            <v>Renewal</v>
          </cell>
          <cell r="M3599" t="str">
            <v>-</v>
          </cell>
          <cell r="N3599" t="str">
            <v>-</v>
          </cell>
        </row>
        <row r="3600">
          <cell r="E3600">
            <v>7063864</v>
          </cell>
          <cell r="F3600" t="str">
            <v>2023-01-26 17:44:36</v>
          </cell>
          <cell r="G3600">
            <v>15500</v>
          </cell>
          <cell r="H3600">
            <v>46035</v>
          </cell>
          <cell r="I3600" t="str">
            <v>AGHA.M.JAFFER</v>
          </cell>
          <cell r="J3600" t="str">
            <v>Accepted</v>
          </cell>
          <cell r="K3600" t="str">
            <v>Online Transfer</v>
          </cell>
          <cell r="L3600" t="str">
            <v>Renewal</v>
          </cell>
          <cell r="M3600" t="str">
            <v>-</v>
          </cell>
          <cell r="N3600" t="str">
            <v>-</v>
          </cell>
        </row>
        <row r="3601">
          <cell r="E3601">
            <v>1226421</v>
          </cell>
          <cell r="F3601" t="str">
            <v>2025-01-13 15:49:00</v>
          </cell>
          <cell r="G3601">
            <v>7500</v>
          </cell>
          <cell r="H3601">
            <v>46035</v>
          </cell>
          <cell r="I3601" t="str">
            <v>ZAYNAB.MUSTAFA</v>
          </cell>
          <cell r="J3601" t="str">
            <v>Accepted</v>
          </cell>
          <cell r="K3601" t="str">
            <v>Online Transfer</v>
          </cell>
          <cell r="L3601" t="str">
            <v>Renewal</v>
          </cell>
          <cell r="M3601" t="str">
            <v>-</v>
          </cell>
          <cell r="N3601" t="str">
            <v>-</v>
          </cell>
        </row>
        <row r="3602">
          <cell r="E3602" t="str">
            <v>JR042492</v>
          </cell>
          <cell r="F3602" t="str">
            <v>2026-01-13 00:00:00</v>
          </cell>
          <cell r="G3602">
            <v>12000</v>
          </cell>
          <cell r="H3602">
            <v>46035</v>
          </cell>
          <cell r="I3602" t="str">
            <v>IQRA.KHAN</v>
          </cell>
          <cell r="J3602" t="str">
            <v>Accepted</v>
          </cell>
          <cell r="K3602" t="str">
            <v>Online Transfer</v>
          </cell>
          <cell r="L3602" t="str">
            <v>Conversion</v>
          </cell>
          <cell r="M3602" t="str">
            <v>n/a</v>
          </cell>
          <cell r="N3602" t="str">
            <v>-</v>
          </cell>
        </row>
        <row r="3603">
          <cell r="E3603">
            <v>1226421</v>
          </cell>
          <cell r="F3603" t="str">
            <v>2025-01-13 15:49:00</v>
          </cell>
          <cell r="G3603">
            <v>5000</v>
          </cell>
          <cell r="H3603">
            <v>46035</v>
          </cell>
          <cell r="I3603" t="str">
            <v>ZAYNAB.MUSTAFA</v>
          </cell>
          <cell r="J3603" t="str">
            <v>Accepted</v>
          </cell>
          <cell r="K3603" t="str">
            <v>Online Transfer</v>
          </cell>
          <cell r="L3603" t="str">
            <v>Renewal</v>
          </cell>
          <cell r="M3603" t="str">
            <v>-</v>
          </cell>
          <cell r="N3603" t="str">
            <v>-</v>
          </cell>
        </row>
        <row r="3604">
          <cell r="E3604" t="str">
            <v>R5567872</v>
          </cell>
          <cell r="F3604" t="str">
            <v>2025-01-25 12:54:40</v>
          </cell>
          <cell r="G3604">
            <v>15000</v>
          </cell>
          <cell r="H3604">
            <v>46035</v>
          </cell>
          <cell r="I3604" t="str">
            <v>SAIF.MALIK</v>
          </cell>
          <cell r="J3604" t="str">
            <v>Accepted</v>
          </cell>
          <cell r="K3604" t="str">
            <v>Online Transfer</v>
          </cell>
          <cell r="L3604" t="str">
            <v>Renewal</v>
          </cell>
          <cell r="M3604" t="str">
            <v>-</v>
          </cell>
          <cell r="N3604" t="str">
            <v>-</v>
          </cell>
        </row>
        <row r="3605">
          <cell r="E3605" t="str">
            <v>NF9EE4A5XS2013110</v>
          </cell>
          <cell r="F3605" t="str">
            <v>2025-01-27 11:08:23</v>
          </cell>
          <cell r="G3605">
            <v>12000</v>
          </cell>
          <cell r="H3605">
            <v>46035</v>
          </cell>
          <cell r="I3605" t="str">
            <v>MOSES.AKHTAR</v>
          </cell>
          <cell r="J3605" t="str">
            <v>Accepted</v>
          </cell>
          <cell r="K3605" t="str">
            <v>Online Transfer</v>
          </cell>
          <cell r="L3605" t="str">
            <v>Renewal</v>
          </cell>
          <cell r="M3605" t="str">
            <v>-</v>
          </cell>
          <cell r="N3605" t="str">
            <v>-</v>
          </cell>
        </row>
        <row r="3606">
          <cell r="E3606" t="str">
            <v>BWH-773</v>
          </cell>
          <cell r="F3606" t="str">
            <v>2025-01-08 16:03:00</v>
          </cell>
          <cell r="G3606">
            <v>13000</v>
          </cell>
          <cell r="H3606">
            <v>46035</v>
          </cell>
          <cell r="I3606" t="str">
            <v>RAHAT.GUL</v>
          </cell>
          <cell r="J3606" t="str">
            <v>Accepted</v>
          </cell>
          <cell r="K3606" t="str">
            <v>Online Transfer</v>
          </cell>
          <cell r="L3606" t="str">
            <v>Renewal</v>
          </cell>
          <cell r="M3606" t="str">
            <v>-</v>
          </cell>
          <cell r="N3606" t="str">
            <v>-</v>
          </cell>
        </row>
        <row r="3607">
          <cell r="E3607">
            <v>1161939</v>
          </cell>
          <cell r="F3607" t="str">
            <v>2026-01-13 00:00:00</v>
          </cell>
          <cell r="G3607">
            <v>13000</v>
          </cell>
          <cell r="H3607">
            <v>46035</v>
          </cell>
          <cell r="I3607" t="str">
            <v>JAWAHIR.SAEED</v>
          </cell>
          <cell r="J3607" t="str">
            <v>Accepted</v>
          </cell>
          <cell r="K3607" t="str">
            <v>Online Transfer</v>
          </cell>
          <cell r="L3607" t="str">
            <v>Conversion</v>
          </cell>
          <cell r="M3607" t="str">
            <v>N/A</v>
          </cell>
          <cell r="N3607" t="str">
            <v>-</v>
          </cell>
        </row>
        <row r="3608">
          <cell r="E3608" t="str">
            <v>H1182779</v>
          </cell>
          <cell r="F3608" t="str">
            <v>2023-10-04 11:39:37</v>
          </cell>
          <cell r="G3608">
            <v>11000</v>
          </cell>
          <cell r="H3608">
            <v>46034</v>
          </cell>
          <cell r="I3608" t="str">
            <v>NAZRA.NAZAR</v>
          </cell>
          <cell r="J3608" t="str">
            <v>Accepted</v>
          </cell>
          <cell r="K3608" t="str">
            <v>Online Transfer</v>
          </cell>
          <cell r="L3608" t="str">
            <v>Renewal</v>
          </cell>
          <cell r="M3608" t="str">
            <v>-</v>
          </cell>
          <cell r="N3608" t="str">
            <v>-</v>
          </cell>
        </row>
        <row r="3609">
          <cell r="E3609" t="str">
            <v>ZVG10R-0907281</v>
          </cell>
          <cell r="F3609" t="str">
            <v>2025-01-18 14:23:09</v>
          </cell>
          <cell r="G3609">
            <v>13000</v>
          </cell>
          <cell r="H3609">
            <v>46035</v>
          </cell>
          <cell r="I3609" t="str">
            <v>JAWAHIR.SAEED</v>
          </cell>
          <cell r="J3609" t="str">
            <v>Accepted</v>
          </cell>
          <cell r="K3609" t="str">
            <v>Cash Deposit</v>
          </cell>
          <cell r="L3609" t="str">
            <v>Renewal</v>
          </cell>
          <cell r="M3609" t="str">
            <v>N/A</v>
          </cell>
          <cell r="N3609" t="str">
            <v>-</v>
          </cell>
        </row>
        <row r="3610">
          <cell r="E3610" t="str">
            <v>S302513</v>
          </cell>
          <cell r="F3610" t="str">
            <v>2026-01-07 22:36:24</v>
          </cell>
          <cell r="G3610">
            <v>13000</v>
          </cell>
          <cell r="H3610">
            <v>46035</v>
          </cell>
          <cell r="I3610" t="str">
            <v>UMER.AZEEM</v>
          </cell>
          <cell r="J3610" t="str">
            <v>Accepted</v>
          </cell>
          <cell r="K3610" t="str">
            <v>Online Transfer</v>
          </cell>
          <cell r="L3610" t="str">
            <v>Fresh</v>
          </cell>
          <cell r="M3610" t="str">
            <v>N/A</v>
          </cell>
          <cell r="N3610" t="str">
            <v>-</v>
          </cell>
        </row>
        <row r="3611">
          <cell r="E3611">
            <v>276453</v>
          </cell>
          <cell r="F3611" t="str">
            <v>2026-01-05 16:00:47</v>
          </cell>
          <cell r="G3611">
            <v>13000</v>
          </cell>
          <cell r="H3611">
            <v>46035</v>
          </cell>
          <cell r="I3611" t="str">
            <v>UMER.AZEEM</v>
          </cell>
          <cell r="J3611" t="str">
            <v>Accepted</v>
          </cell>
          <cell r="K3611" t="str">
            <v>Online Transfer</v>
          </cell>
          <cell r="L3611" t="str">
            <v>Fresh</v>
          </cell>
          <cell r="M3611" t="str">
            <v>N/A</v>
          </cell>
          <cell r="N3611" t="str">
            <v>-</v>
          </cell>
        </row>
        <row r="3612">
          <cell r="E3612" t="str">
            <v>NFBDG1836PR027964</v>
          </cell>
          <cell r="F3612" t="str">
            <v>2023-01-28 11:44:18</v>
          </cell>
          <cell r="G3612">
            <v>13000</v>
          </cell>
          <cell r="H3612">
            <v>46035</v>
          </cell>
          <cell r="I3612" t="str">
            <v>AGHA.M.JAFFER</v>
          </cell>
          <cell r="J3612" t="str">
            <v>Accepted</v>
          </cell>
          <cell r="K3612" t="str">
            <v>Online Transfer</v>
          </cell>
          <cell r="L3612" t="str">
            <v>Renewal</v>
          </cell>
          <cell r="M3612" t="str">
            <v>-</v>
          </cell>
          <cell r="N3612" t="str">
            <v>-</v>
          </cell>
        </row>
        <row r="3613">
          <cell r="E3613">
            <v>2003650</v>
          </cell>
          <cell r="F3613" t="str">
            <v>2022-01-25 17:44:44</v>
          </cell>
          <cell r="G3613">
            <v>10000</v>
          </cell>
          <cell r="H3613">
            <v>46035</v>
          </cell>
          <cell r="I3613" t="str">
            <v>ZAYNAB.MUSTAFA</v>
          </cell>
          <cell r="J3613" t="str">
            <v>Accepted</v>
          </cell>
          <cell r="K3613" t="str">
            <v>Online Transfer</v>
          </cell>
          <cell r="L3613" t="str">
            <v>Renewal</v>
          </cell>
          <cell r="M3613" t="str">
            <v>-</v>
          </cell>
          <cell r="N3613" t="str">
            <v>-</v>
          </cell>
        </row>
        <row r="3614">
          <cell r="E3614" t="str">
            <v>NF1AET306H1205947</v>
          </cell>
          <cell r="F3614" t="str">
            <v>2026-01-13 00:00:00</v>
          </cell>
          <cell r="G3614">
            <v>18000</v>
          </cell>
          <cell r="H3614">
            <v>46035</v>
          </cell>
          <cell r="I3614" t="str">
            <v>YOUSUF.KHAN</v>
          </cell>
          <cell r="J3614" t="str">
            <v>Accepted</v>
          </cell>
          <cell r="K3614" t="str">
            <v>Online Transfer</v>
          </cell>
          <cell r="L3614" t="str">
            <v>Conversion</v>
          </cell>
          <cell r="M3614" t="str">
            <v>NA</v>
          </cell>
          <cell r="N3614" t="str">
            <v>-</v>
          </cell>
        </row>
        <row r="3615">
          <cell r="E3615">
            <v>10138556</v>
          </cell>
          <cell r="F3615" t="str">
            <v>2025-01-15 00:00:00</v>
          </cell>
          <cell r="G3615">
            <v>12000</v>
          </cell>
          <cell r="H3615">
            <v>46023</v>
          </cell>
          <cell r="I3615" t="str">
            <v>YOUSUF.KHAN</v>
          </cell>
          <cell r="J3615" t="str">
            <v>Accepted</v>
          </cell>
          <cell r="K3615" t="str">
            <v>Online Transfer</v>
          </cell>
          <cell r="L3615" t="str">
            <v>Renewal</v>
          </cell>
          <cell r="M3615" t="str">
            <v>-</v>
          </cell>
          <cell r="N3615" t="str">
            <v>-</v>
          </cell>
        </row>
        <row r="3616">
          <cell r="E3616" t="str">
            <v>T2024962</v>
          </cell>
          <cell r="F3616" t="str">
            <v>2026-01-09 14:18:18</v>
          </cell>
          <cell r="G3616">
            <v>12500</v>
          </cell>
          <cell r="H3616">
            <v>46034</v>
          </cell>
          <cell r="I3616" t="str">
            <v>UMER.AZEEM</v>
          </cell>
          <cell r="J3616" t="str">
            <v>Accepted</v>
          </cell>
          <cell r="K3616" t="str">
            <v>Online Transfer</v>
          </cell>
          <cell r="L3616" t="str">
            <v>Fresh</v>
          </cell>
          <cell r="M3616" t="str">
            <v>N/A</v>
          </cell>
          <cell r="N3616" t="str">
            <v>-</v>
          </cell>
        </row>
        <row r="3617">
          <cell r="E3617" t="str">
            <v>ZRE172R7025687</v>
          </cell>
          <cell r="F3617" t="str">
            <v>2026-01-12 00:00:00</v>
          </cell>
          <cell r="G3617">
            <v>13000</v>
          </cell>
          <cell r="H3617">
            <v>46034</v>
          </cell>
          <cell r="I3617" t="str">
            <v>FIZA.SHEIKH</v>
          </cell>
          <cell r="J3617" t="str">
            <v>Accepted</v>
          </cell>
          <cell r="K3617" t="str">
            <v>Online Transfer</v>
          </cell>
          <cell r="L3617" t="str">
            <v>Conversion</v>
          </cell>
          <cell r="M3617" t="str">
            <v>-</v>
          </cell>
          <cell r="N3617" t="str">
            <v>-</v>
          </cell>
        </row>
        <row r="3618">
          <cell r="E3618" t="str">
            <v>M0000128</v>
          </cell>
          <cell r="F3618" t="str">
            <v>2026-01-01 16:27:56</v>
          </cell>
          <cell r="G3618">
            <v>13000</v>
          </cell>
          <cell r="H3618">
            <v>46035</v>
          </cell>
          <cell r="I3618" t="str">
            <v>UMER.AZEEM</v>
          </cell>
          <cell r="J3618" t="str">
            <v>Accepted</v>
          </cell>
          <cell r="K3618" t="str">
            <v>Cheque Deposit</v>
          </cell>
          <cell r="L3618" t="str">
            <v>Fresh</v>
          </cell>
          <cell r="M3618" t="str">
            <v>N/A</v>
          </cell>
          <cell r="N3618" t="str">
            <v>-</v>
          </cell>
        </row>
        <row r="3619">
          <cell r="E3619">
            <v>5564140</v>
          </cell>
          <cell r="F3619" t="str">
            <v>2024-01-25 14:10:43</v>
          </cell>
          <cell r="G3619">
            <v>15000</v>
          </cell>
          <cell r="H3619">
            <v>46035</v>
          </cell>
          <cell r="I3619" t="str">
            <v>HUZAIFA.KHAN</v>
          </cell>
          <cell r="J3619" t="str">
            <v>Accepted</v>
          </cell>
          <cell r="K3619" t="str">
            <v>Online Transfer</v>
          </cell>
          <cell r="L3619" t="str">
            <v>Renewal</v>
          </cell>
          <cell r="M3619" t="str">
            <v>-</v>
          </cell>
          <cell r="N3619" t="str">
            <v>-</v>
          </cell>
        </row>
        <row r="3620">
          <cell r="E3620">
            <v>1147058</v>
          </cell>
          <cell r="F3620" t="str">
            <v>2024-01-26 12:21:44</v>
          </cell>
          <cell r="G3620">
            <v>10000</v>
          </cell>
          <cell r="H3620">
            <v>46035</v>
          </cell>
          <cell r="I3620" t="str">
            <v>SAIF.MALIK</v>
          </cell>
          <cell r="J3620" t="str">
            <v>Accepted</v>
          </cell>
          <cell r="K3620" t="str">
            <v>Online Transfer</v>
          </cell>
          <cell r="L3620" t="str">
            <v>Renewal</v>
          </cell>
          <cell r="M3620" t="str">
            <v>-</v>
          </cell>
          <cell r="N3620" t="str">
            <v>-</v>
          </cell>
        </row>
        <row r="3621">
          <cell r="E3621" t="str">
            <v>GUN126R-5573286</v>
          </cell>
          <cell r="F3621" t="str">
            <v>2026-01-13 13:05:29</v>
          </cell>
          <cell r="G3621">
            <v>15000</v>
          </cell>
          <cell r="H3621">
            <v>46035</v>
          </cell>
          <cell r="I3621" t="str">
            <v>UMER.AZEEM</v>
          </cell>
          <cell r="J3621" t="str">
            <v>Accepted</v>
          </cell>
          <cell r="K3621" t="str">
            <v>Online Transfer</v>
          </cell>
          <cell r="L3621" t="str">
            <v>Fresh</v>
          </cell>
          <cell r="M3621" t="str">
            <v>Mohammad Shamim Siddiqui</v>
          </cell>
          <cell r="N3621">
            <v>4210114032801</v>
          </cell>
        </row>
        <row r="3622">
          <cell r="E3622" t="str">
            <v>001827</v>
          </cell>
          <cell r="F3622" t="str">
            <v>2026-01-13 00:00:00</v>
          </cell>
          <cell r="G3622">
            <v>15500</v>
          </cell>
          <cell r="H3622">
            <v>46035</v>
          </cell>
          <cell r="I3622" t="str">
            <v>WASEEM.TARIQ</v>
          </cell>
          <cell r="J3622" t="str">
            <v>Accepted</v>
          </cell>
          <cell r="K3622" t="str">
            <v>Online Transfer</v>
          </cell>
          <cell r="L3622" t="str">
            <v>Conversion</v>
          </cell>
          <cell r="M3622" t="str">
            <v>NA</v>
          </cell>
          <cell r="N3622" t="str">
            <v>-</v>
          </cell>
        </row>
        <row r="3623">
          <cell r="E3623" t="str">
            <v>NZE170R-4144433</v>
          </cell>
          <cell r="F3623" t="str">
            <v>2024-01-23 11:06:08</v>
          </cell>
          <cell r="G3623">
            <v>13000</v>
          </cell>
          <cell r="H3623">
            <v>46035</v>
          </cell>
          <cell r="I3623" t="str">
            <v>AGHA.M.JAFFER</v>
          </cell>
          <cell r="J3623" t="str">
            <v>Accepted</v>
          </cell>
          <cell r="K3623" t="str">
            <v>Online Transfer</v>
          </cell>
          <cell r="L3623" t="str">
            <v>Renewal</v>
          </cell>
          <cell r="M3623" t="str">
            <v>-</v>
          </cell>
          <cell r="N3623" t="str">
            <v>-</v>
          </cell>
        </row>
        <row r="3624">
          <cell r="E3624">
            <v>1144248</v>
          </cell>
          <cell r="F3624" t="str">
            <v>2023-01-26 12:17:26</v>
          </cell>
          <cell r="G3624">
            <v>13000</v>
          </cell>
          <cell r="H3624">
            <v>46035</v>
          </cell>
          <cell r="I3624" t="str">
            <v>MOSES.AKHTAR</v>
          </cell>
          <cell r="J3624" t="str">
            <v>Accepted</v>
          </cell>
          <cell r="K3624" t="str">
            <v>Cash Deposit</v>
          </cell>
          <cell r="L3624" t="str">
            <v>Renewal</v>
          </cell>
          <cell r="M3624" t="str">
            <v>-</v>
          </cell>
          <cell r="N3624" t="str">
            <v>-</v>
          </cell>
        </row>
        <row r="3625">
          <cell r="E3625" t="str">
            <v>NFBFC6660JR048279</v>
          </cell>
          <cell r="F3625" t="str">
            <v>2022-12-28 16:50:00</v>
          </cell>
          <cell r="G3625">
            <v>10000</v>
          </cell>
          <cell r="H3625">
            <v>46035</v>
          </cell>
          <cell r="I3625" t="str">
            <v>WASEEM.TARIQ</v>
          </cell>
          <cell r="J3625" t="str">
            <v>Accepted</v>
          </cell>
          <cell r="K3625" t="str">
            <v>Online Transfer</v>
          </cell>
          <cell r="L3625" t="str">
            <v>Renewal</v>
          </cell>
          <cell r="M3625" t="str">
            <v>-</v>
          </cell>
          <cell r="N3625" t="str">
            <v>-</v>
          </cell>
        </row>
        <row r="3626">
          <cell r="E3626" t="str">
            <v>BP-1806</v>
          </cell>
          <cell r="F3626" t="str">
            <v>2025-09-26 18:17:19</v>
          </cell>
          <cell r="G3626">
            <v>12500</v>
          </cell>
          <cell r="H3626">
            <v>46034</v>
          </cell>
          <cell r="I3626" t="str">
            <v>JEHANZEB.KHAN</v>
          </cell>
          <cell r="J3626" t="str">
            <v>Accepted</v>
          </cell>
          <cell r="K3626" t="str">
            <v>Online Transfer</v>
          </cell>
          <cell r="L3626" t="str">
            <v>Fresh</v>
          </cell>
          <cell r="M3626" t="str">
            <v>N/A</v>
          </cell>
          <cell r="N3626" t="str">
            <v>-</v>
          </cell>
        </row>
        <row r="3627">
          <cell r="E3627" t="str">
            <v>NF1AVK31H10103287</v>
          </cell>
          <cell r="F3627" t="str">
            <v>2026-01-17 00:00:00</v>
          </cell>
          <cell r="G3627">
            <v>17000</v>
          </cell>
          <cell r="H3627">
            <v>46034</v>
          </cell>
          <cell r="I3627" t="str">
            <v>MUHAMMAD.UMER</v>
          </cell>
          <cell r="J3627" t="str">
            <v>Accepted</v>
          </cell>
          <cell r="K3627" t="str">
            <v>Online Transfer</v>
          </cell>
          <cell r="L3627" t="str">
            <v>Conversion</v>
          </cell>
          <cell r="M3627" t="str">
            <v>-</v>
          </cell>
          <cell r="N3627" t="str">
            <v>-</v>
          </cell>
        </row>
        <row r="3628">
          <cell r="E3628">
            <v>301883</v>
          </cell>
          <cell r="F3628" t="str">
            <v>2024-01-26 18:37:22</v>
          </cell>
          <cell r="G3628">
            <v>12000</v>
          </cell>
          <cell r="H3628">
            <v>46034</v>
          </cell>
          <cell r="I3628" t="str">
            <v>IQRA.KHAN</v>
          </cell>
          <cell r="J3628" t="str">
            <v>Accepted</v>
          </cell>
          <cell r="K3628" t="str">
            <v>Online Transfer</v>
          </cell>
          <cell r="L3628" t="str">
            <v>Renewal</v>
          </cell>
          <cell r="M3628" t="str">
            <v>-</v>
          </cell>
          <cell r="N3628" t="str">
            <v>-</v>
          </cell>
        </row>
        <row r="3629">
          <cell r="E3629" t="str">
            <v>BGW40-035173</v>
          </cell>
          <cell r="F3629" t="str">
            <v>2026-01-07 16:01:14</v>
          </cell>
          <cell r="G3629">
            <v>13000</v>
          </cell>
          <cell r="H3629">
            <v>46032</v>
          </cell>
          <cell r="I3629" t="str">
            <v>SAJID.HUSSAIN</v>
          </cell>
          <cell r="J3629" t="str">
            <v>Accepted</v>
          </cell>
          <cell r="K3629" t="str">
            <v>Online Transfer</v>
          </cell>
          <cell r="L3629" t="str">
            <v>Fresh</v>
          </cell>
          <cell r="M3629" t="str">
            <v>N/A</v>
          </cell>
          <cell r="N3629" t="str">
            <v>-</v>
          </cell>
        </row>
        <row r="3630">
          <cell r="E3630" t="str">
            <v>0001427</v>
          </cell>
          <cell r="F3630" t="str">
            <v>2026-01-05 19:23:18</v>
          </cell>
          <cell r="G3630">
            <v>13000</v>
          </cell>
          <cell r="H3630">
            <v>46032</v>
          </cell>
          <cell r="I3630" t="str">
            <v>SAJID.HUSSAIN</v>
          </cell>
          <cell r="J3630" t="str">
            <v>Accepted</v>
          </cell>
          <cell r="K3630" t="str">
            <v>Online Transfer</v>
          </cell>
          <cell r="L3630" t="str">
            <v>Fresh</v>
          </cell>
          <cell r="M3630" t="str">
            <v>N/A</v>
          </cell>
          <cell r="N3630" t="str">
            <v>-</v>
          </cell>
        </row>
        <row r="3631">
          <cell r="E3631" t="str">
            <v>NSP150R7006338</v>
          </cell>
          <cell r="F3631" t="str">
            <v>2026-01-10 13:23:14</v>
          </cell>
          <cell r="G3631">
            <v>23000</v>
          </cell>
          <cell r="H3631">
            <v>46032</v>
          </cell>
          <cell r="I3631" t="str">
            <v>S.FARAZ.AHSAN</v>
          </cell>
          <cell r="J3631" t="str">
            <v>Accepted</v>
          </cell>
          <cell r="K3631" t="str">
            <v>Online Transfer</v>
          </cell>
          <cell r="L3631" t="str">
            <v>Fresh</v>
          </cell>
          <cell r="M3631" t="str">
            <v>N/A</v>
          </cell>
          <cell r="N3631" t="str">
            <v>-</v>
          </cell>
        </row>
        <row r="3632">
          <cell r="E3632" t="str">
            <v>KSP2100084675</v>
          </cell>
          <cell r="F3632" t="str">
            <v>2025-12-19 20:30:12</v>
          </cell>
          <cell r="G3632">
            <v>15000</v>
          </cell>
          <cell r="H3632">
            <v>46032</v>
          </cell>
          <cell r="I3632" t="str">
            <v>S.FARAZ.AHSAN</v>
          </cell>
          <cell r="J3632" t="str">
            <v>Accepted</v>
          </cell>
          <cell r="K3632" t="str">
            <v>Online Transfer</v>
          </cell>
          <cell r="L3632" t="str">
            <v>Fresh</v>
          </cell>
          <cell r="M3632" t="str">
            <v>N/A</v>
          </cell>
          <cell r="N3632" t="str">
            <v>-</v>
          </cell>
        </row>
        <row r="3633">
          <cell r="E3633" t="str">
            <v>NF1SZC63S00219297</v>
          </cell>
          <cell r="F3633" t="str">
            <v>2026-01-06 13:31:02</v>
          </cell>
          <cell r="G3633">
            <v>13000</v>
          </cell>
          <cell r="H3633">
            <v>46032</v>
          </cell>
          <cell r="I3633" t="str">
            <v>SAJID.HUSSAIN</v>
          </cell>
          <cell r="J3633" t="str">
            <v>Accepted</v>
          </cell>
          <cell r="K3633" t="str">
            <v>Cash Deposit</v>
          </cell>
          <cell r="L3633" t="str">
            <v>Fresh</v>
          </cell>
          <cell r="M3633" t="str">
            <v>N/A</v>
          </cell>
          <cell r="N3633" t="str">
            <v>-</v>
          </cell>
        </row>
        <row r="3634">
          <cell r="E3634" t="str">
            <v>NFBGN8624RR039748</v>
          </cell>
          <cell r="F3634" t="str">
            <v>2026-01-13 00:00:00</v>
          </cell>
          <cell r="G3634">
            <v>10000</v>
          </cell>
          <cell r="H3634">
            <v>46034</v>
          </cell>
          <cell r="I3634" t="str">
            <v>JAWAHIR.SAEED</v>
          </cell>
          <cell r="J3634" t="str">
            <v>Accepted</v>
          </cell>
          <cell r="K3634" t="str">
            <v>Online Transfer</v>
          </cell>
          <cell r="L3634" t="str">
            <v>Conversion</v>
          </cell>
          <cell r="M3634" t="str">
            <v>N/A</v>
          </cell>
          <cell r="N3634" t="str">
            <v>-</v>
          </cell>
        </row>
        <row r="3635">
          <cell r="E3635" t="str">
            <v>NFBGN9673SR063191</v>
          </cell>
          <cell r="F3635" t="str">
            <v>2026-01-05 14:44:27</v>
          </cell>
          <cell r="G3635">
            <v>13000</v>
          </cell>
          <cell r="H3635">
            <v>46032</v>
          </cell>
          <cell r="I3635" t="str">
            <v>SAJID.HUSSAIN</v>
          </cell>
          <cell r="J3635" t="str">
            <v>Accepted</v>
          </cell>
          <cell r="K3635" t="str">
            <v>Cash Deposit</v>
          </cell>
          <cell r="L3635" t="str">
            <v>Fresh</v>
          </cell>
          <cell r="M3635" t="str">
            <v>N/A</v>
          </cell>
          <cell r="N3635" t="str">
            <v>-</v>
          </cell>
        </row>
        <row r="3636">
          <cell r="E3636" t="str">
            <v>NF1AET306H1286345</v>
          </cell>
          <cell r="F3636" t="str">
            <v>2025-12-13 12:09:39</v>
          </cell>
          <cell r="G3636">
            <v>12500</v>
          </cell>
          <cell r="H3636">
            <v>46032</v>
          </cell>
          <cell r="I3636" t="str">
            <v>SAJID.HUSSAIN</v>
          </cell>
          <cell r="J3636" t="str">
            <v>Accepted</v>
          </cell>
          <cell r="K3636" t="str">
            <v>Cash Deposit</v>
          </cell>
          <cell r="L3636" t="str">
            <v>Fresh</v>
          </cell>
          <cell r="M3636" t="str">
            <v>N/A</v>
          </cell>
          <cell r="N3636" t="str">
            <v>-</v>
          </cell>
        </row>
        <row r="3637">
          <cell r="E3637" t="str">
            <v>NF1AET306H1283260</v>
          </cell>
          <cell r="F3637" t="str">
            <v>2025-12-26 13:05:21</v>
          </cell>
          <cell r="G3637">
            <v>12500</v>
          </cell>
          <cell r="H3637">
            <v>46032</v>
          </cell>
          <cell r="I3637" t="str">
            <v>SAJID.HUSSAIN</v>
          </cell>
          <cell r="J3637" t="str">
            <v>Accepted</v>
          </cell>
          <cell r="K3637" t="str">
            <v>Cash Deposit</v>
          </cell>
          <cell r="L3637" t="str">
            <v>Fresh</v>
          </cell>
          <cell r="M3637" t="str">
            <v>N/A</v>
          </cell>
          <cell r="N3637" t="str">
            <v>-</v>
          </cell>
        </row>
        <row r="3638">
          <cell r="E3638" t="str">
            <v>ZRE171R6016686</v>
          </cell>
          <cell r="F3638" t="str">
            <v>2025-12-29 18:18:35</v>
          </cell>
          <cell r="G3638">
            <v>11000</v>
          </cell>
          <cell r="H3638">
            <v>46032</v>
          </cell>
          <cell r="I3638" t="str">
            <v>SAJID.HUSSAIN</v>
          </cell>
          <cell r="J3638" t="str">
            <v>Accepted</v>
          </cell>
          <cell r="K3638" t="str">
            <v>Cash Deposit</v>
          </cell>
          <cell r="L3638" t="str">
            <v>Fresh</v>
          </cell>
          <cell r="M3638" t="str">
            <v>N/A</v>
          </cell>
          <cell r="N3638" t="str">
            <v>-</v>
          </cell>
        </row>
        <row r="3639">
          <cell r="E3639" t="str">
            <v>R-4062131</v>
          </cell>
          <cell r="F3639" t="str">
            <v>2024-01-18 18:22:31</v>
          </cell>
          <cell r="G3639">
            <v>12500</v>
          </cell>
          <cell r="H3639">
            <v>46029</v>
          </cell>
          <cell r="I3639" t="str">
            <v>M.KHALID</v>
          </cell>
          <cell r="J3639" t="str">
            <v>Accepted</v>
          </cell>
          <cell r="K3639" t="str">
            <v>Online Transfer</v>
          </cell>
          <cell r="L3639" t="str">
            <v>Renewal</v>
          </cell>
          <cell r="M3639" t="str">
            <v>-</v>
          </cell>
          <cell r="N3639" t="str">
            <v>-</v>
          </cell>
        </row>
        <row r="3640">
          <cell r="E3640" t="str">
            <v>A1J310PK10144978</v>
          </cell>
          <cell r="F3640" t="str">
            <v>2025-12-29 18:17:53</v>
          </cell>
          <cell r="G3640">
            <v>11000</v>
          </cell>
          <cell r="H3640">
            <v>46032</v>
          </cell>
          <cell r="I3640" t="str">
            <v>SAJID.HUSSAIN</v>
          </cell>
          <cell r="J3640" t="str">
            <v>Accepted</v>
          </cell>
          <cell r="K3640" t="str">
            <v>Cash Deposit</v>
          </cell>
          <cell r="L3640" t="str">
            <v>Fresh</v>
          </cell>
          <cell r="M3640" t="str">
            <v>N/A</v>
          </cell>
          <cell r="N3640" t="str">
            <v>-</v>
          </cell>
        </row>
        <row r="3641">
          <cell r="E3641" t="str">
            <v>PK491973</v>
          </cell>
          <cell r="F3641" t="str">
            <v>2023-01-19 16:43:11</v>
          </cell>
          <cell r="G3641">
            <v>9000</v>
          </cell>
          <cell r="H3641">
            <v>46041</v>
          </cell>
          <cell r="I3641" t="str">
            <v>HUZAIFA.KHAN</v>
          </cell>
          <cell r="J3641" t="str">
            <v>Accepted</v>
          </cell>
          <cell r="K3641" t="str">
            <v>Cash</v>
          </cell>
          <cell r="L3641" t="str">
            <v>Renewal</v>
          </cell>
          <cell r="M3641" t="str">
            <v>-</v>
          </cell>
          <cell r="N3641" t="str">
            <v>-</v>
          </cell>
        </row>
        <row r="3642">
          <cell r="E3642" t="str">
            <v>SV308PK01136408</v>
          </cell>
          <cell r="F3642" t="str">
            <v>2022-12-05 17:40:00</v>
          </cell>
          <cell r="G3642">
            <v>12000</v>
          </cell>
          <cell r="H3642">
            <v>46035</v>
          </cell>
          <cell r="I3642" t="str">
            <v>YOUSUF.KHAN</v>
          </cell>
          <cell r="J3642" t="str">
            <v>Accepted</v>
          </cell>
          <cell r="K3642" t="str">
            <v>Online Transfer</v>
          </cell>
          <cell r="L3642" t="str">
            <v>Renewal</v>
          </cell>
          <cell r="M3642" t="str">
            <v>-</v>
          </cell>
          <cell r="N3642" t="str">
            <v>-</v>
          </cell>
        </row>
        <row r="3643">
          <cell r="E3643">
            <v>67102607</v>
          </cell>
          <cell r="F3643" t="str">
            <v>2025-12-30 19:13:24</v>
          </cell>
          <cell r="G3643">
            <v>11000</v>
          </cell>
          <cell r="H3643">
            <v>46032</v>
          </cell>
          <cell r="I3643" t="str">
            <v>SAJID.HUSSAIN</v>
          </cell>
          <cell r="J3643" t="str">
            <v>Accepted</v>
          </cell>
          <cell r="K3643" t="str">
            <v>Online Transfer</v>
          </cell>
          <cell r="L3643" t="str">
            <v>Fresh</v>
          </cell>
          <cell r="M3643" t="str">
            <v>N/A</v>
          </cell>
          <cell r="N3643" t="str">
            <v>-</v>
          </cell>
        </row>
        <row r="3644">
          <cell r="E3644" t="str">
            <v>NSP151R-9522072</v>
          </cell>
          <cell r="F3644" t="str">
            <v>2025-10-11 12:23:50</v>
          </cell>
          <cell r="G3644">
            <v>16000</v>
          </cell>
          <cell r="H3644">
            <v>46034</v>
          </cell>
          <cell r="I3644" t="str">
            <v>JEHANZEB.KHAN</v>
          </cell>
          <cell r="J3644" t="str">
            <v>Accepted</v>
          </cell>
          <cell r="K3644" t="str">
            <v>Cheque</v>
          </cell>
          <cell r="L3644" t="str">
            <v>Fresh</v>
          </cell>
          <cell r="M3644" t="str">
            <v>Shahroz Khan</v>
          </cell>
          <cell r="N3644" t="str">
            <v>42101-8990672-1</v>
          </cell>
        </row>
        <row r="3645">
          <cell r="E3645" t="str">
            <v>A1J310PK10031036</v>
          </cell>
          <cell r="F3645" t="str">
            <v>2025-01-25 19:45:02</v>
          </cell>
          <cell r="G3645">
            <v>12500</v>
          </cell>
          <cell r="H3645">
            <v>46032</v>
          </cell>
          <cell r="I3645" t="str">
            <v>M.KHALID</v>
          </cell>
          <cell r="J3645" t="str">
            <v>Accepted</v>
          </cell>
          <cell r="K3645" t="str">
            <v>Online Transfer</v>
          </cell>
          <cell r="L3645" t="str">
            <v>Renewal</v>
          </cell>
          <cell r="M3645" t="str">
            <v>-</v>
          </cell>
          <cell r="N3645" t="str">
            <v>-</v>
          </cell>
        </row>
        <row r="3646">
          <cell r="E3646" t="str">
            <v>NF1AET306H1168361</v>
          </cell>
          <cell r="F3646" t="str">
            <v>2025-01-18 12:46:15</v>
          </cell>
          <cell r="G3646">
            <v>10000</v>
          </cell>
          <cell r="H3646">
            <v>46032</v>
          </cell>
          <cell r="I3646" t="str">
            <v>MUHAMMAD.UMER</v>
          </cell>
          <cell r="J3646" t="str">
            <v>Accepted</v>
          </cell>
          <cell r="K3646" t="str">
            <v>Online Transfer</v>
          </cell>
          <cell r="L3646" t="str">
            <v>Renewal</v>
          </cell>
          <cell r="M3646" t="str">
            <v>-</v>
          </cell>
          <cell r="N3646" t="str">
            <v>-</v>
          </cell>
        </row>
        <row r="3647">
          <cell r="E3647" t="str">
            <v>NPR66PU87102997</v>
          </cell>
          <cell r="F3647" t="str">
            <v>2025-12-30 20:03:53</v>
          </cell>
          <cell r="G3647">
            <v>11000</v>
          </cell>
          <cell r="H3647">
            <v>46032</v>
          </cell>
          <cell r="I3647" t="str">
            <v>SAJID.HUSSAIN</v>
          </cell>
          <cell r="J3647" t="str">
            <v>Accepted</v>
          </cell>
          <cell r="K3647" t="str">
            <v>Cash Deposit</v>
          </cell>
          <cell r="L3647" t="str">
            <v>Fresh</v>
          </cell>
          <cell r="M3647" t="str">
            <v>N/A</v>
          </cell>
          <cell r="N3647" t="str">
            <v>-</v>
          </cell>
        </row>
        <row r="3648">
          <cell r="E3648" t="str">
            <v>JAANKR55LJ7101180</v>
          </cell>
          <cell r="F3648" t="str">
            <v>2025-12-29 18:20:35</v>
          </cell>
          <cell r="G3648">
            <v>11000</v>
          </cell>
          <cell r="H3648">
            <v>46032</v>
          </cell>
          <cell r="I3648" t="str">
            <v>SAJID.HUSSAIN</v>
          </cell>
          <cell r="J3648" t="str">
            <v>Accepted</v>
          </cell>
          <cell r="K3648" t="str">
            <v>Cash Deposit</v>
          </cell>
          <cell r="L3648" t="str">
            <v>Fresh</v>
          </cell>
          <cell r="M3648" t="str">
            <v>N/A</v>
          </cell>
          <cell r="N3648" t="str">
            <v>-</v>
          </cell>
        </row>
        <row r="3649">
          <cell r="E3649">
            <v>509827</v>
          </cell>
          <cell r="F3649" t="str">
            <v>2025-01-28 22:12:55</v>
          </cell>
          <cell r="G3649">
            <v>14500</v>
          </cell>
          <cell r="H3649">
            <v>46035</v>
          </cell>
          <cell r="I3649" t="str">
            <v>M.KHALID</v>
          </cell>
          <cell r="J3649" t="str">
            <v>Accepted</v>
          </cell>
          <cell r="K3649" t="str">
            <v>Online Transfer</v>
          </cell>
          <cell r="L3649" t="str">
            <v>Renewal</v>
          </cell>
          <cell r="M3649" t="str">
            <v>-</v>
          </cell>
          <cell r="N3649" t="str">
            <v>-</v>
          </cell>
        </row>
        <row r="3650">
          <cell r="E3650" t="str">
            <v>SV308PK961671</v>
          </cell>
          <cell r="F3650" t="str">
            <v>2025-12-30 18:46:26</v>
          </cell>
          <cell r="G3650">
            <v>11000</v>
          </cell>
          <cell r="H3650">
            <v>46032</v>
          </cell>
          <cell r="I3650" t="str">
            <v>SAJID.HUSSAIN</v>
          </cell>
          <cell r="J3650" t="str">
            <v>Accepted</v>
          </cell>
          <cell r="K3650" t="str">
            <v>Cash Deposit</v>
          </cell>
          <cell r="L3650" t="str">
            <v>Fresh</v>
          </cell>
          <cell r="M3650" t="str">
            <v>N/A</v>
          </cell>
          <cell r="N3650" t="str">
            <v>-</v>
          </cell>
        </row>
        <row r="3651">
          <cell r="E3651" t="str">
            <v>GUN126R-5536593</v>
          </cell>
          <cell r="F3651" t="str">
            <v>2025-01-28 18:32:56</v>
          </cell>
          <cell r="G3651">
            <v>13000</v>
          </cell>
          <cell r="H3651">
            <v>46035</v>
          </cell>
          <cell r="I3651" t="str">
            <v>IQRA.KHAN</v>
          </cell>
          <cell r="J3651" t="str">
            <v>Accepted</v>
          </cell>
          <cell r="K3651" t="str">
            <v>Online Transfer</v>
          </cell>
          <cell r="L3651" t="str">
            <v>Renewal</v>
          </cell>
          <cell r="M3651" t="str">
            <v>-</v>
          </cell>
          <cell r="N3651" t="str">
            <v>-</v>
          </cell>
        </row>
        <row r="3652">
          <cell r="E3652" t="str">
            <v>PR66PG7100540</v>
          </cell>
          <cell r="F3652" t="str">
            <v>2025-12-30 19:59:39</v>
          </cell>
          <cell r="G3652">
            <v>11000</v>
          </cell>
          <cell r="H3652">
            <v>46032</v>
          </cell>
          <cell r="I3652" t="str">
            <v>SAJID.HUSSAIN</v>
          </cell>
          <cell r="J3652" t="str">
            <v>Accepted</v>
          </cell>
          <cell r="K3652" t="str">
            <v>Cash Deposit</v>
          </cell>
          <cell r="L3652" t="str">
            <v>Fresh</v>
          </cell>
          <cell r="M3652" t="str">
            <v>N/A</v>
          </cell>
          <cell r="N3652" t="str">
            <v>-</v>
          </cell>
        </row>
        <row r="3653">
          <cell r="E3653" t="str">
            <v>P700686</v>
          </cell>
          <cell r="F3653" t="str">
            <v>2022-01-27 12:37:25</v>
          </cell>
          <cell r="G3653">
            <v>16000</v>
          </cell>
          <cell r="H3653">
            <v>46035</v>
          </cell>
          <cell r="I3653" t="str">
            <v>FIZA.SHEIKH</v>
          </cell>
          <cell r="J3653" t="str">
            <v>Accepted</v>
          </cell>
          <cell r="K3653" t="str">
            <v>Online Transfer</v>
          </cell>
          <cell r="L3653" t="str">
            <v>Renewal</v>
          </cell>
          <cell r="M3653" t="str">
            <v>-</v>
          </cell>
          <cell r="N3653" t="str">
            <v>-</v>
          </cell>
        </row>
        <row r="3654">
          <cell r="E3654" t="str">
            <v>SR308PK383899</v>
          </cell>
          <cell r="F3654" t="str">
            <v>2025-12-30 19:35:24</v>
          </cell>
          <cell r="G3654">
            <v>11000</v>
          </cell>
          <cell r="H3654">
            <v>46032</v>
          </cell>
          <cell r="I3654" t="str">
            <v>SAJID.HUSSAIN</v>
          </cell>
          <cell r="J3654" t="str">
            <v>Accepted</v>
          </cell>
          <cell r="K3654" t="str">
            <v>Cash Deposit</v>
          </cell>
          <cell r="L3654" t="str">
            <v>Fresh</v>
          </cell>
          <cell r="M3654" t="str">
            <v>N/A</v>
          </cell>
          <cell r="N3654" t="str">
            <v>-</v>
          </cell>
        </row>
        <row r="3655">
          <cell r="E3655" t="str">
            <v>NFBFE1658NR005528</v>
          </cell>
          <cell r="F3655" t="str">
            <v>2024-01-03 00:00:00</v>
          </cell>
          <cell r="G3655">
            <v>15000</v>
          </cell>
          <cell r="H3655">
            <v>46032</v>
          </cell>
          <cell r="I3655" t="str">
            <v>YOUSUF.KHAN</v>
          </cell>
          <cell r="J3655" t="str">
            <v>Accepted</v>
          </cell>
          <cell r="K3655" t="str">
            <v>Online Transfer</v>
          </cell>
          <cell r="L3655" t="str">
            <v>Renewal</v>
          </cell>
          <cell r="M3655" t="str">
            <v>-</v>
          </cell>
          <cell r="N3655" t="str">
            <v>-</v>
          </cell>
        </row>
        <row r="3656">
          <cell r="E3656" t="str">
            <v>SR308PK499241</v>
          </cell>
          <cell r="F3656" t="str">
            <v>2025-12-30 19:29:10</v>
          </cell>
          <cell r="G3656">
            <v>11000</v>
          </cell>
          <cell r="H3656">
            <v>46032</v>
          </cell>
          <cell r="I3656" t="str">
            <v>SAJID.HUSSAIN</v>
          </cell>
          <cell r="J3656" t="str">
            <v>Accepted</v>
          </cell>
          <cell r="K3656" t="str">
            <v>Cash Deposit</v>
          </cell>
          <cell r="L3656" t="str">
            <v>Fresh</v>
          </cell>
          <cell r="M3656" t="str">
            <v>N/A</v>
          </cell>
          <cell r="N3656" t="str">
            <v>-</v>
          </cell>
        </row>
        <row r="3657">
          <cell r="E3657">
            <v>1104279</v>
          </cell>
          <cell r="F3657" t="str">
            <v>2022-01-03 12:39:49</v>
          </cell>
          <cell r="G3657">
            <v>13000</v>
          </cell>
          <cell r="H3657">
            <v>46034</v>
          </cell>
          <cell r="I3657" t="str">
            <v>FIZA.SHEIKH</v>
          </cell>
          <cell r="J3657" t="str">
            <v>Accepted</v>
          </cell>
          <cell r="K3657" t="str">
            <v>Online Transfer</v>
          </cell>
          <cell r="L3657" t="str">
            <v>Renewal</v>
          </cell>
          <cell r="M3657" t="str">
            <v>-</v>
          </cell>
          <cell r="N3657" t="str">
            <v>-</v>
          </cell>
        </row>
        <row r="3658">
          <cell r="E3658">
            <v>308204</v>
          </cell>
          <cell r="F3658" t="str">
            <v>2022-01-05 15:43:17</v>
          </cell>
          <cell r="G3658">
            <v>15000</v>
          </cell>
          <cell r="H3658">
            <v>46034</v>
          </cell>
          <cell r="I3658" t="str">
            <v>YOUSUF.KHAN</v>
          </cell>
          <cell r="J3658" t="str">
            <v>Accepted</v>
          </cell>
          <cell r="K3658" t="str">
            <v>Online Transfer</v>
          </cell>
          <cell r="L3658" t="str">
            <v>Renewal</v>
          </cell>
          <cell r="M3658" t="str">
            <v>-</v>
          </cell>
          <cell r="N3658" t="str">
            <v>-</v>
          </cell>
        </row>
        <row r="3659">
          <cell r="E3659" t="str">
            <v>NFBFC666MR068722</v>
          </cell>
          <cell r="F3659" t="str">
            <v>2022-12-29 15:31:00</v>
          </cell>
          <cell r="G3659">
            <v>16000</v>
          </cell>
          <cell r="H3659">
            <v>46034</v>
          </cell>
          <cell r="I3659" t="str">
            <v>FIZA.SHEIKH</v>
          </cell>
          <cell r="J3659" t="str">
            <v>Accepted</v>
          </cell>
          <cell r="K3659" t="str">
            <v>Online Transfer</v>
          </cell>
          <cell r="L3659" t="str">
            <v>Renewal</v>
          </cell>
          <cell r="M3659" t="str">
            <v>-</v>
          </cell>
          <cell r="N3659" t="str">
            <v>-</v>
          </cell>
        </row>
        <row r="3660">
          <cell r="E3660">
            <v>1090393</v>
          </cell>
          <cell r="F3660" t="str">
            <v>2026-01-10 13:00:23</v>
          </cell>
          <cell r="G3660">
            <v>12500</v>
          </cell>
          <cell r="H3660">
            <v>46032</v>
          </cell>
          <cell r="I3660" t="str">
            <v>FARJAD.LATIF</v>
          </cell>
          <cell r="J3660" t="str">
            <v>Accepted</v>
          </cell>
          <cell r="K3660" t="str">
            <v>Online Transfer</v>
          </cell>
          <cell r="L3660" t="str">
            <v>Fresh</v>
          </cell>
          <cell r="M3660" t="str">
            <v>N/A</v>
          </cell>
          <cell r="N3660" t="str">
            <v>-</v>
          </cell>
        </row>
        <row r="3661">
          <cell r="E3661">
            <v>1102709</v>
          </cell>
          <cell r="F3661" t="str">
            <v>2022-01-05 17:40:49</v>
          </cell>
          <cell r="G3661">
            <v>13000</v>
          </cell>
          <cell r="H3661">
            <v>46034</v>
          </cell>
          <cell r="I3661" t="str">
            <v>YOUSUF.KHAN</v>
          </cell>
          <cell r="J3661" t="str">
            <v>Accepted</v>
          </cell>
          <cell r="K3661" t="str">
            <v>Online Transfer</v>
          </cell>
          <cell r="L3661" t="str">
            <v>Renewal</v>
          </cell>
          <cell r="M3661" t="str">
            <v>-</v>
          </cell>
          <cell r="N3661" t="str">
            <v>-</v>
          </cell>
        </row>
        <row r="3662">
          <cell r="E3662" t="str">
            <v>010944</v>
          </cell>
          <cell r="F3662" t="str">
            <v>2022-01-24 19:57:00</v>
          </cell>
          <cell r="G3662">
            <v>16000</v>
          </cell>
          <cell r="H3662">
            <v>46034</v>
          </cell>
          <cell r="I3662" t="str">
            <v>FIZA.SHEIKH</v>
          </cell>
          <cell r="J3662" t="str">
            <v>Accepted</v>
          </cell>
          <cell r="K3662" t="str">
            <v>Online Transfer</v>
          </cell>
          <cell r="L3662" t="str">
            <v>Renewal</v>
          </cell>
          <cell r="M3662" t="str">
            <v>-</v>
          </cell>
          <cell r="N3662" t="str">
            <v>-</v>
          </cell>
        </row>
        <row r="3663">
          <cell r="E3663">
            <v>10015677</v>
          </cell>
          <cell r="F3663" t="str">
            <v>2026-01-09 19:27:14</v>
          </cell>
          <cell r="G3663">
            <v>18500</v>
          </cell>
          <cell r="H3663">
            <v>46035</v>
          </cell>
          <cell r="I3663" t="str">
            <v>FARJAD.LATIF</v>
          </cell>
          <cell r="J3663" t="str">
            <v>Accepted</v>
          </cell>
          <cell r="K3663" t="str">
            <v>Online Transfer</v>
          </cell>
          <cell r="L3663" t="str">
            <v>Fresh</v>
          </cell>
          <cell r="M3663" t="str">
            <v>ASIF IBRAHIM</v>
          </cell>
          <cell r="N3663" t="str">
            <v>42000-0535721-9</v>
          </cell>
        </row>
        <row r="3664">
          <cell r="E3664" t="str">
            <v>GUN156R1100778</v>
          </cell>
          <cell r="F3664" t="str">
            <v>2026-01-10 16:29:42</v>
          </cell>
          <cell r="G3664">
            <v>12000</v>
          </cell>
          <cell r="H3664">
            <v>46032</v>
          </cell>
          <cell r="I3664" t="str">
            <v>S.FARAZ.AHSAN</v>
          </cell>
          <cell r="J3664" t="str">
            <v>Accepted</v>
          </cell>
          <cell r="K3664" t="str">
            <v>Online Transfer</v>
          </cell>
          <cell r="L3664" t="str">
            <v>Fresh</v>
          </cell>
          <cell r="M3664" t="str">
            <v>N/A</v>
          </cell>
          <cell r="N3664" t="str">
            <v>-</v>
          </cell>
        </row>
        <row r="3665">
          <cell r="E3665">
            <v>128170</v>
          </cell>
          <cell r="F3665" t="str">
            <v>2018-12-31 15:34:21</v>
          </cell>
          <cell r="G3665">
            <v>11000</v>
          </cell>
          <cell r="H3665">
            <v>46034</v>
          </cell>
          <cell r="I3665" t="str">
            <v>FIZA.SHEIKH</v>
          </cell>
          <cell r="J3665" t="str">
            <v>Accepted</v>
          </cell>
          <cell r="K3665" t="str">
            <v>Cash Deposit</v>
          </cell>
          <cell r="L3665" t="str">
            <v>Renewal</v>
          </cell>
          <cell r="M3665" t="str">
            <v>-</v>
          </cell>
          <cell r="N3665" t="str">
            <v>-</v>
          </cell>
        </row>
        <row r="3666">
          <cell r="E3666" t="str">
            <v>A1033885</v>
          </cell>
          <cell r="F3666" t="str">
            <v>2025-01-15 19:38:24</v>
          </cell>
          <cell r="G3666">
            <v>10000</v>
          </cell>
          <cell r="H3666">
            <v>46035</v>
          </cell>
          <cell r="I3666" t="str">
            <v>AMIN.CHISHTI</v>
          </cell>
          <cell r="J3666" t="str">
            <v>Accepted</v>
          </cell>
          <cell r="K3666" t="str">
            <v>Online Transfer</v>
          </cell>
          <cell r="L3666" t="str">
            <v>Renewal</v>
          </cell>
          <cell r="M3666" t="str">
            <v>-</v>
          </cell>
          <cell r="N3666" t="str">
            <v>-</v>
          </cell>
        </row>
        <row r="3667">
          <cell r="E3667">
            <v>10064748</v>
          </cell>
          <cell r="F3667" t="str">
            <v>2025-01-14 00:00:00</v>
          </cell>
          <cell r="G3667">
            <v>12000</v>
          </cell>
          <cell r="H3667">
            <v>46035</v>
          </cell>
          <cell r="I3667" t="str">
            <v>WASEEM.TARIQ</v>
          </cell>
          <cell r="J3667" t="str">
            <v>Accepted</v>
          </cell>
          <cell r="K3667" t="str">
            <v>Online Transfer</v>
          </cell>
          <cell r="L3667" t="str">
            <v>Renewal</v>
          </cell>
          <cell r="M3667" t="str">
            <v>-</v>
          </cell>
          <cell r="N3667" t="str">
            <v>-</v>
          </cell>
        </row>
        <row r="3668">
          <cell r="E3668" t="str">
            <v>TRH214-0057592</v>
          </cell>
          <cell r="F3668" t="str">
            <v>2025-01-23 16:28:10</v>
          </cell>
          <cell r="G3668">
            <v>2000</v>
          </cell>
          <cell r="H3668">
            <v>46034</v>
          </cell>
          <cell r="I3668" t="str">
            <v>MUHAMMAD.UMER</v>
          </cell>
          <cell r="J3668" t="str">
            <v>Accepted</v>
          </cell>
          <cell r="K3668" t="str">
            <v>Online Transfer</v>
          </cell>
          <cell r="L3668" t="str">
            <v>Renewal</v>
          </cell>
          <cell r="M3668" t="str">
            <v>-</v>
          </cell>
          <cell r="N3668" t="str">
            <v>-</v>
          </cell>
        </row>
        <row r="3669">
          <cell r="E3669" t="str">
            <v>R007858</v>
          </cell>
          <cell r="F3669" t="str">
            <v>2024-01-25 11:25:35</v>
          </cell>
          <cell r="G3669">
            <v>12000</v>
          </cell>
          <cell r="H3669">
            <v>46034</v>
          </cell>
          <cell r="I3669" t="str">
            <v>MOSES.AKHTAR</v>
          </cell>
          <cell r="J3669" t="str">
            <v>Accepted</v>
          </cell>
          <cell r="K3669" t="str">
            <v>Online Transfer</v>
          </cell>
          <cell r="L3669" t="str">
            <v>Renewal</v>
          </cell>
          <cell r="M3669" t="str">
            <v>-</v>
          </cell>
          <cell r="N3669" t="str">
            <v>-</v>
          </cell>
        </row>
        <row r="3670">
          <cell r="E3670">
            <v>324287</v>
          </cell>
          <cell r="F3670" t="str">
            <v>2023-12-30 00:00:00</v>
          </cell>
          <cell r="G3670">
            <v>15000</v>
          </cell>
          <cell r="H3670">
            <v>46035</v>
          </cell>
          <cell r="I3670" t="str">
            <v>HUZAIFA.KHAN</v>
          </cell>
          <cell r="J3670" t="str">
            <v>Accepted</v>
          </cell>
          <cell r="K3670" t="str">
            <v>Online Transfer</v>
          </cell>
          <cell r="L3670" t="str">
            <v>Renewal</v>
          </cell>
          <cell r="M3670" t="str">
            <v>-</v>
          </cell>
          <cell r="N3670" t="str">
            <v>-</v>
          </cell>
        </row>
        <row r="3671">
          <cell r="E3671">
            <v>1152280</v>
          </cell>
          <cell r="F3671" t="str">
            <v>2025-11-24 16:19:29</v>
          </cell>
          <cell r="G3671">
            <v>7000</v>
          </cell>
          <cell r="H3671">
            <v>46030</v>
          </cell>
          <cell r="I3671" t="str">
            <v>SAJID.HUSSAIN</v>
          </cell>
          <cell r="J3671" t="str">
            <v>Accepted</v>
          </cell>
          <cell r="K3671" t="str">
            <v>Online Transfer</v>
          </cell>
          <cell r="L3671" t="str">
            <v>Fresh</v>
          </cell>
          <cell r="M3671" t="str">
            <v>N/A</v>
          </cell>
          <cell r="N3671" t="str">
            <v>-</v>
          </cell>
        </row>
        <row r="3672">
          <cell r="E3672" t="str">
            <v>PMHJB811SSN700895</v>
          </cell>
          <cell r="F3672" t="str">
            <v>2024-01-23 15:06:32</v>
          </cell>
          <cell r="G3672">
            <v>14000</v>
          </cell>
          <cell r="H3672">
            <v>46034</v>
          </cell>
          <cell r="I3672" t="str">
            <v>AMIN.CHISHTI</v>
          </cell>
          <cell r="J3672" t="str">
            <v>Accepted</v>
          </cell>
          <cell r="K3672" t="str">
            <v>Online Transfer</v>
          </cell>
          <cell r="L3672" t="str">
            <v>Renewal</v>
          </cell>
          <cell r="M3672" t="str">
            <v>-</v>
          </cell>
          <cell r="N3672" t="str">
            <v>-</v>
          </cell>
        </row>
        <row r="3673">
          <cell r="E3673" t="str">
            <v>NSP150R-7021804</v>
          </cell>
          <cell r="F3673" t="str">
            <v>2024-11-25 00:00:00</v>
          </cell>
          <cell r="G3673">
            <v>15500</v>
          </cell>
          <cell r="H3673">
            <v>46035</v>
          </cell>
          <cell r="I3673" t="str">
            <v>AGHA.M.JAFFER</v>
          </cell>
          <cell r="J3673" t="str">
            <v>Accepted</v>
          </cell>
          <cell r="K3673" t="str">
            <v>Online Transfer</v>
          </cell>
          <cell r="L3673" t="str">
            <v>Renewal</v>
          </cell>
          <cell r="M3673" t="str">
            <v>-</v>
          </cell>
          <cell r="N3673" t="str">
            <v>-</v>
          </cell>
        </row>
        <row r="3674">
          <cell r="E3674">
            <v>1192632</v>
          </cell>
          <cell r="F3674" t="str">
            <v>2024-01-11 12:56:16</v>
          </cell>
          <cell r="G3674">
            <v>14000</v>
          </cell>
          <cell r="H3674">
            <v>46035</v>
          </cell>
          <cell r="I3674" t="str">
            <v>MOSES.AKHTAR</v>
          </cell>
          <cell r="J3674" t="str">
            <v>Accepted</v>
          </cell>
          <cell r="K3674" t="str">
            <v>Online Transfer</v>
          </cell>
          <cell r="L3674" t="str">
            <v>Renewal</v>
          </cell>
          <cell r="M3674" t="str">
            <v>-</v>
          </cell>
          <cell r="N3674" t="str">
            <v>-</v>
          </cell>
        </row>
        <row r="3675">
          <cell r="E3675" t="str">
            <v>C603719</v>
          </cell>
          <cell r="F3675" t="str">
            <v>2021-01-01 17:30:37</v>
          </cell>
          <cell r="G3675">
            <v>13000</v>
          </cell>
          <cell r="H3675">
            <v>46034</v>
          </cell>
          <cell r="I3675" t="str">
            <v>FIZA.SHEIKH</v>
          </cell>
          <cell r="J3675" t="str">
            <v>Accepted</v>
          </cell>
          <cell r="K3675" t="str">
            <v>Online Transfer</v>
          </cell>
          <cell r="L3675" t="str">
            <v>Renewal</v>
          </cell>
          <cell r="M3675" t="str">
            <v>-</v>
          </cell>
          <cell r="N3675" t="str">
            <v>-</v>
          </cell>
        </row>
        <row r="3676">
          <cell r="E3676">
            <v>1091857</v>
          </cell>
          <cell r="F3676" t="str">
            <v>2026-01-13 00:00:00</v>
          </cell>
          <cell r="G3676">
            <v>16000</v>
          </cell>
          <cell r="H3676">
            <v>46035</v>
          </cell>
          <cell r="I3676" t="str">
            <v>MUHAMMAD.UMER</v>
          </cell>
          <cell r="J3676" t="str">
            <v>Accepted</v>
          </cell>
          <cell r="K3676" t="str">
            <v>Online Transfer</v>
          </cell>
          <cell r="L3676" t="str">
            <v>Conversion</v>
          </cell>
          <cell r="M3676" t="str">
            <v>N/A</v>
          </cell>
          <cell r="N3676" t="str">
            <v>-</v>
          </cell>
        </row>
        <row r="3677">
          <cell r="E3677" t="str">
            <v>GUN126R-5572651</v>
          </cell>
          <cell r="F3677" t="str">
            <v>2025-11-12 19:00:06</v>
          </cell>
          <cell r="G3677">
            <v>12500</v>
          </cell>
          <cell r="H3677">
            <v>46038</v>
          </cell>
          <cell r="I3677" t="str">
            <v>FARJAD.LATIF</v>
          </cell>
          <cell r="J3677" t="str">
            <v>Accepted</v>
          </cell>
          <cell r="K3677" t="str">
            <v>Cash</v>
          </cell>
          <cell r="L3677" t="str">
            <v>Fresh</v>
          </cell>
          <cell r="M3677" t="str">
            <v>N/A</v>
          </cell>
          <cell r="N3677" t="str">
            <v>-</v>
          </cell>
        </row>
        <row r="3678">
          <cell r="E3678" t="str">
            <v>R-5558367</v>
          </cell>
          <cell r="F3678" t="str">
            <v>2025-11-20 17:26:41</v>
          </cell>
          <cell r="G3678">
            <v>12500</v>
          </cell>
          <cell r="H3678">
            <v>46038</v>
          </cell>
          <cell r="I3678" t="str">
            <v>FARJAD.LATIF</v>
          </cell>
          <cell r="J3678" t="str">
            <v>Accepted</v>
          </cell>
          <cell r="K3678" t="str">
            <v>Cash</v>
          </cell>
          <cell r="L3678" t="str">
            <v>Fresh</v>
          </cell>
          <cell r="M3678" t="str">
            <v>N/A</v>
          </cell>
          <cell r="N3678" t="str">
            <v>-</v>
          </cell>
        </row>
        <row r="3679">
          <cell r="E3679" t="str">
            <v>NFBGM1547HR212819</v>
          </cell>
          <cell r="F3679" t="str">
            <v>2026-01-17 00:00:00</v>
          </cell>
          <cell r="G3679">
            <v>13000</v>
          </cell>
          <cell r="H3679">
            <v>46035</v>
          </cell>
          <cell r="I3679" t="str">
            <v>FIZA.SHEIKH</v>
          </cell>
          <cell r="J3679" t="str">
            <v>Accepted</v>
          </cell>
          <cell r="K3679" t="str">
            <v>Online Transfer</v>
          </cell>
          <cell r="L3679" t="str">
            <v>Conversion</v>
          </cell>
          <cell r="M3679" t="str">
            <v>N/A</v>
          </cell>
          <cell r="N3679" t="str">
            <v>-</v>
          </cell>
        </row>
        <row r="3680">
          <cell r="E3680" t="str">
            <v>RR004263</v>
          </cell>
          <cell r="F3680" t="str">
            <v>2024-12-23 18:23:40</v>
          </cell>
          <cell r="G3680">
            <v>13000</v>
          </cell>
          <cell r="H3680">
            <v>46035</v>
          </cell>
          <cell r="I3680" t="str">
            <v>RAHAT.GUL</v>
          </cell>
          <cell r="J3680" t="str">
            <v>Accepted</v>
          </cell>
          <cell r="K3680" t="str">
            <v>Online Transfer</v>
          </cell>
          <cell r="L3680" t="str">
            <v>Renewal</v>
          </cell>
          <cell r="M3680" t="str">
            <v>-</v>
          </cell>
          <cell r="N3680" t="str">
            <v>-</v>
          </cell>
        </row>
        <row r="3681">
          <cell r="E3681">
            <v>7008529</v>
          </cell>
          <cell r="F3681" t="str">
            <v>2021-01-04 16:08:51</v>
          </cell>
          <cell r="G3681">
            <v>13000</v>
          </cell>
          <cell r="H3681">
            <v>46035</v>
          </cell>
          <cell r="I3681" t="str">
            <v>WASEEM.TARIQ</v>
          </cell>
          <cell r="J3681" t="str">
            <v>Accepted</v>
          </cell>
          <cell r="K3681" t="str">
            <v>Online Transfer</v>
          </cell>
          <cell r="L3681" t="str">
            <v>Renewal</v>
          </cell>
          <cell r="M3681" t="str">
            <v>-</v>
          </cell>
          <cell r="N3681" t="str">
            <v>-</v>
          </cell>
        </row>
        <row r="3682">
          <cell r="E3682">
            <v>10122084</v>
          </cell>
          <cell r="F3682" t="str">
            <v>2026-01-13 00:00:00</v>
          </cell>
          <cell r="G3682">
            <v>16000</v>
          </cell>
          <cell r="H3682">
            <v>46035</v>
          </cell>
          <cell r="I3682" t="str">
            <v>ZAYNAB.MUSTAFA</v>
          </cell>
          <cell r="J3682" t="str">
            <v>Accepted</v>
          </cell>
          <cell r="K3682" t="str">
            <v>Online Transfer</v>
          </cell>
          <cell r="L3682" t="str">
            <v>Conversion</v>
          </cell>
          <cell r="M3682" t="str">
            <v>NA</v>
          </cell>
          <cell r="N3682" t="str">
            <v>-</v>
          </cell>
        </row>
        <row r="3683">
          <cell r="E3683" t="str">
            <v>NF1AVK31H10104644</v>
          </cell>
          <cell r="F3683" t="str">
            <v>2025-01-28 00:00:00</v>
          </cell>
          <cell r="G3683">
            <v>15500</v>
          </cell>
          <cell r="H3683">
            <v>46035</v>
          </cell>
          <cell r="I3683" t="str">
            <v>WASEEM.TARIQ</v>
          </cell>
          <cell r="J3683" t="str">
            <v>Accepted</v>
          </cell>
          <cell r="K3683" t="str">
            <v>Online Transfer</v>
          </cell>
          <cell r="L3683" t="str">
            <v>Renewal</v>
          </cell>
          <cell r="M3683" t="str">
            <v>-</v>
          </cell>
          <cell r="N3683" t="str">
            <v>-</v>
          </cell>
        </row>
        <row r="3684">
          <cell r="E3684" t="str">
            <v>N306716</v>
          </cell>
          <cell r="F3684" t="str">
            <v>2025-12-30 11:04:08</v>
          </cell>
          <cell r="G3684">
            <v>13740</v>
          </cell>
          <cell r="H3684">
            <v>46036</v>
          </cell>
          <cell r="I3684" t="str">
            <v>UMER.AZEEM</v>
          </cell>
          <cell r="J3684" t="str">
            <v>Accepted</v>
          </cell>
          <cell r="K3684" t="str">
            <v>Cheque</v>
          </cell>
          <cell r="L3684" t="str">
            <v>Fresh</v>
          </cell>
          <cell r="M3684" t="str">
            <v>SYED IRFAN HUSSAIN ZAIDI</v>
          </cell>
          <cell r="N3684">
            <v>4220152669847</v>
          </cell>
        </row>
        <row r="3685">
          <cell r="E3685" t="str">
            <v>N307352</v>
          </cell>
          <cell r="F3685" t="str">
            <v>2025-12-30 11:09:21</v>
          </cell>
          <cell r="G3685">
            <v>13740</v>
          </cell>
          <cell r="H3685">
            <v>46036</v>
          </cell>
          <cell r="I3685" t="str">
            <v>UMER.AZEEM</v>
          </cell>
          <cell r="J3685" t="str">
            <v>Accepted</v>
          </cell>
          <cell r="K3685" t="str">
            <v>Cheque</v>
          </cell>
          <cell r="L3685" t="str">
            <v>Fresh</v>
          </cell>
          <cell r="M3685" t="str">
            <v>SYED IRFAN HUSSAIN ZAIDI</v>
          </cell>
          <cell r="N3685">
            <v>4220152669847</v>
          </cell>
        </row>
        <row r="3686">
          <cell r="E3686" t="str">
            <v>JAANPR1KN7101153</v>
          </cell>
          <cell r="F3686" t="str">
            <v>2026-01-13 00:00:00</v>
          </cell>
          <cell r="G3686">
            <v>35000</v>
          </cell>
          <cell r="H3686">
            <v>46035</v>
          </cell>
          <cell r="I3686" t="str">
            <v>MUHAMMAD.UMER</v>
          </cell>
          <cell r="J3686" t="str">
            <v>Accepted</v>
          </cell>
          <cell r="K3686" t="str">
            <v>Online Transfer</v>
          </cell>
          <cell r="L3686" t="str">
            <v>Conversion</v>
          </cell>
          <cell r="M3686" t="str">
            <v>N/A</v>
          </cell>
          <cell r="N3686" t="str">
            <v>-</v>
          </cell>
        </row>
        <row r="3687">
          <cell r="E3687">
            <v>1232380</v>
          </cell>
          <cell r="F3687" t="str">
            <v>2025-01-13 17:36:31</v>
          </cell>
          <cell r="G3687">
            <v>15000</v>
          </cell>
          <cell r="H3687">
            <v>46034</v>
          </cell>
          <cell r="I3687" t="str">
            <v>HASNAIN</v>
          </cell>
          <cell r="J3687" t="str">
            <v>Accepted</v>
          </cell>
          <cell r="K3687" t="str">
            <v>Online Transfer</v>
          </cell>
          <cell r="L3687" t="str">
            <v>Renewal</v>
          </cell>
          <cell r="M3687" t="str">
            <v>-</v>
          </cell>
          <cell r="N3687" t="str">
            <v>-</v>
          </cell>
        </row>
        <row r="3688">
          <cell r="E3688" t="str">
            <v>P712297</v>
          </cell>
          <cell r="F3688" t="str">
            <v>2025-01-21 20:21:42</v>
          </cell>
          <cell r="G3688">
            <v>12000</v>
          </cell>
          <cell r="H3688">
            <v>46034</v>
          </cell>
          <cell r="I3688" t="str">
            <v>HASNAIN</v>
          </cell>
          <cell r="J3688" t="str">
            <v>Accepted</v>
          </cell>
          <cell r="K3688" t="str">
            <v>Online Transfer</v>
          </cell>
          <cell r="L3688" t="str">
            <v>Renewal</v>
          </cell>
          <cell r="M3688" t="str">
            <v>-</v>
          </cell>
          <cell r="N3688" t="str">
            <v>-</v>
          </cell>
        </row>
        <row r="3689">
          <cell r="E3689" t="str">
            <v>GUN126RQPTHXP</v>
          </cell>
          <cell r="F3689" t="str">
            <v>2025-12-26 11:31:20</v>
          </cell>
          <cell r="G3689">
            <v>13000</v>
          </cell>
          <cell r="H3689">
            <v>46032</v>
          </cell>
          <cell r="I3689" t="str">
            <v>S.FARAZ.AHSAN</v>
          </cell>
          <cell r="J3689" t="str">
            <v>Accepted</v>
          </cell>
          <cell r="K3689" t="str">
            <v>Online Transfer</v>
          </cell>
          <cell r="L3689" t="str">
            <v>Fresh</v>
          </cell>
          <cell r="M3689" t="str">
            <v>N/A</v>
          </cell>
          <cell r="N3689" t="str">
            <v>-</v>
          </cell>
        </row>
        <row r="3690">
          <cell r="E3690" t="str">
            <v>ZRE172R7076158</v>
          </cell>
          <cell r="F3690" t="str">
            <v>2025-12-08 15:22:00</v>
          </cell>
          <cell r="G3690">
            <v>12500</v>
          </cell>
          <cell r="H3690">
            <v>46034</v>
          </cell>
          <cell r="I3690" t="str">
            <v>S.FARAZ.AHSAN</v>
          </cell>
          <cell r="J3690" t="str">
            <v>Accepted</v>
          </cell>
          <cell r="K3690" t="str">
            <v>Online Transfer</v>
          </cell>
          <cell r="L3690" t="str">
            <v>Fresh</v>
          </cell>
          <cell r="M3690" t="str">
            <v>N/A</v>
          </cell>
          <cell r="N3690" t="str">
            <v>-</v>
          </cell>
        </row>
        <row r="3691">
          <cell r="E3691" t="str">
            <v>RA410PK570331</v>
          </cell>
          <cell r="F3691" t="str">
            <v>2024-01-23 13:34:25</v>
          </cell>
          <cell r="G3691">
            <v>12000</v>
          </cell>
          <cell r="H3691">
            <v>46032</v>
          </cell>
          <cell r="I3691" t="str">
            <v>AGHA.M.JAFFER</v>
          </cell>
          <cell r="J3691" t="str">
            <v>Accepted</v>
          </cell>
          <cell r="K3691" t="str">
            <v>Online Transfer</v>
          </cell>
          <cell r="L3691" t="str">
            <v>Renewal</v>
          </cell>
          <cell r="M3691" t="str">
            <v>-</v>
          </cell>
          <cell r="N3691" t="str">
            <v>-</v>
          </cell>
        </row>
        <row r="3692">
          <cell r="E3692">
            <v>7063930</v>
          </cell>
          <cell r="F3692" t="str">
            <v>2023-01-25 18:28:15</v>
          </cell>
          <cell r="G3692">
            <v>12000</v>
          </cell>
          <cell r="H3692">
            <v>46032</v>
          </cell>
          <cell r="I3692" t="str">
            <v>AGHA.M.JAFFER</v>
          </cell>
          <cell r="J3692" t="str">
            <v>Accepted</v>
          </cell>
          <cell r="K3692" t="str">
            <v>Online Transfer</v>
          </cell>
          <cell r="L3692" t="str">
            <v>Renewal</v>
          </cell>
          <cell r="M3692" t="str">
            <v>-</v>
          </cell>
          <cell r="N3692" t="str">
            <v>-</v>
          </cell>
        </row>
        <row r="3693">
          <cell r="E3693">
            <v>500114548</v>
          </cell>
          <cell r="F3693" t="str">
            <v>2025-01-16 14:39:32</v>
          </cell>
          <cell r="G3693">
            <v>14500</v>
          </cell>
          <cell r="H3693">
            <v>46034</v>
          </cell>
          <cell r="I3693" t="str">
            <v>M.KHALID</v>
          </cell>
          <cell r="J3693" t="str">
            <v>Accepted</v>
          </cell>
          <cell r="K3693" t="str">
            <v>Online Transfer</v>
          </cell>
          <cell r="L3693" t="str">
            <v>Renewal</v>
          </cell>
          <cell r="M3693" t="str">
            <v>-</v>
          </cell>
          <cell r="N3693" t="str">
            <v>-</v>
          </cell>
        </row>
        <row r="3694">
          <cell r="E3694" t="str">
            <v>PK499686</v>
          </cell>
          <cell r="F3694" t="str">
            <v>2025-01-22 14:42:57</v>
          </cell>
          <cell r="G3694">
            <v>13500</v>
          </cell>
          <cell r="H3694">
            <v>46034</v>
          </cell>
          <cell r="I3694" t="str">
            <v>M.KHALID</v>
          </cell>
          <cell r="J3694" t="str">
            <v>Accepted</v>
          </cell>
          <cell r="K3694" t="str">
            <v>Online Transfer</v>
          </cell>
          <cell r="L3694" t="str">
            <v>Renewal</v>
          </cell>
          <cell r="M3694" t="str">
            <v>-</v>
          </cell>
          <cell r="N3694" t="str">
            <v>-</v>
          </cell>
        </row>
        <row r="3695">
          <cell r="E3695">
            <v>1105120</v>
          </cell>
          <cell r="F3695" t="str">
            <v>2022-01-12 14:29:06</v>
          </cell>
          <cell r="G3695">
            <v>12000</v>
          </cell>
          <cell r="H3695">
            <v>46032</v>
          </cell>
          <cell r="I3695" t="str">
            <v>AGHA.M.JAFFER</v>
          </cell>
          <cell r="J3695" t="str">
            <v>Accepted</v>
          </cell>
          <cell r="K3695" t="str">
            <v>Online Transfer</v>
          </cell>
          <cell r="L3695" t="str">
            <v>Renewal</v>
          </cell>
          <cell r="M3695" t="str">
            <v>-</v>
          </cell>
          <cell r="N3695" t="str">
            <v>-</v>
          </cell>
        </row>
        <row r="3696">
          <cell r="E3696" t="str">
            <v>CAC-747</v>
          </cell>
          <cell r="F3696" t="str">
            <v>2025-01-03 14:38:15</v>
          </cell>
          <cell r="G3696">
            <v>12000</v>
          </cell>
          <cell r="H3696">
            <v>46034</v>
          </cell>
          <cell r="I3696" t="str">
            <v>M.KHALID</v>
          </cell>
          <cell r="J3696" t="str">
            <v>Accepted</v>
          </cell>
          <cell r="K3696" t="str">
            <v>Online Transfer</v>
          </cell>
          <cell r="L3696" t="str">
            <v>Renewal</v>
          </cell>
          <cell r="M3696" t="str">
            <v>-</v>
          </cell>
          <cell r="N3696" t="str">
            <v>-</v>
          </cell>
        </row>
        <row r="3697">
          <cell r="E3697" t="str">
            <v>NNAQL51AZKP506743</v>
          </cell>
          <cell r="F3697" t="str">
            <v>2026-01-13 00:00:00</v>
          </cell>
          <cell r="G3697">
            <v>13000</v>
          </cell>
          <cell r="H3697">
            <v>46035</v>
          </cell>
          <cell r="I3697" t="str">
            <v>SAIF.MALIK</v>
          </cell>
          <cell r="J3697" t="str">
            <v>Accepted</v>
          </cell>
          <cell r="K3697" t="str">
            <v>Online Transfer</v>
          </cell>
          <cell r="L3697" t="str">
            <v>Conversion</v>
          </cell>
          <cell r="M3697" t="str">
            <v>NA</v>
          </cell>
          <cell r="N3697" t="str">
            <v>-</v>
          </cell>
        </row>
        <row r="3698">
          <cell r="E3698" t="str">
            <v>EB843349</v>
          </cell>
          <cell r="F3698" t="str">
            <v>2025-01-17 15:51:43</v>
          </cell>
          <cell r="G3698">
            <v>13000</v>
          </cell>
          <cell r="H3698">
            <v>46035</v>
          </cell>
          <cell r="I3698" t="str">
            <v>SAIF.MALIK</v>
          </cell>
          <cell r="J3698" t="str">
            <v>Accepted</v>
          </cell>
          <cell r="K3698" t="str">
            <v>Online Transfer</v>
          </cell>
          <cell r="L3698" t="str">
            <v>Renewal</v>
          </cell>
          <cell r="M3698" t="str">
            <v>-</v>
          </cell>
          <cell r="N3698" t="str">
            <v>-</v>
          </cell>
        </row>
        <row r="3699">
          <cell r="E3699" t="str">
            <v>ZRE172R-7036080</v>
          </cell>
          <cell r="F3699" t="str">
            <v>2024-01-10 00:00:00</v>
          </cell>
          <cell r="G3699">
            <v>15500</v>
          </cell>
          <cell r="H3699">
            <v>46034</v>
          </cell>
          <cell r="I3699" t="str">
            <v>WASEEM.TARIQ</v>
          </cell>
          <cell r="J3699" t="str">
            <v>Accepted</v>
          </cell>
          <cell r="K3699" t="str">
            <v>Cash Deposit</v>
          </cell>
          <cell r="L3699" t="str">
            <v>Renewal</v>
          </cell>
          <cell r="M3699" t="str">
            <v>-</v>
          </cell>
          <cell r="N3699" t="str">
            <v>-</v>
          </cell>
        </row>
        <row r="3700">
          <cell r="E3700" t="str">
            <v>NZE170R-4154641</v>
          </cell>
          <cell r="F3700" t="str">
            <v>2026-01-13 00:00:00</v>
          </cell>
          <cell r="G3700">
            <v>16000</v>
          </cell>
          <cell r="H3700">
            <v>46035</v>
          </cell>
          <cell r="I3700" t="str">
            <v>ALIZA.WALEED</v>
          </cell>
          <cell r="J3700" t="str">
            <v>Accepted</v>
          </cell>
          <cell r="K3700" t="str">
            <v>Online Transfer</v>
          </cell>
          <cell r="L3700" t="str">
            <v>Conversion</v>
          </cell>
          <cell r="M3700" t="str">
            <v>NA</v>
          </cell>
          <cell r="N3700" t="str">
            <v>-</v>
          </cell>
        </row>
        <row r="3701">
          <cell r="E3701" t="str">
            <v>H1224004</v>
          </cell>
          <cell r="F3701" t="str">
            <v>2024-10-24 14:22:09</v>
          </cell>
          <cell r="G3701">
            <v>11000</v>
          </cell>
          <cell r="H3701">
            <v>46034</v>
          </cell>
          <cell r="I3701" t="str">
            <v>HUZAIFA.KHAN</v>
          </cell>
          <cell r="J3701" t="str">
            <v>Accepted</v>
          </cell>
          <cell r="K3701" t="str">
            <v>Online Transfer</v>
          </cell>
          <cell r="L3701" t="str">
            <v>Renewal</v>
          </cell>
          <cell r="M3701" t="str">
            <v>-</v>
          </cell>
          <cell r="N3701" t="str">
            <v>-</v>
          </cell>
        </row>
        <row r="3702">
          <cell r="E3702" t="str">
            <v>ZYX10-2121560</v>
          </cell>
          <cell r="F3702" t="str">
            <v>2024-01-26 12:27:49</v>
          </cell>
          <cell r="G3702">
            <v>14000</v>
          </cell>
          <cell r="H3702">
            <v>46034</v>
          </cell>
          <cell r="I3702" t="str">
            <v>MUHAMMAD.UMER</v>
          </cell>
          <cell r="J3702" t="str">
            <v>Accepted</v>
          </cell>
          <cell r="K3702" t="str">
            <v>Online Transfer</v>
          </cell>
          <cell r="L3702" t="str">
            <v>Renewal</v>
          </cell>
          <cell r="M3702" t="str">
            <v>-</v>
          </cell>
          <cell r="N3702" t="str">
            <v>-</v>
          </cell>
        </row>
        <row r="3703">
          <cell r="E3703" t="str">
            <v>LS6A2E163RA554051</v>
          </cell>
          <cell r="F3703" t="str">
            <v>2024-01-24 16:38:49</v>
          </cell>
          <cell r="G3703">
            <v>16000</v>
          </cell>
          <cell r="H3703">
            <v>46034</v>
          </cell>
          <cell r="I3703" t="str">
            <v>ZAYNAB.MUSTAFA</v>
          </cell>
          <cell r="J3703" t="str">
            <v>Accepted</v>
          </cell>
          <cell r="K3703" t="str">
            <v>Cash Deposit</v>
          </cell>
          <cell r="L3703" t="str">
            <v>Renewal</v>
          </cell>
          <cell r="M3703" t="str">
            <v>-</v>
          </cell>
          <cell r="N3703" t="str">
            <v>-</v>
          </cell>
        </row>
        <row r="3704">
          <cell r="E3704" t="str">
            <v>BYY-825</v>
          </cell>
          <cell r="F3704" t="str">
            <v>2024-10-11 21:44:19</v>
          </cell>
          <cell r="G3704">
            <v>11000</v>
          </cell>
          <cell r="H3704">
            <v>46035</v>
          </cell>
          <cell r="I3704" t="str">
            <v>MUHAMMAD.UMER</v>
          </cell>
          <cell r="J3704" t="str">
            <v>Accepted</v>
          </cell>
          <cell r="K3704" t="str">
            <v>Online Transfer</v>
          </cell>
          <cell r="L3704" t="str">
            <v>Renewal</v>
          </cell>
          <cell r="M3704" t="str">
            <v>-</v>
          </cell>
          <cell r="N3704" t="str">
            <v>-</v>
          </cell>
        </row>
        <row r="3705">
          <cell r="E3705" t="str">
            <v>H1183490</v>
          </cell>
          <cell r="F3705" t="str">
            <v>2024-10-10 20:13:03</v>
          </cell>
          <cell r="G3705">
            <v>11000</v>
          </cell>
          <cell r="H3705">
            <v>46035</v>
          </cell>
          <cell r="I3705" t="str">
            <v>M.MUSTAFA</v>
          </cell>
          <cell r="J3705" t="str">
            <v>Accepted</v>
          </cell>
          <cell r="K3705" t="str">
            <v>Online Transfer</v>
          </cell>
          <cell r="L3705" t="str">
            <v>Renewal</v>
          </cell>
          <cell r="M3705" t="str">
            <v>-</v>
          </cell>
          <cell r="N3705" t="str">
            <v>-</v>
          </cell>
        </row>
        <row r="3706">
          <cell r="E3706" t="str">
            <v>NFBFC6668KR053425</v>
          </cell>
          <cell r="F3706" t="str">
            <v>2026-01-13 00:00:00</v>
          </cell>
          <cell r="G3706">
            <v>15000</v>
          </cell>
          <cell r="H3706">
            <v>46034</v>
          </cell>
          <cell r="I3706" t="str">
            <v>RAHAT.GUL</v>
          </cell>
          <cell r="J3706" t="str">
            <v>Accepted</v>
          </cell>
          <cell r="K3706" t="str">
            <v>Online Transfer</v>
          </cell>
          <cell r="L3706" t="str">
            <v>Conversion</v>
          </cell>
          <cell r="M3706" t="str">
            <v>N/A</v>
          </cell>
          <cell r="N3706" t="str">
            <v>-</v>
          </cell>
        </row>
        <row r="3707">
          <cell r="E3707" t="str">
            <v>R007021</v>
          </cell>
          <cell r="F3707" t="str">
            <v>2026-01-12 00:00:00</v>
          </cell>
          <cell r="G3707">
            <v>35000</v>
          </cell>
          <cell r="H3707">
            <v>46034</v>
          </cell>
          <cell r="I3707" t="str">
            <v>MUHAMMAD.UMER</v>
          </cell>
          <cell r="J3707" t="str">
            <v>Accepted</v>
          </cell>
          <cell r="K3707" t="str">
            <v>Online Transfer</v>
          </cell>
          <cell r="L3707" t="str">
            <v>Conversion</v>
          </cell>
          <cell r="M3707" t="str">
            <v>-</v>
          </cell>
          <cell r="N3707" t="str">
            <v>-</v>
          </cell>
        </row>
        <row r="3708">
          <cell r="E3708" t="str">
            <v>TRH214-0057592</v>
          </cell>
          <cell r="F3708" t="str">
            <v>2025-01-23 16:28:10</v>
          </cell>
          <cell r="G3708">
            <v>12000</v>
          </cell>
          <cell r="H3708">
            <v>46034</v>
          </cell>
          <cell r="I3708" t="str">
            <v>MUHAMMAD.UMER</v>
          </cell>
          <cell r="J3708" t="str">
            <v>Accepted</v>
          </cell>
          <cell r="K3708" t="str">
            <v>Online Transfer</v>
          </cell>
          <cell r="L3708" t="str">
            <v>Renewal</v>
          </cell>
          <cell r="M3708" t="str">
            <v>-</v>
          </cell>
          <cell r="N3708" t="str">
            <v>-</v>
          </cell>
        </row>
        <row r="3709">
          <cell r="E3709" t="str">
            <v>NNATA52AZKP700557</v>
          </cell>
          <cell r="F3709" t="str">
            <v>2023-01-20 16:09:00</v>
          </cell>
          <cell r="G3709">
            <v>16000</v>
          </cell>
          <cell r="H3709">
            <v>46034</v>
          </cell>
          <cell r="I3709" t="str">
            <v>ALIZA.WALEED</v>
          </cell>
          <cell r="J3709" t="str">
            <v>Accepted</v>
          </cell>
          <cell r="K3709" t="str">
            <v>Online Transfer</v>
          </cell>
          <cell r="L3709" t="str">
            <v>Renewal</v>
          </cell>
          <cell r="M3709" t="str">
            <v>-</v>
          </cell>
          <cell r="N3709" t="str">
            <v>-</v>
          </cell>
        </row>
        <row r="3710">
          <cell r="E3710" t="str">
            <v>H1102091</v>
          </cell>
          <cell r="F3710" t="str">
            <v>2024-12-23 20:03:41</v>
          </cell>
          <cell r="G3710">
            <v>11000</v>
          </cell>
          <cell r="H3710">
            <v>46034</v>
          </cell>
          <cell r="I3710" t="str">
            <v>HASNAIN</v>
          </cell>
          <cell r="J3710" t="str">
            <v>Accepted</v>
          </cell>
          <cell r="K3710" t="str">
            <v>Online Transfer</v>
          </cell>
          <cell r="L3710" t="str">
            <v>Renewal</v>
          </cell>
          <cell r="M3710" t="str">
            <v>-</v>
          </cell>
          <cell r="N3710" t="str">
            <v>-</v>
          </cell>
        </row>
        <row r="3711">
          <cell r="E3711" t="str">
            <v>S-0221094</v>
          </cell>
          <cell r="F3711" t="str">
            <v>2024-01-22 12:38:28</v>
          </cell>
          <cell r="G3711">
            <v>15500</v>
          </cell>
          <cell r="H3711">
            <v>46034</v>
          </cell>
          <cell r="I3711" t="str">
            <v>AGHA.M.JAFFER</v>
          </cell>
          <cell r="J3711" t="str">
            <v>Accepted</v>
          </cell>
          <cell r="K3711" t="str">
            <v>Online Transfer</v>
          </cell>
          <cell r="L3711" t="str">
            <v>Renewal</v>
          </cell>
          <cell r="M3711" t="str">
            <v>-</v>
          </cell>
          <cell r="N3711" t="str">
            <v>-</v>
          </cell>
        </row>
        <row r="3712">
          <cell r="E3712" t="str">
            <v>NZE170R-4062426</v>
          </cell>
          <cell r="F3712" t="str">
            <v>2025-12-31 14:01:58</v>
          </cell>
          <cell r="G3712">
            <v>17000</v>
          </cell>
          <cell r="H3712">
            <v>46022</v>
          </cell>
          <cell r="I3712" t="str">
            <v>JOSEPH.H</v>
          </cell>
          <cell r="J3712" t="str">
            <v>Accepted</v>
          </cell>
          <cell r="K3712" t="str">
            <v>Online Transfer</v>
          </cell>
          <cell r="L3712" t="str">
            <v>Fresh</v>
          </cell>
          <cell r="M3712" t="str">
            <v>N/A</v>
          </cell>
          <cell r="N3712" t="str">
            <v>-</v>
          </cell>
        </row>
        <row r="3713">
          <cell r="E3713" t="str">
            <v>0125445</v>
          </cell>
          <cell r="F3713" t="str">
            <v>2025-12-26 09:46:37</v>
          </cell>
          <cell r="G3713">
            <v>14000</v>
          </cell>
          <cell r="H3713">
            <v>46033</v>
          </cell>
          <cell r="I3713" t="str">
            <v>JOSEPH.H</v>
          </cell>
          <cell r="J3713" t="str">
            <v>Accepted</v>
          </cell>
          <cell r="K3713" t="str">
            <v>Online Transfer</v>
          </cell>
          <cell r="L3713" t="str">
            <v>Fresh</v>
          </cell>
          <cell r="M3713" t="str">
            <v>N/A</v>
          </cell>
          <cell r="N3713" t="str">
            <v>-</v>
          </cell>
        </row>
        <row r="3714">
          <cell r="E3714" t="str">
            <v>H1164104</v>
          </cell>
          <cell r="F3714" t="str">
            <v>2025-01-08 00:00:00</v>
          </cell>
          <cell r="G3714">
            <v>12000</v>
          </cell>
          <cell r="H3714">
            <v>46034</v>
          </cell>
          <cell r="I3714" t="str">
            <v>YOUSUF.KHAN</v>
          </cell>
          <cell r="J3714" t="str">
            <v>Accepted</v>
          </cell>
          <cell r="K3714" t="str">
            <v>Online Transfer</v>
          </cell>
          <cell r="L3714" t="str">
            <v>Renewal</v>
          </cell>
          <cell r="M3714" t="str">
            <v>-</v>
          </cell>
          <cell r="N3714" t="str">
            <v>-</v>
          </cell>
        </row>
        <row r="3715">
          <cell r="E3715" t="str">
            <v>NF1SZC63S0011200411</v>
          </cell>
          <cell r="F3715" t="str">
            <v>2025-12-29 15:26:30</v>
          </cell>
          <cell r="G3715">
            <v>11000</v>
          </cell>
          <cell r="H3715">
            <v>46020</v>
          </cell>
          <cell r="I3715" t="str">
            <v>ANIL</v>
          </cell>
          <cell r="J3715" t="str">
            <v>Accepted</v>
          </cell>
          <cell r="K3715" t="str">
            <v>Online Transfer</v>
          </cell>
          <cell r="L3715" t="str">
            <v>Fresh</v>
          </cell>
          <cell r="M3715" t="str">
            <v>N/A</v>
          </cell>
          <cell r="N3715" t="str">
            <v>-</v>
          </cell>
        </row>
        <row r="3716">
          <cell r="E3716" t="str">
            <v>NZE170R-4120387</v>
          </cell>
          <cell r="F3716" t="str">
            <v>2025-12-12 10:58:13</v>
          </cell>
          <cell r="G3716">
            <v>5000</v>
          </cell>
          <cell r="H3716">
            <v>46026</v>
          </cell>
          <cell r="I3716" t="str">
            <v>SHAYAN</v>
          </cell>
          <cell r="J3716" t="str">
            <v>Accepted</v>
          </cell>
          <cell r="K3716" t="str">
            <v>Online Transfer</v>
          </cell>
          <cell r="L3716" t="str">
            <v>Fresh</v>
          </cell>
          <cell r="M3716" t="str">
            <v>N/A</v>
          </cell>
          <cell r="N3716" t="str">
            <v>-</v>
          </cell>
        </row>
        <row r="3717">
          <cell r="E3717" t="str">
            <v>LA350S-008861</v>
          </cell>
          <cell r="F3717" t="str">
            <v>2025-12-29 17:59:59</v>
          </cell>
          <cell r="G3717">
            <v>11000</v>
          </cell>
          <cell r="H3717">
            <v>46020</v>
          </cell>
          <cell r="I3717" t="str">
            <v>ANIL</v>
          </cell>
          <cell r="J3717" t="str">
            <v>Accepted</v>
          </cell>
          <cell r="K3717" t="str">
            <v>Online Transfer</v>
          </cell>
          <cell r="L3717" t="str">
            <v>Fresh</v>
          </cell>
          <cell r="M3717" t="str">
            <v>N/A</v>
          </cell>
          <cell r="N3717" t="str">
            <v>-</v>
          </cell>
        </row>
        <row r="3718">
          <cell r="E3718" t="str">
            <v>NHP10-2317751</v>
          </cell>
          <cell r="F3718" t="str">
            <v>2026-01-08 20:58:42</v>
          </cell>
          <cell r="G3718">
            <v>13000</v>
          </cell>
          <cell r="H3718">
            <v>46034</v>
          </cell>
          <cell r="I3718" t="str">
            <v>SHAYAN</v>
          </cell>
          <cell r="J3718" t="str">
            <v>Accepted</v>
          </cell>
          <cell r="K3718" t="str">
            <v>Online Transfer</v>
          </cell>
          <cell r="L3718" t="str">
            <v>Fresh</v>
          </cell>
          <cell r="M3718" t="str">
            <v>-</v>
          </cell>
          <cell r="N3718" t="str">
            <v>-</v>
          </cell>
        </row>
        <row r="3719">
          <cell r="E3719">
            <v>7000822</v>
          </cell>
          <cell r="F3719" t="str">
            <v>2026-01-06 17:06:03</v>
          </cell>
          <cell r="G3719">
            <v>10000</v>
          </cell>
          <cell r="H3719">
            <v>46029</v>
          </cell>
          <cell r="I3719" t="str">
            <v>SABOOR.ALI</v>
          </cell>
          <cell r="J3719" t="str">
            <v>Accepted</v>
          </cell>
          <cell r="K3719" t="str">
            <v>Online Transfer</v>
          </cell>
          <cell r="L3719" t="str">
            <v>Fresh</v>
          </cell>
          <cell r="M3719" t="str">
            <v>N/A</v>
          </cell>
          <cell r="N3719" t="str">
            <v>-</v>
          </cell>
        </row>
        <row r="3720">
          <cell r="E3720">
            <v>110174</v>
          </cell>
          <cell r="F3720" t="str">
            <v>2026-01-12 00:00:00</v>
          </cell>
          <cell r="G3720">
            <v>18000</v>
          </cell>
          <cell r="H3720">
            <v>46034</v>
          </cell>
          <cell r="I3720" t="str">
            <v>ABDUL.AHAD</v>
          </cell>
          <cell r="J3720" t="str">
            <v>Accepted</v>
          </cell>
          <cell r="K3720" t="str">
            <v>Online Transfer</v>
          </cell>
          <cell r="L3720" t="str">
            <v>Conversion</v>
          </cell>
          <cell r="M3720" t="str">
            <v>NON</v>
          </cell>
          <cell r="N3720" t="str">
            <v>-</v>
          </cell>
        </row>
        <row r="3721">
          <cell r="E3721" t="str">
            <v>LR018830</v>
          </cell>
          <cell r="F3721" t="str">
            <v>2026-01-12 00:00:00</v>
          </cell>
          <cell r="G3721">
            <v>16000</v>
          </cell>
          <cell r="H3721">
            <v>46034</v>
          </cell>
          <cell r="I3721" t="str">
            <v>ABDUL.AHAD</v>
          </cell>
          <cell r="J3721" t="str">
            <v>Accepted</v>
          </cell>
          <cell r="K3721" t="str">
            <v>Online Transfer</v>
          </cell>
          <cell r="L3721" t="str">
            <v>Conversion</v>
          </cell>
          <cell r="M3721" t="str">
            <v>NON</v>
          </cell>
          <cell r="N3721" t="str">
            <v>-</v>
          </cell>
        </row>
        <row r="3722">
          <cell r="E3722">
            <v>566205</v>
          </cell>
          <cell r="F3722" t="str">
            <v>2024-01-26 11:06:00</v>
          </cell>
          <cell r="G3722">
            <v>15000</v>
          </cell>
          <cell r="H3722">
            <v>46034</v>
          </cell>
          <cell r="I3722" t="str">
            <v>ABDUL.AHAD</v>
          </cell>
          <cell r="J3722" t="str">
            <v>Accepted</v>
          </cell>
          <cell r="K3722" t="str">
            <v>Online Transfer</v>
          </cell>
          <cell r="L3722" t="str">
            <v>Renewal</v>
          </cell>
          <cell r="M3722" t="str">
            <v>-</v>
          </cell>
          <cell r="N3722" t="str">
            <v>-</v>
          </cell>
        </row>
        <row r="3723">
          <cell r="E3723" t="str">
            <v>PMHJ2813SMN202200</v>
          </cell>
          <cell r="F3723" t="str">
            <v>2025-01-23 13:40:58</v>
          </cell>
          <cell r="G3723">
            <v>14000</v>
          </cell>
          <cell r="H3723">
            <v>46034</v>
          </cell>
          <cell r="I3723" t="str">
            <v>NAZRA.NAZAR</v>
          </cell>
          <cell r="J3723" t="str">
            <v>Accepted</v>
          </cell>
          <cell r="K3723" t="str">
            <v>Online Transfer</v>
          </cell>
          <cell r="L3723" t="str">
            <v>Renewal</v>
          </cell>
          <cell r="M3723" t="str">
            <v>-</v>
          </cell>
          <cell r="N3723" t="str">
            <v>-</v>
          </cell>
        </row>
        <row r="3724">
          <cell r="E3724" t="str">
            <v>NFBFC6665LR061192</v>
          </cell>
          <cell r="F3724" t="str">
            <v>2025-01-27 14:02:46</v>
          </cell>
          <cell r="G3724">
            <v>13000</v>
          </cell>
          <cell r="H3724">
            <v>46034</v>
          </cell>
          <cell r="I3724" t="str">
            <v>NAZRA.NAZAR</v>
          </cell>
          <cell r="J3724" t="str">
            <v>Accepted</v>
          </cell>
          <cell r="K3724" t="str">
            <v>Online Transfer</v>
          </cell>
          <cell r="L3724" t="str">
            <v>Renewal</v>
          </cell>
          <cell r="M3724" t="str">
            <v>-</v>
          </cell>
          <cell r="N3724" t="str">
            <v>-</v>
          </cell>
        </row>
        <row r="3725">
          <cell r="E3725" t="str">
            <v>GDJ150-0042442</v>
          </cell>
          <cell r="F3725" t="str">
            <v>2025-01-27 09:34:21</v>
          </cell>
          <cell r="G3725">
            <v>13000</v>
          </cell>
          <cell r="H3725">
            <v>46034</v>
          </cell>
          <cell r="I3725" t="str">
            <v>HASNAIN</v>
          </cell>
          <cell r="J3725" t="str">
            <v>Accepted</v>
          </cell>
          <cell r="K3725" t="str">
            <v>Online Transfer</v>
          </cell>
          <cell r="L3725" t="str">
            <v>Renewal</v>
          </cell>
          <cell r="M3725" t="str">
            <v>-</v>
          </cell>
          <cell r="N3725" t="str">
            <v>-</v>
          </cell>
        </row>
        <row r="3726">
          <cell r="E3726" t="str">
            <v>MP0263576</v>
          </cell>
          <cell r="F3726" t="str">
            <v>2025-01-08 20:45:40</v>
          </cell>
          <cell r="G3726">
            <v>13000</v>
          </cell>
          <cell r="H3726">
            <v>46034</v>
          </cell>
          <cell r="I3726" t="str">
            <v>HASNAIN</v>
          </cell>
          <cell r="J3726" t="str">
            <v>Accepted</v>
          </cell>
          <cell r="K3726" t="str">
            <v>Online Transfer</v>
          </cell>
          <cell r="L3726" t="str">
            <v>Renewal</v>
          </cell>
          <cell r="M3726" t="str">
            <v>-</v>
          </cell>
          <cell r="N3726" t="str">
            <v>-</v>
          </cell>
        </row>
        <row r="3727">
          <cell r="E3727" t="str">
            <v>LA350S-0206902</v>
          </cell>
          <cell r="F3727" t="str">
            <v>2022-01-25 16:15:47</v>
          </cell>
          <cell r="G3727">
            <v>16000</v>
          </cell>
          <cell r="H3727">
            <v>46034</v>
          </cell>
          <cell r="I3727" t="str">
            <v>M.MUSTAFA</v>
          </cell>
          <cell r="J3727" t="str">
            <v>Accepted</v>
          </cell>
          <cell r="K3727" t="str">
            <v>Online Transfer</v>
          </cell>
          <cell r="L3727" t="str">
            <v>Renewal</v>
          </cell>
          <cell r="M3727" t="str">
            <v>-</v>
          </cell>
          <cell r="N3727" t="str">
            <v>-</v>
          </cell>
        </row>
        <row r="3728">
          <cell r="E3728" t="str">
            <v>KDH223-0013551</v>
          </cell>
          <cell r="F3728" t="str">
            <v>2026-01-10 13:46:04</v>
          </cell>
          <cell r="G3728">
            <v>4000</v>
          </cell>
          <cell r="H3728">
            <v>46017</v>
          </cell>
          <cell r="I3728" t="str">
            <v>M.FAIZAN</v>
          </cell>
          <cell r="J3728" t="str">
            <v>Accepted</v>
          </cell>
          <cell r="K3728" t="str">
            <v>Online Transfer</v>
          </cell>
          <cell r="L3728" t="str">
            <v>Fresh</v>
          </cell>
          <cell r="M3728" t="str">
            <v>N/A</v>
          </cell>
          <cell r="N3728" t="str">
            <v>-</v>
          </cell>
        </row>
        <row r="3729">
          <cell r="E3729" t="str">
            <v>ZSG10R2000534</v>
          </cell>
          <cell r="F3729" t="str">
            <v>2026-01-10 13:20:10</v>
          </cell>
          <cell r="G3729">
            <v>18000</v>
          </cell>
          <cell r="H3729">
            <v>46034</v>
          </cell>
          <cell r="I3729" t="str">
            <v>M.FAIZAN</v>
          </cell>
          <cell r="J3729" t="str">
            <v>Accepted</v>
          </cell>
          <cell r="K3729" t="str">
            <v>Online Transfer</v>
          </cell>
          <cell r="L3729" t="str">
            <v>Fresh</v>
          </cell>
          <cell r="M3729" t="str">
            <v>N/A</v>
          </cell>
          <cell r="N3729" t="str">
            <v>-</v>
          </cell>
        </row>
        <row r="3730">
          <cell r="E3730" t="str">
            <v>BXB-619</v>
          </cell>
          <cell r="F3730" t="str">
            <v>2026-01-02 18:48:38</v>
          </cell>
          <cell r="G3730">
            <v>10000</v>
          </cell>
          <cell r="H3730">
            <v>46025</v>
          </cell>
          <cell r="I3730" t="str">
            <v>M.FAIZAN</v>
          </cell>
          <cell r="J3730" t="str">
            <v>Accepted</v>
          </cell>
          <cell r="K3730" t="str">
            <v>Online Transfer</v>
          </cell>
          <cell r="L3730" t="str">
            <v>Fresh</v>
          </cell>
          <cell r="M3730" t="str">
            <v>N/A</v>
          </cell>
          <cell r="N3730" t="str">
            <v>-</v>
          </cell>
        </row>
        <row r="3731">
          <cell r="E3731" t="str">
            <v>BQK-723</v>
          </cell>
          <cell r="F3731" t="str">
            <v>2026-01-05 17:54:01</v>
          </cell>
          <cell r="G3731">
            <v>10000</v>
          </cell>
          <cell r="H3731">
            <v>46030</v>
          </cell>
          <cell r="I3731" t="str">
            <v>M.FAIZAN</v>
          </cell>
          <cell r="J3731" t="str">
            <v>Accepted</v>
          </cell>
          <cell r="K3731" t="str">
            <v>Online Transfer</v>
          </cell>
          <cell r="L3731" t="str">
            <v>Fresh</v>
          </cell>
          <cell r="M3731" t="str">
            <v>N/A</v>
          </cell>
          <cell r="N3731" t="str">
            <v>-</v>
          </cell>
        </row>
        <row r="3732">
          <cell r="E3732" t="str">
            <v>022489</v>
          </cell>
          <cell r="F3732" t="str">
            <v>2022-01-01 19:20:15</v>
          </cell>
          <cell r="G3732">
            <v>10000</v>
          </cell>
          <cell r="H3732">
            <v>46034</v>
          </cell>
          <cell r="I3732" t="str">
            <v>WASEEM.TARIQ</v>
          </cell>
          <cell r="J3732" t="str">
            <v>Accepted</v>
          </cell>
          <cell r="K3732" t="str">
            <v>Cheque Deposit</v>
          </cell>
          <cell r="L3732" t="str">
            <v>Renewal</v>
          </cell>
          <cell r="M3732" t="str">
            <v>-</v>
          </cell>
          <cell r="N3732" t="str">
            <v>-</v>
          </cell>
        </row>
        <row r="3733">
          <cell r="E3733" t="str">
            <v>GS150PK30057281</v>
          </cell>
          <cell r="F3733" t="str">
            <v>2023-12-09 14:11:20</v>
          </cell>
          <cell r="G3733">
            <v>12500</v>
          </cell>
          <cell r="H3733">
            <v>46034</v>
          </cell>
          <cell r="I3733" t="str">
            <v>AMIN.CHISHTI</v>
          </cell>
          <cell r="J3733" t="str">
            <v>Accepted</v>
          </cell>
          <cell r="K3733" t="str">
            <v>Online Transfer</v>
          </cell>
          <cell r="L3733" t="str">
            <v>Renewal</v>
          </cell>
          <cell r="M3733" t="str">
            <v>-</v>
          </cell>
          <cell r="N3733" t="str">
            <v>-</v>
          </cell>
        </row>
        <row r="3734">
          <cell r="E3734" t="str">
            <v>NF1AET306H1117089</v>
          </cell>
          <cell r="F3734" t="str">
            <v>2026-01-12 00:00:00</v>
          </cell>
          <cell r="G3734">
            <v>14500</v>
          </cell>
          <cell r="H3734">
            <v>46034</v>
          </cell>
          <cell r="I3734" t="str">
            <v>MOSES.AKHTAR</v>
          </cell>
          <cell r="J3734" t="str">
            <v>Accepted</v>
          </cell>
          <cell r="K3734" t="str">
            <v>Online Transfer</v>
          </cell>
          <cell r="L3734" t="str">
            <v>Conversion</v>
          </cell>
          <cell r="M3734" t="str">
            <v>N/A</v>
          </cell>
          <cell r="N3734" t="str">
            <v>-</v>
          </cell>
        </row>
        <row r="3735">
          <cell r="E3735" t="str">
            <v>MO57302</v>
          </cell>
          <cell r="F3735" t="str">
            <v>2025-01-17 14:12:29</v>
          </cell>
          <cell r="G3735">
            <v>8000</v>
          </cell>
          <cell r="H3735">
            <v>46034</v>
          </cell>
          <cell r="I3735" t="str">
            <v>MUHAMMAD.OWAIS</v>
          </cell>
          <cell r="J3735" t="str">
            <v>Accepted</v>
          </cell>
          <cell r="K3735" t="str">
            <v>Online Transfer</v>
          </cell>
          <cell r="L3735" t="str">
            <v>Renewal</v>
          </cell>
          <cell r="M3735" t="str">
            <v>-</v>
          </cell>
          <cell r="N3735" t="str">
            <v>-</v>
          </cell>
        </row>
        <row r="3736">
          <cell r="E3736">
            <v>41443</v>
          </cell>
          <cell r="F3736" t="str">
            <v>2025-01-11 12:21:43</v>
          </cell>
          <cell r="G3736">
            <v>10000</v>
          </cell>
          <cell r="H3736">
            <v>46034</v>
          </cell>
          <cell r="I3736" t="str">
            <v>MUHAMMAD.OWAIS</v>
          </cell>
          <cell r="J3736" t="str">
            <v>Accepted</v>
          </cell>
          <cell r="K3736" t="str">
            <v>Online Transfer</v>
          </cell>
          <cell r="L3736" t="str">
            <v>Renewal</v>
          </cell>
          <cell r="M3736" t="str">
            <v>-</v>
          </cell>
          <cell r="N3736" t="str">
            <v>-</v>
          </cell>
        </row>
        <row r="3737">
          <cell r="E3737">
            <v>5558866</v>
          </cell>
          <cell r="F3737" t="str">
            <v>2023-01-26 12:48:29</v>
          </cell>
          <cell r="G3737">
            <v>16000</v>
          </cell>
          <cell r="H3737">
            <v>46034</v>
          </cell>
          <cell r="I3737" t="str">
            <v>M.MUSTAFA</v>
          </cell>
          <cell r="J3737" t="str">
            <v>Accepted</v>
          </cell>
          <cell r="K3737" t="str">
            <v>Online Transfer</v>
          </cell>
          <cell r="L3737" t="str">
            <v>Renewal</v>
          </cell>
          <cell r="M3737" t="str">
            <v>-</v>
          </cell>
          <cell r="N3737" t="str">
            <v>-</v>
          </cell>
        </row>
        <row r="3738">
          <cell r="E3738" t="str">
            <v>H11250912</v>
          </cell>
          <cell r="F3738" t="str">
            <v>2023-01-27 16:45:50</v>
          </cell>
          <cell r="G3738">
            <v>12000</v>
          </cell>
          <cell r="H3738">
            <v>46034</v>
          </cell>
          <cell r="I3738" t="str">
            <v>IQRA.KHAN</v>
          </cell>
          <cell r="J3738" t="str">
            <v>Accepted</v>
          </cell>
          <cell r="K3738" t="str">
            <v>Online Transfer</v>
          </cell>
          <cell r="L3738" t="str">
            <v>Renewal</v>
          </cell>
          <cell r="M3738" t="str">
            <v>-</v>
          </cell>
          <cell r="N3738" t="str">
            <v>-</v>
          </cell>
        </row>
        <row r="3739">
          <cell r="E3739" t="str">
            <v>PK10019786</v>
          </cell>
          <cell r="F3739" t="str">
            <v>2024-01-20 14:57:57</v>
          </cell>
          <cell r="G3739">
            <v>14000</v>
          </cell>
          <cell r="H3739">
            <v>46034</v>
          </cell>
          <cell r="I3739" t="str">
            <v>M.MUSTAFA</v>
          </cell>
          <cell r="J3739" t="str">
            <v>Accepted</v>
          </cell>
          <cell r="K3739" t="str">
            <v>Online Transfer</v>
          </cell>
          <cell r="L3739" t="str">
            <v>Renewal</v>
          </cell>
          <cell r="M3739" t="str">
            <v>-</v>
          </cell>
          <cell r="N3739" t="str">
            <v>-</v>
          </cell>
        </row>
        <row r="3740">
          <cell r="E3740" t="str">
            <v>A1J310PK10083545</v>
          </cell>
          <cell r="F3740" t="str">
            <v>2023-12-14 17:17:08</v>
          </cell>
          <cell r="G3740">
            <v>12000</v>
          </cell>
          <cell r="H3740">
            <v>46034</v>
          </cell>
          <cell r="I3740" t="str">
            <v>AMIN.CHISHTI</v>
          </cell>
          <cell r="J3740" t="str">
            <v>Accepted</v>
          </cell>
          <cell r="K3740" t="str">
            <v>Online Transfer</v>
          </cell>
          <cell r="L3740" t="str">
            <v>Renewal</v>
          </cell>
          <cell r="M3740" t="str">
            <v>-</v>
          </cell>
          <cell r="N3740" t="str">
            <v>-</v>
          </cell>
        </row>
        <row r="3741">
          <cell r="E3741" t="str">
            <v>S00104061</v>
          </cell>
          <cell r="F3741" t="str">
            <v>2023-12-27 16:37:00</v>
          </cell>
          <cell r="G3741">
            <v>14000</v>
          </cell>
          <cell r="H3741">
            <v>46034</v>
          </cell>
          <cell r="I3741" t="str">
            <v>ALIZA.WALEED</v>
          </cell>
          <cell r="J3741" t="str">
            <v>Accepted</v>
          </cell>
          <cell r="K3741" t="str">
            <v>Online Transfer</v>
          </cell>
          <cell r="L3741" t="str">
            <v>Renewal</v>
          </cell>
          <cell r="M3741" t="str">
            <v>-</v>
          </cell>
          <cell r="N3741" t="str">
            <v>-</v>
          </cell>
        </row>
        <row r="3742">
          <cell r="E3742" t="str">
            <v>NKMASE2E9S1007208</v>
          </cell>
          <cell r="F3742" t="str">
            <v>2025-12-31 12:34:25</v>
          </cell>
          <cell r="G3742">
            <v>12500</v>
          </cell>
          <cell r="H3742">
            <v>46034</v>
          </cell>
          <cell r="I3742" t="str">
            <v>ANIL</v>
          </cell>
          <cell r="J3742" t="str">
            <v>Accepted</v>
          </cell>
          <cell r="K3742" t="str">
            <v>Online Transfer</v>
          </cell>
          <cell r="L3742" t="str">
            <v>Fresh</v>
          </cell>
          <cell r="M3742" t="str">
            <v>N/A</v>
          </cell>
          <cell r="N3742" t="str">
            <v>-</v>
          </cell>
        </row>
        <row r="3743">
          <cell r="E3743" t="str">
            <v>0137682</v>
          </cell>
          <cell r="F3743" t="str">
            <v>2023-01-25 18:58:35</v>
          </cell>
          <cell r="G3743">
            <v>15500</v>
          </cell>
          <cell r="H3743">
            <v>46034</v>
          </cell>
          <cell r="I3743" t="str">
            <v>AGHA.M.JAFFER</v>
          </cell>
          <cell r="J3743" t="str">
            <v>Accepted</v>
          </cell>
          <cell r="K3743" t="str">
            <v>Online Transfer</v>
          </cell>
          <cell r="L3743" t="str">
            <v>Renewal</v>
          </cell>
          <cell r="M3743" t="str">
            <v>-</v>
          </cell>
          <cell r="N3743" t="str">
            <v>-</v>
          </cell>
        </row>
        <row r="3744">
          <cell r="E3744">
            <v>10104832</v>
          </cell>
          <cell r="F3744" t="str">
            <v>2023-01-26 11:31:46</v>
          </cell>
          <cell r="G3744">
            <v>13000</v>
          </cell>
          <cell r="H3744">
            <v>46034</v>
          </cell>
          <cell r="I3744" t="str">
            <v>MOSES.AKHTAR</v>
          </cell>
          <cell r="J3744" t="str">
            <v>Accepted</v>
          </cell>
          <cell r="K3744" t="str">
            <v>Online Transfer</v>
          </cell>
          <cell r="L3744" t="str">
            <v>Renewal</v>
          </cell>
          <cell r="M3744" t="str">
            <v>-</v>
          </cell>
          <cell r="N3744" t="str">
            <v>-</v>
          </cell>
        </row>
        <row r="3745">
          <cell r="E3745">
            <v>25047736</v>
          </cell>
          <cell r="F3745" t="str">
            <v>2025-12-30 15:52:08</v>
          </cell>
          <cell r="G3745">
            <v>16920</v>
          </cell>
          <cell r="H3745">
            <v>46029</v>
          </cell>
          <cell r="I3745" t="str">
            <v>ANIL</v>
          </cell>
          <cell r="J3745" t="str">
            <v>Accepted</v>
          </cell>
          <cell r="K3745" t="str">
            <v>Cheque</v>
          </cell>
          <cell r="L3745" t="str">
            <v>Fresh</v>
          </cell>
          <cell r="M3745" t="str">
            <v>N/A</v>
          </cell>
          <cell r="N3745" t="str">
            <v>-</v>
          </cell>
        </row>
        <row r="3746">
          <cell r="E3746">
            <v>7070666</v>
          </cell>
          <cell r="F3746" t="str">
            <v>2025-01-14 20:45:27</v>
          </cell>
          <cell r="G3746">
            <v>13000</v>
          </cell>
          <cell r="H3746">
            <v>46034</v>
          </cell>
          <cell r="I3746" t="str">
            <v>ZAYNAB.MUSTAFA</v>
          </cell>
          <cell r="J3746" t="str">
            <v>Accepted</v>
          </cell>
          <cell r="K3746" t="str">
            <v>Online Transfer</v>
          </cell>
          <cell r="L3746" t="str">
            <v>Renewal</v>
          </cell>
          <cell r="M3746" t="str">
            <v>-</v>
          </cell>
          <cell r="N3746" t="str">
            <v>-</v>
          </cell>
        </row>
        <row r="3747">
          <cell r="E3747" t="str">
            <v>H1235640</v>
          </cell>
          <cell r="F3747" t="str">
            <v>2025-01-24 18:54:00</v>
          </cell>
          <cell r="G3747">
            <v>14500</v>
          </cell>
          <cell r="H3747">
            <v>46034</v>
          </cell>
          <cell r="I3747" t="str">
            <v>M.KHALID</v>
          </cell>
          <cell r="J3747" t="str">
            <v>Accepted</v>
          </cell>
          <cell r="K3747" t="str">
            <v>Online Transfer</v>
          </cell>
          <cell r="L3747" t="str">
            <v>Renewal</v>
          </cell>
          <cell r="M3747" t="str">
            <v>-</v>
          </cell>
          <cell r="N3747" t="str">
            <v>-</v>
          </cell>
        </row>
        <row r="3748">
          <cell r="E3748" t="str">
            <v>RS413PK10029743</v>
          </cell>
          <cell r="F3748" t="str">
            <v>2025-01-21 13:59:08</v>
          </cell>
          <cell r="G3748">
            <v>16000</v>
          </cell>
          <cell r="H3748">
            <v>46034</v>
          </cell>
          <cell r="I3748" t="str">
            <v>M.MUSTAFA</v>
          </cell>
          <cell r="J3748" t="str">
            <v>Accepted</v>
          </cell>
          <cell r="K3748" t="str">
            <v>Online Transfer</v>
          </cell>
          <cell r="L3748" t="str">
            <v>Renewal</v>
          </cell>
          <cell r="M3748" t="str">
            <v>-</v>
          </cell>
          <cell r="N3748" t="str">
            <v>-</v>
          </cell>
        </row>
        <row r="3749">
          <cell r="E3749">
            <v>1101575</v>
          </cell>
          <cell r="F3749" t="str">
            <v>2023-01-25 11:52:31</v>
          </cell>
          <cell r="G3749">
            <v>13000</v>
          </cell>
          <cell r="H3749">
            <v>46032</v>
          </cell>
          <cell r="I3749" t="str">
            <v>SABA.CH</v>
          </cell>
          <cell r="J3749" t="str">
            <v>Accepted</v>
          </cell>
          <cell r="K3749" t="str">
            <v>Online Transfer</v>
          </cell>
          <cell r="L3749" t="str">
            <v>Renewal</v>
          </cell>
          <cell r="M3749" t="str">
            <v>-</v>
          </cell>
          <cell r="N3749" t="str">
            <v>-</v>
          </cell>
        </row>
        <row r="3750">
          <cell r="E3750" t="str">
            <v>R6002534</v>
          </cell>
          <cell r="F3750" t="str">
            <v>2024-01-19 15:35:12</v>
          </cell>
          <cell r="G3750">
            <v>11000</v>
          </cell>
          <cell r="H3750">
            <v>46034</v>
          </cell>
          <cell r="I3750" t="str">
            <v>JAWAHIR.SAEED</v>
          </cell>
          <cell r="J3750" t="str">
            <v>Accepted</v>
          </cell>
          <cell r="K3750" t="str">
            <v>Online Transfer</v>
          </cell>
          <cell r="L3750" t="str">
            <v>Renewal</v>
          </cell>
          <cell r="M3750" t="str">
            <v>N/A</v>
          </cell>
          <cell r="N3750" t="str">
            <v>-</v>
          </cell>
        </row>
        <row r="3751">
          <cell r="E3751" t="str">
            <v>BL-1</v>
          </cell>
          <cell r="F3751" t="str">
            <v>2023-01-24 18:19:42</v>
          </cell>
          <cell r="G3751">
            <v>13000</v>
          </cell>
          <cell r="H3751">
            <v>46032</v>
          </cell>
          <cell r="I3751" t="str">
            <v>SABA.CH</v>
          </cell>
          <cell r="J3751" t="str">
            <v>Accepted</v>
          </cell>
          <cell r="K3751" t="str">
            <v>Online Transfer</v>
          </cell>
          <cell r="L3751" t="str">
            <v>Renewal</v>
          </cell>
          <cell r="M3751" t="str">
            <v>-</v>
          </cell>
          <cell r="N3751" t="str">
            <v>-</v>
          </cell>
        </row>
        <row r="3752">
          <cell r="E3752">
            <v>1012670</v>
          </cell>
          <cell r="F3752" t="str">
            <v>2023-01-24 13:50:45</v>
          </cell>
          <cell r="G3752">
            <v>13000</v>
          </cell>
          <cell r="H3752">
            <v>46031</v>
          </cell>
          <cell r="I3752" t="str">
            <v>SABA.CH</v>
          </cell>
          <cell r="J3752" t="str">
            <v>Accepted</v>
          </cell>
          <cell r="K3752" t="str">
            <v>Online Transfer</v>
          </cell>
          <cell r="L3752" t="str">
            <v>Renewal</v>
          </cell>
          <cell r="M3752" t="str">
            <v>-</v>
          </cell>
          <cell r="N3752" t="str">
            <v>-</v>
          </cell>
        </row>
        <row r="3753">
          <cell r="E3753">
            <v>7022097</v>
          </cell>
          <cell r="F3753" t="str">
            <v>2023-01-24 12:50:38</v>
          </cell>
          <cell r="G3753">
            <v>13000</v>
          </cell>
          <cell r="H3753">
            <v>46031</v>
          </cell>
          <cell r="I3753" t="str">
            <v>SABA.CH</v>
          </cell>
          <cell r="J3753" t="str">
            <v>Accepted</v>
          </cell>
          <cell r="K3753" t="str">
            <v>Online Transfer</v>
          </cell>
          <cell r="L3753" t="str">
            <v>Renewal</v>
          </cell>
          <cell r="M3753" t="str">
            <v>-</v>
          </cell>
          <cell r="N3753" t="str">
            <v>-</v>
          </cell>
        </row>
        <row r="3754">
          <cell r="E3754">
            <v>1005378</v>
          </cell>
          <cell r="F3754" t="str">
            <v>2024-01-11 14:51:15</v>
          </cell>
          <cell r="G3754">
            <v>13000</v>
          </cell>
          <cell r="H3754">
            <v>46034</v>
          </cell>
          <cell r="I3754" t="str">
            <v>MOSES.AKHTAR</v>
          </cell>
          <cell r="J3754" t="str">
            <v>Accepted</v>
          </cell>
          <cell r="K3754" t="str">
            <v>Online Transfer</v>
          </cell>
          <cell r="L3754" t="str">
            <v>Renewal</v>
          </cell>
          <cell r="M3754" t="str">
            <v>-</v>
          </cell>
          <cell r="N3754" t="str">
            <v>-</v>
          </cell>
        </row>
        <row r="3755">
          <cell r="E3755" t="str">
            <v>NF1AVK31H10066498</v>
          </cell>
          <cell r="F3755" t="str">
            <v>2021-01-20 13:52:56</v>
          </cell>
          <cell r="G3755">
            <v>13000</v>
          </cell>
          <cell r="H3755">
            <v>46034</v>
          </cell>
          <cell r="I3755" t="str">
            <v>M.MUSTAFA</v>
          </cell>
          <cell r="J3755" t="str">
            <v>Accepted</v>
          </cell>
          <cell r="K3755" t="str">
            <v>Online Transfer</v>
          </cell>
          <cell r="L3755" t="str">
            <v>Renewal</v>
          </cell>
          <cell r="M3755" t="str">
            <v>-</v>
          </cell>
          <cell r="N3755" t="str">
            <v>-</v>
          </cell>
        </row>
        <row r="3756">
          <cell r="E3756" t="str">
            <v>PK10123692</v>
          </cell>
          <cell r="F3756" t="str">
            <v>2022-01-24 20:17:24</v>
          </cell>
          <cell r="G3756">
            <v>14000</v>
          </cell>
          <cell r="H3756">
            <v>46034</v>
          </cell>
          <cell r="I3756" t="str">
            <v>ALIZA.WALEED</v>
          </cell>
          <cell r="J3756" t="str">
            <v>Accepted</v>
          </cell>
          <cell r="K3756" t="str">
            <v>Online Transfer</v>
          </cell>
          <cell r="L3756" t="str">
            <v>Renewal</v>
          </cell>
          <cell r="M3756" t="str">
            <v>-</v>
          </cell>
          <cell r="N3756" t="str">
            <v>-</v>
          </cell>
        </row>
        <row r="3757">
          <cell r="E3757" t="str">
            <v>0893970</v>
          </cell>
          <cell r="F3757" t="str">
            <v>2022-01-14 17:32:58</v>
          </cell>
          <cell r="G3757">
            <v>16000</v>
          </cell>
          <cell r="H3757">
            <v>46034</v>
          </cell>
          <cell r="I3757" t="str">
            <v>ALIZA.WALEED</v>
          </cell>
          <cell r="J3757" t="str">
            <v>Accepted</v>
          </cell>
          <cell r="K3757" t="str">
            <v>Online Transfer</v>
          </cell>
          <cell r="L3757" t="str">
            <v>Renewal</v>
          </cell>
          <cell r="M3757" t="str">
            <v>-</v>
          </cell>
          <cell r="N3757" t="str">
            <v>-</v>
          </cell>
        </row>
        <row r="3758">
          <cell r="E3758" t="str">
            <v>NZE170R-4137660</v>
          </cell>
          <cell r="F3758" t="str">
            <v>2026-01-12 00:00:00</v>
          </cell>
          <cell r="G3758">
            <v>13000</v>
          </cell>
          <cell r="H3758">
            <v>46034</v>
          </cell>
          <cell r="I3758" t="str">
            <v>HUZAIFA.KHAN</v>
          </cell>
          <cell r="J3758" t="str">
            <v>Accepted</v>
          </cell>
          <cell r="K3758" t="str">
            <v>Online Transfer</v>
          </cell>
          <cell r="L3758" t="str">
            <v>Conversion</v>
          </cell>
          <cell r="M3758" t="str">
            <v>-</v>
          </cell>
          <cell r="N3758" t="str">
            <v>-</v>
          </cell>
        </row>
        <row r="3759">
          <cell r="E3759">
            <v>109671</v>
          </cell>
          <cell r="F3759" t="str">
            <v>2024-01-11 11:59:31</v>
          </cell>
          <cell r="G3759">
            <v>14000</v>
          </cell>
          <cell r="H3759">
            <v>46034</v>
          </cell>
          <cell r="I3759" t="str">
            <v>MOSES.AKHTAR</v>
          </cell>
          <cell r="J3759" t="str">
            <v>Accepted</v>
          </cell>
          <cell r="K3759" t="str">
            <v>Online Transfer</v>
          </cell>
          <cell r="L3759" t="str">
            <v>Renewal</v>
          </cell>
          <cell r="M3759" t="str">
            <v>-</v>
          </cell>
          <cell r="N3759" t="str">
            <v>-</v>
          </cell>
        </row>
        <row r="3760">
          <cell r="E3760" t="str">
            <v>R-1104867</v>
          </cell>
          <cell r="F3760" t="str">
            <v>2024-01-24 15:23:46</v>
          </cell>
          <cell r="G3760">
            <v>13000</v>
          </cell>
          <cell r="H3760">
            <v>46034</v>
          </cell>
          <cell r="I3760" t="str">
            <v>MOSES.AKHTAR</v>
          </cell>
          <cell r="J3760" t="str">
            <v>Accepted</v>
          </cell>
          <cell r="K3760" t="str">
            <v>Cheque Deposit</v>
          </cell>
          <cell r="L3760" t="str">
            <v>Renewal</v>
          </cell>
          <cell r="M3760" t="str">
            <v>-</v>
          </cell>
          <cell r="N3760" t="str">
            <v>-</v>
          </cell>
        </row>
        <row r="3761">
          <cell r="E3761" t="str">
            <v>053461</v>
          </cell>
          <cell r="F3761" t="str">
            <v>2022-01-25 14:46:41</v>
          </cell>
          <cell r="G3761">
            <v>13000</v>
          </cell>
          <cell r="H3761">
            <v>46034</v>
          </cell>
          <cell r="I3761" t="str">
            <v>FIZA.SHEIKH</v>
          </cell>
          <cell r="J3761" t="str">
            <v>Accepted</v>
          </cell>
          <cell r="K3761" t="str">
            <v>Online Transfer</v>
          </cell>
          <cell r="L3761" t="str">
            <v>Renewal</v>
          </cell>
          <cell r="M3761" t="str">
            <v>-</v>
          </cell>
          <cell r="N3761" t="str">
            <v>-</v>
          </cell>
        </row>
        <row r="3762">
          <cell r="E3762" t="str">
            <v>ZRE172R7071201</v>
          </cell>
          <cell r="F3762" t="str">
            <v>2025-01-14 12:06:17</v>
          </cell>
          <cell r="G3762">
            <v>9000</v>
          </cell>
          <cell r="H3762">
            <v>46034</v>
          </cell>
          <cell r="I3762" t="str">
            <v>AMIN.CHISHTI</v>
          </cell>
          <cell r="J3762" t="str">
            <v>Accepted</v>
          </cell>
          <cell r="K3762" t="str">
            <v>Online Transfer</v>
          </cell>
          <cell r="L3762" t="str">
            <v>Renewal</v>
          </cell>
          <cell r="M3762" t="str">
            <v>-</v>
          </cell>
          <cell r="N3762" t="str">
            <v>-</v>
          </cell>
        </row>
        <row r="3763">
          <cell r="E3763">
            <v>4099834</v>
          </cell>
          <cell r="F3763" t="str">
            <v>2023-01-02 12:21:00</v>
          </cell>
          <cell r="G3763">
            <v>12000</v>
          </cell>
          <cell r="H3763">
            <v>46034</v>
          </cell>
          <cell r="I3763" t="str">
            <v>WASEEM.TARIQ</v>
          </cell>
          <cell r="J3763" t="str">
            <v>Accepted</v>
          </cell>
          <cell r="K3763" t="str">
            <v>Online Transfer</v>
          </cell>
          <cell r="L3763" t="str">
            <v>Renewal</v>
          </cell>
          <cell r="M3763" t="str">
            <v>-</v>
          </cell>
          <cell r="N3763" t="str">
            <v>-</v>
          </cell>
        </row>
        <row r="3764">
          <cell r="E3764" t="str">
            <v>A1J310PK10124822</v>
          </cell>
          <cell r="F3764" t="str">
            <v>2025-01-25 13:26:13</v>
          </cell>
          <cell r="G3764">
            <v>12500</v>
          </cell>
          <cell r="H3764">
            <v>46034</v>
          </cell>
          <cell r="I3764" t="str">
            <v>JAWAHIR.SAEED</v>
          </cell>
          <cell r="J3764" t="str">
            <v>Accepted</v>
          </cell>
          <cell r="K3764" t="str">
            <v>Online Transfer</v>
          </cell>
          <cell r="L3764" t="str">
            <v>Renewal</v>
          </cell>
          <cell r="M3764" t="str">
            <v>N/A</v>
          </cell>
          <cell r="N3764" t="str">
            <v>-</v>
          </cell>
        </row>
        <row r="3765">
          <cell r="E3765" t="str">
            <v>H1048374</v>
          </cell>
          <cell r="F3765" t="str">
            <v>2021-01-22 12:34:16</v>
          </cell>
          <cell r="G3765">
            <v>15500</v>
          </cell>
          <cell r="H3765">
            <v>46034</v>
          </cell>
          <cell r="I3765" t="str">
            <v>WASEEM.TARIQ</v>
          </cell>
          <cell r="J3765" t="str">
            <v>Accepted</v>
          </cell>
          <cell r="K3765" t="str">
            <v>Online Transfer</v>
          </cell>
          <cell r="L3765" t="str">
            <v>Renewal</v>
          </cell>
          <cell r="M3765" t="str">
            <v>-</v>
          </cell>
          <cell r="N3765" t="str">
            <v>-</v>
          </cell>
        </row>
        <row r="3766">
          <cell r="E3766">
            <v>89226</v>
          </cell>
          <cell r="F3766" t="str">
            <v>2021-01-09 13:36:54</v>
          </cell>
          <cell r="G3766">
            <v>16000</v>
          </cell>
          <cell r="H3766">
            <v>46034</v>
          </cell>
          <cell r="I3766" t="str">
            <v>ALIZA.WALEED</v>
          </cell>
          <cell r="J3766" t="str">
            <v>Accepted</v>
          </cell>
          <cell r="K3766" t="str">
            <v>Online Transfer</v>
          </cell>
          <cell r="L3766" t="str">
            <v>Renewal</v>
          </cell>
          <cell r="M3766" t="str">
            <v>-</v>
          </cell>
          <cell r="N3766" t="str">
            <v>-</v>
          </cell>
        </row>
        <row r="3767">
          <cell r="E3767">
            <v>6065071</v>
          </cell>
          <cell r="F3767" t="str">
            <v>2022-01-20 17:18:45</v>
          </cell>
          <cell r="G3767">
            <v>14000</v>
          </cell>
          <cell r="H3767">
            <v>46034</v>
          </cell>
          <cell r="I3767" t="str">
            <v>SAIF.MALIK</v>
          </cell>
          <cell r="J3767" t="str">
            <v>Accepted</v>
          </cell>
          <cell r="K3767" t="str">
            <v>Online Transfer</v>
          </cell>
          <cell r="L3767" t="str">
            <v>Renewal</v>
          </cell>
          <cell r="M3767" t="str">
            <v>-</v>
          </cell>
          <cell r="N3767" t="str">
            <v>-</v>
          </cell>
        </row>
        <row r="3768">
          <cell r="E3768">
            <v>5567841</v>
          </cell>
          <cell r="F3768" t="str">
            <v>2025-01-23 10:40:55</v>
          </cell>
          <cell r="G3768">
            <v>18000</v>
          </cell>
          <cell r="H3768">
            <v>46034</v>
          </cell>
          <cell r="I3768" t="str">
            <v>MUHAMMAD.UMER</v>
          </cell>
          <cell r="J3768" t="str">
            <v>Accepted</v>
          </cell>
          <cell r="K3768" t="str">
            <v>Online Transfer</v>
          </cell>
          <cell r="L3768" t="str">
            <v>Renewal</v>
          </cell>
          <cell r="M3768" t="str">
            <v>-</v>
          </cell>
          <cell r="N3768" t="str">
            <v>-</v>
          </cell>
        </row>
        <row r="3769">
          <cell r="E3769" t="str">
            <v>GUN126R-5546395</v>
          </cell>
          <cell r="F3769" t="str">
            <v>2024-01-25 19:40:00</v>
          </cell>
          <cell r="G3769">
            <v>16000</v>
          </cell>
          <cell r="H3769">
            <v>46034</v>
          </cell>
          <cell r="I3769" t="str">
            <v>M.MUSTAFA</v>
          </cell>
          <cell r="J3769" t="str">
            <v>Accepted</v>
          </cell>
          <cell r="K3769" t="str">
            <v>Online Transfer</v>
          </cell>
          <cell r="L3769" t="str">
            <v>Renewal</v>
          </cell>
          <cell r="M3769" t="str">
            <v>-</v>
          </cell>
          <cell r="N3769" t="str">
            <v>-</v>
          </cell>
        </row>
        <row r="3770">
          <cell r="E3770" t="str">
            <v>R-6086828</v>
          </cell>
          <cell r="F3770" t="str">
            <v>2025-01-25 11:38:17</v>
          </cell>
          <cell r="G3770">
            <v>10000</v>
          </cell>
          <cell r="H3770">
            <v>46034</v>
          </cell>
          <cell r="I3770" t="str">
            <v>SAIF.MALIK</v>
          </cell>
          <cell r="J3770" t="str">
            <v>Accepted</v>
          </cell>
          <cell r="K3770" t="str">
            <v>Online Transfer</v>
          </cell>
          <cell r="L3770" t="str">
            <v>Renewal</v>
          </cell>
          <cell r="M3770" t="str">
            <v>-</v>
          </cell>
          <cell r="N3770" t="str">
            <v>-</v>
          </cell>
        </row>
        <row r="3771">
          <cell r="E3771">
            <v>111657</v>
          </cell>
          <cell r="F3771" t="str">
            <v>2023-01-18 10:22:58</v>
          </cell>
          <cell r="G3771">
            <v>13000</v>
          </cell>
          <cell r="H3771">
            <v>46034</v>
          </cell>
          <cell r="I3771" t="str">
            <v>HUZAIFA.KHAN</v>
          </cell>
          <cell r="J3771" t="str">
            <v>Accepted</v>
          </cell>
          <cell r="K3771" t="str">
            <v>Online Transfer</v>
          </cell>
          <cell r="L3771" t="str">
            <v>Renewal</v>
          </cell>
          <cell r="M3771" t="str">
            <v>-</v>
          </cell>
          <cell r="N3771" t="str">
            <v>-</v>
          </cell>
        </row>
        <row r="3772">
          <cell r="E3772" t="str">
            <v>NHP10-2363083</v>
          </cell>
          <cell r="F3772" t="str">
            <v>2023-01-19 16:51:00</v>
          </cell>
          <cell r="G3772">
            <v>14000</v>
          </cell>
          <cell r="H3772">
            <v>46034</v>
          </cell>
          <cell r="I3772" t="str">
            <v>RAHAT.GUL</v>
          </cell>
          <cell r="J3772" t="str">
            <v>Accepted</v>
          </cell>
          <cell r="K3772" t="str">
            <v>Online Transfer</v>
          </cell>
          <cell r="L3772" t="str">
            <v>Renewal</v>
          </cell>
          <cell r="M3772" t="str">
            <v>-</v>
          </cell>
          <cell r="N3772" t="str">
            <v>-</v>
          </cell>
        </row>
        <row r="3773">
          <cell r="E3773">
            <v>1009348</v>
          </cell>
          <cell r="F3773" t="str">
            <v>2025-01-09 15:15:55</v>
          </cell>
          <cell r="G3773">
            <v>15000</v>
          </cell>
          <cell r="H3773">
            <v>46034</v>
          </cell>
          <cell r="I3773" t="str">
            <v>RAHAT.GUL</v>
          </cell>
          <cell r="J3773" t="str">
            <v>Accepted</v>
          </cell>
          <cell r="K3773" t="str">
            <v>Online Transfer</v>
          </cell>
          <cell r="L3773" t="str">
            <v>Renewal</v>
          </cell>
          <cell r="M3773" t="str">
            <v>-</v>
          </cell>
          <cell r="N3773" t="str">
            <v>-</v>
          </cell>
        </row>
        <row r="3774">
          <cell r="E3774" t="str">
            <v>PMHD841-FMNN3O6041</v>
          </cell>
          <cell r="F3774" t="str">
            <v>2023-01-25 17:50:07</v>
          </cell>
          <cell r="G3774">
            <v>14000</v>
          </cell>
          <cell r="H3774">
            <v>46035</v>
          </cell>
          <cell r="I3774" t="str">
            <v>RAHAT.GUL</v>
          </cell>
          <cell r="J3774" t="str">
            <v>Accepted</v>
          </cell>
          <cell r="K3774" t="str">
            <v>Cheque Deposit</v>
          </cell>
          <cell r="L3774" t="str">
            <v>Renewal</v>
          </cell>
          <cell r="M3774" t="str">
            <v>-</v>
          </cell>
          <cell r="N3774" t="str">
            <v>-</v>
          </cell>
        </row>
        <row r="3775">
          <cell r="E3775" t="str">
            <v>NF1SZC63S00205500</v>
          </cell>
          <cell r="F3775" t="str">
            <v>2025-01-27 16:27:21</v>
          </cell>
          <cell r="G3775">
            <v>16000</v>
          </cell>
          <cell r="H3775">
            <v>46034</v>
          </cell>
          <cell r="I3775" t="str">
            <v>HASNAIN</v>
          </cell>
          <cell r="J3775" t="str">
            <v>Accepted</v>
          </cell>
          <cell r="K3775" t="str">
            <v>Online Transfer</v>
          </cell>
          <cell r="L3775" t="str">
            <v>Renewal</v>
          </cell>
          <cell r="M3775" t="str">
            <v>-</v>
          </cell>
          <cell r="N3775" t="str">
            <v>-</v>
          </cell>
        </row>
        <row r="3776">
          <cell r="E3776">
            <v>6066099</v>
          </cell>
          <cell r="F3776" t="str">
            <v>2022-01-20 17:03:02</v>
          </cell>
          <cell r="G3776">
            <v>13500</v>
          </cell>
          <cell r="H3776">
            <v>46034</v>
          </cell>
          <cell r="I3776" t="str">
            <v>M.MUSTAFA</v>
          </cell>
          <cell r="J3776" t="str">
            <v>Accepted</v>
          </cell>
          <cell r="K3776" t="str">
            <v>Online Transfer</v>
          </cell>
          <cell r="L3776" t="str">
            <v>Renewal</v>
          </cell>
          <cell r="M3776" t="str">
            <v>-</v>
          </cell>
          <cell r="N3776" t="str">
            <v>-</v>
          </cell>
        </row>
        <row r="3777">
          <cell r="E3777" t="str">
            <v>NFBDG1830JR010097</v>
          </cell>
          <cell r="F3777" t="str">
            <v>2026-01-12 00:00:00</v>
          </cell>
          <cell r="G3777">
            <v>18000</v>
          </cell>
          <cell r="H3777">
            <v>46034</v>
          </cell>
          <cell r="I3777" t="str">
            <v>M.MUSTAFA</v>
          </cell>
          <cell r="J3777" t="str">
            <v>Accepted</v>
          </cell>
          <cell r="K3777" t="str">
            <v>Online Transfer</v>
          </cell>
          <cell r="L3777" t="str">
            <v>Conversion</v>
          </cell>
          <cell r="M3777" t="str">
            <v>-</v>
          </cell>
          <cell r="N3777" t="str">
            <v>-</v>
          </cell>
        </row>
        <row r="3778">
          <cell r="E3778">
            <v>354193</v>
          </cell>
          <cell r="F3778" t="str">
            <v>2024-01-22 12:29:14</v>
          </cell>
          <cell r="G3778">
            <v>13000</v>
          </cell>
          <cell r="H3778">
            <v>46034</v>
          </cell>
          <cell r="I3778" t="str">
            <v>AGHA.M.JAFFER</v>
          </cell>
          <cell r="J3778" t="str">
            <v>Accepted</v>
          </cell>
          <cell r="K3778" t="str">
            <v>Online Transfer</v>
          </cell>
          <cell r="L3778" t="str">
            <v>Renewal</v>
          </cell>
          <cell r="M3778" t="str">
            <v>-</v>
          </cell>
          <cell r="N3778" t="str">
            <v>-</v>
          </cell>
        </row>
        <row r="3779">
          <cell r="E3779" t="str">
            <v>ZVG10R-0907388</v>
          </cell>
          <cell r="F3779" t="str">
            <v>2025-01-21 12:41:22</v>
          </cell>
          <cell r="G3779">
            <v>15500</v>
          </cell>
          <cell r="H3779">
            <v>46034</v>
          </cell>
          <cell r="I3779" t="str">
            <v>AGHA.M.JAFFER</v>
          </cell>
          <cell r="J3779" t="str">
            <v>Accepted</v>
          </cell>
          <cell r="K3779" t="str">
            <v>Online Transfer</v>
          </cell>
          <cell r="L3779" t="str">
            <v>Renewal</v>
          </cell>
          <cell r="M3779" t="str">
            <v>-</v>
          </cell>
          <cell r="N3779" t="str">
            <v>-</v>
          </cell>
        </row>
        <row r="3780">
          <cell r="E3780" t="str">
            <v>NSP151R-9504328</v>
          </cell>
          <cell r="F3780" t="str">
            <v>2026-01-12 00:00:00</v>
          </cell>
          <cell r="G3780">
            <v>14000</v>
          </cell>
          <cell r="H3780">
            <v>46026</v>
          </cell>
          <cell r="I3780" t="str">
            <v>MUHAMMAD.UMER</v>
          </cell>
          <cell r="J3780" t="str">
            <v>Accepted</v>
          </cell>
          <cell r="K3780" t="str">
            <v>Online Transfer</v>
          </cell>
          <cell r="L3780" t="str">
            <v>Conversion</v>
          </cell>
          <cell r="M3780" t="str">
            <v>-</v>
          </cell>
          <cell r="N3780" t="str">
            <v>-</v>
          </cell>
        </row>
        <row r="3781">
          <cell r="E3781">
            <v>1089818</v>
          </cell>
          <cell r="F3781" t="str">
            <v>2021-12-23 15:14:37</v>
          </cell>
          <cell r="G3781">
            <v>11000</v>
          </cell>
          <cell r="H3781">
            <v>46034</v>
          </cell>
          <cell r="I3781" t="str">
            <v>ALIZA.WALEED</v>
          </cell>
          <cell r="J3781" t="str">
            <v>Accepted</v>
          </cell>
          <cell r="K3781" t="str">
            <v>Online Transfer</v>
          </cell>
          <cell r="L3781" t="str">
            <v>Renewal</v>
          </cell>
          <cell r="M3781" t="str">
            <v>-</v>
          </cell>
          <cell r="N3781" t="str">
            <v>-</v>
          </cell>
        </row>
        <row r="3782">
          <cell r="E3782" t="str">
            <v>R-7063065</v>
          </cell>
          <cell r="F3782" t="str">
            <v>2026-01-01 15:57:04</v>
          </cell>
          <cell r="G3782">
            <v>10000</v>
          </cell>
          <cell r="H3782">
            <v>46038</v>
          </cell>
          <cell r="I3782" t="str">
            <v>FARJAD.LATIF</v>
          </cell>
          <cell r="J3782" t="str">
            <v>Accepted</v>
          </cell>
          <cell r="K3782" t="str">
            <v>Cash</v>
          </cell>
          <cell r="L3782" t="str">
            <v>Fresh</v>
          </cell>
          <cell r="M3782" t="str">
            <v>N/A</v>
          </cell>
          <cell r="N3782" t="str">
            <v>-</v>
          </cell>
        </row>
        <row r="3783">
          <cell r="E3783">
            <v>6065757</v>
          </cell>
          <cell r="F3783" t="str">
            <v>2022-01-24 12:21:01</v>
          </cell>
          <cell r="G3783">
            <v>11000</v>
          </cell>
          <cell r="H3783">
            <v>46033</v>
          </cell>
          <cell r="I3783" t="str">
            <v>ALIZA.WALEED</v>
          </cell>
          <cell r="J3783" t="str">
            <v>Accepted</v>
          </cell>
          <cell r="K3783" t="str">
            <v>Online Transfer</v>
          </cell>
          <cell r="L3783" t="str">
            <v>Renewal</v>
          </cell>
          <cell r="M3783" t="str">
            <v>-</v>
          </cell>
          <cell r="N3783" t="str">
            <v>-</v>
          </cell>
        </row>
        <row r="3784">
          <cell r="E3784">
            <v>105865</v>
          </cell>
          <cell r="F3784" t="str">
            <v>2025-01-16 11:02:02</v>
          </cell>
          <cell r="G3784">
            <v>9000</v>
          </cell>
          <cell r="H3784">
            <v>46034</v>
          </cell>
          <cell r="I3784" t="str">
            <v>M.KHALID</v>
          </cell>
          <cell r="J3784" t="str">
            <v>Accepted</v>
          </cell>
          <cell r="K3784" t="str">
            <v>Online Transfer</v>
          </cell>
          <cell r="L3784" t="str">
            <v>Renewal</v>
          </cell>
          <cell r="M3784" t="str">
            <v>-</v>
          </cell>
          <cell r="N3784" t="str">
            <v>-</v>
          </cell>
        </row>
        <row r="3785">
          <cell r="E3785">
            <v>701389</v>
          </cell>
          <cell r="F3785" t="str">
            <v>2025-01-28 16:53:26</v>
          </cell>
          <cell r="G3785">
            <v>9000</v>
          </cell>
          <cell r="H3785">
            <v>46034</v>
          </cell>
          <cell r="I3785" t="str">
            <v>M.KHALID</v>
          </cell>
          <cell r="J3785" t="str">
            <v>Accepted</v>
          </cell>
          <cell r="K3785" t="str">
            <v>Online Transfer</v>
          </cell>
          <cell r="L3785" t="str">
            <v>Renewal</v>
          </cell>
          <cell r="M3785" t="str">
            <v>-</v>
          </cell>
          <cell r="N3785" t="str">
            <v>-</v>
          </cell>
        </row>
        <row r="3786">
          <cell r="E3786" t="str">
            <v>LR266110</v>
          </cell>
          <cell r="F3786" t="str">
            <v>2024-01-12 00:00:00</v>
          </cell>
          <cell r="G3786">
            <v>16000</v>
          </cell>
          <cell r="H3786">
            <v>46031</v>
          </cell>
          <cell r="I3786" t="str">
            <v>ALIZA.WALEED</v>
          </cell>
          <cell r="J3786" t="str">
            <v>Accepted</v>
          </cell>
          <cell r="K3786" t="str">
            <v>Online Transfer</v>
          </cell>
          <cell r="L3786" t="str">
            <v>Renewal</v>
          </cell>
          <cell r="M3786" t="str">
            <v>-</v>
          </cell>
          <cell r="N3786" t="str">
            <v>-</v>
          </cell>
        </row>
        <row r="3787">
          <cell r="E3787">
            <v>299933</v>
          </cell>
          <cell r="F3787" t="str">
            <v>2025-01-28 11:15:40</v>
          </cell>
          <cell r="G3787">
            <v>9000</v>
          </cell>
          <cell r="H3787">
            <v>46034</v>
          </cell>
          <cell r="I3787" t="str">
            <v>M.KHALID</v>
          </cell>
          <cell r="J3787" t="str">
            <v>Accepted</v>
          </cell>
          <cell r="K3787" t="str">
            <v>Online Transfer</v>
          </cell>
          <cell r="L3787" t="str">
            <v>Renewal</v>
          </cell>
          <cell r="M3787" t="str">
            <v>-</v>
          </cell>
          <cell r="N3787" t="str">
            <v>-</v>
          </cell>
        </row>
        <row r="3788">
          <cell r="E3788" t="str">
            <v>NFBGN9668MR000484</v>
          </cell>
          <cell r="F3788" t="str">
            <v>2026-01-12 00:00:00</v>
          </cell>
          <cell r="G3788">
            <v>15000</v>
          </cell>
          <cell r="H3788">
            <v>46034</v>
          </cell>
          <cell r="I3788" t="str">
            <v>YOUSUF.KHAN</v>
          </cell>
          <cell r="J3788" t="str">
            <v>Accepted</v>
          </cell>
          <cell r="K3788" t="str">
            <v>Online Transfer</v>
          </cell>
          <cell r="L3788" t="str">
            <v>Conversion</v>
          </cell>
          <cell r="M3788" t="str">
            <v>NA</v>
          </cell>
          <cell r="N3788" t="str">
            <v>-</v>
          </cell>
        </row>
        <row r="3789">
          <cell r="E3789" t="str">
            <v>R1001589</v>
          </cell>
          <cell r="F3789" t="str">
            <v>2026-01-12 00:00:00</v>
          </cell>
          <cell r="G3789">
            <v>13000</v>
          </cell>
          <cell r="H3789">
            <v>46034</v>
          </cell>
          <cell r="I3789" t="str">
            <v>RAHAT.GUL</v>
          </cell>
          <cell r="J3789" t="str">
            <v>Accepted</v>
          </cell>
          <cell r="K3789" t="str">
            <v>Online Transfer</v>
          </cell>
          <cell r="L3789" t="str">
            <v>Conversion</v>
          </cell>
          <cell r="M3789" t="str">
            <v>N/A</v>
          </cell>
          <cell r="N3789" t="str">
            <v>-</v>
          </cell>
        </row>
        <row r="3790">
          <cell r="E3790">
            <v>6064418</v>
          </cell>
          <cell r="F3790" t="str">
            <v>2025-01-08 12:11:28</v>
          </cell>
          <cell r="G3790">
            <v>16000</v>
          </cell>
          <cell r="H3790">
            <v>46034</v>
          </cell>
          <cell r="I3790" t="str">
            <v>ZAYNAB.MUSTAFA</v>
          </cell>
          <cell r="J3790" t="str">
            <v>Accepted</v>
          </cell>
          <cell r="K3790" t="str">
            <v>Online Transfer</v>
          </cell>
          <cell r="L3790" t="str">
            <v>Renewal</v>
          </cell>
          <cell r="M3790" t="str">
            <v>-</v>
          </cell>
          <cell r="N3790" t="str">
            <v>-</v>
          </cell>
        </row>
        <row r="3791">
          <cell r="E3791" t="str">
            <v>NFBFG6668KR050476</v>
          </cell>
          <cell r="F3791" t="str">
            <v>2025-01-07 18:32:29</v>
          </cell>
          <cell r="G3791">
            <v>13000</v>
          </cell>
          <cell r="H3791">
            <v>46032</v>
          </cell>
          <cell r="I3791" t="str">
            <v>AMIN.CHISHTI</v>
          </cell>
          <cell r="J3791" t="str">
            <v>Accepted</v>
          </cell>
          <cell r="K3791" t="str">
            <v>Online Transfer</v>
          </cell>
          <cell r="L3791" t="str">
            <v>Renewal</v>
          </cell>
          <cell r="M3791" t="str">
            <v>-</v>
          </cell>
          <cell r="N3791" t="str">
            <v>-</v>
          </cell>
        </row>
        <row r="3792">
          <cell r="E3792">
            <v>1161858</v>
          </cell>
          <cell r="F3792" t="str">
            <v>2026-01-12 00:00:00</v>
          </cell>
          <cell r="G3792">
            <v>13000</v>
          </cell>
          <cell r="H3792">
            <v>46034</v>
          </cell>
          <cell r="I3792" t="str">
            <v>JAWAHIR.SAEED</v>
          </cell>
          <cell r="J3792" t="str">
            <v>Accepted</v>
          </cell>
          <cell r="K3792" t="str">
            <v>Online Transfer</v>
          </cell>
          <cell r="L3792" t="str">
            <v>Conversion</v>
          </cell>
          <cell r="M3792" t="str">
            <v>N/A</v>
          </cell>
          <cell r="N3792" t="str">
            <v>-</v>
          </cell>
        </row>
        <row r="3793">
          <cell r="E3793">
            <v>4193643</v>
          </cell>
          <cell r="F3793" t="str">
            <v>2025-01-15 11:17:55</v>
          </cell>
          <cell r="G3793">
            <v>13000</v>
          </cell>
          <cell r="H3793">
            <v>46034</v>
          </cell>
          <cell r="I3793" t="str">
            <v>RAHAT.GUL</v>
          </cell>
          <cell r="J3793" t="str">
            <v>Accepted</v>
          </cell>
          <cell r="K3793" t="str">
            <v>Online Transfer</v>
          </cell>
          <cell r="L3793" t="str">
            <v>Renewal</v>
          </cell>
          <cell r="M3793" t="str">
            <v>-</v>
          </cell>
          <cell r="N3793" t="str">
            <v>-</v>
          </cell>
        </row>
        <row r="3794">
          <cell r="E3794">
            <v>1097934</v>
          </cell>
          <cell r="F3794" t="str">
            <v>2022-01-14 20:30:25</v>
          </cell>
          <cell r="G3794">
            <v>12500</v>
          </cell>
          <cell r="H3794">
            <v>46034</v>
          </cell>
          <cell r="I3794" t="str">
            <v>ALIZA.WALEED</v>
          </cell>
          <cell r="J3794" t="str">
            <v>Accepted</v>
          </cell>
          <cell r="K3794" t="str">
            <v>Online Transfer</v>
          </cell>
          <cell r="L3794" t="str">
            <v>Renewal</v>
          </cell>
          <cell r="M3794" t="str">
            <v>-</v>
          </cell>
          <cell r="N3794" t="str">
            <v>-</v>
          </cell>
        </row>
        <row r="3795">
          <cell r="E3795" t="str">
            <v>R-0900358</v>
          </cell>
          <cell r="F3795" t="str">
            <v>2024-01-18 16:16:07</v>
          </cell>
          <cell r="G3795">
            <v>13500</v>
          </cell>
          <cell r="H3795">
            <v>46034</v>
          </cell>
          <cell r="I3795" t="str">
            <v>HUZAIFA.KHAN</v>
          </cell>
          <cell r="J3795" t="str">
            <v>Accepted</v>
          </cell>
          <cell r="K3795" t="str">
            <v>Online Transfer</v>
          </cell>
          <cell r="L3795" t="str">
            <v>Renewal</v>
          </cell>
          <cell r="M3795" t="str">
            <v>-</v>
          </cell>
          <cell r="N3795" t="str">
            <v>-</v>
          </cell>
        </row>
        <row r="3796">
          <cell r="E3796" t="str">
            <v>N305220</v>
          </cell>
          <cell r="F3796" t="str">
            <v>2025-01-13 17:41:07</v>
          </cell>
          <cell r="G3796">
            <v>13000</v>
          </cell>
          <cell r="H3796">
            <v>46033</v>
          </cell>
          <cell r="I3796" t="str">
            <v>AMIN.CHISHTI</v>
          </cell>
          <cell r="J3796" t="str">
            <v>Accepted</v>
          </cell>
          <cell r="K3796" t="str">
            <v>Online Transfer</v>
          </cell>
          <cell r="L3796" t="str">
            <v>Renewal</v>
          </cell>
          <cell r="M3796" t="str">
            <v>-</v>
          </cell>
          <cell r="N3796" t="str">
            <v>-</v>
          </cell>
        </row>
        <row r="3797">
          <cell r="E3797" t="str">
            <v>B21W0315615</v>
          </cell>
          <cell r="F3797" t="str">
            <v>2025-01-24 16:03:00</v>
          </cell>
          <cell r="G3797">
            <v>15000</v>
          </cell>
          <cell r="H3797">
            <v>46034</v>
          </cell>
          <cell r="I3797" t="str">
            <v>MUHAMMAD.UMER</v>
          </cell>
          <cell r="J3797" t="str">
            <v>Accepted</v>
          </cell>
          <cell r="K3797" t="str">
            <v>Online Transfer</v>
          </cell>
          <cell r="L3797" t="str">
            <v>Renewal</v>
          </cell>
          <cell r="M3797" t="str">
            <v>-</v>
          </cell>
          <cell r="N3797" t="str">
            <v>-</v>
          </cell>
        </row>
        <row r="3798">
          <cell r="E3798" t="str">
            <v>NF9EF4A52T2025928</v>
          </cell>
          <cell r="F3798" t="str">
            <v>2026-01-09 17:52:09</v>
          </cell>
          <cell r="G3798">
            <v>10000</v>
          </cell>
          <cell r="H3798">
            <v>46032</v>
          </cell>
          <cell r="I3798" t="str">
            <v>MUNEEB.HUSSAIN</v>
          </cell>
          <cell r="J3798" t="str">
            <v>Accepted</v>
          </cell>
          <cell r="K3798" t="str">
            <v>Online Transfer</v>
          </cell>
          <cell r="L3798" t="str">
            <v>Fresh</v>
          </cell>
          <cell r="M3798" t="str">
            <v>N/A</v>
          </cell>
          <cell r="N3798" t="str">
            <v>-</v>
          </cell>
        </row>
        <row r="3799">
          <cell r="E3799" t="str">
            <v>NFBFC6662KR053694</v>
          </cell>
          <cell r="F3799" t="str">
            <v>2026-01-09 17:19:54</v>
          </cell>
          <cell r="G3799">
            <v>10000</v>
          </cell>
          <cell r="H3799">
            <v>46031</v>
          </cell>
          <cell r="I3799" t="str">
            <v>MUNEEB.HUSSAIN</v>
          </cell>
          <cell r="J3799" t="str">
            <v>Accepted</v>
          </cell>
          <cell r="K3799" t="str">
            <v>Online Transfer</v>
          </cell>
          <cell r="L3799" t="str">
            <v>Fresh</v>
          </cell>
          <cell r="M3799" t="str">
            <v>N/A</v>
          </cell>
          <cell r="N3799" t="str">
            <v>-</v>
          </cell>
        </row>
        <row r="3800">
          <cell r="E3800" t="str">
            <v>NHP10-2387584</v>
          </cell>
          <cell r="F3800" t="str">
            <v>2026-01-05 18:00:00</v>
          </cell>
          <cell r="G3800">
            <v>10000</v>
          </cell>
          <cell r="H3800">
            <v>46034</v>
          </cell>
          <cell r="I3800" t="str">
            <v>MUNEEB.HUSSAIN</v>
          </cell>
          <cell r="J3800" t="str">
            <v>Accepted</v>
          </cell>
          <cell r="K3800" t="str">
            <v>Online Transfer</v>
          </cell>
          <cell r="L3800" t="str">
            <v>Fresh</v>
          </cell>
          <cell r="M3800" t="str">
            <v>N/A</v>
          </cell>
          <cell r="N3800" t="str">
            <v>-</v>
          </cell>
        </row>
        <row r="3801">
          <cell r="E3801" t="str">
            <v>ZRE171R-6039145</v>
          </cell>
          <cell r="F3801" t="str">
            <v>2025-01-06 00:00:00</v>
          </cell>
          <cell r="G3801">
            <v>11000</v>
          </cell>
          <cell r="H3801">
            <v>46034</v>
          </cell>
          <cell r="I3801" t="str">
            <v>WASEEM.TARIQ</v>
          </cell>
          <cell r="J3801" t="str">
            <v>Accepted</v>
          </cell>
          <cell r="K3801" t="str">
            <v>Online Transfer</v>
          </cell>
          <cell r="L3801" t="str">
            <v>Renewal</v>
          </cell>
          <cell r="M3801" t="str">
            <v>-</v>
          </cell>
          <cell r="N3801" t="str">
            <v>-</v>
          </cell>
        </row>
        <row r="3802">
          <cell r="E3802">
            <v>1285748</v>
          </cell>
          <cell r="F3802" t="str">
            <v>2025-12-09 18:07:04</v>
          </cell>
          <cell r="G3802">
            <v>18500</v>
          </cell>
          <cell r="H3802">
            <v>46028</v>
          </cell>
          <cell r="I3802" t="str">
            <v>WAQAR.NABI</v>
          </cell>
          <cell r="J3802" t="str">
            <v>Accepted</v>
          </cell>
          <cell r="K3802" t="str">
            <v>Cash Deposit</v>
          </cell>
          <cell r="L3802" t="str">
            <v>Fresh</v>
          </cell>
          <cell r="M3802" t="str">
            <v>N/A</v>
          </cell>
          <cell r="N3802" t="str">
            <v>-</v>
          </cell>
        </row>
        <row r="3803">
          <cell r="E3803">
            <v>1286112</v>
          </cell>
          <cell r="F3803" t="str">
            <v>2025-12-09 17:11:37</v>
          </cell>
          <cell r="G3803">
            <v>18500</v>
          </cell>
          <cell r="H3803">
            <v>46028</v>
          </cell>
          <cell r="I3803" t="str">
            <v>WAQAR.NABI</v>
          </cell>
          <cell r="J3803" t="str">
            <v>Accepted</v>
          </cell>
          <cell r="K3803" t="str">
            <v>Cash Deposit</v>
          </cell>
          <cell r="L3803" t="str">
            <v>Fresh</v>
          </cell>
          <cell r="M3803" t="str">
            <v>N/A</v>
          </cell>
          <cell r="N3803" t="str">
            <v>-</v>
          </cell>
        </row>
        <row r="3804">
          <cell r="E3804">
            <v>1281380</v>
          </cell>
          <cell r="F3804" t="str">
            <v>2026-01-01 11:56:46</v>
          </cell>
          <cell r="G3804">
            <v>18500</v>
          </cell>
          <cell r="H3804">
            <v>46028</v>
          </cell>
          <cell r="I3804" t="str">
            <v>WAQAR.NABI</v>
          </cell>
          <cell r="J3804" t="str">
            <v>Accepted</v>
          </cell>
          <cell r="K3804" t="str">
            <v>Cash Deposit</v>
          </cell>
          <cell r="L3804" t="str">
            <v>Fresh</v>
          </cell>
          <cell r="M3804" t="str">
            <v>N/A</v>
          </cell>
          <cell r="N3804" t="str">
            <v>-</v>
          </cell>
        </row>
        <row r="3805">
          <cell r="E3805" t="str">
            <v>S00218757</v>
          </cell>
          <cell r="F3805" t="str">
            <v>2025-12-27 13:39:23</v>
          </cell>
          <cell r="G3805">
            <v>18500</v>
          </cell>
          <cell r="H3805">
            <v>46028</v>
          </cell>
          <cell r="I3805" t="str">
            <v>WAQAR.NABI</v>
          </cell>
          <cell r="J3805" t="str">
            <v>Accepted</v>
          </cell>
          <cell r="K3805" t="str">
            <v>Cash Deposit</v>
          </cell>
          <cell r="L3805" t="str">
            <v>Fresh</v>
          </cell>
          <cell r="M3805" t="str">
            <v>N/A</v>
          </cell>
          <cell r="N3805" t="str">
            <v>-</v>
          </cell>
        </row>
        <row r="3806">
          <cell r="E3806">
            <v>101803</v>
          </cell>
          <cell r="F3806" t="str">
            <v>2025-12-18 17:29:23</v>
          </cell>
          <cell r="G3806">
            <v>18500</v>
          </cell>
          <cell r="H3806">
            <v>46028</v>
          </cell>
          <cell r="I3806" t="str">
            <v>WAQAR.NABI</v>
          </cell>
          <cell r="J3806" t="str">
            <v>Accepted</v>
          </cell>
          <cell r="K3806" t="str">
            <v>Cash Deposit</v>
          </cell>
          <cell r="L3806" t="str">
            <v>Fresh</v>
          </cell>
          <cell r="M3806" t="str">
            <v>N/A</v>
          </cell>
          <cell r="N3806" t="str">
            <v>-</v>
          </cell>
        </row>
        <row r="3807">
          <cell r="E3807">
            <v>1276883</v>
          </cell>
          <cell r="F3807" t="str">
            <v>2025-12-08 13:01:49</v>
          </cell>
          <cell r="G3807">
            <v>18500</v>
          </cell>
          <cell r="H3807">
            <v>46028</v>
          </cell>
          <cell r="I3807" t="str">
            <v>WAQAR.NABI</v>
          </cell>
          <cell r="J3807" t="str">
            <v>Accepted</v>
          </cell>
          <cell r="K3807" t="str">
            <v>Cash Deposit</v>
          </cell>
          <cell r="L3807" t="str">
            <v>Fresh</v>
          </cell>
          <cell r="M3807" t="str">
            <v>N/A</v>
          </cell>
          <cell r="N3807" t="str">
            <v>-</v>
          </cell>
        </row>
        <row r="3808">
          <cell r="E3808" t="str">
            <v>M8448</v>
          </cell>
          <cell r="F3808" t="str">
            <v>2026-01-07 16:51:08</v>
          </cell>
          <cell r="G3808">
            <v>13000</v>
          </cell>
          <cell r="H3808">
            <v>46029</v>
          </cell>
          <cell r="I3808" t="str">
            <v>WAQAR.NABI</v>
          </cell>
          <cell r="J3808" t="str">
            <v>Accepted</v>
          </cell>
          <cell r="K3808" t="str">
            <v>Online Transfer</v>
          </cell>
          <cell r="L3808" t="str">
            <v>Fresh</v>
          </cell>
          <cell r="M3808" t="str">
            <v>N/A</v>
          </cell>
          <cell r="N3808" t="str">
            <v>-</v>
          </cell>
        </row>
        <row r="3809">
          <cell r="E3809">
            <v>6049817</v>
          </cell>
          <cell r="F3809" t="str">
            <v>2026-01-07 11:07:04</v>
          </cell>
          <cell r="G3809">
            <v>13000</v>
          </cell>
          <cell r="H3809">
            <v>46029</v>
          </cell>
          <cell r="I3809" t="str">
            <v>WAQAR.NABI</v>
          </cell>
          <cell r="J3809" t="str">
            <v>Accepted</v>
          </cell>
          <cell r="K3809" t="str">
            <v>Online Transfer</v>
          </cell>
          <cell r="L3809" t="str">
            <v>Fresh</v>
          </cell>
          <cell r="M3809" t="str">
            <v>N/A</v>
          </cell>
          <cell r="N3809" t="str">
            <v>-</v>
          </cell>
        </row>
        <row r="3810">
          <cell r="E3810" t="str">
            <v>NFBFC6663GR004639</v>
          </cell>
          <cell r="F3810" t="str">
            <v>2026-01-08 14:32:01</v>
          </cell>
          <cell r="G3810">
            <v>13000</v>
          </cell>
          <cell r="H3810">
            <v>46030</v>
          </cell>
          <cell r="I3810" t="str">
            <v>WAQAR.NABI</v>
          </cell>
          <cell r="J3810" t="str">
            <v>Accepted</v>
          </cell>
          <cell r="K3810" t="str">
            <v>Online Transfer</v>
          </cell>
          <cell r="L3810" t="str">
            <v>Fresh</v>
          </cell>
          <cell r="M3810" t="str">
            <v>N/A</v>
          </cell>
          <cell r="N3810" t="str">
            <v>-</v>
          </cell>
        </row>
        <row r="3811">
          <cell r="E3811">
            <v>7034028</v>
          </cell>
          <cell r="F3811" t="str">
            <v>2025-01-23 12:40:02</v>
          </cell>
          <cell r="G3811">
            <v>15000</v>
          </cell>
          <cell r="H3811">
            <v>46033</v>
          </cell>
          <cell r="I3811" t="str">
            <v>YOUSUF.KHAN</v>
          </cell>
          <cell r="J3811" t="str">
            <v>Accepted</v>
          </cell>
          <cell r="K3811" t="str">
            <v>Online Transfer</v>
          </cell>
          <cell r="L3811" t="str">
            <v>Renewal</v>
          </cell>
          <cell r="M3811" t="str">
            <v>-</v>
          </cell>
          <cell r="N3811" t="str">
            <v>-</v>
          </cell>
        </row>
        <row r="3812">
          <cell r="E3812">
            <v>1193580</v>
          </cell>
          <cell r="F3812" t="str">
            <v>2024-01-22 17:43:06</v>
          </cell>
          <cell r="G3812">
            <v>13000</v>
          </cell>
          <cell r="H3812">
            <v>46031</v>
          </cell>
          <cell r="I3812" t="str">
            <v>YOUSUF.KHAN</v>
          </cell>
          <cell r="J3812" t="str">
            <v>Accepted</v>
          </cell>
          <cell r="K3812" t="str">
            <v>Online Transfer</v>
          </cell>
          <cell r="L3812" t="str">
            <v>Renewal</v>
          </cell>
          <cell r="M3812" t="str">
            <v>-</v>
          </cell>
          <cell r="N3812" t="str">
            <v>-</v>
          </cell>
        </row>
        <row r="3813">
          <cell r="E3813">
            <v>1106609</v>
          </cell>
          <cell r="F3813" t="str">
            <v>2024-01-08 17:44:16</v>
          </cell>
          <cell r="G3813">
            <v>11000</v>
          </cell>
          <cell r="H3813">
            <v>46033</v>
          </cell>
          <cell r="I3813" t="str">
            <v>MOSES.AKHTAR</v>
          </cell>
          <cell r="J3813" t="str">
            <v>Accepted</v>
          </cell>
          <cell r="K3813" t="str">
            <v>Online Transfer</v>
          </cell>
          <cell r="L3813" t="str">
            <v>Renewal</v>
          </cell>
          <cell r="M3813" t="str">
            <v>-</v>
          </cell>
          <cell r="N3813" t="str">
            <v>-</v>
          </cell>
        </row>
        <row r="3814">
          <cell r="E3814" t="str">
            <v>NR001009</v>
          </cell>
          <cell r="F3814" t="str">
            <v>2024-01-18 15:31:14</v>
          </cell>
          <cell r="G3814">
            <v>15000</v>
          </cell>
          <cell r="H3814">
            <v>46032</v>
          </cell>
          <cell r="I3814" t="str">
            <v>YOUSUF.KHAN</v>
          </cell>
          <cell r="J3814" t="str">
            <v>Accepted</v>
          </cell>
          <cell r="K3814" t="str">
            <v>Online Transfer</v>
          </cell>
          <cell r="L3814" t="str">
            <v>Renewal</v>
          </cell>
          <cell r="M3814" t="str">
            <v>-</v>
          </cell>
          <cell r="N3814" t="str">
            <v>-</v>
          </cell>
        </row>
        <row r="3815">
          <cell r="E3815" t="str">
            <v>NFBGN9661NR010422</v>
          </cell>
          <cell r="F3815" t="str">
            <v>2022-01-19 16:02:58</v>
          </cell>
          <cell r="G3815">
            <v>15000</v>
          </cell>
          <cell r="H3815">
            <v>46032</v>
          </cell>
          <cell r="I3815" t="str">
            <v>YOUSUF.KHAN</v>
          </cell>
          <cell r="J3815" t="str">
            <v>Accepted</v>
          </cell>
          <cell r="K3815" t="str">
            <v>Cash Deposit</v>
          </cell>
          <cell r="L3815" t="str">
            <v>Renewal</v>
          </cell>
          <cell r="M3815" t="str">
            <v>-</v>
          </cell>
          <cell r="N3815" t="str">
            <v>-</v>
          </cell>
        </row>
        <row r="3816">
          <cell r="E3816" t="str">
            <v>NF1AET306H1236618</v>
          </cell>
          <cell r="F3816" t="str">
            <v>2025-01-21 12:58:09</v>
          </cell>
          <cell r="G3816">
            <v>13000</v>
          </cell>
          <cell r="H3816">
            <v>46033</v>
          </cell>
          <cell r="I3816" t="str">
            <v>MOSES.AKHTAR</v>
          </cell>
          <cell r="J3816" t="str">
            <v>Accepted</v>
          </cell>
          <cell r="K3816" t="str">
            <v>Online Transfer</v>
          </cell>
          <cell r="L3816" t="str">
            <v>Renewal</v>
          </cell>
          <cell r="M3816" t="str">
            <v>-</v>
          </cell>
          <cell r="N3816" t="str">
            <v>-</v>
          </cell>
        </row>
        <row r="3817">
          <cell r="E3817" t="str">
            <v>NF1AET306H1195186</v>
          </cell>
          <cell r="F3817" t="str">
            <v>2025-09-19 14:05:54</v>
          </cell>
          <cell r="G3817">
            <v>16000</v>
          </cell>
          <cell r="H3817">
            <v>46034</v>
          </cell>
          <cell r="I3817" t="str">
            <v>JEHANZEB.KHAN</v>
          </cell>
          <cell r="J3817" t="str">
            <v>Accepted</v>
          </cell>
          <cell r="K3817" t="str">
            <v>Cheque</v>
          </cell>
          <cell r="L3817" t="str">
            <v>Fresh</v>
          </cell>
          <cell r="M3817" t="str">
            <v>Shahroz Khan</v>
          </cell>
          <cell r="N3817" t="str">
            <v>42101-8990672-1</v>
          </cell>
        </row>
        <row r="3818">
          <cell r="E3818" t="str">
            <v>NF1AET306H1086502</v>
          </cell>
          <cell r="F3818" t="str">
            <v>2026-01-12 00:00:00</v>
          </cell>
          <cell r="G3818">
            <v>13000</v>
          </cell>
          <cell r="H3818">
            <v>46032</v>
          </cell>
          <cell r="I3818" t="str">
            <v>MOSES.AKHTAR</v>
          </cell>
          <cell r="J3818" t="str">
            <v>Accepted</v>
          </cell>
          <cell r="K3818" t="str">
            <v>Online Transfer</v>
          </cell>
          <cell r="L3818" t="str">
            <v>Conversion</v>
          </cell>
          <cell r="M3818" t="str">
            <v>N/A</v>
          </cell>
          <cell r="N3818" t="str">
            <v>-</v>
          </cell>
        </row>
        <row r="3819">
          <cell r="E3819" t="str">
            <v>NF1AET306H1089762</v>
          </cell>
          <cell r="F3819" t="str">
            <v>2025-01-17 00:00:00</v>
          </cell>
          <cell r="G3819">
            <v>13000</v>
          </cell>
          <cell r="H3819">
            <v>46034</v>
          </cell>
          <cell r="I3819" t="str">
            <v>ZAYNAB.MUSTAFA</v>
          </cell>
          <cell r="J3819" t="str">
            <v>Accepted</v>
          </cell>
          <cell r="K3819" t="str">
            <v>Online Transfer</v>
          </cell>
          <cell r="L3819" t="str">
            <v>Renewal</v>
          </cell>
          <cell r="M3819" t="str">
            <v>-</v>
          </cell>
          <cell r="N3819" t="str">
            <v>-</v>
          </cell>
        </row>
        <row r="3820">
          <cell r="E3820">
            <v>1003721</v>
          </cell>
          <cell r="F3820" t="str">
            <v>2025-12-09 14:04:55</v>
          </cell>
          <cell r="G3820">
            <v>11000</v>
          </cell>
          <cell r="H3820">
            <v>46031</v>
          </cell>
          <cell r="I3820" t="str">
            <v>FARJAD.LATIF</v>
          </cell>
          <cell r="J3820" t="str">
            <v>Accepted</v>
          </cell>
          <cell r="K3820" t="str">
            <v>Online Transfer</v>
          </cell>
          <cell r="L3820" t="str">
            <v>Fresh</v>
          </cell>
          <cell r="M3820" t="str">
            <v>N/A</v>
          </cell>
          <cell r="N3820" t="str">
            <v>-</v>
          </cell>
        </row>
        <row r="3821">
          <cell r="E3821" t="str">
            <v>H1096325</v>
          </cell>
          <cell r="F3821" t="str">
            <v>2025-12-06 09:39:46</v>
          </cell>
          <cell r="G3821">
            <v>11000</v>
          </cell>
          <cell r="H3821">
            <v>46031</v>
          </cell>
          <cell r="I3821" t="str">
            <v>FARJAD.LATIF</v>
          </cell>
          <cell r="J3821" t="str">
            <v>Accepted</v>
          </cell>
          <cell r="K3821" t="str">
            <v>Online Transfer</v>
          </cell>
          <cell r="L3821" t="str">
            <v>Fresh</v>
          </cell>
          <cell r="M3821" t="str">
            <v>N/A</v>
          </cell>
          <cell r="N3821" t="str">
            <v>-</v>
          </cell>
        </row>
        <row r="3822">
          <cell r="E3822" t="str">
            <v>NF1AVK31H10115657</v>
          </cell>
          <cell r="F3822" t="str">
            <v>2026-01-09 17:37:48</v>
          </cell>
          <cell r="G3822">
            <v>11000</v>
          </cell>
          <cell r="H3822">
            <v>46031</v>
          </cell>
          <cell r="I3822" t="str">
            <v>TANVIR.AHMAD</v>
          </cell>
          <cell r="J3822" t="str">
            <v>Accepted</v>
          </cell>
          <cell r="K3822" t="str">
            <v>Online Transfer</v>
          </cell>
          <cell r="L3822" t="str">
            <v>Fresh</v>
          </cell>
          <cell r="M3822" t="str">
            <v>Rai Muhammad Shehryar Arshad</v>
          </cell>
          <cell r="N3822">
            <v>3630281184317</v>
          </cell>
        </row>
        <row r="3823">
          <cell r="E3823" t="str">
            <v>BVH-270</v>
          </cell>
          <cell r="F3823" t="str">
            <v>2025-12-16 21:25:19</v>
          </cell>
          <cell r="G3823">
            <v>11000</v>
          </cell>
          <cell r="H3823">
            <v>46031</v>
          </cell>
          <cell r="I3823" t="str">
            <v>FARJAD.LATIF</v>
          </cell>
          <cell r="J3823" t="str">
            <v>Accepted</v>
          </cell>
          <cell r="K3823" t="str">
            <v>Online Transfer</v>
          </cell>
          <cell r="L3823" t="str">
            <v>Fresh</v>
          </cell>
          <cell r="M3823" t="str">
            <v>N/A</v>
          </cell>
          <cell r="N3823" t="str">
            <v>-</v>
          </cell>
        </row>
        <row r="3824">
          <cell r="E3824" t="str">
            <v>NF1AVK31H10116043</v>
          </cell>
          <cell r="F3824" t="str">
            <v>2026-01-10 10:33:30</v>
          </cell>
          <cell r="G3824">
            <v>11000</v>
          </cell>
          <cell r="H3824">
            <v>46031</v>
          </cell>
          <cell r="I3824" t="str">
            <v>TANVIR.AHMAD</v>
          </cell>
          <cell r="J3824" t="str">
            <v>Accepted</v>
          </cell>
          <cell r="K3824" t="str">
            <v>Online Transfer</v>
          </cell>
          <cell r="L3824" t="str">
            <v>Fresh</v>
          </cell>
          <cell r="M3824" t="str">
            <v>Rai Muhammad Shehryar Arshad</v>
          </cell>
          <cell r="N3824">
            <v>3630281184317</v>
          </cell>
        </row>
        <row r="3825">
          <cell r="E3825" t="str">
            <v>R5558961</v>
          </cell>
          <cell r="F3825" t="str">
            <v>2022-12-26 10:45:57</v>
          </cell>
          <cell r="G3825">
            <v>14500</v>
          </cell>
          <cell r="H3825">
            <v>46034</v>
          </cell>
          <cell r="I3825" t="str">
            <v>WASEEM.TARIQ</v>
          </cell>
          <cell r="J3825" t="str">
            <v>Accepted</v>
          </cell>
          <cell r="K3825" t="str">
            <v>Online Transfer</v>
          </cell>
          <cell r="L3825" t="str">
            <v>Renewal</v>
          </cell>
          <cell r="M3825" t="str">
            <v>-</v>
          </cell>
          <cell r="N3825" t="str">
            <v>-</v>
          </cell>
        </row>
        <row r="3826">
          <cell r="E3826" t="str">
            <v>S00202423</v>
          </cell>
          <cell r="F3826" t="str">
            <v>2025-12-24 20:36:27</v>
          </cell>
          <cell r="G3826">
            <v>10000</v>
          </cell>
          <cell r="H3826">
            <v>46031</v>
          </cell>
          <cell r="I3826" t="str">
            <v>FARJAD.LATIF</v>
          </cell>
          <cell r="J3826" t="str">
            <v>Accepted</v>
          </cell>
          <cell r="K3826" t="str">
            <v>Online Transfer</v>
          </cell>
          <cell r="L3826" t="str">
            <v>Fresh</v>
          </cell>
          <cell r="M3826" t="str">
            <v>N/A</v>
          </cell>
          <cell r="N3826" t="str">
            <v>-</v>
          </cell>
        </row>
        <row r="3827">
          <cell r="E3827" t="str">
            <v>S00110965</v>
          </cell>
          <cell r="F3827" t="str">
            <v>2025-12-18 15:21:17</v>
          </cell>
          <cell r="G3827">
            <v>10000</v>
          </cell>
          <cell r="H3827">
            <v>46031</v>
          </cell>
          <cell r="I3827" t="str">
            <v>FARJAD.LATIF</v>
          </cell>
          <cell r="J3827" t="str">
            <v>Accepted</v>
          </cell>
          <cell r="K3827" t="str">
            <v>Online Transfer</v>
          </cell>
          <cell r="L3827" t="str">
            <v>Fresh</v>
          </cell>
          <cell r="M3827" t="str">
            <v>N/A</v>
          </cell>
          <cell r="N3827" t="str">
            <v>-</v>
          </cell>
        </row>
        <row r="3828">
          <cell r="E3828" t="str">
            <v>NF1AVK31H10116072</v>
          </cell>
          <cell r="F3828" t="str">
            <v>2026-01-09 18:53:49</v>
          </cell>
          <cell r="G3828">
            <v>11000</v>
          </cell>
          <cell r="H3828">
            <v>46031</v>
          </cell>
          <cell r="I3828" t="str">
            <v>TANVIR.AHMAD</v>
          </cell>
          <cell r="J3828" t="str">
            <v>Accepted</v>
          </cell>
          <cell r="K3828" t="str">
            <v>Online Transfer</v>
          </cell>
          <cell r="L3828" t="str">
            <v>Fresh</v>
          </cell>
          <cell r="M3828" t="str">
            <v>Rai Muhammad Shehryar Arshad</v>
          </cell>
          <cell r="N3828">
            <v>3630281184317</v>
          </cell>
        </row>
        <row r="3829">
          <cell r="E3829" t="str">
            <v>NF1AET306H1185210</v>
          </cell>
          <cell r="F3829" t="str">
            <v>2025-12-12 18:43:30</v>
          </cell>
          <cell r="G3829">
            <v>10000</v>
          </cell>
          <cell r="H3829">
            <v>46031</v>
          </cell>
          <cell r="I3829" t="str">
            <v>FARJAD.LATIF</v>
          </cell>
          <cell r="J3829" t="str">
            <v>Accepted</v>
          </cell>
          <cell r="K3829" t="str">
            <v>Online Transfer</v>
          </cell>
          <cell r="L3829" t="str">
            <v>Fresh</v>
          </cell>
          <cell r="M3829" t="str">
            <v>N/A</v>
          </cell>
          <cell r="N3829" t="str">
            <v>-</v>
          </cell>
        </row>
        <row r="3830">
          <cell r="E3830">
            <v>1210989</v>
          </cell>
          <cell r="F3830" t="str">
            <v>2025-12-06 17:20:16</v>
          </cell>
          <cell r="G3830">
            <v>10000</v>
          </cell>
          <cell r="H3830">
            <v>46031</v>
          </cell>
          <cell r="I3830" t="str">
            <v>FARJAD.LATIF</v>
          </cell>
          <cell r="J3830" t="str">
            <v>Accepted</v>
          </cell>
          <cell r="K3830" t="str">
            <v>Online Transfer</v>
          </cell>
          <cell r="L3830" t="str">
            <v>Fresh</v>
          </cell>
          <cell r="M3830" t="str">
            <v>N/A</v>
          </cell>
          <cell r="N3830" t="str">
            <v>-</v>
          </cell>
        </row>
        <row r="3831">
          <cell r="E3831" t="str">
            <v>NF1AVK31H10116052</v>
          </cell>
          <cell r="F3831" t="str">
            <v>2026-01-09 15:57:08</v>
          </cell>
          <cell r="G3831">
            <v>11000</v>
          </cell>
          <cell r="H3831">
            <v>46031</v>
          </cell>
          <cell r="I3831" t="str">
            <v>TANVIR.AHMAD</v>
          </cell>
          <cell r="J3831" t="str">
            <v>Accepted</v>
          </cell>
          <cell r="K3831" t="str">
            <v>Online Transfer</v>
          </cell>
          <cell r="L3831" t="str">
            <v>Fresh</v>
          </cell>
          <cell r="M3831" t="str">
            <v>Rai Muhammad Shehryar Arshad</v>
          </cell>
          <cell r="N3831">
            <v>3630281184317</v>
          </cell>
        </row>
        <row r="3832">
          <cell r="E3832" t="str">
            <v>NF1AVK31H10116040</v>
          </cell>
          <cell r="F3832" t="str">
            <v>2026-01-09 18:14:38</v>
          </cell>
          <cell r="G3832">
            <v>11000</v>
          </cell>
          <cell r="H3832">
            <v>46031</v>
          </cell>
          <cell r="I3832" t="str">
            <v>TANVIR.AHMAD</v>
          </cell>
          <cell r="J3832" t="str">
            <v>Accepted</v>
          </cell>
          <cell r="K3832" t="str">
            <v>Online Transfer</v>
          </cell>
          <cell r="L3832" t="str">
            <v>Fresh</v>
          </cell>
          <cell r="M3832" t="str">
            <v>Rai Muhammad Shehryar Arshad</v>
          </cell>
          <cell r="N3832">
            <v>3630281184317</v>
          </cell>
        </row>
        <row r="3833">
          <cell r="E3833" t="str">
            <v>NF1AVK31H10116042</v>
          </cell>
          <cell r="F3833" t="str">
            <v>2026-01-09 19:23:05</v>
          </cell>
          <cell r="G3833">
            <v>11000</v>
          </cell>
          <cell r="H3833">
            <v>46031</v>
          </cell>
          <cell r="I3833" t="str">
            <v>TANVIR.AHMAD</v>
          </cell>
          <cell r="J3833" t="str">
            <v>Accepted</v>
          </cell>
          <cell r="K3833" t="str">
            <v>Online Transfer</v>
          </cell>
          <cell r="L3833" t="str">
            <v>Fresh</v>
          </cell>
          <cell r="M3833" t="str">
            <v>Rai Muhammad Shehryar Arshad</v>
          </cell>
          <cell r="N3833">
            <v>3630281184317</v>
          </cell>
        </row>
        <row r="3834">
          <cell r="E3834" t="str">
            <v>NF1AVK31H10116035</v>
          </cell>
          <cell r="F3834" t="str">
            <v>2026-01-09 17:12:52</v>
          </cell>
          <cell r="G3834">
            <v>11000</v>
          </cell>
          <cell r="H3834">
            <v>46031</v>
          </cell>
          <cell r="I3834" t="str">
            <v>TANVIR.AHMAD</v>
          </cell>
          <cell r="J3834" t="str">
            <v>Accepted</v>
          </cell>
          <cell r="K3834" t="str">
            <v>Online Transfer</v>
          </cell>
          <cell r="L3834" t="str">
            <v>Fresh</v>
          </cell>
          <cell r="M3834" t="str">
            <v>Rai Muhammad Shehryar Arshad</v>
          </cell>
          <cell r="N3834">
            <v>3630281184317</v>
          </cell>
        </row>
        <row r="3835">
          <cell r="E3835" t="str">
            <v>R-1097954</v>
          </cell>
          <cell r="F3835" t="str">
            <v>2022-01-26 17:44:08</v>
          </cell>
          <cell r="G3835">
            <v>15500</v>
          </cell>
          <cell r="H3835">
            <v>46034</v>
          </cell>
          <cell r="I3835" t="str">
            <v>WASEEM.TARIQ</v>
          </cell>
          <cell r="J3835" t="str">
            <v>Accepted</v>
          </cell>
          <cell r="K3835" t="str">
            <v>Online Transfer</v>
          </cell>
          <cell r="L3835" t="str">
            <v>Renewal</v>
          </cell>
          <cell r="M3835" t="str">
            <v>-</v>
          </cell>
          <cell r="N3835" t="str">
            <v>-</v>
          </cell>
        </row>
        <row r="3836">
          <cell r="E3836">
            <v>4185424</v>
          </cell>
          <cell r="F3836" t="str">
            <v>2026-01-12 00:00:00</v>
          </cell>
          <cell r="G3836">
            <v>16000</v>
          </cell>
          <cell r="H3836">
            <v>46034</v>
          </cell>
          <cell r="I3836" t="str">
            <v>RAHAT.GUL</v>
          </cell>
          <cell r="J3836" t="str">
            <v>Accepted</v>
          </cell>
          <cell r="K3836" t="str">
            <v>Online Transfer</v>
          </cell>
          <cell r="L3836" t="str">
            <v>Conversion</v>
          </cell>
          <cell r="M3836" t="str">
            <v>N/A</v>
          </cell>
          <cell r="N3836" t="str">
            <v>-</v>
          </cell>
        </row>
        <row r="3837">
          <cell r="E3837" t="str">
            <v>NFBFC6665JR047547</v>
          </cell>
          <cell r="F3837" t="str">
            <v>2023-01-07 15:59:00</v>
          </cell>
          <cell r="G3837">
            <v>12500</v>
          </cell>
          <cell r="H3837">
            <v>46029</v>
          </cell>
          <cell r="I3837" t="str">
            <v>WASEEM.TARIQ</v>
          </cell>
          <cell r="J3837" t="str">
            <v>Accepted</v>
          </cell>
          <cell r="K3837" t="str">
            <v>Online Transfer</v>
          </cell>
          <cell r="L3837" t="str">
            <v>Renewal</v>
          </cell>
          <cell r="M3837" t="str">
            <v>-</v>
          </cell>
          <cell r="N3837" t="str">
            <v>-</v>
          </cell>
        </row>
        <row r="3838">
          <cell r="E3838" t="str">
            <v>NF1AET306H1190342</v>
          </cell>
          <cell r="F3838" t="str">
            <v>2025-01-23 00:00:00</v>
          </cell>
          <cell r="G3838">
            <v>16000</v>
          </cell>
          <cell r="H3838">
            <v>46032</v>
          </cell>
          <cell r="I3838" t="str">
            <v>FIZA.SHEIKH</v>
          </cell>
          <cell r="J3838" t="str">
            <v>Accepted</v>
          </cell>
          <cell r="K3838" t="str">
            <v>Online Transfer</v>
          </cell>
          <cell r="L3838" t="str">
            <v>Renewal</v>
          </cell>
          <cell r="M3838" t="str">
            <v>-</v>
          </cell>
          <cell r="N3838" t="str">
            <v>-</v>
          </cell>
        </row>
        <row r="3839">
          <cell r="E3839" t="str">
            <v>ZVG10R-0900764</v>
          </cell>
          <cell r="F3839" t="str">
            <v>2024-01-24 12:17:08</v>
          </cell>
          <cell r="G3839">
            <v>14000</v>
          </cell>
          <cell r="H3839">
            <v>46033</v>
          </cell>
          <cell r="I3839" t="str">
            <v>NAZRA.NAZAR</v>
          </cell>
          <cell r="J3839" t="str">
            <v>Accepted</v>
          </cell>
          <cell r="K3839" t="str">
            <v>Online Transfer</v>
          </cell>
          <cell r="L3839" t="str">
            <v>Renewal</v>
          </cell>
          <cell r="M3839" t="str">
            <v>-</v>
          </cell>
          <cell r="N3839" t="str">
            <v>-</v>
          </cell>
        </row>
        <row r="3840">
          <cell r="E3840" t="str">
            <v>NSP150R-7066123</v>
          </cell>
          <cell r="F3840" t="str">
            <v>2026-01-10 16:52:46</v>
          </cell>
          <cell r="G3840">
            <v>13000</v>
          </cell>
          <cell r="H3840">
            <v>46033</v>
          </cell>
          <cell r="I3840" t="str">
            <v>TANVIR.AHMAD</v>
          </cell>
          <cell r="J3840" t="str">
            <v>Accepted</v>
          </cell>
          <cell r="K3840" t="str">
            <v>Online Transfer</v>
          </cell>
          <cell r="L3840" t="str">
            <v>Fresh</v>
          </cell>
          <cell r="M3840" t="str">
            <v>N/A</v>
          </cell>
          <cell r="N3840" t="str">
            <v>-</v>
          </cell>
        </row>
        <row r="3841">
          <cell r="E3841" t="str">
            <v>0894008</v>
          </cell>
          <cell r="F3841" t="str">
            <v>2022-01-13 13:58:13</v>
          </cell>
          <cell r="G3841">
            <v>16000</v>
          </cell>
          <cell r="H3841">
            <v>46032</v>
          </cell>
          <cell r="I3841" t="str">
            <v>FIZA.SHEIKH</v>
          </cell>
          <cell r="J3841" t="str">
            <v>Accepted</v>
          </cell>
          <cell r="K3841" t="str">
            <v>Online Transfer</v>
          </cell>
          <cell r="L3841" t="str">
            <v>Renewal</v>
          </cell>
          <cell r="M3841" t="str">
            <v>-</v>
          </cell>
          <cell r="N3841" t="str">
            <v>-</v>
          </cell>
        </row>
        <row r="3842">
          <cell r="E3842">
            <v>9513292</v>
          </cell>
          <cell r="F3842" t="str">
            <v>2024-01-11 00:00:00</v>
          </cell>
          <cell r="G3842">
            <v>13000</v>
          </cell>
          <cell r="H3842">
            <v>46033</v>
          </cell>
          <cell r="I3842" t="str">
            <v>FIZA.SHEIKH</v>
          </cell>
          <cell r="J3842" t="str">
            <v>Accepted</v>
          </cell>
          <cell r="K3842" t="str">
            <v>Online Transfer</v>
          </cell>
          <cell r="L3842" t="str">
            <v>Renewal</v>
          </cell>
          <cell r="M3842" t="str">
            <v>-</v>
          </cell>
          <cell r="N3842" t="str">
            <v>-</v>
          </cell>
        </row>
        <row r="3843">
          <cell r="E3843">
            <v>1001514</v>
          </cell>
          <cell r="F3843" t="str">
            <v>2026-01-12 00:00:00</v>
          </cell>
          <cell r="G3843">
            <v>15000</v>
          </cell>
          <cell r="H3843">
            <v>46034</v>
          </cell>
          <cell r="I3843" t="str">
            <v>RAHAT.GUL</v>
          </cell>
          <cell r="J3843" t="str">
            <v>Accepted</v>
          </cell>
          <cell r="K3843" t="str">
            <v>Online Transfer</v>
          </cell>
          <cell r="L3843" t="str">
            <v>Conversion</v>
          </cell>
          <cell r="M3843" t="str">
            <v>N/A</v>
          </cell>
          <cell r="N3843" t="str">
            <v>-</v>
          </cell>
        </row>
        <row r="3844">
          <cell r="E3844" t="str">
            <v>KSP2100065124</v>
          </cell>
          <cell r="F3844" t="str">
            <v>2026-01-10 13:04:35</v>
          </cell>
          <cell r="G3844">
            <v>13000</v>
          </cell>
          <cell r="H3844">
            <v>46032</v>
          </cell>
          <cell r="I3844" t="str">
            <v>TANVIR.AHMAD</v>
          </cell>
          <cell r="J3844" t="str">
            <v>Accepted</v>
          </cell>
          <cell r="K3844" t="str">
            <v>Online Transfer</v>
          </cell>
          <cell r="L3844" t="str">
            <v>Fresh</v>
          </cell>
          <cell r="M3844" t="str">
            <v>N/A</v>
          </cell>
          <cell r="N3844" t="str">
            <v>-</v>
          </cell>
        </row>
        <row r="3845">
          <cell r="E3845">
            <v>10099735</v>
          </cell>
          <cell r="F3845" t="str">
            <v>2024-01-20 14:07:11</v>
          </cell>
          <cell r="G3845">
            <v>12000</v>
          </cell>
          <cell r="H3845">
            <v>46034</v>
          </cell>
          <cell r="I3845" t="str">
            <v>SAIF.MALIK</v>
          </cell>
          <cell r="J3845" t="str">
            <v>Accepted</v>
          </cell>
          <cell r="K3845" t="str">
            <v>Online Transfer</v>
          </cell>
          <cell r="L3845" t="str">
            <v>Renewal</v>
          </cell>
          <cell r="M3845" t="str">
            <v>-</v>
          </cell>
          <cell r="N3845" t="str">
            <v>-</v>
          </cell>
        </row>
        <row r="3846">
          <cell r="E3846" t="str">
            <v>GDJ150-0052111</v>
          </cell>
          <cell r="F3846" t="str">
            <v>2026-01-09 18:26:49</v>
          </cell>
          <cell r="G3846">
            <v>13000</v>
          </cell>
          <cell r="H3846">
            <v>46031</v>
          </cell>
          <cell r="I3846" t="str">
            <v>TANVIR.AHMAD</v>
          </cell>
          <cell r="J3846" t="str">
            <v>Accepted</v>
          </cell>
          <cell r="K3846" t="str">
            <v>Online Transfer</v>
          </cell>
          <cell r="L3846" t="str">
            <v>Fresh</v>
          </cell>
          <cell r="M3846" t="str">
            <v>N/A</v>
          </cell>
          <cell r="N3846" t="str">
            <v>-</v>
          </cell>
        </row>
        <row r="3847">
          <cell r="E3847" t="str">
            <v>R0901374</v>
          </cell>
          <cell r="F3847" t="str">
            <v>2026-01-08 11:24:41</v>
          </cell>
          <cell r="G3847">
            <v>13000</v>
          </cell>
          <cell r="H3847">
            <v>46030</v>
          </cell>
          <cell r="I3847" t="str">
            <v>TANVIR.AHMAD</v>
          </cell>
          <cell r="J3847" t="str">
            <v>Accepted</v>
          </cell>
          <cell r="K3847" t="str">
            <v>Online Transfer</v>
          </cell>
          <cell r="L3847" t="str">
            <v>Fresh</v>
          </cell>
          <cell r="M3847" t="str">
            <v>N/A</v>
          </cell>
          <cell r="N3847" t="str">
            <v>-</v>
          </cell>
        </row>
        <row r="3848">
          <cell r="E3848">
            <v>6089750</v>
          </cell>
          <cell r="F3848" t="str">
            <v>2026-01-08 11:56:59</v>
          </cell>
          <cell r="G3848">
            <v>13000</v>
          </cell>
          <cell r="H3848">
            <v>46030</v>
          </cell>
          <cell r="I3848" t="str">
            <v>TANVIR.AHMAD</v>
          </cell>
          <cell r="J3848" t="str">
            <v>Accepted</v>
          </cell>
          <cell r="K3848" t="str">
            <v>Online Transfer</v>
          </cell>
          <cell r="L3848" t="str">
            <v>Fresh</v>
          </cell>
          <cell r="M3848" t="str">
            <v>N/A</v>
          </cell>
          <cell r="N3848" t="str">
            <v>-</v>
          </cell>
        </row>
        <row r="3849">
          <cell r="E3849" t="str">
            <v>MF33S-654826</v>
          </cell>
          <cell r="F3849" t="str">
            <v>2026-01-10 18:26:37</v>
          </cell>
          <cell r="G3849">
            <v>15000</v>
          </cell>
          <cell r="H3849">
            <v>46034</v>
          </cell>
          <cell r="I3849" t="str">
            <v>MUNEEB.HUSSAIN</v>
          </cell>
          <cell r="J3849" t="str">
            <v>Accepted</v>
          </cell>
          <cell r="K3849" t="str">
            <v>Online Transfer</v>
          </cell>
          <cell r="L3849" t="str">
            <v>Fresh</v>
          </cell>
          <cell r="M3849" t="str">
            <v>N/A</v>
          </cell>
          <cell r="N3849" t="str">
            <v>-</v>
          </cell>
        </row>
        <row r="3850">
          <cell r="E3850" t="str">
            <v>R062250</v>
          </cell>
          <cell r="F3850" t="str">
            <v>2025-12-26 19:12:32</v>
          </cell>
          <cell r="G3850">
            <v>12500</v>
          </cell>
          <cell r="H3850">
            <v>46031</v>
          </cell>
          <cell r="I3850" t="str">
            <v>TANVIR.AHMAD</v>
          </cell>
          <cell r="J3850" t="str">
            <v>Accepted</v>
          </cell>
          <cell r="K3850" t="str">
            <v>Cash Deposit</v>
          </cell>
          <cell r="L3850" t="str">
            <v>Fresh</v>
          </cell>
          <cell r="M3850" t="str">
            <v>N/A</v>
          </cell>
          <cell r="N3850" t="str">
            <v>-</v>
          </cell>
        </row>
        <row r="3851">
          <cell r="E3851" t="str">
            <v>NFBGM1642FR176338</v>
          </cell>
          <cell r="F3851" t="str">
            <v>2026-01-09 20:37:25</v>
          </cell>
          <cell r="G3851">
            <v>13000</v>
          </cell>
          <cell r="H3851">
            <v>46032</v>
          </cell>
          <cell r="I3851" t="str">
            <v>MUNEEB.HUSSAIN</v>
          </cell>
          <cell r="J3851" t="str">
            <v>Accepted</v>
          </cell>
          <cell r="K3851" t="str">
            <v>Online Transfer</v>
          </cell>
          <cell r="L3851" t="str">
            <v>Fresh</v>
          </cell>
          <cell r="M3851" t="str">
            <v>N/A</v>
          </cell>
          <cell r="N3851" t="str">
            <v>-</v>
          </cell>
        </row>
        <row r="3852">
          <cell r="E3852" t="str">
            <v>TRJ150-0136273</v>
          </cell>
          <cell r="F3852" t="str">
            <v>2026-01-08 10:37:03</v>
          </cell>
          <cell r="G3852">
            <v>12000</v>
          </cell>
          <cell r="H3852">
            <v>46031</v>
          </cell>
          <cell r="I3852" t="str">
            <v>MUNEEB.HUSSAIN</v>
          </cell>
          <cell r="J3852" t="str">
            <v>Accepted</v>
          </cell>
          <cell r="K3852" t="str">
            <v>Online Transfer</v>
          </cell>
          <cell r="L3852" t="str">
            <v>Fresh</v>
          </cell>
          <cell r="M3852" t="str">
            <v>N/A</v>
          </cell>
          <cell r="N3852" t="str">
            <v>-</v>
          </cell>
        </row>
        <row r="3853">
          <cell r="E3853">
            <v>865900211</v>
          </cell>
          <cell r="F3853" t="str">
            <v>2026-01-06 13:00:53</v>
          </cell>
          <cell r="G3853">
            <v>13000</v>
          </cell>
          <cell r="H3853">
            <v>46029</v>
          </cell>
          <cell r="I3853" t="str">
            <v>MUNEEB.HUSSAIN</v>
          </cell>
          <cell r="J3853" t="str">
            <v>Accepted</v>
          </cell>
          <cell r="K3853" t="str">
            <v>Online Transfer</v>
          </cell>
          <cell r="L3853" t="str">
            <v>Fresh</v>
          </cell>
          <cell r="M3853" t="str">
            <v>N/A</v>
          </cell>
          <cell r="N3853" t="str">
            <v>-</v>
          </cell>
        </row>
        <row r="3854">
          <cell r="E3854" t="str">
            <v>00219060</v>
          </cell>
          <cell r="F3854" t="str">
            <v>2026-01-06 14:10:15</v>
          </cell>
          <cell r="G3854">
            <v>10000</v>
          </cell>
          <cell r="H3854">
            <v>46029</v>
          </cell>
          <cell r="I3854" t="str">
            <v>MUNEEB.HUSSAIN</v>
          </cell>
          <cell r="J3854" t="str">
            <v>Accepted</v>
          </cell>
          <cell r="K3854" t="str">
            <v>Online Transfer</v>
          </cell>
          <cell r="L3854" t="str">
            <v>Fresh</v>
          </cell>
          <cell r="M3854" t="str">
            <v>N/A</v>
          </cell>
          <cell r="N3854" t="str">
            <v>-</v>
          </cell>
        </row>
        <row r="3855">
          <cell r="E3855" t="str">
            <v>BCS-573</v>
          </cell>
          <cell r="F3855" t="str">
            <v>2026-01-03 18:41:11</v>
          </cell>
          <cell r="G3855">
            <v>13000</v>
          </cell>
          <cell r="H3855">
            <v>46029</v>
          </cell>
          <cell r="I3855" t="str">
            <v>MUNEEB.HUSSAIN</v>
          </cell>
          <cell r="J3855" t="str">
            <v>Accepted</v>
          </cell>
          <cell r="K3855" t="str">
            <v>Online Transfer</v>
          </cell>
          <cell r="L3855" t="str">
            <v>Fresh</v>
          </cell>
          <cell r="M3855" t="str">
            <v>N/A</v>
          </cell>
          <cell r="N3855" t="str">
            <v>-</v>
          </cell>
        </row>
        <row r="3856">
          <cell r="E3856" t="str">
            <v>PMHJ2813SNN210511</v>
          </cell>
          <cell r="F3856" t="str">
            <v>2026-01-03 18:43:44</v>
          </cell>
          <cell r="G3856">
            <v>13000</v>
          </cell>
          <cell r="H3856">
            <v>46029</v>
          </cell>
          <cell r="I3856" t="str">
            <v>MUNEEB.HUSSAIN</v>
          </cell>
          <cell r="J3856" t="str">
            <v>Accepted</v>
          </cell>
          <cell r="K3856" t="str">
            <v>Online Transfer</v>
          </cell>
          <cell r="L3856" t="str">
            <v>Fresh</v>
          </cell>
          <cell r="M3856" t="str">
            <v>N/A</v>
          </cell>
          <cell r="N3856" t="str">
            <v>-</v>
          </cell>
        </row>
        <row r="3857">
          <cell r="E3857" t="str">
            <v>NZE170R-4128246</v>
          </cell>
          <cell r="F3857" t="str">
            <v>2023-10-26 14:27:09</v>
          </cell>
          <cell r="G3857">
            <v>14000</v>
          </cell>
          <cell r="H3857">
            <v>46033</v>
          </cell>
          <cell r="I3857" t="str">
            <v>SHAHROZ</v>
          </cell>
          <cell r="J3857" t="str">
            <v>Accepted</v>
          </cell>
          <cell r="K3857" t="str">
            <v>Online Transfer</v>
          </cell>
          <cell r="L3857" t="str">
            <v>Renewal</v>
          </cell>
          <cell r="M3857" t="str">
            <v>-</v>
          </cell>
          <cell r="N3857" t="str">
            <v>-</v>
          </cell>
        </row>
        <row r="3858">
          <cell r="E3858" t="str">
            <v>BLQ-254</v>
          </cell>
          <cell r="F3858" t="str">
            <v>2026-01-06 13:04:26</v>
          </cell>
          <cell r="G3858">
            <v>10000</v>
          </cell>
          <cell r="H3858">
            <v>46029</v>
          </cell>
          <cell r="I3858" t="str">
            <v>MUNEEB.HUSSAIN</v>
          </cell>
          <cell r="J3858" t="str">
            <v>Accepted</v>
          </cell>
          <cell r="K3858" t="str">
            <v>Online Transfer</v>
          </cell>
          <cell r="L3858" t="str">
            <v>Fresh</v>
          </cell>
          <cell r="M3858" t="str">
            <v>N/A</v>
          </cell>
          <cell r="N3858" t="str">
            <v>-</v>
          </cell>
        </row>
        <row r="3859">
          <cell r="E3859" t="str">
            <v>H1189893</v>
          </cell>
          <cell r="F3859" t="str">
            <v>2024-01-18 15:28:16</v>
          </cell>
          <cell r="G3859">
            <v>15500</v>
          </cell>
          <cell r="H3859">
            <v>46033</v>
          </cell>
          <cell r="I3859" t="str">
            <v>SHAHROZ</v>
          </cell>
          <cell r="J3859" t="str">
            <v>Accepted</v>
          </cell>
          <cell r="K3859" t="str">
            <v>Online Transfer</v>
          </cell>
          <cell r="L3859" t="str">
            <v>Renewal</v>
          </cell>
          <cell r="M3859" t="str">
            <v>-</v>
          </cell>
          <cell r="N3859" t="str">
            <v>-</v>
          </cell>
        </row>
        <row r="3860">
          <cell r="E3860" t="str">
            <v>EC821819</v>
          </cell>
          <cell r="F3860" t="str">
            <v>2026-01-07 17:45:13</v>
          </cell>
          <cell r="G3860">
            <v>10000</v>
          </cell>
          <cell r="H3860">
            <v>46029</v>
          </cell>
          <cell r="I3860" t="str">
            <v>MUNEEB.HUSSAIN</v>
          </cell>
          <cell r="J3860" t="str">
            <v>Accepted</v>
          </cell>
          <cell r="K3860" t="str">
            <v>Online Transfer</v>
          </cell>
          <cell r="L3860" t="str">
            <v>Fresh</v>
          </cell>
          <cell r="M3860" t="str">
            <v>N/A</v>
          </cell>
          <cell r="N3860" t="str">
            <v>-</v>
          </cell>
        </row>
        <row r="3861">
          <cell r="E3861" t="str">
            <v>SB308PK01095721</v>
          </cell>
          <cell r="F3861" t="str">
            <v>2026-01-07 16:50:01</v>
          </cell>
          <cell r="G3861">
            <v>10000</v>
          </cell>
          <cell r="H3861">
            <v>46029</v>
          </cell>
          <cell r="I3861" t="str">
            <v>MUNEEB.HUSSAIN</v>
          </cell>
          <cell r="J3861" t="str">
            <v>Accepted</v>
          </cell>
          <cell r="K3861" t="str">
            <v>Online Transfer</v>
          </cell>
          <cell r="L3861" t="str">
            <v>Fresh</v>
          </cell>
          <cell r="M3861" t="str">
            <v>N/A</v>
          </cell>
          <cell r="N3861" t="str">
            <v>-</v>
          </cell>
        </row>
        <row r="3862">
          <cell r="E3862" t="str">
            <v>S00207691</v>
          </cell>
          <cell r="F3862" t="str">
            <v>2025-01-13 16:24:31</v>
          </cell>
          <cell r="G3862">
            <v>13000</v>
          </cell>
          <cell r="H3862">
            <v>46032</v>
          </cell>
          <cell r="I3862" t="str">
            <v>SHAHROZ</v>
          </cell>
          <cell r="J3862" t="str">
            <v>Accepted</v>
          </cell>
          <cell r="K3862" t="str">
            <v>Online Transfer</v>
          </cell>
          <cell r="L3862" t="str">
            <v>Renewal</v>
          </cell>
          <cell r="M3862" t="str">
            <v>-</v>
          </cell>
          <cell r="N3862" t="str">
            <v>-</v>
          </cell>
        </row>
        <row r="3863">
          <cell r="E3863" t="str">
            <v>ZRE172R-7069574</v>
          </cell>
          <cell r="F3863" t="str">
            <v>2026-01-07 17:41:06</v>
          </cell>
          <cell r="G3863">
            <v>10000</v>
          </cell>
          <cell r="H3863">
            <v>46029</v>
          </cell>
          <cell r="I3863" t="str">
            <v>MUNEEB.HUSSAIN</v>
          </cell>
          <cell r="J3863" t="str">
            <v>Accepted</v>
          </cell>
          <cell r="K3863" t="str">
            <v>Online Transfer</v>
          </cell>
          <cell r="L3863" t="str">
            <v>Fresh</v>
          </cell>
          <cell r="M3863" t="str">
            <v>N/A</v>
          </cell>
          <cell r="N3863" t="str">
            <v>-</v>
          </cell>
        </row>
        <row r="3864">
          <cell r="E3864" t="str">
            <v>GUN156R-1104859</v>
          </cell>
          <cell r="F3864" t="str">
            <v>2024-01-11 14:11:27</v>
          </cell>
          <cell r="G3864">
            <v>15000</v>
          </cell>
          <cell r="H3864">
            <v>46032</v>
          </cell>
          <cell r="I3864" t="str">
            <v>HUZAIFA.KHAN</v>
          </cell>
          <cell r="J3864" t="str">
            <v>Accepted</v>
          </cell>
          <cell r="K3864" t="str">
            <v>Online Transfer</v>
          </cell>
          <cell r="L3864" t="str">
            <v>Renewal</v>
          </cell>
          <cell r="M3864" t="str">
            <v>-</v>
          </cell>
          <cell r="N3864" t="str">
            <v>-</v>
          </cell>
        </row>
        <row r="3865">
          <cell r="E3865" t="str">
            <v>R0905441</v>
          </cell>
          <cell r="F3865" t="str">
            <v>2026-01-10 11:58:57</v>
          </cell>
          <cell r="G3865">
            <v>12500</v>
          </cell>
          <cell r="H3865">
            <v>46031</v>
          </cell>
          <cell r="I3865" t="str">
            <v>UMER.AZEEM</v>
          </cell>
          <cell r="J3865" t="str">
            <v>Accepted</v>
          </cell>
          <cell r="K3865" t="str">
            <v>Online Transfer</v>
          </cell>
          <cell r="L3865" t="str">
            <v>Fresh</v>
          </cell>
          <cell r="M3865" t="str">
            <v>N/A</v>
          </cell>
          <cell r="N3865" t="str">
            <v>-</v>
          </cell>
        </row>
        <row r="3866">
          <cell r="E3866">
            <v>7049301</v>
          </cell>
          <cell r="F3866" t="str">
            <v>2025-01-24 14:59:24</v>
          </cell>
          <cell r="G3866">
            <v>13500</v>
          </cell>
          <cell r="H3866">
            <v>46032</v>
          </cell>
          <cell r="I3866" t="str">
            <v>SHAHROZ</v>
          </cell>
          <cell r="J3866" t="str">
            <v>Accepted</v>
          </cell>
          <cell r="K3866" t="str">
            <v>Online Transfer</v>
          </cell>
          <cell r="L3866" t="str">
            <v>Renewal</v>
          </cell>
          <cell r="M3866" t="str">
            <v>-</v>
          </cell>
          <cell r="N3866" t="str">
            <v>-</v>
          </cell>
        </row>
        <row r="3867">
          <cell r="E3867">
            <v>4183747</v>
          </cell>
          <cell r="F3867" t="str">
            <v>2020-01-10 14:41:49</v>
          </cell>
          <cell r="G3867">
            <v>13500</v>
          </cell>
          <cell r="H3867">
            <v>46022</v>
          </cell>
          <cell r="I3867" t="str">
            <v>WASEEM.TARIQ</v>
          </cell>
          <cell r="J3867" t="str">
            <v>Accepted</v>
          </cell>
          <cell r="K3867" t="str">
            <v>Cash Deposit</v>
          </cell>
          <cell r="L3867" t="str">
            <v>Renewal</v>
          </cell>
          <cell r="M3867" t="str">
            <v>-</v>
          </cell>
          <cell r="N3867" t="str">
            <v>-</v>
          </cell>
        </row>
        <row r="3868">
          <cell r="E3868">
            <v>4056469</v>
          </cell>
          <cell r="F3868" t="str">
            <v>2026-01-02 09:41:16</v>
          </cell>
          <cell r="G3868">
            <v>10000</v>
          </cell>
          <cell r="H3868">
            <v>46024</v>
          </cell>
          <cell r="I3868" t="str">
            <v>MUNEEB.HUSSAIN</v>
          </cell>
          <cell r="J3868" t="str">
            <v>Accepted</v>
          </cell>
          <cell r="K3868" t="str">
            <v>Online Transfer</v>
          </cell>
          <cell r="L3868" t="str">
            <v>Fresh</v>
          </cell>
          <cell r="M3868" t="str">
            <v>N/A</v>
          </cell>
          <cell r="N3868" t="str">
            <v>-</v>
          </cell>
        </row>
        <row r="3869">
          <cell r="E3869">
            <v>7015922</v>
          </cell>
          <cell r="F3869" t="str">
            <v>2024-01-17 17:21:56</v>
          </cell>
          <cell r="G3869">
            <v>13000</v>
          </cell>
          <cell r="H3869">
            <v>46032</v>
          </cell>
          <cell r="I3869" t="str">
            <v>SHAHROZ</v>
          </cell>
          <cell r="J3869" t="str">
            <v>Accepted</v>
          </cell>
          <cell r="K3869" t="str">
            <v>Online Transfer</v>
          </cell>
          <cell r="L3869" t="str">
            <v>Renewal</v>
          </cell>
          <cell r="M3869" t="str">
            <v>-</v>
          </cell>
          <cell r="N3869" t="str">
            <v>-</v>
          </cell>
        </row>
        <row r="3870">
          <cell r="E3870" t="str">
            <v>AMB1</v>
          </cell>
          <cell r="F3870" t="str">
            <v>2020-01-25 12:20:15</v>
          </cell>
          <cell r="G3870">
            <v>15500</v>
          </cell>
          <cell r="H3870">
            <v>46032</v>
          </cell>
          <cell r="I3870" t="str">
            <v>WASEEM.TARIQ</v>
          </cell>
          <cell r="J3870" t="str">
            <v>Accepted</v>
          </cell>
          <cell r="K3870" t="str">
            <v>Online Transfer</v>
          </cell>
          <cell r="L3870" t="str">
            <v>Renewal</v>
          </cell>
          <cell r="M3870" t="str">
            <v>-</v>
          </cell>
          <cell r="N3870" t="str">
            <v>-</v>
          </cell>
        </row>
        <row r="3871">
          <cell r="E3871" t="str">
            <v>R7049148</v>
          </cell>
          <cell r="F3871" t="str">
            <v>2025-01-15 14:23:05</v>
          </cell>
          <cell r="G3871">
            <v>15500</v>
          </cell>
          <cell r="H3871">
            <v>46032</v>
          </cell>
          <cell r="I3871" t="str">
            <v>SHAHROZ</v>
          </cell>
          <cell r="J3871" t="str">
            <v>Accepted</v>
          </cell>
          <cell r="K3871" t="str">
            <v>Online Transfer</v>
          </cell>
          <cell r="L3871" t="str">
            <v>Renewal</v>
          </cell>
          <cell r="M3871" t="str">
            <v>-</v>
          </cell>
          <cell r="N3871" t="str">
            <v>-</v>
          </cell>
        </row>
        <row r="3872">
          <cell r="E3872" t="str">
            <v>A200A-0035915</v>
          </cell>
          <cell r="F3872" t="str">
            <v>2025-01-15 00:00:00</v>
          </cell>
          <cell r="G3872">
            <v>15500</v>
          </cell>
          <cell r="H3872">
            <v>46027</v>
          </cell>
          <cell r="I3872" t="str">
            <v>SHAHROZ</v>
          </cell>
          <cell r="J3872" t="str">
            <v>Accepted</v>
          </cell>
          <cell r="K3872" t="str">
            <v>Online Transfer</v>
          </cell>
          <cell r="L3872" t="str">
            <v>Renewal</v>
          </cell>
          <cell r="M3872" t="str">
            <v>-</v>
          </cell>
          <cell r="N3872" t="str">
            <v>-</v>
          </cell>
        </row>
        <row r="3873">
          <cell r="E3873" t="str">
            <v>CCV-215</v>
          </cell>
          <cell r="F3873" t="str">
            <v>2026-01-02 15:29:09</v>
          </cell>
          <cell r="G3873">
            <v>10000</v>
          </cell>
          <cell r="H3873">
            <v>46025</v>
          </cell>
          <cell r="I3873" t="str">
            <v>MUNEEB.HUSSAIN</v>
          </cell>
          <cell r="J3873" t="str">
            <v>Accepted</v>
          </cell>
          <cell r="K3873" t="str">
            <v>Online Transfer</v>
          </cell>
          <cell r="L3873" t="str">
            <v>Fresh</v>
          </cell>
          <cell r="M3873" t="str">
            <v>N/A</v>
          </cell>
          <cell r="N3873" t="str">
            <v>-</v>
          </cell>
        </row>
        <row r="3874">
          <cell r="E3874">
            <v>4155903</v>
          </cell>
          <cell r="F3874" t="str">
            <v>2025-01-21 14:01:51</v>
          </cell>
          <cell r="G3874">
            <v>15500</v>
          </cell>
          <cell r="H3874">
            <v>46032</v>
          </cell>
          <cell r="I3874" t="str">
            <v>SHAHROZ</v>
          </cell>
          <cell r="J3874" t="str">
            <v>Accepted</v>
          </cell>
          <cell r="K3874" t="str">
            <v>Online Transfer</v>
          </cell>
          <cell r="L3874" t="str">
            <v>Renewal</v>
          </cell>
          <cell r="M3874" t="str">
            <v>-</v>
          </cell>
          <cell r="N3874" t="str">
            <v>-</v>
          </cell>
        </row>
        <row r="3875">
          <cell r="E3875" t="str">
            <v>T2024927</v>
          </cell>
          <cell r="F3875" t="str">
            <v>2026-01-02 15:32:13</v>
          </cell>
          <cell r="G3875">
            <v>12500</v>
          </cell>
          <cell r="H3875">
            <v>46032</v>
          </cell>
          <cell r="I3875" t="str">
            <v>UMER.AZEEM</v>
          </cell>
          <cell r="J3875" t="str">
            <v>Accepted</v>
          </cell>
          <cell r="K3875" t="str">
            <v>Cheque Deposit</v>
          </cell>
          <cell r="L3875" t="str">
            <v>Fresh</v>
          </cell>
          <cell r="M3875" t="str">
            <v>N/A</v>
          </cell>
          <cell r="N3875" t="str">
            <v>-</v>
          </cell>
        </row>
        <row r="3876">
          <cell r="E3876" t="str">
            <v>R-4200588</v>
          </cell>
          <cell r="F3876" t="str">
            <v>2026-01-08 14:38:44</v>
          </cell>
          <cell r="G3876">
            <v>13000</v>
          </cell>
          <cell r="H3876">
            <v>46032</v>
          </cell>
          <cell r="I3876" t="str">
            <v>UMER.AZEEM</v>
          </cell>
          <cell r="J3876" t="str">
            <v>Accepted</v>
          </cell>
          <cell r="K3876" t="str">
            <v>Online Transfer</v>
          </cell>
          <cell r="L3876" t="str">
            <v>Fresh</v>
          </cell>
          <cell r="M3876" t="str">
            <v>N/A</v>
          </cell>
          <cell r="N3876" t="str">
            <v>-</v>
          </cell>
        </row>
        <row r="3877">
          <cell r="E3877" t="str">
            <v>NF9EF4A58S2012745</v>
          </cell>
          <cell r="F3877" t="str">
            <v>2025-01-10 10:24:13</v>
          </cell>
          <cell r="G3877">
            <v>13000</v>
          </cell>
          <cell r="H3877">
            <v>46034</v>
          </cell>
          <cell r="I3877" t="str">
            <v>SAIF.MALIK</v>
          </cell>
          <cell r="J3877" t="str">
            <v>Accepted</v>
          </cell>
          <cell r="K3877" t="str">
            <v>Online Transfer</v>
          </cell>
          <cell r="L3877" t="str">
            <v>Renewal</v>
          </cell>
          <cell r="M3877" t="str">
            <v>-</v>
          </cell>
          <cell r="N3877" t="str">
            <v>-</v>
          </cell>
        </row>
        <row r="3878">
          <cell r="E3878">
            <v>207841</v>
          </cell>
          <cell r="F3878" t="str">
            <v>2025-01-23 15:02:06</v>
          </cell>
          <cell r="G3878">
            <v>15000</v>
          </cell>
          <cell r="H3878">
            <v>46034</v>
          </cell>
          <cell r="I3878" t="str">
            <v>SAIF.MALIK</v>
          </cell>
          <cell r="J3878" t="str">
            <v>Accepted</v>
          </cell>
          <cell r="K3878" t="str">
            <v>Online Transfer</v>
          </cell>
          <cell r="L3878" t="str">
            <v>Renewal</v>
          </cell>
          <cell r="M3878" t="str">
            <v>-</v>
          </cell>
          <cell r="N3878" t="str">
            <v>-</v>
          </cell>
        </row>
        <row r="3879">
          <cell r="E3879">
            <v>1168959</v>
          </cell>
          <cell r="F3879" t="str">
            <v>2023-01-24 11:50:40</v>
          </cell>
          <cell r="G3879">
            <v>15500</v>
          </cell>
          <cell r="H3879">
            <v>46034</v>
          </cell>
          <cell r="I3879" t="str">
            <v>AGHA.M.JAFFER</v>
          </cell>
          <cell r="J3879" t="str">
            <v>Accepted</v>
          </cell>
          <cell r="K3879" t="str">
            <v>Online Transfer</v>
          </cell>
          <cell r="L3879" t="str">
            <v>Renewal</v>
          </cell>
          <cell r="M3879" t="str">
            <v>-</v>
          </cell>
          <cell r="N3879" t="str">
            <v>-</v>
          </cell>
        </row>
        <row r="3880">
          <cell r="E3880" t="str">
            <v>ZRE171R-6079751</v>
          </cell>
          <cell r="F3880" t="str">
            <v>2023-01-19 14:14:26</v>
          </cell>
          <cell r="G3880">
            <v>13000</v>
          </cell>
          <cell r="H3880">
            <v>46032</v>
          </cell>
          <cell r="I3880" t="str">
            <v>AGHA.M.JAFFER</v>
          </cell>
          <cell r="J3880" t="str">
            <v>Accepted</v>
          </cell>
          <cell r="K3880" t="str">
            <v>Online Transfer</v>
          </cell>
          <cell r="L3880" t="str">
            <v>Renewal</v>
          </cell>
          <cell r="M3880" t="str">
            <v>-</v>
          </cell>
          <cell r="N3880" t="str">
            <v>-</v>
          </cell>
        </row>
        <row r="3881">
          <cell r="E3881" t="str">
            <v>C4166041</v>
          </cell>
          <cell r="F3881" t="str">
            <v>2020-12-31 12:17:05</v>
          </cell>
          <cell r="G3881">
            <v>10000</v>
          </cell>
          <cell r="H3881">
            <v>46032</v>
          </cell>
          <cell r="I3881" t="str">
            <v>WASEEM.TARIQ</v>
          </cell>
          <cell r="J3881" t="str">
            <v>Accepted</v>
          </cell>
          <cell r="K3881" t="str">
            <v>Online Transfer</v>
          </cell>
          <cell r="L3881" t="str">
            <v>Renewal</v>
          </cell>
          <cell r="M3881" t="str">
            <v>-</v>
          </cell>
          <cell r="N3881" t="str">
            <v>-</v>
          </cell>
        </row>
        <row r="3882">
          <cell r="E3882" t="str">
            <v>NKMA2ASE5M1003876</v>
          </cell>
          <cell r="F3882" t="str">
            <v>2025-01-24 00:00:00</v>
          </cell>
          <cell r="G3882">
            <v>13000</v>
          </cell>
          <cell r="H3882">
            <v>46033</v>
          </cell>
          <cell r="I3882" t="str">
            <v>WASEEM.TARIQ</v>
          </cell>
          <cell r="J3882" t="str">
            <v>Accepted</v>
          </cell>
          <cell r="K3882" t="str">
            <v>Online Transfer</v>
          </cell>
          <cell r="L3882" t="str">
            <v>Renewal</v>
          </cell>
          <cell r="M3882" t="str">
            <v>-</v>
          </cell>
          <cell r="N3882" t="str">
            <v>-</v>
          </cell>
        </row>
        <row r="3883">
          <cell r="E3883" t="str">
            <v>KR017583</v>
          </cell>
          <cell r="F3883" t="str">
            <v>2020-01-08 18:11:52</v>
          </cell>
          <cell r="G3883">
            <v>12500</v>
          </cell>
          <cell r="H3883">
            <v>46030</v>
          </cell>
          <cell r="I3883" t="str">
            <v>WASEEM.TARIQ</v>
          </cell>
          <cell r="J3883" t="str">
            <v>Accepted</v>
          </cell>
          <cell r="K3883" t="str">
            <v>Online Transfer</v>
          </cell>
          <cell r="L3883" t="str">
            <v>Renewal</v>
          </cell>
          <cell r="M3883" t="str">
            <v>-</v>
          </cell>
          <cell r="N3883" t="str">
            <v>-</v>
          </cell>
        </row>
        <row r="3884">
          <cell r="E3884">
            <v>1078221</v>
          </cell>
          <cell r="F3884" t="str">
            <v>2026-01-12 00:00:00</v>
          </cell>
          <cell r="G3884">
            <v>14000</v>
          </cell>
          <cell r="H3884">
            <v>46032</v>
          </cell>
          <cell r="I3884" t="str">
            <v>JAWAHIR.SAEED</v>
          </cell>
          <cell r="J3884" t="str">
            <v>Accepted</v>
          </cell>
          <cell r="K3884" t="str">
            <v>Online Transfer</v>
          </cell>
          <cell r="L3884" t="str">
            <v>Conversion</v>
          </cell>
          <cell r="M3884" t="str">
            <v>N/A</v>
          </cell>
          <cell r="N3884" t="str">
            <v>-</v>
          </cell>
        </row>
        <row r="3885">
          <cell r="E3885" t="str">
            <v>NF1AET306H1193949</v>
          </cell>
          <cell r="F3885" t="str">
            <v>2024-01-19 16:28:12</v>
          </cell>
          <cell r="G3885">
            <v>16000</v>
          </cell>
          <cell r="H3885">
            <v>46034</v>
          </cell>
          <cell r="I3885" t="str">
            <v>HASNAIN</v>
          </cell>
          <cell r="J3885" t="str">
            <v>Accepted</v>
          </cell>
          <cell r="K3885" t="str">
            <v>Online Transfer</v>
          </cell>
          <cell r="L3885" t="str">
            <v>Renewal</v>
          </cell>
          <cell r="M3885" t="str">
            <v>-</v>
          </cell>
          <cell r="N3885" t="str">
            <v>-</v>
          </cell>
        </row>
        <row r="3886">
          <cell r="E3886" t="str">
            <v>R034994</v>
          </cell>
          <cell r="F3886" t="str">
            <v>2024-01-08 15:24:27</v>
          </cell>
          <cell r="G3886">
            <v>2000</v>
          </cell>
          <cell r="H3886">
            <v>46033</v>
          </cell>
          <cell r="I3886" t="str">
            <v>HUZAIFA.KHAN</v>
          </cell>
          <cell r="J3886" t="str">
            <v>Accepted</v>
          </cell>
          <cell r="K3886" t="str">
            <v>Online Transfer</v>
          </cell>
          <cell r="L3886" t="str">
            <v>Renewal</v>
          </cell>
          <cell r="M3886" t="str">
            <v>-</v>
          </cell>
          <cell r="N3886" t="str">
            <v>-</v>
          </cell>
        </row>
        <row r="3887">
          <cell r="E3887" t="str">
            <v>NNAQL51AZKP506483</v>
          </cell>
          <cell r="F3887" t="str">
            <v>2024-01-05 00:00:00</v>
          </cell>
          <cell r="G3887">
            <v>15500</v>
          </cell>
          <cell r="H3887">
            <v>46031</v>
          </cell>
          <cell r="I3887" t="str">
            <v>WASEEM.TARIQ</v>
          </cell>
          <cell r="J3887" t="str">
            <v>Accepted</v>
          </cell>
          <cell r="K3887" t="str">
            <v>Cheque Deposit</v>
          </cell>
          <cell r="L3887" t="str">
            <v>Renewal</v>
          </cell>
          <cell r="M3887" t="str">
            <v>-</v>
          </cell>
          <cell r="N3887" t="str">
            <v>-</v>
          </cell>
        </row>
        <row r="3888">
          <cell r="E3888">
            <v>10079956</v>
          </cell>
          <cell r="F3888" t="str">
            <v>2023-12-15 15:23:21</v>
          </cell>
          <cell r="G3888">
            <v>12000</v>
          </cell>
          <cell r="H3888">
            <v>46033</v>
          </cell>
          <cell r="I3888" t="str">
            <v>M.MUSTAFA</v>
          </cell>
          <cell r="J3888" t="str">
            <v>Accepted</v>
          </cell>
          <cell r="K3888" t="str">
            <v>Online Transfer</v>
          </cell>
          <cell r="L3888" t="str">
            <v>Renewal</v>
          </cell>
          <cell r="M3888" t="str">
            <v>-</v>
          </cell>
          <cell r="N3888" t="str">
            <v>-</v>
          </cell>
        </row>
        <row r="3889">
          <cell r="E3889" t="str">
            <v>MR009547</v>
          </cell>
          <cell r="F3889" t="str">
            <v>2022-01-04 12:53:00</v>
          </cell>
          <cell r="G3889">
            <v>13000</v>
          </cell>
          <cell r="H3889">
            <v>46032</v>
          </cell>
          <cell r="I3889" t="str">
            <v>FIZA.SHEIKH</v>
          </cell>
          <cell r="J3889" t="str">
            <v>Accepted</v>
          </cell>
          <cell r="K3889" t="str">
            <v>Online Transfer</v>
          </cell>
          <cell r="L3889" t="str">
            <v>Renewal</v>
          </cell>
          <cell r="M3889" t="str">
            <v>-</v>
          </cell>
          <cell r="N3889" t="str">
            <v>-</v>
          </cell>
        </row>
        <row r="3890">
          <cell r="E3890">
            <v>97928</v>
          </cell>
          <cell r="F3890" t="str">
            <v>2024-01-25 12:50:01</v>
          </cell>
          <cell r="G3890">
            <v>14000</v>
          </cell>
          <cell r="H3890">
            <v>46032</v>
          </cell>
          <cell r="I3890" t="str">
            <v>M.MUSTAFA</v>
          </cell>
          <cell r="J3890" t="str">
            <v>Accepted</v>
          </cell>
          <cell r="K3890" t="str">
            <v>Online Transfer</v>
          </cell>
          <cell r="L3890" t="str">
            <v>Renewal</v>
          </cell>
          <cell r="M3890" t="str">
            <v>-</v>
          </cell>
          <cell r="N3890" t="str">
            <v>-</v>
          </cell>
        </row>
        <row r="3891">
          <cell r="E3891">
            <v>1000462</v>
          </cell>
          <cell r="F3891" t="str">
            <v>2025-01-14 17:04:44</v>
          </cell>
          <cell r="G3891">
            <v>16000</v>
          </cell>
          <cell r="H3891">
            <v>46034</v>
          </cell>
          <cell r="I3891" t="str">
            <v>ZAYNAB.MUSTAFA</v>
          </cell>
          <cell r="J3891" t="str">
            <v>Accepted</v>
          </cell>
          <cell r="K3891" t="str">
            <v>Online Transfer</v>
          </cell>
          <cell r="L3891" t="str">
            <v>Renewal</v>
          </cell>
          <cell r="M3891" t="str">
            <v>-</v>
          </cell>
          <cell r="N3891" t="str">
            <v>-</v>
          </cell>
        </row>
        <row r="3892">
          <cell r="E3892">
            <v>1098516</v>
          </cell>
          <cell r="F3892" t="str">
            <v>2022-01-03 12:50:35</v>
          </cell>
          <cell r="G3892">
            <v>13000</v>
          </cell>
          <cell r="H3892">
            <v>46032</v>
          </cell>
          <cell r="I3892" t="str">
            <v>FIZA.SHEIKH</v>
          </cell>
          <cell r="J3892" t="str">
            <v>Accepted</v>
          </cell>
          <cell r="K3892" t="str">
            <v>Online Transfer</v>
          </cell>
          <cell r="L3892" t="str">
            <v>Renewal</v>
          </cell>
          <cell r="M3892" t="str">
            <v>-</v>
          </cell>
          <cell r="N3892" t="str">
            <v>-</v>
          </cell>
        </row>
        <row r="3893">
          <cell r="E3893" t="str">
            <v>R-0907266</v>
          </cell>
          <cell r="F3893" t="str">
            <v>2025-01-24 19:20:50</v>
          </cell>
          <cell r="G3893">
            <v>16000</v>
          </cell>
          <cell r="H3893">
            <v>46038</v>
          </cell>
          <cell r="I3893" t="str">
            <v>ZAYNAB.MUSTAFA</v>
          </cell>
          <cell r="J3893" t="str">
            <v>Accepted</v>
          </cell>
          <cell r="K3893" t="str">
            <v>Cash</v>
          </cell>
          <cell r="L3893" t="str">
            <v>Renewal</v>
          </cell>
          <cell r="M3893" t="str">
            <v>-</v>
          </cell>
          <cell r="N3893" t="str">
            <v>-</v>
          </cell>
        </row>
        <row r="3894">
          <cell r="E3894">
            <v>4179910</v>
          </cell>
          <cell r="F3894" t="str">
            <v>2022-01-18 12:31:53</v>
          </cell>
          <cell r="G3894">
            <v>10000</v>
          </cell>
          <cell r="H3894">
            <v>46032</v>
          </cell>
          <cell r="I3894" t="str">
            <v>RAHAT.GUL</v>
          </cell>
          <cell r="J3894" t="str">
            <v>Accepted</v>
          </cell>
          <cell r="K3894" t="str">
            <v>Online Transfer</v>
          </cell>
          <cell r="L3894" t="str">
            <v>Renewal</v>
          </cell>
          <cell r="M3894" t="str">
            <v>-</v>
          </cell>
          <cell r="N3894" t="str">
            <v>-</v>
          </cell>
        </row>
        <row r="3895">
          <cell r="E3895" t="str">
            <v>RP521340</v>
          </cell>
          <cell r="F3895" t="str">
            <v>2025-01-18 00:00:00</v>
          </cell>
          <cell r="G3895">
            <v>13000</v>
          </cell>
          <cell r="H3895">
            <v>46032</v>
          </cell>
          <cell r="I3895" t="str">
            <v>RAHAT.GUL</v>
          </cell>
          <cell r="J3895" t="str">
            <v>Accepted</v>
          </cell>
          <cell r="K3895" t="str">
            <v>Online Transfer</v>
          </cell>
          <cell r="L3895" t="str">
            <v>Renewal</v>
          </cell>
          <cell r="M3895" t="str">
            <v>-</v>
          </cell>
          <cell r="N3895" t="str">
            <v>-</v>
          </cell>
        </row>
        <row r="3896">
          <cell r="E3896" t="str">
            <v>ZRE171R-6084328</v>
          </cell>
          <cell r="F3896" t="str">
            <v>2024-01-24 16:55:24</v>
          </cell>
          <cell r="G3896">
            <v>13000</v>
          </cell>
          <cell r="H3896">
            <v>46032</v>
          </cell>
          <cell r="I3896" t="str">
            <v>RAHAT.GUL</v>
          </cell>
          <cell r="J3896" t="str">
            <v>Accepted</v>
          </cell>
          <cell r="K3896" t="str">
            <v>Online Transfer</v>
          </cell>
          <cell r="L3896" t="str">
            <v>Renewal</v>
          </cell>
          <cell r="M3896" t="str">
            <v>-</v>
          </cell>
          <cell r="N3896" t="str">
            <v>-</v>
          </cell>
        </row>
        <row r="3897">
          <cell r="E3897" t="str">
            <v>R0904646</v>
          </cell>
          <cell r="F3897" t="str">
            <v>2025-12-30 13:32:27</v>
          </cell>
          <cell r="G3897">
            <v>20000</v>
          </cell>
          <cell r="H3897">
            <v>46021</v>
          </cell>
          <cell r="I3897" t="str">
            <v>SHAHZAD.BHATTI</v>
          </cell>
          <cell r="J3897" t="str">
            <v>Accepted</v>
          </cell>
          <cell r="K3897" t="str">
            <v>Online Transfer</v>
          </cell>
          <cell r="L3897" t="str">
            <v>Fresh</v>
          </cell>
          <cell r="M3897" t="str">
            <v>Majid Ali</v>
          </cell>
          <cell r="N3897">
            <v>3520159246113</v>
          </cell>
        </row>
        <row r="3898">
          <cell r="E3898" t="str">
            <v>SR062148</v>
          </cell>
          <cell r="F3898" t="str">
            <v>2025-12-30 15:33:26</v>
          </cell>
          <cell r="G3898">
            <v>12500</v>
          </cell>
          <cell r="H3898">
            <v>46021</v>
          </cell>
          <cell r="I3898" t="str">
            <v>SHAHZAD.BHATTI</v>
          </cell>
          <cell r="J3898" t="str">
            <v>Accepted</v>
          </cell>
          <cell r="K3898" t="str">
            <v>Online Transfer</v>
          </cell>
          <cell r="L3898" t="str">
            <v>Fresh</v>
          </cell>
          <cell r="M3898" t="str">
            <v>N/A</v>
          </cell>
          <cell r="N3898" t="str">
            <v>-</v>
          </cell>
        </row>
        <row r="3899">
          <cell r="E3899" t="str">
            <v>R7068042</v>
          </cell>
          <cell r="F3899" t="str">
            <v>2025-12-18 11:34:27</v>
          </cell>
          <cell r="G3899">
            <v>12500</v>
          </cell>
          <cell r="H3899">
            <v>46028</v>
          </cell>
          <cell r="I3899" t="str">
            <v>SHAHZAD.BHATTI</v>
          </cell>
          <cell r="J3899" t="str">
            <v>Accepted</v>
          </cell>
          <cell r="K3899" t="str">
            <v>Online Transfer</v>
          </cell>
          <cell r="L3899" t="str">
            <v>Fresh</v>
          </cell>
          <cell r="M3899" t="str">
            <v>N/A</v>
          </cell>
          <cell r="N3899" t="str">
            <v>-</v>
          </cell>
        </row>
        <row r="3900">
          <cell r="E3900">
            <v>107063</v>
          </cell>
          <cell r="F3900" t="str">
            <v>2025-12-29 09:46:13</v>
          </cell>
          <cell r="G3900">
            <v>20000</v>
          </cell>
          <cell r="H3900">
            <v>46022</v>
          </cell>
          <cell r="I3900" t="str">
            <v>SHAHZAD.BHATTI</v>
          </cell>
          <cell r="J3900" t="str">
            <v>Accepted</v>
          </cell>
          <cell r="K3900" t="str">
            <v>Online Transfer</v>
          </cell>
          <cell r="L3900" t="str">
            <v>Fresh</v>
          </cell>
          <cell r="M3900" t="str">
            <v>N/A</v>
          </cell>
          <cell r="N3900" t="str">
            <v>-</v>
          </cell>
        </row>
        <row r="3901">
          <cell r="E3901" t="str">
            <v>ZVG10R-0909449</v>
          </cell>
          <cell r="F3901" t="str">
            <v>2025-12-16 13:03:47</v>
          </cell>
          <cell r="G3901">
            <v>12500</v>
          </cell>
          <cell r="H3901">
            <v>46028</v>
          </cell>
          <cell r="I3901" t="str">
            <v>SHAHZAD.BHATTI</v>
          </cell>
          <cell r="J3901" t="str">
            <v>Accepted</v>
          </cell>
          <cell r="K3901" t="str">
            <v>Online Transfer</v>
          </cell>
          <cell r="L3901" t="str">
            <v>Fresh</v>
          </cell>
          <cell r="M3901" t="str">
            <v>N/A</v>
          </cell>
          <cell r="N3901" t="str">
            <v>-</v>
          </cell>
        </row>
        <row r="3902">
          <cell r="E3902">
            <v>7074062</v>
          </cell>
          <cell r="F3902" t="str">
            <v>2025-12-12 14:56:12</v>
          </cell>
          <cell r="G3902">
            <v>12500</v>
          </cell>
          <cell r="H3902">
            <v>46028</v>
          </cell>
          <cell r="I3902" t="str">
            <v>SHAHZAD.BHATTI</v>
          </cell>
          <cell r="J3902" t="str">
            <v>Accepted</v>
          </cell>
          <cell r="K3902" t="str">
            <v>Online Transfer</v>
          </cell>
          <cell r="L3902" t="str">
            <v>Fresh</v>
          </cell>
          <cell r="M3902" t="str">
            <v>N/A</v>
          </cell>
          <cell r="N3902" t="str">
            <v>-</v>
          </cell>
        </row>
        <row r="3903">
          <cell r="E3903">
            <v>1183838</v>
          </cell>
          <cell r="F3903" t="str">
            <v>2025-12-23 00:00:00</v>
          </cell>
          <cell r="G3903">
            <v>18500</v>
          </cell>
          <cell r="H3903">
            <v>46014</v>
          </cell>
          <cell r="I3903" t="str">
            <v>SHAHZAD.BHATTI</v>
          </cell>
          <cell r="J3903" t="str">
            <v>Accepted</v>
          </cell>
          <cell r="K3903" t="str">
            <v>Online Transfer</v>
          </cell>
          <cell r="L3903" t="str">
            <v>Fresh</v>
          </cell>
          <cell r="M3903" t="str">
            <v>N/A</v>
          </cell>
          <cell r="N3903" t="str">
            <v>-</v>
          </cell>
        </row>
        <row r="3904">
          <cell r="E3904" t="str">
            <v>H1278784</v>
          </cell>
          <cell r="F3904" t="str">
            <v>2026-01-02 14:09:46</v>
          </cell>
          <cell r="G3904">
            <v>20000</v>
          </cell>
          <cell r="H3904">
            <v>46029</v>
          </cell>
          <cell r="I3904" t="str">
            <v>SHAHZAD.BHATTI</v>
          </cell>
          <cell r="J3904" t="str">
            <v>Accepted</v>
          </cell>
          <cell r="K3904" t="str">
            <v>Online Transfer</v>
          </cell>
          <cell r="L3904" t="str">
            <v>Fresh</v>
          </cell>
          <cell r="M3904" t="str">
            <v>N/A</v>
          </cell>
          <cell r="N3904" t="str">
            <v>-</v>
          </cell>
        </row>
        <row r="3905">
          <cell r="E3905" t="str">
            <v>SR014097</v>
          </cell>
          <cell r="F3905" t="str">
            <v>2025-12-20 16:05:03</v>
          </cell>
          <cell r="G3905">
            <v>12500</v>
          </cell>
          <cell r="H3905">
            <v>46030</v>
          </cell>
          <cell r="I3905" t="str">
            <v>SHAHZAD.BHATTI</v>
          </cell>
          <cell r="J3905" t="str">
            <v>Accepted</v>
          </cell>
          <cell r="K3905" t="str">
            <v>Cash Deposit</v>
          </cell>
          <cell r="L3905" t="str">
            <v>Fresh</v>
          </cell>
          <cell r="M3905" t="str">
            <v>N/A</v>
          </cell>
          <cell r="N3905" t="str">
            <v>-</v>
          </cell>
        </row>
        <row r="3906">
          <cell r="E3906" t="str">
            <v>R-7065636</v>
          </cell>
          <cell r="F3906" t="str">
            <v>2025-12-18 15:34:02</v>
          </cell>
          <cell r="G3906">
            <v>12500</v>
          </cell>
          <cell r="H3906">
            <v>46030</v>
          </cell>
          <cell r="I3906" t="str">
            <v>SHAHZAD.BHATTI</v>
          </cell>
          <cell r="J3906" t="str">
            <v>Accepted</v>
          </cell>
          <cell r="K3906" t="str">
            <v>Online Transfer</v>
          </cell>
          <cell r="L3906" t="str">
            <v>Fresh</v>
          </cell>
          <cell r="M3906" t="str">
            <v>N/A</v>
          </cell>
          <cell r="N3906" t="str">
            <v>-</v>
          </cell>
        </row>
        <row r="3907">
          <cell r="E3907" t="str">
            <v>NF1AET306H1185172</v>
          </cell>
          <cell r="F3907" t="str">
            <v>2025-12-16 15:21:46</v>
          </cell>
          <cell r="G3907">
            <v>12500</v>
          </cell>
          <cell r="H3907">
            <v>46029</v>
          </cell>
          <cell r="I3907" t="str">
            <v>JOSEPH.H</v>
          </cell>
          <cell r="J3907" t="str">
            <v>Accepted</v>
          </cell>
          <cell r="K3907" t="str">
            <v>Online Transfer</v>
          </cell>
          <cell r="L3907" t="str">
            <v>Fresh</v>
          </cell>
          <cell r="M3907" t="str">
            <v>N/A</v>
          </cell>
          <cell r="N3907" t="str">
            <v>-</v>
          </cell>
        </row>
        <row r="3908">
          <cell r="E3908" t="str">
            <v>NF1AVK31H18011422</v>
          </cell>
          <cell r="F3908" t="str">
            <v>2026-01-06 15:17:31</v>
          </cell>
          <cell r="G3908">
            <v>15000</v>
          </cell>
          <cell r="H3908">
            <v>46032</v>
          </cell>
          <cell r="I3908" t="str">
            <v>JOSEPH.H</v>
          </cell>
          <cell r="J3908" t="str">
            <v>Accepted</v>
          </cell>
          <cell r="K3908" t="str">
            <v>Online Transfer</v>
          </cell>
          <cell r="L3908" t="str">
            <v>Fresh</v>
          </cell>
          <cell r="M3908" t="str">
            <v>N/A</v>
          </cell>
          <cell r="N3908" t="str">
            <v>-</v>
          </cell>
        </row>
        <row r="3909">
          <cell r="E3909" t="str">
            <v>NF1AVK31H10036026</v>
          </cell>
          <cell r="F3909" t="str">
            <v>2023-11-15 00:00:00</v>
          </cell>
          <cell r="G3909">
            <v>12000</v>
          </cell>
          <cell r="H3909">
            <v>46031</v>
          </cell>
          <cell r="I3909" t="str">
            <v>SABA.CH</v>
          </cell>
          <cell r="J3909" t="str">
            <v>Accepted</v>
          </cell>
          <cell r="K3909" t="str">
            <v>Online Transfer</v>
          </cell>
          <cell r="L3909" t="str">
            <v>Renewal</v>
          </cell>
          <cell r="M3909" t="str">
            <v>-</v>
          </cell>
          <cell r="N3909" t="str">
            <v>-</v>
          </cell>
        </row>
        <row r="3910">
          <cell r="E3910" t="str">
            <v>PR003613</v>
          </cell>
          <cell r="F3910" t="str">
            <v>2024-01-02 19:35:58</v>
          </cell>
          <cell r="G3910">
            <v>15000</v>
          </cell>
          <cell r="H3910">
            <v>46030</v>
          </cell>
          <cell r="I3910" t="str">
            <v>SABA.CH</v>
          </cell>
          <cell r="J3910" t="str">
            <v>Accepted</v>
          </cell>
          <cell r="K3910" t="str">
            <v>Online Transfer</v>
          </cell>
          <cell r="L3910" t="str">
            <v>Renewal</v>
          </cell>
          <cell r="M3910" t="str">
            <v>-</v>
          </cell>
          <cell r="N3910" t="str">
            <v>-</v>
          </cell>
        </row>
        <row r="3911">
          <cell r="E3911" t="str">
            <v>ZRE172R-7041869</v>
          </cell>
          <cell r="F3911" t="str">
            <v>2024-12-31 11:57:03</v>
          </cell>
          <cell r="G3911">
            <v>15000</v>
          </cell>
          <cell r="H3911">
            <v>46031</v>
          </cell>
          <cell r="I3911" t="str">
            <v>SABA.CH</v>
          </cell>
          <cell r="J3911" t="str">
            <v>Accepted</v>
          </cell>
          <cell r="K3911" t="str">
            <v>Online Transfer</v>
          </cell>
          <cell r="L3911" t="str">
            <v>Renewal</v>
          </cell>
          <cell r="M3911" t="str">
            <v>-</v>
          </cell>
          <cell r="N3911" t="str">
            <v>-</v>
          </cell>
        </row>
        <row r="3912">
          <cell r="E3912" t="str">
            <v>GUN126R-5539494</v>
          </cell>
          <cell r="F3912" t="str">
            <v>2026-01-10 00:00:00</v>
          </cell>
          <cell r="G3912">
            <v>15000</v>
          </cell>
          <cell r="H3912">
            <v>46030</v>
          </cell>
          <cell r="I3912" t="str">
            <v>SABA.CH</v>
          </cell>
          <cell r="J3912" t="str">
            <v>Accepted</v>
          </cell>
          <cell r="K3912" t="str">
            <v>Online Transfer</v>
          </cell>
          <cell r="L3912" t="str">
            <v>Conversion</v>
          </cell>
          <cell r="M3912" t="str">
            <v>----------</v>
          </cell>
          <cell r="N3912" t="str">
            <v>-</v>
          </cell>
        </row>
        <row r="3913">
          <cell r="E3913" t="str">
            <v>JG-23</v>
          </cell>
          <cell r="F3913" t="str">
            <v>2023-01-17 18:59:07</v>
          </cell>
          <cell r="G3913">
            <v>14000</v>
          </cell>
          <cell r="H3913">
            <v>46032</v>
          </cell>
          <cell r="I3913" t="str">
            <v>ABDUL.AHAD</v>
          </cell>
          <cell r="J3913" t="str">
            <v>Accepted</v>
          </cell>
          <cell r="K3913" t="str">
            <v>Online Transfer</v>
          </cell>
          <cell r="L3913" t="str">
            <v>Renewal</v>
          </cell>
          <cell r="M3913" t="str">
            <v>-</v>
          </cell>
          <cell r="N3913" t="str">
            <v>-</v>
          </cell>
        </row>
        <row r="3914">
          <cell r="E3914">
            <v>114640</v>
          </cell>
          <cell r="F3914" t="str">
            <v>2026-01-10 00:00:00</v>
          </cell>
          <cell r="G3914">
            <v>13000</v>
          </cell>
          <cell r="H3914">
            <v>46031</v>
          </cell>
          <cell r="I3914" t="str">
            <v>FARJAD.MANZOOR</v>
          </cell>
          <cell r="J3914" t="str">
            <v>Accepted</v>
          </cell>
          <cell r="K3914" t="str">
            <v>Online Transfer</v>
          </cell>
          <cell r="L3914" t="str">
            <v>Conversion</v>
          </cell>
          <cell r="M3914" t="str">
            <v>n/a</v>
          </cell>
          <cell r="N3914" t="str">
            <v>-</v>
          </cell>
        </row>
        <row r="3915">
          <cell r="E3915" t="str">
            <v>NF1AET306H1147103</v>
          </cell>
          <cell r="F3915" t="str">
            <v>2025-01-16 00:00:00</v>
          </cell>
          <cell r="G3915">
            <v>13000</v>
          </cell>
          <cell r="H3915">
            <v>46032</v>
          </cell>
          <cell r="I3915" t="str">
            <v>ABDUL.AHAD</v>
          </cell>
          <cell r="J3915" t="str">
            <v>Accepted</v>
          </cell>
          <cell r="K3915" t="str">
            <v>Online Transfer</v>
          </cell>
          <cell r="L3915" t="str">
            <v>Renewal</v>
          </cell>
          <cell r="M3915" t="str">
            <v>-</v>
          </cell>
          <cell r="N3915" t="str">
            <v>-</v>
          </cell>
        </row>
        <row r="3916">
          <cell r="E3916" t="str">
            <v>H10054307</v>
          </cell>
          <cell r="F3916" t="str">
            <v>2025-01-24 17:03:16</v>
          </cell>
          <cell r="G3916">
            <v>13000</v>
          </cell>
          <cell r="H3916">
            <v>46032</v>
          </cell>
          <cell r="I3916" t="str">
            <v>ABDUL.AHAD</v>
          </cell>
          <cell r="J3916" t="str">
            <v>Accepted</v>
          </cell>
          <cell r="K3916" t="str">
            <v>Online Transfer</v>
          </cell>
          <cell r="L3916" t="str">
            <v>Renewal</v>
          </cell>
          <cell r="M3916" t="str">
            <v>-</v>
          </cell>
          <cell r="N3916" t="str">
            <v>-</v>
          </cell>
        </row>
        <row r="3917">
          <cell r="E3917" t="str">
            <v>R-0893908</v>
          </cell>
          <cell r="F3917" t="str">
            <v>2022-01-06 15:33:53</v>
          </cell>
          <cell r="G3917">
            <v>14000</v>
          </cell>
          <cell r="H3917">
            <v>46014</v>
          </cell>
          <cell r="I3917" t="str">
            <v>YOUSUF.KHAN</v>
          </cell>
          <cell r="J3917" t="str">
            <v>Accepted</v>
          </cell>
          <cell r="K3917" t="str">
            <v>Online Transfer</v>
          </cell>
          <cell r="L3917" t="str">
            <v>Renewal</v>
          </cell>
          <cell r="M3917" t="str">
            <v>-</v>
          </cell>
          <cell r="N3917" t="str">
            <v>-</v>
          </cell>
        </row>
        <row r="3918">
          <cell r="E3918" t="str">
            <v>KDH223-0013551</v>
          </cell>
          <cell r="F3918" t="str">
            <v>2026-01-10 13:46:04</v>
          </cell>
          <cell r="G3918">
            <v>16000</v>
          </cell>
          <cell r="H3918">
            <v>46032</v>
          </cell>
          <cell r="I3918" t="str">
            <v>M.FAIZAN</v>
          </cell>
          <cell r="J3918" t="str">
            <v>Accepted</v>
          </cell>
          <cell r="K3918" t="str">
            <v>Online Transfer</v>
          </cell>
          <cell r="L3918" t="str">
            <v>Fresh</v>
          </cell>
          <cell r="M3918" t="str">
            <v>N/A</v>
          </cell>
          <cell r="N3918" t="str">
            <v>-</v>
          </cell>
        </row>
        <row r="3919">
          <cell r="E3919" t="str">
            <v>NE43G-171570</v>
          </cell>
          <cell r="F3919" t="str">
            <v>2026-01-09 15:39:21</v>
          </cell>
          <cell r="G3919">
            <v>15000</v>
          </cell>
          <cell r="H3919">
            <v>46031</v>
          </cell>
          <cell r="I3919" t="str">
            <v>SABOOR.ALI</v>
          </cell>
          <cell r="J3919" t="str">
            <v>Accepted</v>
          </cell>
          <cell r="K3919" t="str">
            <v>Online Transfer</v>
          </cell>
          <cell r="L3919" t="str">
            <v>Fresh</v>
          </cell>
          <cell r="M3919" t="str">
            <v>N/A</v>
          </cell>
          <cell r="N3919" t="str">
            <v>-</v>
          </cell>
        </row>
        <row r="3920">
          <cell r="E3920" t="str">
            <v>NF1AET306H1150394</v>
          </cell>
          <cell r="F3920" t="str">
            <v>2026-01-08 18:13:02</v>
          </cell>
          <cell r="G3920">
            <v>18000</v>
          </cell>
          <cell r="H3920">
            <v>46030</v>
          </cell>
          <cell r="I3920" t="str">
            <v>SABOOR.ALI</v>
          </cell>
          <cell r="J3920" t="str">
            <v>Accepted</v>
          </cell>
          <cell r="K3920" t="str">
            <v>Online Transfer</v>
          </cell>
          <cell r="L3920" t="str">
            <v>Fresh</v>
          </cell>
          <cell r="M3920" t="str">
            <v>N/A</v>
          </cell>
          <cell r="N3920" t="str">
            <v>-</v>
          </cell>
        </row>
        <row r="3921">
          <cell r="E3921" t="str">
            <v>NF1AET306H1281929</v>
          </cell>
          <cell r="F3921" t="str">
            <v>2026-01-08 17:09:56</v>
          </cell>
          <cell r="G3921">
            <v>13000</v>
          </cell>
          <cell r="H3921">
            <v>46030</v>
          </cell>
          <cell r="I3921" t="str">
            <v>SABOOR.ALI</v>
          </cell>
          <cell r="J3921" t="str">
            <v>Accepted</v>
          </cell>
          <cell r="K3921" t="str">
            <v>Online Transfer</v>
          </cell>
          <cell r="L3921" t="str">
            <v>Fresh</v>
          </cell>
          <cell r="M3921" t="str">
            <v>N/A</v>
          </cell>
          <cell r="N3921" t="str">
            <v>-</v>
          </cell>
        </row>
        <row r="3922">
          <cell r="E3922" t="str">
            <v>NFBGM1548GR181224</v>
          </cell>
          <cell r="F3922" t="str">
            <v>2026-01-10 00:00:00</v>
          </cell>
          <cell r="G3922">
            <v>10000</v>
          </cell>
          <cell r="H3922">
            <v>46032</v>
          </cell>
          <cell r="I3922" t="str">
            <v>MUHAMMAD.OWAIS</v>
          </cell>
          <cell r="J3922" t="str">
            <v>Accepted</v>
          </cell>
          <cell r="K3922" t="str">
            <v>Online Transfer</v>
          </cell>
          <cell r="L3922" t="str">
            <v>Conversion</v>
          </cell>
          <cell r="M3922" t="str">
            <v>N/A</v>
          </cell>
          <cell r="N3922" t="str">
            <v>-</v>
          </cell>
        </row>
        <row r="3923">
          <cell r="E3923" t="str">
            <v>NSP150R-7053553</v>
          </cell>
          <cell r="F3923" t="str">
            <v>2026-01-08 17:19:07</v>
          </cell>
          <cell r="G3923">
            <v>13000</v>
          </cell>
          <cell r="H3923">
            <v>46030</v>
          </cell>
          <cell r="I3923" t="str">
            <v>SABOOR.ALI</v>
          </cell>
          <cell r="J3923" t="str">
            <v>Accepted</v>
          </cell>
          <cell r="K3923" t="str">
            <v>Online Transfer</v>
          </cell>
          <cell r="L3923" t="str">
            <v>Fresh</v>
          </cell>
          <cell r="M3923" t="str">
            <v>N/A</v>
          </cell>
          <cell r="N3923" t="str">
            <v>-</v>
          </cell>
        </row>
        <row r="3924">
          <cell r="E3924" t="str">
            <v>NF1SZC63S00105961</v>
          </cell>
          <cell r="F3924" t="str">
            <v>2026-01-09 09:55:37</v>
          </cell>
          <cell r="G3924">
            <v>15000</v>
          </cell>
          <cell r="H3924">
            <v>46029</v>
          </cell>
          <cell r="I3924" t="str">
            <v>SABOOR.ALI</v>
          </cell>
          <cell r="J3924" t="str">
            <v>Accepted</v>
          </cell>
          <cell r="K3924" t="str">
            <v>Online Transfer</v>
          </cell>
          <cell r="L3924" t="str">
            <v>Fresh</v>
          </cell>
          <cell r="M3924" t="str">
            <v>N/A</v>
          </cell>
          <cell r="N3924" t="str">
            <v>-</v>
          </cell>
        </row>
        <row r="3925">
          <cell r="E3925" t="str">
            <v>H1242670</v>
          </cell>
          <cell r="F3925" t="str">
            <v>2025-12-19 14:24:40</v>
          </cell>
          <cell r="G3925">
            <v>12000</v>
          </cell>
          <cell r="H3925">
            <v>46024</v>
          </cell>
          <cell r="I3925" t="str">
            <v>SHAHZAD.BHATTI</v>
          </cell>
          <cell r="J3925" t="str">
            <v>Accepted</v>
          </cell>
          <cell r="K3925" t="str">
            <v>Cash Deposit</v>
          </cell>
          <cell r="L3925" t="str">
            <v>Fresh</v>
          </cell>
          <cell r="M3925" t="str">
            <v>N/A</v>
          </cell>
          <cell r="N3925" t="str">
            <v>-</v>
          </cell>
        </row>
        <row r="3926">
          <cell r="E3926" t="str">
            <v>URJ2025002393</v>
          </cell>
          <cell r="F3926" t="str">
            <v>2025-12-16 15:19:40</v>
          </cell>
          <cell r="G3926">
            <v>12500</v>
          </cell>
          <cell r="H3926">
            <v>46028</v>
          </cell>
          <cell r="I3926" t="str">
            <v>SHAHZAD.BHATTI</v>
          </cell>
          <cell r="J3926" t="str">
            <v>Accepted</v>
          </cell>
          <cell r="K3926" t="str">
            <v>Cash Deposit</v>
          </cell>
          <cell r="L3926" t="str">
            <v>Fresh</v>
          </cell>
          <cell r="M3926" t="str">
            <v>N/A</v>
          </cell>
          <cell r="N3926" t="str">
            <v>-</v>
          </cell>
        </row>
        <row r="3927">
          <cell r="E3927" t="str">
            <v>MR269948</v>
          </cell>
          <cell r="F3927" t="str">
            <v>2025-12-18 17:48:45</v>
          </cell>
          <cell r="G3927">
            <v>12500</v>
          </cell>
          <cell r="H3927">
            <v>46024</v>
          </cell>
          <cell r="I3927" t="str">
            <v>SHAHZAD.BHATTI</v>
          </cell>
          <cell r="J3927" t="str">
            <v>Accepted</v>
          </cell>
          <cell r="K3927" t="str">
            <v>Cash Deposit</v>
          </cell>
          <cell r="L3927" t="str">
            <v>Fresh</v>
          </cell>
          <cell r="M3927" t="str">
            <v>N/A</v>
          </cell>
          <cell r="N3927" t="str">
            <v>-</v>
          </cell>
        </row>
        <row r="3928">
          <cell r="E3928" t="str">
            <v>NF1AET306H1124012</v>
          </cell>
          <cell r="F3928" t="str">
            <v>2024-12-26 13:52:00</v>
          </cell>
          <cell r="G3928">
            <v>10000</v>
          </cell>
          <cell r="H3928">
            <v>46032</v>
          </cell>
          <cell r="I3928" t="str">
            <v>MOSES.AKHTAR</v>
          </cell>
          <cell r="J3928" t="str">
            <v>Accepted</v>
          </cell>
          <cell r="K3928" t="str">
            <v>Online Transfer</v>
          </cell>
          <cell r="L3928" t="str">
            <v>Renewal</v>
          </cell>
          <cell r="M3928" t="str">
            <v>-</v>
          </cell>
          <cell r="N3928" t="str">
            <v>-</v>
          </cell>
        </row>
        <row r="3929">
          <cell r="E3929" t="str">
            <v>003690</v>
          </cell>
          <cell r="F3929" t="str">
            <v>2023-12-26 13:04:01</v>
          </cell>
          <cell r="G3929">
            <v>4000</v>
          </cell>
          <cell r="H3929">
            <v>46000</v>
          </cell>
          <cell r="I3929" t="str">
            <v>ABDUL.AHAD</v>
          </cell>
          <cell r="J3929" t="str">
            <v>Accepted</v>
          </cell>
          <cell r="K3929" t="str">
            <v>Online Transfer</v>
          </cell>
          <cell r="L3929" t="str">
            <v>Renewal</v>
          </cell>
          <cell r="M3929" t="str">
            <v>-</v>
          </cell>
          <cell r="N3929" t="str">
            <v>-</v>
          </cell>
        </row>
        <row r="3930">
          <cell r="E3930">
            <v>4165428</v>
          </cell>
          <cell r="F3930" t="str">
            <v>2023-12-09 13:22:01</v>
          </cell>
          <cell r="G3930">
            <v>10000</v>
          </cell>
          <cell r="H3930">
            <v>46032</v>
          </cell>
          <cell r="I3930" t="str">
            <v>HUZAIFA.KHAN</v>
          </cell>
          <cell r="J3930" t="str">
            <v>Accepted</v>
          </cell>
          <cell r="K3930" t="str">
            <v>Online Transfer</v>
          </cell>
          <cell r="L3930" t="str">
            <v>Renewal</v>
          </cell>
          <cell r="M3930" t="str">
            <v>-</v>
          </cell>
          <cell r="N3930" t="str">
            <v>-</v>
          </cell>
        </row>
        <row r="3931">
          <cell r="E3931">
            <v>5563389</v>
          </cell>
          <cell r="F3931" t="str">
            <v>2024-01-01 17:26:33</v>
          </cell>
          <cell r="G3931">
            <v>15500</v>
          </cell>
          <cell r="H3931">
            <v>46031</v>
          </cell>
          <cell r="I3931" t="str">
            <v>SHAHROZ</v>
          </cell>
          <cell r="J3931" t="str">
            <v>Accepted</v>
          </cell>
          <cell r="K3931" t="str">
            <v>Online Transfer</v>
          </cell>
          <cell r="L3931" t="str">
            <v>Renewal</v>
          </cell>
          <cell r="M3931" t="str">
            <v>-</v>
          </cell>
          <cell r="N3931" t="str">
            <v>-</v>
          </cell>
        </row>
        <row r="3932">
          <cell r="E3932" t="str">
            <v>S0264066</v>
          </cell>
          <cell r="F3932" t="str">
            <v>2025-01-04 18:00:44</v>
          </cell>
          <cell r="G3932">
            <v>15500</v>
          </cell>
          <cell r="H3932">
            <v>46031</v>
          </cell>
          <cell r="I3932" t="str">
            <v>SHAHROZ</v>
          </cell>
          <cell r="J3932" t="str">
            <v>Accepted</v>
          </cell>
          <cell r="K3932" t="str">
            <v>Online Transfer</v>
          </cell>
          <cell r="L3932" t="str">
            <v>Renewal</v>
          </cell>
          <cell r="M3932" t="str">
            <v>-</v>
          </cell>
          <cell r="N3932" t="str">
            <v>-</v>
          </cell>
        </row>
        <row r="3933">
          <cell r="E3933" t="str">
            <v>NF1AET306H1030421</v>
          </cell>
          <cell r="F3933" t="str">
            <v>2021-01-09 13:46:41</v>
          </cell>
          <cell r="G3933">
            <v>16000</v>
          </cell>
          <cell r="H3933">
            <v>46031</v>
          </cell>
          <cell r="I3933" t="str">
            <v>FIZA.SHEIKH</v>
          </cell>
          <cell r="J3933" t="str">
            <v>Accepted</v>
          </cell>
          <cell r="K3933" t="str">
            <v>Online Transfer</v>
          </cell>
          <cell r="L3933" t="str">
            <v>Renewal</v>
          </cell>
          <cell r="M3933" t="str">
            <v>-</v>
          </cell>
          <cell r="N3933" t="str">
            <v>-</v>
          </cell>
        </row>
        <row r="3934">
          <cell r="E3934" t="str">
            <v>0214191</v>
          </cell>
          <cell r="F3934" t="str">
            <v>2023-01-02 12:19:00</v>
          </cell>
          <cell r="G3934">
            <v>12000</v>
          </cell>
          <cell r="H3934">
            <v>46032</v>
          </cell>
          <cell r="I3934" t="str">
            <v>WASEEM.TARIQ</v>
          </cell>
          <cell r="J3934" t="str">
            <v>Accepted</v>
          </cell>
          <cell r="K3934" t="str">
            <v>Online Transfer</v>
          </cell>
          <cell r="L3934" t="str">
            <v>Renewal</v>
          </cell>
          <cell r="M3934" t="str">
            <v>-</v>
          </cell>
          <cell r="N3934" t="str">
            <v>-</v>
          </cell>
        </row>
        <row r="3935">
          <cell r="E3935" t="str">
            <v>061870</v>
          </cell>
          <cell r="F3935" t="str">
            <v>2025-12-03 13:23:47</v>
          </cell>
          <cell r="G3935">
            <v>18500</v>
          </cell>
          <cell r="H3935">
            <v>45995</v>
          </cell>
          <cell r="I3935" t="str">
            <v>SHAHZAD.BHATTI</v>
          </cell>
          <cell r="J3935" t="str">
            <v>Accepted</v>
          </cell>
          <cell r="K3935" t="str">
            <v>Online Transfer</v>
          </cell>
          <cell r="L3935" t="str">
            <v>Fresh</v>
          </cell>
          <cell r="M3935" t="str">
            <v>ASHAR KHAN</v>
          </cell>
          <cell r="N3935">
            <v>3520237260315</v>
          </cell>
        </row>
        <row r="3936">
          <cell r="E3936" t="str">
            <v>63S00206620</v>
          </cell>
          <cell r="F3936" t="str">
            <v>2025-01-17 17:35:30</v>
          </cell>
          <cell r="G3936">
            <v>9000</v>
          </cell>
          <cell r="H3936">
            <v>46031</v>
          </cell>
          <cell r="I3936" t="str">
            <v>FIZA.SHEIKH</v>
          </cell>
          <cell r="J3936" t="str">
            <v>Accepted</v>
          </cell>
          <cell r="K3936" t="str">
            <v>Online Transfer</v>
          </cell>
          <cell r="L3936" t="str">
            <v>Renewal</v>
          </cell>
          <cell r="M3936" t="str">
            <v>-</v>
          </cell>
          <cell r="N3936" t="str">
            <v>-</v>
          </cell>
        </row>
        <row r="3937">
          <cell r="E3937" t="str">
            <v>M1003741</v>
          </cell>
          <cell r="F3937" t="str">
            <v>2022-01-17 10:11:54</v>
          </cell>
          <cell r="G3937">
            <v>12500</v>
          </cell>
          <cell r="H3937">
            <v>46030</v>
          </cell>
          <cell r="I3937" t="str">
            <v>FIZA.SHEIKH</v>
          </cell>
          <cell r="J3937" t="str">
            <v>Accepted</v>
          </cell>
          <cell r="K3937" t="str">
            <v>Online Transfer</v>
          </cell>
          <cell r="L3937" t="str">
            <v>Renewal</v>
          </cell>
          <cell r="M3937" t="str">
            <v>-</v>
          </cell>
          <cell r="N3937" t="str">
            <v>-</v>
          </cell>
        </row>
        <row r="3938">
          <cell r="E3938" t="str">
            <v>01132835</v>
          </cell>
          <cell r="F3938" t="str">
            <v>2021-11-18 15:31:55</v>
          </cell>
          <cell r="G3938">
            <v>9000</v>
          </cell>
          <cell r="H3938">
            <v>45643</v>
          </cell>
          <cell r="I3938" t="str">
            <v>SABA.CH</v>
          </cell>
          <cell r="J3938" t="str">
            <v>Accepted</v>
          </cell>
          <cell r="K3938" t="str">
            <v>Cheque</v>
          </cell>
          <cell r="L3938" t="str">
            <v>Renewal</v>
          </cell>
          <cell r="M3938" t="str">
            <v>-</v>
          </cell>
          <cell r="N3938" t="str">
            <v>-</v>
          </cell>
        </row>
        <row r="3939">
          <cell r="E3939" t="str">
            <v>01132834</v>
          </cell>
          <cell r="F3939" t="str">
            <v>2021-11-18 15:27:11</v>
          </cell>
          <cell r="G3939">
            <v>9000</v>
          </cell>
          <cell r="H3939">
            <v>45643</v>
          </cell>
          <cell r="I3939" t="str">
            <v>SABA.CH</v>
          </cell>
          <cell r="J3939" t="str">
            <v>Accepted</v>
          </cell>
          <cell r="K3939" t="str">
            <v>Cheque</v>
          </cell>
          <cell r="L3939" t="str">
            <v>Renewal</v>
          </cell>
          <cell r="M3939" t="str">
            <v>-</v>
          </cell>
          <cell r="N3939" t="str">
            <v>-</v>
          </cell>
        </row>
        <row r="3940">
          <cell r="E3940" t="str">
            <v>BWJ-070</v>
          </cell>
          <cell r="F3940" t="str">
            <v>2026-01-10 00:00:00</v>
          </cell>
          <cell r="G3940">
            <v>10000</v>
          </cell>
          <cell r="H3940">
            <v>46032</v>
          </cell>
          <cell r="I3940" t="str">
            <v>SAIF.MALIK</v>
          </cell>
          <cell r="J3940" t="str">
            <v>Accepted</v>
          </cell>
          <cell r="K3940" t="str">
            <v>Online Transfer</v>
          </cell>
          <cell r="L3940" t="str">
            <v>Conversion</v>
          </cell>
          <cell r="M3940" t="str">
            <v>NA</v>
          </cell>
          <cell r="N3940" t="str">
            <v>-</v>
          </cell>
        </row>
        <row r="3941">
          <cell r="E3941">
            <v>7032159</v>
          </cell>
          <cell r="F3941" t="str">
            <v>2025-01-23 18:41:42</v>
          </cell>
          <cell r="G3941">
            <v>12000</v>
          </cell>
          <cell r="H3941">
            <v>46032</v>
          </cell>
          <cell r="I3941" t="str">
            <v>SAIF.MALIK</v>
          </cell>
          <cell r="J3941" t="str">
            <v>Accepted</v>
          </cell>
          <cell r="K3941" t="str">
            <v>Online Transfer</v>
          </cell>
          <cell r="L3941" t="str">
            <v>Renewal</v>
          </cell>
          <cell r="M3941" t="str">
            <v>-</v>
          </cell>
          <cell r="N3941" t="str">
            <v>-</v>
          </cell>
        </row>
        <row r="3942">
          <cell r="E3942">
            <v>8010637</v>
          </cell>
          <cell r="F3942" t="str">
            <v>2026-01-10 00:00:00</v>
          </cell>
          <cell r="G3942">
            <v>15000</v>
          </cell>
          <cell r="H3942">
            <v>46032</v>
          </cell>
          <cell r="I3942" t="str">
            <v>YOUSUF.KHAN</v>
          </cell>
          <cell r="J3942" t="str">
            <v>Accepted</v>
          </cell>
          <cell r="K3942" t="str">
            <v>Online Transfer</v>
          </cell>
          <cell r="L3942" t="str">
            <v>Conversion</v>
          </cell>
          <cell r="M3942" t="str">
            <v>NA</v>
          </cell>
          <cell r="N3942" t="str">
            <v>-</v>
          </cell>
        </row>
        <row r="3943">
          <cell r="E3943">
            <v>1236601</v>
          </cell>
          <cell r="F3943" t="str">
            <v>2025-01-25 16:02:52</v>
          </cell>
          <cell r="G3943">
            <v>13500</v>
          </cell>
          <cell r="H3943">
            <v>46032</v>
          </cell>
          <cell r="I3943" t="str">
            <v>HASNAIN</v>
          </cell>
          <cell r="J3943" t="str">
            <v>Accepted</v>
          </cell>
          <cell r="K3943" t="str">
            <v>Online Transfer</v>
          </cell>
          <cell r="L3943" t="str">
            <v>Renewal</v>
          </cell>
          <cell r="M3943" t="str">
            <v>-</v>
          </cell>
          <cell r="N3943" t="str">
            <v>-</v>
          </cell>
        </row>
        <row r="3944">
          <cell r="E3944" t="str">
            <v>A2008-0007688</v>
          </cell>
          <cell r="F3944" t="str">
            <v>2023-01-19 16:14:45</v>
          </cell>
          <cell r="G3944">
            <v>13000</v>
          </cell>
          <cell r="H3944">
            <v>46032</v>
          </cell>
          <cell r="I3944" t="str">
            <v>MUHAMMAD.OWAIS</v>
          </cell>
          <cell r="J3944" t="str">
            <v>Accepted</v>
          </cell>
          <cell r="K3944" t="str">
            <v>Cash Deposit</v>
          </cell>
          <cell r="L3944" t="str">
            <v>Renewal</v>
          </cell>
          <cell r="M3944" t="str">
            <v>-</v>
          </cell>
          <cell r="N3944" t="str">
            <v>-</v>
          </cell>
        </row>
        <row r="3945">
          <cell r="E3945" t="str">
            <v>LE16A-6714</v>
          </cell>
          <cell r="F3945" t="str">
            <v>2025-01-24 16:09:35</v>
          </cell>
          <cell r="G3945">
            <v>13000</v>
          </cell>
          <cell r="H3945">
            <v>46032</v>
          </cell>
          <cell r="I3945" t="str">
            <v>M.MUSTAFA</v>
          </cell>
          <cell r="J3945" t="str">
            <v>Accepted</v>
          </cell>
          <cell r="K3945" t="str">
            <v>Online Transfer</v>
          </cell>
          <cell r="L3945" t="str">
            <v>Renewal</v>
          </cell>
          <cell r="M3945" t="str">
            <v>-</v>
          </cell>
          <cell r="N3945" t="str">
            <v>-</v>
          </cell>
        </row>
        <row r="3946">
          <cell r="E3946" t="str">
            <v>NF1AET306H1138469</v>
          </cell>
          <cell r="F3946" t="str">
            <v>2023-01-19 15:58:00</v>
          </cell>
          <cell r="G3946">
            <v>11000</v>
          </cell>
          <cell r="H3946">
            <v>46032</v>
          </cell>
          <cell r="I3946" t="str">
            <v>MUHAMMAD.OWAIS</v>
          </cell>
          <cell r="J3946" t="str">
            <v>Accepted</v>
          </cell>
          <cell r="K3946" t="str">
            <v>Online Transfer</v>
          </cell>
          <cell r="L3946" t="str">
            <v>Renewal</v>
          </cell>
          <cell r="M3946" t="str">
            <v>-</v>
          </cell>
          <cell r="N3946" t="str">
            <v>-</v>
          </cell>
        </row>
        <row r="3947">
          <cell r="E3947" t="str">
            <v>H10046977</v>
          </cell>
          <cell r="F3947" t="str">
            <v>2023-01-21 15:27:58</v>
          </cell>
          <cell r="G3947">
            <v>11000</v>
          </cell>
          <cell r="H3947">
            <v>46030</v>
          </cell>
          <cell r="I3947" t="str">
            <v>MUHAMMAD.OWAIS</v>
          </cell>
          <cell r="J3947" t="str">
            <v>Accepted</v>
          </cell>
          <cell r="K3947" t="str">
            <v>Online Transfer</v>
          </cell>
          <cell r="L3947" t="str">
            <v>Renewal</v>
          </cell>
          <cell r="M3947" t="str">
            <v>-</v>
          </cell>
          <cell r="N3947" t="str">
            <v>-</v>
          </cell>
        </row>
        <row r="3948">
          <cell r="E3948" t="str">
            <v>M1009427</v>
          </cell>
          <cell r="F3948" t="str">
            <v>2021-01-18 17:21:00</v>
          </cell>
          <cell r="G3948">
            <v>15000</v>
          </cell>
          <cell r="H3948">
            <v>46031</v>
          </cell>
          <cell r="I3948" t="str">
            <v>YOUSUF.KHAN</v>
          </cell>
          <cell r="J3948" t="str">
            <v>Accepted</v>
          </cell>
          <cell r="K3948" t="str">
            <v>Online Transfer</v>
          </cell>
          <cell r="L3948" t="str">
            <v>Renewal</v>
          </cell>
          <cell r="M3948" t="str">
            <v>-</v>
          </cell>
          <cell r="N3948" t="str">
            <v>-</v>
          </cell>
        </row>
        <row r="3949">
          <cell r="E3949" t="str">
            <v>R5546236</v>
          </cell>
          <cell r="F3949" t="str">
            <v>2025-01-23 14:50:46</v>
          </cell>
          <cell r="G3949">
            <v>13000</v>
          </cell>
          <cell r="H3949">
            <v>46030</v>
          </cell>
          <cell r="I3949" t="str">
            <v>YOUSUF.KHAN</v>
          </cell>
          <cell r="J3949" t="str">
            <v>Accepted</v>
          </cell>
          <cell r="K3949" t="str">
            <v>Online Transfer</v>
          </cell>
          <cell r="L3949" t="str">
            <v>Renewal</v>
          </cell>
          <cell r="M3949" t="str">
            <v>-</v>
          </cell>
          <cell r="N3949" t="str">
            <v>-</v>
          </cell>
        </row>
        <row r="3950">
          <cell r="E3950">
            <v>1000198</v>
          </cell>
          <cell r="F3950" t="str">
            <v>2025-01-04 00:00:00</v>
          </cell>
          <cell r="G3950">
            <v>13000</v>
          </cell>
          <cell r="H3950">
            <v>46029</v>
          </cell>
          <cell r="I3950" t="str">
            <v>YOUSUF.KHAN</v>
          </cell>
          <cell r="J3950" t="str">
            <v>Accepted</v>
          </cell>
          <cell r="K3950" t="str">
            <v>Online Transfer</v>
          </cell>
          <cell r="L3950" t="str">
            <v>Renewal</v>
          </cell>
          <cell r="M3950" t="str">
            <v>-</v>
          </cell>
          <cell r="N3950" t="str">
            <v>-</v>
          </cell>
        </row>
        <row r="3951">
          <cell r="E3951" t="str">
            <v>LR259751</v>
          </cell>
          <cell r="F3951" t="str">
            <v>2023-01-05 14:55:00</v>
          </cell>
          <cell r="G3951">
            <v>15500</v>
          </cell>
          <cell r="H3951">
            <v>46032</v>
          </cell>
          <cell r="I3951" t="str">
            <v>WASEEM.TARIQ</v>
          </cell>
          <cell r="J3951" t="str">
            <v>Accepted</v>
          </cell>
          <cell r="K3951" t="str">
            <v>Cash Deposit</v>
          </cell>
          <cell r="L3951" t="str">
            <v>Renewal</v>
          </cell>
          <cell r="M3951" t="str">
            <v>-</v>
          </cell>
          <cell r="N3951" t="str">
            <v>-</v>
          </cell>
        </row>
        <row r="3952">
          <cell r="E3952" t="str">
            <v>PR007929</v>
          </cell>
          <cell r="F3952" t="str">
            <v>2024-01-22 17:15:40</v>
          </cell>
          <cell r="G3952">
            <v>15000</v>
          </cell>
          <cell r="H3952">
            <v>46030</v>
          </cell>
          <cell r="I3952" t="str">
            <v>YOUSUF.KHAN</v>
          </cell>
          <cell r="J3952" t="str">
            <v>Accepted</v>
          </cell>
          <cell r="K3952" t="str">
            <v>Online Transfer</v>
          </cell>
          <cell r="L3952" t="str">
            <v>Renewal</v>
          </cell>
          <cell r="M3952" t="str">
            <v>-</v>
          </cell>
          <cell r="N3952" t="str">
            <v>-</v>
          </cell>
        </row>
        <row r="3953">
          <cell r="E3953" t="str">
            <v>NZE170R-4131884</v>
          </cell>
          <cell r="F3953" t="str">
            <v>2023-01-03 15:55:00</v>
          </cell>
          <cell r="G3953">
            <v>12000</v>
          </cell>
          <cell r="H3953">
            <v>46037</v>
          </cell>
          <cell r="I3953" t="str">
            <v>WASEEM.TARIQ</v>
          </cell>
          <cell r="J3953" t="str">
            <v>Accepted</v>
          </cell>
          <cell r="K3953" t="str">
            <v>Cash</v>
          </cell>
          <cell r="L3953" t="str">
            <v>Renewal</v>
          </cell>
          <cell r="M3953" t="str">
            <v>-</v>
          </cell>
          <cell r="N3953" t="str">
            <v>-</v>
          </cell>
        </row>
        <row r="3954">
          <cell r="E3954">
            <v>10017484</v>
          </cell>
          <cell r="F3954" t="str">
            <v>2025-01-23 00:00:00</v>
          </cell>
          <cell r="G3954">
            <v>12000</v>
          </cell>
          <cell r="H3954">
            <v>46032</v>
          </cell>
          <cell r="I3954" t="str">
            <v>JAWAHIR.SAEED</v>
          </cell>
          <cell r="J3954" t="str">
            <v>Accepted</v>
          </cell>
          <cell r="K3954" t="str">
            <v>Online Transfer</v>
          </cell>
          <cell r="L3954" t="str">
            <v>Renewal</v>
          </cell>
          <cell r="M3954" t="str">
            <v>-</v>
          </cell>
          <cell r="N3954" t="str">
            <v>-</v>
          </cell>
        </row>
        <row r="3955">
          <cell r="E3955" t="str">
            <v>H1290941</v>
          </cell>
          <cell r="F3955" t="str">
            <v>2026-01-03 14:33:34</v>
          </cell>
          <cell r="G3955">
            <v>13000</v>
          </cell>
          <cell r="H3955">
            <v>46031</v>
          </cell>
          <cell r="I3955" t="str">
            <v>SHAHZAD.BHATTI</v>
          </cell>
          <cell r="J3955" t="str">
            <v>Accepted</v>
          </cell>
          <cell r="K3955" t="str">
            <v>Cheque Deposit</v>
          </cell>
          <cell r="L3955" t="str">
            <v>Fresh</v>
          </cell>
          <cell r="M3955" t="str">
            <v>N/A</v>
          </cell>
          <cell r="N3955" t="str">
            <v>-</v>
          </cell>
        </row>
        <row r="3956">
          <cell r="E3956" t="str">
            <v>NF1AET306H1154252</v>
          </cell>
          <cell r="F3956" t="str">
            <v>2026-01-10 00:00:00</v>
          </cell>
          <cell r="G3956">
            <v>12500</v>
          </cell>
          <cell r="H3956">
            <v>46032</v>
          </cell>
          <cell r="I3956" t="str">
            <v>IQRA.KHAN</v>
          </cell>
          <cell r="J3956" t="str">
            <v>Accepted</v>
          </cell>
          <cell r="K3956" t="str">
            <v>Online Transfer</v>
          </cell>
          <cell r="L3956" t="str">
            <v>Conversion</v>
          </cell>
          <cell r="M3956" t="str">
            <v>n/a</v>
          </cell>
          <cell r="N3956" t="str">
            <v>-</v>
          </cell>
        </row>
        <row r="3957">
          <cell r="E3957" t="str">
            <v>H1287169</v>
          </cell>
          <cell r="F3957" t="str">
            <v>2026-01-03 16:16:57</v>
          </cell>
          <cell r="G3957">
            <v>13000</v>
          </cell>
          <cell r="H3957">
            <v>46031</v>
          </cell>
          <cell r="I3957" t="str">
            <v>SHAHZAD.BHATTI</v>
          </cell>
          <cell r="J3957" t="str">
            <v>Accepted</v>
          </cell>
          <cell r="K3957" t="str">
            <v>Cheque Deposit</v>
          </cell>
          <cell r="L3957" t="str">
            <v>Fresh</v>
          </cell>
          <cell r="M3957" t="str">
            <v>N/A</v>
          </cell>
          <cell r="N3957" t="str">
            <v>-</v>
          </cell>
        </row>
        <row r="3958">
          <cell r="E3958">
            <v>10038306</v>
          </cell>
          <cell r="F3958" t="str">
            <v>2025-01-23 16:32:50</v>
          </cell>
          <cell r="G3958">
            <v>9000</v>
          </cell>
          <cell r="H3958">
            <v>46032</v>
          </cell>
          <cell r="I3958" t="str">
            <v>IQRA.KHAN</v>
          </cell>
          <cell r="J3958" t="str">
            <v>Accepted</v>
          </cell>
          <cell r="K3958" t="str">
            <v>Online Transfer</v>
          </cell>
          <cell r="L3958" t="str">
            <v>Renewal</v>
          </cell>
          <cell r="M3958" t="str">
            <v>n/a</v>
          </cell>
          <cell r="N3958" t="str">
            <v>-</v>
          </cell>
        </row>
        <row r="3959">
          <cell r="E3959" t="str">
            <v>H1284758</v>
          </cell>
          <cell r="F3959" t="str">
            <v>2026-01-03 15:14:10</v>
          </cell>
          <cell r="G3959">
            <v>13000</v>
          </cell>
          <cell r="H3959">
            <v>46031</v>
          </cell>
          <cell r="I3959" t="str">
            <v>SHAHZAD.BHATTI</v>
          </cell>
          <cell r="J3959" t="str">
            <v>Accepted</v>
          </cell>
          <cell r="K3959" t="str">
            <v>Cheque Deposit</v>
          </cell>
          <cell r="L3959" t="str">
            <v>Fresh</v>
          </cell>
          <cell r="M3959" t="str">
            <v>N/A</v>
          </cell>
          <cell r="N3959" t="str">
            <v>-</v>
          </cell>
        </row>
        <row r="3960">
          <cell r="E3960" t="str">
            <v>GR177757</v>
          </cell>
          <cell r="F3960" t="str">
            <v>2026-01-10 00:00:00</v>
          </cell>
          <cell r="G3960">
            <v>15000</v>
          </cell>
          <cell r="H3960">
            <v>46031</v>
          </cell>
          <cell r="I3960" t="str">
            <v>IQRA.KHAN</v>
          </cell>
          <cell r="J3960" t="str">
            <v>Accepted</v>
          </cell>
          <cell r="K3960" t="str">
            <v>Online Transfer</v>
          </cell>
          <cell r="L3960" t="str">
            <v>Conversion</v>
          </cell>
          <cell r="M3960" t="str">
            <v>n/a</v>
          </cell>
          <cell r="N3960" t="str">
            <v>-</v>
          </cell>
        </row>
        <row r="3961">
          <cell r="E3961" t="str">
            <v>00218522</v>
          </cell>
          <cell r="F3961" t="str">
            <v>2025-12-16 14:46:44</v>
          </cell>
          <cell r="G3961">
            <v>12500</v>
          </cell>
          <cell r="H3961">
            <v>46031</v>
          </cell>
          <cell r="I3961" t="str">
            <v>SHAHZAD.BHATTI</v>
          </cell>
          <cell r="J3961" t="str">
            <v>Accepted</v>
          </cell>
          <cell r="K3961" t="str">
            <v>Cheque Deposit</v>
          </cell>
          <cell r="L3961" t="str">
            <v>Fresh</v>
          </cell>
          <cell r="M3961" t="str">
            <v>N/A</v>
          </cell>
          <cell r="N3961" t="str">
            <v>-</v>
          </cell>
        </row>
        <row r="3962">
          <cell r="E3962" t="str">
            <v>S00218525</v>
          </cell>
          <cell r="F3962" t="str">
            <v>2025-12-13 15:27:24</v>
          </cell>
          <cell r="G3962">
            <v>12500</v>
          </cell>
          <cell r="H3962">
            <v>46031</v>
          </cell>
          <cell r="I3962" t="str">
            <v>SHAHZAD.BHATTI</v>
          </cell>
          <cell r="J3962" t="str">
            <v>Accepted</v>
          </cell>
          <cell r="K3962" t="str">
            <v>Cheque Deposit</v>
          </cell>
          <cell r="L3962" t="str">
            <v>Fresh</v>
          </cell>
          <cell r="M3962" t="str">
            <v>N/A</v>
          </cell>
          <cell r="N3962" t="str">
            <v>-</v>
          </cell>
        </row>
        <row r="3963">
          <cell r="E3963" t="str">
            <v>R-6053142</v>
          </cell>
          <cell r="F3963" t="str">
            <v>2024-01-16 09:49:24</v>
          </cell>
          <cell r="G3963">
            <v>12000</v>
          </cell>
          <cell r="H3963">
            <v>46031</v>
          </cell>
          <cell r="I3963" t="str">
            <v>WASEEM.TARIQ</v>
          </cell>
          <cell r="J3963" t="str">
            <v>Accepted</v>
          </cell>
          <cell r="K3963" t="str">
            <v>Online Transfer</v>
          </cell>
          <cell r="L3963" t="str">
            <v>Renewal</v>
          </cell>
          <cell r="M3963" t="str">
            <v>N/A</v>
          </cell>
          <cell r="N3963" t="str">
            <v>-</v>
          </cell>
        </row>
        <row r="3964">
          <cell r="E3964" t="str">
            <v>BG-4</v>
          </cell>
          <cell r="F3964" t="str">
            <v>2024-01-19 00:00:00</v>
          </cell>
          <cell r="G3964">
            <v>15000</v>
          </cell>
          <cell r="H3964">
            <v>46031</v>
          </cell>
          <cell r="I3964" t="str">
            <v>IQRA.KHAN</v>
          </cell>
          <cell r="J3964" t="str">
            <v>Accepted</v>
          </cell>
          <cell r="K3964" t="str">
            <v>Cash Deposit</v>
          </cell>
          <cell r="L3964" t="str">
            <v>Renewal</v>
          </cell>
          <cell r="M3964" t="str">
            <v>-</v>
          </cell>
          <cell r="N3964" t="str">
            <v>-</v>
          </cell>
        </row>
        <row r="3965">
          <cell r="E3965">
            <v>216709</v>
          </cell>
          <cell r="F3965" t="str">
            <v>2025-12-13 13:59:24</v>
          </cell>
          <cell r="G3965">
            <v>12500</v>
          </cell>
          <cell r="H3965">
            <v>46031</v>
          </cell>
          <cell r="I3965" t="str">
            <v>SHAHZAD.BHATTI</v>
          </cell>
          <cell r="J3965" t="str">
            <v>Accepted</v>
          </cell>
          <cell r="K3965" t="str">
            <v>Cheque Deposit</v>
          </cell>
          <cell r="L3965" t="str">
            <v>Fresh</v>
          </cell>
          <cell r="M3965" t="str">
            <v>N/A</v>
          </cell>
          <cell r="N3965" t="str">
            <v>-</v>
          </cell>
        </row>
        <row r="3966">
          <cell r="E3966" t="str">
            <v>LP102888</v>
          </cell>
          <cell r="F3966" t="str">
            <v>2026-01-10 00:00:00</v>
          </cell>
          <cell r="G3966">
            <v>13000</v>
          </cell>
          <cell r="H3966">
            <v>46032</v>
          </cell>
          <cell r="I3966" t="str">
            <v>WASEEM.TARIQ</v>
          </cell>
          <cell r="J3966" t="str">
            <v>Accepted</v>
          </cell>
          <cell r="K3966" t="str">
            <v>Online Transfer</v>
          </cell>
          <cell r="L3966" t="str">
            <v>Conversion</v>
          </cell>
          <cell r="M3966" t="str">
            <v>N/A</v>
          </cell>
          <cell r="N3966" t="str">
            <v>-</v>
          </cell>
        </row>
        <row r="3967">
          <cell r="E3967" t="str">
            <v>NSP150R-7022115</v>
          </cell>
          <cell r="F3967" t="str">
            <v>2024-01-09 00:00:00</v>
          </cell>
          <cell r="G3967">
            <v>12000</v>
          </cell>
          <cell r="H3967">
            <v>46032</v>
          </cell>
          <cell r="I3967" t="str">
            <v>ALIZA.WALEED</v>
          </cell>
          <cell r="J3967" t="str">
            <v>Accepted</v>
          </cell>
          <cell r="K3967" t="str">
            <v>Online Transfer</v>
          </cell>
          <cell r="L3967" t="str">
            <v>Renewal</v>
          </cell>
          <cell r="M3967" t="str">
            <v>-</v>
          </cell>
          <cell r="N3967" t="str">
            <v>-</v>
          </cell>
        </row>
        <row r="3968">
          <cell r="E3968" t="str">
            <v>BXV-663</v>
          </cell>
          <cell r="F3968" t="str">
            <v>2026-01-02 15:30:07</v>
          </cell>
          <cell r="G3968">
            <v>14100</v>
          </cell>
          <cell r="H3968">
            <v>46031</v>
          </cell>
          <cell r="I3968" t="str">
            <v>UMER.AZEEM</v>
          </cell>
          <cell r="J3968" t="str">
            <v>Accepted</v>
          </cell>
          <cell r="K3968" t="str">
            <v>Online Transfer</v>
          </cell>
          <cell r="L3968" t="str">
            <v>Fresh</v>
          </cell>
          <cell r="M3968" t="str">
            <v>SYED NAUMAN ALI</v>
          </cell>
          <cell r="N3968">
            <v>4250148213671</v>
          </cell>
        </row>
        <row r="3969">
          <cell r="E3969">
            <v>7050474</v>
          </cell>
          <cell r="F3969" t="str">
            <v>2025-01-25 12:33:27</v>
          </cell>
          <cell r="G3969">
            <v>14000</v>
          </cell>
          <cell r="H3969">
            <v>46032</v>
          </cell>
          <cell r="I3969" t="str">
            <v>JAWAHIR.SAEED</v>
          </cell>
          <cell r="J3969" t="str">
            <v>Accepted</v>
          </cell>
          <cell r="K3969" t="str">
            <v>Online Transfer</v>
          </cell>
          <cell r="L3969" t="str">
            <v>Renewal</v>
          </cell>
          <cell r="M3969" t="str">
            <v>-</v>
          </cell>
          <cell r="N3969" t="str">
            <v>-</v>
          </cell>
        </row>
        <row r="3970">
          <cell r="E3970" t="str">
            <v>BXV-665</v>
          </cell>
          <cell r="F3970" t="str">
            <v>2025-12-31 22:08:39</v>
          </cell>
          <cell r="G3970">
            <v>14100</v>
          </cell>
          <cell r="H3970">
            <v>46031</v>
          </cell>
          <cell r="I3970" t="str">
            <v>UMER.AZEEM</v>
          </cell>
          <cell r="J3970" t="str">
            <v>Accepted</v>
          </cell>
          <cell r="K3970" t="str">
            <v>Online Transfer</v>
          </cell>
          <cell r="L3970" t="str">
            <v>Fresh</v>
          </cell>
          <cell r="M3970" t="str">
            <v>SYED NAUMAN ALI</v>
          </cell>
          <cell r="N3970">
            <v>4250148213671</v>
          </cell>
        </row>
        <row r="3971">
          <cell r="E3971">
            <v>1141003</v>
          </cell>
          <cell r="F3971" t="str">
            <v>2025-12-27 14:29:02</v>
          </cell>
          <cell r="G3971">
            <v>12500</v>
          </cell>
          <cell r="H3971">
            <v>46024</v>
          </cell>
          <cell r="I3971" t="str">
            <v>WAQAR.NABI</v>
          </cell>
          <cell r="J3971" t="str">
            <v>Accepted</v>
          </cell>
          <cell r="K3971" t="str">
            <v>Cash Deposit</v>
          </cell>
          <cell r="L3971" t="str">
            <v>Fresh</v>
          </cell>
          <cell r="M3971" t="str">
            <v>N/A</v>
          </cell>
          <cell r="N3971" t="str">
            <v>-</v>
          </cell>
        </row>
        <row r="3972">
          <cell r="E3972" t="str">
            <v>BXV-659</v>
          </cell>
          <cell r="F3972" t="str">
            <v>2025-12-31 21:44:44</v>
          </cell>
          <cell r="G3972">
            <v>14100</v>
          </cell>
          <cell r="H3972">
            <v>46031</v>
          </cell>
          <cell r="I3972" t="str">
            <v>UMER.AZEEM</v>
          </cell>
          <cell r="J3972" t="str">
            <v>Accepted</v>
          </cell>
          <cell r="K3972" t="str">
            <v>Online Transfer</v>
          </cell>
          <cell r="L3972" t="str">
            <v>Fresh</v>
          </cell>
          <cell r="M3972" t="str">
            <v>SYED NAUMAN ALI</v>
          </cell>
          <cell r="N3972">
            <v>4250148213671</v>
          </cell>
        </row>
        <row r="3973">
          <cell r="E3973">
            <v>6080304</v>
          </cell>
          <cell r="F3973" t="str">
            <v>2023-01-02 12:48:42</v>
          </cell>
          <cell r="G3973">
            <v>16000</v>
          </cell>
          <cell r="H3973">
            <v>46032</v>
          </cell>
          <cell r="I3973" t="str">
            <v>ALIZA.WALEED</v>
          </cell>
          <cell r="J3973" t="str">
            <v>Accepted</v>
          </cell>
          <cell r="K3973" t="str">
            <v>Online Transfer</v>
          </cell>
          <cell r="L3973" t="str">
            <v>Renewal</v>
          </cell>
          <cell r="M3973" t="str">
            <v>-</v>
          </cell>
          <cell r="N3973" t="str">
            <v>-</v>
          </cell>
        </row>
        <row r="3974">
          <cell r="E3974" t="str">
            <v>BXV-652</v>
          </cell>
          <cell r="F3974" t="str">
            <v>2025-12-31 22:47:09</v>
          </cell>
          <cell r="G3974">
            <v>14100</v>
          </cell>
          <cell r="H3974">
            <v>46031</v>
          </cell>
          <cell r="I3974" t="str">
            <v>UMER.AZEEM</v>
          </cell>
          <cell r="J3974" t="str">
            <v>Accepted</v>
          </cell>
          <cell r="K3974" t="str">
            <v>Online Transfer</v>
          </cell>
          <cell r="L3974" t="str">
            <v>Fresh</v>
          </cell>
          <cell r="M3974" t="str">
            <v>SYED NAUMAN ALI</v>
          </cell>
          <cell r="N3974">
            <v>4250148213671</v>
          </cell>
        </row>
        <row r="3975">
          <cell r="E3975" t="str">
            <v>BXV-668</v>
          </cell>
          <cell r="F3975" t="str">
            <v>2025-12-31 21:32:01</v>
          </cell>
          <cell r="G3975">
            <v>14100</v>
          </cell>
          <cell r="H3975">
            <v>46031</v>
          </cell>
          <cell r="I3975" t="str">
            <v>UMER.AZEEM</v>
          </cell>
          <cell r="J3975" t="str">
            <v>Accepted</v>
          </cell>
          <cell r="K3975" t="str">
            <v>Online Transfer</v>
          </cell>
          <cell r="L3975" t="str">
            <v>Fresh</v>
          </cell>
          <cell r="M3975" t="str">
            <v>SYED NAUMAN ALI</v>
          </cell>
          <cell r="N3975">
            <v>4250148213671</v>
          </cell>
        </row>
        <row r="3976">
          <cell r="E3976" t="str">
            <v>MH555274560</v>
          </cell>
          <cell r="F3976" t="str">
            <v>2021-12-29 12:10:22</v>
          </cell>
          <cell r="G3976">
            <v>12500</v>
          </cell>
          <cell r="H3976">
            <v>46032</v>
          </cell>
          <cell r="I3976" t="str">
            <v>ALIZA.WALEED</v>
          </cell>
          <cell r="J3976" t="str">
            <v>Accepted</v>
          </cell>
          <cell r="K3976" t="str">
            <v>Online Transfer</v>
          </cell>
          <cell r="L3976" t="str">
            <v>Renewal</v>
          </cell>
          <cell r="M3976" t="str">
            <v>-</v>
          </cell>
          <cell r="N3976" t="str">
            <v>-</v>
          </cell>
        </row>
        <row r="3977">
          <cell r="E3977" t="str">
            <v>BLC-1</v>
          </cell>
          <cell r="F3977" t="str">
            <v>2021-12-03 16:38:51</v>
          </cell>
          <cell r="G3977">
            <v>12500</v>
          </cell>
          <cell r="H3977">
            <v>46031</v>
          </cell>
          <cell r="I3977" t="str">
            <v>JAWAHIR.SAEED</v>
          </cell>
          <cell r="J3977" t="str">
            <v>Accepted</v>
          </cell>
          <cell r="K3977" t="str">
            <v>Online Transfer</v>
          </cell>
          <cell r="L3977" t="str">
            <v>Renewal</v>
          </cell>
          <cell r="M3977" t="str">
            <v>-</v>
          </cell>
          <cell r="N3977" t="str">
            <v>-</v>
          </cell>
        </row>
        <row r="3978">
          <cell r="E3978" t="str">
            <v>R-5531801</v>
          </cell>
          <cell r="F3978" t="str">
            <v>2024-01-23 12:40:27</v>
          </cell>
          <cell r="G3978">
            <v>12000</v>
          </cell>
          <cell r="H3978">
            <v>46031</v>
          </cell>
          <cell r="I3978" t="str">
            <v>JAWAHIR.SAEED</v>
          </cell>
          <cell r="J3978" t="str">
            <v>Accepted</v>
          </cell>
          <cell r="K3978" t="str">
            <v>Online Transfer</v>
          </cell>
          <cell r="L3978" t="str">
            <v>Renewal</v>
          </cell>
          <cell r="M3978" t="str">
            <v>-</v>
          </cell>
          <cell r="N3978" t="str">
            <v>-</v>
          </cell>
        </row>
        <row r="3979">
          <cell r="E3979" t="str">
            <v>TRJ150-0026202</v>
          </cell>
          <cell r="F3979" t="str">
            <v>2024-01-23 12:31:04</v>
          </cell>
          <cell r="G3979">
            <v>12000</v>
          </cell>
          <cell r="H3979">
            <v>46031</v>
          </cell>
          <cell r="I3979" t="str">
            <v>JAWAHIR.SAEED</v>
          </cell>
          <cell r="J3979" t="str">
            <v>Accepted</v>
          </cell>
          <cell r="K3979" t="str">
            <v>Online Transfer</v>
          </cell>
          <cell r="L3979" t="str">
            <v>Renewal</v>
          </cell>
          <cell r="M3979" t="str">
            <v>-</v>
          </cell>
          <cell r="N3979" t="str">
            <v>-</v>
          </cell>
        </row>
        <row r="3980">
          <cell r="E3980" t="str">
            <v>ZRE171R-6086280</v>
          </cell>
          <cell r="F3980" t="str">
            <v>2025-01-24 16:59:34</v>
          </cell>
          <cell r="G3980">
            <v>13600</v>
          </cell>
          <cell r="H3980">
            <v>46032</v>
          </cell>
          <cell r="I3980" t="str">
            <v>HASNAIN</v>
          </cell>
          <cell r="J3980" t="str">
            <v>Accepted</v>
          </cell>
          <cell r="K3980" t="str">
            <v>Online Transfer</v>
          </cell>
          <cell r="L3980" t="str">
            <v>Renewal</v>
          </cell>
          <cell r="M3980" t="str">
            <v>-</v>
          </cell>
          <cell r="N3980" t="str">
            <v>-</v>
          </cell>
        </row>
        <row r="3981">
          <cell r="E3981">
            <v>1126282</v>
          </cell>
          <cell r="F3981" t="str">
            <v>2025-12-12 17:25:53</v>
          </cell>
          <cell r="G3981">
            <v>12500</v>
          </cell>
          <cell r="H3981">
            <v>46030</v>
          </cell>
          <cell r="I3981" t="str">
            <v>SHAHZAD.BHATTI</v>
          </cell>
          <cell r="J3981" t="str">
            <v>Accepted</v>
          </cell>
          <cell r="K3981" t="str">
            <v>Cash Deposit</v>
          </cell>
          <cell r="L3981" t="str">
            <v>Fresh</v>
          </cell>
          <cell r="M3981" t="str">
            <v>N/A</v>
          </cell>
          <cell r="N3981" t="str">
            <v>-</v>
          </cell>
        </row>
        <row r="3982">
          <cell r="E3982" t="str">
            <v>TGN166R-0890587</v>
          </cell>
          <cell r="F3982" t="str">
            <v>2025-12-11 15:57:54</v>
          </cell>
          <cell r="G3982">
            <v>12500</v>
          </cell>
          <cell r="H3982">
            <v>46030</v>
          </cell>
          <cell r="I3982" t="str">
            <v>SHAHZAD.BHATTI</v>
          </cell>
          <cell r="J3982" t="str">
            <v>Accepted</v>
          </cell>
          <cell r="K3982" t="str">
            <v>Cash Deposit</v>
          </cell>
          <cell r="L3982" t="str">
            <v>Fresh</v>
          </cell>
          <cell r="M3982" t="str">
            <v>N/A</v>
          </cell>
          <cell r="N3982" t="str">
            <v>-</v>
          </cell>
        </row>
        <row r="3983">
          <cell r="E3983" t="str">
            <v>JZ-2641</v>
          </cell>
          <cell r="F3983" t="str">
            <v>2025-12-02 18:29:15</v>
          </cell>
          <cell r="G3983">
            <v>12500</v>
          </cell>
          <cell r="H3983">
            <v>46031</v>
          </cell>
          <cell r="I3983" t="str">
            <v>UMER.AZEEM</v>
          </cell>
          <cell r="J3983" t="str">
            <v>Accepted</v>
          </cell>
          <cell r="K3983" t="str">
            <v>Online Transfer</v>
          </cell>
          <cell r="L3983" t="str">
            <v>Fresh</v>
          </cell>
          <cell r="M3983" t="str">
            <v>N/A</v>
          </cell>
          <cell r="N3983" t="str">
            <v>-</v>
          </cell>
        </row>
        <row r="3984">
          <cell r="E3984" t="str">
            <v>JZ-7909</v>
          </cell>
          <cell r="F3984" t="str">
            <v>2025-12-02 18:30:02</v>
          </cell>
          <cell r="G3984">
            <v>12500</v>
          </cell>
          <cell r="H3984">
            <v>46031</v>
          </cell>
          <cell r="I3984" t="str">
            <v>UMER.AZEEM</v>
          </cell>
          <cell r="J3984" t="str">
            <v>Accepted</v>
          </cell>
          <cell r="K3984" t="str">
            <v>Online Transfer</v>
          </cell>
          <cell r="L3984" t="str">
            <v>Fresh</v>
          </cell>
          <cell r="M3984" t="str">
            <v>N/A</v>
          </cell>
          <cell r="N3984" t="str">
            <v>-</v>
          </cell>
        </row>
        <row r="3985">
          <cell r="E3985" t="str">
            <v>JX-9707</v>
          </cell>
          <cell r="F3985" t="str">
            <v>2025-12-02 16:22:29</v>
          </cell>
          <cell r="G3985">
            <v>12500</v>
          </cell>
          <cell r="H3985">
            <v>46031</v>
          </cell>
          <cell r="I3985" t="str">
            <v>UMER.AZEEM</v>
          </cell>
          <cell r="J3985" t="str">
            <v>Accepted</v>
          </cell>
          <cell r="K3985" t="str">
            <v>Online Transfer</v>
          </cell>
          <cell r="L3985" t="str">
            <v>Fresh</v>
          </cell>
          <cell r="M3985" t="str">
            <v>N/A</v>
          </cell>
          <cell r="N3985" t="str">
            <v>-</v>
          </cell>
        </row>
        <row r="3986">
          <cell r="E3986" t="str">
            <v>JZ-9043</v>
          </cell>
          <cell r="F3986" t="str">
            <v>2025-12-02 14:42:49</v>
          </cell>
          <cell r="G3986">
            <v>12500</v>
          </cell>
          <cell r="H3986">
            <v>46031</v>
          </cell>
          <cell r="I3986" t="str">
            <v>UMER.AZEEM</v>
          </cell>
          <cell r="J3986" t="str">
            <v>Accepted</v>
          </cell>
          <cell r="K3986" t="str">
            <v>Online Transfer</v>
          </cell>
          <cell r="L3986" t="str">
            <v>Fresh</v>
          </cell>
          <cell r="M3986" t="str">
            <v>N/A</v>
          </cell>
          <cell r="N3986" t="str">
            <v>-</v>
          </cell>
        </row>
        <row r="3987">
          <cell r="E3987">
            <v>1024162</v>
          </cell>
          <cell r="F3987" t="str">
            <v>2025-01-16 18:55:43</v>
          </cell>
          <cell r="G3987">
            <v>12000</v>
          </cell>
          <cell r="H3987">
            <v>46031</v>
          </cell>
          <cell r="I3987" t="str">
            <v>SAIF.MALIK</v>
          </cell>
          <cell r="J3987" t="str">
            <v>Accepted</v>
          </cell>
          <cell r="K3987" t="str">
            <v>Online Transfer</v>
          </cell>
          <cell r="L3987" t="str">
            <v>Renewal</v>
          </cell>
          <cell r="M3987" t="str">
            <v>-</v>
          </cell>
          <cell r="N3987" t="str">
            <v>-</v>
          </cell>
        </row>
        <row r="3988">
          <cell r="E3988" t="str">
            <v>S0303736</v>
          </cell>
          <cell r="F3988" t="str">
            <v>2025-01-13 20:33:15</v>
          </cell>
          <cell r="G3988">
            <v>12000</v>
          </cell>
          <cell r="H3988">
            <v>46031</v>
          </cell>
          <cell r="I3988" t="str">
            <v>SAIF.MALIK</v>
          </cell>
          <cell r="J3988" t="str">
            <v>Accepted</v>
          </cell>
          <cell r="K3988" t="str">
            <v>Online Transfer</v>
          </cell>
          <cell r="L3988" t="str">
            <v>Renewal</v>
          </cell>
          <cell r="M3988" t="str">
            <v>-</v>
          </cell>
          <cell r="N3988" t="str">
            <v>-</v>
          </cell>
        </row>
        <row r="3989">
          <cell r="E3989" t="str">
            <v>1GNR-0894123</v>
          </cell>
          <cell r="F3989" t="str">
            <v>2024-01-23 12:11:53</v>
          </cell>
          <cell r="G3989">
            <v>13000</v>
          </cell>
          <cell r="H3989">
            <v>46031</v>
          </cell>
          <cell r="I3989" t="str">
            <v>RAHAT.GUL</v>
          </cell>
          <cell r="J3989" t="str">
            <v>Accepted</v>
          </cell>
          <cell r="K3989" t="str">
            <v>Online Transfer</v>
          </cell>
          <cell r="L3989" t="str">
            <v>Renewal</v>
          </cell>
          <cell r="M3989" t="str">
            <v>-</v>
          </cell>
          <cell r="N3989" t="str">
            <v>-</v>
          </cell>
        </row>
        <row r="3990">
          <cell r="E3990" t="str">
            <v>SCP90-2017677</v>
          </cell>
          <cell r="F3990" t="str">
            <v>2024-01-11 18:57:36</v>
          </cell>
          <cell r="G3990">
            <v>13000</v>
          </cell>
          <cell r="H3990">
            <v>46031</v>
          </cell>
          <cell r="I3990" t="str">
            <v>RAHAT.GUL</v>
          </cell>
          <cell r="J3990" t="str">
            <v>Accepted</v>
          </cell>
          <cell r="K3990" t="str">
            <v>Online Transfer</v>
          </cell>
          <cell r="L3990" t="str">
            <v>Renewal</v>
          </cell>
          <cell r="M3990" t="str">
            <v>-</v>
          </cell>
          <cell r="N3990" t="str">
            <v>-</v>
          </cell>
        </row>
        <row r="3991">
          <cell r="E3991" t="str">
            <v>NZE1402119048</v>
          </cell>
          <cell r="F3991" t="str">
            <v>2024-12-26 12:54:52</v>
          </cell>
          <cell r="G3991">
            <v>13000</v>
          </cell>
          <cell r="H3991">
            <v>46030</v>
          </cell>
          <cell r="I3991" t="str">
            <v>RAHAT.GUL</v>
          </cell>
          <cell r="J3991" t="str">
            <v>Accepted</v>
          </cell>
          <cell r="K3991" t="str">
            <v>Online Transfer</v>
          </cell>
          <cell r="L3991" t="str">
            <v>Renewal</v>
          </cell>
          <cell r="M3991" t="str">
            <v>-</v>
          </cell>
          <cell r="N3991" t="str">
            <v>-</v>
          </cell>
        </row>
        <row r="3992">
          <cell r="E3992" t="str">
            <v>BR17V-268936</v>
          </cell>
          <cell r="F3992" t="str">
            <v>2023-01-18 20:39:33</v>
          </cell>
          <cell r="G3992">
            <v>15000</v>
          </cell>
          <cell r="H3992">
            <v>46032</v>
          </cell>
          <cell r="I3992" t="str">
            <v>M.MUSTAFA</v>
          </cell>
          <cell r="J3992" t="str">
            <v>Accepted</v>
          </cell>
          <cell r="K3992" t="str">
            <v>Online Transfer</v>
          </cell>
          <cell r="L3992" t="str">
            <v>Renewal</v>
          </cell>
          <cell r="M3992" t="str">
            <v>-</v>
          </cell>
          <cell r="N3992" t="str">
            <v>-</v>
          </cell>
        </row>
        <row r="3993">
          <cell r="E3993" t="str">
            <v>P709163</v>
          </cell>
          <cell r="F3993" t="str">
            <v>2023-12-22 18:20:58</v>
          </cell>
          <cell r="G3993">
            <v>14000</v>
          </cell>
          <cell r="H3993">
            <v>46030</v>
          </cell>
          <cell r="I3993" t="str">
            <v>RAHAT.GUL</v>
          </cell>
          <cell r="J3993" t="str">
            <v>Accepted</v>
          </cell>
          <cell r="K3993" t="str">
            <v>Online Transfer</v>
          </cell>
          <cell r="L3993" t="str">
            <v>Renewal</v>
          </cell>
          <cell r="M3993" t="str">
            <v>-</v>
          </cell>
          <cell r="N3993" t="str">
            <v>-</v>
          </cell>
        </row>
        <row r="3994">
          <cell r="E3994">
            <v>101070</v>
          </cell>
          <cell r="F3994" t="str">
            <v>2025-01-16 18:13:10</v>
          </cell>
          <cell r="G3994">
            <v>15000</v>
          </cell>
          <cell r="H3994">
            <v>46031</v>
          </cell>
          <cell r="I3994" t="str">
            <v>M.MUSTAFA</v>
          </cell>
          <cell r="J3994" t="str">
            <v>Accepted</v>
          </cell>
          <cell r="K3994" t="str">
            <v>Online Transfer</v>
          </cell>
          <cell r="L3994" t="str">
            <v>Renewal</v>
          </cell>
          <cell r="M3994" t="str">
            <v>-</v>
          </cell>
          <cell r="N3994" t="str">
            <v>-</v>
          </cell>
        </row>
        <row r="3995">
          <cell r="E3995">
            <v>1002929</v>
          </cell>
          <cell r="F3995" t="str">
            <v>2025-01-21 10:13:54</v>
          </cell>
          <cell r="G3995">
            <v>10000</v>
          </cell>
          <cell r="H3995">
            <v>46030</v>
          </cell>
          <cell r="I3995" t="str">
            <v>RAHAT.GUL</v>
          </cell>
          <cell r="J3995" t="str">
            <v>Accepted</v>
          </cell>
          <cell r="K3995" t="str">
            <v>Online Transfer</v>
          </cell>
          <cell r="L3995" t="str">
            <v>Renewal</v>
          </cell>
          <cell r="M3995" t="str">
            <v>-</v>
          </cell>
          <cell r="N3995" t="str">
            <v>-</v>
          </cell>
        </row>
        <row r="3996">
          <cell r="E3996">
            <v>1219583</v>
          </cell>
          <cell r="F3996" t="str">
            <v>2025-01-17 10:00:13</v>
          </cell>
          <cell r="G3996">
            <v>12500</v>
          </cell>
          <cell r="H3996">
            <v>46032</v>
          </cell>
          <cell r="I3996" t="str">
            <v>M.MUSTAFA</v>
          </cell>
          <cell r="J3996" t="str">
            <v>Accepted</v>
          </cell>
          <cell r="K3996" t="str">
            <v>Online Transfer</v>
          </cell>
          <cell r="L3996" t="str">
            <v>Renewal</v>
          </cell>
          <cell r="M3996" t="str">
            <v>-</v>
          </cell>
          <cell r="N3996" t="str">
            <v>-</v>
          </cell>
        </row>
        <row r="3997">
          <cell r="E3997" t="str">
            <v>0966700</v>
          </cell>
          <cell r="F3997" t="str">
            <v>2022-01-17 10:42:34</v>
          </cell>
          <cell r="G3997">
            <v>15500</v>
          </cell>
          <cell r="H3997">
            <v>46031</v>
          </cell>
          <cell r="I3997" t="str">
            <v>AGHA.M.JAFFER</v>
          </cell>
          <cell r="J3997" t="str">
            <v>Accepted</v>
          </cell>
          <cell r="K3997" t="str">
            <v>Online Transfer</v>
          </cell>
          <cell r="L3997" t="str">
            <v>Renewal</v>
          </cell>
          <cell r="M3997" t="str">
            <v>-</v>
          </cell>
          <cell r="N3997" t="str">
            <v>-</v>
          </cell>
        </row>
        <row r="3998">
          <cell r="E3998">
            <v>6065726</v>
          </cell>
          <cell r="F3998" t="str">
            <v>2022-01-19 09:52:16</v>
          </cell>
          <cell r="G3998">
            <v>13000</v>
          </cell>
          <cell r="H3998">
            <v>46031</v>
          </cell>
          <cell r="I3998" t="str">
            <v>AGHA.M.JAFFER</v>
          </cell>
          <cell r="J3998" t="str">
            <v>Accepted</v>
          </cell>
          <cell r="K3998" t="str">
            <v>Online Transfer</v>
          </cell>
          <cell r="L3998" t="str">
            <v>Renewal</v>
          </cell>
          <cell r="M3998" t="str">
            <v>-</v>
          </cell>
          <cell r="N3998" t="str">
            <v>-</v>
          </cell>
        </row>
        <row r="3999">
          <cell r="E3999" t="str">
            <v>SMN204843</v>
          </cell>
          <cell r="F3999" t="str">
            <v>2026-01-09 00:00:00</v>
          </cell>
          <cell r="G3999">
            <v>14000</v>
          </cell>
          <cell r="H3999">
            <v>46031</v>
          </cell>
          <cell r="I3999" t="str">
            <v>MOSES.AKHTAR</v>
          </cell>
          <cell r="J3999" t="str">
            <v>Accepted</v>
          </cell>
          <cell r="K3999" t="str">
            <v>Online Transfer</v>
          </cell>
          <cell r="L3999" t="str">
            <v>Conversion</v>
          </cell>
          <cell r="M3999" t="str">
            <v>N/A</v>
          </cell>
          <cell r="N3999" t="str">
            <v>-</v>
          </cell>
        </row>
        <row r="4000">
          <cell r="E4000" t="str">
            <v>BPL-663(A)</v>
          </cell>
          <cell r="F4000" t="str">
            <v>2025-12-23 21:26:23</v>
          </cell>
          <cell r="G4000">
            <v>12500</v>
          </cell>
          <cell r="H4000">
            <v>46031</v>
          </cell>
          <cell r="I4000" t="str">
            <v>KHIZAR.SHERWANI</v>
          </cell>
          <cell r="J4000" t="str">
            <v>Accepted</v>
          </cell>
          <cell r="K4000" t="str">
            <v>Online Transfer</v>
          </cell>
          <cell r="L4000" t="str">
            <v>Fresh</v>
          </cell>
          <cell r="M4000" t="str">
            <v>N/A</v>
          </cell>
          <cell r="N4000" t="str">
            <v>-</v>
          </cell>
        </row>
        <row r="4001">
          <cell r="E4001" t="str">
            <v>NNATA52AXKP500813</v>
          </cell>
          <cell r="F4001" t="str">
            <v>2026-01-06 18:16:50</v>
          </cell>
          <cell r="G4001">
            <v>14000</v>
          </cell>
          <cell r="H4001">
            <v>46031</v>
          </cell>
          <cell r="I4001" t="str">
            <v>JOSEPH.H</v>
          </cell>
          <cell r="J4001" t="str">
            <v>Accepted</v>
          </cell>
          <cell r="K4001" t="str">
            <v>Online Transfer</v>
          </cell>
          <cell r="L4001" t="str">
            <v>Fresh</v>
          </cell>
          <cell r="M4001" t="str">
            <v>N/A</v>
          </cell>
          <cell r="N4001" t="str">
            <v>-</v>
          </cell>
        </row>
        <row r="4002">
          <cell r="E4002" t="str">
            <v>NPBGN8625SR062977</v>
          </cell>
          <cell r="F4002" t="str">
            <v>2026-01-06 14:24:06</v>
          </cell>
          <cell r="G4002">
            <v>14000</v>
          </cell>
          <cell r="H4002">
            <v>46031</v>
          </cell>
          <cell r="I4002" t="str">
            <v>JOSEPH.H</v>
          </cell>
          <cell r="J4002" t="str">
            <v>Accepted</v>
          </cell>
          <cell r="K4002" t="str">
            <v>Online Transfer</v>
          </cell>
          <cell r="L4002" t="str">
            <v>Fresh</v>
          </cell>
          <cell r="M4002" t="str">
            <v>N/A</v>
          </cell>
          <cell r="N4002" t="str">
            <v>-</v>
          </cell>
        </row>
        <row r="4003">
          <cell r="E4003" t="str">
            <v>GUN126R5571285</v>
          </cell>
          <cell r="F4003" t="str">
            <v>2026-01-09 14:14:37</v>
          </cell>
          <cell r="G4003">
            <v>15000</v>
          </cell>
          <cell r="H4003">
            <v>46031</v>
          </cell>
          <cell r="I4003" t="str">
            <v>JOSEPH.H</v>
          </cell>
          <cell r="J4003" t="str">
            <v>Accepted</v>
          </cell>
          <cell r="K4003" t="str">
            <v>Online Transfer</v>
          </cell>
          <cell r="L4003" t="str">
            <v>Fresh</v>
          </cell>
          <cell r="M4003" t="str">
            <v>N/A</v>
          </cell>
          <cell r="N4003" t="str">
            <v>-</v>
          </cell>
        </row>
        <row r="4004">
          <cell r="E4004" t="str">
            <v>BVK-0</v>
          </cell>
          <cell r="F4004" t="str">
            <v>2022-12-31 10:17:40</v>
          </cell>
          <cell r="G4004">
            <v>11000</v>
          </cell>
          <cell r="H4004">
            <v>46031</v>
          </cell>
          <cell r="I4004" t="str">
            <v>YOUSUF.KHAN</v>
          </cell>
          <cell r="J4004" t="str">
            <v>Accepted</v>
          </cell>
          <cell r="K4004" t="str">
            <v>Online Transfer</v>
          </cell>
          <cell r="L4004" t="str">
            <v>Renewal</v>
          </cell>
          <cell r="M4004" t="str">
            <v>-</v>
          </cell>
          <cell r="N4004" t="str">
            <v>-</v>
          </cell>
        </row>
        <row r="4005">
          <cell r="E4005" t="str">
            <v>NZE170R-4120387</v>
          </cell>
          <cell r="F4005" t="str">
            <v>2025-12-12 10:58:13</v>
          </cell>
          <cell r="G4005">
            <v>4000</v>
          </cell>
          <cell r="H4005">
            <v>46006</v>
          </cell>
          <cell r="I4005" t="str">
            <v>SHAYAN</v>
          </cell>
          <cell r="J4005" t="str">
            <v>Accepted</v>
          </cell>
          <cell r="K4005" t="str">
            <v>Online Transfer</v>
          </cell>
          <cell r="L4005" t="str">
            <v>Fresh</v>
          </cell>
          <cell r="M4005" t="str">
            <v>N/A</v>
          </cell>
          <cell r="N4005" t="str">
            <v>-</v>
          </cell>
        </row>
        <row r="4006">
          <cell r="E4006" t="str">
            <v>NFBFC6661JR040305</v>
          </cell>
          <cell r="F4006" t="str">
            <v>2026-01-05 15:06:40</v>
          </cell>
          <cell r="G4006">
            <v>13000</v>
          </cell>
          <cell r="H4006">
            <v>46031</v>
          </cell>
          <cell r="I4006" t="str">
            <v>SAJID.HUSSAIN</v>
          </cell>
          <cell r="J4006" t="str">
            <v>Accepted</v>
          </cell>
          <cell r="K4006" t="str">
            <v>Online Transfer</v>
          </cell>
          <cell r="L4006" t="str">
            <v>Fresh</v>
          </cell>
          <cell r="M4006" t="str">
            <v>N/A</v>
          </cell>
          <cell r="N4006" t="str">
            <v>-</v>
          </cell>
        </row>
        <row r="4007">
          <cell r="E4007" t="str">
            <v>N218746</v>
          </cell>
          <cell r="F4007" t="str">
            <v>2025-01-21 11:51:00</v>
          </cell>
          <cell r="G4007">
            <v>13000</v>
          </cell>
          <cell r="H4007">
            <v>46031</v>
          </cell>
          <cell r="I4007" t="str">
            <v>AGHA.M.JAFFER</v>
          </cell>
          <cell r="J4007" t="str">
            <v>Accepted</v>
          </cell>
          <cell r="K4007" t="str">
            <v>Online Transfer</v>
          </cell>
          <cell r="L4007" t="str">
            <v>Renewal</v>
          </cell>
          <cell r="M4007" t="str">
            <v>-</v>
          </cell>
          <cell r="N4007" t="str">
            <v>-</v>
          </cell>
        </row>
        <row r="4008">
          <cell r="E4008">
            <v>482087</v>
          </cell>
          <cell r="F4008" t="str">
            <v>2026-01-05 17:59:06</v>
          </cell>
          <cell r="G4008">
            <v>13000</v>
          </cell>
          <cell r="H4008">
            <v>46028</v>
          </cell>
          <cell r="I4008" t="str">
            <v>SAJID.HUSSAIN</v>
          </cell>
          <cell r="J4008" t="str">
            <v>Accepted</v>
          </cell>
          <cell r="K4008" t="str">
            <v>Online Transfer</v>
          </cell>
          <cell r="L4008" t="str">
            <v>Fresh</v>
          </cell>
          <cell r="M4008" t="str">
            <v>N/A</v>
          </cell>
          <cell r="N4008" t="str">
            <v>-</v>
          </cell>
        </row>
        <row r="4009">
          <cell r="E4009" t="str">
            <v>R002591</v>
          </cell>
          <cell r="F4009" t="str">
            <v>2023-12-27 13:07:26</v>
          </cell>
          <cell r="G4009">
            <v>15000</v>
          </cell>
          <cell r="H4009">
            <v>46030</v>
          </cell>
          <cell r="I4009" t="str">
            <v>SHAHROZ</v>
          </cell>
          <cell r="J4009" t="str">
            <v>Accepted</v>
          </cell>
          <cell r="K4009" t="str">
            <v>Online Transfer</v>
          </cell>
          <cell r="L4009" t="str">
            <v>Renewal</v>
          </cell>
          <cell r="M4009" t="str">
            <v>-</v>
          </cell>
          <cell r="N4009" t="str">
            <v>-</v>
          </cell>
        </row>
        <row r="4010">
          <cell r="E4010">
            <v>10146881</v>
          </cell>
          <cell r="F4010" t="str">
            <v>2024-01-10 13:50:52</v>
          </cell>
          <cell r="G4010">
            <v>13000</v>
          </cell>
          <cell r="H4010">
            <v>46030</v>
          </cell>
          <cell r="I4010" t="str">
            <v>SHAHROZ</v>
          </cell>
          <cell r="J4010" t="str">
            <v>Accepted</v>
          </cell>
          <cell r="K4010" t="str">
            <v>Online Transfer</v>
          </cell>
          <cell r="L4010" t="str">
            <v>Renewal</v>
          </cell>
          <cell r="M4010" t="str">
            <v>-</v>
          </cell>
          <cell r="N4010" t="str">
            <v>-</v>
          </cell>
        </row>
        <row r="4011">
          <cell r="E4011" t="str">
            <v>NFBFE 1683SR014210</v>
          </cell>
          <cell r="F4011" t="str">
            <v>2026-01-03 14:32:35</v>
          </cell>
          <cell r="G4011">
            <v>13000</v>
          </cell>
          <cell r="H4011">
            <v>46025</v>
          </cell>
          <cell r="I4011" t="str">
            <v>SAJID.HUSSAIN</v>
          </cell>
          <cell r="J4011" t="str">
            <v>Accepted</v>
          </cell>
          <cell r="K4011" t="str">
            <v>Online Transfer</v>
          </cell>
          <cell r="L4011" t="str">
            <v>Fresh</v>
          </cell>
          <cell r="M4011" t="str">
            <v>N/A</v>
          </cell>
          <cell r="N4011" t="str">
            <v>-</v>
          </cell>
        </row>
        <row r="4012">
          <cell r="E4012" t="str">
            <v>BGN-518</v>
          </cell>
          <cell r="F4012" t="str">
            <v>2025-12-13 19:31:05</v>
          </cell>
          <cell r="G4012">
            <v>2500</v>
          </cell>
          <cell r="H4012">
            <v>46029</v>
          </cell>
          <cell r="I4012" t="str">
            <v>SHAYAN</v>
          </cell>
          <cell r="J4012" t="str">
            <v>Accepted</v>
          </cell>
          <cell r="K4012" t="str">
            <v>Online Transfer</v>
          </cell>
          <cell r="L4012" t="str">
            <v>Fresh</v>
          </cell>
          <cell r="M4012" t="str">
            <v>N/A</v>
          </cell>
          <cell r="N4012" t="str">
            <v>-</v>
          </cell>
        </row>
        <row r="4013">
          <cell r="E4013" t="str">
            <v>NFBGN9670SR064119</v>
          </cell>
          <cell r="F4013" t="str">
            <v>2026-01-03 13:56:40</v>
          </cell>
          <cell r="G4013">
            <v>13000</v>
          </cell>
          <cell r="H4013">
            <v>46025</v>
          </cell>
          <cell r="I4013" t="str">
            <v>SAJID.HUSSAIN</v>
          </cell>
          <cell r="J4013" t="str">
            <v>Accepted</v>
          </cell>
          <cell r="K4013" t="str">
            <v>Online Transfer</v>
          </cell>
          <cell r="L4013" t="str">
            <v>Fresh</v>
          </cell>
          <cell r="M4013" t="str">
            <v>N/A</v>
          </cell>
          <cell r="N4013" t="str">
            <v>-</v>
          </cell>
        </row>
        <row r="4014">
          <cell r="E4014">
            <v>46601</v>
          </cell>
          <cell r="F4014" t="str">
            <v>2025-01-15 16:27:41</v>
          </cell>
          <cell r="G4014">
            <v>15500</v>
          </cell>
          <cell r="H4014">
            <v>46030</v>
          </cell>
          <cell r="I4014" t="str">
            <v>SHAHROZ</v>
          </cell>
          <cell r="J4014" t="str">
            <v>Accepted</v>
          </cell>
          <cell r="K4014" t="str">
            <v>Online Transfer</v>
          </cell>
          <cell r="L4014" t="str">
            <v>Renewal</v>
          </cell>
          <cell r="M4014" t="str">
            <v>-</v>
          </cell>
          <cell r="N4014" t="str">
            <v>-</v>
          </cell>
        </row>
        <row r="4015">
          <cell r="E4015" t="str">
            <v>NZE170R-4153418</v>
          </cell>
          <cell r="F4015" t="str">
            <v>2026-01-02 17:55:26</v>
          </cell>
          <cell r="G4015">
            <v>13000</v>
          </cell>
          <cell r="H4015">
            <v>46025</v>
          </cell>
          <cell r="I4015" t="str">
            <v>SAJID.HUSSAIN</v>
          </cell>
          <cell r="J4015" t="str">
            <v>Accepted</v>
          </cell>
          <cell r="K4015" t="str">
            <v>Online Transfer</v>
          </cell>
          <cell r="L4015" t="str">
            <v>Fresh</v>
          </cell>
          <cell r="M4015" t="str">
            <v>N/A</v>
          </cell>
          <cell r="N4015" t="str">
            <v>-</v>
          </cell>
        </row>
        <row r="4016">
          <cell r="E4016" t="str">
            <v>R035916</v>
          </cell>
          <cell r="F4016" t="str">
            <v>2024-01-02 17:22:17</v>
          </cell>
          <cell r="G4016">
            <v>12500</v>
          </cell>
          <cell r="H4016">
            <v>46028</v>
          </cell>
          <cell r="I4016" t="str">
            <v>SHAHROZ</v>
          </cell>
          <cell r="J4016" t="str">
            <v>Accepted</v>
          </cell>
          <cell r="K4016" t="str">
            <v>Online Transfer</v>
          </cell>
          <cell r="L4016" t="str">
            <v>Renewal</v>
          </cell>
          <cell r="M4016" t="str">
            <v>-</v>
          </cell>
          <cell r="N4016" t="str">
            <v>-</v>
          </cell>
        </row>
        <row r="4017">
          <cell r="E4017">
            <v>7066108</v>
          </cell>
          <cell r="F4017" t="str">
            <v>2025-12-24 18:57:53</v>
          </cell>
          <cell r="G4017">
            <v>16000</v>
          </cell>
          <cell r="H4017">
            <v>46031</v>
          </cell>
          <cell r="I4017" t="str">
            <v>SAJID.HUSSAIN</v>
          </cell>
          <cell r="J4017" t="str">
            <v>Accepted</v>
          </cell>
          <cell r="K4017" t="str">
            <v>Online Transfer</v>
          </cell>
          <cell r="L4017" t="str">
            <v>Fresh</v>
          </cell>
          <cell r="M4017" t="str">
            <v>SYED UZAIR NASEER</v>
          </cell>
          <cell r="N4017" t="str">
            <v>42201-7047835-5</v>
          </cell>
        </row>
        <row r="4018">
          <cell r="E4018" t="str">
            <v>BL2502</v>
          </cell>
          <cell r="F4018" t="str">
            <v>2025-12-30 14:53:20</v>
          </cell>
          <cell r="G4018">
            <v>10000</v>
          </cell>
          <cell r="H4018">
            <v>46031</v>
          </cell>
          <cell r="I4018" t="str">
            <v>SAJID.HUSSAIN</v>
          </cell>
          <cell r="J4018" t="str">
            <v>Accepted</v>
          </cell>
          <cell r="K4018" t="str">
            <v>Online Transfer</v>
          </cell>
          <cell r="L4018" t="str">
            <v>Fresh</v>
          </cell>
          <cell r="M4018" t="str">
            <v>N/A</v>
          </cell>
          <cell r="N4018" t="str">
            <v>-</v>
          </cell>
        </row>
        <row r="4019">
          <cell r="E4019" t="str">
            <v>BXS572</v>
          </cell>
          <cell r="F4019" t="str">
            <v>2025-12-26 18:12:31</v>
          </cell>
          <cell r="G4019">
            <v>10000</v>
          </cell>
          <cell r="H4019">
            <v>46031</v>
          </cell>
          <cell r="I4019" t="str">
            <v>SAJID.HUSSAIN</v>
          </cell>
          <cell r="J4019" t="str">
            <v>Accepted</v>
          </cell>
          <cell r="K4019" t="str">
            <v>Online Transfer</v>
          </cell>
          <cell r="L4019" t="str">
            <v>Fresh</v>
          </cell>
          <cell r="M4019" t="str">
            <v>N/A</v>
          </cell>
          <cell r="N4019" t="str">
            <v>-</v>
          </cell>
        </row>
        <row r="4020">
          <cell r="E4020" t="str">
            <v>TGN156R-0443622</v>
          </cell>
          <cell r="F4020" t="str">
            <v>2025-12-16 18:23:37</v>
          </cell>
          <cell r="G4020">
            <v>10000</v>
          </cell>
          <cell r="H4020">
            <v>46031</v>
          </cell>
          <cell r="I4020" t="str">
            <v>SAJID.HUSSAIN</v>
          </cell>
          <cell r="J4020" t="str">
            <v>Accepted</v>
          </cell>
          <cell r="K4020" t="str">
            <v>Online Transfer</v>
          </cell>
          <cell r="L4020" t="str">
            <v>Fresh</v>
          </cell>
          <cell r="M4020" t="str">
            <v>N/A</v>
          </cell>
          <cell r="N4020" t="str">
            <v>-</v>
          </cell>
        </row>
        <row r="4021">
          <cell r="E4021" t="str">
            <v>BTF-623</v>
          </cell>
          <cell r="F4021" t="str">
            <v>2025-12-05 21:49:35</v>
          </cell>
          <cell r="G4021">
            <v>10000</v>
          </cell>
          <cell r="H4021">
            <v>46031</v>
          </cell>
          <cell r="I4021" t="str">
            <v>SAJID.HUSSAIN</v>
          </cell>
          <cell r="J4021" t="str">
            <v>Accepted</v>
          </cell>
          <cell r="K4021" t="str">
            <v>Online Transfer</v>
          </cell>
          <cell r="L4021" t="str">
            <v>Fresh</v>
          </cell>
          <cell r="M4021" t="str">
            <v>N/A</v>
          </cell>
          <cell r="N4021" t="str">
            <v>-</v>
          </cell>
        </row>
        <row r="4022">
          <cell r="E4022" t="str">
            <v>UA59S2016626</v>
          </cell>
          <cell r="F4022" t="str">
            <v>2025-12-02 16:41:11</v>
          </cell>
          <cell r="G4022">
            <v>10000</v>
          </cell>
          <cell r="H4022">
            <v>46031</v>
          </cell>
          <cell r="I4022" t="str">
            <v>SAJID.HUSSAIN</v>
          </cell>
          <cell r="J4022" t="str">
            <v>Accepted</v>
          </cell>
          <cell r="K4022" t="str">
            <v>Online Transfer</v>
          </cell>
          <cell r="L4022" t="str">
            <v>Fresh</v>
          </cell>
          <cell r="M4022" t="str">
            <v>N/A</v>
          </cell>
          <cell r="N4022" t="str">
            <v>-</v>
          </cell>
        </row>
        <row r="4023">
          <cell r="E4023" t="str">
            <v>S00110418</v>
          </cell>
          <cell r="F4023" t="str">
            <v>2026-01-09 00:00:00</v>
          </cell>
          <cell r="G4023">
            <v>20000</v>
          </cell>
          <cell r="H4023">
            <v>46031</v>
          </cell>
          <cell r="I4023" t="str">
            <v>ABDUL.AHAD</v>
          </cell>
          <cell r="J4023" t="str">
            <v>Accepted</v>
          </cell>
          <cell r="K4023" t="str">
            <v>Cash Deposit</v>
          </cell>
          <cell r="L4023" t="str">
            <v>Conversion</v>
          </cell>
          <cell r="M4023" t="str">
            <v>NON</v>
          </cell>
          <cell r="N4023" t="str">
            <v>-</v>
          </cell>
        </row>
        <row r="4024">
          <cell r="E4024" t="str">
            <v>BYE766</v>
          </cell>
          <cell r="F4024" t="str">
            <v>2025-12-01 18:19:30</v>
          </cell>
          <cell r="G4024">
            <v>10000</v>
          </cell>
          <cell r="H4024">
            <v>46031</v>
          </cell>
          <cell r="I4024" t="str">
            <v>SAJID.HUSSAIN</v>
          </cell>
          <cell r="J4024" t="str">
            <v>Accepted</v>
          </cell>
          <cell r="K4024" t="str">
            <v>Online Transfer</v>
          </cell>
          <cell r="L4024" t="str">
            <v>Fresh</v>
          </cell>
          <cell r="M4024" t="str">
            <v>N/A</v>
          </cell>
          <cell r="N4024" t="str">
            <v>-</v>
          </cell>
        </row>
        <row r="4025">
          <cell r="E4025">
            <v>500501</v>
          </cell>
          <cell r="F4025" t="str">
            <v>2024-01-23 13:36:32</v>
          </cell>
          <cell r="G4025">
            <v>15500</v>
          </cell>
          <cell r="H4025">
            <v>46031</v>
          </cell>
          <cell r="I4025" t="str">
            <v>AGHA.M.JAFFER</v>
          </cell>
          <cell r="J4025" t="str">
            <v>Accepted</v>
          </cell>
          <cell r="K4025" t="str">
            <v>Online Transfer</v>
          </cell>
          <cell r="L4025" t="str">
            <v>Renewal</v>
          </cell>
          <cell r="M4025" t="str">
            <v>-</v>
          </cell>
          <cell r="N4025" t="str">
            <v>-</v>
          </cell>
        </row>
        <row r="4026">
          <cell r="E4026">
            <v>103497</v>
          </cell>
          <cell r="F4026" t="str">
            <v>2026-01-09 00:00:00</v>
          </cell>
          <cell r="G4026">
            <v>16200</v>
          </cell>
          <cell r="H4026">
            <v>46031</v>
          </cell>
          <cell r="I4026" t="str">
            <v>ABDUL.AHAD</v>
          </cell>
          <cell r="J4026" t="str">
            <v>Accepted</v>
          </cell>
          <cell r="K4026" t="str">
            <v>Online Transfer</v>
          </cell>
          <cell r="L4026" t="str">
            <v>Conversion</v>
          </cell>
          <cell r="M4026" t="str">
            <v>NON</v>
          </cell>
          <cell r="N4026" t="str">
            <v>-</v>
          </cell>
        </row>
        <row r="4027">
          <cell r="E4027" t="str">
            <v>S00111748</v>
          </cell>
          <cell r="F4027" t="str">
            <v>2024-01-03 09:17:00</v>
          </cell>
          <cell r="G4027">
            <v>13000</v>
          </cell>
          <cell r="H4027">
            <v>46031</v>
          </cell>
          <cell r="I4027" t="str">
            <v>ABDUL.AHAD</v>
          </cell>
          <cell r="J4027" t="str">
            <v>Accepted</v>
          </cell>
          <cell r="K4027" t="str">
            <v>Online Transfer</v>
          </cell>
          <cell r="L4027" t="str">
            <v>Renewal</v>
          </cell>
          <cell r="M4027" t="str">
            <v>-</v>
          </cell>
          <cell r="N4027" t="str">
            <v>-</v>
          </cell>
        </row>
        <row r="4028">
          <cell r="E4028" t="str">
            <v>NFBGN8624R063305</v>
          </cell>
          <cell r="F4028" t="str">
            <v>2026-01-05 11:23:01</v>
          </cell>
          <cell r="G4028">
            <v>13000</v>
          </cell>
          <cell r="H4028">
            <v>46028</v>
          </cell>
          <cell r="I4028" t="str">
            <v>SAJID.HUSSAIN</v>
          </cell>
          <cell r="J4028" t="str">
            <v>Accepted</v>
          </cell>
          <cell r="K4028" t="str">
            <v>Cash Deposit</v>
          </cell>
          <cell r="L4028" t="str">
            <v>Fresh</v>
          </cell>
          <cell r="M4028" t="str">
            <v>N/A</v>
          </cell>
          <cell r="N4028" t="str">
            <v>-</v>
          </cell>
        </row>
        <row r="4029">
          <cell r="E4029">
            <v>6021133</v>
          </cell>
          <cell r="F4029" t="str">
            <v>2024-01-02 13:24:47</v>
          </cell>
          <cell r="G4029">
            <v>13000</v>
          </cell>
          <cell r="H4029">
            <v>46031</v>
          </cell>
          <cell r="I4029" t="str">
            <v>ABDUL.AHAD</v>
          </cell>
          <cell r="J4029" t="str">
            <v>Accepted</v>
          </cell>
          <cell r="K4029" t="str">
            <v>Cash Deposit</v>
          </cell>
          <cell r="L4029" t="str">
            <v>Renewal</v>
          </cell>
          <cell r="M4029" t="str">
            <v>-</v>
          </cell>
          <cell r="N4029" t="str">
            <v>-</v>
          </cell>
        </row>
        <row r="4030">
          <cell r="E4030">
            <v>10032105</v>
          </cell>
          <cell r="F4030" t="str">
            <v>2025-01-02 00:00:00</v>
          </cell>
          <cell r="G4030">
            <v>12000</v>
          </cell>
          <cell r="H4030">
            <v>46031</v>
          </cell>
          <cell r="I4030" t="str">
            <v>ABDUL.AHAD</v>
          </cell>
          <cell r="J4030" t="str">
            <v>Accepted</v>
          </cell>
          <cell r="K4030" t="str">
            <v>Online Transfer</v>
          </cell>
          <cell r="L4030" t="str">
            <v>Renewal</v>
          </cell>
          <cell r="M4030" t="str">
            <v>-</v>
          </cell>
          <cell r="N4030" t="str">
            <v>-</v>
          </cell>
        </row>
        <row r="4031">
          <cell r="E4031" t="str">
            <v>NR027243</v>
          </cell>
          <cell r="F4031" t="str">
            <v>2024-01-09 00:00:00</v>
          </cell>
          <cell r="G4031">
            <v>15000</v>
          </cell>
          <cell r="H4031">
            <v>46031</v>
          </cell>
          <cell r="I4031" t="str">
            <v>ABDUL.AHAD</v>
          </cell>
          <cell r="J4031" t="str">
            <v>Accepted</v>
          </cell>
          <cell r="K4031" t="str">
            <v>Online Transfer</v>
          </cell>
          <cell r="L4031" t="str">
            <v>Renewal</v>
          </cell>
          <cell r="M4031" t="str">
            <v>-</v>
          </cell>
          <cell r="N4031" t="str">
            <v>-</v>
          </cell>
        </row>
        <row r="4032">
          <cell r="E4032" t="str">
            <v>ZRE171R-6020803</v>
          </cell>
          <cell r="F4032" t="str">
            <v>2025-01-15 00:00:00</v>
          </cell>
          <cell r="G4032">
            <v>15000</v>
          </cell>
          <cell r="H4032">
            <v>46030</v>
          </cell>
          <cell r="I4032" t="str">
            <v>ABDUL.AHAD</v>
          </cell>
          <cell r="J4032" t="str">
            <v>Accepted</v>
          </cell>
          <cell r="K4032" t="str">
            <v>Online Transfer</v>
          </cell>
          <cell r="L4032" t="str">
            <v>Renewal</v>
          </cell>
          <cell r="M4032" t="str">
            <v>-</v>
          </cell>
          <cell r="N4032" t="str">
            <v>-</v>
          </cell>
        </row>
        <row r="4033">
          <cell r="E4033" t="str">
            <v>ZRE171R-6053422</v>
          </cell>
          <cell r="F4033" t="str">
            <v>2026-01-09 00:00:00</v>
          </cell>
          <cell r="G4033">
            <v>15500</v>
          </cell>
          <cell r="H4033">
            <v>46031</v>
          </cell>
          <cell r="I4033" t="str">
            <v>AGHA.M.JAFFER</v>
          </cell>
          <cell r="J4033" t="str">
            <v>Accepted</v>
          </cell>
          <cell r="K4033" t="str">
            <v>Cash Deposit</v>
          </cell>
          <cell r="L4033" t="str">
            <v>Conversion</v>
          </cell>
          <cell r="M4033" t="str">
            <v>NA</v>
          </cell>
          <cell r="N4033" t="str">
            <v>-</v>
          </cell>
        </row>
        <row r="4034">
          <cell r="E4034" t="str">
            <v>EH045287</v>
          </cell>
          <cell r="F4034" t="str">
            <v>2026-01-07 20:53:14</v>
          </cell>
          <cell r="G4034">
            <v>13000</v>
          </cell>
          <cell r="H4034">
            <v>46030</v>
          </cell>
          <cell r="I4034" t="str">
            <v>SABOOR.ALI</v>
          </cell>
          <cell r="J4034" t="str">
            <v>Accepted</v>
          </cell>
          <cell r="K4034" t="str">
            <v>Online Transfer</v>
          </cell>
          <cell r="L4034" t="str">
            <v>Fresh</v>
          </cell>
          <cell r="M4034" t="str">
            <v>N/A</v>
          </cell>
          <cell r="N4034" t="str">
            <v>-</v>
          </cell>
        </row>
        <row r="4035">
          <cell r="E4035" t="str">
            <v>NF1AE306H1193792</v>
          </cell>
          <cell r="F4035" t="str">
            <v>2026-01-06 00:00:00</v>
          </cell>
          <cell r="G4035">
            <v>13000</v>
          </cell>
          <cell r="H4035">
            <v>46028</v>
          </cell>
          <cell r="I4035" t="str">
            <v>SABOOR.ALI</v>
          </cell>
          <cell r="J4035" t="str">
            <v>Accepted</v>
          </cell>
          <cell r="K4035" t="str">
            <v>Online Transfer</v>
          </cell>
          <cell r="L4035" t="str">
            <v>Fresh</v>
          </cell>
          <cell r="M4035" t="str">
            <v>N/A</v>
          </cell>
          <cell r="N4035" t="str">
            <v>-</v>
          </cell>
        </row>
        <row r="4036">
          <cell r="E4036" t="str">
            <v>NZE170R-4033432</v>
          </cell>
          <cell r="F4036" t="str">
            <v>2026-01-06 19:57:13</v>
          </cell>
          <cell r="G4036">
            <v>13000</v>
          </cell>
          <cell r="H4036">
            <v>46029</v>
          </cell>
          <cell r="I4036" t="str">
            <v>SABOOR.ALI</v>
          </cell>
          <cell r="J4036" t="str">
            <v>Accepted</v>
          </cell>
          <cell r="K4036" t="str">
            <v>Online Transfer</v>
          </cell>
          <cell r="L4036" t="str">
            <v>Fresh</v>
          </cell>
          <cell r="M4036" t="str">
            <v>N/A</v>
          </cell>
          <cell r="N4036" t="str">
            <v>-</v>
          </cell>
        </row>
        <row r="4037">
          <cell r="E4037" t="str">
            <v>NF1AET306H1233723</v>
          </cell>
          <cell r="F4037" t="str">
            <v>2026-01-08 14:27:01</v>
          </cell>
          <cell r="G4037">
            <v>13000</v>
          </cell>
          <cell r="H4037">
            <v>46030</v>
          </cell>
          <cell r="I4037" t="str">
            <v>SABOOR.ALI</v>
          </cell>
          <cell r="J4037" t="str">
            <v>Accepted</v>
          </cell>
          <cell r="K4037" t="str">
            <v>Online Transfer</v>
          </cell>
          <cell r="L4037" t="str">
            <v>Fresh</v>
          </cell>
          <cell r="M4037" t="str">
            <v>N/A</v>
          </cell>
          <cell r="N4037" t="str">
            <v>-</v>
          </cell>
        </row>
        <row r="4038">
          <cell r="E4038" t="str">
            <v>LA350S-0341899</v>
          </cell>
          <cell r="F4038" t="str">
            <v>2026-01-05 18:04:57</v>
          </cell>
          <cell r="G4038">
            <v>15000</v>
          </cell>
          <cell r="H4038">
            <v>46027</v>
          </cell>
          <cell r="I4038" t="str">
            <v>SABOOR.ALI</v>
          </cell>
          <cell r="J4038" t="str">
            <v>Accepted</v>
          </cell>
          <cell r="K4038" t="str">
            <v>Online Transfer</v>
          </cell>
          <cell r="L4038" t="str">
            <v>Fresh</v>
          </cell>
          <cell r="M4038" t="str">
            <v>N/A</v>
          </cell>
          <cell r="N4038" t="str">
            <v>-</v>
          </cell>
        </row>
        <row r="4039">
          <cell r="E4039" t="str">
            <v>NKMASE2E6N1002141</v>
          </cell>
          <cell r="F4039" t="str">
            <v>2026-01-07 11:34:15</v>
          </cell>
          <cell r="G4039">
            <v>13000</v>
          </cell>
          <cell r="H4039">
            <v>46028</v>
          </cell>
          <cell r="I4039" t="str">
            <v>SABOOR.ALI</v>
          </cell>
          <cell r="J4039" t="str">
            <v>Accepted</v>
          </cell>
          <cell r="K4039" t="str">
            <v>Online Transfer</v>
          </cell>
          <cell r="L4039" t="str">
            <v>Fresh</v>
          </cell>
          <cell r="M4039" t="str">
            <v>N/A</v>
          </cell>
          <cell r="N4039" t="str">
            <v>-</v>
          </cell>
        </row>
        <row r="4040">
          <cell r="E4040" t="str">
            <v>NFBFC6661NR083502</v>
          </cell>
          <cell r="F4040" t="str">
            <v>2026-01-05 16:04:19</v>
          </cell>
          <cell r="G4040">
            <v>13000</v>
          </cell>
          <cell r="H4040">
            <v>46028</v>
          </cell>
          <cell r="I4040" t="str">
            <v>SABOOR.ALI</v>
          </cell>
          <cell r="J4040" t="str">
            <v>Accepted</v>
          </cell>
          <cell r="K4040" t="str">
            <v>Cash Deposit</v>
          </cell>
          <cell r="L4040" t="str">
            <v>Fresh</v>
          </cell>
          <cell r="M4040" t="str">
            <v>N/A</v>
          </cell>
          <cell r="N4040" t="str">
            <v>-</v>
          </cell>
        </row>
        <row r="4041">
          <cell r="E4041" t="str">
            <v>L275S-0165363</v>
          </cell>
          <cell r="F4041" t="str">
            <v>2026-01-08 11:03:12</v>
          </cell>
          <cell r="G4041">
            <v>10000</v>
          </cell>
          <cell r="H4041">
            <v>46031</v>
          </cell>
          <cell r="I4041" t="str">
            <v>FARHANA.FAISAL</v>
          </cell>
          <cell r="J4041" t="str">
            <v>Accepted</v>
          </cell>
          <cell r="K4041" t="str">
            <v>Online Transfer</v>
          </cell>
          <cell r="L4041" t="str">
            <v>Fresh</v>
          </cell>
          <cell r="M4041" t="str">
            <v>N/A</v>
          </cell>
          <cell r="N4041" t="str">
            <v>-</v>
          </cell>
        </row>
        <row r="4042">
          <cell r="E4042" t="str">
            <v>0310388</v>
          </cell>
          <cell r="F4042" t="str">
            <v>2026-01-07 14:00:49</v>
          </cell>
          <cell r="G4042">
            <v>10000</v>
          </cell>
          <cell r="H4042">
            <v>46031</v>
          </cell>
          <cell r="I4042" t="str">
            <v>FARHANA.FAISAL</v>
          </cell>
          <cell r="J4042" t="str">
            <v>Accepted</v>
          </cell>
          <cell r="K4042" t="str">
            <v>Online Transfer</v>
          </cell>
          <cell r="L4042" t="str">
            <v>Fresh</v>
          </cell>
          <cell r="M4042" t="str">
            <v>N/A</v>
          </cell>
          <cell r="N4042" t="str">
            <v>-</v>
          </cell>
        </row>
        <row r="4043">
          <cell r="E4043" t="str">
            <v>S-0324426</v>
          </cell>
          <cell r="F4043" t="str">
            <v>2026-01-07 11:55:57</v>
          </cell>
          <cell r="G4043">
            <v>10000</v>
          </cell>
          <cell r="H4043">
            <v>46030</v>
          </cell>
          <cell r="I4043" t="str">
            <v>FARHANA.FAISAL</v>
          </cell>
          <cell r="J4043" t="str">
            <v>Accepted</v>
          </cell>
          <cell r="K4043" t="str">
            <v>Online Transfer</v>
          </cell>
          <cell r="L4043" t="str">
            <v>Fresh</v>
          </cell>
          <cell r="M4043" t="str">
            <v>N/A</v>
          </cell>
          <cell r="N4043" t="str">
            <v>-</v>
          </cell>
        </row>
        <row r="4044">
          <cell r="E4044" t="str">
            <v>S-0310056</v>
          </cell>
          <cell r="F4044" t="str">
            <v>2026-01-07 12:05:52</v>
          </cell>
          <cell r="G4044">
            <v>10000</v>
          </cell>
          <cell r="H4044">
            <v>46030</v>
          </cell>
          <cell r="I4044" t="str">
            <v>FARHANA.FAISAL</v>
          </cell>
          <cell r="J4044" t="str">
            <v>Accepted</v>
          </cell>
          <cell r="K4044" t="str">
            <v>Online Transfer</v>
          </cell>
          <cell r="L4044" t="str">
            <v>Fresh</v>
          </cell>
          <cell r="M4044" t="str">
            <v>N/A</v>
          </cell>
          <cell r="N4044" t="str">
            <v>-</v>
          </cell>
        </row>
        <row r="4045">
          <cell r="E4045" t="str">
            <v>S00116053</v>
          </cell>
          <cell r="F4045" t="str">
            <v>2024-12-11 15:04:18</v>
          </cell>
          <cell r="G4045">
            <v>12000</v>
          </cell>
          <cell r="H4045">
            <v>46031</v>
          </cell>
          <cell r="I4045" t="str">
            <v>IQRA.KHAN</v>
          </cell>
          <cell r="J4045" t="str">
            <v>Accepted</v>
          </cell>
          <cell r="K4045" t="str">
            <v>Online Transfer</v>
          </cell>
          <cell r="L4045" t="str">
            <v>Renewal</v>
          </cell>
          <cell r="M4045" t="str">
            <v>-</v>
          </cell>
          <cell r="N4045" t="str">
            <v>-</v>
          </cell>
        </row>
        <row r="4046">
          <cell r="E4046" t="str">
            <v>RE37P-002535</v>
          </cell>
          <cell r="F4046" t="str">
            <v>2025-12-23 19:45:47</v>
          </cell>
          <cell r="G4046">
            <v>10000</v>
          </cell>
          <cell r="H4046">
            <v>46037</v>
          </cell>
          <cell r="I4046" t="str">
            <v>KHIZAR.SHERWANI</v>
          </cell>
          <cell r="J4046" t="str">
            <v>Accepted</v>
          </cell>
          <cell r="K4046" t="str">
            <v>Cash</v>
          </cell>
          <cell r="L4046" t="str">
            <v>Fresh</v>
          </cell>
          <cell r="M4046" t="str">
            <v>N/A</v>
          </cell>
          <cell r="N4046" t="str">
            <v>-</v>
          </cell>
        </row>
        <row r="4047">
          <cell r="E4047">
            <v>913306</v>
          </cell>
          <cell r="F4047" t="str">
            <v>2024-12-28 19:20:14</v>
          </cell>
          <cell r="G4047">
            <v>12000</v>
          </cell>
          <cell r="H4047">
            <v>46031</v>
          </cell>
          <cell r="I4047" t="str">
            <v>M.MUSTAFA</v>
          </cell>
          <cell r="J4047" t="str">
            <v>Accepted</v>
          </cell>
          <cell r="K4047" t="str">
            <v>Online Transfer</v>
          </cell>
          <cell r="L4047" t="str">
            <v>Renewal</v>
          </cell>
          <cell r="M4047" t="str">
            <v>-</v>
          </cell>
          <cell r="N4047" t="str">
            <v>-</v>
          </cell>
        </row>
        <row r="4048">
          <cell r="E4048">
            <v>1093180</v>
          </cell>
          <cell r="F4048" t="str">
            <v>2020-01-09 14:19:39</v>
          </cell>
          <cell r="G4048">
            <v>15500</v>
          </cell>
          <cell r="H4048">
            <v>46031</v>
          </cell>
          <cell r="I4048" t="str">
            <v>WASEEM.TARIQ</v>
          </cell>
          <cell r="J4048" t="str">
            <v>Accepted</v>
          </cell>
          <cell r="K4048" t="str">
            <v>Online Transfer</v>
          </cell>
          <cell r="L4048" t="str">
            <v>Renewal</v>
          </cell>
          <cell r="M4048" t="str">
            <v>-</v>
          </cell>
          <cell r="N4048" t="str">
            <v>-</v>
          </cell>
        </row>
        <row r="4049">
          <cell r="E4049">
            <v>6077701</v>
          </cell>
          <cell r="F4049" t="str">
            <v>2023-12-11 12:13:14</v>
          </cell>
          <cell r="G4049">
            <v>10000</v>
          </cell>
          <cell r="H4049">
            <v>46031</v>
          </cell>
          <cell r="I4049" t="str">
            <v>AMIN.CHISHTI</v>
          </cell>
          <cell r="J4049" t="str">
            <v>Accepted</v>
          </cell>
          <cell r="K4049" t="str">
            <v>Online Transfer</v>
          </cell>
          <cell r="L4049" t="str">
            <v>Renewal</v>
          </cell>
          <cell r="M4049" t="str">
            <v>-</v>
          </cell>
          <cell r="N4049" t="str">
            <v>-</v>
          </cell>
        </row>
        <row r="4050">
          <cell r="E4050" t="str">
            <v>S00203490</v>
          </cell>
          <cell r="F4050" t="str">
            <v>2025-12-30 14:21:04</v>
          </cell>
          <cell r="G4050">
            <v>10000</v>
          </cell>
          <cell r="H4050">
            <v>46036</v>
          </cell>
          <cell r="I4050" t="str">
            <v>FARHANA.FAISAL</v>
          </cell>
          <cell r="J4050" t="str">
            <v>Accepted</v>
          </cell>
          <cell r="K4050" t="str">
            <v>Cash</v>
          </cell>
          <cell r="L4050" t="str">
            <v>Fresh</v>
          </cell>
          <cell r="M4050" t="str">
            <v>N/A</v>
          </cell>
          <cell r="N4050" t="str">
            <v>-</v>
          </cell>
        </row>
        <row r="4051">
          <cell r="E4051">
            <v>4167727</v>
          </cell>
          <cell r="F4051" t="str">
            <v>2022-01-21 09:59:04</v>
          </cell>
          <cell r="G4051">
            <v>10000</v>
          </cell>
          <cell r="H4051">
            <v>46030</v>
          </cell>
          <cell r="I4051" t="str">
            <v>SABA.CH</v>
          </cell>
          <cell r="J4051" t="str">
            <v>Accepted</v>
          </cell>
          <cell r="K4051" t="str">
            <v>Online Transfer</v>
          </cell>
          <cell r="L4051" t="str">
            <v>Renewal</v>
          </cell>
          <cell r="M4051" t="str">
            <v>-</v>
          </cell>
          <cell r="N4051" t="str">
            <v>-</v>
          </cell>
        </row>
        <row r="4052">
          <cell r="E4052">
            <v>103106</v>
          </cell>
          <cell r="F4052" t="str">
            <v>2025-12-11 15:02:14</v>
          </cell>
          <cell r="G4052">
            <v>10000</v>
          </cell>
          <cell r="H4052">
            <v>46036</v>
          </cell>
          <cell r="I4052" t="str">
            <v>FARHANA.FAISAL</v>
          </cell>
          <cell r="J4052" t="str">
            <v>Accepted</v>
          </cell>
          <cell r="K4052" t="str">
            <v>Cash</v>
          </cell>
          <cell r="L4052" t="str">
            <v>Fresh</v>
          </cell>
          <cell r="M4052" t="str">
            <v>N/A</v>
          </cell>
          <cell r="N4052" t="str">
            <v>-</v>
          </cell>
        </row>
        <row r="4053">
          <cell r="E4053" t="str">
            <v>H1108952</v>
          </cell>
          <cell r="F4053" t="str">
            <v>2026-01-07 18:01:27</v>
          </cell>
          <cell r="G4053">
            <v>12000</v>
          </cell>
          <cell r="H4053">
            <v>46030</v>
          </cell>
          <cell r="I4053" t="str">
            <v>FARHANA.FAISAL</v>
          </cell>
          <cell r="J4053" t="str">
            <v>Accepted</v>
          </cell>
          <cell r="K4053" t="str">
            <v>Online Transfer</v>
          </cell>
          <cell r="L4053" t="str">
            <v>Fresh</v>
          </cell>
          <cell r="M4053" t="str">
            <v>N/A</v>
          </cell>
          <cell r="N4053" t="str">
            <v>-</v>
          </cell>
        </row>
        <row r="4054">
          <cell r="E4054">
            <v>6065706</v>
          </cell>
          <cell r="F4054" t="str">
            <v>2022-01-22 15:15:43</v>
          </cell>
          <cell r="G4054">
            <v>13000</v>
          </cell>
          <cell r="H4054">
            <v>46030</v>
          </cell>
          <cell r="I4054" t="str">
            <v>SABA.CH</v>
          </cell>
          <cell r="J4054" t="str">
            <v>Accepted</v>
          </cell>
          <cell r="K4054" t="str">
            <v>Online Transfer</v>
          </cell>
          <cell r="L4054" t="str">
            <v>Renewal</v>
          </cell>
          <cell r="M4054" t="str">
            <v>-</v>
          </cell>
          <cell r="N4054" t="str">
            <v>-</v>
          </cell>
        </row>
        <row r="4055">
          <cell r="E4055" t="str">
            <v>S00219781</v>
          </cell>
          <cell r="F4055" t="str">
            <v>2026-01-06 16:20:29</v>
          </cell>
          <cell r="G4055">
            <v>18500</v>
          </cell>
          <cell r="H4055">
            <v>46030</v>
          </cell>
          <cell r="I4055" t="str">
            <v>FARHANA.FAISAL</v>
          </cell>
          <cell r="J4055" t="str">
            <v>Accepted</v>
          </cell>
          <cell r="K4055" t="str">
            <v>Online Transfer</v>
          </cell>
          <cell r="L4055" t="str">
            <v>Fresh</v>
          </cell>
          <cell r="M4055" t="str">
            <v>Atif Farooq</v>
          </cell>
          <cell r="N4055">
            <v>4210168636685</v>
          </cell>
        </row>
        <row r="4056">
          <cell r="E4056" t="str">
            <v>J-7001341</v>
          </cell>
          <cell r="F4056" t="str">
            <v>2026-01-09 00:00:00</v>
          </cell>
          <cell r="G4056">
            <v>13000</v>
          </cell>
          <cell r="H4056">
            <v>46031</v>
          </cell>
          <cell r="I4056" t="str">
            <v>HASNAIN</v>
          </cell>
          <cell r="J4056" t="str">
            <v>Accepted</v>
          </cell>
          <cell r="K4056" t="str">
            <v>Online Transfer</v>
          </cell>
          <cell r="L4056" t="str">
            <v>Conversion</v>
          </cell>
          <cell r="M4056" t="str">
            <v>N/A</v>
          </cell>
          <cell r="N4056" t="str">
            <v>-</v>
          </cell>
        </row>
        <row r="4057">
          <cell r="E4057" t="str">
            <v>NHP10-6753082</v>
          </cell>
          <cell r="F4057" t="str">
            <v>2024-01-19 12:42:37</v>
          </cell>
          <cell r="G4057">
            <v>16000</v>
          </cell>
          <cell r="H4057">
            <v>46031</v>
          </cell>
          <cell r="I4057" t="str">
            <v>NAZRA.NAZAR</v>
          </cell>
          <cell r="J4057" t="str">
            <v>Accepted</v>
          </cell>
          <cell r="K4057" t="str">
            <v>Online Transfer</v>
          </cell>
          <cell r="L4057" t="str">
            <v>Renewal</v>
          </cell>
          <cell r="M4057" t="str">
            <v>-</v>
          </cell>
          <cell r="N4057" t="str">
            <v>-</v>
          </cell>
        </row>
        <row r="4058">
          <cell r="E4058" t="str">
            <v>R006765</v>
          </cell>
          <cell r="F4058" t="str">
            <v>2026-01-09 00:00:00</v>
          </cell>
          <cell r="G4058">
            <v>10000</v>
          </cell>
          <cell r="H4058">
            <v>46031</v>
          </cell>
          <cell r="I4058" t="str">
            <v>SAIF.MALIK</v>
          </cell>
          <cell r="J4058" t="str">
            <v>Accepted</v>
          </cell>
          <cell r="K4058" t="str">
            <v>Online Transfer</v>
          </cell>
          <cell r="L4058" t="str">
            <v>Conversion</v>
          </cell>
          <cell r="M4058" t="str">
            <v>NA</v>
          </cell>
          <cell r="N4058" t="str">
            <v>-</v>
          </cell>
        </row>
        <row r="4059">
          <cell r="E4059">
            <v>985178</v>
          </cell>
          <cell r="F4059" t="str">
            <v>2025-12-16 12:24:12</v>
          </cell>
          <cell r="G4059">
            <v>10000</v>
          </cell>
          <cell r="H4059">
            <v>46014</v>
          </cell>
          <cell r="I4059" t="str">
            <v>M.FAIZAN</v>
          </cell>
          <cell r="J4059" t="str">
            <v>Accepted</v>
          </cell>
          <cell r="K4059" t="str">
            <v>Online Transfer</v>
          </cell>
          <cell r="L4059" t="str">
            <v>Fresh</v>
          </cell>
          <cell r="M4059" t="str">
            <v>N/A</v>
          </cell>
          <cell r="N4059" t="str">
            <v>-</v>
          </cell>
        </row>
        <row r="4060">
          <cell r="E4060">
            <v>1008347</v>
          </cell>
          <cell r="F4060" t="str">
            <v>2026-01-06 00:00:00</v>
          </cell>
          <cell r="G4060">
            <v>14000</v>
          </cell>
          <cell r="H4060">
            <v>46031</v>
          </cell>
          <cell r="I4060" t="str">
            <v>ANIL</v>
          </cell>
          <cell r="J4060" t="str">
            <v>Accepted</v>
          </cell>
          <cell r="K4060" t="str">
            <v>Online Transfer</v>
          </cell>
          <cell r="L4060" t="str">
            <v>Fresh</v>
          </cell>
          <cell r="M4060" t="str">
            <v>N/A</v>
          </cell>
          <cell r="N4060" t="str">
            <v>-</v>
          </cell>
        </row>
        <row r="4061">
          <cell r="E4061" t="str">
            <v>R2003567</v>
          </cell>
          <cell r="F4061" t="str">
            <v>2025-01-23 12:15:35</v>
          </cell>
          <cell r="G4061">
            <v>15000</v>
          </cell>
          <cell r="H4061">
            <v>46031</v>
          </cell>
          <cell r="I4061" t="str">
            <v>NAZRA.NAZAR</v>
          </cell>
          <cell r="J4061" t="str">
            <v>Accepted</v>
          </cell>
          <cell r="K4061" t="str">
            <v>Online Transfer</v>
          </cell>
          <cell r="L4061" t="str">
            <v>Renewal</v>
          </cell>
          <cell r="M4061" t="str">
            <v>-</v>
          </cell>
          <cell r="N4061" t="str">
            <v>-</v>
          </cell>
        </row>
        <row r="4062">
          <cell r="E4062" t="str">
            <v>R078448</v>
          </cell>
          <cell r="F4062" t="str">
            <v>2026-01-09 00:00:00</v>
          </cell>
          <cell r="G4062">
            <v>15000</v>
          </cell>
          <cell r="H4062">
            <v>46031</v>
          </cell>
          <cell r="I4062" t="str">
            <v>MOSES.AKHTAR</v>
          </cell>
          <cell r="J4062" t="str">
            <v>Accepted</v>
          </cell>
          <cell r="K4062" t="str">
            <v>Online Transfer</v>
          </cell>
          <cell r="L4062" t="str">
            <v>Conversion</v>
          </cell>
          <cell r="M4062" t="str">
            <v>N/A</v>
          </cell>
          <cell r="N4062" t="str">
            <v>-</v>
          </cell>
        </row>
        <row r="4063">
          <cell r="E4063">
            <v>7030220</v>
          </cell>
          <cell r="F4063" t="str">
            <v>2025-12-16 16:49:40</v>
          </cell>
          <cell r="G4063">
            <v>18500</v>
          </cell>
          <cell r="H4063">
            <v>46022</v>
          </cell>
          <cell r="I4063" t="str">
            <v>FARJAD.LATIF</v>
          </cell>
          <cell r="J4063" t="str">
            <v>Accepted</v>
          </cell>
          <cell r="K4063" t="str">
            <v>Online Transfer</v>
          </cell>
          <cell r="L4063" t="str">
            <v>Fresh</v>
          </cell>
          <cell r="M4063" t="str">
            <v>ASIF IBRAHIM</v>
          </cell>
          <cell r="N4063" t="str">
            <v>42000-0535721-9</v>
          </cell>
        </row>
        <row r="4064">
          <cell r="E4064">
            <v>1270448</v>
          </cell>
          <cell r="F4064" t="str">
            <v>2025-12-24 19:04:21</v>
          </cell>
          <cell r="G4064">
            <v>12500</v>
          </cell>
          <cell r="H4064">
            <v>46025</v>
          </cell>
          <cell r="I4064" t="str">
            <v>FARJAD.LATIF</v>
          </cell>
          <cell r="J4064" t="str">
            <v>Accepted</v>
          </cell>
          <cell r="K4064" t="str">
            <v>Online Transfer</v>
          </cell>
          <cell r="L4064" t="str">
            <v>Fresh</v>
          </cell>
          <cell r="M4064" t="str">
            <v>N/A</v>
          </cell>
          <cell r="N4064" t="str">
            <v>-</v>
          </cell>
        </row>
        <row r="4065">
          <cell r="E4065" t="str">
            <v>Q359391</v>
          </cell>
          <cell r="F4065" t="str">
            <v>2026-01-02 18:19:53</v>
          </cell>
          <cell r="G4065">
            <v>10000</v>
          </cell>
          <cell r="H4065">
            <v>46024</v>
          </cell>
          <cell r="I4065" t="str">
            <v>FARJAD.LATIF</v>
          </cell>
          <cell r="J4065" t="str">
            <v>Accepted</v>
          </cell>
          <cell r="K4065" t="str">
            <v>Online Transfer</v>
          </cell>
          <cell r="L4065" t="str">
            <v>Fresh</v>
          </cell>
          <cell r="M4065" t="str">
            <v>N/A</v>
          </cell>
          <cell r="N4065" t="str">
            <v>-</v>
          </cell>
        </row>
        <row r="4066">
          <cell r="E4066">
            <v>5357665</v>
          </cell>
          <cell r="F4066" t="str">
            <v>2026-01-03 12:28:42</v>
          </cell>
          <cell r="G4066">
            <v>13000</v>
          </cell>
          <cell r="H4066">
            <v>46027</v>
          </cell>
          <cell r="I4066" t="str">
            <v>FARJAD.LATIF</v>
          </cell>
          <cell r="J4066" t="str">
            <v>Accepted</v>
          </cell>
          <cell r="K4066" t="str">
            <v>Online Transfer</v>
          </cell>
          <cell r="L4066" t="str">
            <v>Fresh</v>
          </cell>
          <cell r="M4066" t="str">
            <v>N/A</v>
          </cell>
          <cell r="N4066" t="str">
            <v>-</v>
          </cell>
        </row>
        <row r="4067">
          <cell r="E4067">
            <v>9516261</v>
          </cell>
          <cell r="F4067" t="str">
            <v>2022-01-07 16:08:32</v>
          </cell>
          <cell r="G4067">
            <v>16000</v>
          </cell>
          <cell r="H4067">
            <v>46031</v>
          </cell>
          <cell r="I4067" t="str">
            <v>ALIZA.WALEED</v>
          </cell>
          <cell r="J4067" t="str">
            <v>Accepted</v>
          </cell>
          <cell r="K4067" t="str">
            <v>Online Transfer</v>
          </cell>
          <cell r="L4067" t="str">
            <v>Renewal</v>
          </cell>
          <cell r="M4067" t="str">
            <v>-</v>
          </cell>
          <cell r="N4067" t="str">
            <v>-</v>
          </cell>
        </row>
        <row r="4068">
          <cell r="E4068" t="str">
            <v>H10062212</v>
          </cell>
          <cell r="F4068" t="str">
            <v>2025-01-11 13:14:02</v>
          </cell>
          <cell r="G4068">
            <v>12500</v>
          </cell>
          <cell r="H4068">
            <v>46030</v>
          </cell>
          <cell r="I4068" t="str">
            <v>MUHAMMAD.OWAIS</v>
          </cell>
          <cell r="J4068" t="str">
            <v>Accepted</v>
          </cell>
          <cell r="K4068" t="str">
            <v>Online Transfer</v>
          </cell>
          <cell r="L4068" t="str">
            <v>Renewal</v>
          </cell>
          <cell r="M4068" t="str">
            <v>-</v>
          </cell>
          <cell r="N4068" t="str">
            <v>-</v>
          </cell>
        </row>
        <row r="4069">
          <cell r="E4069">
            <v>2012537</v>
          </cell>
          <cell r="F4069" t="str">
            <v>2025-01-09 15:28:46</v>
          </cell>
          <cell r="G4069">
            <v>14000</v>
          </cell>
          <cell r="H4069">
            <v>46031</v>
          </cell>
          <cell r="I4069" t="str">
            <v>M.MUSTAFA</v>
          </cell>
          <cell r="J4069" t="str">
            <v>Accepted</v>
          </cell>
          <cell r="K4069" t="str">
            <v>Online Transfer</v>
          </cell>
          <cell r="L4069" t="str">
            <v>Renewal</v>
          </cell>
          <cell r="M4069" t="str">
            <v>-</v>
          </cell>
          <cell r="N4069" t="str">
            <v>-</v>
          </cell>
        </row>
        <row r="4070">
          <cell r="E4070" t="str">
            <v>TRJ1205145340</v>
          </cell>
          <cell r="F4070" t="str">
            <v>2022-01-20 14:01:14</v>
          </cell>
          <cell r="G4070">
            <v>13000</v>
          </cell>
          <cell r="H4070">
            <v>46031</v>
          </cell>
          <cell r="I4070" t="str">
            <v>ZAYNAB.MUSTAFA</v>
          </cell>
          <cell r="J4070" t="str">
            <v>Accepted</v>
          </cell>
          <cell r="K4070" t="str">
            <v>Online Transfer</v>
          </cell>
          <cell r="L4070" t="str">
            <v>Renewal</v>
          </cell>
          <cell r="M4070" t="str">
            <v>-</v>
          </cell>
          <cell r="N4070" t="str">
            <v>-</v>
          </cell>
        </row>
        <row r="4071">
          <cell r="E4071">
            <v>6079384</v>
          </cell>
          <cell r="F4071" t="str">
            <v>2022-11-30 16:19:01</v>
          </cell>
          <cell r="G4071">
            <v>10000</v>
          </cell>
          <cell r="H4071">
            <v>46031</v>
          </cell>
          <cell r="I4071" t="str">
            <v>JAWAHIR.SAEED</v>
          </cell>
          <cell r="J4071" t="str">
            <v>Accepted</v>
          </cell>
          <cell r="K4071" t="str">
            <v>Online Transfer</v>
          </cell>
          <cell r="L4071" t="str">
            <v>Renewal</v>
          </cell>
          <cell r="M4071" t="str">
            <v>N/A</v>
          </cell>
          <cell r="N4071" t="str">
            <v>-</v>
          </cell>
        </row>
        <row r="4072">
          <cell r="E4072" t="str">
            <v>NFBGN8620RR041528</v>
          </cell>
          <cell r="F4072" t="str">
            <v>2025-01-23 19:09:13</v>
          </cell>
          <cell r="G4072">
            <v>16000</v>
          </cell>
          <cell r="H4072">
            <v>46031</v>
          </cell>
          <cell r="I4072" t="str">
            <v>M.MUSTAFA</v>
          </cell>
          <cell r="J4072" t="str">
            <v>Accepted</v>
          </cell>
          <cell r="K4072" t="str">
            <v>Online Transfer</v>
          </cell>
          <cell r="L4072" t="str">
            <v>Renewal</v>
          </cell>
          <cell r="M4072" t="str">
            <v>-</v>
          </cell>
          <cell r="N4072" t="str">
            <v>-</v>
          </cell>
        </row>
        <row r="4073">
          <cell r="E4073" t="str">
            <v>RR044106</v>
          </cell>
          <cell r="F4073" t="str">
            <v>2025-01-22 14:03:36</v>
          </cell>
          <cell r="G4073">
            <v>18000</v>
          </cell>
          <cell r="H4073">
            <v>46031</v>
          </cell>
          <cell r="I4073" t="str">
            <v>MUHAMMAD.UMER</v>
          </cell>
          <cell r="J4073" t="str">
            <v>Accepted</v>
          </cell>
          <cell r="K4073" t="str">
            <v>Online Transfer</v>
          </cell>
          <cell r="L4073" t="str">
            <v>Renewal</v>
          </cell>
          <cell r="M4073" t="str">
            <v>-</v>
          </cell>
          <cell r="N4073" t="str">
            <v>-</v>
          </cell>
        </row>
        <row r="4074">
          <cell r="E4074">
            <v>265498</v>
          </cell>
          <cell r="F4074" t="str">
            <v>2024-01-24 13:37:32</v>
          </cell>
          <cell r="G4074">
            <v>10000</v>
          </cell>
          <cell r="H4074">
            <v>46031</v>
          </cell>
          <cell r="I4074" t="str">
            <v>JAWAHIR.SAEED</v>
          </cell>
          <cell r="J4074" t="str">
            <v>Accepted</v>
          </cell>
          <cell r="K4074" t="str">
            <v>Online Transfer</v>
          </cell>
          <cell r="L4074" t="str">
            <v>Renewal</v>
          </cell>
          <cell r="M4074" t="str">
            <v>N/A</v>
          </cell>
          <cell r="N4074" t="str">
            <v>-</v>
          </cell>
        </row>
        <row r="4075">
          <cell r="E4075" t="str">
            <v>ZRE171R-6057531</v>
          </cell>
          <cell r="F4075" t="str">
            <v>2024-01-09 00:00:00</v>
          </cell>
          <cell r="G4075">
            <v>12000</v>
          </cell>
          <cell r="H4075">
            <v>46034</v>
          </cell>
          <cell r="I4075" t="str">
            <v>ALIZA.WALEED</v>
          </cell>
          <cell r="J4075" t="str">
            <v>Accepted</v>
          </cell>
          <cell r="K4075" t="str">
            <v>Cheque</v>
          </cell>
          <cell r="L4075" t="str">
            <v>Renewal</v>
          </cell>
          <cell r="M4075" t="str">
            <v>-</v>
          </cell>
          <cell r="N4075" t="str">
            <v>-</v>
          </cell>
        </row>
        <row r="4076">
          <cell r="E4076" t="str">
            <v>CCJ-485</v>
          </cell>
          <cell r="F4076" t="str">
            <v>2025-11-21 09:51:01</v>
          </cell>
          <cell r="G4076">
            <v>9000</v>
          </cell>
          <cell r="H4076">
            <v>46026</v>
          </cell>
          <cell r="I4076" t="str">
            <v>FARJAD.LATIF</v>
          </cell>
          <cell r="J4076" t="str">
            <v>Accepted</v>
          </cell>
          <cell r="K4076" t="str">
            <v>Online Transfer</v>
          </cell>
          <cell r="L4076" t="str">
            <v>Fresh</v>
          </cell>
          <cell r="M4076" t="str">
            <v>N/A</v>
          </cell>
          <cell r="N4076" t="str">
            <v>-</v>
          </cell>
        </row>
        <row r="4077">
          <cell r="E4077" t="str">
            <v>CCL-338</v>
          </cell>
          <cell r="F4077" t="str">
            <v>2025-11-17 16:17:54</v>
          </cell>
          <cell r="G4077">
            <v>9000</v>
          </cell>
          <cell r="H4077">
            <v>46026</v>
          </cell>
          <cell r="I4077" t="str">
            <v>FARJAD.LATIF</v>
          </cell>
          <cell r="J4077" t="str">
            <v>Accepted</v>
          </cell>
          <cell r="K4077" t="str">
            <v>Online Transfer</v>
          </cell>
          <cell r="L4077" t="str">
            <v>Fresh</v>
          </cell>
          <cell r="M4077" t="str">
            <v>N/A</v>
          </cell>
          <cell r="N4077" t="str">
            <v>-</v>
          </cell>
        </row>
        <row r="4078">
          <cell r="E4078">
            <v>1173220</v>
          </cell>
          <cell r="F4078" t="str">
            <v>2024-01-24 16:53:52</v>
          </cell>
          <cell r="G4078">
            <v>13000</v>
          </cell>
          <cell r="H4078">
            <v>46031</v>
          </cell>
          <cell r="I4078" t="str">
            <v>MOSES.AKHTAR</v>
          </cell>
          <cell r="J4078" t="str">
            <v>Accepted</v>
          </cell>
          <cell r="K4078" t="str">
            <v>Online Transfer</v>
          </cell>
          <cell r="L4078" t="str">
            <v>Renewal</v>
          </cell>
          <cell r="M4078" t="str">
            <v>-</v>
          </cell>
          <cell r="N4078" t="str">
            <v>-</v>
          </cell>
        </row>
        <row r="4079">
          <cell r="E4079" t="str">
            <v>CBT-189</v>
          </cell>
          <cell r="F4079" t="str">
            <v>2025-11-13 17:22:29</v>
          </cell>
          <cell r="G4079">
            <v>9000</v>
          </cell>
          <cell r="H4079">
            <v>46026</v>
          </cell>
          <cell r="I4079" t="str">
            <v>FARJAD.LATIF</v>
          </cell>
          <cell r="J4079" t="str">
            <v>Accepted</v>
          </cell>
          <cell r="K4079" t="str">
            <v>Online Transfer</v>
          </cell>
          <cell r="L4079" t="str">
            <v>Fresh</v>
          </cell>
          <cell r="M4079" t="str">
            <v>N/A</v>
          </cell>
          <cell r="N4079" t="str">
            <v>-</v>
          </cell>
        </row>
        <row r="4080">
          <cell r="E4080" t="str">
            <v>1KR-1481340</v>
          </cell>
          <cell r="F4080" t="str">
            <v>2025-10-09 00:00:00</v>
          </cell>
          <cell r="G4080">
            <v>9000</v>
          </cell>
          <cell r="H4080">
            <v>46026</v>
          </cell>
          <cell r="I4080" t="str">
            <v>FARJAD.LATIF</v>
          </cell>
          <cell r="J4080" t="str">
            <v>Accepted</v>
          </cell>
          <cell r="K4080" t="str">
            <v>Online Transfer</v>
          </cell>
          <cell r="L4080" t="str">
            <v>Fresh</v>
          </cell>
          <cell r="M4080" t="str">
            <v>N/A</v>
          </cell>
          <cell r="N4080" t="str">
            <v>-</v>
          </cell>
        </row>
        <row r="4081">
          <cell r="E4081" t="str">
            <v>CAV-471</v>
          </cell>
          <cell r="F4081" t="str">
            <v>2025-11-22 13:12:09</v>
          </cell>
          <cell r="G4081">
            <v>9000</v>
          </cell>
          <cell r="H4081">
            <v>46027</v>
          </cell>
          <cell r="I4081" t="str">
            <v>FARJAD.LATIF</v>
          </cell>
          <cell r="J4081" t="str">
            <v>Accepted</v>
          </cell>
          <cell r="K4081" t="str">
            <v>Online Transfer</v>
          </cell>
          <cell r="L4081" t="str">
            <v>Fresh</v>
          </cell>
          <cell r="M4081" t="str">
            <v>N/A</v>
          </cell>
          <cell r="N4081" t="str">
            <v>-</v>
          </cell>
        </row>
        <row r="4082">
          <cell r="E4082">
            <v>446989</v>
          </cell>
          <cell r="F4082" t="str">
            <v>2023-01-06 12:23:00</v>
          </cell>
          <cell r="G4082">
            <v>13000</v>
          </cell>
          <cell r="H4082">
            <v>46031</v>
          </cell>
          <cell r="I4082" t="str">
            <v>HASNAIN</v>
          </cell>
          <cell r="J4082" t="str">
            <v>Accepted</v>
          </cell>
          <cell r="K4082" t="str">
            <v>Online Transfer</v>
          </cell>
          <cell r="L4082" t="str">
            <v>Renewal</v>
          </cell>
          <cell r="M4082" t="str">
            <v>-</v>
          </cell>
          <cell r="N4082" t="str">
            <v>-</v>
          </cell>
        </row>
        <row r="4083">
          <cell r="E4083">
            <v>10096189</v>
          </cell>
          <cell r="F4083" t="str">
            <v>2023-01-18 10:04:27</v>
          </cell>
          <cell r="G4083">
            <v>12000</v>
          </cell>
          <cell r="H4083">
            <v>46029</v>
          </cell>
          <cell r="I4083" t="str">
            <v>M.KHALID</v>
          </cell>
          <cell r="J4083" t="str">
            <v>Accepted</v>
          </cell>
          <cell r="K4083" t="str">
            <v>Online Transfer</v>
          </cell>
          <cell r="L4083" t="str">
            <v>Renewal</v>
          </cell>
          <cell r="M4083" t="str">
            <v>-</v>
          </cell>
          <cell r="N4083" t="str">
            <v>-</v>
          </cell>
        </row>
        <row r="4084">
          <cell r="E4084">
            <v>4190647</v>
          </cell>
          <cell r="F4084" t="str">
            <v>2020-01-13 16:23:39</v>
          </cell>
          <cell r="G4084">
            <v>13500</v>
          </cell>
          <cell r="H4084">
            <v>46031</v>
          </cell>
          <cell r="I4084" t="str">
            <v>WASEEM.TARIQ</v>
          </cell>
          <cell r="J4084" t="str">
            <v>Accepted</v>
          </cell>
          <cell r="K4084" t="str">
            <v>Online Transfer</v>
          </cell>
          <cell r="L4084" t="str">
            <v>Renewal</v>
          </cell>
          <cell r="M4084" t="str">
            <v>-</v>
          </cell>
          <cell r="N4084" t="str">
            <v>-</v>
          </cell>
        </row>
        <row r="4085">
          <cell r="E4085" t="str">
            <v>CCQ-624</v>
          </cell>
          <cell r="F4085" t="str">
            <v>2025-11-29 18:58:08</v>
          </cell>
          <cell r="G4085">
            <v>9000</v>
          </cell>
          <cell r="H4085">
            <v>46027</v>
          </cell>
          <cell r="I4085" t="str">
            <v>FARJAD.LATIF</v>
          </cell>
          <cell r="J4085" t="str">
            <v>Accepted</v>
          </cell>
          <cell r="K4085" t="str">
            <v>Online Transfer</v>
          </cell>
          <cell r="L4085" t="str">
            <v>Fresh</v>
          </cell>
          <cell r="M4085" t="str">
            <v>N/A</v>
          </cell>
          <cell r="N4085" t="str">
            <v>-</v>
          </cell>
        </row>
        <row r="4086">
          <cell r="E4086" t="str">
            <v>NFBGN863XSR064183</v>
          </cell>
          <cell r="F4086" t="str">
            <v>2026-01-05 15:22:27</v>
          </cell>
          <cell r="G4086">
            <v>12000</v>
          </cell>
          <cell r="H4086">
            <v>46028</v>
          </cell>
          <cell r="I4086" t="str">
            <v>FARJAD.LATIF</v>
          </cell>
          <cell r="J4086" t="str">
            <v>Accepted</v>
          </cell>
          <cell r="K4086" t="str">
            <v>Online Transfer</v>
          </cell>
          <cell r="L4086" t="str">
            <v>Fresh</v>
          </cell>
          <cell r="M4086" t="str">
            <v>N/A</v>
          </cell>
          <cell r="N4086" t="str">
            <v>-</v>
          </cell>
        </row>
        <row r="4087">
          <cell r="E4087" t="str">
            <v>006726</v>
          </cell>
          <cell r="F4087" t="str">
            <v>2026-01-05 14:21:05</v>
          </cell>
          <cell r="G4087">
            <v>12000</v>
          </cell>
          <cell r="H4087">
            <v>46028</v>
          </cell>
          <cell r="I4087" t="str">
            <v>FARJAD.LATIF</v>
          </cell>
          <cell r="J4087" t="str">
            <v>Accepted</v>
          </cell>
          <cell r="K4087" t="str">
            <v>Online Transfer</v>
          </cell>
          <cell r="L4087" t="str">
            <v>Fresh</v>
          </cell>
          <cell r="M4087" t="str">
            <v>N/A</v>
          </cell>
          <cell r="N4087" t="str">
            <v>-</v>
          </cell>
        </row>
        <row r="4088">
          <cell r="E4088" t="str">
            <v>PMHJ2813SRN218254</v>
          </cell>
          <cell r="F4088" t="str">
            <v>2026-01-07 18:30:28</v>
          </cell>
          <cell r="G4088">
            <v>13000</v>
          </cell>
          <cell r="H4088">
            <v>46029</v>
          </cell>
          <cell r="I4088" t="str">
            <v>FARJAD.LATIF</v>
          </cell>
          <cell r="J4088" t="str">
            <v>Accepted</v>
          </cell>
          <cell r="K4088" t="str">
            <v>Online Transfer</v>
          </cell>
          <cell r="L4088" t="str">
            <v>Fresh</v>
          </cell>
          <cell r="M4088" t="str">
            <v>N/A</v>
          </cell>
          <cell r="N4088" t="str">
            <v>-</v>
          </cell>
        </row>
        <row r="4089">
          <cell r="E4089">
            <v>305299</v>
          </cell>
          <cell r="F4089" t="str">
            <v>2025-01-13 16:27:53</v>
          </cell>
          <cell r="G4089">
            <v>15000</v>
          </cell>
          <cell r="H4089">
            <v>46031</v>
          </cell>
          <cell r="I4089" t="str">
            <v>SAIF.MALIK</v>
          </cell>
          <cell r="J4089" t="str">
            <v>Accepted</v>
          </cell>
          <cell r="K4089" t="str">
            <v>Online Transfer</v>
          </cell>
          <cell r="L4089" t="str">
            <v>Renewal</v>
          </cell>
          <cell r="M4089" t="str">
            <v>-</v>
          </cell>
          <cell r="N4089" t="str">
            <v>-</v>
          </cell>
        </row>
        <row r="4090">
          <cell r="E4090" t="str">
            <v>ZVG10R-0906991</v>
          </cell>
          <cell r="F4090" t="str">
            <v>2025-01-06 14:16:54</v>
          </cell>
          <cell r="G4090">
            <v>12000</v>
          </cell>
          <cell r="H4090">
            <v>46031</v>
          </cell>
          <cell r="I4090" t="str">
            <v>M.KHALID</v>
          </cell>
          <cell r="J4090" t="str">
            <v>Accepted</v>
          </cell>
          <cell r="K4090" t="str">
            <v>Online Transfer</v>
          </cell>
          <cell r="L4090" t="str">
            <v>Renewal</v>
          </cell>
          <cell r="M4090" t="str">
            <v>-</v>
          </cell>
          <cell r="N4090" t="str">
            <v>-</v>
          </cell>
        </row>
        <row r="4091">
          <cell r="E4091" t="str">
            <v>BZC-216</v>
          </cell>
          <cell r="F4091" t="str">
            <v>2026-01-06 17:27:40</v>
          </cell>
          <cell r="G4091">
            <v>16000</v>
          </cell>
          <cell r="H4091">
            <v>46028</v>
          </cell>
          <cell r="I4091" t="str">
            <v>MAIRAJ.HAQ</v>
          </cell>
          <cell r="J4091" t="str">
            <v>Accepted</v>
          </cell>
          <cell r="K4091" t="str">
            <v>Online Transfer</v>
          </cell>
          <cell r="L4091" t="str">
            <v>Fresh</v>
          </cell>
          <cell r="M4091" t="str">
            <v>Muhammad Zaheer Altaf</v>
          </cell>
          <cell r="N4091">
            <v>4210188275031</v>
          </cell>
        </row>
        <row r="4092">
          <cell r="E4092">
            <v>4197939</v>
          </cell>
          <cell r="F4092" t="str">
            <v>2022-12-07 15:59:00</v>
          </cell>
          <cell r="G4092">
            <v>11000</v>
          </cell>
          <cell r="H4092">
            <v>46034</v>
          </cell>
          <cell r="I4092" t="str">
            <v>YOUSUF.KHAN</v>
          </cell>
          <cell r="J4092" t="str">
            <v>Accepted</v>
          </cell>
          <cell r="K4092" t="str">
            <v>Cash</v>
          </cell>
          <cell r="L4092" t="str">
            <v>Renewal</v>
          </cell>
          <cell r="M4092" t="str">
            <v>-</v>
          </cell>
          <cell r="N4092" t="str">
            <v>-</v>
          </cell>
        </row>
        <row r="4093">
          <cell r="E4093" t="str">
            <v>L12B51014882</v>
          </cell>
          <cell r="F4093" t="str">
            <v>2026-01-08 00:00:00</v>
          </cell>
          <cell r="G4093">
            <v>20000</v>
          </cell>
          <cell r="H4093">
            <v>46027</v>
          </cell>
          <cell r="I4093" t="str">
            <v>YOUSUF.KHAN</v>
          </cell>
          <cell r="J4093" t="str">
            <v>Accepted</v>
          </cell>
          <cell r="K4093" t="str">
            <v>Online Transfer</v>
          </cell>
          <cell r="L4093" t="str">
            <v>Conversion</v>
          </cell>
          <cell r="M4093" t="str">
            <v>NA</v>
          </cell>
          <cell r="N4093" t="str">
            <v>-</v>
          </cell>
        </row>
        <row r="4094">
          <cell r="E4094" t="str">
            <v>BSA-812</v>
          </cell>
          <cell r="F4094" t="str">
            <v>2023-12-12 11:38:22</v>
          </cell>
          <cell r="G4094">
            <v>11250</v>
          </cell>
          <cell r="H4094">
            <v>46029</v>
          </cell>
          <cell r="I4094" t="str">
            <v>AMIN.CHISHTI</v>
          </cell>
          <cell r="J4094" t="str">
            <v>Accepted</v>
          </cell>
          <cell r="K4094" t="str">
            <v>Online Transfer</v>
          </cell>
          <cell r="L4094" t="str">
            <v>Renewal</v>
          </cell>
          <cell r="M4094" t="str">
            <v>-</v>
          </cell>
          <cell r="N4094" t="str">
            <v>-</v>
          </cell>
        </row>
        <row r="4095">
          <cell r="E4095" t="str">
            <v>GUN125-3926212</v>
          </cell>
          <cell r="F4095" t="str">
            <v>2026-01-03 16:32:19</v>
          </cell>
          <cell r="G4095">
            <v>13000</v>
          </cell>
          <cell r="H4095">
            <v>46021</v>
          </cell>
          <cell r="I4095" t="str">
            <v>FARHANA.FAISAL</v>
          </cell>
          <cell r="J4095" t="str">
            <v>Accepted</v>
          </cell>
          <cell r="K4095" t="str">
            <v>Online Transfer</v>
          </cell>
          <cell r="L4095" t="str">
            <v>Fresh</v>
          </cell>
          <cell r="M4095" t="str">
            <v>N/A</v>
          </cell>
          <cell r="N4095" t="str">
            <v>-</v>
          </cell>
        </row>
        <row r="4096">
          <cell r="E4096">
            <v>10136473</v>
          </cell>
          <cell r="F4096" t="str">
            <v>2026-01-08 00:00:00</v>
          </cell>
          <cell r="G4096">
            <v>13000</v>
          </cell>
          <cell r="H4096">
            <v>46029</v>
          </cell>
          <cell r="I4096" t="str">
            <v>AGHA.M.JAFFER</v>
          </cell>
          <cell r="J4096" t="str">
            <v>Accepted</v>
          </cell>
          <cell r="K4096" t="str">
            <v>Online Transfer</v>
          </cell>
          <cell r="L4096" t="str">
            <v>Conversion</v>
          </cell>
          <cell r="M4096" t="str">
            <v>NA</v>
          </cell>
          <cell r="N4096" t="str">
            <v>-</v>
          </cell>
        </row>
        <row r="4097">
          <cell r="E4097" t="str">
            <v>H10100048</v>
          </cell>
          <cell r="F4097" t="str">
            <v>2026-01-09 00:00:00</v>
          </cell>
          <cell r="G4097">
            <v>12000</v>
          </cell>
          <cell r="H4097">
            <v>46031</v>
          </cell>
          <cell r="I4097" t="str">
            <v>YOUSUF.KHAN</v>
          </cell>
          <cell r="J4097" t="str">
            <v>Accepted</v>
          </cell>
          <cell r="K4097" t="str">
            <v>Online Transfer</v>
          </cell>
          <cell r="L4097" t="str">
            <v>Conversion</v>
          </cell>
          <cell r="M4097" t="str">
            <v>NA</v>
          </cell>
          <cell r="N4097" t="str">
            <v>-</v>
          </cell>
        </row>
        <row r="4098">
          <cell r="E4098" t="str">
            <v>BNH-443</v>
          </cell>
          <cell r="F4098" t="str">
            <v>2026-01-07 14:14:46</v>
          </cell>
          <cell r="G4098">
            <v>14000</v>
          </cell>
          <cell r="H4098">
            <v>46029</v>
          </cell>
          <cell r="I4098" t="str">
            <v>FARHANA.FAISAL</v>
          </cell>
          <cell r="J4098" t="str">
            <v>Accepted</v>
          </cell>
          <cell r="K4098" t="str">
            <v>Online Transfer</v>
          </cell>
          <cell r="L4098" t="str">
            <v>Fresh</v>
          </cell>
          <cell r="M4098" t="str">
            <v>farhana faisal</v>
          </cell>
          <cell r="N4098" t="str">
            <v>42101-3901760-4</v>
          </cell>
        </row>
        <row r="4099">
          <cell r="E4099" t="str">
            <v>S-0296683</v>
          </cell>
          <cell r="F4099" t="str">
            <v>2025-12-10 18:40:15</v>
          </cell>
          <cell r="G4099">
            <v>9500</v>
          </cell>
          <cell r="H4099">
            <v>46029</v>
          </cell>
          <cell r="I4099" t="str">
            <v>FARHANA.FAISAL</v>
          </cell>
          <cell r="J4099" t="str">
            <v>Accepted</v>
          </cell>
          <cell r="K4099" t="str">
            <v>Online Transfer</v>
          </cell>
          <cell r="L4099" t="str">
            <v>Fresh</v>
          </cell>
          <cell r="M4099" t="str">
            <v>N/A</v>
          </cell>
          <cell r="N4099" t="str">
            <v>-</v>
          </cell>
        </row>
        <row r="4100">
          <cell r="E4100" t="str">
            <v>S00217907</v>
          </cell>
          <cell r="F4100" t="str">
            <v>2025-12-22 18:56:50</v>
          </cell>
          <cell r="G4100">
            <v>10000</v>
          </cell>
          <cell r="H4100">
            <v>46028</v>
          </cell>
          <cell r="I4100" t="str">
            <v>FARHANA.FAISAL</v>
          </cell>
          <cell r="J4100" t="str">
            <v>Accepted</v>
          </cell>
          <cell r="K4100" t="str">
            <v>Online Transfer</v>
          </cell>
          <cell r="L4100" t="str">
            <v>Fresh</v>
          </cell>
          <cell r="M4100" t="str">
            <v>N/A</v>
          </cell>
          <cell r="N4100" t="str">
            <v>-</v>
          </cell>
        </row>
        <row r="4101">
          <cell r="E4101" t="str">
            <v>R-7036261</v>
          </cell>
          <cell r="F4101" t="str">
            <v>2025-12-31 19:09:12</v>
          </cell>
          <cell r="G4101">
            <v>10000</v>
          </cell>
          <cell r="H4101">
            <v>46025</v>
          </cell>
          <cell r="I4101" t="str">
            <v>FARHANA.FAISAL</v>
          </cell>
          <cell r="J4101" t="str">
            <v>Accepted</v>
          </cell>
          <cell r="K4101" t="str">
            <v>Online Transfer</v>
          </cell>
          <cell r="L4101" t="str">
            <v>Fresh</v>
          </cell>
          <cell r="M4101" t="str">
            <v>N/A</v>
          </cell>
          <cell r="N4101" t="str">
            <v>-</v>
          </cell>
        </row>
        <row r="4102">
          <cell r="E4102">
            <v>6090994</v>
          </cell>
          <cell r="F4102" t="str">
            <v>2025-12-24 15:32:56</v>
          </cell>
          <cell r="G4102">
            <v>12000</v>
          </cell>
          <cell r="H4102">
            <v>46027</v>
          </cell>
          <cell r="I4102" t="str">
            <v>FARHANA.FAISAL</v>
          </cell>
          <cell r="J4102" t="str">
            <v>Accepted</v>
          </cell>
          <cell r="K4102" t="str">
            <v>Cheque</v>
          </cell>
          <cell r="L4102" t="str">
            <v>Fresh</v>
          </cell>
          <cell r="M4102" t="str">
            <v>N/A</v>
          </cell>
          <cell r="N4102" t="str">
            <v>-</v>
          </cell>
        </row>
        <row r="4103">
          <cell r="E4103">
            <v>2209904</v>
          </cell>
          <cell r="F4103" t="str">
            <v>2025-12-18 17:23:52</v>
          </cell>
          <cell r="G4103">
            <v>12000</v>
          </cell>
          <cell r="H4103">
            <v>46027</v>
          </cell>
          <cell r="I4103" t="str">
            <v>FARHANA.FAISAL</v>
          </cell>
          <cell r="J4103" t="str">
            <v>Accepted</v>
          </cell>
          <cell r="K4103" t="str">
            <v>Cheque</v>
          </cell>
          <cell r="L4103" t="str">
            <v>Fresh</v>
          </cell>
          <cell r="M4103" t="str">
            <v>N/A</v>
          </cell>
          <cell r="N4103" t="str">
            <v>-</v>
          </cell>
        </row>
        <row r="4104">
          <cell r="E4104">
            <v>217126</v>
          </cell>
          <cell r="F4104" t="str">
            <v>2025-11-22 14:31:19</v>
          </cell>
          <cell r="G4104">
            <v>12000</v>
          </cell>
          <cell r="H4104">
            <v>46028</v>
          </cell>
          <cell r="I4104" t="str">
            <v>FARHANA.FAISAL</v>
          </cell>
          <cell r="J4104" t="str">
            <v>Accepted</v>
          </cell>
          <cell r="K4104" t="str">
            <v>Cheque</v>
          </cell>
          <cell r="L4104" t="str">
            <v>Fresh</v>
          </cell>
          <cell r="M4104" t="str">
            <v>N/A</v>
          </cell>
          <cell r="N4104" t="str">
            <v>-</v>
          </cell>
        </row>
        <row r="4105">
          <cell r="E4105">
            <v>7057590</v>
          </cell>
          <cell r="F4105" t="str">
            <v>2024-01-24 15:09:49</v>
          </cell>
          <cell r="G4105">
            <v>14000</v>
          </cell>
          <cell r="H4105">
            <v>46031</v>
          </cell>
          <cell r="I4105" t="str">
            <v>NAZRA.NAZAR</v>
          </cell>
          <cell r="J4105" t="str">
            <v>Accepted</v>
          </cell>
          <cell r="K4105" t="str">
            <v>Cash Deposit</v>
          </cell>
          <cell r="L4105" t="str">
            <v>Renewal</v>
          </cell>
          <cell r="M4105" t="str">
            <v>-</v>
          </cell>
          <cell r="N4105" t="str">
            <v>-</v>
          </cell>
        </row>
        <row r="4106">
          <cell r="E4106">
            <v>6079179</v>
          </cell>
          <cell r="F4106" t="str">
            <v>2024-12-30 00:00:00</v>
          </cell>
          <cell r="G4106">
            <v>14000</v>
          </cell>
          <cell r="H4106">
            <v>46031</v>
          </cell>
          <cell r="I4106" t="str">
            <v>ALIZA.WALEED</v>
          </cell>
          <cell r="J4106" t="str">
            <v>Accepted</v>
          </cell>
          <cell r="K4106" t="str">
            <v>Online Transfer</v>
          </cell>
          <cell r="L4106" t="str">
            <v>Renewal</v>
          </cell>
          <cell r="M4106" t="str">
            <v>-</v>
          </cell>
          <cell r="N4106" t="str">
            <v>-</v>
          </cell>
        </row>
        <row r="4107">
          <cell r="E4107" t="str">
            <v>028559</v>
          </cell>
          <cell r="F4107" t="str">
            <v>2024-01-22 15:58:57</v>
          </cell>
          <cell r="G4107">
            <v>14000</v>
          </cell>
          <cell r="H4107">
            <v>46031</v>
          </cell>
          <cell r="I4107" t="str">
            <v>JAWAHIR.SAEED</v>
          </cell>
          <cell r="J4107" t="str">
            <v>Accepted</v>
          </cell>
          <cell r="K4107" t="str">
            <v>Cash Deposit</v>
          </cell>
          <cell r="L4107" t="str">
            <v>Renewal</v>
          </cell>
          <cell r="M4107" t="str">
            <v>N/A</v>
          </cell>
          <cell r="N4107" t="str">
            <v>-</v>
          </cell>
        </row>
        <row r="4108">
          <cell r="E4108" t="str">
            <v>ZRE171R-6069443</v>
          </cell>
          <cell r="F4108" t="str">
            <v>2026-01-08 15:09:56</v>
          </cell>
          <cell r="G4108">
            <v>25000</v>
          </cell>
          <cell r="H4108">
            <v>46030</v>
          </cell>
          <cell r="I4108" t="str">
            <v>ANIL</v>
          </cell>
          <cell r="J4108" t="str">
            <v>Accepted</v>
          </cell>
          <cell r="K4108" t="str">
            <v>Online Transfer</v>
          </cell>
          <cell r="L4108" t="str">
            <v>Fresh</v>
          </cell>
          <cell r="M4108" t="str">
            <v>N/A</v>
          </cell>
          <cell r="N4108" t="str">
            <v>-</v>
          </cell>
        </row>
        <row r="4109">
          <cell r="E4109" t="str">
            <v>ZRE171R6063152</v>
          </cell>
          <cell r="F4109" t="str">
            <v>2026-01-07 00:00:00</v>
          </cell>
          <cell r="G4109">
            <v>13000</v>
          </cell>
          <cell r="H4109">
            <v>46029</v>
          </cell>
          <cell r="I4109" t="str">
            <v>WASIQ.JAVED</v>
          </cell>
          <cell r="J4109" t="str">
            <v>Accepted</v>
          </cell>
          <cell r="K4109" t="str">
            <v>Online Transfer</v>
          </cell>
          <cell r="L4109" t="str">
            <v>Fresh</v>
          </cell>
          <cell r="M4109" t="str">
            <v>-</v>
          </cell>
          <cell r="N4109" t="str">
            <v>-</v>
          </cell>
        </row>
        <row r="4110">
          <cell r="E4110" t="str">
            <v>BUC-694</v>
          </cell>
          <cell r="F4110" t="str">
            <v>2024-01-24 13:58:55</v>
          </cell>
          <cell r="G4110">
            <v>13000</v>
          </cell>
          <cell r="H4110">
            <v>46031</v>
          </cell>
          <cell r="I4110" t="str">
            <v>MOSES.AKHTAR</v>
          </cell>
          <cell r="J4110" t="str">
            <v>Accepted</v>
          </cell>
          <cell r="K4110" t="str">
            <v>Online Transfer</v>
          </cell>
          <cell r="L4110" t="str">
            <v>Renewal</v>
          </cell>
          <cell r="M4110" t="str">
            <v>-</v>
          </cell>
          <cell r="N4110" t="str">
            <v>-</v>
          </cell>
        </row>
        <row r="4111">
          <cell r="E4111">
            <v>1124735</v>
          </cell>
          <cell r="F4111" t="str">
            <v>2021-01-04 14:33:49</v>
          </cell>
          <cell r="G4111">
            <v>15500</v>
          </cell>
          <cell r="H4111">
            <v>46031</v>
          </cell>
          <cell r="I4111" t="str">
            <v>WASEEM.TARIQ</v>
          </cell>
          <cell r="J4111" t="str">
            <v>Accepted</v>
          </cell>
          <cell r="K4111" t="str">
            <v>Online Transfer</v>
          </cell>
          <cell r="L4111" t="str">
            <v>Renewal</v>
          </cell>
          <cell r="M4111" t="str">
            <v>-</v>
          </cell>
          <cell r="N4111" t="str">
            <v>-</v>
          </cell>
        </row>
        <row r="4112">
          <cell r="E4112">
            <v>10148867</v>
          </cell>
          <cell r="F4112" t="str">
            <v>2025-01-18 09:45:10</v>
          </cell>
          <cell r="G4112">
            <v>15000</v>
          </cell>
          <cell r="H4112">
            <v>46029</v>
          </cell>
          <cell r="I4112" t="str">
            <v>YOUSUF.KHAN</v>
          </cell>
          <cell r="J4112" t="str">
            <v>Accepted</v>
          </cell>
          <cell r="K4112" t="str">
            <v>Online Transfer</v>
          </cell>
          <cell r="L4112" t="str">
            <v>Renewal</v>
          </cell>
          <cell r="M4112" t="str">
            <v>-</v>
          </cell>
          <cell r="N4112" t="str">
            <v>-</v>
          </cell>
        </row>
        <row r="4113">
          <cell r="E4113" t="str">
            <v>R-5557541</v>
          </cell>
          <cell r="F4113" t="str">
            <v>2023-01-16 21:17:41</v>
          </cell>
          <cell r="G4113">
            <v>13000</v>
          </cell>
          <cell r="H4113">
            <v>46029</v>
          </cell>
          <cell r="I4113" t="str">
            <v>YOUSUF.KHAN</v>
          </cell>
          <cell r="J4113" t="str">
            <v>Accepted</v>
          </cell>
          <cell r="K4113" t="str">
            <v>Online Transfer</v>
          </cell>
          <cell r="L4113" t="str">
            <v>Renewal</v>
          </cell>
          <cell r="M4113" t="str">
            <v>-</v>
          </cell>
          <cell r="N4113" t="str">
            <v>-</v>
          </cell>
        </row>
        <row r="4114">
          <cell r="E4114">
            <v>6086423</v>
          </cell>
          <cell r="F4114" t="str">
            <v>2025-01-15 14:39:51</v>
          </cell>
          <cell r="G4114">
            <v>10000</v>
          </cell>
          <cell r="H4114">
            <v>46030</v>
          </cell>
          <cell r="I4114" t="str">
            <v>MUHAMMAD.OWAIS</v>
          </cell>
          <cell r="J4114" t="str">
            <v>Accepted</v>
          </cell>
          <cell r="K4114" t="str">
            <v>Online Transfer</v>
          </cell>
          <cell r="L4114" t="str">
            <v>Renewal</v>
          </cell>
          <cell r="M4114" t="str">
            <v>-</v>
          </cell>
          <cell r="N4114" t="str">
            <v>-</v>
          </cell>
        </row>
        <row r="4115">
          <cell r="E4115" t="str">
            <v>TGN156R-0441371</v>
          </cell>
          <cell r="F4115" t="str">
            <v>2024-01-20 14:43:29</v>
          </cell>
          <cell r="G4115">
            <v>14000</v>
          </cell>
          <cell r="H4115">
            <v>46031</v>
          </cell>
          <cell r="I4115" t="str">
            <v>ZAYNAB.MUSTAFA</v>
          </cell>
          <cell r="J4115" t="str">
            <v>Accepted</v>
          </cell>
          <cell r="K4115" t="str">
            <v>Online Transfer</v>
          </cell>
          <cell r="L4115" t="str">
            <v>Renewal</v>
          </cell>
          <cell r="M4115" t="str">
            <v>-</v>
          </cell>
          <cell r="N4115" t="str">
            <v>-</v>
          </cell>
        </row>
        <row r="4116">
          <cell r="E4116">
            <v>6190355</v>
          </cell>
          <cell r="F4116" t="str">
            <v>2025-01-21 14:28:33</v>
          </cell>
          <cell r="G4116">
            <v>10000</v>
          </cell>
          <cell r="H4116">
            <v>46030</v>
          </cell>
          <cell r="I4116" t="str">
            <v>MUHAMMAD.OWAIS</v>
          </cell>
          <cell r="J4116" t="str">
            <v>Accepted</v>
          </cell>
          <cell r="K4116" t="str">
            <v>Online Transfer</v>
          </cell>
          <cell r="L4116" t="str">
            <v>Renewal</v>
          </cell>
          <cell r="M4116" t="str">
            <v>-</v>
          </cell>
          <cell r="N4116" t="str">
            <v>-</v>
          </cell>
        </row>
        <row r="4117">
          <cell r="E4117" t="str">
            <v>TRJ150-0110696</v>
          </cell>
          <cell r="F4117" t="str">
            <v>2025-01-20 00:00:00</v>
          </cell>
          <cell r="G4117">
            <v>15000</v>
          </cell>
          <cell r="H4117">
            <v>46030</v>
          </cell>
          <cell r="I4117" t="str">
            <v>YOUSUF.KHAN</v>
          </cell>
          <cell r="J4117" t="str">
            <v>Accepted</v>
          </cell>
          <cell r="K4117" t="str">
            <v>Cash Deposit</v>
          </cell>
          <cell r="L4117" t="str">
            <v>Renewal</v>
          </cell>
          <cell r="M4117" t="str">
            <v>-</v>
          </cell>
          <cell r="N4117" t="str">
            <v>-</v>
          </cell>
        </row>
        <row r="4118">
          <cell r="E4118" t="str">
            <v>NF1AET306H1090112</v>
          </cell>
          <cell r="F4118" t="str">
            <v>2026-01-09 00:00:00</v>
          </cell>
          <cell r="G4118">
            <v>15000</v>
          </cell>
          <cell r="H4118">
            <v>46031</v>
          </cell>
          <cell r="I4118" t="str">
            <v>HUZAIFA.KHAN</v>
          </cell>
          <cell r="J4118" t="str">
            <v>Accepted</v>
          </cell>
          <cell r="K4118" t="str">
            <v>Online Transfer</v>
          </cell>
          <cell r="L4118" t="str">
            <v>Conversion</v>
          </cell>
          <cell r="M4118" t="str">
            <v>NA</v>
          </cell>
          <cell r="N4118" t="str">
            <v>-</v>
          </cell>
        </row>
        <row r="4119">
          <cell r="E4119">
            <v>103450</v>
          </cell>
          <cell r="F4119" t="str">
            <v>2023-01-17 13:16:46</v>
          </cell>
          <cell r="G4119">
            <v>16000</v>
          </cell>
          <cell r="H4119">
            <v>46031</v>
          </cell>
          <cell r="I4119" t="str">
            <v>ALIZA.WALEED</v>
          </cell>
          <cell r="J4119" t="str">
            <v>Accepted</v>
          </cell>
          <cell r="K4119" t="str">
            <v>Cash Deposit</v>
          </cell>
          <cell r="L4119" t="str">
            <v>Renewal</v>
          </cell>
          <cell r="M4119" t="str">
            <v>-</v>
          </cell>
          <cell r="N4119" t="str">
            <v>-</v>
          </cell>
        </row>
        <row r="4120">
          <cell r="E4120" t="str">
            <v>NG3USHNLVMH300308</v>
          </cell>
          <cell r="F4120" t="str">
            <v>2026-01-09 00:00:00</v>
          </cell>
          <cell r="G4120">
            <v>13000</v>
          </cell>
          <cell r="H4120">
            <v>46031</v>
          </cell>
          <cell r="I4120" t="str">
            <v>HUZAIFA.KHAN</v>
          </cell>
          <cell r="J4120" t="str">
            <v>Accepted</v>
          </cell>
          <cell r="K4120" t="str">
            <v>Online Transfer</v>
          </cell>
          <cell r="L4120" t="str">
            <v>Conversion</v>
          </cell>
          <cell r="M4120" t="str">
            <v>NA</v>
          </cell>
          <cell r="N4120" t="str">
            <v>-</v>
          </cell>
        </row>
        <row r="4121">
          <cell r="E4121" t="str">
            <v>KOM-9461</v>
          </cell>
          <cell r="F4121" t="str">
            <v>2025-11-03 10:42:31</v>
          </cell>
          <cell r="G4121">
            <v>12500</v>
          </cell>
          <cell r="H4121">
            <v>46007</v>
          </cell>
          <cell r="I4121" t="str">
            <v>JEHANZEB.KHAN</v>
          </cell>
          <cell r="J4121" t="str">
            <v>Accepted</v>
          </cell>
          <cell r="K4121" t="str">
            <v>Online Transfer</v>
          </cell>
          <cell r="L4121" t="str">
            <v>Fresh</v>
          </cell>
          <cell r="M4121" t="str">
            <v>N/A</v>
          </cell>
          <cell r="N4121" t="str">
            <v>-</v>
          </cell>
        </row>
        <row r="4122">
          <cell r="E4122">
            <v>6040296</v>
          </cell>
          <cell r="F4122" t="str">
            <v>2019-11-12 10:54:18</v>
          </cell>
          <cell r="G4122">
            <v>11000</v>
          </cell>
          <cell r="H4122">
            <v>45968</v>
          </cell>
          <cell r="I4122" t="str">
            <v>SABA.CH</v>
          </cell>
          <cell r="J4122" t="str">
            <v>Accepted</v>
          </cell>
          <cell r="K4122" t="str">
            <v>Online Transfer</v>
          </cell>
          <cell r="L4122" t="str">
            <v>Renewal</v>
          </cell>
          <cell r="M4122" t="str">
            <v>-</v>
          </cell>
          <cell r="N4122" t="str">
            <v>-</v>
          </cell>
        </row>
        <row r="4123">
          <cell r="E4123" t="str">
            <v>BWH-123</v>
          </cell>
          <cell r="F4123" t="str">
            <v>2025-11-03 11:07:01</v>
          </cell>
          <cell r="G4123">
            <v>12500</v>
          </cell>
          <cell r="H4123">
            <v>46007</v>
          </cell>
          <cell r="I4123" t="str">
            <v>JEHANZEB.KHAN</v>
          </cell>
          <cell r="J4123" t="str">
            <v>Accepted</v>
          </cell>
          <cell r="K4123" t="str">
            <v>Online Transfer</v>
          </cell>
          <cell r="L4123" t="str">
            <v>Fresh</v>
          </cell>
          <cell r="M4123" t="str">
            <v>N/A</v>
          </cell>
          <cell r="N4123" t="str">
            <v>-</v>
          </cell>
        </row>
        <row r="4124">
          <cell r="E4124" t="str">
            <v>KND-0123</v>
          </cell>
          <cell r="F4124" t="str">
            <v>2025-11-03 10:54:37</v>
          </cell>
          <cell r="G4124">
            <v>12500</v>
          </cell>
          <cell r="H4124">
            <v>46007</v>
          </cell>
          <cell r="I4124" t="str">
            <v>JEHANZEB.KHAN</v>
          </cell>
          <cell r="J4124" t="str">
            <v>Accepted</v>
          </cell>
          <cell r="K4124" t="str">
            <v>Online Transfer</v>
          </cell>
          <cell r="L4124" t="str">
            <v>Fresh</v>
          </cell>
          <cell r="M4124" t="str">
            <v>N/A</v>
          </cell>
          <cell r="N4124" t="str">
            <v>-</v>
          </cell>
        </row>
        <row r="4125">
          <cell r="E4125" t="str">
            <v>NSP150R-7015478</v>
          </cell>
          <cell r="F4125" t="str">
            <v>2025-01-13 00:00:00</v>
          </cell>
          <cell r="G4125">
            <v>16000</v>
          </cell>
          <cell r="H4125">
            <v>46031</v>
          </cell>
          <cell r="I4125" t="str">
            <v>ALIZA.WALEED</v>
          </cell>
          <cell r="J4125" t="str">
            <v>Accepted</v>
          </cell>
          <cell r="K4125" t="str">
            <v>Online Transfer</v>
          </cell>
          <cell r="L4125" t="str">
            <v>Renewal</v>
          </cell>
          <cell r="M4125" t="str">
            <v>-</v>
          </cell>
          <cell r="N4125" t="str">
            <v>-</v>
          </cell>
        </row>
        <row r="4126">
          <cell r="E4126" t="str">
            <v>KQF-0123</v>
          </cell>
          <cell r="F4126" t="str">
            <v>2025-11-03 10:55:01</v>
          </cell>
          <cell r="G4126">
            <v>12500</v>
          </cell>
          <cell r="H4126">
            <v>46007</v>
          </cell>
          <cell r="I4126" t="str">
            <v>JEHANZEB.KHAN</v>
          </cell>
          <cell r="J4126" t="str">
            <v>Accepted</v>
          </cell>
          <cell r="K4126" t="str">
            <v>Online Transfer</v>
          </cell>
          <cell r="L4126" t="str">
            <v>Fresh</v>
          </cell>
          <cell r="M4126" t="str">
            <v>N/A</v>
          </cell>
          <cell r="N4126" t="str">
            <v>-</v>
          </cell>
        </row>
        <row r="4127">
          <cell r="E4127">
            <v>7057205</v>
          </cell>
          <cell r="F4127" t="str">
            <v>2025-10-29 18:18:43</v>
          </cell>
          <cell r="G4127">
            <v>10000</v>
          </cell>
          <cell r="H4127">
            <v>46031</v>
          </cell>
          <cell r="I4127" t="str">
            <v>FARJAD.LATIF</v>
          </cell>
          <cell r="J4127" t="str">
            <v>Accepted</v>
          </cell>
          <cell r="K4127" t="str">
            <v>Cash Deposit</v>
          </cell>
          <cell r="L4127" t="str">
            <v>Fresh</v>
          </cell>
          <cell r="M4127" t="str">
            <v>N/A</v>
          </cell>
          <cell r="N4127" t="str">
            <v>-</v>
          </cell>
        </row>
        <row r="4128">
          <cell r="E4128">
            <v>7057949</v>
          </cell>
          <cell r="F4128" t="str">
            <v>2025-10-29 17:38:37</v>
          </cell>
          <cell r="G4128">
            <v>10000</v>
          </cell>
          <cell r="H4128">
            <v>46031</v>
          </cell>
          <cell r="I4128" t="str">
            <v>FARJAD.LATIF</v>
          </cell>
          <cell r="J4128" t="str">
            <v>Accepted</v>
          </cell>
          <cell r="K4128" t="str">
            <v>Cash Deposit</v>
          </cell>
          <cell r="L4128" t="str">
            <v>Fresh</v>
          </cell>
          <cell r="M4128" t="str">
            <v>N/A</v>
          </cell>
          <cell r="N4128" t="str">
            <v>-</v>
          </cell>
        </row>
        <row r="4129">
          <cell r="E4129">
            <v>216149</v>
          </cell>
          <cell r="F4129" t="str">
            <v>2025-10-29 19:52:22</v>
          </cell>
          <cell r="G4129">
            <v>10000</v>
          </cell>
          <cell r="H4129">
            <v>46031</v>
          </cell>
          <cell r="I4129" t="str">
            <v>FARJAD.LATIF</v>
          </cell>
          <cell r="J4129" t="str">
            <v>Accepted</v>
          </cell>
          <cell r="K4129" t="str">
            <v>Cash Deposit</v>
          </cell>
          <cell r="L4129" t="str">
            <v>Fresh</v>
          </cell>
          <cell r="M4129" t="str">
            <v>N/A</v>
          </cell>
          <cell r="N4129" t="str">
            <v>-</v>
          </cell>
        </row>
        <row r="4130">
          <cell r="E4130" t="str">
            <v>BMR-123</v>
          </cell>
          <cell r="F4130" t="str">
            <v>2025-11-03 10:42:05</v>
          </cell>
          <cell r="G4130">
            <v>12500</v>
          </cell>
          <cell r="H4130">
            <v>46007</v>
          </cell>
          <cell r="I4130" t="str">
            <v>JEHANZEB.KHAN</v>
          </cell>
          <cell r="J4130" t="str">
            <v>Accepted</v>
          </cell>
          <cell r="K4130" t="str">
            <v>Online Transfer</v>
          </cell>
          <cell r="L4130" t="str">
            <v>Fresh</v>
          </cell>
          <cell r="M4130" t="str">
            <v>N/A</v>
          </cell>
          <cell r="N4130" t="str">
            <v>-</v>
          </cell>
        </row>
        <row r="4131">
          <cell r="E4131">
            <v>7061839</v>
          </cell>
          <cell r="F4131" t="str">
            <v>2025-10-29 18:53:32</v>
          </cell>
          <cell r="G4131">
            <v>10000</v>
          </cell>
          <cell r="H4131">
            <v>46031</v>
          </cell>
          <cell r="I4131" t="str">
            <v>FARJAD.LATIF</v>
          </cell>
          <cell r="J4131" t="str">
            <v>Accepted</v>
          </cell>
          <cell r="K4131" t="str">
            <v>Cash Deposit</v>
          </cell>
          <cell r="L4131" t="str">
            <v>Fresh</v>
          </cell>
          <cell r="M4131" t="str">
            <v>N/A</v>
          </cell>
          <cell r="N4131" t="str">
            <v>-</v>
          </cell>
        </row>
        <row r="4132">
          <cell r="E4132" t="str">
            <v>M-7000036</v>
          </cell>
          <cell r="F4132" t="str">
            <v>2026-01-09 00:00:00</v>
          </cell>
          <cell r="G4132">
            <v>13000</v>
          </cell>
          <cell r="H4132">
            <v>46031</v>
          </cell>
          <cell r="I4132" t="str">
            <v>HASNAIN</v>
          </cell>
          <cell r="J4132" t="str">
            <v>Accepted</v>
          </cell>
          <cell r="K4132" t="str">
            <v>Online Transfer</v>
          </cell>
          <cell r="L4132" t="str">
            <v>Conversion</v>
          </cell>
          <cell r="M4132" t="str">
            <v>N/A</v>
          </cell>
          <cell r="N4132" t="str">
            <v>-</v>
          </cell>
        </row>
        <row r="4133">
          <cell r="E4133">
            <v>216087</v>
          </cell>
          <cell r="F4133" t="str">
            <v>2025-10-29 19:19:41</v>
          </cell>
          <cell r="G4133">
            <v>10000</v>
          </cell>
          <cell r="H4133">
            <v>46031</v>
          </cell>
          <cell r="I4133" t="str">
            <v>FARJAD.LATIF</v>
          </cell>
          <cell r="J4133" t="str">
            <v>Accepted</v>
          </cell>
          <cell r="K4133" t="str">
            <v>Cash Deposit</v>
          </cell>
          <cell r="L4133" t="str">
            <v>Fresh</v>
          </cell>
          <cell r="M4133" t="str">
            <v>N/A</v>
          </cell>
          <cell r="N4133" t="str">
            <v>-</v>
          </cell>
        </row>
        <row r="4134">
          <cell r="E4134" t="str">
            <v>0258939</v>
          </cell>
          <cell r="F4134" t="str">
            <v>2025-11-03 10:56:29</v>
          </cell>
          <cell r="G4134">
            <v>12500</v>
          </cell>
          <cell r="H4134">
            <v>46007</v>
          </cell>
          <cell r="I4134" t="str">
            <v>JEHANZEB.KHAN</v>
          </cell>
          <cell r="J4134" t="str">
            <v>Accepted</v>
          </cell>
          <cell r="K4134" t="str">
            <v>Online Transfer</v>
          </cell>
          <cell r="L4134" t="str">
            <v>Fresh</v>
          </cell>
          <cell r="M4134" t="str">
            <v>N/A</v>
          </cell>
          <cell r="N4134" t="str">
            <v>-</v>
          </cell>
        </row>
        <row r="4135">
          <cell r="E4135">
            <v>1262892</v>
          </cell>
          <cell r="F4135" t="str">
            <v>2025-10-31 15:43:37</v>
          </cell>
          <cell r="G4135">
            <v>10000</v>
          </cell>
          <cell r="H4135">
            <v>46031</v>
          </cell>
          <cell r="I4135" t="str">
            <v>FARJAD.LATIF</v>
          </cell>
          <cell r="J4135" t="str">
            <v>Accepted</v>
          </cell>
          <cell r="K4135" t="str">
            <v>Cash Deposit</v>
          </cell>
          <cell r="L4135" t="str">
            <v>Fresh</v>
          </cell>
          <cell r="M4135" t="str">
            <v>N/A</v>
          </cell>
          <cell r="N4135" t="str">
            <v>-</v>
          </cell>
        </row>
        <row r="4136">
          <cell r="E4136" t="str">
            <v>KPY-0123</v>
          </cell>
          <cell r="F4136" t="str">
            <v>2025-11-03 10:51:52</v>
          </cell>
          <cell r="G4136">
            <v>12500</v>
          </cell>
          <cell r="H4136">
            <v>46007</v>
          </cell>
          <cell r="I4136" t="str">
            <v>JEHANZEB.KHAN</v>
          </cell>
          <cell r="J4136" t="str">
            <v>Accepted</v>
          </cell>
          <cell r="K4136" t="str">
            <v>Online Transfer</v>
          </cell>
          <cell r="L4136" t="str">
            <v>Fresh</v>
          </cell>
          <cell r="M4136" t="str">
            <v>N/A</v>
          </cell>
          <cell r="N4136" t="str">
            <v>-</v>
          </cell>
        </row>
        <row r="4137">
          <cell r="E4137">
            <v>7014814</v>
          </cell>
          <cell r="F4137" t="str">
            <v>2025-11-08 16:06:43</v>
          </cell>
          <cell r="G4137">
            <v>10000</v>
          </cell>
          <cell r="H4137">
            <v>46031</v>
          </cell>
          <cell r="I4137" t="str">
            <v>FARJAD.LATIF</v>
          </cell>
          <cell r="J4137" t="str">
            <v>Accepted</v>
          </cell>
          <cell r="K4137" t="str">
            <v>Cash Deposit</v>
          </cell>
          <cell r="L4137" t="str">
            <v>Fresh</v>
          </cell>
          <cell r="M4137" t="str">
            <v>N/A</v>
          </cell>
          <cell r="N4137" t="str">
            <v>-</v>
          </cell>
        </row>
        <row r="4138">
          <cell r="E4138" t="str">
            <v>CY-3007</v>
          </cell>
          <cell r="F4138" t="str">
            <v>2025-11-06 18:17:59</v>
          </cell>
          <cell r="G4138">
            <v>12500</v>
          </cell>
          <cell r="H4138">
            <v>46007</v>
          </cell>
          <cell r="I4138" t="str">
            <v>JEHANZEB.KHAN</v>
          </cell>
          <cell r="J4138" t="str">
            <v>Accepted</v>
          </cell>
          <cell r="K4138" t="str">
            <v>Online Transfer</v>
          </cell>
          <cell r="L4138" t="str">
            <v>Fresh</v>
          </cell>
          <cell r="M4138" t="str">
            <v>N/A</v>
          </cell>
          <cell r="N4138" t="str">
            <v>-</v>
          </cell>
        </row>
        <row r="4139">
          <cell r="E4139">
            <v>10093108</v>
          </cell>
          <cell r="F4139" t="str">
            <v>2025-11-08 15:05:16</v>
          </cell>
          <cell r="G4139">
            <v>10000</v>
          </cell>
          <cell r="H4139">
            <v>46031</v>
          </cell>
          <cell r="I4139" t="str">
            <v>FARJAD.LATIF</v>
          </cell>
          <cell r="J4139" t="str">
            <v>Accepted</v>
          </cell>
          <cell r="K4139" t="str">
            <v>Cash Deposit</v>
          </cell>
          <cell r="L4139" t="str">
            <v>Fresh</v>
          </cell>
          <cell r="M4139" t="str">
            <v>N/A</v>
          </cell>
          <cell r="N4139" t="str">
            <v>-</v>
          </cell>
        </row>
        <row r="4140">
          <cell r="E4140" t="str">
            <v>TUA-171</v>
          </cell>
          <cell r="F4140" t="str">
            <v>2025-11-22 18:24:21</v>
          </cell>
          <cell r="G4140">
            <v>12500</v>
          </cell>
          <cell r="H4140">
            <v>46007</v>
          </cell>
          <cell r="I4140" t="str">
            <v>JEHANZEB.KHAN</v>
          </cell>
          <cell r="J4140" t="str">
            <v>Accepted</v>
          </cell>
          <cell r="K4140" t="str">
            <v>Online Transfer</v>
          </cell>
          <cell r="L4140" t="str">
            <v>Fresh</v>
          </cell>
          <cell r="M4140" t="str">
            <v>N/A</v>
          </cell>
          <cell r="N4140" t="str">
            <v>-</v>
          </cell>
        </row>
        <row r="4141">
          <cell r="E4141">
            <v>1120343</v>
          </cell>
          <cell r="F4141" t="str">
            <v>2025-11-08 15:28:57</v>
          </cell>
          <cell r="G4141">
            <v>10000</v>
          </cell>
          <cell r="H4141">
            <v>46031</v>
          </cell>
          <cell r="I4141" t="str">
            <v>FARJAD.LATIF</v>
          </cell>
          <cell r="J4141" t="str">
            <v>Accepted</v>
          </cell>
          <cell r="K4141" t="str">
            <v>Cash Deposit</v>
          </cell>
          <cell r="L4141" t="str">
            <v>Fresh</v>
          </cell>
          <cell r="M4141" t="str">
            <v>N/A</v>
          </cell>
          <cell r="N4141" t="str">
            <v>-</v>
          </cell>
        </row>
        <row r="4142">
          <cell r="E4142" t="str">
            <v>JP5739</v>
          </cell>
          <cell r="F4142" t="str">
            <v>2025-11-26 17:18:19</v>
          </cell>
          <cell r="G4142">
            <v>12500</v>
          </cell>
          <cell r="H4142">
            <v>46007</v>
          </cell>
          <cell r="I4142" t="str">
            <v>JEHANZEB.KHAN</v>
          </cell>
          <cell r="J4142" t="str">
            <v>Accepted</v>
          </cell>
          <cell r="K4142" t="str">
            <v>Online Transfer</v>
          </cell>
          <cell r="L4142" t="str">
            <v>Fresh</v>
          </cell>
          <cell r="M4142" t="str">
            <v>N/A</v>
          </cell>
          <cell r="N4142" t="str">
            <v>-</v>
          </cell>
        </row>
        <row r="4143">
          <cell r="E4143" t="str">
            <v>NSP151R-9504296</v>
          </cell>
          <cell r="F4143" t="str">
            <v>2026-01-09 00:00:00</v>
          </cell>
          <cell r="G4143">
            <v>15000</v>
          </cell>
          <cell r="H4143">
            <v>46031</v>
          </cell>
          <cell r="I4143" t="str">
            <v>MUHAMMAD.OWAIS</v>
          </cell>
          <cell r="J4143" t="str">
            <v>Accepted</v>
          </cell>
          <cell r="K4143" t="str">
            <v>Online Transfer</v>
          </cell>
          <cell r="L4143" t="str">
            <v>Conversion</v>
          </cell>
          <cell r="M4143" t="str">
            <v>N/A</v>
          </cell>
          <cell r="N4143" t="str">
            <v>-</v>
          </cell>
        </row>
        <row r="4144">
          <cell r="E4144">
            <v>1169166</v>
          </cell>
          <cell r="F4144" t="str">
            <v>2025-11-08 16:53:14</v>
          </cell>
          <cell r="G4144">
            <v>10000</v>
          </cell>
          <cell r="H4144">
            <v>46031</v>
          </cell>
          <cell r="I4144" t="str">
            <v>FARJAD.LATIF</v>
          </cell>
          <cell r="J4144" t="str">
            <v>Accepted</v>
          </cell>
          <cell r="K4144" t="str">
            <v>Cash Deposit</v>
          </cell>
          <cell r="L4144" t="str">
            <v>Fresh</v>
          </cell>
          <cell r="M4144" t="str">
            <v>N/A</v>
          </cell>
          <cell r="N4144" t="str">
            <v>-</v>
          </cell>
        </row>
        <row r="4145">
          <cell r="E4145" t="str">
            <v>ZRE172R-7000867</v>
          </cell>
          <cell r="F4145" t="str">
            <v>2026-01-08 17:47:25</v>
          </cell>
          <cell r="G4145">
            <v>20000</v>
          </cell>
          <cell r="H4145">
            <v>46030</v>
          </cell>
          <cell r="I4145" t="str">
            <v>MUNEEB.HUSSAIN</v>
          </cell>
          <cell r="J4145" t="str">
            <v>Accepted</v>
          </cell>
          <cell r="K4145" t="str">
            <v>Online Transfer</v>
          </cell>
          <cell r="L4145" t="str">
            <v>Fresh</v>
          </cell>
          <cell r="M4145" t="str">
            <v>N/A</v>
          </cell>
          <cell r="N4145" t="str">
            <v>-</v>
          </cell>
        </row>
        <row r="4146">
          <cell r="E4146" t="str">
            <v>H1153264</v>
          </cell>
          <cell r="F4146" t="str">
            <v>2026-01-09 00:00:00</v>
          </cell>
          <cell r="G4146">
            <v>13000</v>
          </cell>
          <cell r="H4146">
            <v>46031</v>
          </cell>
          <cell r="I4146" t="str">
            <v>M.MUSTAFA</v>
          </cell>
          <cell r="J4146" t="str">
            <v>Accepted</v>
          </cell>
          <cell r="K4146" t="str">
            <v>Online Transfer</v>
          </cell>
          <cell r="L4146" t="str">
            <v>Conversion</v>
          </cell>
          <cell r="M4146" t="str">
            <v>NA</v>
          </cell>
          <cell r="N4146" t="str">
            <v>-</v>
          </cell>
        </row>
        <row r="4147">
          <cell r="E4147" t="str">
            <v>ZVW3-5017534</v>
          </cell>
          <cell r="F4147" t="str">
            <v>2025-10-06 19:04:37</v>
          </cell>
          <cell r="G4147">
            <v>12500</v>
          </cell>
          <cell r="H4147">
            <v>45947</v>
          </cell>
          <cell r="I4147" t="str">
            <v>JEHANZEB.KHAN</v>
          </cell>
          <cell r="J4147" t="str">
            <v>Accepted</v>
          </cell>
          <cell r="K4147" t="str">
            <v>Online Transfer</v>
          </cell>
          <cell r="L4147" t="str">
            <v>Fresh</v>
          </cell>
          <cell r="M4147" t="str">
            <v>N/A</v>
          </cell>
          <cell r="N4147" t="str">
            <v>-</v>
          </cell>
        </row>
        <row r="4148">
          <cell r="E4148">
            <v>10107608</v>
          </cell>
          <cell r="F4148" t="str">
            <v>2025-11-08 15:48:29</v>
          </cell>
          <cell r="G4148">
            <v>10000</v>
          </cell>
          <cell r="H4148">
            <v>46031</v>
          </cell>
          <cell r="I4148" t="str">
            <v>FARJAD.LATIF</v>
          </cell>
          <cell r="J4148" t="str">
            <v>Accepted</v>
          </cell>
          <cell r="K4148" t="str">
            <v>Cash Deposit</v>
          </cell>
          <cell r="L4148" t="str">
            <v>Fresh</v>
          </cell>
          <cell r="M4148" t="str">
            <v>N/A</v>
          </cell>
          <cell r="N4148" t="str">
            <v>-</v>
          </cell>
        </row>
        <row r="4149">
          <cell r="E4149">
            <v>116875</v>
          </cell>
          <cell r="F4149" t="str">
            <v>2025-11-08 16:34:35</v>
          </cell>
          <cell r="G4149">
            <v>10000</v>
          </cell>
          <cell r="H4149">
            <v>46031</v>
          </cell>
          <cell r="I4149" t="str">
            <v>FARJAD.LATIF</v>
          </cell>
          <cell r="J4149" t="str">
            <v>Accepted</v>
          </cell>
          <cell r="K4149" t="str">
            <v>Cash Deposit</v>
          </cell>
          <cell r="L4149" t="str">
            <v>Fresh</v>
          </cell>
          <cell r="M4149" t="str">
            <v>N/A</v>
          </cell>
          <cell r="N4149" t="str">
            <v>-</v>
          </cell>
        </row>
        <row r="4150">
          <cell r="E4150" t="str">
            <v>150R7005644</v>
          </cell>
          <cell r="F4150" t="str">
            <v>2025-11-15 16:33:42</v>
          </cell>
          <cell r="G4150">
            <v>10000</v>
          </cell>
          <cell r="H4150">
            <v>46031</v>
          </cell>
          <cell r="I4150" t="str">
            <v>FARJAD.LATIF</v>
          </cell>
          <cell r="J4150" t="str">
            <v>Accepted</v>
          </cell>
          <cell r="K4150" t="str">
            <v>Cash Deposit</v>
          </cell>
          <cell r="L4150" t="str">
            <v>Fresh</v>
          </cell>
          <cell r="M4150" t="str">
            <v>N/A</v>
          </cell>
          <cell r="N4150" t="str">
            <v>-</v>
          </cell>
        </row>
        <row r="4151">
          <cell r="E4151" t="str">
            <v>NG3NO5PVBSP701772</v>
          </cell>
          <cell r="F4151" t="str">
            <v>2025-10-04 18:06:59</v>
          </cell>
          <cell r="G4151">
            <v>12500</v>
          </cell>
          <cell r="H4151">
            <v>46007</v>
          </cell>
          <cell r="I4151" t="str">
            <v>JEHANZEB.KHAN</v>
          </cell>
          <cell r="J4151" t="str">
            <v>Accepted</v>
          </cell>
          <cell r="K4151" t="str">
            <v>Online Transfer</v>
          </cell>
          <cell r="L4151" t="str">
            <v>Fresh</v>
          </cell>
          <cell r="M4151" t="str">
            <v>N/A</v>
          </cell>
          <cell r="N4151" t="str">
            <v>-</v>
          </cell>
        </row>
        <row r="4152">
          <cell r="E4152">
            <v>304129</v>
          </cell>
          <cell r="F4152" t="str">
            <v>2022-01-12 16:39:00</v>
          </cell>
          <cell r="G4152">
            <v>14500</v>
          </cell>
          <cell r="H4152">
            <v>46031</v>
          </cell>
          <cell r="I4152" t="str">
            <v>M.KHALID</v>
          </cell>
          <cell r="J4152" t="str">
            <v>Accepted</v>
          </cell>
          <cell r="K4152" t="str">
            <v>Online Transfer</v>
          </cell>
          <cell r="L4152" t="str">
            <v>Renewal</v>
          </cell>
          <cell r="M4152" t="str">
            <v>-</v>
          </cell>
          <cell r="N4152" t="str">
            <v>-</v>
          </cell>
        </row>
        <row r="4153">
          <cell r="E4153">
            <v>1096382</v>
          </cell>
          <cell r="F4153" t="str">
            <v>2025-11-19 15:27:10</v>
          </cell>
          <cell r="G4153">
            <v>10000</v>
          </cell>
          <cell r="H4153">
            <v>46031</v>
          </cell>
          <cell r="I4153" t="str">
            <v>FARJAD.LATIF</v>
          </cell>
          <cell r="J4153" t="str">
            <v>Accepted</v>
          </cell>
          <cell r="K4153" t="str">
            <v>Cash Deposit</v>
          </cell>
          <cell r="L4153" t="str">
            <v>Fresh</v>
          </cell>
          <cell r="M4153" t="str">
            <v>N/A</v>
          </cell>
          <cell r="N4153" t="str">
            <v>-</v>
          </cell>
        </row>
        <row r="4154">
          <cell r="E4154" t="str">
            <v>KR254779</v>
          </cell>
          <cell r="F4154" t="str">
            <v>2019-12-30 16:58:51</v>
          </cell>
          <cell r="G4154">
            <v>13000</v>
          </cell>
          <cell r="H4154">
            <v>46031</v>
          </cell>
          <cell r="I4154" t="str">
            <v>WASEEM.TARIQ</v>
          </cell>
          <cell r="J4154" t="str">
            <v>Accepted</v>
          </cell>
          <cell r="K4154" t="str">
            <v>Online Transfer</v>
          </cell>
          <cell r="L4154" t="str">
            <v>Renewal</v>
          </cell>
          <cell r="M4154" t="str">
            <v>-</v>
          </cell>
          <cell r="N4154" t="str">
            <v>-</v>
          </cell>
        </row>
        <row r="4155">
          <cell r="E4155">
            <v>1101755</v>
          </cell>
          <cell r="F4155" t="str">
            <v>2025-11-19 19:55:08</v>
          </cell>
          <cell r="G4155">
            <v>10000</v>
          </cell>
          <cell r="H4155">
            <v>46031</v>
          </cell>
          <cell r="I4155" t="str">
            <v>FARJAD.LATIF</v>
          </cell>
          <cell r="J4155" t="str">
            <v>Accepted</v>
          </cell>
          <cell r="K4155" t="str">
            <v>Cash Deposit</v>
          </cell>
          <cell r="L4155" t="str">
            <v>Fresh</v>
          </cell>
          <cell r="M4155" t="str">
            <v>N/A</v>
          </cell>
          <cell r="N4155" t="str">
            <v>-</v>
          </cell>
        </row>
        <row r="4156">
          <cell r="E4156">
            <v>10116788</v>
          </cell>
          <cell r="F4156" t="str">
            <v>2026-01-08 00:00:00</v>
          </cell>
          <cell r="G4156">
            <v>13000</v>
          </cell>
          <cell r="H4156">
            <v>46026</v>
          </cell>
          <cell r="I4156" t="str">
            <v>MUHAMMAD.OWAIS</v>
          </cell>
          <cell r="J4156" t="str">
            <v>Accepted</v>
          </cell>
          <cell r="K4156" t="str">
            <v>Online Transfer</v>
          </cell>
          <cell r="L4156" t="str">
            <v>Conversion</v>
          </cell>
          <cell r="M4156" t="str">
            <v>N/A</v>
          </cell>
          <cell r="N4156" t="str">
            <v>-</v>
          </cell>
        </row>
        <row r="4157">
          <cell r="E4157">
            <v>100083740</v>
          </cell>
          <cell r="F4157" t="str">
            <v>2025-10-20 11:01:56</v>
          </cell>
          <cell r="G4157">
            <v>12500</v>
          </cell>
          <cell r="H4157">
            <v>45950</v>
          </cell>
          <cell r="I4157" t="str">
            <v>JEHANZEB.KHAN</v>
          </cell>
          <cell r="J4157" t="str">
            <v>Accepted</v>
          </cell>
          <cell r="K4157" t="str">
            <v>Online Transfer</v>
          </cell>
          <cell r="L4157" t="str">
            <v>Fresh</v>
          </cell>
          <cell r="M4157" t="str">
            <v>N/A</v>
          </cell>
          <cell r="N4157" t="str">
            <v>-</v>
          </cell>
        </row>
        <row r="4158">
          <cell r="E4158" t="str">
            <v>NF1AVK31H10086487</v>
          </cell>
          <cell r="F4158" t="str">
            <v>2025-01-16 00:00:00</v>
          </cell>
          <cell r="G4158">
            <v>14000</v>
          </cell>
          <cell r="H4158">
            <v>46027</v>
          </cell>
          <cell r="I4158" t="str">
            <v>MUHAMMAD.OWAIS</v>
          </cell>
          <cell r="J4158" t="str">
            <v>Accepted</v>
          </cell>
          <cell r="K4158" t="str">
            <v>Online Transfer</v>
          </cell>
          <cell r="L4158" t="str">
            <v>Renewal</v>
          </cell>
          <cell r="M4158" t="str">
            <v>-</v>
          </cell>
          <cell r="N4158" t="str">
            <v>-</v>
          </cell>
        </row>
        <row r="4159">
          <cell r="E4159">
            <v>3204</v>
          </cell>
          <cell r="F4159" t="str">
            <v>2025-11-21 13:21:47</v>
          </cell>
          <cell r="G4159">
            <v>10000</v>
          </cell>
          <cell r="H4159">
            <v>46031</v>
          </cell>
          <cell r="I4159" t="str">
            <v>FARJAD.LATIF</v>
          </cell>
          <cell r="J4159" t="str">
            <v>Accepted</v>
          </cell>
          <cell r="K4159" t="str">
            <v>Cash Deposit</v>
          </cell>
          <cell r="L4159" t="str">
            <v>Fresh</v>
          </cell>
          <cell r="M4159" t="str">
            <v>N/A</v>
          </cell>
          <cell r="N4159" t="str">
            <v>-</v>
          </cell>
        </row>
        <row r="4160">
          <cell r="E4160" t="str">
            <v>JL473ZQ7SN8AT167303</v>
          </cell>
          <cell r="F4160" t="str">
            <v>2026-01-01 15:15:59</v>
          </cell>
          <cell r="G4160">
            <v>13000</v>
          </cell>
          <cell r="H4160">
            <v>46036</v>
          </cell>
          <cell r="I4160" t="str">
            <v>S.FARAZ.AHSAN</v>
          </cell>
          <cell r="J4160" t="str">
            <v>Accepted</v>
          </cell>
          <cell r="K4160" t="str">
            <v>Cash</v>
          </cell>
          <cell r="L4160" t="str">
            <v>Fresh</v>
          </cell>
          <cell r="M4160" t="str">
            <v>N/A</v>
          </cell>
          <cell r="N4160" t="str">
            <v>-</v>
          </cell>
        </row>
        <row r="4161">
          <cell r="E4161" t="str">
            <v>GUN156R-1105864</v>
          </cell>
          <cell r="F4161" t="str">
            <v>2025-12-17 16:22:26</v>
          </cell>
          <cell r="G4161">
            <v>10000</v>
          </cell>
          <cell r="H4161">
            <v>46031</v>
          </cell>
          <cell r="I4161" t="str">
            <v>FARJAD.LATIF</v>
          </cell>
          <cell r="J4161" t="str">
            <v>Accepted</v>
          </cell>
          <cell r="K4161" t="str">
            <v>Cash Deposit</v>
          </cell>
          <cell r="L4161" t="str">
            <v>Fresh</v>
          </cell>
          <cell r="M4161" t="str">
            <v>N/A</v>
          </cell>
          <cell r="N4161" t="str">
            <v>-</v>
          </cell>
        </row>
        <row r="4162">
          <cell r="E4162" t="str">
            <v>LR018430</v>
          </cell>
          <cell r="F4162" t="str">
            <v>2025-12-10 19:15:12</v>
          </cell>
          <cell r="G4162">
            <v>12500</v>
          </cell>
          <cell r="H4162">
            <v>46031</v>
          </cell>
          <cell r="I4162" t="str">
            <v>SHAHZAD.BHATTI</v>
          </cell>
          <cell r="J4162" t="str">
            <v>Accepted</v>
          </cell>
          <cell r="K4162" t="str">
            <v>Cash Deposit</v>
          </cell>
          <cell r="L4162" t="str">
            <v>Fresh</v>
          </cell>
          <cell r="M4162" t="str">
            <v>N/A</v>
          </cell>
          <cell r="N4162" t="str">
            <v>-</v>
          </cell>
        </row>
        <row r="4163">
          <cell r="E4163" t="str">
            <v>LA350S-0308061</v>
          </cell>
          <cell r="F4163" t="str">
            <v>2025-09-12 18:28:31</v>
          </cell>
          <cell r="G4163">
            <v>12500</v>
          </cell>
          <cell r="H4163">
            <v>46007</v>
          </cell>
          <cell r="I4163" t="str">
            <v>JEHANZEB.KHAN</v>
          </cell>
          <cell r="J4163" t="str">
            <v>Accepted</v>
          </cell>
          <cell r="K4163" t="str">
            <v>Online Transfer</v>
          </cell>
          <cell r="L4163" t="str">
            <v>Fresh</v>
          </cell>
          <cell r="M4163" t="str">
            <v>N/A</v>
          </cell>
          <cell r="N4163" t="str">
            <v>-</v>
          </cell>
        </row>
        <row r="4164">
          <cell r="E4164">
            <v>1282269</v>
          </cell>
          <cell r="F4164" t="str">
            <v>2025-12-29 12:57:58</v>
          </cell>
          <cell r="G4164">
            <v>10000</v>
          </cell>
          <cell r="H4164">
            <v>46031</v>
          </cell>
          <cell r="I4164" t="str">
            <v>FARJAD.LATIF</v>
          </cell>
          <cell r="J4164" t="str">
            <v>Accepted</v>
          </cell>
          <cell r="K4164" t="str">
            <v>Cash Deposit</v>
          </cell>
          <cell r="L4164" t="str">
            <v>Fresh</v>
          </cell>
          <cell r="M4164" t="str">
            <v>N/A</v>
          </cell>
          <cell r="N4164" t="str">
            <v>-</v>
          </cell>
        </row>
        <row r="4165">
          <cell r="E4165">
            <v>697650</v>
          </cell>
          <cell r="F4165" t="str">
            <v>2024-01-08 12:57:24</v>
          </cell>
          <cell r="G4165">
            <v>10000</v>
          </cell>
          <cell r="H4165">
            <v>46031</v>
          </cell>
          <cell r="I4165" t="str">
            <v>JAWAHIR.SAEED</v>
          </cell>
          <cell r="J4165" t="str">
            <v>Accepted</v>
          </cell>
          <cell r="K4165" t="str">
            <v>Online Transfer</v>
          </cell>
          <cell r="L4165" t="str">
            <v>Renewal</v>
          </cell>
          <cell r="M4165" t="str">
            <v>N/A</v>
          </cell>
          <cell r="N4165" t="str">
            <v>-</v>
          </cell>
        </row>
        <row r="4166">
          <cell r="E4166">
            <v>1232854</v>
          </cell>
          <cell r="F4166" t="str">
            <v>2025-01-06 14:44:12</v>
          </cell>
          <cell r="G4166">
            <v>13000</v>
          </cell>
          <cell r="H4166">
            <v>46030</v>
          </cell>
          <cell r="I4166" t="str">
            <v>M.KHALID</v>
          </cell>
          <cell r="J4166" t="str">
            <v>Accepted</v>
          </cell>
          <cell r="K4166" t="str">
            <v>Online Transfer</v>
          </cell>
          <cell r="L4166" t="str">
            <v>Renewal</v>
          </cell>
          <cell r="M4166" t="str">
            <v>-</v>
          </cell>
          <cell r="N4166" t="str">
            <v>-</v>
          </cell>
        </row>
        <row r="4167">
          <cell r="E4167" t="str">
            <v>R-6059104</v>
          </cell>
          <cell r="F4167" t="str">
            <v>2022-01-18 18:51:25</v>
          </cell>
          <cell r="G4167">
            <v>10000</v>
          </cell>
          <cell r="H4167">
            <v>46036</v>
          </cell>
          <cell r="I4167" t="str">
            <v>HASNAIN</v>
          </cell>
          <cell r="J4167" t="str">
            <v>Accepted</v>
          </cell>
          <cell r="K4167" t="str">
            <v>Cash</v>
          </cell>
          <cell r="L4167" t="str">
            <v>Renewal</v>
          </cell>
          <cell r="M4167" t="str">
            <v>-</v>
          </cell>
          <cell r="N4167" t="str">
            <v>-</v>
          </cell>
        </row>
        <row r="4168">
          <cell r="E4168">
            <v>545570</v>
          </cell>
          <cell r="F4168" t="str">
            <v>2024-02-19 17:04:50</v>
          </cell>
          <cell r="G4168">
            <v>4000</v>
          </cell>
          <cell r="H4168">
            <v>46031</v>
          </cell>
          <cell r="I4168" t="str">
            <v>ZAHID.IQBAL</v>
          </cell>
          <cell r="J4168" t="str">
            <v>Accepted</v>
          </cell>
          <cell r="K4168" t="str">
            <v>Online Transfer</v>
          </cell>
          <cell r="L4168" t="str">
            <v>Removal Transfer</v>
          </cell>
          <cell r="M4168" t="str">
            <v>-</v>
          </cell>
          <cell r="N4168" t="str">
            <v>-</v>
          </cell>
        </row>
        <row r="4169">
          <cell r="E4169" t="str">
            <v>0207472</v>
          </cell>
          <cell r="F4169" t="str">
            <v>2025-01-24 10:41:24</v>
          </cell>
          <cell r="G4169">
            <v>15000</v>
          </cell>
          <cell r="H4169">
            <v>46031</v>
          </cell>
          <cell r="I4169" t="str">
            <v>HUZAIFA.KHAN</v>
          </cell>
          <cell r="J4169" t="str">
            <v>Accepted</v>
          </cell>
          <cell r="K4169" t="str">
            <v>Online Transfer</v>
          </cell>
          <cell r="L4169" t="str">
            <v>Renewal</v>
          </cell>
          <cell r="M4169" t="str">
            <v>-</v>
          </cell>
          <cell r="N4169" t="str">
            <v>-</v>
          </cell>
        </row>
        <row r="4170">
          <cell r="E4170">
            <v>1236405</v>
          </cell>
          <cell r="F4170" t="str">
            <v>2025-01-23 11:55:08</v>
          </cell>
          <cell r="G4170">
            <v>14000</v>
          </cell>
          <cell r="H4170">
            <v>46031</v>
          </cell>
          <cell r="I4170" t="str">
            <v>SAIF.MALIK</v>
          </cell>
          <cell r="J4170" t="str">
            <v>Accepted</v>
          </cell>
          <cell r="K4170" t="str">
            <v>Online Transfer</v>
          </cell>
          <cell r="L4170" t="str">
            <v>Renewal</v>
          </cell>
          <cell r="M4170" t="str">
            <v>-</v>
          </cell>
          <cell r="N4170" t="str">
            <v>-</v>
          </cell>
        </row>
        <row r="4171">
          <cell r="E4171" t="str">
            <v>NNATA52AZKP710401</v>
          </cell>
          <cell r="F4171" t="str">
            <v>2025-12-27 15:20:33</v>
          </cell>
          <cell r="G4171">
            <v>12500</v>
          </cell>
          <cell r="H4171">
            <v>46037</v>
          </cell>
          <cell r="I4171" t="str">
            <v>M.FAIZAN</v>
          </cell>
          <cell r="J4171" t="str">
            <v>Accepted</v>
          </cell>
          <cell r="K4171" t="str">
            <v>Cash</v>
          </cell>
          <cell r="L4171" t="str">
            <v>Fresh</v>
          </cell>
          <cell r="M4171" t="str">
            <v>N/A</v>
          </cell>
          <cell r="N4171" t="str">
            <v>-</v>
          </cell>
        </row>
        <row r="4172">
          <cell r="E4172" t="str">
            <v>BYY-061</v>
          </cell>
          <cell r="F4172" t="str">
            <v>2021-01-07 17:08:28</v>
          </cell>
          <cell r="G4172">
            <v>12000</v>
          </cell>
          <cell r="H4172">
            <v>46032</v>
          </cell>
          <cell r="I4172" t="str">
            <v>HASNAIN</v>
          </cell>
          <cell r="J4172" t="str">
            <v>Accepted</v>
          </cell>
          <cell r="K4172" t="str">
            <v>Online Transfer</v>
          </cell>
          <cell r="L4172" t="str">
            <v>Renewal</v>
          </cell>
          <cell r="M4172" t="str">
            <v>-</v>
          </cell>
          <cell r="N4172" t="str">
            <v>-</v>
          </cell>
        </row>
        <row r="4173">
          <cell r="E4173" t="str">
            <v>ZRE172R-7000264</v>
          </cell>
          <cell r="F4173" t="str">
            <v>2025-12-27 15:21:47</v>
          </cell>
          <cell r="G4173">
            <v>12500</v>
          </cell>
          <cell r="H4173">
            <v>46037</v>
          </cell>
          <cell r="I4173" t="str">
            <v>M.FAIZAN</v>
          </cell>
          <cell r="J4173" t="str">
            <v>Accepted</v>
          </cell>
          <cell r="K4173" t="str">
            <v>Cash</v>
          </cell>
          <cell r="L4173" t="str">
            <v>Fresh</v>
          </cell>
          <cell r="M4173" t="str">
            <v>N/A</v>
          </cell>
          <cell r="N4173" t="str">
            <v>-</v>
          </cell>
        </row>
        <row r="4174">
          <cell r="E4174" t="str">
            <v>B21W-0190778</v>
          </cell>
          <cell r="F4174" t="str">
            <v>2025-12-27 15:21:13</v>
          </cell>
          <cell r="G4174">
            <v>12500</v>
          </cell>
          <cell r="H4174">
            <v>46037</v>
          </cell>
          <cell r="I4174" t="str">
            <v>M.FAIZAN</v>
          </cell>
          <cell r="J4174" t="str">
            <v>Accepted</v>
          </cell>
          <cell r="K4174" t="str">
            <v>Cash</v>
          </cell>
          <cell r="L4174" t="str">
            <v>Fresh</v>
          </cell>
          <cell r="M4174" t="str">
            <v>N/A</v>
          </cell>
          <cell r="N4174" t="str">
            <v>-</v>
          </cell>
        </row>
        <row r="4175">
          <cell r="E4175" t="str">
            <v>R014029</v>
          </cell>
          <cell r="F4175" t="str">
            <v>2023-12-29 00:00:00</v>
          </cell>
          <cell r="G4175">
            <v>15500</v>
          </cell>
          <cell r="H4175">
            <v>46031</v>
          </cell>
          <cell r="I4175" t="str">
            <v>WASEEM.TARIQ</v>
          </cell>
          <cell r="J4175" t="str">
            <v>Accepted</v>
          </cell>
          <cell r="K4175" t="str">
            <v>Online Transfer</v>
          </cell>
          <cell r="L4175" t="str">
            <v>Renewal</v>
          </cell>
          <cell r="M4175" t="str">
            <v>-</v>
          </cell>
          <cell r="N4175" t="str">
            <v>-</v>
          </cell>
        </row>
        <row r="4176">
          <cell r="E4176">
            <v>7091361</v>
          </cell>
          <cell r="F4176" t="str">
            <v>2024-01-05 15:56:00</v>
          </cell>
          <cell r="G4176">
            <v>10000</v>
          </cell>
          <cell r="H4176">
            <v>46030</v>
          </cell>
          <cell r="I4176" t="str">
            <v>NAZRA.NAZAR</v>
          </cell>
          <cell r="J4176" t="str">
            <v>Accepted</v>
          </cell>
          <cell r="K4176" t="str">
            <v>Online Transfer</v>
          </cell>
          <cell r="L4176" t="str">
            <v>Renewal</v>
          </cell>
          <cell r="M4176" t="str">
            <v>-</v>
          </cell>
          <cell r="N4176" t="str">
            <v>-</v>
          </cell>
        </row>
        <row r="4177">
          <cell r="E4177" t="str">
            <v>S191194</v>
          </cell>
          <cell r="F4177" t="str">
            <v>2022-01-19 13:25:16</v>
          </cell>
          <cell r="G4177">
            <v>15000</v>
          </cell>
          <cell r="H4177">
            <v>46031</v>
          </cell>
          <cell r="I4177" t="str">
            <v>MUHAMMAD.UMER</v>
          </cell>
          <cell r="J4177" t="str">
            <v>Accepted</v>
          </cell>
          <cell r="K4177" t="str">
            <v>Cash Deposit</v>
          </cell>
          <cell r="L4177" t="str">
            <v>Renewal</v>
          </cell>
          <cell r="M4177" t="str">
            <v>-</v>
          </cell>
          <cell r="N4177" t="str">
            <v>-</v>
          </cell>
        </row>
        <row r="4178">
          <cell r="E4178" t="str">
            <v>H1009081</v>
          </cell>
          <cell r="F4178" t="str">
            <v>2023-01-02 11:59:09</v>
          </cell>
          <cell r="G4178">
            <v>12500</v>
          </cell>
          <cell r="H4178">
            <v>46031</v>
          </cell>
          <cell r="I4178" t="str">
            <v>ALIZA.WALEED</v>
          </cell>
          <cell r="J4178" t="str">
            <v>Accepted</v>
          </cell>
          <cell r="K4178" t="str">
            <v>Online Transfer</v>
          </cell>
          <cell r="L4178" t="str">
            <v>Renewal</v>
          </cell>
          <cell r="M4178" t="str">
            <v>-</v>
          </cell>
          <cell r="N4178" t="str">
            <v>-</v>
          </cell>
        </row>
        <row r="4179">
          <cell r="E4179" t="str">
            <v>ZRE172R-7056633</v>
          </cell>
          <cell r="F4179" t="str">
            <v>2024-12-30 00:00:00</v>
          </cell>
          <cell r="G4179">
            <v>14000</v>
          </cell>
          <cell r="H4179">
            <v>46030</v>
          </cell>
          <cell r="I4179" t="str">
            <v>ALIZA.WALEED</v>
          </cell>
          <cell r="J4179" t="str">
            <v>Accepted</v>
          </cell>
          <cell r="K4179" t="str">
            <v>Online Transfer</v>
          </cell>
          <cell r="L4179" t="str">
            <v>Renewal</v>
          </cell>
          <cell r="M4179" t="str">
            <v>-</v>
          </cell>
          <cell r="N4179" t="str">
            <v>-</v>
          </cell>
        </row>
        <row r="4180">
          <cell r="E4180">
            <v>6424242</v>
          </cell>
          <cell r="F4180" t="str">
            <v>2021-01-18 14:46:40</v>
          </cell>
          <cell r="G4180">
            <v>7000</v>
          </cell>
          <cell r="H4180">
            <v>46030</v>
          </cell>
          <cell r="I4180" t="str">
            <v>ZAYNAB.MUSTAFA</v>
          </cell>
          <cell r="J4180" t="str">
            <v>Accepted</v>
          </cell>
          <cell r="K4180" t="str">
            <v>Online Transfer</v>
          </cell>
          <cell r="L4180" t="str">
            <v>Renewal</v>
          </cell>
          <cell r="M4180" t="str">
            <v>-</v>
          </cell>
          <cell r="N4180" t="str">
            <v>-</v>
          </cell>
        </row>
        <row r="4181">
          <cell r="E4181" t="str">
            <v>NZE170R-4180746</v>
          </cell>
          <cell r="F4181" t="str">
            <v>2025-12-08 15:02:42</v>
          </cell>
          <cell r="G4181">
            <v>10000</v>
          </cell>
          <cell r="H4181">
            <v>46028</v>
          </cell>
          <cell r="I4181" t="str">
            <v>KHIZAR.SHERWANI</v>
          </cell>
          <cell r="J4181" t="str">
            <v>Accepted</v>
          </cell>
          <cell r="K4181" t="str">
            <v>Online Transfer</v>
          </cell>
          <cell r="L4181" t="str">
            <v>Fresh</v>
          </cell>
          <cell r="M4181" t="str">
            <v>N/A</v>
          </cell>
          <cell r="N4181" t="str">
            <v>-</v>
          </cell>
        </row>
        <row r="4182">
          <cell r="E4182" t="str">
            <v>R034994</v>
          </cell>
          <cell r="F4182" t="str">
            <v>2024-01-08 15:24:27</v>
          </cell>
          <cell r="G4182">
            <v>10000</v>
          </cell>
          <cell r="H4182">
            <v>46030</v>
          </cell>
          <cell r="I4182" t="str">
            <v>HUZAIFA.KHAN</v>
          </cell>
          <cell r="J4182" t="str">
            <v>Accepted</v>
          </cell>
          <cell r="K4182" t="str">
            <v>Online Transfer</v>
          </cell>
          <cell r="L4182" t="str">
            <v>Renewal</v>
          </cell>
          <cell r="M4182" t="str">
            <v>-</v>
          </cell>
          <cell r="N4182" t="str">
            <v>-</v>
          </cell>
        </row>
        <row r="4183">
          <cell r="E4183" t="str">
            <v>NZE170R-4092611</v>
          </cell>
          <cell r="F4183" t="str">
            <v>2025-01-20 20:33:05</v>
          </cell>
          <cell r="G4183">
            <v>12500</v>
          </cell>
          <cell r="H4183">
            <v>46027</v>
          </cell>
          <cell r="I4183" t="str">
            <v>IQRA.KHAN</v>
          </cell>
          <cell r="J4183" t="str">
            <v>Accepted</v>
          </cell>
          <cell r="K4183" t="str">
            <v>Online Transfer</v>
          </cell>
          <cell r="L4183" t="str">
            <v>Renewal</v>
          </cell>
          <cell r="M4183" t="str">
            <v>-</v>
          </cell>
          <cell r="N4183" t="str">
            <v>-</v>
          </cell>
        </row>
        <row r="4184">
          <cell r="E4184" t="str">
            <v>L15Z81017100</v>
          </cell>
          <cell r="F4184" t="str">
            <v>2025-01-20 16:41:33</v>
          </cell>
          <cell r="G4184">
            <v>15000</v>
          </cell>
          <cell r="H4184">
            <v>46031</v>
          </cell>
          <cell r="I4184" t="str">
            <v>HUZAIFA.KHAN</v>
          </cell>
          <cell r="J4184" t="str">
            <v>Accepted</v>
          </cell>
          <cell r="K4184" t="str">
            <v>Online Transfer</v>
          </cell>
          <cell r="L4184" t="str">
            <v>Renewal</v>
          </cell>
          <cell r="M4184" t="str">
            <v>-</v>
          </cell>
          <cell r="N4184" t="str">
            <v>-</v>
          </cell>
        </row>
        <row r="4185">
          <cell r="E4185" t="str">
            <v>BQM-756</v>
          </cell>
          <cell r="F4185" t="str">
            <v>2025-01-22 11:47:00</v>
          </cell>
          <cell r="G4185">
            <v>13000</v>
          </cell>
          <cell r="H4185">
            <v>46030</v>
          </cell>
          <cell r="I4185" t="str">
            <v>ZAYNAB.MUSTAFA</v>
          </cell>
          <cell r="J4185" t="str">
            <v>Accepted</v>
          </cell>
          <cell r="K4185" t="str">
            <v>Online Transfer</v>
          </cell>
          <cell r="L4185" t="str">
            <v>Renewal</v>
          </cell>
          <cell r="M4185" t="str">
            <v>-</v>
          </cell>
          <cell r="N4185" t="str">
            <v>-</v>
          </cell>
        </row>
        <row r="4186">
          <cell r="E4186" t="str">
            <v>ZX-585</v>
          </cell>
          <cell r="F4186" t="str">
            <v>2024-12-28 00:00:00</v>
          </cell>
          <cell r="G4186">
            <v>13000</v>
          </cell>
          <cell r="H4186">
            <v>46031</v>
          </cell>
          <cell r="I4186" t="str">
            <v>ZAYNAB.MUSTAFA</v>
          </cell>
          <cell r="J4186" t="str">
            <v>Accepted</v>
          </cell>
          <cell r="K4186" t="str">
            <v>Online Transfer</v>
          </cell>
          <cell r="L4186" t="str">
            <v>Renewal</v>
          </cell>
          <cell r="M4186" t="str">
            <v>-</v>
          </cell>
          <cell r="N4186" t="str">
            <v>-</v>
          </cell>
        </row>
        <row r="4187">
          <cell r="E4187" t="str">
            <v>RU4-1300729</v>
          </cell>
          <cell r="F4187" t="str">
            <v>2026-01-09 00:00:00</v>
          </cell>
          <cell r="G4187">
            <v>13000</v>
          </cell>
          <cell r="H4187">
            <v>46031</v>
          </cell>
          <cell r="I4187" t="str">
            <v>JAWAHIR.SAEED</v>
          </cell>
          <cell r="J4187" t="str">
            <v>Accepted</v>
          </cell>
          <cell r="K4187" t="str">
            <v>Online Transfer</v>
          </cell>
          <cell r="L4187" t="str">
            <v>Conversion</v>
          </cell>
          <cell r="M4187" t="str">
            <v>N/A</v>
          </cell>
          <cell r="N4187" t="str">
            <v>-</v>
          </cell>
        </row>
        <row r="4188">
          <cell r="E4188" t="str">
            <v>GR191306</v>
          </cell>
          <cell r="F4188" t="str">
            <v>2025-12-19 10:34:10</v>
          </cell>
          <cell r="G4188">
            <v>4000</v>
          </cell>
          <cell r="H4188">
            <v>46026</v>
          </cell>
          <cell r="I4188" t="str">
            <v>ZAHID.IQBAL</v>
          </cell>
          <cell r="J4188" t="str">
            <v>Accepted</v>
          </cell>
          <cell r="K4188" t="str">
            <v>Online Transfer</v>
          </cell>
          <cell r="L4188" t="str">
            <v>Removal Transfer</v>
          </cell>
          <cell r="M4188" t="str">
            <v>-</v>
          </cell>
          <cell r="N4188" t="str">
            <v>-</v>
          </cell>
        </row>
        <row r="4189">
          <cell r="E4189" t="str">
            <v>NSP150R-7065233</v>
          </cell>
          <cell r="F4189" t="str">
            <v>2025-12-04 13:13:49</v>
          </cell>
          <cell r="G4189">
            <v>13160</v>
          </cell>
          <cell r="H4189">
            <v>46030</v>
          </cell>
          <cell r="I4189" t="str">
            <v>UMER.AZEEM</v>
          </cell>
          <cell r="J4189" t="str">
            <v>Accepted</v>
          </cell>
          <cell r="K4189" t="str">
            <v>Online Transfer</v>
          </cell>
          <cell r="L4189" t="str">
            <v>Fresh</v>
          </cell>
          <cell r="M4189" t="str">
            <v>SYED NAUMAN ALI</v>
          </cell>
          <cell r="N4189">
            <v>4250148213671</v>
          </cell>
        </row>
        <row r="4190">
          <cell r="E4190" t="str">
            <v>S00218907</v>
          </cell>
          <cell r="F4190" t="str">
            <v>2025-12-17 14:42:18</v>
          </cell>
          <cell r="G4190">
            <v>12500</v>
          </cell>
          <cell r="H4190">
            <v>46034</v>
          </cell>
          <cell r="I4190" t="str">
            <v>UMER.AZEEM</v>
          </cell>
          <cell r="J4190" t="str">
            <v>Accepted</v>
          </cell>
          <cell r="K4190" t="str">
            <v>Cheque</v>
          </cell>
          <cell r="L4190" t="str">
            <v>Fresh</v>
          </cell>
          <cell r="M4190" t="str">
            <v>N/A</v>
          </cell>
          <cell r="N4190" t="str">
            <v>-</v>
          </cell>
        </row>
        <row r="4191">
          <cell r="E4191">
            <v>308873</v>
          </cell>
          <cell r="F4191" t="str">
            <v>2026-01-06 21:10:31</v>
          </cell>
          <cell r="G4191">
            <v>15000</v>
          </cell>
          <cell r="H4191">
            <v>46029</v>
          </cell>
          <cell r="I4191" t="str">
            <v>UMER.AZEEM</v>
          </cell>
          <cell r="J4191" t="str">
            <v>Accepted</v>
          </cell>
          <cell r="K4191" t="str">
            <v>Online Transfer</v>
          </cell>
          <cell r="L4191" t="str">
            <v>Fresh</v>
          </cell>
          <cell r="M4191" t="str">
            <v>HONDA KHAIR (PRIVATE) LIMITED</v>
          </cell>
          <cell r="N4191">
            <v>6388279</v>
          </cell>
        </row>
        <row r="4192">
          <cell r="E4192" t="str">
            <v>V00107209</v>
          </cell>
          <cell r="F4192" t="str">
            <v>2025-12-29 17:33:54</v>
          </cell>
          <cell r="G4192">
            <v>13000</v>
          </cell>
          <cell r="H4192">
            <v>46028</v>
          </cell>
          <cell r="I4192" t="str">
            <v>UMER.AZEEM</v>
          </cell>
          <cell r="J4192" t="str">
            <v>Accepted</v>
          </cell>
          <cell r="K4192" t="str">
            <v>Online Transfer</v>
          </cell>
          <cell r="L4192" t="str">
            <v>Fresh</v>
          </cell>
          <cell r="M4192" t="str">
            <v>SYED NAUMAN ALI</v>
          </cell>
          <cell r="N4192">
            <v>4250148213671</v>
          </cell>
        </row>
        <row r="4193">
          <cell r="E4193" t="str">
            <v>R003346</v>
          </cell>
          <cell r="F4193" t="str">
            <v>2026-01-03 15:03:31</v>
          </cell>
          <cell r="G4193">
            <v>16000</v>
          </cell>
          <cell r="H4193">
            <v>46030</v>
          </cell>
          <cell r="I4193" t="str">
            <v>UMER.AZEEM</v>
          </cell>
          <cell r="J4193" t="str">
            <v>Accepted</v>
          </cell>
          <cell r="K4193" t="str">
            <v>Online Transfer</v>
          </cell>
          <cell r="L4193" t="str">
            <v>Fresh</v>
          </cell>
          <cell r="M4193" t="str">
            <v>Syed Zeeshan ali</v>
          </cell>
          <cell r="N4193">
            <v>4250129572113</v>
          </cell>
        </row>
        <row r="4194">
          <cell r="E4194" t="str">
            <v>V00106835</v>
          </cell>
          <cell r="F4194" t="str">
            <v>2026-01-07 17:54:29</v>
          </cell>
          <cell r="G4194">
            <v>14000</v>
          </cell>
          <cell r="H4194">
            <v>46030</v>
          </cell>
          <cell r="I4194" t="str">
            <v>UMER.AZEEM</v>
          </cell>
          <cell r="J4194" t="str">
            <v>Accepted</v>
          </cell>
          <cell r="K4194" t="str">
            <v>Online Transfer</v>
          </cell>
          <cell r="L4194" t="str">
            <v>Fresh</v>
          </cell>
          <cell r="M4194" t="str">
            <v>HONDA KHAIR (PRIVATE) LIMITED</v>
          </cell>
          <cell r="N4194">
            <v>6388279</v>
          </cell>
        </row>
        <row r="4195">
          <cell r="E4195" t="str">
            <v>GUN126R-5572913(A)</v>
          </cell>
          <cell r="F4195" t="str">
            <v>2026-01-07 20:48:50</v>
          </cell>
          <cell r="G4195">
            <v>13500</v>
          </cell>
          <cell r="H4195">
            <v>46029</v>
          </cell>
          <cell r="I4195" t="str">
            <v>UMER.AZEEM</v>
          </cell>
          <cell r="J4195" t="str">
            <v>Accepted</v>
          </cell>
          <cell r="K4195" t="str">
            <v>Online Transfer</v>
          </cell>
          <cell r="L4195" t="str">
            <v>Fresh</v>
          </cell>
          <cell r="M4195" t="str">
            <v>Muhammad Zaheer Altaf</v>
          </cell>
          <cell r="N4195">
            <v>4210188275031</v>
          </cell>
        </row>
        <row r="4196">
          <cell r="E4196" t="str">
            <v>GUN126R-5572913</v>
          </cell>
          <cell r="F4196" t="str">
            <v>2026-01-07 20:46:29</v>
          </cell>
          <cell r="G4196">
            <v>13500</v>
          </cell>
          <cell r="H4196">
            <v>46029</v>
          </cell>
          <cell r="I4196" t="str">
            <v>UMER.AZEEM</v>
          </cell>
          <cell r="J4196" t="str">
            <v>Accepted</v>
          </cell>
          <cell r="K4196" t="str">
            <v>Online Transfer</v>
          </cell>
          <cell r="L4196" t="str">
            <v>Fresh</v>
          </cell>
          <cell r="M4196" t="str">
            <v>Muhammad Zaheer Altaf</v>
          </cell>
          <cell r="N4196">
            <v>4210188275031</v>
          </cell>
        </row>
        <row r="4197">
          <cell r="E4197">
            <v>219328</v>
          </cell>
          <cell r="F4197" t="str">
            <v>2026-01-05 15:23:57</v>
          </cell>
          <cell r="G4197">
            <v>13000</v>
          </cell>
          <cell r="H4197">
            <v>46030</v>
          </cell>
          <cell r="I4197" t="str">
            <v>UMER.AZEEM</v>
          </cell>
          <cell r="J4197" t="str">
            <v>Accepted</v>
          </cell>
          <cell r="K4197" t="str">
            <v>Cash Deposit</v>
          </cell>
          <cell r="L4197" t="str">
            <v>Fresh</v>
          </cell>
          <cell r="M4197" t="str">
            <v>N/A</v>
          </cell>
          <cell r="N4197" t="str">
            <v>-</v>
          </cell>
        </row>
        <row r="4198">
          <cell r="E4198" t="str">
            <v>R7024536</v>
          </cell>
          <cell r="F4198" t="str">
            <v>2026-01-03 12:58:04</v>
          </cell>
          <cell r="G4198">
            <v>12000</v>
          </cell>
          <cell r="H4198">
            <v>46035</v>
          </cell>
          <cell r="I4198" t="str">
            <v>UMER.AZEEM</v>
          </cell>
          <cell r="J4198" t="str">
            <v>Accepted</v>
          </cell>
          <cell r="K4198" t="str">
            <v>Cash</v>
          </cell>
          <cell r="L4198" t="str">
            <v>Fresh</v>
          </cell>
          <cell r="M4198" t="str">
            <v>N/A</v>
          </cell>
          <cell r="N4198" t="str">
            <v>-</v>
          </cell>
        </row>
        <row r="4199">
          <cell r="E4199" t="str">
            <v>H1080380</v>
          </cell>
          <cell r="F4199" t="str">
            <v>2025-12-22 20:08:43</v>
          </cell>
          <cell r="G4199">
            <v>10000</v>
          </cell>
          <cell r="H4199">
            <v>46035</v>
          </cell>
          <cell r="I4199" t="str">
            <v>UMER.AZEEM</v>
          </cell>
          <cell r="J4199" t="str">
            <v>Accepted</v>
          </cell>
          <cell r="K4199" t="str">
            <v>Cash</v>
          </cell>
          <cell r="L4199" t="str">
            <v>Fresh</v>
          </cell>
          <cell r="M4199" t="str">
            <v>N/A</v>
          </cell>
          <cell r="N4199" t="str">
            <v>-</v>
          </cell>
        </row>
        <row r="4200">
          <cell r="E4200" t="str">
            <v>R7073719</v>
          </cell>
          <cell r="F4200" t="str">
            <v>2025-12-29 17:36:25</v>
          </cell>
          <cell r="G4200">
            <v>11000</v>
          </cell>
          <cell r="H4200">
            <v>46035</v>
          </cell>
          <cell r="I4200" t="str">
            <v>UMER.AZEEM</v>
          </cell>
          <cell r="J4200" t="str">
            <v>Accepted</v>
          </cell>
          <cell r="K4200" t="str">
            <v>Cash</v>
          </cell>
          <cell r="L4200" t="str">
            <v>Fresh</v>
          </cell>
          <cell r="M4200" t="str">
            <v>N/A</v>
          </cell>
          <cell r="N4200" t="str">
            <v>-</v>
          </cell>
        </row>
        <row r="4201">
          <cell r="E4201">
            <v>209571</v>
          </cell>
          <cell r="F4201" t="str">
            <v>2025-12-31 16:14:59</v>
          </cell>
          <cell r="G4201">
            <v>12000</v>
          </cell>
          <cell r="H4201">
            <v>46037</v>
          </cell>
          <cell r="I4201" t="str">
            <v>UMER.AZEEM</v>
          </cell>
          <cell r="J4201" t="str">
            <v>Accepted</v>
          </cell>
          <cell r="K4201" t="str">
            <v>Cash</v>
          </cell>
          <cell r="L4201" t="str">
            <v>Fresh</v>
          </cell>
          <cell r="M4201" t="str">
            <v>N/A</v>
          </cell>
          <cell r="N4201" t="str">
            <v>-</v>
          </cell>
        </row>
        <row r="4202">
          <cell r="E4202">
            <v>121951</v>
          </cell>
          <cell r="F4202" t="str">
            <v>2026-01-08 20:27:09</v>
          </cell>
          <cell r="G4202">
            <v>16000</v>
          </cell>
          <cell r="H4202">
            <v>46030</v>
          </cell>
          <cell r="I4202" t="str">
            <v>JOSEPH.H</v>
          </cell>
          <cell r="J4202" t="str">
            <v>Accepted</v>
          </cell>
          <cell r="K4202" t="str">
            <v>Online Transfer</v>
          </cell>
          <cell r="L4202" t="str">
            <v>Fresh</v>
          </cell>
          <cell r="M4202" t="str">
            <v>N/A</v>
          </cell>
          <cell r="N4202" t="str">
            <v>-</v>
          </cell>
        </row>
        <row r="4203">
          <cell r="E4203">
            <v>1010615</v>
          </cell>
          <cell r="F4203" t="str">
            <v>2023-01-20 11:58:44</v>
          </cell>
          <cell r="G4203">
            <v>12000</v>
          </cell>
          <cell r="H4203">
            <v>46030</v>
          </cell>
          <cell r="I4203" t="str">
            <v>ABDUL.AHAD</v>
          </cell>
          <cell r="J4203" t="str">
            <v>Accepted</v>
          </cell>
          <cell r="K4203" t="str">
            <v>Online Transfer</v>
          </cell>
          <cell r="L4203" t="str">
            <v>Renewal</v>
          </cell>
          <cell r="M4203" t="str">
            <v>-</v>
          </cell>
          <cell r="N4203" t="str">
            <v>-</v>
          </cell>
        </row>
        <row r="4204">
          <cell r="E4204">
            <v>1105134</v>
          </cell>
          <cell r="F4204" t="str">
            <v>2022-01-10 14:24:51</v>
          </cell>
          <cell r="G4204">
            <v>13000</v>
          </cell>
          <cell r="H4204">
            <v>46030</v>
          </cell>
          <cell r="I4204" t="str">
            <v>ABDUL.AHAD</v>
          </cell>
          <cell r="J4204" t="str">
            <v>Accepted</v>
          </cell>
          <cell r="K4204" t="str">
            <v>Online Transfer</v>
          </cell>
          <cell r="L4204" t="str">
            <v>Renewal</v>
          </cell>
          <cell r="M4204" t="str">
            <v>-</v>
          </cell>
          <cell r="N4204" t="str">
            <v>-</v>
          </cell>
        </row>
        <row r="4205">
          <cell r="E4205">
            <v>10126307</v>
          </cell>
          <cell r="F4205" t="str">
            <v>2022-01-15 15:25:06</v>
          </cell>
          <cell r="G4205">
            <v>10000</v>
          </cell>
          <cell r="H4205">
            <v>46029</v>
          </cell>
          <cell r="I4205" t="str">
            <v>ABDUL.AHAD</v>
          </cell>
          <cell r="J4205" t="str">
            <v>Accepted</v>
          </cell>
          <cell r="K4205" t="str">
            <v>Online Transfer</v>
          </cell>
          <cell r="L4205" t="str">
            <v>Renewal</v>
          </cell>
          <cell r="M4205" t="str">
            <v>-</v>
          </cell>
          <cell r="N4205" t="str">
            <v>-</v>
          </cell>
        </row>
        <row r="4206">
          <cell r="E4206">
            <v>219253</v>
          </cell>
          <cell r="F4206" t="str">
            <v>2026-01-08 16:32:31</v>
          </cell>
          <cell r="G4206">
            <v>22000</v>
          </cell>
          <cell r="H4206">
            <v>46030</v>
          </cell>
          <cell r="I4206" t="str">
            <v>SHAYAN</v>
          </cell>
          <cell r="J4206" t="str">
            <v>Accepted</v>
          </cell>
          <cell r="K4206" t="str">
            <v>Online Transfer</v>
          </cell>
          <cell r="L4206" t="str">
            <v>Fresh</v>
          </cell>
          <cell r="M4206" t="str">
            <v>N/A</v>
          </cell>
          <cell r="N4206" t="str">
            <v>-</v>
          </cell>
        </row>
        <row r="4207">
          <cell r="E4207" t="str">
            <v>BUX-386</v>
          </cell>
          <cell r="F4207" t="str">
            <v>2026-01-08 16:12:40</v>
          </cell>
          <cell r="G4207">
            <v>13000</v>
          </cell>
          <cell r="H4207">
            <v>46030</v>
          </cell>
          <cell r="I4207" t="str">
            <v>SHAYAN</v>
          </cell>
          <cell r="J4207" t="str">
            <v>Accepted</v>
          </cell>
          <cell r="K4207" t="str">
            <v>Online Transfer</v>
          </cell>
          <cell r="L4207" t="str">
            <v>Fresh</v>
          </cell>
          <cell r="M4207" t="str">
            <v>N/A</v>
          </cell>
          <cell r="N4207" t="str">
            <v>-</v>
          </cell>
        </row>
        <row r="4208">
          <cell r="E4208">
            <v>1078787</v>
          </cell>
          <cell r="F4208" t="str">
            <v>2025-01-06 17:44:13</v>
          </cell>
          <cell r="G4208">
            <v>10000</v>
          </cell>
          <cell r="H4208">
            <v>46030</v>
          </cell>
          <cell r="I4208" t="str">
            <v>HASNAIN</v>
          </cell>
          <cell r="J4208" t="str">
            <v>Accepted</v>
          </cell>
          <cell r="K4208" t="str">
            <v>Online Transfer</v>
          </cell>
          <cell r="L4208" t="str">
            <v>Renewal</v>
          </cell>
          <cell r="M4208" t="str">
            <v>-</v>
          </cell>
          <cell r="N4208" t="str">
            <v>-</v>
          </cell>
        </row>
        <row r="4209">
          <cell r="E4209" t="str">
            <v>BGN-518</v>
          </cell>
          <cell r="F4209" t="str">
            <v>2025-12-13 19:31:05</v>
          </cell>
          <cell r="G4209">
            <v>10000</v>
          </cell>
          <cell r="H4209">
            <v>46020</v>
          </cell>
          <cell r="I4209" t="str">
            <v>SHAYAN</v>
          </cell>
          <cell r="J4209" t="str">
            <v>Accepted</v>
          </cell>
          <cell r="K4209" t="str">
            <v>Online Transfer</v>
          </cell>
          <cell r="L4209" t="str">
            <v>Fresh</v>
          </cell>
          <cell r="M4209" t="str">
            <v>-</v>
          </cell>
          <cell r="N4209" t="str">
            <v>-</v>
          </cell>
        </row>
        <row r="4210">
          <cell r="E4210" t="str">
            <v>NF!AET306H1093784</v>
          </cell>
          <cell r="F4210" t="str">
            <v>2025-12-18 17:49:45</v>
          </cell>
          <cell r="G4210">
            <v>4000</v>
          </cell>
          <cell r="H4210">
            <v>46023</v>
          </cell>
          <cell r="I4210" t="str">
            <v>SHAYAN</v>
          </cell>
          <cell r="J4210" t="str">
            <v>Accepted</v>
          </cell>
          <cell r="K4210" t="str">
            <v>Online Transfer</v>
          </cell>
          <cell r="L4210" t="str">
            <v>Fresh</v>
          </cell>
          <cell r="M4210" t="str">
            <v>N/A</v>
          </cell>
          <cell r="N4210" t="str">
            <v>-</v>
          </cell>
        </row>
        <row r="4211">
          <cell r="E4211" t="str">
            <v>NFBGN862XNR01</v>
          </cell>
          <cell r="F4211" t="str">
            <v>2026-01-08 14:49:45</v>
          </cell>
          <cell r="G4211">
            <v>13000</v>
          </cell>
          <cell r="H4211">
            <v>46029</v>
          </cell>
          <cell r="I4211" t="str">
            <v>M.FAIZAN</v>
          </cell>
          <cell r="J4211" t="str">
            <v>Accepted</v>
          </cell>
          <cell r="K4211" t="str">
            <v>Online Transfer</v>
          </cell>
          <cell r="L4211" t="str">
            <v>Fresh</v>
          </cell>
          <cell r="M4211" t="str">
            <v>N/A</v>
          </cell>
          <cell r="N4211" t="str">
            <v>-</v>
          </cell>
        </row>
        <row r="4212">
          <cell r="E4212" t="str">
            <v>6R167429</v>
          </cell>
          <cell r="F4212" t="str">
            <v>2026-01-05 09:40:04</v>
          </cell>
          <cell r="G4212">
            <v>13000</v>
          </cell>
          <cell r="H4212">
            <v>46029</v>
          </cell>
          <cell r="I4212" t="str">
            <v>WASIQ.JAVED</v>
          </cell>
          <cell r="J4212" t="str">
            <v>Accepted</v>
          </cell>
          <cell r="K4212" t="str">
            <v>Online Transfer</v>
          </cell>
          <cell r="L4212" t="str">
            <v>Fresh</v>
          </cell>
          <cell r="M4212" t="str">
            <v>N/A</v>
          </cell>
          <cell r="N4212" t="str">
            <v>-</v>
          </cell>
        </row>
        <row r="4213">
          <cell r="E4213" t="str">
            <v>NF1SZC63S00106442</v>
          </cell>
          <cell r="F4213" t="str">
            <v>2026-01-09 00:00:00</v>
          </cell>
          <cell r="G4213">
            <v>17000</v>
          </cell>
          <cell r="H4213">
            <v>46030</v>
          </cell>
          <cell r="I4213" t="str">
            <v>RAHAT.GUL</v>
          </cell>
          <cell r="J4213" t="str">
            <v>Accepted</v>
          </cell>
          <cell r="K4213" t="str">
            <v>Online Transfer</v>
          </cell>
          <cell r="L4213" t="str">
            <v>Conversion</v>
          </cell>
          <cell r="M4213" t="str">
            <v>N/A</v>
          </cell>
          <cell r="N4213" t="str">
            <v>-</v>
          </cell>
        </row>
        <row r="4214">
          <cell r="E4214">
            <v>4083350</v>
          </cell>
          <cell r="F4214" t="str">
            <v>2024-01-15 00:00:00</v>
          </cell>
          <cell r="G4214">
            <v>12500</v>
          </cell>
          <cell r="H4214">
            <v>46028</v>
          </cell>
          <cell r="I4214" t="str">
            <v>FIZA.SHEIKH</v>
          </cell>
          <cell r="J4214" t="str">
            <v>Accepted</v>
          </cell>
          <cell r="K4214" t="str">
            <v>Online Transfer</v>
          </cell>
          <cell r="L4214" t="str">
            <v>Renewal</v>
          </cell>
          <cell r="M4214" t="str">
            <v>-</v>
          </cell>
          <cell r="N4214" t="str">
            <v>-</v>
          </cell>
        </row>
        <row r="4215">
          <cell r="E4215" t="str">
            <v>MMC0202314</v>
          </cell>
          <cell r="F4215" t="str">
            <v>2025-01-15 11:50:50</v>
          </cell>
          <cell r="G4215">
            <v>10000</v>
          </cell>
          <cell r="H4215">
            <v>46028</v>
          </cell>
          <cell r="I4215" t="str">
            <v>RAHAT.GUL</v>
          </cell>
          <cell r="J4215" t="str">
            <v>Accepted</v>
          </cell>
          <cell r="K4215" t="str">
            <v>Online Transfer</v>
          </cell>
          <cell r="L4215" t="str">
            <v>Renewal</v>
          </cell>
          <cell r="M4215" t="str">
            <v>-</v>
          </cell>
          <cell r="N4215" t="str">
            <v>-</v>
          </cell>
        </row>
        <row r="4216">
          <cell r="E4216">
            <v>4156992</v>
          </cell>
          <cell r="F4216" t="str">
            <v>2025-01-10 12:28:50</v>
          </cell>
          <cell r="G4216">
            <v>13000</v>
          </cell>
          <cell r="H4216">
            <v>46030</v>
          </cell>
          <cell r="I4216" t="str">
            <v>ZAYNAB.MUSTAFA</v>
          </cell>
          <cell r="J4216" t="str">
            <v>Accepted</v>
          </cell>
          <cell r="K4216" t="str">
            <v>Online Transfer</v>
          </cell>
          <cell r="L4216" t="str">
            <v>Renewal</v>
          </cell>
          <cell r="M4216" t="str">
            <v>-</v>
          </cell>
          <cell r="N4216" t="str">
            <v>-</v>
          </cell>
        </row>
        <row r="4217">
          <cell r="E4217">
            <v>9504403</v>
          </cell>
          <cell r="F4217" t="str">
            <v>2020-11-06 16:34:04</v>
          </cell>
          <cell r="G4217">
            <v>1000</v>
          </cell>
          <cell r="H4217">
            <v>46028</v>
          </cell>
          <cell r="I4217" t="str">
            <v>SABA.CH</v>
          </cell>
          <cell r="J4217" t="str">
            <v>Accepted</v>
          </cell>
          <cell r="K4217" t="str">
            <v>Online Transfer</v>
          </cell>
          <cell r="L4217" t="str">
            <v>Renewal</v>
          </cell>
          <cell r="M4217" t="str">
            <v>-</v>
          </cell>
          <cell r="N4217" t="str">
            <v>-</v>
          </cell>
        </row>
        <row r="4218">
          <cell r="E4218" t="str">
            <v>R114840</v>
          </cell>
          <cell r="F4218" t="str">
            <v>2023-01-16 16:59:35</v>
          </cell>
          <cell r="G4218">
            <v>12500</v>
          </cell>
          <cell r="H4218">
            <v>46030</v>
          </cell>
          <cell r="I4218" t="str">
            <v>FIZA.SHEIKH</v>
          </cell>
          <cell r="J4218" t="str">
            <v>Accepted</v>
          </cell>
          <cell r="K4218" t="str">
            <v>Online Transfer</v>
          </cell>
          <cell r="L4218" t="str">
            <v>Renewal</v>
          </cell>
          <cell r="M4218" t="str">
            <v>-</v>
          </cell>
          <cell r="N4218" t="str">
            <v>-</v>
          </cell>
        </row>
        <row r="4219">
          <cell r="E4219" t="str">
            <v>ZRE171R-6001340</v>
          </cell>
          <cell r="F4219" t="str">
            <v>2024-01-15 00:00:00</v>
          </cell>
          <cell r="G4219">
            <v>13000</v>
          </cell>
          <cell r="H4219">
            <v>46027</v>
          </cell>
          <cell r="I4219" t="str">
            <v>FIZA.SHEIKH</v>
          </cell>
          <cell r="J4219" t="str">
            <v>Accepted</v>
          </cell>
          <cell r="K4219" t="str">
            <v>Online Transfer</v>
          </cell>
          <cell r="L4219" t="str">
            <v>Renewal</v>
          </cell>
          <cell r="M4219" t="str">
            <v>-</v>
          </cell>
          <cell r="N4219" t="str">
            <v>-</v>
          </cell>
        </row>
        <row r="4220">
          <cell r="E4220" t="str">
            <v>NZE170R-4194192</v>
          </cell>
          <cell r="F4220" t="str">
            <v>2023-12-04 00:00:00</v>
          </cell>
          <cell r="G4220">
            <v>15000</v>
          </cell>
          <cell r="H4220">
            <v>46030</v>
          </cell>
          <cell r="I4220" t="str">
            <v>SABA.CH</v>
          </cell>
          <cell r="J4220" t="str">
            <v>Accepted</v>
          </cell>
          <cell r="K4220" t="str">
            <v>Online Transfer</v>
          </cell>
          <cell r="L4220" t="str">
            <v>Renewal</v>
          </cell>
          <cell r="M4220" t="str">
            <v>-</v>
          </cell>
          <cell r="N4220" t="str">
            <v>-</v>
          </cell>
        </row>
        <row r="4221">
          <cell r="E4221" t="str">
            <v>NHP-10-6617597</v>
          </cell>
          <cell r="F4221" t="str">
            <v>2022-01-22 15:52:56</v>
          </cell>
          <cell r="G4221">
            <v>13000</v>
          </cell>
          <cell r="H4221">
            <v>46030</v>
          </cell>
          <cell r="I4221" t="str">
            <v>SABA.CH</v>
          </cell>
          <cell r="J4221" t="str">
            <v>Accepted</v>
          </cell>
          <cell r="K4221" t="str">
            <v>Online Transfer</v>
          </cell>
          <cell r="L4221" t="str">
            <v>Renewal</v>
          </cell>
          <cell r="M4221" t="str">
            <v>-</v>
          </cell>
          <cell r="N4221" t="str">
            <v>-</v>
          </cell>
        </row>
        <row r="4222">
          <cell r="E4222" t="str">
            <v>M710A-0017416</v>
          </cell>
          <cell r="F4222" t="str">
            <v>2021-01-07 16:11:15</v>
          </cell>
          <cell r="G4222">
            <v>12500</v>
          </cell>
          <cell r="H4222">
            <v>46030</v>
          </cell>
          <cell r="I4222" t="str">
            <v>FIZA.SHEIKH</v>
          </cell>
          <cell r="J4222" t="str">
            <v>Accepted</v>
          </cell>
          <cell r="K4222" t="str">
            <v>Online Transfer</v>
          </cell>
          <cell r="L4222" t="str">
            <v>Renewal</v>
          </cell>
          <cell r="M4222" t="str">
            <v>-</v>
          </cell>
          <cell r="N4222" t="str">
            <v>-</v>
          </cell>
        </row>
        <row r="4223">
          <cell r="E4223" t="str">
            <v>MF33S210396</v>
          </cell>
          <cell r="F4223" t="str">
            <v>2025-12-08 20:24:03</v>
          </cell>
          <cell r="G4223">
            <v>12500</v>
          </cell>
          <cell r="H4223">
            <v>46031</v>
          </cell>
          <cell r="I4223" t="str">
            <v>ANIL</v>
          </cell>
          <cell r="J4223" t="str">
            <v>Accepted</v>
          </cell>
          <cell r="K4223" t="str">
            <v>Online Transfer</v>
          </cell>
          <cell r="L4223" t="str">
            <v>Fresh</v>
          </cell>
          <cell r="M4223" t="str">
            <v>N/A</v>
          </cell>
          <cell r="N4223" t="str">
            <v>-</v>
          </cell>
        </row>
        <row r="4224">
          <cell r="E4224">
            <v>6066065</v>
          </cell>
          <cell r="F4224" t="str">
            <v>2022-01-22 14:18:31</v>
          </cell>
          <cell r="G4224">
            <v>13000</v>
          </cell>
          <cell r="H4224">
            <v>46029</v>
          </cell>
          <cell r="I4224" t="str">
            <v>SABA.CH</v>
          </cell>
          <cell r="J4224" t="str">
            <v>Accepted</v>
          </cell>
          <cell r="K4224" t="str">
            <v>Online Transfer</v>
          </cell>
          <cell r="L4224" t="str">
            <v>Renewal</v>
          </cell>
          <cell r="M4224" t="str">
            <v>-</v>
          </cell>
          <cell r="N4224" t="str">
            <v>-</v>
          </cell>
        </row>
        <row r="4225">
          <cell r="E4225" t="str">
            <v>NFBGM1547FR169354</v>
          </cell>
          <cell r="F4225" t="str">
            <v>2025-01-03 13:19:11</v>
          </cell>
          <cell r="G4225">
            <v>13000</v>
          </cell>
          <cell r="H4225">
            <v>46029</v>
          </cell>
          <cell r="I4225" t="str">
            <v>SABA.CH</v>
          </cell>
          <cell r="J4225" t="str">
            <v>Accepted</v>
          </cell>
          <cell r="K4225" t="str">
            <v>Online Transfer</v>
          </cell>
          <cell r="L4225" t="str">
            <v>Renewal</v>
          </cell>
          <cell r="M4225" t="str">
            <v>-</v>
          </cell>
          <cell r="N4225" t="str">
            <v>-</v>
          </cell>
        </row>
        <row r="4226">
          <cell r="E4226" t="str">
            <v>NF1AET306H1163193</v>
          </cell>
          <cell r="F4226" t="str">
            <v>2023-01-17 14:04:28</v>
          </cell>
          <cell r="G4226">
            <v>13000</v>
          </cell>
          <cell r="H4226">
            <v>46029</v>
          </cell>
          <cell r="I4226" t="str">
            <v>SABA.CH</v>
          </cell>
          <cell r="J4226" t="str">
            <v>Accepted</v>
          </cell>
          <cell r="K4226" t="str">
            <v>Online Transfer</v>
          </cell>
          <cell r="L4226" t="str">
            <v>Renewal</v>
          </cell>
          <cell r="M4226" t="str">
            <v>-</v>
          </cell>
          <cell r="N4226" t="str">
            <v>-</v>
          </cell>
        </row>
        <row r="4227">
          <cell r="E4227" t="str">
            <v>ZVW50-6158463</v>
          </cell>
          <cell r="F4227" t="str">
            <v>2021-12-13 13:01:44</v>
          </cell>
          <cell r="G4227">
            <v>15000</v>
          </cell>
          <cell r="H4227">
            <v>46029</v>
          </cell>
          <cell r="I4227" t="str">
            <v>SABA.CH</v>
          </cell>
          <cell r="J4227" t="str">
            <v>Accepted</v>
          </cell>
          <cell r="K4227" t="str">
            <v>Online Transfer</v>
          </cell>
          <cell r="L4227" t="str">
            <v>Renewal</v>
          </cell>
          <cell r="M4227" t="str">
            <v>-</v>
          </cell>
          <cell r="N4227" t="str">
            <v>-</v>
          </cell>
        </row>
        <row r="4228">
          <cell r="E4228" t="str">
            <v>NF1AET306H1112942</v>
          </cell>
          <cell r="F4228" t="str">
            <v>2025-12-19 09:46:16</v>
          </cell>
          <cell r="G4228">
            <v>12500</v>
          </cell>
          <cell r="H4228">
            <v>46029</v>
          </cell>
          <cell r="I4228" t="str">
            <v>KHIZAR.SHERWANI</v>
          </cell>
          <cell r="J4228" t="str">
            <v>Accepted</v>
          </cell>
          <cell r="K4228" t="str">
            <v>Online Transfer</v>
          </cell>
          <cell r="L4228" t="str">
            <v>Fresh</v>
          </cell>
          <cell r="M4228" t="str">
            <v>N/A</v>
          </cell>
          <cell r="N4228" t="str">
            <v>-</v>
          </cell>
        </row>
        <row r="4229">
          <cell r="E4229">
            <v>113753</v>
          </cell>
          <cell r="F4229" t="str">
            <v>2025-01-16 16:00:29</v>
          </cell>
          <cell r="G4229">
            <v>12500</v>
          </cell>
          <cell r="H4229">
            <v>46030</v>
          </cell>
          <cell r="I4229" t="str">
            <v>FIZA.SHEIKH</v>
          </cell>
          <cell r="J4229" t="str">
            <v>Accepted</v>
          </cell>
          <cell r="K4229" t="str">
            <v>Cash Deposit</v>
          </cell>
          <cell r="L4229" t="str">
            <v>Renewal</v>
          </cell>
          <cell r="M4229" t="str">
            <v>-</v>
          </cell>
          <cell r="N4229" t="str">
            <v>-</v>
          </cell>
        </row>
        <row r="4230">
          <cell r="E4230" t="str">
            <v>KP703357</v>
          </cell>
          <cell r="F4230" t="str">
            <v>2024-01-15 00:00:00</v>
          </cell>
          <cell r="G4230">
            <v>13000</v>
          </cell>
          <cell r="H4230">
            <v>46029</v>
          </cell>
          <cell r="I4230" t="str">
            <v>FIZA.SHEIKH</v>
          </cell>
          <cell r="J4230" t="str">
            <v>Accepted</v>
          </cell>
          <cell r="K4230" t="str">
            <v>Online Transfer</v>
          </cell>
          <cell r="L4230" t="str">
            <v>Renewal</v>
          </cell>
          <cell r="M4230" t="str">
            <v>-</v>
          </cell>
          <cell r="N4230" t="str">
            <v>-</v>
          </cell>
        </row>
        <row r="4231">
          <cell r="E4231" t="str">
            <v>R020003</v>
          </cell>
          <cell r="F4231" t="str">
            <v>2021-01-06 11:58:48</v>
          </cell>
          <cell r="G4231">
            <v>16000</v>
          </cell>
          <cell r="H4231">
            <v>46030</v>
          </cell>
          <cell r="I4231" t="str">
            <v>FIZA.SHEIKH</v>
          </cell>
          <cell r="J4231" t="str">
            <v>Accepted</v>
          </cell>
          <cell r="K4231" t="str">
            <v>Online Transfer</v>
          </cell>
          <cell r="L4231" t="str">
            <v>Renewal</v>
          </cell>
          <cell r="M4231" t="str">
            <v>-</v>
          </cell>
          <cell r="N4231" t="str">
            <v>-</v>
          </cell>
        </row>
        <row r="4232">
          <cell r="E4232">
            <v>7061945</v>
          </cell>
          <cell r="F4232" t="str">
            <v>2024-01-22 11:56:18</v>
          </cell>
          <cell r="G4232">
            <v>10000</v>
          </cell>
          <cell r="H4232">
            <v>46029</v>
          </cell>
          <cell r="I4232" t="str">
            <v>FIZA.SHEIKH</v>
          </cell>
          <cell r="J4232" t="str">
            <v>Accepted</v>
          </cell>
          <cell r="K4232" t="str">
            <v>Online Transfer</v>
          </cell>
          <cell r="L4232" t="str">
            <v>Renewal</v>
          </cell>
          <cell r="M4232" t="str">
            <v>-</v>
          </cell>
          <cell r="N4232" t="str">
            <v>-</v>
          </cell>
        </row>
        <row r="4233">
          <cell r="E4233" t="str">
            <v>DIMI011804</v>
          </cell>
          <cell r="F4233" t="str">
            <v>2022-01-13 13:00:13</v>
          </cell>
          <cell r="G4233">
            <v>12500</v>
          </cell>
          <cell r="H4233">
            <v>46027</v>
          </cell>
          <cell r="I4233" t="str">
            <v>FIZA.SHEIKH</v>
          </cell>
          <cell r="J4233" t="str">
            <v>Accepted</v>
          </cell>
          <cell r="K4233" t="str">
            <v>Online Transfer</v>
          </cell>
          <cell r="L4233" t="str">
            <v>Renewal</v>
          </cell>
          <cell r="M4233" t="str">
            <v>-</v>
          </cell>
          <cell r="N4233" t="str">
            <v>-</v>
          </cell>
        </row>
        <row r="4234">
          <cell r="E4234">
            <v>272522</v>
          </cell>
          <cell r="F4234" t="str">
            <v>2025-01-18 14:01:35</v>
          </cell>
          <cell r="G4234">
            <v>16000</v>
          </cell>
          <cell r="H4234">
            <v>46030</v>
          </cell>
          <cell r="I4234" t="str">
            <v>ALIZA.WALEED</v>
          </cell>
          <cell r="J4234" t="str">
            <v>Accepted</v>
          </cell>
          <cell r="K4234" t="str">
            <v>Online Transfer</v>
          </cell>
          <cell r="L4234" t="str">
            <v>Renewal</v>
          </cell>
          <cell r="M4234" t="str">
            <v>-</v>
          </cell>
          <cell r="N4234" t="str">
            <v>-</v>
          </cell>
        </row>
        <row r="4235">
          <cell r="E4235" t="str">
            <v>KSP130-2056742</v>
          </cell>
          <cell r="F4235" t="str">
            <v>2026-01-01 14:00:49</v>
          </cell>
          <cell r="G4235">
            <v>12500</v>
          </cell>
          <cell r="H4235">
            <v>46028</v>
          </cell>
          <cell r="I4235" t="str">
            <v>FARHANA.FAISAL</v>
          </cell>
          <cell r="J4235" t="str">
            <v>Accepted</v>
          </cell>
          <cell r="K4235" t="str">
            <v>Online Transfer</v>
          </cell>
          <cell r="L4235" t="str">
            <v>Fresh</v>
          </cell>
          <cell r="M4235" t="str">
            <v>-</v>
          </cell>
          <cell r="N4235" t="str">
            <v>-</v>
          </cell>
        </row>
        <row r="4236">
          <cell r="E4236">
            <v>7196923</v>
          </cell>
          <cell r="F4236" t="str">
            <v>2024-01-18 14:04:29</v>
          </cell>
          <cell r="G4236">
            <v>10000</v>
          </cell>
          <cell r="H4236">
            <v>46030</v>
          </cell>
          <cell r="I4236" t="str">
            <v>FARJAD.MANZOOR</v>
          </cell>
          <cell r="J4236" t="str">
            <v>Accepted</v>
          </cell>
          <cell r="K4236" t="str">
            <v>Online Transfer</v>
          </cell>
          <cell r="L4236" t="str">
            <v>Renewal</v>
          </cell>
          <cell r="M4236" t="str">
            <v>-</v>
          </cell>
          <cell r="N4236" t="str">
            <v>-</v>
          </cell>
        </row>
        <row r="4237">
          <cell r="E4237" t="str">
            <v>R004642</v>
          </cell>
          <cell r="F4237" t="str">
            <v>2025-01-09 14:40:13</v>
          </cell>
          <cell r="G4237">
            <v>14000</v>
          </cell>
          <cell r="H4237">
            <v>46029</v>
          </cell>
          <cell r="I4237" t="str">
            <v>FARJAD.MANZOOR</v>
          </cell>
          <cell r="J4237" t="str">
            <v>Accepted</v>
          </cell>
          <cell r="K4237" t="str">
            <v>Online Transfer</v>
          </cell>
          <cell r="L4237" t="str">
            <v>Renewal</v>
          </cell>
          <cell r="M4237" t="str">
            <v>-</v>
          </cell>
          <cell r="N4237" t="str">
            <v>-</v>
          </cell>
        </row>
        <row r="4238">
          <cell r="E4238" t="str">
            <v>NSP150R-7025463</v>
          </cell>
          <cell r="F4238" t="str">
            <v>2025-01-16 00:00:00</v>
          </cell>
          <cell r="G4238">
            <v>13000</v>
          </cell>
          <cell r="H4238">
            <v>46029</v>
          </cell>
          <cell r="I4238" t="str">
            <v>FARJAD.MANZOOR</v>
          </cell>
          <cell r="J4238" t="str">
            <v>Accepted</v>
          </cell>
          <cell r="K4238" t="str">
            <v>Online Transfer</v>
          </cell>
          <cell r="L4238" t="str">
            <v>Renewal</v>
          </cell>
          <cell r="M4238" t="str">
            <v>-</v>
          </cell>
          <cell r="N4238" t="str">
            <v>-</v>
          </cell>
        </row>
        <row r="4239">
          <cell r="E4239" t="str">
            <v>NZE140-2193685</v>
          </cell>
          <cell r="F4239" t="str">
            <v>2024-01-13 13:41:39</v>
          </cell>
          <cell r="G4239">
            <v>12000</v>
          </cell>
          <cell r="H4239">
            <v>46030</v>
          </cell>
          <cell r="I4239" t="str">
            <v>HUZAIFA.KHAN</v>
          </cell>
          <cell r="J4239" t="str">
            <v>Accepted</v>
          </cell>
          <cell r="K4239" t="str">
            <v>Online Transfer</v>
          </cell>
          <cell r="L4239" t="str">
            <v>Renewal</v>
          </cell>
          <cell r="M4239" t="str">
            <v>-</v>
          </cell>
          <cell r="N4239" t="str">
            <v>-</v>
          </cell>
        </row>
        <row r="4240">
          <cell r="E4240" t="str">
            <v>EC708936</v>
          </cell>
          <cell r="F4240" t="str">
            <v>2024-01-09 15:20:48</v>
          </cell>
          <cell r="G4240">
            <v>13000</v>
          </cell>
          <cell r="H4240">
            <v>46028</v>
          </cell>
          <cell r="I4240" t="str">
            <v>HUZAIFA.KHAN</v>
          </cell>
          <cell r="J4240" t="str">
            <v>Accepted</v>
          </cell>
          <cell r="K4240" t="str">
            <v>Online Transfer</v>
          </cell>
          <cell r="L4240" t="str">
            <v>Renewal</v>
          </cell>
          <cell r="M4240" t="str">
            <v>-</v>
          </cell>
          <cell r="N4240" t="str">
            <v>-</v>
          </cell>
        </row>
        <row r="4241">
          <cell r="E4241">
            <v>9506858</v>
          </cell>
          <cell r="F4241" t="str">
            <v>2021-01-20 12:54:20</v>
          </cell>
          <cell r="G4241">
            <v>10000</v>
          </cell>
          <cell r="H4241">
            <v>46035</v>
          </cell>
          <cell r="I4241" t="str">
            <v>SAIF.MALIK</v>
          </cell>
          <cell r="J4241" t="str">
            <v>Accepted</v>
          </cell>
          <cell r="K4241" t="str">
            <v>Cash</v>
          </cell>
          <cell r="L4241" t="str">
            <v>Renewal</v>
          </cell>
          <cell r="M4241" t="str">
            <v>-</v>
          </cell>
          <cell r="N4241" t="str">
            <v>-</v>
          </cell>
        </row>
        <row r="4242">
          <cell r="E4242" t="str">
            <v>NZE170R4192537</v>
          </cell>
          <cell r="F4242" t="str">
            <v>2025-01-04 17:34:50</v>
          </cell>
          <cell r="G4242">
            <v>12500</v>
          </cell>
          <cell r="H4242">
            <v>46024</v>
          </cell>
          <cell r="I4242" t="str">
            <v>SHAHROZ</v>
          </cell>
          <cell r="J4242" t="str">
            <v>Accepted</v>
          </cell>
          <cell r="K4242" t="str">
            <v>Online Transfer</v>
          </cell>
          <cell r="L4242" t="str">
            <v>Renewal</v>
          </cell>
          <cell r="M4242" t="str">
            <v>-</v>
          </cell>
          <cell r="N4242" t="str">
            <v>-</v>
          </cell>
        </row>
        <row r="4243">
          <cell r="E4243" t="str">
            <v>NF1AVK31H10084275</v>
          </cell>
          <cell r="F4243" t="str">
            <v>2025-01-23 13:24:04</v>
          </cell>
          <cell r="G4243">
            <v>12000</v>
          </cell>
          <cell r="H4243">
            <v>46030</v>
          </cell>
          <cell r="I4243" t="str">
            <v>SAIF.MALIK</v>
          </cell>
          <cell r="J4243" t="str">
            <v>Accepted</v>
          </cell>
          <cell r="K4243" t="str">
            <v>Online Transfer</v>
          </cell>
          <cell r="L4243" t="str">
            <v>Renewal</v>
          </cell>
          <cell r="M4243" t="str">
            <v>-</v>
          </cell>
          <cell r="N4243" t="str">
            <v>-</v>
          </cell>
        </row>
        <row r="4244">
          <cell r="E4244" t="str">
            <v>ZRE172R7067119</v>
          </cell>
          <cell r="F4244" t="str">
            <v>2024-01-23 12:51:30</v>
          </cell>
          <cell r="G4244">
            <v>15500</v>
          </cell>
          <cell r="H4244">
            <v>46030</v>
          </cell>
          <cell r="I4244" t="str">
            <v>AGHA.M.JAFFER</v>
          </cell>
          <cell r="J4244" t="str">
            <v>Accepted</v>
          </cell>
          <cell r="K4244" t="str">
            <v>Online Transfer</v>
          </cell>
          <cell r="L4244" t="str">
            <v>Renewal</v>
          </cell>
          <cell r="M4244" t="str">
            <v>-</v>
          </cell>
          <cell r="N4244" t="str">
            <v>-</v>
          </cell>
        </row>
        <row r="4245">
          <cell r="E4245" t="str">
            <v>ZZE121-9014023</v>
          </cell>
          <cell r="F4245" t="str">
            <v>2025-01-23 21:06:03</v>
          </cell>
          <cell r="G4245">
            <v>13000</v>
          </cell>
          <cell r="H4245">
            <v>46030</v>
          </cell>
          <cell r="I4245" t="str">
            <v>IQRA.KHAN</v>
          </cell>
          <cell r="J4245" t="str">
            <v>Accepted</v>
          </cell>
          <cell r="K4245" t="str">
            <v>Online Transfer</v>
          </cell>
          <cell r="L4245" t="str">
            <v>Renewal</v>
          </cell>
          <cell r="M4245" t="str">
            <v>-</v>
          </cell>
          <cell r="N4245" t="str">
            <v>-</v>
          </cell>
        </row>
        <row r="4246">
          <cell r="E4246" t="str">
            <v>000910</v>
          </cell>
          <cell r="F4246" t="str">
            <v>2026-01-09 00:00:00</v>
          </cell>
          <cell r="G4246">
            <v>13000</v>
          </cell>
          <cell r="H4246">
            <v>46030</v>
          </cell>
          <cell r="I4246" t="str">
            <v>M.KHALID</v>
          </cell>
          <cell r="J4246" t="str">
            <v>Accepted</v>
          </cell>
          <cell r="K4246" t="str">
            <v>Online Transfer</v>
          </cell>
          <cell r="L4246" t="str">
            <v>Conversion</v>
          </cell>
          <cell r="M4246" t="str">
            <v>NA</v>
          </cell>
          <cell r="N4246" t="str">
            <v>-</v>
          </cell>
        </row>
        <row r="4247">
          <cell r="E4247" t="str">
            <v>H1232451</v>
          </cell>
          <cell r="F4247" t="str">
            <v>2025-01-22 10:48:00</v>
          </cell>
          <cell r="G4247">
            <v>12500</v>
          </cell>
          <cell r="H4247">
            <v>46029</v>
          </cell>
          <cell r="I4247" t="str">
            <v>MUHAMMAD.UMER</v>
          </cell>
          <cell r="J4247" t="str">
            <v>Accepted</v>
          </cell>
          <cell r="K4247" t="str">
            <v>Online Transfer</v>
          </cell>
          <cell r="L4247" t="str">
            <v>Renewal</v>
          </cell>
          <cell r="M4247" t="str">
            <v>-</v>
          </cell>
          <cell r="N4247" t="str">
            <v>-</v>
          </cell>
        </row>
        <row r="4248">
          <cell r="E4248" t="str">
            <v>PKF631697</v>
          </cell>
          <cell r="F4248" t="str">
            <v>2020-01-08 12:19:18</v>
          </cell>
          <cell r="G4248">
            <v>10000</v>
          </cell>
          <cell r="H4248">
            <v>46029</v>
          </cell>
          <cell r="I4248" t="str">
            <v>WASEEM.TARIQ</v>
          </cell>
          <cell r="J4248" t="str">
            <v>Accepted</v>
          </cell>
          <cell r="K4248" t="str">
            <v>Cheque Deposit</v>
          </cell>
          <cell r="L4248" t="str">
            <v>Renewal</v>
          </cell>
          <cell r="M4248" t="str">
            <v>-</v>
          </cell>
          <cell r="N4248" t="str">
            <v>-</v>
          </cell>
        </row>
        <row r="4249">
          <cell r="E4249" t="str">
            <v>R7024503</v>
          </cell>
          <cell r="F4249" t="str">
            <v>2025-01-03 15:22:58</v>
          </cell>
          <cell r="G4249">
            <v>14000</v>
          </cell>
          <cell r="H4249">
            <v>46030</v>
          </cell>
          <cell r="I4249" t="str">
            <v>MUHAMMAD.OWAIS</v>
          </cell>
          <cell r="J4249" t="str">
            <v>Accepted</v>
          </cell>
          <cell r="K4249" t="str">
            <v>Online Transfer</v>
          </cell>
          <cell r="L4249" t="str">
            <v>Renewal</v>
          </cell>
          <cell r="M4249" t="str">
            <v>-</v>
          </cell>
          <cell r="N4249" t="str">
            <v>-</v>
          </cell>
        </row>
        <row r="4250">
          <cell r="E4250" t="str">
            <v>NFBFC6669LR060241</v>
          </cell>
          <cell r="F4250" t="str">
            <v>2022-01-20 15:15:00</v>
          </cell>
          <cell r="G4250">
            <v>13000</v>
          </cell>
          <cell r="H4250">
            <v>46030</v>
          </cell>
          <cell r="I4250" t="str">
            <v>RAHAT.GUL</v>
          </cell>
          <cell r="J4250" t="str">
            <v>Accepted</v>
          </cell>
          <cell r="K4250" t="str">
            <v>Online Transfer</v>
          </cell>
          <cell r="L4250" t="str">
            <v>Renewal</v>
          </cell>
          <cell r="M4250" t="str">
            <v>-</v>
          </cell>
          <cell r="N4250" t="str">
            <v>-</v>
          </cell>
        </row>
        <row r="4251">
          <cell r="E4251" t="str">
            <v>HR026422</v>
          </cell>
          <cell r="F4251" t="str">
            <v>2023-11-28 12:16:15</v>
          </cell>
          <cell r="G4251">
            <v>16000</v>
          </cell>
          <cell r="H4251">
            <v>46030</v>
          </cell>
          <cell r="I4251" t="str">
            <v>ZAYNAB.MUSTAFA</v>
          </cell>
          <cell r="J4251" t="str">
            <v>Accepted</v>
          </cell>
          <cell r="K4251" t="str">
            <v>Online Transfer</v>
          </cell>
          <cell r="L4251" t="str">
            <v>Renewal</v>
          </cell>
          <cell r="M4251" t="str">
            <v>-</v>
          </cell>
          <cell r="N4251" t="str">
            <v>-</v>
          </cell>
        </row>
        <row r="4252">
          <cell r="E4252" t="str">
            <v>ZRE171R-6014312</v>
          </cell>
          <cell r="F4252" t="str">
            <v>2025-01-22 00:00:00</v>
          </cell>
          <cell r="G4252">
            <v>16000</v>
          </cell>
          <cell r="H4252">
            <v>46030</v>
          </cell>
          <cell r="I4252" t="str">
            <v>ALIZA.WALEED</v>
          </cell>
          <cell r="J4252" t="str">
            <v>Accepted</v>
          </cell>
          <cell r="K4252" t="str">
            <v>Online Transfer</v>
          </cell>
          <cell r="L4252" t="str">
            <v>Renewal</v>
          </cell>
          <cell r="M4252" t="str">
            <v>-</v>
          </cell>
          <cell r="N4252" t="str">
            <v>-</v>
          </cell>
        </row>
        <row r="4253">
          <cell r="E4253" t="str">
            <v>NF!AET306H1093784</v>
          </cell>
          <cell r="F4253" t="str">
            <v>2025-12-18 17:49:45</v>
          </cell>
          <cell r="G4253">
            <v>8500</v>
          </cell>
          <cell r="H4253">
            <v>46024</v>
          </cell>
          <cell r="I4253" t="str">
            <v>SHAYAN</v>
          </cell>
          <cell r="J4253" t="str">
            <v>Accepted</v>
          </cell>
          <cell r="K4253" t="str">
            <v>Online Transfer</v>
          </cell>
          <cell r="L4253" t="str">
            <v>Fresh</v>
          </cell>
          <cell r="M4253" t="str">
            <v>-</v>
          </cell>
          <cell r="N4253" t="str">
            <v>-</v>
          </cell>
        </row>
        <row r="4254">
          <cell r="E4254">
            <v>10077457</v>
          </cell>
          <cell r="F4254" t="str">
            <v>2025-12-05 14:06:38</v>
          </cell>
          <cell r="G4254">
            <v>14000</v>
          </cell>
          <cell r="H4254">
            <v>46025</v>
          </cell>
          <cell r="I4254" t="str">
            <v>ANIL</v>
          </cell>
          <cell r="J4254" t="str">
            <v>Accepted</v>
          </cell>
          <cell r="K4254" t="str">
            <v>Online Transfer</v>
          </cell>
          <cell r="L4254" t="str">
            <v>Fresh</v>
          </cell>
          <cell r="M4254" t="str">
            <v>N/A</v>
          </cell>
          <cell r="N4254" t="str">
            <v>-</v>
          </cell>
        </row>
        <row r="4255">
          <cell r="E4255" t="str">
            <v>H1213688</v>
          </cell>
          <cell r="F4255" t="str">
            <v>2025-11-05 18:09:39</v>
          </cell>
          <cell r="G4255">
            <v>12500</v>
          </cell>
          <cell r="H4255">
            <v>45973</v>
          </cell>
          <cell r="I4255" t="str">
            <v>JEHANZEB.KHAN</v>
          </cell>
          <cell r="J4255" t="str">
            <v>Accepted</v>
          </cell>
          <cell r="K4255" t="str">
            <v>Online Transfer</v>
          </cell>
          <cell r="L4255" t="str">
            <v>Fresh</v>
          </cell>
          <cell r="M4255" t="str">
            <v>N/A</v>
          </cell>
          <cell r="N4255" t="str">
            <v>-</v>
          </cell>
        </row>
        <row r="4256">
          <cell r="E4256" t="str">
            <v>UZJ200-4015693</v>
          </cell>
          <cell r="F4256" t="str">
            <v>2025-01-11 11:17:43</v>
          </cell>
          <cell r="G4256">
            <v>13000</v>
          </cell>
          <cell r="H4256">
            <v>46030</v>
          </cell>
          <cell r="I4256" t="str">
            <v>SAIF.MALIK</v>
          </cell>
          <cell r="J4256" t="str">
            <v>Accepted</v>
          </cell>
          <cell r="K4256" t="str">
            <v>Online Transfer</v>
          </cell>
          <cell r="L4256" t="str">
            <v>Renewal</v>
          </cell>
          <cell r="M4256" t="str">
            <v>-</v>
          </cell>
          <cell r="N4256" t="str">
            <v>-</v>
          </cell>
        </row>
        <row r="4257">
          <cell r="E4257">
            <v>7010145</v>
          </cell>
          <cell r="F4257" t="str">
            <v>2023-01-17 16:56:00</v>
          </cell>
          <cell r="G4257">
            <v>13000</v>
          </cell>
          <cell r="H4257">
            <v>46030</v>
          </cell>
          <cell r="I4257" t="str">
            <v>IQRA.KHAN</v>
          </cell>
          <cell r="J4257" t="str">
            <v>Accepted</v>
          </cell>
          <cell r="K4257" t="str">
            <v>Online Transfer</v>
          </cell>
          <cell r="L4257" t="str">
            <v>Renewal</v>
          </cell>
          <cell r="M4257" t="str">
            <v>-</v>
          </cell>
          <cell r="N4257" t="str">
            <v>-</v>
          </cell>
        </row>
        <row r="4258">
          <cell r="E4258" t="str">
            <v>NZE170R-4119006</v>
          </cell>
          <cell r="F4258" t="str">
            <v>2025-11-12 14:55:59</v>
          </cell>
          <cell r="G4258">
            <v>15500</v>
          </cell>
          <cell r="H4258">
            <v>45972</v>
          </cell>
          <cell r="I4258" t="str">
            <v>JEHANZEB.KHAN</v>
          </cell>
          <cell r="J4258" t="str">
            <v>Accepted</v>
          </cell>
          <cell r="K4258" t="str">
            <v>Online Transfer</v>
          </cell>
          <cell r="L4258" t="str">
            <v>Fresh</v>
          </cell>
          <cell r="M4258" t="str">
            <v>Shahroz Khan</v>
          </cell>
          <cell r="N4258" t="str">
            <v>42101-8990672-1</v>
          </cell>
        </row>
        <row r="4259">
          <cell r="E4259">
            <v>1183774</v>
          </cell>
          <cell r="F4259" t="str">
            <v>2025-11-22 15:08:24</v>
          </cell>
          <cell r="G4259">
            <v>12500</v>
          </cell>
          <cell r="H4259">
            <v>45985</v>
          </cell>
          <cell r="I4259" t="str">
            <v>JEHANZEB.KHAN</v>
          </cell>
          <cell r="J4259" t="str">
            <v>Accepted</v>
          </cell>
          <cell r="K4259" t="str">
            <v>Online Transfer</v>
          </cell>
          <cell r="L4259" t="str">
            <v>Fresh</v>
          </cell>
          <cell r="M4259" t="str">
            <v>N/A</v>
          </cell>
          <cell r="N4259" t="str">
            <v>-</v>
          </cell>
        </row>
        <row r="4260">
          <cell r="E4260" t="str">
            <v>AXB-081</v>
          </cell>
          <cell r="F4260" t="str">
            <v>2025-11-10 14:23:58</v>
          </cell>
          <cell r="G4260">
            <v>22500</v>
          </cell>
          <cell r="H4260">
            <v>45975</v>
          </cell>
          <cell r="I4260" t="str">
            <v>JEHANZEB.KHAN</v>
          </cell>
          <cell r="J4260" t="str">
            <v>Accepted</v>
          </cell>
          <cell r="K4260" t="str">
            <v>Online Transfer</v>
          </cell>
          <cell r="L4260" t="str">
            <v>Fresh</v>
          </cell>
          <cell r="M4260" t="str">
            <v>Shahroz Khan</v>
          </cell>
          <cell r="N4260" t="str">
            <v>42101-8990672-1</v>
          </cell>
        </row>
        <row r="4261">
          <cell r="E4261" t="str">
            <v>SRG212026</v>
          </cell>
          <cell r="F4261" t="str">
            <v>2026-01-03 13:36:00</v>
          </cell>
          <cell r="G4261">
            <v>15000</v>
          </cell>
          <cell r="H4261">
            <v>46026</v>
          </cell>
          <cell r="I4261" t="str">
            <v>M.FAIZAN</v>
          </cell>
          <cell r="J4261" t="str">
            <v>Accepted</v>
          </cell>
          <cell r="K4261" t="str">
            <v>Online Transfer</v>
          </cell>
          <cell r="L4261" t="str">
            <v>Fresh</v>
          </cell>
          <cell r="M4261" t="str">
            <v>N/A</v>
          </cell>
          <cell r="N4261" t="str">
            <v>-</v>
          </cell>
        </row>
        <row r="4262">
          <cell r="E4262">
            <v>171589</v>
          </cell>
          <cell r="F4262" t="str">
            <v>2026-01-05 16:20:32</v>
          </cell>
          <cell r="G4262">
            <v>12500</v>
          </cell>
          <cell r="H4262">
            <v>46030</v>
          </cell>
          <cell r="I4262" t="str">
            <v>UMER.AZEEM</v>
          </cell>
          <cell r="J4262" t="str">
            <v>Accepted</v>
          </cell>
          <cell r="K4262" t="str">
            <v>Online Transfer</v>
          </cell>
          <cell r="L4262" t="str">
            <v>Fresh</v>
          </cell>
          <cell r="M4262" t="str">
            <v>Imran Jamal</v>
          </cell>
          <cell r="N4262">
            <v>4240115381179</v>
          </cell>
        </row>
        <row r="4263">
          <cell r="E4263">
            <v>6036315</v>
          </cell>
          <cell r="F4263" t="str">
            <v>2025-01-23 00:00:00</v>
          </cell>
          <cell r="G4263">
            <v>15500</v>
          </cell>
          <cell r="H4263">
            <v>46030</v>
          </cell>
          <cell r="I4263" t="str">
            <v>WASEEM.TARIQ</v>
          </cell>
          <cell r="J4263" t="str">
            <v>Accepted</v>
          </cell>
          <cell r="K4263" t="str">
            <v>Cash Deposit</v>
          </cell>
          <cell r="L4263" t="str">
            <v>Renewal</v>
          </cell>
          <cell r="M4263" t="str">
            <v>-</v>
          </cell>
          <cell r="N4263" t="str">
            <v>-</v>
          </cell>
        </row>
        <row r="4264">
          <cell r="E4264" t="str">
            <v>ED303685</v>
          </cell>
          <cell r="F4264" t="str">
            <v>2025-11-17 21:18:54</v>
          </cell>
          <cell r="G4264">
            <v>15500</v>
          </cell>
          <cell r="H4264">
            <v>45978</v>
          </cell>
          <cell r="I4264" t="str">
            <v>JEHANZEB.KHAN</v>
          </cell>
          <cell r="J4264" t="str">
            <v>Accepted</v>
          </cell>
          <cell r="K4264" t="str">
            <v>Online Transfer</v>
          </cell>
          <cell r="L4264" t="str">
            <v>Fresh</v>
          </cell>
          <cell r="M4264" t="str">
            <v>Shahroz Khan</v>
          </cell>
          <cell r="N4264" t="str">
            <v>42101-8990672-1</v>
          </cell>
        </row>
        <row r="4265">
          <cell r="E4265">
            <v>7031064</v>
          </cell>
          <cell r="F4265" t="str">
            <v>2025-01-13 18:29:43</v>
          </cell>
          <cell r="G4265">
            <v>14000</v>
          </cell>
          <cell r="H4265">
            <v>46030</v>
          </cell>
          <cell r="I4265" t="str">
            <v>ZAYNAB.MUSTAFA</v>
          </cell>
          <cell r="J4265" t="str">
            <v>Accepted</v>
          </cell>
          <cell r="K4265" t="str">
            <v>Cash Deposit</v>
          </cell>
          <cell r="L4265" t="str">
            <v>Renewal</v>
          </cell>
          <cell r="M4265" t="str">
            <v>-</v>
          </cell>
          <cell r="N4265" t="str">
            <v>-</v>
          </cell>
        </row>
        <row r="4266">
          <cell r="E4266" t="str">
            <v>H1234554</v>
          </cell>
          <cell r="F4266" t="str">
            <v>2025-11-22 13:01:10</v>
          </cell>
          <cell r="G4266">
            <v>12500</v>
          </cell>
          <cell r="H4266">
            <v>45983</v>
          </cell>
          <cell r="I4266" t="str">
            <v>JEHANZEB.KHAN</v>
          </cell>
          <cell r="J4266" t="str">
            <v>Accepted</v>
          </cell>
          <cell r="K4266" t="str">
            <v>Online Transfer</v>
          </cell>
          <cell r="L4266" t="str">
            <v>Fresh</v>
          </cell>
          <cell r="M4266" t="str">
            <v>N/A</v>
          </cell>
          <cell r="N4266" t="str">
            <v>-</v>
          </cell>
        </row>
        <row r="4267">
          <cell r="E4267">
            <v>10091030</v>
          </cell>
          <cell r="F4267" t="str">
            <v>2022-01-04 16:22:47</v>
          </cell>
          <cell r="G4267">
            <v>12000</v>
          </cell>
          <cell r="H4267">
            <v>46030</v>
          </cell>
          <cell r="I4267" t="str">
            <v>ALIZA.WALEED</v>
          </cell>
          <cell r="J4267" t="str">
            <v>Accepted</v>
          </cell>
          <cell r="K4267" t="str">
            <v>Online Transfer</v>
          </cell>
          <cell r="L4267" t="str">
            <v>Renewal</v>
          </cell>
          <cell r="M4267" t="str">
            <v>-</v>
          </cell>
          <cell r="N4267" t="str">
            <v>-</v>
          </cell>
        </row>
        <row r="4268">
          <cell r="E4268" t="str">
            <v>JP-8680</v>
          </cell>
          <cell r="F4268" t="str">
            <v>2025-11-24 10:02:44</v>
          </cell>
          <cell r="G4268">
            <v>12500</v>
          </cell>
          <cell r="H4268">
            <v>46010</v>
          </cell>
          <cell r="I4268" t="str">
            <v>JEHANZEB.KHAN</v>
          </cell>
          <cell r="J4268" t="str">
            <v>Accepted</v>
          </cell>
          <cell r="K4268" t="str">
            <v>Cash Deposit</v>
          </cell>
          <cell r="L4268" t="str">
            <v>Fresh</v>
          </cell>
          <cell r="M4268" t="str">
            <v>n/a</v>
          </cell>
          <cell r="N4268">
            <v>0</v>
          </cell>
        </row>
        <row r="4269">
          <cell r="E4269" t="str">
            <v>TUB-980</v>
          </cell>
          <cell r="F4269" t="str">
            <v>2025-11-24 10:05:14</v>
          </cell>
          <cell r="G4269">
            <v>12500</v>
          </cell>
          <cell r="H4269">
            <v>46010</v>
          </cell>
          <cell r="I4269" t="str">
            <v>JEHANZEB.KHAN</v>
          </cell>
          <cell r="J4269" t="str">
            <v>Accepted</v>
          </cell>
          <cell r="K4269" t="str">
            <v>Cash Deposit</v>
          </cell>
          <cell r="L4269" t="str">
            <v>Fresh</v>
          </cell>
          <cell r="M4269" t="str">
            <v>n/a</v>
          </cell>
          <cell r="N4269">
            <v>0</v>
          </cell>
        </row>
        <row r="4270">
          <cell r="E4270">
            <v>6085289</v>
          </cell>
          <cell r="F4270" t="str">
            <v>2025-01-01 15:45:40</v>
          </cell>
          <cell r="G4270">
            <v>12500</v>
          </cell>
          <cell r="H4270">
            <v>46030</v>
          </cell>
          <cell r="I4270" t="str">
            <v>HASNAIN</v>
          </cell>
          <cell r="J4270" t="str">
            <v>Accepted</v>
          </cell>
          <cell r="K4270" t="str">
            <v>Online Transfer</v>
          </cell>
          <cell r="L4270" t="str">
            <v>Renewal</v>
          </cell>
          <cell r="M4270" t="str">
            <v>-</v>
          </cell>
          <cell r="N4270" t="str">
            <v>-</v>
          </cell>
        </row>
        <row r="4271">
          <cell r="E4271" t="str">
            <v>BFV-971</v>
          </cell>
          <cell r="F4271" t="str">
            <v>2025-11-24 16:03:24</v>
          </cell>
          <cell r="G4271">
            <v>12500</v>
          </cell>
          <cell r="H4271">
            <v>46010</v>
          </cell>
          <cell r="I4271" t="str">
            <v>JEHANZEB.KHAN</v>
          </cell>
          <cell r="J4271" t="str">
            <v>Accepted</v>
          </cell>
          <cell r="K4271" t="str">
            <v>Cash Deposit</v>
          </cell>
          <cell r="L4271" t="str">
            <v>Fresh</v>
          </cell>
          <cell r="M4271" t="str">
            <v>n/a</v>
          </cell>
          <cell r="N4271">
            <v>0</v>
          </cell>
        </row>
        <row r="4272">
          <cell r="E4272" t="str">
            <v>AMW-429</v>
          </cell>
          <cell r="F4272" t="str">
            <v>2025-11-24 17:27:13</v>
          </cell>
          <cell r="G4272">
            <v>12500</v>
          </cell>
          <cell r="H4272">
            <v>46010</v>
          </cell>
          <cell r="I4272" t="str">
            <v>JEHANZEB.KHAN</v>
          </cell>
          <cell r="J4272" t="str">
            <v>Accepted</v>
          </cell>
          <cell r="K4272" t="str">
            <v>Cash Deposit</v>
          </cell>
          <cell r="L4272" t="str">
            <v>Fresh</v>
          </cell>
          <cell r="M4272" t="str">
            <v>n/a</v>
          </cell>
          <cell r="N4272">
            <v>0</v>
          </cell>
        </row>
        <row r="4273">
          <cell r="E4273" t="str">
            <v>R030513</v>
          </cell>
          <cell r="F4273" t="str">
            <v>2024-01-22 12:32:13</v>
          </cell>
          <cell r="G4273">
            <v>10000</v>
          </cell>
          <cell r="H4273">
            <v>46029</v>
          </cell>
          <cell r="I4273" t="str">
            <v>JAWAHIR.SAEED</v>
          </cell>
          <cell r="J4273" t="str">
            <v>Accepted</v>
          </cell>
          <cell r="K4273" t="str">
            <v>Online Transfer</v>
          </cell>
          <cell r="L4273" t="str">
            <v>Renewal</v>
          </cell>
          <cell r="M4273" t="str">
            <v>-</v>
          </cell>
          <cell r="N4273" t="str">
            <v>-</v>
          </cell>
        </row>
        <row r="4274">
          <cell r="E4274" t="str">
            <v>TUD-407</v>
          </cell>
          <cell r="F4274" t="str">
            <v>2025-11-24 10:11:26</v>
          </cell>
          <cell r="G4274">
            <v>12500</v>
          </cell>
          <cell r="H4274">
            <v>46010</v>
          </cell>
          <cell r="I4274" t="str">
            <v>JEHANZEB.KHAN</v>
          </cell>
          <cell r="J4274" t="str">
            <v>Accepted</v>
          </cell>
          <cell r="K4274" t="str">
            <v>Cash Deposit</v>
          </cell>
          <cell r="L4274" t="str">
            <v>Fresh</v>
          </cell>
          <cell r="M4274" t="str">
            <v>n/a</v>
          </cell>
          <cell r="N4274">
            <v>0</v>
          </cell>
        </row>
        <row r="4275">
          <cell r="E4275" t="str">
            <v>C-2722</v>
          </cell>
          <cell r="F4275" t="str">
            <v>2025-11-24 10:03:39</v>
          </cell>
          <cell r="G4275">
            <v>12500</v>
          </cell>
          <cell r="H4275">
            <v>46010</v>
          </cell>
          <cell r="I4275" t="str">
            <v>JEHANZEB.KHAN</v>
          </cell>
          <cell r="J4275" t="str">
            <v>Accepted</v>
          </cell>
          <cell r="K4275" t="str">
            <v>Cash Deposit</v>
          </cell>
          <cell r="L4275" t="str">
            <v>Fresh</v>
          </cell>
          <cell r="M4275" t="str">
            <v>n/a</v>
          </cell>
          <cell r="N4275">
            <v>0</v>
          </cell>
        </row>
        <row r="4276">
          <cell r="E4276">
            <v>4199441</v>
          </cell>
          <cell r="F4276" t="str">
            <v>2020-01-23 17:09:46</v>
          </cell>
          <cell r="G4276">
            <v>13000</v>
          </cell>
          <cell r="H4276">
            <v>46030</v>
          </cell>
          <cell r="I4276" t="str">
            <v>WASEEM.TARIQ</v>
          </cell>
          <cell r="J4276" t="str">
            <v>Accepted</v>
          </cell>
          <cell r="K4276" t="str">
            <v>Online Transfer</v>
          </cell>
          <cell r="L4276" t="str">
            <v>Renewal</v>
          </cell>
          <cell r="M4276" t="str">
            <v>-</v>
          </cell>
          <cell r="N4276" t="str">
            <v>-</v>
          </cell>
        </row>
        <row r="4277">
          <cell r="E4277" t="str">
            <v>H1102737</v>
          </cell>
          <cell r="F4277" t="str">
            <v>2021-12-29 19:11:31</v>
          </cell>
          <cell r="G4277">
            <v>13000</v>
          </cell>
          <cell r="H4277">
            <v>46029</v>
          </cell>
          <cell r="I4277" t="str">
            <v>YOUSUF.KHAN</v>
          </cell>
          <cell r="J4277" t="str">
            <v>Accepted</v>
          </cell>
          <cell r="K4277" t="str">
            <v>Online Transfer</v>
          </cell>
          <cell r="L4277" t="str">
            <v>Renewal</v>
          </cell>
          <cell r="M4277" t="str">
            <v>NA</v>
          </cell>
          <cell r="N4277" t="str">
            <v>-</v>
          </cell>
        </row>
        <row r="4278">
          <cell r="E4278">
            <v>7055862</v>
          </cell>
          <cell r="F4278" t="str">
            <v>2022-01-18 14:25:05</v>
          </cell>
          <cell r="G4278">
            <v>15000</v>
          </cell>
          <cell r="H4278">
            <v>46029</v>
          </cell>
          <cell r="I4278" t="str">
            <v>M.KHALID</v>
          </cell>
          <cell r="J4278" t="str">
            <v>Accepted</v>
          </cell>
          <cell r="K4278" t="str">
            <v>Online Transfer</v>
          </cell>
          <cell r="L4278" t="str">
            <v>Renewal</v>
          </cell>
          <cell r="M4278" t="str">
            <v>-</v>
          </cell>
          <cell r="N4278" t="str">
            <v>-</v>
          </cell>
        </row>
        <row r="4279">
          <cell r="E4279" t="str">
            <v>NZE170R-4060615</v>
          </cell>
          <cell r="F4279" t="str">
            <v>2023-01-20 13:03:17</v>
          </cell>
          <cell r="G4279">
            <v>14500</v>
          </cell>
          <cell r="H4279">
            <v>46029</v>
          </cell>
          <cell r="I4279" t="str">
            <v>M.KHALID</v>
          </cell>
          <cell r="J4279" t="str">
            <v>Accepted</v>
          </cell>
          <cell r="K4279" t="str">
            <v>Cash Deposit</v>
          </cell>
          <cell r="L4279" t="str">
            <v>Renewal</v>
          </cell>
          <cell r="M4279" t="str">
            <v>-</v>
          </cell>
          <cell r="N4279" t="str">
            <v>-</v>
          </cell>
        </row>
        <row r="4280">
          <cell r="E4280" t="str">
            <v>PMFZBX7BLRN106883</v>
          </cell>
          <cell r="F4280" t="str">
            <v>2024-07-23 12:46:45</v>
          </cell>
          <cell r="G4280">
            <v>11280</v>
          </cell>
          <cell r="H4280">
            <v>46030</v>
          </cell>
          <cell r="I4280" t="str">
            <v>YOUSUF.KHAN</v>
          </cell>
          <cell r="J4280" t="str">
            <v>Accepted</v>
          </cell>
          <cell r="K4280" t="str">
            <v>Cheque</v>
          </cell>
          <cell r="L4280" t="str">
            <v>Renewal</v>
          </cell>
          <cell r="M4280" t="str">
            <v>NA</v>
          </cell>
          <cell r="N4280" t="str">
            <v>-</v>
          </cell>
        </row>
        <row r="4281">
          <cell r="E4281" t="str">
            <v>A1J310PK10054568</v>
          </cell>
          <cell r="F4281" t="str">
            <v>2026-01-08 00:00:00</v>
          </cell>
          <cell r="G4281">
            <v>15000</v>
          </cell>
          <cell r="H4281">
            <v>46029</v>
          </cell>
          <cell r="I4281" t="str">
            <v>YOUSUF.KHAN</v>
          </cell>
          <cell r="J4281" t="str">
            <v>Accepted</v>
          </cell>
          <cell r="K4281" t="str">
            <v>Online Transfer</v>
          </cell>
          <cell r="L4281" t="str">
            <v>Conversion</v>
          </cell>
          <cell r="M4281" t="str">
            <v>NA</v>
          </cell>
          <cell r="N4281" t="str">
            <v>-</v>
          </cell>
        </row>
        <row r="4282">
          <cell r="E4282">
            <v>7100536</v>
          </cell>
          <cell r="F4282" t="str">
            <v>2020-11-04 15:43:15</v>
          </cell>
          <cell r="G4282">
            <v>12500</v>
          </cell>
          <cell r="H4282">
            <v>46031</v>
          </cell>
          <cell r="I4282" t="str">
            <v>YOUSUF.KHAN</v>
          </cell>
          <cell r="J4282" t="str">
            <v>Accepted</v>
          </cell>
          <cell r="K4282" t="str">
            <v>Cheque</v>
          </cell>
          <cell r="L4282" t="str">
            <v>Renewal</v>
          </cell>
          <cell r="M4282" t="str">
            <v>-</v>
          </cell>
          <cell r="N4282" t="str">
            <v>-</v>
          </cell>
        </row>
        <row r="4283">
          <cell r="E4283">
            <v>7034722</v>
          </cell>
          <cell r="F4283" t="str">
            <v>2023-01-03 13:38:58</v>
          </cell>
          <cell r="G4283">
            <v>12500</v>
          </cell>
          <cell r="H4283">
            <v>46030</v>
          </cell>
          <cell r="I4283" t="str">
            <v>ALIZA.WALEED</v>
          </cell>
          <cell r="J4283" t="str">
            <v>Accepted</v>
          </cell>
          <cell r="K4283" t="str">
            <v>Online Transfer</v>
          </cell>
          <cell r="L4283" t="str">
            <v>Renewal</v>
          </cell>
          <cell r="M4283" t="str">
            <v>-</v>
          </cell>
          <cell r="N4283" t="str">
            <v>-</v>
          </cell>
        </row>
        <row r="4284">
          <cell r="E4284" t="str">
            <v>GUN126R-5572623</v>
          </cell>
          <cell r="F4284" t="str">
            <v>2025-12-08 18:53:36</v>
          </cell>
          <cell r="G4284">
            <v>20000</v>
          </cell>
          <cell r="H4284">
            <v>46029</v>
          </cell>
          <cell r="I4284" t="str">
            <v>FARJAD.LATIF</v>
          </cell>
          <cell r="J4284" t="str">
            <v>Accepted</v>
          </cell>
          <cell r="K4284" t="str">
            <v>Online Transfer</v>
          </cell>
          <cell r="L4284" t="str">
            <v>Fresh</v>
          </cell>
          <cell r="M4284" t="str">
            <v>N/A</v>
          </cell>
          <cell r="N4284" t="str">
            <v>-</v>
          </cell>
        </row>
        <row r="4285">
          <cell r="E4285" t="str">
            <v>SB-9573</v>
          </cell>
          <cell r="F4285" t="str">
            <v>2025-12-10 15:33:50</v>
          </cell>
          <cell r="G4285">
            <v>12500</v>
          </cell>
          <cell r="H4285">
            <v>46022</v>
          </cell>
          <cell r="I4285" t="str">
            <v>FARJAD.LATIF</v>
          </cell>
          <cell r="J4285" t="str">
            <v>Accepted</v>
          </cell>
          <cell r="K4285" t="str">
            <v>Online Transfer</v>
          </cell>
          <cell r="L4285" t="str">
            <v>Fresh</v>
          </cell>
          <cell r="M4285" t="str">
            <v>N/A</v>
          </cell>
          <cell r="N4285" t="str">
            <v>-</v>
          </cell>
        </row>
        <row r="4286">
          <cell r="E4286">
            <v>1019253</v>
          </cell>
          <cell r="F4286" t="str">
            <v>2022-01-06 17:42:04</v>
          </cell>
          <cell r="G4286">
            <v>14000</v>
          </cell>
          <cell r="H4286">
            <v>46030</v>
          </cell>
          <cell r="I4286" t="str">
            <v>ALIZA.WALEED</v>
          </cell>
          <cell r="J4286" t="str">
            <v>Accepted</v>
          </cell>
          <cell r="K4286" t="str">
            <v>Online Transfer</v>
          </cell>
          <cell r="L4286" t="str">
            <v>Renewal</v>
          </cell>
          <cell r="M4286" t="str">
            <v>-</v>
          </cell>
          <cell r="N4286" t="str">
            <v>-</v>
          </cell>
        </row>
        <row r="4287">
          <cell r="E4287" t="str">
            <v>NF1AET306H1090172</v>
          </cell>
          <cell r="F4287" t="str">
            <v>2025-01-22 00:00:00</v>
          </cell>
          <cell r="G4287">
            <v>10000</v>
          </cell>
          <cell r="H4287">
            <v>46030</v>
          </cell>
          <cell r="I4287" t="str">
            <v>RAHAT.GUL</v>
          </cell>
          <cell r="J4287" t="str">
            <v>Accepted</v>
          </cell>
          <cell r="K4287" t="str">
            <v>Online Transfer</v>
          </cell>
          <cell r="L4287" t="str">
            <v>Renewal</v>
          </cell>
          <cell r="M4287" t="str">
            <v>-</v>
          </cell>
          <cell r="N4287" t="str">
            <v>-</v>
          </cell>
        </row>
        <row r="4288">
          <cell r="E4288">
            <v>9502665</v>
          </cell>
          <cell r="F4288" t="str">
            <v>2026-01-08 00:00:00</v>
          </cell>
          <cell r="G4288">
            <v>20000</v>
          </cell>
          <cell r="H4288">
            <v>46029</v>
          </cell>
          <cell r="I4288" t="str">
            <v>MUHAMMAD.UMER</v>
          </cell>
          <cell r="J4288" t="str">
            <v>Accepted</v>
          </cell>
          <cell r="K4288" t="str">
            <v>Online Transfer</v>
          </cell>
          <cell r="L4288" t="str">
            <v>Conversion</v>
          </cell>
          <cell r="M4288" t="str">
            <v>-</v>
          </cell>
          <cell r="N4288" t="str">
            <v>-</v>
          </cell>
        </row>
        <row r="4289">
          <cell r="E4289" t="str">
            <v>R7046606</v>
          </cell>
          <cell r="F4289" t="str">
            <v>2021-01-23 10:38:34</v>
          </cell>
          <cell r="G4289">
            <v>13000</v>
          </cell>
          <cell r="H4289">
            <v>46030</v>
          </cell>
          <cell r="I4289" t="str">
            <v>WASEEM.TARIQ</v>
          </cell>
          <cell r="J4289" t="str">
            <v>Accepted</v>
          </cell>
          <cell r="K4289" t="str">
            <v>Online Transfer</v>
          </cell>
          <cell r="L4289" t="str">
            <v>Renewal</v>
          </cell>
          <cell r="M4289" t="str">
            <v>-</v>
          </cell>
          <cell r="N4289" t="str">
            <v>-</v>
          </cell>
        </row>
        <row r="4290">
          <cell r="E4290">
            <v>10049957</v>
          </cell>
          <cell r="F4290" t="str">
            <v>2019-05-24 15:36:44</v>
          </cell>
          <cell r="G4290">
            <v>16000</v>
          </cell>
          <cell r="H4290">
            <v>46029</v>
          </cell>
          <cell r="I4290" t="str">
            <v>ZAYNAB.MUSTAFA</v>
          </cell>
          <cell r="J4290" t="str">
            <v>Accepted</v>
          </cell>
          <cell r="K4290" t="str">
            <v>Cash Deposit</v>
          </cell>
          <cell r="L4290" t="str">
            <v>Renewal</v>
          </cell>
          <cell r="M4290" t="str">
            <v>-</v>
          </cell>
          <cell r="N4290" t="str">
            <v>-</v>
          </cell>
        </row>
        <row r="4291">
          <cell r="E4291" t="str">
            <v>BDS-334</v>
          </cell>
          <cell r="F4291" t="str">
            <v>2025-01-06 14:14:15</v>
          </cell>
          <cell r="G4291">
            <v>11000</v>
          </cell>
          <cell r="H4291">
            <v>46030</v>
          </cell>
          <cell r="I4291" t="str">
            <v>SAIF.MALIK</v>
          </cell>
          <cell r="J4291" t="str">
            <v>Accepted</v>
          </cell>
          <cell r="K4291" t="str">
            <v>Online Transfer</v>
          </cell>
          <cell r="L4291" t="str">
            <v>Renewal</v>
          </cell>
          <cell r="M4291" t="str">
            <v>-</v>
          </cell>
          <cell r="N4291" t="str">
            <v>-</v>
          </cell>
        </row>
        <row r="4292">
          <cell r="E4292">
            <v>1235935</v>
          </cell>
          <cell r="F4292" t="str">
            <v>2025-01-20 16:13:12</v>
          </cell>
          <cell r="G4292">
            <v>14000</v>
          </cell>
          <cell r="H4292">
            <v>46029</v>
          </cell>
          <cell r="I4292" t="str">
            <v>SAIF.MALIK</v>
          </cell>
          <cell r="J4292" t="str">
            <v>Accepted</v>
          </cell>
          <cell r="K4292" t="str">
            <v>Online Transfer</v>
          </cell>
          <cell r="L4292" t="str">
            <v>Renewal</v>
          </cell>
          <cell r="M4292" t="str">
            <v>-</v>
          </cell>
          <cell r="N4292" t="str">
            <v>-</v>
          </cell>
        </row>
        <row r="4293">
          <cell r="E4293" t="str">
            <v>MR008995</v>
          </cell>
          <cell r="F4293" t="str">
            <v>2024-12-30 10:25:40</v>
          </cell>
          <cell r="G4293">
            <v>13000</v>
          </cell>
          <cell r="H4293">
            <v>46030</v>
          </cell>
          <cell r="I4293" t="str">
            <v>M.MUSTAFA</v>
          </cell>
          <cell r="J4293" t="str">
            <v>Accepted</v>
          </cell>
          <cell r="K4293" t="str">
            <v>Online Transfer</v>
          </cell>
          <cell r="L4293" t="str">
            <v>Renewal</v>
          </cell>
          <cell r="M4293" t="str">
            <v>-</v>
          </cell>
          <cell r="N4293" t="str">
            <v>-</v>
          </cell>
        </row>
        <row r="4294">
          <cell r="E4294" t="str">
            <v>0040140</v>
          </cell>
          <cell r="F4294" t="str">
            <v>2025-01-06 12:05:31</v>
          </cell>
          <cell r="G4294">
            <v>12500</v>
          </cell>
          <cell r="H4294">
            <v>46029</v>
          </cell>
          <cell r="I4294" t="str">
            <v>ZAYNAB.MUSTAFA</v>
          </cell>
          <cell r="J4294" t="str">
            <v>Accepted</v>
          </cell>
          <cell r="K4294" t="str">
            <v>Online Transfer</v>
          </cell>
          <cell r="L4294" t="str">
            <v>Renewal</v>
          </cell>
          <cell r="M4294" t="str">
            <v>-</v>
          </cell>
          <cell r="N4294" t="str">
            <v>-</v>
          </cell>
        </row>
        <row r="4295">
          <cell r="E4295" t="str">
            <v>ZRE171R-6063215</v>
          </cell>
          <cell r="F4295" t="str">
            <v>2026-01-09 00:00:00</v>
          </cell>
          <cell r="G4295">
            <v>13000</v>
          </cell>
          <cell r="H4295">
            <v>46030</v>
          </cell>
          <cell r="I4295" t="str">
            <v>MUHAMMAD.OWAIS</v>
          </cell>
          <cell r="J4295" t="str">
            <v>Accepted</v>
          </cell>
          <cell r="K4295" t="str">
            <v>Online Transfer</v>
          </cell>
          <cell r="L4295" t="str">
            <v>Conversion</v>
          </cell>
          <cell r="M4295" t="str">
            <v>N/A</v>
          </cell>
          <cell r="N4295" t="str">
            <v>-</v>
          </cell>
        </row>
        <row r="4296">
          <cell r="E4296" t="str">
            <v>TGN166R-0892714</v>
          </cell>
          <cell r="F4296" t="str">
            <v>2020-12-16 13:20:50</v>
          </cell>
          <cell r="G4296">
            <v>10000</v>
          </cell>
          <cell r="H4296">
            <v>46024</v>
          </cell>
          <cell r="I4296" t="str">
            <v>AGHA.M.JAFFER</v>
          </cell>
          <cell r="J4296" t="str">
            <v>Accepted</v>
          </cell>
          <cell r="K4296" t="str">
            <v>Online Transfer</v>
          </cell>
          <cell r="L4296" t="str">
            <v>Renewal</v>
          </cell>
          <cell r="M4296" t="str">
            <v>-</v>
          </cell>
          <cell r="N4296" t="str">
            <v>-</v>
          </cell>
        </row>
        <row r="4297">
          <cell r="E4297" t="str">
            <v>R013185</v>
          </cell>
          <cell r="F4297" t="str">
            <v>2025-12-31 00:00:00</v>
          </cell>
          <cell r="G4297">
            <v>12500</v>
          </cell>
          <cell r="H4297">
            <v>46029</v>
          </cell>
          <cell r="I4297" t="str">
            <v>WAQAR.NABI</v>
          </cell>
          <cell r="J4297" t="str">
            <v>Accepted</v>
          </cell>
          <cell r="K4297" t="str">
            <v>Online Transfer</v>
          </cell>
          <cell r="L4297" t="str">
            <v>Fresh</v>
          </cell>
          <cell r="M4297" t="str">
            <v>N/A</v>
          </cell>
          <cell r="N4297" t="str">
            <v>-</v>
          </cell>
        </row>
        <row r="4298">
          <cell r="E4298">
            <v>1190343</v>
          </cell>
          <cell r="F4298" t="str">
            <v>2024-01-09 10:39:10</v>
          </cell>
          <cell r="G4298">
            <v>12000</v>
          </cell>
          <cell r="H4298">
            <v>46029</v>
          </cell>
          <cell r="I4298" t="str">
            <v>AGHA.M.JAFFER</v>
          </cell>
          <cell r="J4298" t="str">
            <v>Accepted</v>
          </cell>
          <cell r="K4298" t="str">
            <v>Online Transfer</v>
          </cell>
          <cell r="L4298" t="str">
            <v>Renewal</v>
          </cell>
          <cell r="M4298" t="str">
            <v>-</v>
          </cell>
          <cell r="N4298" t="str">
            <v>-</v>
          </cell>
        </row>
        <row r="4299">
          <cell r="E4299" t="str">
            <v>NZE170R-4060249</v>
          </cell>
          <cell r="F4299" t="str">
            <v>2024-01-20 00:00:00</v>
          </cell>
          <cell r="G4299">
            <v>15000</v>
          </cell>
          <cell r="H4299">
            <v>46030</v>
          </cell>
          <cell r="I4299" t="str">
            <v>HUZAIFA.KHAN</v>
          </cell>
          <cell r="J4299" t="str">
            <v>Accepted</v>
          </cell>
          <cell r="K4299" t="str">
            <v>Online Transfer</v>
          </cell>
          <cell r="L4299" t="str">
            <v>Renewal</v>
          </cell>
          <cell r="M4299" t="str">
            <v>-</v>
          </cell>
          <cell r="N4299" t="str">
            <v>-</v>
          </cell>
        </row>
        <row r="4300">
          <cell r="E4300">
            <v>10005590</v>
          </cell>
          <cell r="F4300" t="str">
            <v>2025-01-21 12:40:28</v>
          </cell>
          <cell r="G4300">
            <v>12000</v>
          </cell>
          <cell r="H4300">
            <v>46029</v>
          </cell>
          <cell r="I4300" t="str">
            <v>AGHA.M.JAFFER</v>
          </cell>
          <cell r="J4300" t="str">
            <v>Accepted</v>
          </cell>
          <cell r="K4300" t="str">
            <v>Online Transfer</v>
          </cell>
          <cell r="L4300" t="str">
            <v>Renewal</v>
          </cell>
          <cell r="M4300" t="str">
            <v>-</v>
          </cell>
          <cell r="N4300" t="str">
            <v>-</v>
          </cell>
        </row>
        <row r="4301">
          <cell r="E4301">
            <v>10131508</v>
          </cell>
          <cell r="F4301" t="str">
            <v>2024-11-04 15:53:36</v>
          </cell>
          <cell r="G4301">
            <v>12000</v>
          </cell>
          <cell r="H4301">
            <v>46030</v>
          </cell>
          <cell r="I4301" t="str">
            <v>WASEEM.TARIQ</v>
          </cell>
          <cell r="J4301" t="str">
            <v>Accepted</v>
          </cell>
          <cell r="K4301" t="str">
            <v>Online Transfer</v>
          </cell>
          <cell r="L4301" t="str">
            <v>Renewal</v>
          </cell>
          <cell r="M4301" t="str">
            <v>-</v>
          </cell>
          <cell r="N4301" t="str">
            <v>-</v>
          </cell>
        </row>
        <row r="4302">
          <cell r="E4302" t="str">
            <v>BUL-3</v>
          </cell>
          <cell r="F4302" t="str">
            <v>2023-01-20 16:45:39</v>
          </cell>
          <cell r="G4302">
            <v>14000</v>
          </cell>
          <cell r="H4302">
            <v>46029</v>
          </cell>
          <cell r="I4302" t="str">
            <v>MUHAMMAD.UMER</v>
          </cell>
          <cell r="J4302" t="str">
            <v>Accepted</v>
          </cell>
          <cell r="K4302" t="str">
            <v>Online Transfer</v>
          </cell>
          <cell r="L4302" t="str">
            <v>Renewal</v>
          </cell>
          <cell r="M4302" t="str">
            <v>-</v>
          </cell>
          <cell r="N4302" t="str">
            <v>-</v>
          </cell>
        </row>
        <row r="4303">
          <cell r="E4303">
            <v>129168</v>
          </cell>
          <cell r="F4303" t="str">
            <v>2023-12-18 12:55:26</v>
          </cell>
          <cell r="G4303">
            <v>12500</v>
          </cell>
          <cell r="H4303">
            <v>46029</v>
          </cell>
          <cell r="I4303" t="str">
            <v>HUZAIFA.KHAN</v>
          </cell>
          <cell r="J4303" t="str">
            <v>Accepted</v>
          </cell>
          <cell r="K4303" t="str">
            <v>Online Transfer</v>
          </cell>
          <cell r="L4303" t="str">
            <v>Renewal</v>
          </cell>
          <cell r="M4303" t="str">
            <v>-</v>
          </cell>
          <cell r="N4303" t="str">
            <v>-</v>
          </cell>
        </row>
        <row r="4304">
          <cell r="E4304" t="str">
            <v>LFPAHFMVM18001170</v>
          </cell>
          <cell r="F4304" t="str">
            <v>2022-12-29 16:38:30</v>
          </cell>
          <cell r="G4304">
            <v>15000</v>
          </cell>
          <cell r="H4304">
            <v>46029</v>
          </cell>
          <cell r="I4304" t="str">
            <v>HUZAIFA.KHAN</v>
          </cell>
          <cell r="J4304" t="str">
            <v>Accepted</v>
          </cell>
          <cell r="K4304" t="str">
            <v>Online Transfer</v>
          </cell>
          <cell r="L4304" t="str">
            <v>Renewal</v>
          </cell>
          <cell r="M4304" t="str">
            <v>-</v>
          </cell>
          <cell r="N4304" t="str">
            <v>-</v>
          </cell>
        </row>
        <row r="4305">
          <cell r="E4305" t="str">
            <v>R-5567662</v>
          </cell>
          <cell r="F4305" t="str">
            <v>2025-01-16 18:38:16</v>
          </cell>
          <cell r="G4305">
            <v>14000</v>
          </cell>
          <cell r="H4305">
            <v>46030</v>
          </cell>
          <cell r="I4305" t="str">
            <v>MUHAMMAD.UMER</v>
          </cell>
          <cell r="J4305" t="str">
            <v>Accepted</v>
          </cell>
          <cell r="K4305" t="str">
            <v>Online Transfer</v>
          </cell>
          <cell r="L4305" t="str">
            <v>Renewal</v>
          </cell>
          <cell r="M4305" t="str">
            <v>-</v>
          </cell>
          <cell r="N4305" t="str">
            <v>-</v>
          </cell>
        </row>
        <row r="4306">
          <cell r="E4306">
            <v>133528</v>
          </cell>
          <cell r="F4306" t="str">
            <v>2023-12-18 15:58:06</v>
          </cell>
          <cell r="G4306">
            <v>12500</v>
          </cell>
          <cell r="H4306">
            <v>46029</v>
          </cell>
          <cell r="I4306" t="str">
            <v>WASEEM.TARIQ</v>
          </cell>
          <cell r="J4306" t="str">
            <v>Accepted</v>
          </cell>
          <cell r="K4306" t="str">
            <v>Online Transfer</v>
          </cell>
          <cell r="L4306" t="str">
            <v>Renewal</v>
          </cell>
          <cell r="M4306" t="str">
            <v>-</v>
          </cell>
          <cell r="N4306" t="str">
            <v>-</v>
          </cell>
        </row>
        <row r="4307">
          <cell r="E4307" t="str">
            <v>R264360</v>
          </cell>
          <cell r="F4307" t="str">
            <v>2021-01-12 17:19:50</v>
          </cell>
          <cell r="G4307">
            <v>16000</v>
          </cell>
          <cell r="H4307">
            <v>46029</v>
          </cell>
          <cell r="I4307" t="str">
            <v>ALIZA.WALEED</v>
          </cell>
          <cell r="J4307" t="str">
            <v>Accepted</v>
          </cell>
          <cell r="K4307" t="str">
            <v>Online Transfer</v>
          </cell>
          <cell r="L4307" t="str">
            <v>Renewal</v>
          </cell>
          <cell r="M4307" t="str">
            <v>-</v>
          </cell>
          <cell r="N4307" t="str">
            <v>-</v>
          </cell>
        </row>
        <row r="4308">
          <cell r="E4308" t="str">
            <v>NZE170R-4174841</v>
          </cell>
          <cell r="F4308" t="str">
            <v>2025-01-09 19:01:11</v>
          </cell>
          <cell r="G4308">
            <v>15000</v>
          </cell>
          <cell r="H4308">
            <v>46029</v>
          </cell>
          <cell r="I4308" t="str">
            <v>RAHAT.GUL</v>
          </cell>
          <cell r="J4308" t="str">
            <v>Accepted</v>
          </cell>
          <cell r="K4308" t="str">
            <v>Online Transfer</v>
          </cell>
          <cell r="L4308" t="str">
            <v>Renewal</v>
          </cell>
          <cell r="M4308" t="str">
            <v>-</v>
          </cell>
          <cell r="N4308" t="str">
            <v>-</v>
          </cell>
        </row>
        <row r="4309">
          <cell r="E4309" t="str">
            <v>NSP150R-7064917</v>
          </cell>
          <cell r="F4309" t="str">
            <v>2025-11-26 15:06:12</v>
          </cell>
          <cell r="G4309">
            <v>12500</v>
          </cell>
          <cell r="H4309">
            <v>46029</v>
          </cell>
          <cell r="I4309" t="str">
            <v>SAJID.HUSSAIN</v>
          </cell>
          <cell r="J4309" t="str">
            <v>Accepted</v>
          </cell>
          <cell r="K4309" t="str">
            <v>Online Transfer</v>
          </cell>
          <cell r="L4309" t="str">
            <v>Fresh</v>
          </cell>
          <cell r="M4309" t="str">
            <v>N/A</v>
          </cell>
          <cell r="N4309" t="str">
            <v>-</v>
          </cell>
        </row>
        <row r="4310">
          <cell r="E4310" t="str">
            <v>NKMA2CBR4S1003075</v>
          </cell>
          <cell r="F4310" t="str">
            <v>2025-12-13 17:15:01</v>
          </cell>
          <cell r="G4310">
            <v>12500</v>
          </cell>
          <cell r="H4310">
            <v>46024</v>
          </cell>
          <cell r="I4310" t="str">
            <v>SAJID.HUSSAIN</v>
          </cell>
          <cell r="J4310" t="str">
            <v>Accepted</v>
          </cell>
          <cell r="K4310" t="str">
            <v>Online Transfer</v>
          </cell>
          <cell r="L4310" t="str">
            <v>Fresh</v>
          </cell>
          <cell r="M4310" t="str">
            <v>N/A</v>
          </cell>
          <cell r="N4310" t="str">
            <v>-</v>
          </cell>
        </row>
        <row r="4311">
          <cell r="E4311" t="str">
            <v>NKMA2CBR4S1003375</v>
          </cell>
          <cell r="F4311" t="str">
            <v>2025-12-31 17:32:07</v>
          </cell>
          <cell r="G4311">
            <v>25000</v>
          </cell>
          <cell r="H4311">
            <v>46022</v>
          </cell>
          <cell r="I4311" t="str">
            <v>SAJID.HUSSAIN</v>
          </cell>
          <cell r="J4311" t="str">
            <v>Accepted</v>
          </cell>
          <cell r="K4311" t="str">
            <v>Online Transfer</v>
          </cell>
          <cell r="L4311" t="str">
            <v>Fresh</v>
          </cell>
          <cell r="M4311" t="str">
            <v>N/A</v>
          </cell>
          <cell r="N4311" t="str">
            <v>-</v>
          </cell>
        </row>
        <row r="4312">
          <cell r="E4312" t="str">
            <v>NKMA2CBR4S1003286</v>
          </cell>
          <cell r="F4312" t="str">
            <v>2025-12-31 13:17:24</v>
          </cell>
          <cell r="G4312">
            <v>25000</v>
          </cell>
          <cell r="H4312">
            <v>46021</v>
          </cell>
          <cell r="I4312" t="str">
            <v>SAJID.HUSSAIN</v>
          </cell>
          <cell r="J4312" t="str">
            <v>Accepted</v>
          </cell>
          <cell r="K4312" t="str">
            <v>Online Transfer</v>
          </cell>
          <cell r="L4312" t="str">
            <v>Fresh</v>
          </cell>
          <cell r="M4312" t="str">
            <v>N/A</v>
          </cell>
          <cell r="N4312" t="str">
            <v>-</v>
          </cell>
        </row>
        <row r="4313">
          <cell r="E4313" t="str">
            <v>NZE170R4070555</v>
          </cell>
          <cell r="F4313" t="str">
            <v>2026-01-07 14:28:53</v>
          </cell>
          <cell r="G4313">
            <v>16000</v>
          </cell>
          <cell r="H4313">
            <v>46029</v>
          </cell>
          <cell r="I4313" t="str">
            <v>JOSEPH.H</v>
          </cell>
          <cell r="J4313" t="str">
            <v>Accepted</v>
          </cell>
          <cell r="K4313" t="str">
            <v>Online Transfer</v>
          </cell>
          <cell r="L4313" t="str">
            <v>Fresh</v>
          </cell>
          <cell r="M4313" t="str">
            <v>N/A</v>
          </cell>
          <cell r="N4313" t="str">
            <v>-</v>
          </cell>
        </row>
        <row r="4314">
          <cell r="E4314" t="str">
            <v>FTR3539045</v>
          </cell>
          <cell r="F4314" t="str">
            <v>2026-01-05 09:35:15</v>
          </cell>
          <cell r="G4314">
            <v>14000</v>
          </cell>
          <cell r="H4314">
            <v>46025</v>
          </cell>
          <cell r="I4314" t="str">
            <v>JOSEPH.H</v>
          </cell>
          <cell r="J4314" t="str">
            <v>Accepted</v>
          </cell>
          <cell r="K4314" t="str">
            <v>Online Transfer</v>
          </cell>
          <cell r="L4314" t="str">
            <v>Fresh</v>
          </cell>
          <cell r="M4314" t="str">
            <v>N/A</v>
          </cell>
          <cell r="N4314" t="str">
            <v>-</v>
          </cell>
        </row>
        <row r="4315">
          <cell r="E4315" t="str">
            <v>R063575</v>
          </cell>
          <cell r="F4315" t="str">
            <v>2026-01-07 12:21:42</v>
          </cell>
          <cell r="G4315">
            <v>13000</v>
          </cell>
          <cell r="H4315">
            <v>46029</v>
          </cell>
          <cell r="I4315" t="str">
            <v>TANVIR.AHMAD</v>
          </cell>
          <cell r="J4315" t="str">
            <v>Accepted</v>
          </cell>
          <cell r="K4315" t="str">
            <v>Online Transfer</v>
          </cell>
          <cell r="L4315" t="str">
            <v>Fresh</v>
          </cell>
          <cell r="M4315" t="str">
            <v>N/A</v>
          </cell>
          <cell r="N4315" t="str">
            <v>-</v>
          </cell>
        </row>
        <row r="4316">
          <cell r="E4316" t="str">
            <v>TRJ150-0128894</v>
          </cell>
          <cell r="F4316" t="str">
            <v>2025-12-11 16:57:41</v>
          </cell>
          <cell r="G4316">
            <v>12500</v>
          </cell>
          <cell r="H4316">
            <v>46007</v>
          </cell>
          <cell r="I4316" t="str">
            <v>SAJID.HUSSAIN</v>
          </cell>
          <cell r="J4316" t="str">
            <v>Accepted</v>
          </cell>
          <cell r="K4316" t="str">
            <v>Online Transfer</v>
          </cell>
          <cell r="L4316" t="str">
            <v>Fresh</v>
          </cell>
          <cell r="M4316" t="str">
            <v>N/A</v>
          </cell>
          <cell r="N4316" t="str">
            <v>-</v>
          </cell>
        </row>
        <row r="4317">
          <cell r="E4317">
            <v>1268201</v>
          </cell>
          <cell r="F4317" t="str">
            <v>2025-12-11 13:08:22</v>
          </cell>
          <cell r="G4317">
            <v>6000</v>
          </cell>
          <cell r="H4317">
            <v>46007</v>
          </cell>
          <cell r="I4317" t="str">
            <v>SAJID.HUSSAIN</v>
          </cell>
          <cell r="J4317" t="str">
            <v>Accepted</v>
          </cell>
          <cell r="K4317" t="str">
            <v>Online Transfer</v>
          </cell>
          <cell r="L4317" t="str">
            <v>Fresh</v>
          </cell>
          <cell r="M4317" t="str">
            <v>N/A</v>
          </cell>
          <cell r="N4317" t="str">
            <v>-</v>
          </cell>
        </row>
        <row r="4318">
          <cell r="E4318" t="str">
            <v>VJA300-4059348</v>
          </cell>
          <cell r="F4318" t="str">
            <v>2025-12-13 13:35:05</v>
          </cell>
          <cell r="G4318">
            <v>12500</v>
          </cell>
          <cell r="H4318">
            <v>46024</v>
          </cell>
          <cell r="I4318" t="str">
            <v>SAJID.HUSSAIN</v>
          </cell>
          <cell r="J4318" t="str">
            <v>Accepted</v>
          </cell>
          <cell r="K4318" t="str">
            <v>Online Transfer</v>
          </cell>
          <cell r="L4318" t="str">
            <v>Fresh</v>
          </cell>
          <cell r="M4318" t="str">
            <v>N/A</v>
          </cell>
          <cell r="N4318" t="str">
            <v>-</v>
          </cell>
        </row>
        <row r="4319">
          <cell r="E4319">
            <v>4024476</v>
          </cell>
          <cell r="F4319" t="str">
            <v>2025-12-15 19:25:59</v>
          </cell>
          <cell r="G4319">
            <v>12500</v>
          </cell>
          <cell r="H4319">
            <v>46009</v>
          </cell>
          <cell r="I4319" t="str">
            <v>SHAHZAD.BHATTI</v>
          </cell>
          <cell r="J4319" t="str">
            <v>Accepted</v>
          </cell>
          <cell r="K4319" t="str">
            <v>Online Transfer</v>
          </cell>
          <cell r="L4319" t="str">
            <v>Fresh</v>
          </cell>
          <cell r="M4319" t="str">
            <v>N/A</v>
          </cell>
          <cell r="N4319" t="str">
            <v>-</v>
          </cell>
        </row>
        <row r="4320">
          <cell r="E4320" t="str">
            <v>NZE170R-4077396</v>
          </cell>
          <cell r="F4320" t="str">
            <v>2025-12-17 16:35:17</v>
          </cell>
          <cell r="G4320">
            <v>19000</v>
          </cell>
          <cell r="H4320">
            <v>46014</v>
          </cell>
          <cell r="I4320" t="str">
            <v>SAJID.HUSSAIN</v>
          </cell>
          <cell r="J4320" t="str">
            <v>Accepted</v>
          </cell>
          <cell r="K4320" t="str">
            <v>Online Transfer</v>
          </cell>
          <cell r="L4320" t="str">
            <v>Fresh</v>
          </cell>
          <cell r="M4320" t="str">
            <v>N/A</v>
          </cell>
          <cell r="N4320" t="str">
            <v>-</v>
          </cell>
        </row>
        <row r="4321">
          <cell r="E4321">
            <v>1285690</v>
          </cell>
          <cell r="F4321" t="str">
            <v>2025-12-15 12:54:48</v>
          </cell>
          <cell r="G4321">
            <v>12500</v>
          </cell>
          <cell r="H4321">
            <v>45979</v>
          </cell>
          <cell r="I4321" t="str">
            <v>SHAHZAD.BHATTI</v>
          </cell>
          <cell r="J4321" t="str">
            <v>Accepted</v>
          </cell>
          <cell r="K4321" t="str">
            <v>Cheque Deposit</v>
          </cell>
          <cell r="L4321" t="str">
            <v>Fresh</v>
          </cell>
          <cell r="M4321" t="str">
            <v>N/A</v>
          </cell>
          <cell r="N4321" t="str">
            <v>-</v>
          </cell>
        </row>
        <row r="4322">
          <cell r="E4322" t="str">
            <v>NZE140-2041732</v>
          </cell>
          <cell r="F4322" t="str">
            <v>2023-12-13 17:32:27</v>
          </cell>
          <cell r="G4322">
            <v>11000</v>
          </cell>
          <cell r="H4322">
            <v>46029</v>
          </cell>
          <cell r="I4322" t="str">
            <v>AMIN.CHISHTI</v>
          </cell>
          <cell r="J4322" t="str">
            <v>Accepted</v>
          </cell>
          <cell r="K4322" t="str">
            <v>Online Transfer</v>
          </cell>
          <cell r="L4322" t="str">
            <v>Renewal</v>
          </cell>
          <cell r="M4322" t="str">
            <v>-</v>
          </cell>
          <cell r="N4322" t="str">
            <v>-</v>
          </cell>
        </row>
        <row r="4323">
          <cell r="E4323" t="str">
            <v>H1261499</v>
          </cell>
          <cell r="F4323" t="str">
            <v>2025-12-15 16:39:17</v>
          </cell>
          <cell r="G4323">
            <v>12500</v>
          </cell>
          <cell r="H4323">
            <v>46007</v>
          </cell>
          <cell r="I4323" t="str">
            <v>SHAHZAD.BHATTI</v>
          </cell>
          <cell r="J4323" t="str">
            <v>Accepted</v>
          </cell>
          <cell r="K4323" t="str">
            <v>Cash Deposit</v>
          </cell>
          <cell r="L4323" t="str">
            <v>Fresh</v>
          </cell>
          <cell r="M4323" t="str">
            <v>N/A</v>
          </cell>
          <cell r="N4323" t="str">
            <v>-</v>
          </cell>
        </row>
        <row r="4324">
          <cell r="E4324" t="str">
            <v>H1281588</v>
          </cell>
          <cell r="F4324" t="str">
            <v>2025-12-15 19:37:52</v>
          </cell>
          <cell r="G4324">
            <v>14000</v>
          </cell>
          <cell r="H4324">
            <v>46014</v>
          </cell>
          <cell r="I4324" t="str">
            <v>SHAHZAD.BHATTI</v>
          </cell>
          <cell r="J4324" t="str">
            <v>Accepted</v>
          </cell>
          <cell r="K4324" t="str">
            <v>Online Transfer</v>
          </cell>
          <cell r="L4324" t="str">
            <v>Fresh</v>
          </cell>
          <cell r="M4324" t="str">
            <v>ISLAM HUSSAIN</v>
          </cell>
          <cell r="N4324">
            <v>3450239304389</v>
          </cell>
        </row>
        <row r="4325">
          <cell r="E4325">
            <v>10077652</v>
          </cell>
          <cell r="F4325" t="str">
            <v>2026-01-07 14:17:44</v>
          </cell>
          <cell r="G4325">
            <v>15000</v>
          </cell>
          <cell r="H4325">
            <v>46029</v>
          </cell>
          <cell r="I4325" t="str">
            <v>TANVIR.AHMAD</v>
          </cell>
          <cell r="J4325" t="str">
            <v>Accepted</v>
          </cell>
          <cell r="K4325" t="str">
            <v>Online Transfer</v>
          </cell>
          <cell r="L4325" t="str">
            <v>Fresh</v>
          </cell>
          <cell r="M4325" t="str">
            <v>Rai Muhammad Shehryar Arshad</v>
          </cell>
          <cell r="N4325">
            <v>3630281184317</v>
          </cell>
        </row>
        <row r="4326">
          <cell r="E4326" t="str">
            <v>NFBFC6664LR063</v>
          </cell>
          <cell r="F4326" t="str">
            <v>2024-12-30 11:54:08</v>
          </cell>
          <cell r="G4326">
            <v>12500</v>
          </cell>
          <cell r="H4326">
            <v>46025</v>
          </cell>
          <cell r="I4326" t="str">
            <v>AMIN.CHISHTI</v>
          </cell>
          <cell r="J4326" t="str">
            <v>Accepted</v>
          </cell>
          <cell r="K4326" t="str">
            <v>Online Transfer</v>
          </cell>
          <cell r="L4326" t="str">
            <v>Renewal</v>
          </cell>
          <cell r="M4326" t="str">
            <v>-</v>
          </cell>
          <cell r="N4326" t="str">
            <v>-</v>
          </cell>
        </row>
        <row r="4327">
          <cell r="E4327" t="str">
            <v>NNATA52AZPP713165</v>
          </cell>
          <cell r="F4327" t="str">
            <v>2025-12-13 12:50:11</v>
          </cell>
          <cell r="G4327">
            <v>12500</v>
          </cell>
          <cell r="H4327">
            <v>46027</v>
          </cell>
          <cell r="I4327" t="str">
            <v>SAJID.HUSSAIN</v>
          </cell>
          <cell r="J4327" t="str">
            <v>Accepted</v>
          </cell>
          <cell r="K4327" t="str">
            <v>Online Transfer</v>
          </cell>
          <cell r="L4327" t="str">
            <v>Fresh</v>
          </cell>
          <cell r="M4327" t="str">
            <v>N/A</v>
          </cell>
          <cell r="N4327" t="str">
            <v>-</v>
          </cell>
        </row>
        <row r="4328">
          <cell r="E4328" t="str">
            <v>NG3NQ5PVBSP701408</v>
          </cell>
          <cell r="F4328" t="str">
            <v>2025-12-13 13:47:38</v>
          </cell>
          <cell r="G4328">
            <v>12500</v>
          </cell>
          <cell r="H4328">
            <v>46027</v>
          </cell>
          <cell r="I4328" t="str">
            <v>SAJID.HUSSAIN</v>
          </cell>
          <cell r="J4328" t="str">
            <v>Accepted</v>
          </cell>
          <cell r="K4328" t="str">
            <v>Online Transfer</v>
          </cell>
          <cell r="L4328" t="str">
            <v>Fresh</v>
          </cell>
          <cell r="M4328" t="str">
            <v>N/A</v>
          </cell>
          <cell r="N4328" t="str">
            <v>-</v>
          </cell>
        </row>
        <row r="4329">
          <cell r="E4329">
            <v>1231122</v>
          </cell>
          <cell r="F4329" t="str">
            <v>2025-01-06 16:13:43</v>
          </cell>
          <cell r="G4329">
            <v>14000</v>
          </cell>
          <cell r="H4329">
            <v>46028</v>
          </cell>
          <cell r="I4329" t="str">
            <v>AMIN.CHISHTI</v>
          </cell>
          <cell r="J4329" t="str">
            <v>Accepted</v>
          </cell>
          <cell r="K4329" t="str">
            <v>Online Transfer</v>
          </cell>
          <cell r="L4329" t="str">
            <v>Renewal</v>
          </cell>
          <cell r="M4329" t="str">
            <v>-</v>
          </cell>
          <cell r="N4329" t="str">
            <v>-</v>
          </cell>
        </row>
        <row r="4330">
          <cell r="E4330" t="str">
            <v>R062232</v>
          </cell>
          <cell r="F4330" t="str">
            <v>2023-12-28 17:21:18</v>
          </cell>
          <cell r="G4330">
            <v>14000</v>
          </cell>
          <cell r="H4330">
            <v>46027</v>
          </cell>
          <cell r="I4330" t="str">
            <v>AMIN.CHISHTI</v>
          </cell>
          <cell r="J4330" t="str">
            <v>Accepted</v>
          </cell>
          <cell r="K4330" t="str">
            <v>Cash Deposit</v>
          </cell>
          <cell r="L4330" t="str">
            <v>Renewal</v>
          </cell>
          <cell r="M4330" t="str">
            <v>-</v>
          </cell>
          <cell r="N4330" t="str">
            <v>-</v>
          </cell>
        </row>
        <row r="4331">
          <cell r="E4331" t="str">
            <v>00219320</v>
          </cell>
          <cell r="F4331" t="str">
            <v>2025-12-31 20:50:02</v>
          </cell>
          <cell r="G4331">
            <v>20000</v>
          </cell>
          <cell r="H4331">
            <v>46023</v>
          </cell>
          <cell r="I4331" t="str">
            <v>SAJID.HUSSAIN</v>
          </cell>
          <cell r="J4331" t="str">
            <v>Accepted</v>
          </cell>
          <cell r="K4331" t="str">
            <v>Online Transfer</v>
          </cell>
          <cell r="L4331" t="str">
            <v>Fresh</v>
          </cell>
          <cell r="M4331" t="str">
            <v>MUHAMMAD EHZAM IRFAN</v>
          </cell>
          <cell r="N4331">
            <v>4210177825405</v>
          </cell>
        </row>
        <row r="4332">
          <cell r="E4332" t="str">
            <v>ZRE172R7044780</v>
          </cell>
          <cell r="F4332" t="str">
            <v>2025-12-27 16:35:18</v>
          </cell>
          <cell r="G4332">
            <v>20000</v>
          </cell>
          <cell r="H4332">
            <v>46022</v>
          </cell>
          <cell r="I4332" t="str">
            <v>SAJID.HUSSAIN</v>
          </cell>
          <cell r="J4332" t="str">
            <v>Accepted</v>
          </cell>
          <cell r="K4332" t="str">
            <v>Online Transfer</v>
          </cell>
          <cell r="L4332" t="str">
            <v>Fresh</v>
          </cell>
          <cell r="M4332" t="str">
            <v>MUHAMMAD EHZAM IRFAN</v>
          </cell>
          <cell r="N4332">
            <v>4210177825405</v>
          </cell>
        </row>
        <row r="4333">
          <cell r="E4333" t="str">
            <v>BRG688</v>
          </cell>
          <cell r="F4333" t="str">
            <v>2025-12-19 12:02:15</v>
          </cell>
          <cell r="G4333">
            <v>23000</v>
          </cell>
          <cell r="H4333">
            <v>46020</v>
          </cell>
          <cell r="I4333" t="str">
            <v>SAJID.HUSSAIN</v>
          </cell>
          <cell r="J4333" t="str">
            <v>Accepted</v>
          </cell>
          <cell r="K4333" t="str">
            <v>Cash Deposit</v>
          </cell>
          <cell r="L4333" t="str">
            <v>Fresh</v>
          </cell>
          <cell r="M4333" t="str">
            <v>MUHAMMAD EHZAM IRFAN</v>
          </cell>
          <cell r="N4333">
            <v>4210177825405</v>
          </cell>
        </row>
        <row r="4334">
          <cell r="E4334" t="str">
            <v>CCS112</v>
          </cell>
          <cell r="F4334" t="str">
            <v>2025-12-19 11:59:29</v>
          </cell>
          <cell r="G4334">
            <v>12500</v>
          </cell>
          <cell r="H4334">
            <v>46020</v>
          </cell>
          <cell r="I4334" t="str">
            <v>SAJID.HUSSAIN</v>
          </cell>
          <cell r="J4334" t="str">
            <v>Accepted</v>
          </cell>
          <cell r="K4334" t="str">
            <v>Cash Deposit</v>
          </cell>
          <cell r="L4334" t="str">
            <v>Fresh</v>
          </cell>
          <cell r="M4334" t="str">
            <v>N/A</v>
          </cell>
          <cell r="N4334" t="str">
            <v>-</v>
          </cell>
        </row>
        <row r="4335">
          <cell r="E4335" t="str">
            <v>CCS117</v>
          </cell>
          <cell r="F4335" t="str">
            <v>2025-12-19 11:57:13</v>
          </cell>
          <cell r="G4335">
            <v>12500</v>
          </cell>
          <cell r="H4335">
            <v>46020</v>
          </cell>
          <cell r="I4335" t="str">
            <v>SAJID.HUSSAIN</v>
          </cell>
          <cell r="J4335" t="str">
            <v>Accepted</v>
          </cell>
          <cell r="K4335" t="str">
            <v>Cash Deposit</v>
          </cell>
          <cell r="L4335" t="str">
            <v>Fresh</v>
          </cell>
          <cell r="M4335" t="str">
            <v>N/A</v>
          </cell>
          <cell r="N4335" t="str">
            <v>-</v>
          </cell>
        </row>
        <row r="4336">
          <cell r="E4336" t="str">
            <v>ZVG10R-0908427</v>
          </cell>
          <cell r="F4336" t="str">
            <v>2025-12-11 12:47:12</v>
          </cell>
          <cell r="G4336">
            <v>12500</v>
          </cell>
          <cell r="H4336">
            <v>46009</v>
          </cell>
          <cell r="I4336" t="str">
            <v>SHAHZAD.BHATTI</v>
          </cell>
          <cell r="J4336" t="str">
            <v>Accepted</v>
          </cell>
          <cell r="K4336" t="str">
            <v>Cash Deposit</v>
          </cell>
          <cell r="L4336" t="str">
            <v>Fresh</v>
          </cell>
          <cell r="M4336" t="str">
            <v>N/A</v>
          </cell>
          <cell r="N4336" t="str">
            <v>-</v>
          </cell>
        </row>
        <row r="4337">
          <cell r="E4337" t="str">
            <v>0909582</v>
          </cell>
          <cell r="F4337" t="str">
            <v>2025-12-10 18:37:42</v>
          </cell>
          <cell r="G4337">
            <v>12500</v>
          </cell>
          <cell r="H4337">
            <v>46024</v>
          </cell>
          <cell r="I4337" t="str">
            <v>SHAHZAD.BHATTI</v>
          </cell>
          <cell r="J4337" t="str">
            <v>Accepted</v>
          </cell>
          <cell r="K4337" t="str">
            <v>Cash Deposit</v>
          </cell>
          <cell r="L4337" t="str">
            <v>Fresh</v>
          </cell>
          <cell r="M4337" t="str">
            <v>N/A</v>
          </cell>
          <cell r="N4337" t="str">
            <v>-</v>
          </cell>
        </row>
        <row r="4338">
          <cell r="E4338">
            <v>7075386</v>
          </cell>
          <cell r="F4338" t="str">
            <v>2025-12-11 11:55:00</v>
          </cell>
          <cell r="G4338">
            <v>12500</v>
          </cell>
          <cell r="H4338">
            <v>46028</v>
          </cell>
          <cell r="I4338" t="str">
            <v>SHAHZAD.BHATTI</v>
          </cell>
          <cell r="J4338" t="str">
            <v>Accepted</v>
          </cell>
          <cell r="K4338" t="str">
            <v>Cash Deposit</v>
          </cell>
          <cell r="L4338" t="str">
            <v>Fresh</v>
          </cell>
          <cell r="M4338" t="str">
            <v>N/A</v>
          </cell>
          <cell r="N4338" t="str">
            <v>-</v>
          </cell>
        </row>
        <row r="4339">
          <cell r="E4339" t="str">
            <v>N300950</v>
          </cell>
          <cell r="F4339" t="str">
            <v>2025-01-07 12:32:38</v>
          </cell>
          <cell r="G4339">
            <v>12500</v>
          </cell>
          <cell r="H4339">
            <v>46029</v>
          </cell>
          <cell r="I4339" t="str">
            <v>MOSES.AKHTAR</v>
          </cell>
          <cell r="J4339" t="str">
            <v>Accepted</v>
          </cell>
          <cell r="K4339" t="str">
            <v>Online Transfer</v>
          </cell>
          <cell r="L4339" t="str">
            <v>Renewal</v>
          </cell>
          <cell r="M4339" t="str">
            <v>-</v>
          </cell>
          <cell r="N4339" t="str">
            <v>-</v>
          </cell>
        </row>
        <row r="4340">
          <cell r="E4340" t="str">
            <v>PMFZBX7BLSN111336</v>
          </cell>
          <cell r="F4340" t="str">
            <v>2025-12-22 14:27:32</v>
          </cell>
          <cell r="G4340">
            <v>21500</v>
          </cell>
          <cell r="H4340">
            <v>46014</v>
          </cell>
          <cell r="I4340" t="str">
            <v>SAJID.HUSSAIN</v>
          </cell>
          <cell r="J4340" t="str">
            <v>Accepted</v>
          </cell>
          <cell r="K4340" t="str">
            <v>Online Transfer</v>
          </cell>
          <cell r="L4340" t="str">
            <v>Fresh</v>
          </cell>
          <cell r="M4340" t="str">
            <v>MUHAMMAD EHZAM IRFAN</v>
          </cell>
          <cell r="N4340">
            <v>4210177825405</v>
          </cell>
        </row>
        <row r="4341">
          <cell r="E4341" t="str">
            <v>PMFZBX7BLSN111351</v>
          </cell>
          <cell r="F4341" t="str">
            <v>2025-12-22 14:25:12</v>
          </cell>
          <cell r="G4341">
            <v>12500</v>
          </cell>
          <cell r="H4341">
            <v>46014</v>
          </cell>
          <cell r="I4341" t="str">
            <v>SAJID.HUSSAIN</v>
          </cell>
          <cell r="J4341" t="str">
            <v>Accepted</v>
          </cell>
          <cell r="K4341" t="str">
            <v>Online Transfer</v>
          </cell>
          <cell r="L4341" t="str">
            <v>Fresh</v>
          </cell>
          <cell r="M4341" t="str">
            <v>N/A</v>
          </cell>
          <cell r="N4341" t="str">
            <v>-</v>
          </cell>
        </row>
        <row r="4342">
          <cell r="E4342">
            <v>10125980</v>
          </cell>
          <cell r="F4342" t="str">
            <v>2022-01-22 16:53:29</v>
          </cell>
          <cell r="G4342">
            <v>13000</v>
          </cell>
          <cell r="H4342">
            <v>46029</v>
          </cell>
          <cell r="I4342" t="str">
            <v>SABA.CH</v>
          </cell>
          <cell r="J4342" t="str">
            <v>Accepted</v>
          </cell>
          <cell r="K4342" t="str">
            <v>Online Transfer</v>
          </cell>
          <cell r="L4342" t="str">
            <v>Renewal</v>
          </cell>
          <cell r="M4342" t="str">
            <v>-</v>
          </cell>
          <cell r="N4342" t="str">
            <v>-</v>
          </cell>
        </row>
        <row r="4343">
          <cell r="E4343" t="str">
            <v>SR308PK410915</v>
          </cell>
          <cell r="F4343" t="str">
            <v>2025-11-06 13:28:14</v>
          </cell>
          <cell r="G4343">
            <v>12500</v>
          </cell>
          <cell r="H4343">
            <v>46025</v>
          </cell>
          <cell r="I4343" t="str">
            <v>SAJID.HUSSAIN</v>
          </cell>
          <cell r="J4343" t="str">
            <v>Accepted</v>
          </cell>
          <cell r="K4343" t="str">
            <v>Online Transfer</v>
          </cell>
          <cell r="L4343" t="str">
            <v>Fresh</v>
          </cell>
          <cell r="M4343" t="str">
            <v>N/A</v>
          </cell>
          <cell r="N4343" t="str">
            <v>-</v>
          </cell>
        </row>
        <row r="4344">
          <cell r="E4344">
            <v>1174634</v>
          </cell>
          <cell r="F4344" t="str">
            <v>2026-01-05 00:00:00</v>
          </cell>
          <cell r="G4344">
            <v>13000</v>
          </cell>
          <cell r="H4344">
            <v>46027</v>
          </cell>
          <cell r="I4344" t="str">
            <v>SABOOR.ALI</v>
          </cell>
          <cell r="J4344" t="str">
            <v>Accepted</v>
          </cell>
          <cell r="K4344" t="str">
            <v>Online Transfer</v>
          </cell>
          <cell r="L4344" t="str">
            <v>Fresh</v>
          </cell>
          <cell r="M4344" t="str">
            <v>N/A</v>
          </cell>
          <cell r="N4344" t="str">
            <v>-</v>
          </cell>
        </row>
        <row r="4345">
          <cell r="E4345" t="str">
            <v>NKMASE2E6P1003121</v>
          </cell>
          <cell r="F4345" t="str">
            <v>2025-11-06 16:10:01</v>
          </cell>
          <cell r="G4345">
            <v>12500</v>
          </cell>
          <cell r="H4345">
            <v>46023</v>
          </cell>
          <cell r="I4345" t="str">
            <v>SAJID.HUSSAIN</v>
          </cell>
          <cell r="J4345" t="str">
            <v>Accepted</v>
          </cell>
          <cell r="K4345" t="str">
            <v>Online Transfer</v>
          </cell>
          <cell r="L4345" t="str">
            <v>Fresh</v>
          </cell>
          <cell r="M4345" t="str">
            <v>N/A</v>
          </cell>
          <cell r="N4345" t="str">
            <v>-</v>
          </cell>
        </row>
        <row r="4346">
          <cell r="E4346" t="str">
            <v>NFBFE1653SR013788</v>
          </cell>
          <cell r="F4346" t="str">
            <v>2025-11-14 12:00:44</v>
          </cell>
          <cell r="G4346">
            <v>12500</v>
          </cell>
          <cell r="H4346">
            <v>46023</v>
          </cell>
          <cell r="I4346" t="str">
            <v>SAJID.HUSSAIN</v>
          </cell>
          <cell r="J4346" t="str">
            <v>Accepted</v>
          </cell>
          <cell r="K4346" t="str">
            <v>Online Transfer</v>
          </cell>
          <cell r="L4346" t="str">
            <v>Fresh</v>
          </cell>
          <cell r="M4346" t="str">
            <v>N/A</v>
          </cell>
          <cell r="N4346" t="str">
            <v>-</v>
          </cell>
        </row>
        <row r="4347">
          <cell r="E4347" t="str">
            <v>NF9EF4A54T2024893</v>
          </cell>
          <cell r="F4347" t="str">
            <v>2026-01-03 15:56:09</v>
          </cell>
          <cell r="G4347">
            <v>15000</v>
          </cell>
          <cell r="H4347">
            <v>46025</v>
          </cell>
          <cell r="I4347" t="str">
            <v>SABOOR.ALI</v>
          </cell>
          <cell r="J4347" t="str">
            <v>Accepted</v>
          </cell>
          <cell r="K4347" t="str">
            <v>Online Transfer</v>
          </cell>
          <cell r="L4347" t="str">
            <v>Fresh</v>
          </cell>
          <cell r="M4347" t="str">
            <v>N/A</v>
          </cell>
          <cell r="N4347" t="str">
            <v>-</v>
          </cell>
        </row>
        <row r="4348">
          <cell r="E4348">
            <v>1052276</v>
          </cell>
          <cell r="F4348" t="str">
            <v>2021-01-21 16:01:01</v>
          </cell>
          <cell r="G4348">
            <v>13000</v>
          </cell>
          <cell r="H4348">
            <v>46028</v>
          </cell>
          <cell r="I4348" t="str">
            <v>SABA.CH</v>
          </cell>
          <cell r="J4348" t="str">
            <v>Accepted</v>
          </cell>
          <cell r="K4348" t="str">
            <v>Cash Deposit</v>
          </cell>
          <cell r="L4348" t="str">
            <v>Renewal</v>
          </cell>
          <cell r="M4348" t="str">
            <v>-</v>
          </cell>
          <cell r="N4348" t="str">
            <v>-</v>
          </cell>
        </row>
        <row r="4349">
          <cell r="E4349" t="str">
            <v>NF1AET306H1167872</v>
          </cell>
          <cell r="F4349" t="str">
            <v>2024-01-10 00:00:00</v>
          </cell>
          <cell r="G4349">
            <v>14000</v>
          </cell>
          <cell r="H4349">
            <v>46028</v>
          </cell>
          <cell r="I4349" t="str">
            <v>SABA.CH</v>
          </cell>
          <cell r="J4349" t="str">
            <v>Accepted</v>
          </cell>
          <cell r="K4349" t="str">
            <v>Online Transfer</v>
          </cell>
          <cell r="L4349" t="str">
            <v>Renewal</v>
          </cell>
          <cell r="M4349" t="str">
            <v>-</v>
          </cell>
          <cell r="N4349" t="str">
            <v>-</v>
          </cell>
        </row>
        <row r="4350">
          <cell r="E4350">
            <v>1067697</v>
          </cell>
          <cell r="F4350" t="str">
            <v>2021-12-09 14:28:01</v>
          </cell>
          <cell r="G4350">
            <v>10000</v>
          </cell>
          <cell r="H4350">
            <v>46028</v>
          </cell>
          <cell r="I4350" t="str">
            <v>SABA.CH</v>
          </cell>
          <cell r="J4350" t="str">
            <v>Accepted</v>
          </cell>
          <cell r="K4350" t="str">
            <v>Online Transfer</v>
          </cell>
          <cell r="L4350" t="str">
            <v>Renewal</v>
          </cell>
          <cell r="M4350" t="str">
            <v>-</v>
          </cell>
          <cell r="N4350" t="str">
            <v>-</v>
          </cell>
        </row>
        <row r="4351">
          <cell r="E4351" t="str">
            <v>TRJ150-0023865</v>
          </cell>
          <cell r="F4351" t="str">
            <v>2025-12-13 13:37:47</v>
          </cell>
          <cell r="G4351">
            <v>12500</v>
          </cell>
          <cell r="H4351">
            <v>46028</v>
          </cell>
          <cell r="I4351" t="str">
            <v>SAJID.HUSSAIN</v>
          </cell>
          <cell r="J4351" t="str">
            <v>Accepted</v>
          </cell>
          <cell r="K4351" t="str">
            <v>Cash Deposit</v>
          </cell>
          <cell r="L4351" t="str">
            <v>Fresh</v>
          </cell>
          <cell r="M4351" t="str">
            <v>N/A</v>
          </cell>
          <cell r="N4351" t="str">
            <v>-</v>
          </cell>
        </row>
        <row r="4352">
          <cell r="E4352" t="str">
            <v>NFBGN8629SR062237</v>
          </cell>
          <cell r="F4352" t="str">
            <v>2025-12-12 16:06:50</v>
          </cell>
          <cell r="G4352">
            <v>12500</v>
          </cell>
          <cell r="H4352">
            <v>46028</v>
          </cell>
          <cell r="I4352" t="str">
            <v>SAJID.HUSSAIN</v>
          </cell>
          <cell r="J4352" t="str">
            <v>Accepted</v>
          </cell>
          <cell r="K4352" t="str">
            <v>Cash Deposit</v>
          </cell>
          <cell r="L4352" t="str">
            <v>Fresh</v>
          </cell>
          <cell r="M4352" t="str">
            <v>N/A</v>
          </cell>
          <cell r="N4352" t="str">
            <v>-</v>
          </cell>
        </row>
        <row r="4353">
          <cell r="E4353" t="str">
            <v>JT4101</v>
          </cell>
          <cell r="F4353" t="str">
            <v>2025-11-27 16:24:04</v>
          </cell>
          <cell r="G4353">
            <v>11000</v>
          </cell>
          <cell r="H4353">
            <v>46028</v>
          </cell>
          <cell r="I4353" t="str">
            <v>SAJID.HUSSAIN</v>
          </cell>
          <cell r="J4353" t="str">
            <v>Accepted</v>
          </cell>
          <cell r="K4353" t="str">
            <v>Cash Deposit</v>
          </cell>
          <cell r="L4353" t="str">
            <v>Fresh</v>
          </cell>
          <cell r="M4353" t="str">
            <v>N/A</v>
          </cell>
          <cell r="N4353" t="str">
            <v>-</v>
          </cell>
        </row>
        <row r="4354">
          <cell r="E4354" t="str">
            <v>JW54760</v>
          </cell>
          <cell r="F4354" t="str">
            <v>2025-11-28 12:30:06</v>
          </cell>
          <cell r="G4354">
            <v>11000</v>
          </cell>
          <cell r="H4354">
            <v>46028</v>
          </cell>
          <cell r="I4354" t="str">
            <v>SAJID.HUSSAIN</v>
          </cell>
          <cell r="J4354" t="str">
            <v>Accepted</v>
          </cell>
          <cell r="K4354" t="str">
            <v>Cash Deposit</v>
          </cell>
          <cell r="L4354" t="str">
            <v>Fresh</v>
          </cell>
          <cell r="M4354" t="str">
            <v>N/A</v>
          </cell>
          <cell r="N4354" t="str">
            <v>-</v>
          </cell>
        </row>
        <row r="4355">
          <cell r="E4355" t="str">
            <v>JW5478A</v>
          </cell>
          <cell r="F4355" t="str">
            <v>2025-12-09 19:56:19</v>
          </cell>
          <cell r="G4355">
            <v>11000</v>
          </cell>
          <cell r="H4355">
            <v>46028</v>
          </cell>
          <cell r="I4355" t="str">
            <v>SAJID.HUSSAIN</v>
          </cell>
          <cell r="J4355" t="str">
            <v>Accepted</v>
          </cell>
          <cell r="K4355" t="str">
            <v>Online Transfer</v>
          </cell>
          <cell r="L4355" t="str">
            <v>Fresh</v>
          </cell>
          <cell r="M4355" t="str">
            <v>N/A</v>
          </cell>
          <cell r="N4355" t="str">
            <v>-</v>
          </cell>
        </row>
        <row r="4356">
          <cell r="E4356" t="str">
            <v>JT1526</v>
          </cell>
          <cell r="F4356" t="str">
            <v>2025-11-29 16:17:17</v>
          </cell>
          <cell r="G4356">
            <v>11000</v>
          </cell>
          <cell r="H4356">
            <v>46028</v>
          </cell>
          <cell r="I4356" t="str">
            <v>SAJID.HUSSAIN</v>
          </cell>
          <cell r="J4356" t="str">
            <v>Accepted</v>
          </cell>
          <cell r="K4356" t="str">
            <v>Cash Deposit</v>
          </cell>
          <cell r="L4356" t="str">
            <v>Fresh</v>
          </cell>
          <cell r="M4356" t="str">
            <v>N/A</v>
          </cell>
          <cell r="N4356" t="str">
            <v>-</v>
          </cell>
        </row>
        <row r="4357">
          <cell r="E4357" t="str">
            <v>JU0378</v>
          </cell>
          <cell r="F4357" t="str">
            <v>2025-11-27 20:10:28</v>
          </cell>
          <cell r="G4357">
            <v>11000</v>
          </cell>
          <cell r="H4357">
            <v>46028</v>
          </cell>
          <cell r="I4357" t="str">
            <v>SAJID.HUSSAIN</v>
          </cell>
          <cell r="J4357" t="str">
            <v>Accepted</v>
          </cell>
          <cell r="K4357" t="str">
            <v>Cash Deposit</v>
          </cell>
          <cell r="L4357" t="str">
            <v>Fresh</v>
          </cell>
          <cell r="M4357" t="str">
            <v>N/A</v>
          </cell>
          <cell r="N4357" t="str">
            <v>-</v>
          </cell>
        </row>
        <row r="4358">
          <cell r="E4358" t="str">
            <v>JU5775</v>
          </cell>
          <cell r="F4358" t="str">
            <v>2025-11-28 16:32:38</v>
          </cell>
          <cell r="G4358">
            <v>11000</v>
          </cell>
          <cell r="H4358">
            <v>46028</v>
          </cell>
          <cell r="I4358" t="str">
            <v>SAJID.HUSSAIN</v>
          </cell>
          <cell r="J4358" t="str">
            <v>Accepted</v>
          </cell>
          <cell r="K4358" t="str">
            <v>Cash Deposit</v>
          </cell>
          <cell r="L4358" t="str">
            <v>Fresh</v>
          </cell>
          <cell r="M4358" t="str">
            <v>N/A</v>
          </cell>
          <cell r="N4358" t="str">
            <v>-</v>
          </cell>
        </row>
        <row r="4359">
          <cell r="E4359" t="str">
            <v>AE0783</v>
          </cell>
          <cell r="F4359" t="str">
            <v>2025-11-29 16:43:19</v>
          </cell>
          <cell r="G4359">
            <v>11000</v>
          </cell>
          <cell r="H4359">
            <v>46028</v>
          </cell>
          <cell r="I4359" t="str">
            <v>SAJID.HUSSAIN</v>
          </cell>
          <cell r="J4359" t="str">
            <v>Accepted</v>
          </cell>
          <cell r="K4359" t="str">
            <v>Online Transfer</v>
          </cell>
          <cell r="L4359" t="str">
            <v>Fresh</v>
          </cell>
          <cell r="M4359" t="str">
            <v>N/A</v>
          </cell>
          <cell r="N4359" t="str">
            <v>-</v>
          </cell>
        </row>
        <row r="4360">
          <cell r="E4360" t="str">
            <v>NF1AET306H1160349</v>
          </cell>
          <cell r="F4360" t="str">
            <v>2026-01-08 00:00:00</v>
          </cell>
          <cell r="G4360">
            <v>15500</v>
          </cell>
          <cell r="H4360">
            <v>46029</v>
          </cell>
          <cell r="I4360" t="str">
            <v>SHAHROZ</v>
          </cell>
          <cell r="J4360" t="str">
            <v>Accepted</v>
          </cell>
          <cell r="K4360" t="str">
            <v>Cash Deposit</v>
          </cell>
          <cell r="L4360" t="str">
            <v>Conversion</v>
          </cell>
          <cell r="M4360" t="str">
            <v>N/A</v>
          </cell>
          <cell r="N4360" t="str">
            <v>-</v>
          </cell>
        </row>
        <row r="4361">
          <cell r="E4361" t="str">
            <v>GLT7046</v>
          </cell>
          <cell r="F4361" t="str">
            <v>2025-11-28 16:33:10</v>
          </cell>
          <cell r="G4361">
            <v>11000</v>
          </cell>
          <cell r="H4361">
            <v>46028</v>
          </cell>
          <cell r="I4361" t="str">
            <v>SAJID.HUSSAIN</v>
          </cell>
          <cell r="J4361" t="str">
            <v>Accepted</v>
          </cell>
          <cell r="K4361" t="str">
            <v>Cash Deposit</v>
          </cell>
          <cell r="L4361" t="str">
            <v>Fresh</v>
          </cell>
          <cell r="M4361" t="str">
            <v>N/A</v>
          </cell>
          <cell r="N4361" t="str">
            <v>-</v>
          </cell>
        </row>
        <row r="4362">
          <cell r="E4362" t="str">
            <v>JT5289</v>
          </cell>
          <cell r="F4362" t="str">
            <v>2025-11-27 15:58:12</v>
          </cell>
          <cell r="G4362">
            <v>11000</v>
          </cell>
          <cell r="H4362">
            <v>46028</v>
          </cell>
          <cell r="I4362" t="str">
            <v>SAJID.HUSSAIN</v>
          </cell>
          <cell r="J4362" t="str">
            <v>Accepted</v>
          </cell>
          <cell r="K4362" t="str">
            <v>Cash Deposit</v>
          </cell>
          <cell r="L4362" t="str">
            <v>Fresh</v>
          </cell>
          <cell r="M4362" t="str">
            <v>N/A</v>
          </cell>
          <cell r="N4362" t="str">
            <v>-</v>
          </cell>
        </row>
        <row r="4363">
          <cell r="E4363" t="str">
            <v>GUN126R-5554542</v>
          </cell>
          <cell r="F4363" t="str">
            <v>2026-01-05 13:27:53</v>
          </cell>
          <cell r="G4363">
            <v>16000</v>
          </cell>
          <cell r="H4363">
            <v>46029</v>
          </cell>
          <cell r="I4363" t="str">
            <v>M.FAIZAN</v>
          </cell>
          <cell r="J4363" t="str">
            <v>Accepted</v>
          </cell>
          <cell r="K4363" t="str">
            <v>Online Transfer</v>
          </cell>
          <cell r="L4363" t="str">
            <v>Fresh</v>
          </cell>
          <cell r="M4363" t="str">
            <v>N/A</v>
          </cell>
          <cell r="N4363" t="str">
            <v>-</v>
          </cell>
        </row>
        <row r="4364">
          <cell r="E4364" t="str">
            <v>JT8922</v>
          </cell>
          <cell r="F4364" t="str">
            <v>2025-11-28 16:33:48</v>
          </cell>
          <cell r="G4364">
            <v>11000</v>
          </cell>
          <cell r="H4364">
            <v>46028</v>
          </cell>
          <cell r="I4364" t="str">
            <v>SAJID.HUSSAIN</v>
          </cell>
          <cell r="J4364" t="str">
            <v>Accepted</v>
          </cell>
          <cell r="K4364" t="str">
            <v>Cash Deposit</v>
          </cell>
          <cell r="L4364" t="str">
            <v>Fresh</v>
          </cell>
          <cell r="M4364" t="str">
            <v>N/A</v>
          </cell>
          <cell r="N4364" t="str">
            <v>-</v>
          </cell>
        </row>
        <row r="4365">
          <cell r="E4365">
            <v>4193135</v>
          </cell>
          <cell r="F4365" t="str">
            <v>2025-01-06 15:40:00</v>
          </cell>
          <cell r="G4365">
            <v>15500</v>
          </cell>
          <cell r="H4365">
            <v>46029</v>
          </cell>
          <cell r="I4365" t="str">
            <v>WASEEM.TARIQ</v>
          </cell>
          <cell r="J4365" t="str">
            <v>Accepted</v>
          </cell>
          <cell r="K4365" t="str">
            <v>Online Transfer</v>
          </cell>
          <cell r="L4365" t="str">
            <v>Renewal</v>
          </cell>
          <cell r="M4365" t="str">
            <v>-</v>
          </cell>
          <cell r="N4365" t="str">
            <v>-</v>
          </cell>
        </row>
        <row r="4366">
          <cell r="E4366" t="str">
            <v>JT5634</v>
          </cell>
          <cell r="F4366" t="str">
            <v>2025-11-27 18:40:45</v>
          </cell>
          <cell r="G4366">
            <v>11000</v>
          </cell>
          <cell r="H4366">
            <v>46028</v>
          </cell>
          <cell r="I4366" t="str">
            <v>SAJID.HUSSAIN</v>
          </cell>
          <cell r="J4366" t="str">
            <v>Accepted</v>
          </cell>
          <cell r="K4366" t="str">
            <v>Online Transfer</v>
          </cell>
          <cell r="L4366" t="str">
            <v>Fresh</v>
          </cell>
          <cell r="M4366" t="str">
            <v>N/A</v>
          </cell>
          <cell r="N4366" t="str">
            <v>-</v>
          </cell>
        </row>
        <row r="4367">
          <cell r="E4367" t="str">
            <v>JT4672</v>
          </cell>
          <cell r="F4367" t="str">
            <v>2025-11-27 17:30:40</v>
          </cell>
          <cell r="G4367">
            <v>11000</v>
          </cell>
          <cell r="H4367">
            <v>46028</v>
          </cell>
          <cell r="I4367" t="str">
            <v>SAJID.HUSSAIN</v>
          </cell>
          <cell r="J4367" t="str">
            <v>Accepted</v>
          </cell>
          <cell r="K4367" t="str">
            <v>Cash Deposit</v>
          </cell>
          <cell r="L4367" t="str">
            <v>Fresh</v>
          </cell>
          <cell r="M4367" t="str">
            <v>N/A</v>
          </cell>
          <cell r="N4367" t="str">
            <v>-</v>
          </cell>
        </row>
        <row r="4368">
          <cell r="E4368" t="str">
            <v>JT8420</v>
          </cell>
          <cell r="F4368" t="str">
            <v>2025-11-28 18:16:55</v>
          </cell>
          <cell r="G4368">
            <v>11000</v>
          </cell>
          <cell r="H4368">
            <v>46028</v>
          </cell>
          <cell r="I4368" t="str">
            <v>SAJID.HUSSAIN</v>
          </cell>
          <cell r="J4368" t="str">
            <v>Accepted</v>
          </cell>
          <cell r="K4368" t="str">
            <v>Cash Deposit</v>
          </cell>
          <cell r="L4368" t="str">
            <v>Fresh</v>
          </cell>
          <cell r="M4368" t="str">
            <v>N/A</v>
          </cell>
          <cell r="N4368" t="str">
            <v>-</v>
          </cell>
        </row>
        <row r="4369">
          <cell r="E4369">
            <v>7045920</v>
          </cell>
          <cell r="F4369" t="str">
            <v>2026-01-08 00:00:00</v>
          </cell>
          <cell r="G4369">
            <v>14000</v>
          </cell>
          <cell r="H4369">
            <v>46028</v>
          </cell>
          <cell r="I4369" t="str">
            <v>SHAHROZ</v>
          </cell>
          <cell r="J4369" t="str">
            <v>Accepted</v>
          </cell>
          <cell r="K4369" t="str">
            <v>Online Transfer</v>
          </cell>
          <cell r="L4369" t="str">
            <v>Conversion</v>
          </cell>
          <cell r="M4369" t="str">
            <v>N/A</v>
          </cell>
          <cell r="N4369" t="str">
            <v>-</v>
          </cell>
        </row>
        <row r="4370">
          <cell r="E4370" t="str">
            <v>T182144</v>
          </cell>
          <cell r="F4370" t="str">
            <v>2026-01-01 16:51:21</v>
          </cell>
          <cell r="G4370">
            <v>13000</v>
          </cell>
          <cell r="H4370">
            <v>46023</v>
          </cell>
          <cell r="I4370" t="str">
            <v>WASIQ.JAVED</v>
          </cell>
          <cell r="J4370" t="str">
            <v>Accepted</v>
          </cell>
          <cell r="K4370" t="str">
            <v>Online Transfer</v>
          </cell>
          <cell r="L4370" t="str">
            <v>Fresh</v>
          </cell>
          <cell r="M4370" t="str">
            <v>N/A</v>
          </cell>
          <cell r="N4370" t="str">
            <v>-</v>
          </cell>
        </row>
        <row r="4371">
          <cell r="E4371" t="str">
            <v>JT4367</v>
          </cell>
          <cell r="F4371" t="str">
            <v>2025-11-27 19:35:33</v>
          </cell>
          <cell r="G4371">
            <v>11000</v>
          </cell>
          <cell r="H4371">
            <v>46028</v>
          </cell>
          <cell r="I4371" t="str">
            <v>SAJID.HUSSAIN</v>
          </cell>
          <cell r="J4371" t="str">
            <v>Accepted</v>
          </cell>
          <cell r="K4371" t="str">
            <v>Online Transfer</v>
          </cell>
          <cell r="L4371" t="str">
            <v>Fresh</v>
          </cell>
          <cell r="M4371" t="str">
            <v>N/A</v>
          </cell>
          <cell r="N4371" t="str">
            <v>-</v>
          </cell>
        </row>
        <row r="4372">
          <cell r="E4372" t="str">
            <v>PMHJB8118SN701081</v>
          </cell>
          <cell r="F4372" t="str">
            <v>2026-01-03 14:38:54</v>
          </cell>
          <cell r="G4372">
            <v>13000</v>
          </cell>
          <cell r="H4372">
            <v>46027</v>
          </cell>
          <cell r="I4372" t="str">
            <v>WASIQ.JAVED</v>
          </cell>
          <cell r="J4372" t="str">
            <v>Accepted</v>
          </cell>
          <cell r="K4372" t="str">
            <v>Online Transfer</v>
          </cell>
          <cell r="L4372" t="str">
            <v>Fresh</v>
          </cell>
          <cell r="M4372" t="str">
            <v>N/A</v>
          </cell>
          <cell r="N4372" t="str">
            <v>-</v>
          </cell>
        </row>
        <row r="4373">
          <cell r="E4373" t="str">
            <v>JZ3640</v>
          </cell>
          <cell r="F4373" t="str">
            <v>2025-11-27 18:47:59</v>
          </cell>
          <cell r="G4373">
            <v>11000</v>
          </cell>
          <cell r="H4373">
            <v>46028</v>
          </cell>
          <cell r="I4373" t="str">
            <v>SAJID.HUSSAIN</v>
          </cell>
          <cell r="J4373" t="str">
            <v>Accepted</v>
          </cell>
          <cell r="K4373" t="str">
            <v>Cash Deposit</v>
          </cell>
          <cell r="L4373" t="str">
            <v>Fresh</v>
          </cell>
          <cell r="M4373" t="str">
            <v>N/A</v>
          </cell>
          <cell r="N4373" t="str">
            <v>-</v>
          </cell>
        </row>
        <row r="4374">
          <cell r="E4374">
            <v>1201515</v>
          </cell>
          <cell r="F4374" t="str">
            <v>2025-01-11 00:00:00</v>
          </cell>
          <cell r="G4374">
            <v>15000</v>
          </cell>
          <cell r="H4374">
            <v>46028</v>
          </cell>
          <cell r="I4374" t="str">
            <v>SHAHROZ</v>
          </cell>
          <cell r="J4374" t="str">
            <v>Accepted</v>
          </cell>
          <cell r="K4374" t="str">
            <v>Online Transfer</v>
          </cell>
          <cell r="L4374" t="str">
            <v>Renewal</v>
          </cell>
          <cell r="M4374" t="str">
            <v>-</v>
          </cell>
          <cell r="N4374" t="str">
            <v>-</v>
          </cell>
        </row>
        <row r="4375">
          <cell r="E4375">
            <v>7013061</v>
          </cell>
          <cell r="F4375" t="str">
            <v>2024-01-15 15:54:33</v>
          </cell>
          <cell r="G4375">
            <v>12600</v>
          </cell>
          <cell r="H4375">
            <v>46024</v>
          </cell>
          <cell r="I4375" t="str">
            <v>MOSES.AKHTAR</v>
          </cell>
          <cell r="J4375" t="str">
            <v>Accepted</v>
          </cell>
          <cell r="K4375" t="str">
            <v>Online Transfer</v>
          </cell>
          <cell r="L4375" t="str">
            <v>Renewal</v>
          </cell>
          <cell r="M4375" t="str">
            <v>-</v>
          </cell>
          <cell r="N4375" t="str">
            <v>-</v>
          </cell>
        </row>
        <row r="4376">
          <cell r="E4376">
            <v>1002884</v>
          </cell>
          <cell r="F4376" t="str">
            <v>2025-01-21 14:23:12</v>
          </cell>
          <cell r="G4376">
            <v>15500</v>
          </cell>
          <cell r="H4376">
            <v>46028</v>
          </cell>
          <cell r="I4376" t="str">
            <v>SHAHROZ</v>
          </cell>
          <cell r="J4376" t="str">
            <v>Accepted</v>
          </cell>
          <cell r="K4376" t="str">
            <v>Online Transfer</v>
          </cell>
          <cell r="L4376" t="str">
            <v>Renewal</v>
          </cell>
          <cell r="M4376" t="str">
            <v>-</v>
          </cell>
          <cell r="N4376" t="str">
            <v>-</v>
          </cell>
        </row>
        <row r="4377">
          <cell r="E4377" t="str">
            <v>NFBGM1545JR231813</v>
          </cell>
          <cell r="F4377" t="str">
            <v>2025-01-04 16:04:21</v>
          </cell>
          <cell r="G4377">
            <v>10000</v>
          </cell>
          <cell r="H4377">
            <v>46029</v>
          </cell>
          <cell r="I4377" t="str">
            <v>RAHAT.GUL</v>
          </cell>
          <cell r="J4377" t="str">
            <v>Accepted</v>
          </cell>
          <cell r="K4377" t="str">
            <v>Online Transfer</v>
          </cell>
          <cell r="L4377" t="str">
            <v>Renewal</v>
          </cell>
          <cell r="M4377" t="str">
            <v>-</v>
          </cell>
          <cell r="N4377" t="str">
            <v>-</v>
          </cell>
        </row>
        <row r="4378">
          <cell r="E4378">
            <v>10127073</v>
          </cell>
          <cell r="F4378" t="str">
            <v>2022-01-20 17:58:00</v>
          </cell>
          <cell r="G4378">
            <v>13500</v>
          </cell>
          <cell r="H4378">
            <v>46028</v>
          </cell>
          <cell r="I4378" t="str">
            <v>SHAHROZ</v>
          </cell>
          <cell r="J4378" t="str">
            <v>Accepted</v>
          </cell>
          <cell r="K4378" t="str">
            <v>Cash Deposit</v>
          </cell>
          <cell r="L4378" t="str">
            <v>Renewal</v>
          </cell>
          <cell r="M4378" t="str">
            <v>-</v>
          </cell>
          <cell r="N4378" t="str">
            <v>-</v>
          </cell>
        </row>
        <row r="4379">
          <cell r="E4379" t="str">
            <v>JX6102</v>
          </cell>
          <cell r="F4379" t="str">
            <v>2025-11-27 19:10:31</v>
          </cell>
          <cell r="G4379">
            <v>11000</v>
          </cell>
          <cell r="H4379">
            <v>46028</v>
          </cell>
          <cell r="I4379" t="str">
            <v>SAJID.HUSSAIN</v>
          </cell>
          <cell r="J4379" t="str">
            <v>Accepted</v>
          </cell>
          <cell r="K4379" t="str">
            <v>Cash Deposit</v>
          </cell>
          <cell r="L4379" t="str">
            <v>Fresh</v>
          </cell>
          <cell r="M4379" t="str">
            <v>N/A</v>
          </cell>
          <cell r="N4379" t="str">
            <v>-</v>
          </cell>
        </row>
        <row r="4380">
          <cell r="E4380" t="str">
            <v>H1281810</v>
          </cell>
          <cell r="F4380" t="str">
            <v>2025-12-31 16:09:34</v>
          </cell>
          <cell r="G4380">
            <v>16500</v>
          </cell>
          <cell r="H4380">
            <v>46024</v>
          </cell>
          <cell r="I4380" t="str">
            <v>FARHANA.FAISAL</v>
          </cell>
          <cell r="J4380" t="str">
            <v>Accepted</v>
          </cell>
          <cell r="K4380" t="str">
            <v>Online Transfer</v>
          </cell>
          <cell r="L4380" t="str">
            <v>Fresh</v>
          </cell>
          <cell r="M4380" t="str">
            <v>ABDUL NASIR USMAN</v>
          </cell>
          <cell r="N4380" t="str">
            <v>42301-0869756-5</v>
          </cell>
        </row>
        <row r="4381">
          <cell r="E4381">
            <v>605839</v>
          </cell>
          <cell r="F4381" t="str">
            <v>2025-11-21 17:19:43</v>
          </cell>
          <cell r="G4381">
            <v>500</v>
          </cell>
          <cell r="H4381">
            <v>45982</v>
          </cell>
          <cell r="I4381" t="str">
            <v>JEHANZEB.KHAN</v>
          </cell>
          <cell r="J4381" t="str">
            <v>Accepted</v>
          </cell>
          <cell r="K4381" t="str">
            <v>Online Transfer</v>
          </cell>
          <cell r="L4381" t="str">
            <v>Fresh</v>
          </cell>
          <cell r="M4381" t="str">
            <v>N/A</v>
          </cell>
          <cell r="N4381" t="str">
            <v>-</v>
          </cell>
        </row>
        <row r="4382">
          <cell r="E4382" t="str">
            <v>JX0385</v>
          </cell>
          <cell r="F4382" t="str">
            <v>2025-11-27 18:11:32</v>
          </cell>
          <cell r="G4382">
            <v>11000</v>
          </cell>
          <cell r="H4382">
            <v>46028</v>
          </cell>
          <cell r="I4382" t="str">
            <v>SAJID.HUSSAIN</v>
          </cell>
          <cell r="J4382" t="str">
            <v>Accepted</v>
          </cell>
          <cell r="K4382" t="str">
            <v>Cash Deposit</v>
          </cell>
          <cell r="L4382" t="str">
            <v>Fresh</v>
          </cell>
          <cell r="M4382" t="str">
            <v>N/A</v>
          </cell>
          <cell r="N4382" t="str">
            <v>-</v>
          </cell>
        </row>
        <row r="4383">
          <cell r="E4383" t="str">
            <v>JX0382</v>
          </cell>
          <cell r="F4383" t="str">
            <v>2025-11-27 17:13:58</v>
          </cell>
          <cell r="G4383">
            <v>11000</v>
          </cell>
          <cell r="H4383">
            <v>46028</v>
          </cell>
          <cell r="I4383" t="str">
            <v>SAJID.HUSSAIN</v>
          </cell>
          <cell r="J4383" t="str">
            <v>Accepted</v>
          </cell>
          <cell r="K4383" t="str">
            <v>Cash Deposit</v>
          </cell>
          <cell r="L4383" t="str">
            <v>Fresh</v>
          </cell>
          <cell r="M4383" t="str">
            <v>N/A</v>
          </cell>
          <cell r="N4383" t="str">
            <v>-</v>
          </cell>
        </row>
        <row r="4384">
          <cell r="E4384" t="str">
            <v>C1189-A</v>
          </cell>
          <cell r="F4384" t="str">
            <v>2025-11-29 15:42:48</v>
          </cell>
          <cell r="G4384">
            <v>11000</v>
          </cell>
          <cell r="H4384">
            <v>46028</v>
          </cell>
          <cell r="I4384" t="str">
            <v>SAJID.HUSSAIN</v>
          </cell>
          <cell r="J4384" t="str">
            <v>Accepted</v>
          </cell>
          <cell r="K4384" t="str">
            <v>Cash Deposit</v>
          </cell>
          <cell r="L4384" t="str">
            <v>Fresh</v>
          </cell>
          <cell r="M4384" t="str">
            <v>N/A</v>
          </cell>
          <cell r="N4384" t="str">
            <v>-</v>
          </cell>
        </row>
        <row r="4385">
          <cell r="E4385">
            <v>605839</v>
          </cell>
          <cell r="F4385" t="str">
            <v>2025-11-21 17:19:43</v>
          </cell>
          <cell r="G4385">
            <v>12000</v>
          </cell>
          <cell r="H4385">
            <v>45982</v>
          </cell>
          <cell r="I4385" t="str">
            <v>JEHANZEB.KHAN</v>
          </cell>
          <cell r="J4385" t="str">
            <v>Accepted</v>
          </cell>
          <cell r="K4385" t="str">
            <v>Online Transfer</v>
          </cell>
          <cell r="L4385" t="str">
            <v>Fresh</v>
          </cell>
          <cell r="M4385" t="str">
            <v>N/A</v>
          </cell>
          <cell r="N4385" t="str">
            <v>-</v>
          </cell>
        </row>
        <row r="4386">
          <cell r="E4386">
            <v>447840</v>
          </cell>
          <cell r="F4386" t="str">
            <v>2022-12-29 11:19:00</v>
          </cell>
          <cell r="G4386">
            <v>12500</v>
          </cell>
          <cell r="H4386">
            <v>46029</v>
          </cell>
          <cell r="I4386" t="str">
            <v>WASEEM.TARIQ</v>
          </cell>
          <cell r="J4386" t="str">
            <v>Accepted</v>
          </cell>
          <cell r="K4386" t="str">
            <v>Cash Deposit</v>
          </cell>
          <cell r="L4386" t="str">
            <v>Renewal</v>
          </cell>
          <cell r="M4386" t="str">
            <v>-</v>
          </cell>
          <cell r="N4386" t="str">
            <v>-</v>
          </cell>
        </row>
        <row r="4387">
          <cell r="E4387" t="str">
            <v>A1J310PK10124489</v>
          </cell>
          <cell r="F4387" t="str">
            <v>2025-01-10 00:00:00</v>
          </cell>
          <cell r="G4387">
            <v>14000</v>
          </cell>
          <cell r="H4387">
            <v>45667</v>
          </cell>
          <cell r="I4387" t="str">
            <v>ALIZA.WALEED</v>
          </cell>
          <cell r="J4387" t="str">
            <v>Accepted</v>
          </cell>
          <cell r="K4387" t="str">
            <v>Online Transfer</v>
          </cell>
          <cell r="L4387" t="str">
            <v>Renewal</v>
          </cell>
          <cell r="M4387" t="str">
            <v>-</v>
          </cell>
          <cell r="N4387" t="str">
            <v>-</v>
          </cell>
        </row>
        <row r="4388">
          <cell r="E4388">
            <v>241804</v>
          </cell>
          <cell r="F4388" t="str">
            <v>2023-01-18 11:12:34</v>
          </cell>
          <cell r="G4388">
            <v>15500</v>
          </cell>
          <cell r="H4388">
            <v>46028</v>
          </cell>
          <cell r="I4388" t="str">
            <v>MUHAMMAD.OWAIS</v>
          </cell>
          <cell r="J4388" t="str">
            <v>Accepted</v>
          </cell>
          <cell r="K4388" t="str">
            <v>Online Transfer</v>
          </cell>
          <cell r="L4388" t="str">
            <v>Renewal</v>
          </cell>
          <cell r="M4388" t="str">
            <v>-</v>
          </cell>
          <cell r="N4388" t="str">
            <v>-</v>
          </cell>
        </row>
        <row r="4389">
          <cell r="E4389" t="str">
            <v>H1171090</v>
          </cell>
          <cell r="F4389" t="str">
            <v>2025-01-09 17:17:31</v>
          </cell>
          <cell r="G4389">
            <v>11000</v>
          </cell>
          <cell r="H4389">
            <v>46029</v>
          </cell>
          <cell r="I4389" t="str">
            <v>MUHAMMAD.OWAIS</v>
          </cell>
          <cell r="J4389" t="str">
            <v>Accepted</v>
          </cell>
          <cell r="K4389" t="str">
            <v>Online Transfer</v>
          </cell>
          <cell r="L4389" t="str">
            <v>Renewal</v>
          </cell>
          <cell r="M4389" t="str">
            <v>-</v>
          </cell>
          <cell r="N4389" t="str">
            <v>-</v>
          </cell>
        </row>
        <row r="4390">
          <cell r="E4390" t="str">
            <v>PMFZBX7BLLN100720</v>
          </cell>
          <cell r="F4390" t="str">
            <v>2022-11-18 18:32:31</v>
          </cell>
          <cell r="G4390">
            <v>11000</v>
          </cell>
          <cell r="H4390">
            <v>46028</v>
          </cell>
          <cell r="I4390" t="str">
            <v>MUHAMMAD.OWAIS</v>
          </cell>
          <cell r="J4390" t="str">
            <v>Accepted</v>
          </cell>
          <cell r="K4390" t="str">
            <v>Online Transfer</v>
          </cell>
          <cell r="L4390" t="str">
            <v>Renewal</v>
          </cell>
          <cell r="M4390" t="str">
            <v>-</v>
          </cell>
          <cell r="N4390" t="str">
            <v>-</v>
          </cell>
        </row>
        <row r="4391">
          <cell r="E4391" t="str">
            <v>CAU-549</v>
          </cell>
          <cell r="F4391" t="str">
            <v>2025-01-20 21:00:25</v>
          </cell>
          <cell r="G4391">
            <v>11000</v>
          </cell>
          <cell r="H4391">
            <v>46028</v>
          </cell>
          <cell r="I4391" t="str">
            <v>MUHAMMAD.OWAIS</v>
          </cell>
          <cell r="J4391" t="str">
            <v>Accepted</v>
          </cell>
          <cell r="K4391" t="str">
            <v>Online Transfer</v>
          </cell>
          <cell r="L4391" t="str">
            <v>Renewal</v>
          </cell>
          <cell r="M4391" t="str">
            <v>-</v>
          </cell>
          <cell r="N4391" t="str">
            <v>-</v>
          </cell>
        </row>
        <row r="4392">
          <cell r="E4392">
            <v>6048329</v>
          </cell>
          <cell r="F4392" t="str">
            <v>2021-01-11 18:45:00</v>
          </cell>
          <cell r="G4392">
            <v>13000</v>
          </cell>
          <cell r="H4392">
            <v>46029</v>
          </cell>
          <cell r="I4392" t="str">
            <v>FIZA.SHEIKH</v>
          </cell>
          <cell r="J4392" t="str">
            <v>Accepted</v>
          </cell>
          <cell r="K4392" t="str">
            <v>Online Transfer</v>
          </cell>
          <cell r="L4392" t="str">
            <v>Renewal</v>
          </cell>
          <cell r="M4392" t="str">
            <v>-</v>
          </cell>
          <cell r="N4392" t="str">
            <v>-</v>
          </cell>
        </row>
        <row r="4393">
          <cell r="E4393" t="str">
            <v>21J2217</v>
          </cell>
          <cell r="F4393" t="str">
            <v>2022-01-19 12:33:53</v>
          </cell>
          <cell r="G4393">
            <v>16000</v>
          </cell>
          <cell r="H4393">
            <v>46029</v>
          </cell>
          <cell r="I4393" t="str">
            <v>FIZA.SHEIKH</v>
          </cell>
          <cell r="J4393" t="str">
            <v>Accepted</v>
          </cell>
          <cell r="K4393" t="str">
            <v>Online Transfer</v>
          </cell>
          <cell r="L4393" t="str">
            <v>Renewal</v>
          </cell>
          <cell r="M4393" t="str">
            <v>-</v>
          </cell>
          <cell r="N4393" t="str">
            <v>-</v>
          </cell>
        </row>
        <row r="4394">
          <cell r="E4394" t="str">
            <v>NFBGN8527MR009640</v>
          </cell>
          <cell r="F4394" t="str">
            <v>2022-01-05 20:03:01</v>
          </cell>
          <cell r="G4394">
            <v>13000</v>
          </cell>
          <cell r="H4394">
            <v>46029</v>
          </cell>
          <cell r="I4394" t="str">
            <v>ABDUL.AHAD</v>
          </cell>
          <cell r="J4394" t="str">
            <v>Accepted</v>
          </cell>
          <cell r="K4394" t="str">
            <v>Online Transfer</v>
          </cell>
          <cell r="L4394" t="str">
            <v>Renewal</v>
          </cell>
          <cell r="M4394" t="str">
            <v>-</v>
          </cell>
          <cell r="N4394" t="str">
            <v>-</v>
          </cell>
        </row>
        <row r="4395">
          <cell r="E4395" t="str">
            <v>R6064130</v>
          </cell>
          <cell r="F4395" t="str">
            <v>2022-01-21 12:00:30</v>
          </cell>
          <cell r="G4395">
            <v>16000</v>
          </cell>
          <cell r="H4395">
            <v>46028</v>
          </cell>
          <cell r="I4395" t="str">
            <v>FIZA.SHEIKH</v>
          </cell>
          <cell r="J4395" t="str">
            <v>Accepted</v>
          </cell>
          <cell r="K4395" t="str">
            <v>Online Transfer</v>
          </cell>
          <cell r="L4395" t="str">
            <v>Renewal</v>
          </cell>
          <cell r="M4395" t="str">
            <v>-</v>
          </cell>
          <cell r="N4395" t="str">
            <v>-</v>
          </cell>
        </row>
        <row r="4396">
          <cell r="E4396">
            <v>7018882</v>
          </cell>
          <cell r="F4396" t="str">
            <v>2024-01-02 11:59:23</v>
          </cell>
          <cell r="G4396">
            <v>11500</v>
          </cell>
          <cell r="H4396">
            <v>46029</v>
          </cell>
          <cell r="I4396" t="str">
            <v>ABDUL.AHAD</v>
          </cell>
          <cell r="J4396" t="str">
            <v>Accepted</v>
          </cell>
          <cell r="K4396" t="str">
            <v>Online Transfer</v>
          </cell>
          <cell r="L4396" t="str">
            <v>Renewal</v>
          </cell>
          <cell r="M4396" t="str">
            <v>-</v>
          </cell>
          <cell r="N4396" t="str">
            <v>-</v>
          </cell>
        </row>
        <row r="4397">
          <cell r="E4397">
            <v>6019642</v>
          </cell>
          <cell r="F4397" t="str">
            <v>2022-01-15 13:49:20</v>
          </cell>
          <cell r="G4397">
            <v>15000</v>
          </cell>
          <cell r="H4397">
            <v>46028</v>
          </cell>
          <cell r="I4397" t="str">
            <v>ABDUL.AHAD</v>
          </cell>
          <cell r="J4397" t="str">
            <v>Accepted</v>
          </cell>
          <cell r="K4397" t="str">
            <v>Online Transfer</v>
          </cell>
          <cell r="L4397" t="str">
            <v>Renewal</v>
          </cell>
          <cell r="M4397" t="str">
            <v>-</v>
          </cell>
          <cell r="N4397" t="str">
            <v>-</v>
          </cell>
        </row>
        <row r="4398">
          <cell r="E4398">
            <v>6059704</v>
          </cell>
          <cell r="F4398" t="str">
            <v>2022-01-11 16:48:07</v>
          </cell>
          <cell r="G4398">
            <v>12500</v>
          </cell>
          <cell r="H4398">
            <v>46029</v>
          </cell>
          <cell r="I4398" t="str">
            <v>ABDUL.AHAD</v>
          </cell>
          <cell r="J4398" t="str">
            <v>Accepted</v>
          </cell>
          <cell r="K4398" t="str">
            <v>Online Transfer</v>
          </cell>
          <cell r="L4398" t="str">
            <v>Renewal</v>
          </cell>
          <cell r="M4398" t="str">
            <v>-</v>
          </cell>
          <cell r="N4398" t="str">
            <v>-</v>
          </cell>
        </row>
        <row r="4399">
          <cell r="E4399">
            <v>1048060</v>
          </cell>
          <cell r="F4399" t="str">
            <v>2024-01-11 00:00:00</v>
          </cell>
          <cell r="G4399">
            <v>16000</v>
          </cell>
          <cell r="H4399">
            <v>46028</v>
          </cell>
          <cell r="I4399" t="str">
            <v>FIZA.SHEIKH</v>
          </cell>
          <cell r="J4399" t="str">
            <v>Accepted</v>
          </cell>
          <cell r="K4399" t="str">
            <v>Online Transfer</v>
          </cell>
          <cell r="L4399" t="str">
            <v>Renewal</v>
          </cell>
          <cell r="M4399" t="str">
            <v>-</v>
          </cell>
          <cell r="N4399" t="str">
            <v>-</v>
          </cell>
        </row>
        <row r="4400">
          <cell r="E4400" t="str">
            <v>NF1AET306H1100774</v>
          </cell>
          <cell r="F4400" t="str">
            <v>2025-01-04 00:00:00</v>
          </cell>
          <cell r="G4400">
            <v>12500</v>
          </cell>
          <cell r="H4400">
            <v>46029</v>
          </cell>
          <cell r="I4400" t="str">
            <v>FIZA.SHEIKH</v>
          </cell>
          <cell r="J4400" t="str">
            <v>Accepted</v>
          </cell>
          <cell r="K4400" t="str">
            <v>Online Transfer</v>
          </cell>
          <cell r="L4400" t="str">
            <v>Renewal</v>
          </cell>
          <cell r="M4400" t="str">
            <v>-</v>
          </cell>
          <cell r="N4400" t="str">
            <v>-</v>
          </cell>
        </row>
        <row r="4401">
          <cell r="E4401">
            <v>10149050</v>
          </cell>
          <cell r="F4401" t="str">
            <v>2025-01-07 10:55:09</v>
          </cell>
          <cell r="G4401">
            <v>14000</v>
          </cell>
          <cell r="H4401">
            <v>46029</v>
          </cell>
          <cell r="I4401" t="str">
            <v>JAWAHIR.SAEED</v>
          </cell>
          <cell r="J4401" t="str">
            <v>Accepted</v>
          </cell>
          <cell r="K4401" t="str">
            <v>Online Transfer</v>
          </cell>
          <cell r="L4401" t="str">
            <v>Renewal</v>
          </cell>
          <cell r="M4401" t="str">
            <v>-</v>
          </cell>
          <cell r="N4401" t="str">
            <v>-</v>
          </cell>
        </row>
        <row r="4402">
          <cell r="E4402" t="str">
            <v>M00689</v>
          </cell>
          <cell r="F4402" t="str">
            <v>2026-01-06 17:53:10</v>
          </cell>
          <cell r="G4402">
            <v>13000</v>
          </cell>
          <cell r="H4402">
            <v>46029</v>
          </cell>
          <cell r="I4402" t="str">
            <v>WAQAR.NABI</v>
          </cell>
          <cell r="J4402" t="str">
            <v>Accepted</v>
          </cell>
          <cell r="K4402" t="str">
            <v>Online Transfer</v>
          </cell>
          <cell r="L4402" t="str">
            <v>Fresh</v>
          </cell>
          <cell r="M4402" t="str">
            <v>N/A</v>
          </cell>
          <cell r="N4402" t="str">
            <v>-</v>
          </cell>
        </row>
        <row r="4403">
          <cell r="E4403" t="str">
            <v>S109447</v>
          </cell>
          <cell r="F4403" t="str">
            <v>2025-01-21 19:25:33</v>
          </cell>
          <cell r="G4403">
            <v>10000</v>
          </cell>
          <cell r="H4403">
            <v>46029</v>
          </cell>
          <cell r="I4403" t="str">
            <v>HUZAIFA.KHAN</v>
          </cell>
          <cell r="J4403" t="str">
            <v>Accepted</v>
          </cell>
          <cell r="K4403" t="str">
            <v>Online Transfer</v>
          </cell>
          <cell r="L4403" t="str">
            <v>Renewal</v>
          </cell>
          <cell r="M4403" t="str">
            <v>-</v>
          </cell>
          <cell r="N4403" t="str">
            <v>-</v>
          </cell>
        </row>
        <row r="4404">
          <cell r="E4404">
            <v>9520985</v>
          </cell>
          <cell r="F4404" t="str">
            <v>2023-01-19 14:45:39</v>
          </cell>
          <cell r="G4404">
            <v>14000</v>
          </cell>
          <cell r="H4404">
            <v>46029</v>
          </cell>
          <cell r="I4404" t="str">
            <v>HASNAIN</v>
          </cell>
          <cell r="J4404" t="str">
            <v>Accepted</v>
          </cell>
          <cell r="K4404" t="str">
            <v>Online Transfer</v>
          </cell>
          <cell r="L4404" t="str">
            <v>Renewal</v>
          </cell>
          <cell r="M4404" t="str">
            <v>-</v>
          </cell>
          <cell r="N4404" t="str">
            <v>-</v>
          </cell>
        </row>
        <row r="4405">
          <cell r="E4405" t="str">
            <v>JAANMR55HL7100011</v>
          </cell>
          <cell r="F4405" t="str">
            <v>2021-01-22 15:06:25</v>
          </cell>
          <cell r="G4405">
            <v>13000</v>
          </cell>
          <cell r="H4405">
            <v>46029</v>
          </cell>
          <cell r="I4405" t="str">
            <v>WASEEM.TARIQ</v>
          </cell>
          <cell r="J4405" t="str">
            <v>Accepted</v>
          </cell>
          <cell r="K4405" t="str">
            <v>Online Transfer</v>
          </cell>
          <cell r="L4405" t="str">
            <v>Renewal</v>
          </cell>
          <cell r="M4405" t="str">
            <v>-</v>
          </cell>
          <cell r="N4405" t="str">
            <v>-</v>
          </cell>
        </row>
        <row r="4406">
          <cell r="E4406">
            <v>1103673</v>
          </cell>
          <cell r="F4406" t="str">
            <v>2022-01-04 15:30:59</v>
          </cell>
          <cell r="G4406">
            <v>13000</v>
          </cell>
          <cell r="H4406">
            <v>46029</v>
          </cell>
          <cell r="I4406" t="str">
            <v>ALIZA.WALEED</v>
          </cell>
          <cell r="J4406" t="str">
            <v>Accepted</v>
          </cell>
          <cell r="K4406" t="str">
            <v>Online Transfer</v>
          </cell>
          <cell r="L4406" t="str">
            <v>Renewal</v>
          </cell>
          <cell r="M4406" t="str">
            <v>-</v>
          </cell>
          <cell r="N4406" t="str">
            <v>-</v>
          </cell>
        </row>
        <row r="4407">
          <cell r="E4407" t="str">
            <v>NFBFC6669KR0499920</v>
          </cell>
          <cell r="F4407" t="str">
            <v>2022-12-30 12:19:00</v>
          </cell>
          <cell r="G4407">
            <v>500</v>
          </cell>
          <cell r="H4407">
            <v>46028</v>
          </cell>
          <cell r="I4407" t="str">
            <v>WASEEM.TARIQ</v>
          </cell>
          <cell r="J4407" t="str">
            <v>Accepted</v>
          </cell>
          <cell r="K4407" t="str">
            <v>Online Transfer</v>
          </cell>
          <cell r="L4407" t="str">
            <v>Renewal</v>
          </cell>
          <cell r="M4407" t="str">
            <v>-</v>
          </cell>
          <cell r="N4407" t="str">
            <v>-</v>
          </cell>
        </row>
        <row r="4408">
          <cell r="E4408">
            <v>203564952</v>
          </cell>
          <cell r="F4408" t="str">
            <v>2025-12-26 17:28:44</v>
          </cell>
          <cell r="G4408">
            <v>12500</v>
          </cell>
          <cell r="H4408">
            <v>46029</v>
          </cell>
          <cell r="I4408" t="str">
            <v>WAQAR.NABI</v>
          </cell>
          <cell r="J4408" t="str">
            <v>Accepted</v>
          </cell>
          <cell r="K4408" t="str">
            <v>Cash Deposit</v>
          </cell>
          <cell r="L4408" t="str">
            <v>Fresh</v>
          </cell>
          <cell r="M4408" t="str">
            <v>N/A</v>
          </cell>
          <cell r="N4408" t="str">
            <v>-</v>
          </cell>
        </row>
        <row r="4409">
          <cell r="E4409">
            <v>1282426</v>
          </cell>
          <cell r="F4409" t="str">
            <v>2025-12-09 11:26:52</v>
          </cell>
          <cell r="G4409">
            <v>15000</v>
          </cell>
          <cell r="H4409">
            <v>46027</v>
          </cell>
          <cell r="I4409" t="str">
            <v>WAQAR.NABI</v>
          </cell>
          <cell r="J4409" t="str">
            <v>Accepted</v>
          </cell>
          <cell r="K4409" t="str">
            <v>Online Transfer</v>
          </cell>
          <cell r="L4409" t="str">
            <v>Fresh</v>
          </cell>
          <cell r="M4409" t="str">
            <v>N/A</v>
          </cell>
          <cell r="N4409" t="str">
            <v>-</v>
          </cell>
        </row>
        <row r="4410">
          <cell r="E4410">
            <v>1278826</v>
          </cell>
          <cell r="F4410" t="str">
            <v>2025-11-04 14:59:32</v>
          </cell>
          <cell r="G4410">
            <v>15000</v>
          </cell>
          <cell r="H4410">
            <v>46027</v>
          </cell>
          <cell r="I4410" t="str">
            <v>WAQAR.NABI</v>
          </cell>
          <cell r="J4410" t="str">
            <v>Accepted</v>
          </cell>
          <cell r="K4410" t="str">
            <v>Online Transfer</v>
          </cell>
          <cell r="L4410" t="str">
            <v>Fresh</v>
          </cell>
          <cell r="M4410" t="str">
            <v>N/A</v>
          </cell>
          <cell r="N4410" t="str">
            <v>-</v>
          </cell>
        </row>
        <row r="4411">
          <cell r="E4411" t="str">
            <v>GUN156R-1101305</v>
          </cell>
          <cell r="F4411" t="str">
            <v>2022-09-30 13:10:34</v>
          </cell>
          <cell r="G4411">
            <v>14000</v>
          </cell>
          <cell r="H4411">
            <v>46029</v>
          </cell>
          <cell r="I4411" t="str">
            <v>RAHAT.GUL</v>
          </cell>
          <cell r="J4411" t="str">
            <v>Accepted</v>
          </cell>
          <cell r="K4411" t="str">
            <v>Online Transfer</v>
          </cell>
          <cell r="L4411" t="str">
            <v>Renewal</v>
          </cell>
          <cell r="M4411" t="str">
            <v>-</v>
          </cell>
          <cell r="N4411" t="str">
            <v>-</v>
          </cell>
        </row>
        <row r="4412">
          <cell r="E4412" t="str">
            <v>NR000699</v>
          </cell>
          <cell r="F4412" t="str">
            <v>2023-01-18 11:06:01</v>
          </cell>
          <cell r="G4412">
            <v>14000</v>
          </cell>
          <cell r="H4412">
            <v>46029</v>
          </cell>
          <cell r="I4412" t="str">
            <v>MUHAMMAD.UMER</v>
          </cell>
          <cell r="J4412" t="str">
            <v>Accepted</v>
          </cell>
          <cell r="K4412" t="str">
            <v>Online Transfer</v>
          </cell>
          <cell r="L4412" t="str">
            <v>Renewal</v>
          </cell>
          <cell r="M4412" t="str">
            <v>-</v>
          </cell>
          <cell r="N4412" t="str">
            <v>-</v>
          </cell>
        </row>
        <row r="4413">
          <cell r="E4413" t="str">
            <v>R063613</v>
          </cell>
          <cell r="F4413" t="str">
            <v>2026-01-05 13:11:06</v>
          </cell>
          <cell r="G4413">
            <v>13000</v>
          </cell>
          <cell r="H4413">
            <v>46028</v>
          </cell>
          <cell r="I4413" t="str">
            <v>WAQAR.NABI</v>
          </cell>
          <cell r="J4413" t="str">
            <v>Accepted</v>
          </cell>
          <cell r="K4413" t="str">
            <v>Online Transfer</v>
          </cell>
          <cell r="L4413" t="str">
            <v>Fresh</v>
          </cell>
          <cell r="M4413" t="str">
            <v>N/A</v>
          </cell>
          <cell r="N4413" t="str">
            <v>-</v>
          </cell>
        </row>
        <row r="4414">
          <cell r="E4414" t="str">
            <v>NF1AET306H1216355</v>
          </cell>
          <cell r="F4414" t="str">
            <v>2025-12-22 12:34:16</v>
          </cell>
          <cell r="G4414">
            <v>12500</v>
          </cell>
          <cell r="H4414">
            <v>46028</v>
          </cell>
          <cell r="I4414" t="str">
            <v>WAQAR.NABI</v>
          </cell>
          <cell r="J4414" t="str">
            <v>Accepted</v>
          </cell>
          <cell r="K4414" t="str">
            <v>Online Transfer</v>
          </cell>
          <cell r="L4414" t="str">
            <v>Fresh</v>
          </cell>
          <cell r="M4414" t="str">
            <v>N/A</v>
          </cell>
          <cell r="N4414" t="str">
            <v>-</v>
          </cell>
        </row>
        <row r="4415">
          <cell r="E4415" t="str">
            <v>A0069120</v>
          </cell>
          <cell r="F4415" t="str">
            <v>2026-01-06 17:47:01</v>
          </cell>
          <cell r="G4415">
            <v>13000</v>
          </cell>
          <cell r="H4415">
            <v>46028</v>
          </cell>
          <cell r="I4415" t="str">
            <v>WAQAR.NABI</v>
          </cell>
          <cell r="J4415" t="str">
            <v>Accepted</v>
          </cell>
          <cell r="K4415" t="str">
            <v>Online Transfer</v>
          </cell>
          <cell r="L4415" t="str">
            <v>Fresh</v>
          </cell>
          <cell r="M4415" t="str">
            <v>N/A</v>
          </cell>
          <cell r="N4415" t="str">
            <v>-</v>
          </cell>
        </row>
        <row r="4416">
          <cell r="E4416" t="str">
            <v>R-5562536</v>
          </cell>
          <cell r="F4416" t="str">
            <v>2024-10-11 00:00:00</v>
          </cell>
          <cell r="G4416">
            <v>12500</v>
          </cell>
          <cell r="H4416">
            <v>46029</v>
          </cell>
          <cell r="I4416" t="str">
            <v>NAZRA.NAZAR</v>
          </cell>
          <cell r="J4416" t="str">
            <v>Accepted</v>
          </cell>
          <cell r="K4416" t="str">
            <v>Online Transfer</v>
          </cell>
          <cell r="L4416" t="str">
            <v>Renewal</v>
          </cell>
          <cell r="M4416" t="str">
            <v>-</v>
          </cell>
          <cell r="N4416" t="str">
            <v>-</v>
          </cell>
        </row>
        <row r="4417">
          <cell r="E4417" t="str">
            <v>R047180</v>
          </cell>
          <cell r="F4417" t="str">
            <v>2025-01-22 15:18:34</v>
          </cell>
          <cell r="G4417">
            <v>13000</v>
          </cell>
          <cell r="H4417">
            <v>46029</v>
          </cell>
          <cell r="I4417" t="str">
            <v>IQRA.KHAN</v>
          </cell>
          <cell r="J4417" t="str">
            <v>Accepted</v>
          </cell>
          <cell r="K4417" t="str">
            <v>Cash Deposit</v>
          </cell>
          <cell r="L4417" t="str">
            <v>Renewal</v>
          </cell>
          <cell r="M4417" t="str">
            <v>-</v>
          </cell>
          <cell r="N4417" t="str">
            <v>-</v>
          </cell>
        </row>
        <row r="4418">
          <cell r="E4418" t="str">
            <v>KP308967</v>
          </cell>
          <cell r="F4418" t="str">
            <v>2024-01-10 00:00:00</v>
          </cell>
          <cell r="G4418">
            <v>12000</v>
          </cell>
          <cell r="H4418">
            <v>46029</v>
          </cell>
          <cell r="I4418" t="str">
            <v>IQRA.KHAN</v>
          </cell>
          <cell r="J4418" t="str">
            <v>Accepted</v>
          </cell>
          <cell r="K4418" t="str">
            <v>Online Transfer</v>
          </cell>
          <cell r="L4418" t="str">
            <v>Renewal</v>
          </cell>
          <cell r="M4418" t="str">
            <v>-</v>
          </cell>
          <cell r="N4418" t="str">
            <v>-</v>
          </cell>
        </row>
        <row r="4419">
          <cell r="E4419">
            <v>9523418</v>
          </cell>
          <cell r="F4419" t="str">
            <v>2025-12-03 17:05:32</v>
          </cell>
          <cell r="G4419">
            <v>18766</v>
          </cell>
          <cell r="H4419">
            <v>46022</v>
          </cell>
          <cell r="I4419" t="str">
            <v>FARJAD.LATIF</v>
          </cell>
          <cell r="J4419" t="str">
            <v>Accepted</v>
          </cell>
          <cell r="K4419" t="str">
            <v>Cheque</v>
          </cell>
          <cell r="L4419" t="str">
            <v>Fresh</v>
          </cell>
          <cell r="M4419" t="str">
            <v>SHAHEEN PERVAIZ</v>
          </cell>
          <cell r="N4419" t="str">
            <v>42101-2054934-9</v>
          </cell>
        </row>
        <row r="4420">
          <cell r="E4420">
            <v>7065514</v>
          </cell>
          <cell r="F4420" t="str">
            <v>2025-12-03 16:20:25</v>
          </cell>
          <cell r="G4420">
            <v>18766</v>
          </cell>
          <cell r="H4420">
            <v>46022</v>
          </cell>
          <cell r="I4420" t="str">
            <v>FARJAD.LATIF</v>
          </cell>
          <cell r="J4420" t="str">
            <v>Accepted</v>
          </cell>
          <cell r="K4420" t="str">
            <v>Cheque</v>
          </cell>
          <cell r="L4420" t="str">
            <v>Fresh</v>
          </cell>
          <cell r="M4420" t="str">
            <v>SHAHEEN PERVAIZ</v>
          </cell>
          <cell r="N4420" t="str">
            <v>42101-2054934-9</v>
          </cell>
        </row>
        <row r="4421">
          <cell r="E4421" t="str">
            <v>S006789</v>
          </cell>
          <cell r="F4421" t="str">
            <v>2025-12-10 13:33:39</v>
          </cell>
          <cell r="G4421">
            <v>12500</v>
          </cell>
          <cell r="H4421">
            <v>46029</v>
          </cell>
          <cell r="I4421" t="str">
            <v>HASSAN.MUSTAFA</v>
          </cell>
          <cell r="J4421" t="str">
            <v>Accepted</v>
          </cell>
          <cell r="K4421" t="str">
            <v>Online Transfer</v>
          </cell>
          <cell r="L4421" t="str">
            <v>Fresh</v>
          </cell>
          <cell r="M4421" t="str">
            <v>N/A</v>
          </cell>
          <cell r="N4421" t="str">
            <v>-</v>
          </cell>
        </row>
        <row r="4422">
          <cell r="E4422">
            <v>7065512</v>
          </cell>
          <cell r="F4422" t="str">
            <v>2025-12-03 17:02:40</v>
          </cell>
          <cell r="G4422">
            <v>18766</v>
          </cell>
          <cell r="H4422">
            <v>46022</v>
          </cell>
          <cell r="I4422" t="str">
            <v>FARJAD.LATIF</v>
          </cell>
          <cell r="J4422" t="str">
            <v>Accepted</v>
          </cell>
          <cell r="K4422" t="str">
            <v>Cheque</v>
          </cell>
          <cell r="L4422" t="str">
            <v>Fresh</v>
          </cell>
          <cell r="M4422" t="str">
            <v>SHAHEEN PERVAIZ</v>
          </cell>
          <cell r="N4422" t="str">
            <v>42101-2054934-9</v>
          </cell>
        </row>
        <row r="4423">
          <cell r="E4423" t="str">
            <v>K504134</v>
          </cell>
          <cell r="F4423" t="str">
            <v>2025-12-13 13:36:32</v>
          </cell>
          <cell r="G4423">
            <v>12500</v>
          </cell>
          <cell r="H4423">
            <v>46029</v>
          </cell>
          <cell r="I4423" t="str">
            <v>UMER.AZEEM</v>
          </cell>
          <cell r="J4423" t="str">
            <v>Accepted</v>
          </cell>
          <cell r="K4423" t="str">
            <v>Online Transfer</v>
          </cell>
          <cell r="L4423" t="str">
            <v>Fresh</v>
          </cell>
          <cell r="M4423" t="str">
            <v>N/A</v>
          </cell>
          <cell r="N4423" t="str">
            <v>-</v>
          </cell>
        </row>
        <row r="4424">
          <cell r="E4424" t="str">
            <v>LEA17A-9739</v>
          </cell>
          <cell r="F4424" t="str">
            <v>2024-01-16 13:27:20</v>
          </cell>
          <cell r="G4424">
            <v>13000</v>
          </cell>
          <cell r="H4424">
            <v>46029</v>
          </cell>
          <cell r="I4424" t="str">
            <v>AGHA.M.JAFFER</v>
          </cell>
          <cell r="J4424" t="str">
            <v>Accepted</v>
          </cell>
          <cell r="K4424" t="str">
            <v>Online Transfer</v>
          </cell>
          <cell r="L4424" t="str">
            <v>Renewal</v>
          </cell>
          <cell r="M4424" t="str">
            <v>-</v>
          </cell>
          <cell r="N4424" t="str">
            <v>-</v>
          </cell>
        </row>
        <row r="4425">
          <cell r="E4425" t="str">
            <v>SP100230</v>
          </cell>
          <cell r="F4425" t="str">
            <v>2025-12-12 09:26:02</v>
          </cell>
          <cell r="G4425">
            <v>12500</v>
          </cell>
          <cell r="H4425">
            <v>46011</v>
          </cell>
          <cell r="I4425" t="str">
            <v>HASSAN.MUSTAFA</v>
          </cell>
          <cell r="J4425" t="str">
            <v>Accepted</v>
          </cell>
          <cell r="K4425" t="str">
            <v>Online Transfer</v>
          </cell>
          <cell r="L4425" t="str">
            <v>Fresh</v>
          </cell>
          <cell r="M4425" t="str">
            <v>N/A</v>
          </cell>
          <cell r="N4425" t="str">
            <v>-</v>
          </cell>
        </row>
        <row r="4426">
          <cell r="E4426">
            <v>7065376</v>
          </cell>
          <cell r="F4426" t="str">
            <v>2025-12-03 16:21:21</v>
          </cell>
          <cell r="G4426">
            <v>18766</v>
          </cell>
          <cell r="H4426">
            <v>46022</v>
          </cell>
          <cell r="I4426" t="str">
            <v>FARJAD.LATIF</v>
          </cell>
          <cell r="J4426" t="str">
            <v>Accepted</v>
          </cell>
          <cell r="K4426" t="str">
            <v>Cheque</v>
          </cell>
          <cell r="L4426" t="str">
            <v>Fresh</v>
          </cell>
          <cell r="M4426" t="str">
            <v>SHAHEEN PERVAIZ</v>
          </cell>
          <cell r="N4426" t="str">
            <v>42101-2054934-9</v>
          </cell>
        </row>
        <row r="4427">
          <cell r="E4427">
            <v>6089899</v>
          </cell>
          <cell r="F4427" t="str">
            <v>2025-12-10 17:03:01</v>
          </cell>
          <cell r="G4427">
            <v>12500</v>
          </cell>
          <cell r="H4427">
            <v>46011</v>
          </cell>
          <cell r="I4427" t="str">
            <v>HASSAN.MUSTAFA</v>
          </cell>
          <cell r="J4427" t="str">
            <v>Accepted</v>
          </cell>
          <cell r="K4427" t="str">
            <v>Online Transfer</v>
          </cell>
          <cell r="L4427" t="str">
            <v>Fresh</v>
          </cell>
          <cell r="M4427" t="str">
            <v>N/A</v>
          </cell>
          <cell r="N4427" t="str">
            <v>-</v>
          </cell>
        </row>
        <row r="4428">
          <cell r="E4428" t="str">
            <v>BN-4354</v>
          </cell>
          <cell r="F4428" t="str">
            <v>2025-12-23 12:28:35</v>
          </cell>
          <cell r="G4428">
            <v>12500</v>
          </cell>
          <cell r="H4428">
            <v>46028</v>
          </cell>
          <cell r="I4428" t="str">
            <v>HASSAN.MUSTAFA</v>
          </cell>
          <cell r="J4428" t="str">
            <v>Accepted</v>
          </cell>
          <cell r="K4428" t="str">
            <v>Online Transfer</v>
          </cell>
          <cell r="L4428" t="str">
            <v>Fresh</v>
          </cell>
          <cell r="M4428" t="str">
            <v>N/A</v>
          </cell>
          <cell r="N4428" t="str">
            <v>-</v>
          </cell>
        </row>
        <row r="4429">
          <cell r="E4429">
            <v>1057083</v>
          </cell>
          <cell r="F4429" t="str">
            <v>2025-12-03 19:43:18</v>
          </cell>
          <cell r="G4429">
            <v>12500</v>
          </cell>
          <cell r="H4429">
            <v>46009</v>
          </cell>
          <cell r="I4429" t="str">
            <v>HASSAN.MUSTAFA</v>
          </cell>
          <cell r="J4429" t="str">
            <v>Accepted</v>
          </cell>
          <cell r="K4429" t="str">
            <v>Online Transfer</v>
          </cell>
          <cell r="L4429" t="str">
            <v>Fresh</v>
          </cell>
          <cell r="M4429" t="str">
            <v>N/A</v>
          </cell>
          <cell r="N4429" t="str">
            <v>-</v>
          </cell>
        </row>
        <row r="4430">
          <cell r="E4430" t="str">
            <v>SB-2061</v>
          </cell>
          <cell r="F4430" t="str">
            <v>2025-12-08 10:48:58</v>
          </cell>
          <cell r="G4430">
            <v>12500</v>
          </cell>
          <cell r="H4430">
            <v>46027</v>
          </cell>
          <cell r="I4430" t="str">
            <v>HASSAN.MUSTAFA</v>
          </cell>
          <cell r="J4430" t="str">
            <v>Accepted</v>
          </cell>
          <cell r="K4430" t="str">
            <v>Online Transfer</v>
          </cell>
          <cell r="L4430" t="str">
            <v>Fresh</v>
          </cell>
          <cell r="M4430" t="str">
            <v>n/a</v>
          </cell>
          <cell r="N4430">
            <v>0</v>
          </cell>
        </row>
        <row r="4431">
          <cell r="E4431" t="str">
            <v>A200A-0082948</v>
          </cell>
          <cell r="F4431" t="str">
            <v>2025-12-24 20:01:04</v>
          </cell>
          <cell r="G4431">
            <v>12500</v>
          </cell>
          <cell r="H4431">
            <v>46028</v>
          </cell>
          <cell r="I4431" t="str">
            <v>SHAYAN</v>
          </cell>
          <cell r="J4431" t="str">
            <v>Accepted</v>
          </cell>
          <cell r="K4431" t="str">
            <v>Online Transfer</v>
          </cell>
          <cell r="L4431" t="str">
            <v>Fresh</v>
          </cell>
          <cell r="M4431" t="str">
            <v>N/A</v>
          </cell>
          <cell r="N4431" t="str">
            <v>-</v>
          </cell>
        </row>
        <row r="4432">
          <cell r="E4432" t="str">
            <v>ZRE171R6062424</v>
          </cell>
          <cell r="F4432" t="str">
            <v>2026-01-08 00:00:00</v>
          </cell>
          <cell r="G4432">
            <v>12000</v>
          </cell>
          <cell r="H4432">
            <v>46029</v>
          </cell>
          <cell r="I4432" t="str">
            <v>YOUSUF.KHAN</v>
          </cell>
          <cell r="J4432" t="str">
            <v>Accepted</v>
          </cell>
          <cell r="K4432" t="str">
            <v>Online Transfer</v>
          </cell>
          <cell r="L4432" t="str">
            <v>Conversion</v>
          </cell>
          <cell r="M4432" t="str">
            <v>NA</v>
          </cell>
          <cell r="N4432" t="str">
            <v>-</v>
          </cell>
        </row>
        <row r="4433">
          <cell r="E4433">
            <v>4188325</v>
          </cell>
          <cell r="F4433" t="str">
            <v>2022-01-17 15:51:17</v>
          </cell>
          <cell r="G4433">
            <v>15000</v>
          </cell>
          <cell r="H4433">
            <v>46029</v>
          </cell>
          <cell r="I4433" t="str">
            <v>SAIF.MALIK</v>
          </cell>
          <cell r="J4433" t="str">
            <v>Accepted</v>
          </cell>
          <cell r="K4433" t="str">
            <v>Online Transfer</v>
          </cell>
          <cell r="L4433" t="str">
            <v>Renewal</v>
          </cell>
          <cell r="M4433" t="str">
            <v>-</v>
          </cell>
          <cell r="N4433" t="str">
            <v>-</v>
          </cell>
        </row>
        <row r="4434">
          <cell r="E4434" t="str">
            <v>NSP150R-7013986</v>
          </cell>
          <cell r="F4434" t="str">
            <v>2025-12-09 18:46:50</v>
          </cell>
          <cell r="G4434">
            <v>11000</v>
          </cell>
          <cell r="H4434">
            <v>46028</v>
          </cell>
          <cell r="I4434" t="str">
            <v>UMER.AZEEM</v>
          </cell>
          <cell r="J4434" t="str">
            <v>Accepted</v>
          </cell>
          <cell r="K4434" t="str">
            <v>Online Transfer</v>
          </cell>
          <cell r="L4434" t="str">
            <v>Fresh</v>
          </cell>
          <cell r="M4434" t="str">
            <v>N/A</v>
          </cell>
          <cell r="N4434" t="str">
            <v>-</v>
          </cell>
        </row>
        <row r="4435">
          <cell r="E4435" t="str">
            <v>R000919</v>
          </cell>
          <cell r="F4435" t="str">
            <v>2025-12-24 09:59:25</v>
          </cell>
          <cell r="G4435">
            <v>11000</v>
          </cell>
          <cell r="H4435">
            <v>46028</v>
          </cell>
          <cell r="I4435" t="str">
            <v>UMER.AZEEM</v>
          </cell>
          <cell r="J4435" t="str">
            <v>Accepted</v>
          </cell>
          <cell r="K4435" t="str">
            <v>Online Transfer</v>
          </cell>
          <cell r="L4435" t="str">
            <v>Fresh</v>
          </cell>
          <cell r="M4435" t="str">
            <v>N/A</v>
          </cell>
          <cell r="N4435" t="str">
            <v>-</v>
          </cell>
        </row>
        <row r="4436">
          <cell r="E4436" t="str">
            <v>0218222</v>
          </cell>
          <cell r="F4436" t="str">
            <v>2024-01-13 13:38:54</v>
          </cell>
          <cell r="G4436">
            <v>15000</v>
          </cell>
          <cell r="H4436">
            <v>46029</v>
          </cell>
          <cell r="I4436" t="str">
            <v>HUZAIFA.KHAN</v>
          </cell>
          <cell r="J4436" t="str">
            <v>Accepted</v>
          </cell>
          <cell r="K4436" t="str">
            <v>Online Transfer</v>
          </cell>
          <cell r="L4436" t="str">
            <v>Renewal</v>
          </cell>
          <cell r="M4436" t="str">
            <v>-</v>
          </cell>
          <cell r="N4436" t="str">
            <v>-</v>
          </cell>
        </row>
        <row r="4437">
          <cell r="E4437" t="str">
            <v>KQ-1350</v>
          </cell>
          <cell r="F4437" t="str">
            <v>2025-12-16 18:24:41</v>
          </cell>
          <cell r="G4437">
            <v>13500</v>
          </cell>
          <cell r="H4437">
            <v>46028</v>
          </cell>
          <cell r="I4437" t="str">
            <v>UMER.AZEEM</v>
          </cell>
          <cell r="J4437" t="str">
            <v>Accepted</v>
          </cell>
          <cell r="K4437" t="str">
            <v>Cash Deposit</v>
          </cell>
          <cell r="L4437" t="str">
            <v>Fresh</v>
          </cell>
          <cell r="M4437" t="str">
            <v>HONDA KHAIR (PRIVATE) LIMITED</v>
          </cell>
          <cell r="N4437">
            <v>6388279</v>
          </cell>
        </row>
        <row r="4438">
          <cell r="E4438">
            <v>1513320</v>
          </cell>
          <cell r="F4438" t="str">
            <v>2026-01-02 17:46:08</v>
          </cell>
          <cell r="G4438">
            <v>12500</v>
          </cell>
          <cell r="H4438">
            <v>46024</v>
          </cell>
          <cell r="I4438" t="str">
            <v>UMER.AZEEM</v>
          </cell>
          <cell r="J4438" t="str">
            <v>Accepted</v>
          </cell>
          <cell r="K4438" t="str">
            <v>Online Transfer</v>
          </cell>
          <cell r="L4438" t="str">
            <v>Fresh</v>
          </cell>
          <cell r="M4438" t="str">
            <v>-</v>
          </cell>
          <cell r="N4438" t="str">
            <v>-</v>
          </cell>
        </row>
        <row r="4439">
          <cell r="E4439" t="str">
            <v>BWC-436</v>
          </cell>
          <cell r="F4439" t="str">
            <v>2026-01-05 16:51:45</v>
          </cell>
          <cell r="G4439">
            <v>13000</v>
          </cell>
          <cell r="H4439">
            <v>46027</v>
          </cell>
          <cell r="I4439" t="str">
            <v>SHAYAN</v>
          </cell>
          <cell r="J4439" t="str">
            <v>Accepted</v>
          </cell>
          <cell r="K4439" t="str">
            <v>Online Transfer</v>
          </cell>
          <cell r="L4439" t="str">
            <v>Fresh</v>
          </cell>
          <cell r="M4439" t="str">
            <v>N/A</v>
          </cell>
          <cell r="N4439" t="str">
            <v>-</v>
          </cell>
        </row>
        <row r="4440">
          <cell r="E4440" t="str">
            <v>NFBGE15A05R118893</v>
          </cell>
          <cell r="F4440" t="str">
            <v>2026-01-05 16:41:33</v>
          </cell>
          <cell r="G4440">
            <v>13000</v>
          </cell>
          <cell r="H4440">
            <v>46028</v>
          </cell>
          <cell r="I4440" t="str">
            <v>SHAYAN</v>
          </cell>
          <cell r="J4440" t="str">
            <v>Accepted</v>
          </cell>
          <cell r="K4440" t="str">
            <v>Online Transfer</v>
          </cell>
          <cell r="L4440" t="str">
            <v>Fresh</v>
          </cell>
          <cell r="M4440" t="str">
            <v>N/A</v>
          </cell>
          <cell r="N4440" t="str">
            <v>-</v>
          </cell>
        </row>
        <row r="4441">
          <cell r="E4441" t="str">
            <v>T2025109</v>
          </cell>
          <cell r="F4441" t="str">
            <v>2026-01-02 16:38:21</v>
          </cell>
          <cell r="G4441">
            <v>12500</v>
          </cell>
          <cell r="H4441">
            <v>46028</v>
          </cell>
          <cell r="I4441" t="str">
            <v>UMER.AZEEM</v>
          </cell>
          <cell r="J4441" t="str">
            <v>Accepted</v>
          </cell>
          <cell r="K4441" t="str">
            <v>Cash Deposit</v>
          </cell>
          <cell r="L4441" t="str">
            <v>Fresh</v>
          </cell>
          <cell r="M4441" t="str">
            <v>-</v>
          </cell>
          <cell r="N4441" t="str">
            <v>-</v>
          </cell>
        </row>
        <row r="4442">
          <cell r="E4442" t="str">
            <v>V0504444</v>
          </cell>
          <cell r="F4442" t="str">
            <v>2026-01-03 16:50:21</v>
          </cell>
          <cell r="G4442">
            <v>12500</v>
          </cell>
          <cell r="H4442">
            <v>46026</v>
          </cell>
          <cell r="I4442" t="str">
            <v>UMER.AZEEM</v>
          </cell>
          <cell r="J4442" t="str">
            <v>Accepted</v>
          </cell>
          <cell r="K4442" t="str">
            <v>Online Transfer</v>
          </cell>
          <cell r="L4442" t="str">
            <v>Fresh</v>
          </cell>
          <cell r="M4442" t="str">
            <v>-</v>
          </cell>
          <cell r="N4442" t="str">
            <v>-</v>
          </cell>
        </row>
        <row r="4443">
          <cell r="E4443" t="str">
            <v>BJQ-442</v>
          </cell>
          <cell r="F4443" t="str">
            <v>2025-12-31 23:36:59</v>
          </cell>
          <cell r="G4443">
            <v>12500</v>
          </cell>
          <cell r="H4443">
            <v>46034</v>
          </cell>
          <cell r="I4443" t="str">
            <v>SHAYAN</v>
          </cell>
          <cell r="J4443" t="str">
            <v>Accepted</v>
          </cell>
          <cell r="K4443" t="str">
            <v>Cash</v>
          </cell>
          <cell r="L4443" t="str">
            <v>Fresh</v>
          </cell>
          <cell r="M4443" t="str">
            <v>N/A</v>
          </cell>
          <cell r="N4443" t="str">
            <v>-</v>
          </cell>
        </row>
        <row r="4444">
          <cell r="E4444" t="str">
            <v>BUY-150</v>
          </cell>
          <cell r="F4444" t="str">
            <v>2025-12-31 15:54:55</v>
          </cell>
          <cell r="G4444">
            <v>12500</v>
          </cell>
          <cell r="H4444">
            <v>46035</v>
          </cell>
          <cell r="I4444" t="str">
            <v>SHAYAN</v>
          </cell>
          <cell r="J4444" t="str">
            <v>Accepted</v>
          </cell>
          <cell r="K4444" t="str">
            <v>Cash</v>
          </cell>
          <cell r="L4444" t="str">
            <v>Fresh</v>
          </cell>
          <cell r="M4444" t="str">
            <v>N/A</v>
          </cell>
          <cell r="N4444" t="str">
            <v>-</v>
          </cell>
        </row>
        <row r="4445">
          <cell r="E4445" t="str">
            <v>NF1AET306H1282378</v>
          </cell>
          <cell r="F4445" t="str">
            <v>2025-12-22 13:44:20</v>
          </cell>
          <cell r="G4445">
            <v>12500</v>
          </cell>
          <cell r="H4445">
            <v>46035</v>
          </cell>
          <cell r="I4445" t="str">
            <v>SHAYAN</v>
          </cell>
          <cell r="J4445" t="str">
            <v>Accepted</v>
          </cell>
          <cell r="K4445" t="str">
            <v>Cash</v>
          </cell>
          <cell r="L4445" t="str">
            <v>Fresh</v>
          </cell>
          <cell r="M4445" t="str">
            <v>N/A</v>
          </cell>
          <cell r="N4445" t="str">
            <v>-</v>
          </cell>
        </row>
        <row r="4446">
          <cell r="E4446" t="str">
            <v>KSP210-0045813</v>
          </cell>
          <cell r="F4446" t="str">
            <v>2025-12-01 10:12:22</v>
          </cell>
          <cell r="G4446">
            <v>12500</v>
          </cell>
          <cell r="H4446">
            <v>46035</v>
          </cell>
          <cell r="I4446" t="str">
            <v>SHAYAN</v>
          </cell>
          <cell r="J4446" t="str">
            <v>Accepted</v>
          </cell>
          <cell r="K4446" t="str">
            <v>Cash</v>
          </cell>
          <cell r="L4446" t="str">
            <v>Fresh</v>
          </cell>
          <cell r="M4446" t="str">
            <v>N/A</v>
          </cell>
          <cell r="N4446" t="str">
            <v>-</v>
          </cell>
        </row>
        <row r="4447">
          <cell r="E4447" t="str">
            <v>NFBFB2661DR103824</v>
          </cell>
          <cell r="F4447" t="str">
            <v>2025-01-20 14:40:57</v>
          </cell>
          <cell r="G4447">
            <v>14000</v>
          </cell>
          <cell r="H4447">
            <v>46029</v>
          </cell>
          <cell r="I4447" t="str">
            <v>MUHAMMAD.OWAIS</v>
          </cell>
          <cell r="J4447" t="str">
            <v>Accepted</v>
          </cell>
          <cell r="K4447" t="str">
            <v>Online Transfer</v>
          </cell>
          <cell r="L4447" t="str">
            <v>Renewal</v>
          </cell>
          <cell r="M4447" t="str">
            <v>-</v>
          </cell>
          <cell r="N4447" t="str">
            <v>-</v>
          </cell>
        </row>
        <row r="4448">
          <cell r="E4448">
            <v>701780</v>
          </cell>
          <cell r="F4448" t="str">
            <v>2024-01-16 15:46:06</v>
          </cell>
          <cell r="G4448">
            <v>15000</v>
          </cell>
          <cell r="H4448">
            <v>46029</v>
          </cell>
          <cell r="I4448" t="str">
            <v>HUZAIFA.KHAN</v>
          </cell>
          <cell r="J4448" t="str">
            <v>Accepted</v>
          </cell>
          <cell r="K4448" t="str">
            <v>Online Transfer</v>
          </cell>
          <cell r="L4448" t="str">
            <v>Renewal</v>
          </cell>
          <cell r="M4448" t="str">
            <v>-</v>
          </cell>
          <cell r="N4448" t="str">
            <v>-</v>
          </cell>
        </row>
        <row r="4449">
          <cell r="E4449" t="str">
            <v>R064012</v>
          </cell>
          <cell r="F4449" t="str">
            <v>2026-01-05 16:02:34</v>
          </cell>
          <cell r="G4449">
            <v>13000</v>
          </cell>
          <cell r="H4449">
            <v>46027</v>
          </cell>
          <cell r="I4449" t="str">
            <v>TANVIR.AHMAD</v>
          </cell>
          <cell r="J4449" t="str">
            <v>Accepted</v>
          </cell>
          <cell r="K4449" t="str">
            <v>Online Transfer</v>
          </cell>
          <cell r="L4449" t="str">
            <v>Fresh</v>
          </cell>
          <cell r="M4449" t="str">
            <v>N/A</v>
          </cell>
          <cell r="N4449" t="str">
            <v>-</v>
          </cell>
        </row>
        <row r="4450">
          <cell r="E4450" t="str">
            <v>BRN-763</v>
          </cell>
          <cell r="F4450" t="str">
            <v>2025-01-21 11:14:10</v>
          </cell>
          <cell r="G4450">
            <v>13000</v>
          </cell>
          <cell r="H4450">
            <v>46029</v>
          </cell>
          <cell r="I4450" t="str">
            <v>MOSES.AKHTAR</v>
          </cell>
          <cell r="J4450" t="str">
            <v>Accepted</v>
          </cell>
          <cell r="K4450" t="str">
            <v>Online Transfer</v>
          </cell>
          <cell r="L4450" t="str">
            <v>Renewal</v>
          </cell>
          <cell r="M4450" t="str">
            <v>-</v>
          </cell>
          <cell r="N4450" t="str">
            <v>-</v>
          </cell>
        </row>
        <row r="4451">
          <cell r="E4451" t="str">
            <v>V00100670</v>
          </cell>
          <cell r="F4451" t="str">
            <v>2026-01-05 16:46:55</v>
          </cell>
          <cell r="G4451">
            <v>13000</v>
          </cell>
          <cell r="H4451">
            <v>46027</v>
          </cell>
          <cell r="I4451" t="str">
            <v>TANVIR.AHMAD</v>
          </cell>
          <cell r="J4451" t="str">
            <v>Accepted</v>
          </cell>
          <cell r="K4451" t="str">
            <v>Online Transfer</v>
          </cell>
          <cell r="L4451" t="str">
            <v>Fresh</v>
          </cell>
          <cell r="M4451" t="str">
            <v>N/A</v>
          </cell>
          <cell r="N4451" t="str">
            <v>-</v>
          </cell>
        </row>
        <row r="4452">
          <cell r="E4452" t="str">
            <v>R6082296</v>
          </cell>
          <cell r="F4452" t="str">
            <v>2025-01-20 18:37:11</v>
          </cell>
          <cell r="G4452">
            <v>16000</v>
          </cell>
          <cell r="H4452">
            <v>46029</v>
          </cell>
          <cell r="I4452" t="str">
            <v>MUHAMMAD.UMER</v>
          </cell>
          <cell r="J4452" t="str">
            <v>Accepted</v>
          </cell>
          <cell r="K4452" t="str">
            <v>Online Transfer</v>
          </cell>
          <cell r="L4452" t="str">
            <v>Renewal</v>
          </cell>
          <cell r="M4452" t="str">
            <v>-</v>
          </cell>
          <cell r="N4452" t="str">
            <v>-</v>
          </cell>
        </row>
        <row r="4453">
          <cell r="E4453">
            <v>106902</v>
          </cell>
          <cell r="F4453" t="str">
            <v>2023-01-02 16:16:11</v>
          </cell>
          <cell r="G4453">
            <v>16000</v>
          </cell>
          <cell r="H4453">
            <v>46029</v>
          </cell>
          <cell r="I4453" t="str">
            <v>ALIZA.WALEED</v>
          </cell>
          <cell r="J4453" t="str">
            <v>Accepted</v>
          </cell>
          <cell r="K4453" t="str">
            <v>Online Transfer</v>
          </cell>
          <cell r="L4453" t="str">
            <v>Renewal</v>
          </cell>
          <cell r="M4453" t="str">
            <v>-</v>
          </cell>
          <cell r="N4453" t="str">
            <v>-</v>
          </cell>
        </row>
        <row r="4454">
          <cell r="E4454" t="str">
            <v>EH034796</v>
          </cell>
          <cell r="F4454" t="str">
            <v>2023-12-27 16:44:07</v>
          </cell>
          <cell r="G4454">
            <v>12500</v>
          </cell>
          <cell r="H4454">
            <v>46028</v>
          </cell>
          <cell r="I4454" t="str">
            <v>MOSES.AKHTAR</v>
          </cell>
          <cell r="J4454" t="str">
            <v>Accepted</v>
          </cell>
          <cell r="K4454" t="str">
            <v>Cash Deposit</v>
          </cell>
          <cell r="L4454" t="str">
            <v>Renewal</v>
          </cell>
          <cell r="M4454" t="str">
            <v>-</v>
          </cell>
          <cell r="N4454" t="str">
            <v>-</v>
          </cell>
        </row>
        <row r="4455">
          <cell r="E4455" t="str">
            <v>GUN126R-5557060</v>
          </cell>
          <cell r="F4455" t="str">
            <v>2024-01-06 13:55:02</v>
          </cell>
          <cell r="G4455">
            <v>14000</v>
          </cell>
          <cell r="H4455">
            <v>46029</v>
          </cell>
          <cell r="I4455" t="str">
            <v>HUZAIFA.KHAN</v>
          </cell>
          <cell r="J4455" t="str">
            <v>Accepted</v>
          </cell>
          <cell r="K4455" t="str">
            <v>Online Transfer</v>
          </cell>
          <cell r="L4455" t="str">
            <v>Renewal</v>
          </cell>
          <cell r="M4455" t="str">
            <v>-</v>
          </cell>
          <cell r="N4455" t="str">
            <v>-</v>
          </cell>
        </row>
        <row r="4456">
          <cell r="E4456">
            <v>1235723</v>
          </cell>
          <cell r="F4456" t="str">
            <v>2025-01-22 14:35:32</v>
          </cell>
          <cell r="G4456">
            <v>13000</v>
          </cell>
          <cell r="H4456">
            <v>46029</v>
          </cell>
          <cell r="I4456" t="str">
            <v>IQRA.KHAN</v>
          </cell>
          <cell r="J4456" t="str">
            <v>Accepted</v>
          </cell>
          <cell r="K4456" t="str">
            <v>Online Transfer</v>
          </cell>
          <cell r="L4456" t="str">
            <v>Renewal</v>
          </cell>
          <cell r="M4456" t="str">
            <v>-</v>
          </cell>
          <cell r="N4456" t="str">
            <v>-</v>
          </cell>
        </row>
        <row r="4457">
          <cell r="E4457" t="str">
            <v>PMHJ2813MPN215482</v>
          </cell>
          <cell r="F4457" t="str">
            <v>2024-01-11 13:38:19</v>
          </cell>
          <cell r="G4457">
            <v>14000</v>
          </cell>
          <cell r="H4457">
            <v>46028</v>
          </cell>
          <cell r="I4457" t="str">
            <v>MOSES.AKHTAR</v>
          </cell>
          <cell r="J4457" t="str">
            <v>Accepted</v>
          </cell>
          <cell r="K4457" t="str">
            <v>Online Transfer</v>
          </cell>
          <cell r="L4457" t="str">
            <v>Renewal</v>
          </cell>
          <cell r="M4457" t="str">
            <v>-</v>
          </cell>
          <cell r="N4457" t="str">
            <v>-</v>
          </cell>
        </row>
        <row r="4458">
          <cell r="E4458" t="str">
            <v>NF1AET306H1191198</v>
          </cell>
          <cell r="F4458" t="str">
            <v>2024-01-04 20:44:27</v>
          </cell>
          <cell r="G4458">
            <v>13000</v>
          </cell>
          <cell r="H4458">
            <v>46028</v>
          </cell>
          <cell r="I4458" t="str">
            <v>MOSES.AKHTAR</v>
          </cell>
          <cell r="J4458" t="str">
            <v>Accepted</v>
          </cell>
          <cell r="K4458" t="str">
            <v>Online Transfer</v>
          </cell>
          <cell r="L4458" t="str">
            <v>Renewal</v>
          </cell>
          <cell r="M4458" t="str">
            <v>-</v>
          </cell>
          <cell r="N4458" t="str">
            <v>-</v>
          </cell>
        </row>
        <row r="4459">
          <cell r="E4459" t="str">
            <v>NSP150R-7028597</v>
          </cell>
          <cell r="F4459" t="str">
            <v>2025-01-22 18:06:56</v>
          </cell>
          <cell r="G4459">
            <v>15000</v>
          </cell>
          <cell r="H4459">
            <v>46029</v>
          </cell>
          <cell r="I4459" t="str">
            <v>IQRA.KHAN</v>
          </cell>
          <cell r="J4459" t="str">
            <v>Accepted</v>
          </cell>
          <cell r="K4459" t="str">
            <v>Online Transfer</v>
          </cell>
          <cell r="L4459" t="str">
            <v>Renewal</v>
          </cell>
          <cell r="M4459" t="str">
            <v>-</v>
          </cell>
          <cell r="N4459" t="str">
            <v>-</v>
          </cell>
        </row>
        <row r="4460">
          <cell r="E4460">
            <v>6057656</v>
          </cell>
          <cell r="F4460" t="str">
            <v>2021-12-23 16:51:03</v>
          </cell>
          <cell r="G4460">
            <v>13000</v>
          </cell>
          <cell r="H4460">
            <v>46028</v>
          </cell>
          <cell r="I4460" t="str">
            <v>YOUSUF.KHAN</v>
          </cell>
          <cell r="J4460" t="str">
            <v>Accepted</v>
          </cell>
          <cell r="K4460" t="str">
            <v>Online Transfer</v>
          </cell>
          <cell r="L4460" t="str">
            <v>Renewal</v>
          </cell>
          <cell r="M4460" t="str">
            <v>-</v>
          </cell>
          <cell r="N4460" t="str">
            <v>-</v>
          </cell>
        </row>
        <row r="4461">
          <cell r="E4461">
            <v>9506669</v>
          </cell>
          <cell r="F4461" t="str">
            <v>2021-01-20 14:54:44</v>
          </cell>
          <cell r="G4461">
            <v>15000</v>
          </cell>
          <cell r="H4461">
            <v>46027</v>
          </cell>
          <cell r="I4461" t="str">
            <v>YOUSUF.KHAN</v>
          </cell>
          <cell r="J4461" t="str">
            <v>Accepted</v>
          </cell>
          <cell r="K4461" t="str">
            <v>Online Transfer</v>
          </cell>
          <cell r="L4461" t="str">
            <v>Renewal</v>
          </cell>
          <cell r="M4461" t="str">
            <v>-</v>
          </cell>
          <cell r="N4461" t="str">
            <v>-</v>
          </cell>
        </row>
        <row r="4462">
          <cell r="E4462">
            <v>7025622</v>
          </cell>
          <cell r="F4462" t="str">
            <v>2024-01-13 16:03:33</v>
          </cell>
          <cell r="G4462">
            <v>15500</v>
          </cell>
          <cell r="H4462">
            <v>46029</v>
          </cell>
          <cell r="I4462" t="str">
            <v>AGHA.M.JAFFER</v>
          </cell>
          <cell r="J4462" t="str">
            <v>Accepted</v>
          </cell>
          <cell r="K4462" t="str">
            <v>Online Transfer</v>
          </cell>
          <cell r="L4462" t="str">
            <v>Renewal</v>
          </cell>
          <cell r="M4462" t="str">
            <v>-</v>
          </cell>
          <cell r="N4462" t="str">
            <v>-</v>
          </cell>
        </row>
        <row r="4463">
          <cell r="E4463" t="str">
            <v>NR025815</v>
          </cell>
          <cell r="F4463" t="str">
            <v>2024-01-17 00:00:00</v>
          </cell>
          <cell r="G4463">
            <v>15500</v>
          </cell>
          <cell r="H4463">
            <v>46029</v>
          </cell>
          <cell r="I4463" t="str">
            <v>YOUSUF.KHAN</v>
          </cell>
          <cell r="J4463" t="str">
            <v>Accepted</v>
          </cell>
          <cell r="K4463" t="str">
            <v>Online Transfer</v>
          </cell>
          <cell r="L4463" t="str">
            <v>Renewal</v>
          </cell>
          <cell r="M4463" t="str">
            <v>-</v>
          </cell>
          <cell r="N4463" t="str">
            <v>-</v>
          </cell>
        </row>
        <row r="4464">
          <cell r="E4464">
            <v>9517165</v>
          </cell>
          <cell r="F4464" t="str">
            <v>2026-01-08 00:00:00</v>
          </cell>
          <cell r="G4464">
            <v>23000</v>
          </cell>
          <cell r="H4464">
            <v>46029</v>
          </cell>
          <cell r="I4464" t="str">
            <v>RAHAT.GUL</v>
          </cell>
          <cell r="J4464" t="str">
            <v>Accepted</v>
          </cell>
          <cell r="K4464" t="str">
            <v>Online Transfer</v>
          </cell>
          <cell r="L4464" t="str">
            <v>Conversion</v>
          </cell>
          <cell r="M4464" t="str">
            <v>N/A</v>
          </cell>
          <cell r="N4464" t="str">
            <v>-</v>
          </cell>
        </row>
        <row r="4465">
          <cell r="E4465">
            <v>7071042</v>
          </cell>
          <cell r="F4465" t="str">
            <v>2025-01-21 15:08:05</v>
          </cell>
          <cell r="G4465">
            <v>15000</v>
          </cell>
          <cell r="H4465">
            <v>46028</v>
          </cell>
          <cell r="I4465" t="str">
            <v>JAWAHIR.SAEED</v>
          </cell>
          <cell r="J4465" t="str">
            <v>Accepted</v>
          </cell>
          <cell r="K4465" t="str">
            <v>Cheque Deposit</v>
          </cell>
          <cell r="L4465" t="str">
            <v>Renewal</v>
          </cell>
          <cell r="M4465" t="str">
            <v>-</v>
          </cell>
          <cell r="N4465" t="str">
            <v>-</v>
          </cell>
        </row>
        <row r="4466">
          <cell r="E4466" t="str">
            <v>GUN126R-5567090(A)</v>
          </cell>
          <cell r="F4466" t="str">
            <v>2025-01-14 17:12:04</v>
          </cell>
          <cell r="G4466">
            <v>12500</v>
          </cell>
          <cell r="H4466">
            <v>46028</v>
          </cell>
          <cell r="I4466" t="str">
            <v>SAIF.MALIK</v>
          </cell>
          <cell r="J4466" t="str">
            <v>Accepted</v>
          </cell>
          <cell r="K4466" t="str">
            <v>Online Transfer</v>
          </cell>
          <cell r="L4466" t="str">
            <v>Renewal</v>
          </cell>
          <cell r="M4466" t="str">
            <v>-</v>
          </cell>
          <cell r="N4466" t="str">
            <v>-</v>
          </cell>
        </row>
        <row r="4467">
          <cell r="E4467" t="str">
            <v>N403336</v>
          </cell>
          <cell r="F4467" t="str">
            <v>2024-01-08 15:29:44</v>
          </cell>
          <cell r="G4467">
            <v>14000</v>
          </cell>
          <cell r="H4467">
            <v>46029</v>
          </cell>
          <cell r="I4467" t="str">
            <v>SAIF.MALIK</v>
          </cell>
          <cell r="J4467" t="str">
            <v>Accepted</v>
          </cell>
          <cell r="K4467" t="str">
            <v>Online Transfer</v>
          </cell>
          <cell r="L4467" t="str">
            <v>Renewal</v>
          </cell>
          <cell r="M4467" t="str">
            <v>-</v>
          </cell>
          <cell r="N4467" t="str">
            <v>-</v>
          </cell>
        </row>
        <row r="4468">
          <cell r="E4468" t="str">
            <v>R9507713</v>
          </cell>
          <cell r="F4468" t="str">
            <v>2024-01-12 18:14:38</v>
          </cell>
          <cell r="G4468">
            <v>10000</v>
          </cell>
          <cell r="H4468">
            <v>46028</v>
          </cell>
          <cell r="I4468" t="str">
            <v>SAIF.MALIK</v>
          </cell>
          <cell r="J4468" t="str">
            <v>Accepted</v>
          </cell>
          <cell r="K4468" t="str">
            <v>Online Transfer</v>
          </cell>
          <cell r="L4468" t="str">
            <v>Renewal</v>
          </cell>
          <cell r="M4468" t="str">
            <v>-</v>
          </cell>
          <cell r="N4468" t="str">
            <v>-</v>
          </cell>
        </row>
        <row r="4469">
          <cell r="E4469">
            <v>6079157</v>
          </cell>
          <cell r="F4469" t="str">
            <v>2023-01-16 16:26:31</v>
          </cell>
          <cell r="G4469">
            <v>10000</v>
          </cell>
          <cell r="H4469">
            <v>46027</v>
          </cell>
          <cell r="I4469" t="str">
            <v>SAIF.MALIK</v>
          </cell>
          <cell r="J4469" t="str">
            <v>Accepted</v>
          </cell>
          <cell r="K4469" t="str">
            <v>Online Transfer</v>
          </cell>
          <cell r="L4469" t="str">
            <v>Renewal</v>
          </cell>
          <cell r="M4469" t="str">
            <v>-</v>
          </cell>
          <cell r="N4469" t="str">
            <v>-</v>
          </cell>
        </row>
        <row r="4470">
          <cell r="E4470" t="str">
            <v>R-9522321</v>
          </cell>
          <cell r="F4470" t="str">
            <v>2024-01-22 16:35:00</v>
          </cell>
          <cell r="G4470">
            <v>9000</v>
          </cell>
          <cell r="H4470">
            <v>46029</v>
          </cell>
          <cell r="I4470" t="str">
            <v>JAWAHIR.SAEED</v>
          </cell>
          <cell r="J4470" t="str">
            <v>Accepted</v>
          </cell>
          <cell r="K4470" t="str">
            <v>Online Transfer</v>
          </cell>
          <cell r="L4470" t="str">
            <v>Renewal</v>
          </cell>
          <cell r="M4470" t="str">
            <v>-</v>
          </cell>
          <cell r="N4470" t="str">
            <v>-</v>
          </cell>
        </row>
        <row r="4471">
          <cell r="E4471" t="str">
            <v>S00113481</v>
          </cell>
          <cell r="F4471" t="str">
            <v>2023-01-16 14:30:12</v>
          </cell>
          <cell r="G4471">
            <v>12500</v>
          </cell>
          <cell r="H4471">
            <v>45999</v>
          </cell>
          <cell r="I4471" t="str">
            <v>ALIZA.WALEED</v>
          </cell>
          <cell r="J4471" t="str">
            <v>Accepted</v>
          </cell>
          <cell r="K4471" t="str">
            <v>Online Transfer</v>
          </cell>
          <cell r="L4471" t="str">
            <v>Renewal</v>
          </cell>
          <cell r="M4471" t="str">
            <v>-</v>
          </cell>
          <cell r="N4471" t="str">
            <v>-</v>
          </cell>
        </row>
        <row r="4472">
          <cell r="E4472" t="str">
            <v>NFBGM2662MR272393</v>
          </cell>
          <cell r="F4472" t="str">
            <v>2025-11-18 22:33:40</v>
          </cell>
          <cell r="G4472">
            <v>12500</v>
          </cell>
          <cell r="H4472">
            <v>46028</v>
          </cell>
          <cell r="I4472" t="str">
            <v>SYED.ZEESHAN.AHMED</v>
          </cell>
          <cell r="J4472" t="str">
            <v>Accepted</v>
          </cell>
          <cell r="K4472" t="str">
            <v>Online Transfer</v>
          </cell>
          <cell r="L4472" t="str">
            <v>Fresh</v>
          </cell>
          <cell r="M4472" t="str">
            <v>N/A</v>
          </cell>
          <cell r="N4472" t="str">
            <v>-</v>
          </cell>
        </row>
        <row r="4473">
          <cell r="E4473" t="str">
            <v>NKMAAB3D1N1016939</v>
          </cell>
          <cell r="F4473" t="str">
            <v>2024-01-16 00:00:00</v>
          </cell>
          <cell r="G4473">
            <v>10000</v>
          </cell>
          <cell r="H4473">
            <v>46028</v>
          </cell>
          <cell r="I4473" t="str">
            <v>M.MUSTAFA</v>
          </cell>
          <cell r="J4473" t="str">
            <v>Accepted</v>
          </cell>
          <cell r="K4473" t="str">
            <v>Online Transfer</v>
          </cell>
          <cell r="L4473" t="str">
            <v>Renewal</v>
          </cell>
          <cell r="M4473" t="str">
            <v>-</v>
          </cell>
          <cell r="N4473" t="str">
            <v>-</v>
          </cell>
        </row>
        <row r="4474">
          <cell r="E4474" t="str">
            <v>NF1AET306H1089290</v>
          </cell>
          <cell r="F4474" t="str">
            <v>2026-01-03 14:12:22</v>
          </cell>
          <cell r="G4474">
            <v>12500</v>
          </cell>
          <cell r="H4474">
            <v>46035</v>
          </cell>
          <cell r="I4474" t="str">
            <v>HASSAN.MUSTAFA</v>
          </cell>
          <cell r="J4474" t="str">
            <v>Accepted</v>
          </cell>
          <cell r="K4474" t="str">
            <v>Cash</v>
          </cell>
          <cell r="L4474" t="str">
            <v>Fresh</v>
          </cell>
          <cell r="M4474" t="str">
            <v>N/A</v>
          </cell>
          <cell r="N4474" t="str">
            <v>-</v>
          </cell>
        </row>
        <row r="4475">
          <cell r="E4475" t="str">
            <v>NF1AET306H1023096</v>
          </cell>
          <cell r="F4475" t="str">
            <v>2025-01-07 13:35:42</v>
          </cell>
          <cell r="G4475">
            <v>11000</v>
          </cell>
          <cell r="H4475">
            <v>46028</v>
          </cell>
          <cell r="I4475" t="str">
            <v>JAWAHIR.SAEED</v>
          </cell>
          <cell r="J4475" t="str">
            <v>Accepted</v>
          </cell>
          <cell r="K4475" t="str">
            <v>Online Transfer</v>
          </cell>
          <cell r="L4475" t="str">
            <v>Renewal</v>
          </cell>
          <cell r="M4475" t="str">
            <v>-</v>
          </cell>
          <cell r="N4475" t="str">
            <v>-</v>
          </cell>
        </row>
        <row r="4476">
          <cell r="E4476" t="str">
            <v>ZRE172R-7017411</v>
          </cell>
          <cell r="F4476" t="str">
            <v>2019-01-19 10:53:21</v>
          </cell>
          <cell r="G4476">
            <v>10000</v>
          </cell>
          <cell r="H4476">
            <v>46028</v>
          </cell>
          <cell r="I4476" t="str">
            <v>HASNAIN</v>
          </cell>
          <cell r="J4476" t="str">
            <v>Accepted</v>
          </cell>
          <cell r="K4476" t="str">
            <v>Online Transfer</v>
          </cell>
          <cell r="L4476" t="str">
            <v>Renewal</v>
          </cell>
          <cell r="M4476" t="str">
            <v>-</v>
          </cell>
          <cell r="N4476" t="str">
            <v>-</v>
          </cell>
        </row>
        <row r="4477">
          <cell r="E4477" t="str">
            <v>ZRE171R-6083283</v>
          </cell>
          <cell r="F4477" t="str">
            <v>2023-12-09 16:17:34</v>
          </cell>
          <cell r="G4477">
            <v>14000</v>
          </cell>
          <cell r="H4477">
            <v>46028</v>
          </cell>
          <cell r="I4477" t="str">
            <v>AGHA.M.JAFFER</v>
          </cell>
          <cell r="J4477" t="str">
            <v>Accepted</v>
          </cell>
          <cell r="K4477" t="str">
            <v>Online Transfer</v>
          </cell>
          <cell r="L4477" t="str">
            <v>Renewal</v>
          </cell>
          <cell r="M4477" t="str">
            <v>-</v>
          </cell>
          <cell r="N4477" t="str">
            <v>-</v>
          </cell>
        </row>
        <row r="4478">
          <cell r="E4478" t="str">
            <v>BJ-8487</v>
          </cell>
          <cell r="F4478" t="str">
            <v>2025-01-10 00:00:00</v>
          </cell>
          <cell r="G4478">
            <v>16000</v>
          </cell>
          <cell r="H4478">
            <v>46028</v>
          </cell>
          <cell r="I4478" t="str">
            <v>FARJAD.MANZOOR</v>
          </cell>
          <cell r="J4478" t="str">
            <v>Accepted</v>
          </cell>
          <cell r="K4478" t="str">
            <v>Online Transfer</v>
          </cell>
          <cell r="L4478" t="str">
            <v>Renewal</v>
          </cell>
          <cell r="M4478" t="str">
            <v>-</v>
          </cell>
          <cell r="N4478" t="str">
            <v>-</v>
          </cell>
        </row>
        <row r="4479">
          <cell r="E4479">
            <v>6047511</v>
          </cell>
          <cell r="F4479" t="str">
            <v>2021-01-18 10:06:18</v>
          </cell>
          <cell r="G4479">
            <v>16000</v>
          </cell>
          <cell r="H4479">
            <v>46028</v>
          </cell>
          <cell r="I4479" t="str">
            <v>FARJAD.MANZOOR</v>
          </cell>
          <cell r="J4479" t="str">
            <v>Accepted</v>
          </cell>
          <cell r="K4479" t="str">
            <v>Online Transfer</v>
          </cell>
          <cell r="L4479" t="str">
            <v>Renewal</v>
          </cell>
          <cell r="M4479" t="str">
            <v>-</v>
          </cell>
          <cell r="N4479" t="str">
            <v>-</v>
          </cell>
        </row>
        <row r="4480">
          <cell r="E4480" t="str">
            <v>SR308PK496986</v>
          </cell>
          <cell r="F4480" t="str">
            <v>2024-07-24 16:03:11</v>
          </cell>
          <cell r="G4480">
            <v>11280</v>
          </cell>
          <cell r="H4480">
            <v>46030</v>
          </cell>
          <cell r="I4480" t="str">
            <v>MUHAMMAD.UMER</v>
          </cell>
          <cell r="J4480" t="str">
            <v>Accepted</v>
          </cell>
          <cell r="K4480" t="str">
            <v>Cheque</v>
          </cell>
          <cell r="L4480" t="str">
            <v>Renewal</v>
          </cell>
          <cell r="M4480" t="str">
            <v>-</v>
          </cell>
          <cell r="N4480" t="str">
            <v>-</v>
          </cell>
        </row>
        <row r="4481">
          <cell r="E4481">
            <v>200250</v>
          </cell>
          <cell r="F4481" t="str">
            <v>2024-01-11 16:56:33</v>
          </cell>
          <cell r="G4481">
            <v>13500</v>
          </cell>
          <cell r="H4481">
            <v>46028</v>
          </cell>
          <cell r="I4481" t="str">
            <v>HUZAIFA.KHAN</v>
          </cell>
          <cell r="J4481" t="str">
            <v>Accepted</v>
          </cell>
          <cell r="K4481" t="str">
            <v>Cash Deposit</v>
          </cell>
          <cell r="L4481" t="str">
            <v>Renewal</v>
          </cell>
          <cell r="M4481" t="str">
            <v>-</v>
          </cell>
          <cell r="N4481" t="str">
            <v>-</v>
          </cell>
        </row>
        <row r="4482">
          <cell r="E4482" t="str">
            <v>PMFZBX7BLRN106868</v>
          </cell>
          <cell r="F4482" t="str">
            <v>2024-07-23 12:11:47</v>
          </cell>
          <cell r="G4482">
            <v>11280</v>
          </cell>
          <cell r="H4482">
            <v>46030</v>
          </cell>
          <cell r="I4482" t="str">
            <v>MUHAMMAD.UMER</v>
          </cell>
          <cell r="J4482" t="str">
            <v>Accepted</v>
          </cell>
          <cell r="K4482" t="str">
            <v>Cheque</v>
          </cell>
          <cell r="L4482" t="str">
            <v>Renewal</v>
          </cell>
          <cell r="M4482" t="str">
            <v>-</v>
          </cell>
          <cell r="N4482" t="str">
            <v>-</v>
          </cell>
        </row>
        <row r="4483">
          <cell r="E4483">
            <v>4165104</v>
          </cell>
          <cell r="F4483" t="str">
            <v>2024-01-09 13:54:17</v>
          </cell>
          <cell r="G4483">
            <v>12500</v>
          </cell>
          <cell r="H4483">
            <v>46035</v>
          </cell>
          <cell r="I4483" t="str">
            <v>HUZAIFA.KHAN</v>
          </cell>
          <cell r="J4483" t="str">
            <v>Accepted</v>
          </cell>
          <cell r="K4483" t="str">
            <v>Cash</v>
          </cell>
          <cell r="L4483" t="str">
            <v>Renewal</v>
          </cell>
          <cell r="M4483" t="str">
            <v>-</v>
          </cell>
          <cell r="N4483" t="str">
            <v>-</v>
          </cell>
        </row>
        <row r="4484">
          <cell r="E4484" t="str">
            <v>NFBFC6665KR058968</v>
          </cell>
          <cell r="F4484" t="str">
            <v>2025-12-15 13:56:50</v>
          </cell>
          <cell r="G4484">
            <v>14000</v>
          </cell>
          <cell r="H4484">
            <v>46028</v>
          </cell>
          <cell r="I4484" t="str">
            <v>ANIL</v>
          </cell>
          <cell r="J4484" t="str">
            <v>Accepted</v>
          </cell>
          <cell r="K4484" t="str">
            <v>Online Transfer</v>
          </cell>
          <cell r="L4484" t="str">
            <v>Fresh</v>
          </cell>
          <cell r="M4484" t="str">
            <v>N/A</v>
          </cell>
          <cell r="N4484" t="str">
            <v>-</v>
          </cell>
        </row>
        <row r="4485">
          <cell r="E4485" t="str">
            <v>SR308PK496985</v>
          </cell>
          <cell r="F4485" t="str">
            <v>2024-07-23 14:27:20</v>
          </cell>
          <cell r="G4485">
            <v>11280</v>
          </cell>
          <cell r="H4485">
            <v>46030</v>
          </cell>
          <cell r="I4485" t="str">
            <v>RAHAT.GUL</v>
          </cell>
          <cell r="J4485" t="str">
            <v>Accepted</v>
          </cell>
          <cell r="K4485" t="str">
            <v>Cheque</v>
          </cell>
          <cell r="L4485" t="str">
            <v>Renewal</v>
          </cell>
          <cell r="M4485" t="str">
            <v>-</v>
          </cell>
          <cell r="N4485" t="str">
            <v>-</v>
          </cell>
        </row>
        <row r="4486">
          <cell r="E4486" t="str">
            <v>NZE170R-4064562</v>
          </cell>
          <cell r="F4486" t="str">
            <v>2025-01-16 00:00:00</v>
          </cell>
          <cell r="G4486">
            <v>13000</v>
          </cell>
          <cell r="H4486">
            <v>46029</v>
          </cell>
          <cell r="I4486" t="str">
            <v>RAHAT.GUL</v>
          </cell>
          <cell r="J4486" t="str">
            <v>Accepted</v>
          </cell>
          <cell r="K4486" t="str">
            <v>Online Transfer</v>
          </cell>
          <cell r="L4486" t="str">
            <v>Renewal</v>
          </cell>
          <cell r="M4486" t="str">
            <v>-</v>
          </cell>
          <cell r="N4486" t="str">
            <v>-</v>
          </cell>
        </row>
        <row r="4487">
          <cell r="E4487">
            <v>10019692</v>
          </cell>
          <cell r="F4487" t="str">
            <v>2019-01-14 11:33:27</v>
          </cell>
          <cell r="G4487">
            <v>14000</v>
          </cell>
          <cell r="H4487">
            <v>46029</v>
          </cell>
          <cell r="I4487" t="str">
            <v>WASEEM.TARIQ</v>
          </cell>
          <cell r="J4487" t="str">
            <v>Accepted</v>
          </cell>
          <cell r="K4487" t="str">
            <v>Online Transfer</v>
          </cell>
          <cell r="L4487" t="str">
            <v>Renewal</v>
          </cell>
          <cell r="M4487" t="str">
            <v>-</v>
          </cell>
          <cell r="N4487" t="str">
            <v>-</v>
          </cell>
        </row>
        <row r="4488">
          <cell r="E4488">
            <v>7070306</v>
          </cell>
          <cell r="F4488" t="str">
            <v>2025-01-11 12:25:42</v>
          </cell>
          <cell r="G4488">
            <v>16000</v>
          </cell>
          <cell r="H4488">
            <v>46028</v>
          </cell>
          <cell r="I4488" t="str">
            <v>ZAYNAB.MUSTAFA</v>
          </cell>
          <cell r="J4488" t="str">
            <v>Accepted</v>
          </cell>
          <cell r="K4488" t="str">
            <v>Online Transfer</v>
          </cell>
          <cell r="L4488" t="str">
            <v>Renewal</v>
          </cell>
          <cell r="M4488" t="str">
            <v>-</v>
          </cell>
          <cell r="N4488" t="str">
            <v>-</v>
          </cell>
        </row>
        <row r="4489">
          <cell r="E4489" t="str">
            <v>NF1AVK31H10093832</v>
          </cell>
          <cell r="F4489" t="str">
            <v>2025-12-31 17:47:26</v>
          </cell>
          <cell r="G4489">
            <v>15000</v>
          </cell>
          <cell r="H4489">
            <v>46021</v>
          </cell>
          <cell r="I4489" t="str">
            <v>JOSEPH.H</v>
          </cell>
          <cell r="J4489" t="str">
            <v>Accepted</v>
          </cell>
          <cell r="K4489" t="str">
            <v>Online Transfer</v>
          </cell>
          <cell r="L4489" t="str">
            <v>Fresh</v>
          </cell>
          <cell r="M4489" t="str">
            <v>N/A</v>
          </cell>
          <cell r="N4489" t="str">
            <v>-</v>
          </cell>
        </row>
        <row r="4490">
          <cell r="E4490">
            <v>10062600</v>
          </cell>
          <cell r="F4490" t="str">
            <v>2025-11-26 17:19:36</v>
          </cell>
          <cell r="G4490">
            <v>12500</v>
          </cell>
          <cell r="H4490">
            <v>46028</v>
          </cell>
          <cell r="I4490" t="str">
            <v>SHAHZAD.BHATTI</v>
          </cell>
          <cell r="J4490" t="str">
            <v>Accepted</v>
          </cell>
          <cell r="K4490" t="str">
            <v>Cash Deposit</v>
          </cell>
          <cell r="L4490" t="str">
            <v>Fresh</v>
          </cell>
          <cell r="M4490" t="str">
            <v>N/A</v>
          </cell>
          <cell r="N4490" t="str">
            <v>-</v>
          </cell>
        </row>
        <row r="4491">
          <cell r="E4491">
            <v>6087514</v>
          </cell>
          <cell r="F4491" t="str">
            <v>2025-11-26 12:33:33</v>
          </cell>
          <cell r="G4491">
            <v>12500</v>
          </cell>
          <cell r="H4491">
            <v>46028</v>
          </cell>
          <cell r="I4491" t="str">
            <v>SHAHZAD.BHATTI</v>
          </cell>
          <cell r="J4491" t="str">
            <v>Accepted</v>
          </cell>
          <cell r="K4491" t="str">
            <v>Cash Deposit</v>
          </cell>
          <cell r="L4491" t="str">
            <v>Fresh</v>
          </cell>
          <cell r="M4491" t="str">
            <v>N/A</v>
          </cell>
          <cell r="N4491" t="str">
            <v>-</v>
          </cell>
        </row>
        <row r="4492">
          <cell r="E4492" t="str">
            <v>R140488</v>
          </cell>
          <cell r="F4492" t="str">
            <v>2025-12-06 11:09:52</v>
          </cell>
          <cell r="G4492">
            <v>12500</v>
          </cell>
          <cell r="H4492">
            <v>46024</v>
          </cell>
          <cell r="I4492" t="str">
            <v>SHAHZAD.BHATTI</v>
          </cell>
          <cell r="J4492" t="str">
            <v>Accepted</v>
          </cell>
          <cell r="K4492" t="str">
            <v>Cash Deposit</v>
          </cell>
          <cell r="L4492" t="str">
            <v>Fresh</v>
          </cell>
          <cell r="M4492" t="str">
            <v>N/A</v>
          </cell>
          <cell r="N4492" t="str">
            <v>-</v>
          </cell>
        </row>
        <row r="4493">
          <cell r="E4493">
            <v>7062711</v>
          </cell>
          <cell r="F4493" t="str">
            <v>2025-12-05 16:52:01</v>
          </cell>
          <cell r="G4493">
            <v>12500</v>
          </cell>
          <cell r="H4493">
            <v>46024</v>
          </cell>
          <cell r="I4493" t="str">
            <v>SHAHZAD.BHATTI</v>
          </cell>
          <cell r="J4493" t="str">
            <v>Accepted</v>
          </cell>
          <cell r="K4493" t="str">
            <v>Cash Deposit</v>
          </cell>
          <cell r="L4493" t="str">
            <v>Fresh</v>
          </cell>
          <cell r="M4493" t="str">
            <v>N/A</v>
          </cell>
          <cell r="N4493" t="str">
            <v>-</v>
          </cell>
        </row>
        <row r="4494">
          <cell r="E4494" t="str">
            <v>A-19929</v>
          </cell>
          <cell r="F4494" t="str">
            <v>2025-12-04 15:44:40</v>
          </cell>
          <cell r="G4494">
            <v>12500</v>
          </cell>
          <cell r="H4494">
            <v>46024</v>
          </cell>
          <cell r="I4494" t="str">
            <v>SHAHZAD.BHATTI</v>
          </cell>
          <cell r="J4494" t="str">
            <v>Accepted</v>
          </cell>
          <cell r="K4494" t="str">
            <v>Cash Deposit</v>
          </cell>
          <cell r="L4494" t="str">
            <v>Fresh</v>
          </cell>
          <cell r="M4494" t="str">
            <v>N/A</v>
          </cell>
          <cell r="N4494" t="str">
            <v>-</v>
          </cell>
        </row>
        <row r="4495">
          <cell r="E4495">
            <v>7054399</v>
          </cell>
          <cell r="F4495" t="str">
            <v>2025-11-29 14:38:11</v>
          </cell>
          <cell r="G4495">
            <v>12500</v>
          </cell>
          <cell r="H4495">
            <v>46028</v>
          </cell>
          <cell r="I4495" t="str">
            <v>SHAHZAD.BHATTI</v>
          </cell>
          <cell r="J4495" t="str">
            <v>Accepted</v>
          </cell>
          <cell r="K4495" t="str">
            <v>Cash Deposit</v>
          </cell>
          <cell r="L4495" t="str">
            <v>Fresh</v>
          </cell>
          <cell r="M4495" t="str">
            <v>N/A</v>
          </cell>
          <cell r="N4495" t="str">
            <v>-</v>
          </cell>
        </row>
        <row r="4496">
          <cell r="E4496">
            <v>6091041</v>
          </cell>
          <cell r="F4496" t="str">
            <v>2025-12-24 13:22:12</v>
          </cell>
          <cell r="G4496">
            <v>12500</v>
          </cell>
          <cell r="H4496">
            <v>46028</v>
          </cell>
          <cell r="I4496" t="str">
            <v>SHAHZAD.BHATTI</v>
          </cell>
          <cell r="J4496" t="str">
            <v>Accepted</v>
          </cell>
          <cell r="K4496" t="str">
            <v>Cash Deposit</v>
          </cell>
          <cell r="L4496" t="str">
            <v>Fresh</v>
          </cell>
          <cell r="M4496" t="str">
            <v>N/A</v>
          </cell>
          <cell r="N4496" t="str">
            <v>-</v>
          </cell>
        </row>
        <row r="4497">
          <cell r="E4497">
            <v>721891</v>
          </cell>
          <cell r="F4497" t="str">
            <v>2025-12-31 15:07:05</v>
          </cell>
          <cell r="G4497">
            <v>12500</v>
          </cell>
          <cell r="H4497">
            <v>46028</v>
          </cell>
          <cell r="I4497" t="str">
            <v>JOSEPH.H</v>
          </cell>
          <cell r="J4497" t="str">
            <v>Accepted</v>
          </cell>
          <cell r="K4497" t="str">
            <v>Online Transfer</v>
          </cell>
          <cell r="L4497" t="str">
            <v>Fresh</v>
          </cell>
          <cell r="M4497" t="str">
            <v>N/A</v>
          </cell>
          <cell r="N4497" t="str">
            <v>-</v>
          </cell>
        </row>
        <row r="4498">
          <cell r="E4498" t="str">
            <v>KSP210-0074970</v>
          </cell>
          <cell r="F4498" t="str">
            <v>2025-12-31 14:20:08</v>
          </cell>
          <cell r="G4498">
            <v>30000</v>
          </cell>
          <cell r="H4498">
            <v>46028</v>
          </cell>
          <cell r="I4498" t="str">
            <v>JOSEPH.H</v>
          </cell>
          <cell r="J4498" t="str">
            <v>Accepted</v>
          </cell>
          <cell r="K4498" t="str">
            <v>Online Transfer</v>
          </cell>
          <cell r="L4498" t="str">
            <v>Fresh</v>
          </cell>
          <cell r="M4498" t="str">
            <v>N/A</v>
          </cell>
          <cell r="N4498" t="str">
            <v>-</v>
          </cell>
        </row>
        <row r="4499">
          <cell r="E4499" t="str">
            <v>PK10075923</v>
          </cell>
          <cell r="F4499" t="str">
            <v>2025-12-08 12:54:57</v>
          </cell>
          <cell r="G4499">
            <v>20000</v>
          </cell>
          <cell r="H4499">
            <v>46017</v>
          </cell>
          <cell r="I4499" t="str">
            <v>SHAHZAD.BHATTI</v>
          </cell>
          <cell r="J4499" t="str">
            <v>Accepted</v>
          </cell>
          <cell r="K4499" t="str">
            <v>Online Transfer</v>
          </cell>
          <cell r="L4499" t="str">
            <v>Fresh</v>
          </cell>
          <cell r="M4499" t="str">
            <v>N/A</v>
          </cell>
          <cell r="N4499" t="str">
            <v>-</v>
          </cell>
        </row>
        <row r="4500">
          <cell r="E4500">
            <v>1281046</v>
          </cell>
          <cell r="F4500" t="str">
            <v>2025-12-06 14:56:38</v>
          </cell>
          <cell r="G4500">
            <v>20000</v>
          </cell>
          <cell r="H4500">
            <v>46017</v>
          </cell>
          <cell r="I4500" t="str">
            <v>SHAHZAD.BHATTI</v>
          </cell>
          <cell r="J4500" t="str">
            <v>Accepted</v>
          </cell>
          <cell r="K4500" t="str">
            <v>Online Transfer</v>
          </cell>
          <cell r="L4500" t="str">
            <v>Fresh</v>
          </cell>
          <cell r="M4500" t="str">
            <v>N/A</v>
          </cell>
          <cell r="N4500" t="str">
            <v>-</v>
          </cell>
        </row>
        <row r="4501">
          <cell r="E4501">
            <v>1126265</v>
          </cell>
          <cell r="F4501" t="str">
            <v>2025-12-06 13:46:14</v>
          </cell>
          <cell r="G4501">
            <v>12500</v>
          </cell>
          <cell r="H4501">
            <v>46022</v>
          </cell>
          <cell r="I4501" t="str">
            <v>SHAHZAD.BHATTI</v>
          </cell>
          <cell r="J4501" t="str">
            <v>Accepted</v>
          </cell>
          <cell r="K4501" t="str">
            <v>Online Transfer</v>
          </cell>
          <cell r="L4501" t="str">
            <v>Fresh</v>
          </cell>
          <cell r="M4501" t="str">
            <v>N/A</v>
          </cell>
          <cell r="N4501" t="str">
            <v>-</v>
          </cell>
        </row>
        <row r="4502">
          <cell r="E4502">
            <v>1120110</v>
          </cell>
          <cell r="F4502" t="str">
            <v>2025-12-06 14:05:19</v>
          </cell>
          <cell r="G4502">
            <v>12500</v>
          </cell>
          <cell r="H4502">
            <v>46013</v>
          </cell>
          <cell r="I4502" t="str">
            <v>SHAHZAD.BHATTI</v>
          </cell>
          <cell r="J4502" t="str">
            <v>Accepted</v>
          </cell>
          <cell r="K4502" t="str">
            <v>Online Transfer</v>
          </cell>
          <cell r="L4502" t="str">
            <v>Fresh</v>
          </cell>
          <cell r="M4502" t="str">
            <v>N/A</v>
          </cell>
          <cell r="N4502" t="str">
            <v>-</v>
          </cell>
        </row>
        <row r="4503">
          <cell r="E4503" t="str">
            <v>NZE170R-4046615</v>
          </cell>
          <cell r="F4503" t="str">
            <v>2026-01-03 15:07:03</v>
          </cell>
          <cell r="G4503">
            <v>19000</v>
          </cell>
          <cell r="H4503">
            <v>46025</v>
          </cell>
          <cell r="I4503" t="str">
            <v>SABOOR.ALI</v>
          </cell>
          <cell r="J4503" t="str">
            <v>Accepted</v>
          </cell>
          <cell r="K4503" t="str">
            <v>Online Transfer</v>
          </cell>
          <cell r="L4503" t="str">
            <v>Fresh</v>
          </cell>
          <cell r="M4503" t="str">
            <v>n/a</v>
          </cell>
          <cell r="N4503">
            <v>0</v>
          </cell>
        </row>
        <row r="4504">
          <cell r="E4504">
            <v>6063727</v>
          </cell>
          <cell r="F4504" t="str">
            <v>2025-01-20 00:00:00</v>
          </cell>
          <cell r="G4504">
            <v>10000</v>
          </cell>
          <cell r="H4504">
            <v>46028</v>
          </cell>
          <cell r="I4504" t="str">
            <v>M.KHALID</v>
          </cell>
          <cell r="J4504" t="str">
            <v>Accepted</v>
          </cell>
          <cell r="K4504" t="str">
            <v>Online Transfer</v>
          </cell>
          <cell r="L4504" t="str">
            <v>Renewal</v>
          </cell>
          <cell r="M4504" t="str">
            <v>-</v>
          </cell>
          <cell r="N4504" t="str">
            <v>-</v>
          </cell>
        </row>
        <row r="4505">
          <cell r="E4505" t="str">
            <v>NF1AVK31H10063913</v>
          </cell>
          <cell r="F4505" t="str">
            <v>2023-12-30 16:34:40</v>
          </cell>
          <cell r="G4505">
            <v>12500</v>
          </cell>
          <cell r="H4505">
            <v>46028</v>
          </cell>
          <cell r="I4505" t="str">
            <v>SHAHROZ</v>
          </cell>
          <cell r="J4505" t="str">
            <v>Accepted</v>
          </cell>
          <cell r="K4505" t="str">
            <v>Online Transfer</v>
          </cell>
          <cell r="L4505" t="str">
            <v>Renewal</v>
          </cell>
          <cell r="M4505" t="str">
            <v>-</v>
          </cell>
          <cell r="N4505" t="str">
            <v>-</v>
          </cell>
        </row>
        <row r="4506">
          <cell r="E4506" t="str">
            <v>BTP-147</v>
          </cell>
          <cell r="F4506" t="str">
            <v>2026-01-02 18:32:01</v>
          </cell>
          <cell r="G4506">
            <v>15000</v>
          </cell>
          <cell r="H4506">
            <v>46025</v>
          </cell>
          <cell r="I4506" t="str">
            <v>SABOOR.ALI</v>
          </cell>
          <cell r="J4506" t="str">
            <v>Accepted</v>
          </cell>
          <cell r="K4506" t="str">
            <v>Online Transfer</v>
          </cell>
          <cell r="L4506" t="str">
            <v>Fresh</v>
          </cell>
          <cell r="M4506" t="str">
            <v>N/A</v>
          </cell>
          <cell r="N4506" t="str">
            <v>-</v>
          </cell>
        </row>
        <row r="4507">
          <cell r="E4507" t="str">
            <v>H1143265</v>
          </cell>
          <cell r="F4507" t="str">
            <v>2025-12-04 12:33:24</v>
          </cell>
          <cell r="G4507">
            <v>12500</v>
          </cell>
          <cell r="H4507">
            <v>46028</v>
          </cell>
          <cell r="I4507" t="str">
            <v>SHAHZAD.BHATTI</v>
          </cell>
          <cell r="J4507" t="str">
            <v>Accepted</v>
          </cell>
          <cell r="K4507" t="str">
            <v>Cheque Deposit</v>
          </cell>
          <cell r="L4507" t="str">
            <v>Fresh</v>
          </cell>
          <cell r="M4507" t="str">
            <v>N/A</v>
          </cell>
          <cell r="N4507" t="str">
            <v>-</v>
          </cell>
        </row>
        <row r="4508">
          <cell r="E4508" t="str">
            <v>NF1AVK3101005721</v>
          </cell>
          <cell r="F4508" t="str">
            <v>2026-01-02 00:00:00</v>
          </cell>
          <cell r="G4508">
            <v>13000</v>
          </cell>
          <cell r="H4508">
            <v>46024</v>
          </cell>
          <cell r="I4508" t="str">
            <v>SABOOR.ALI</v>
          </cell>
          <cell r="J4508" t="str">
            <v>Accepted</v>
          </cell>
          <cell r="K4508" t="str">
            <v>Online Transfer</v>
          </cell>
          <cell r="L4508" t="str">
            <v>Fresh</v>
          </cell>
          <cell r="M4508" t="str">
            <v>N/A</v>
          </cell>
          <cell r="N4508" t="str">
            <v>-</v>
          </cell>
        </row>
        <row r="4509">
          <cell r="E4509">
            <v>7003952</v>
          </cell>
          <cell r="F4509" t="str">
            <v>2024-12-31 12:49:51</v>
          </cell>
          <cell r="G4509">
            <v>12500</v>
          </cell>
          <cell r="H4509">
            <v>46024</v>
          </cell>
          <cell r="I4509" t="str">
            <v>SHAHROZ</v>
          </cell>
          <cell r="J4509" t="str">
            <v>Accepted</v>
          </cell>
          <cell r="K4509" t="str">
            <v>Cheque Deposit</v>
          </cell>
          <cell r="L4509" t="str">
            <v>Renewal</v>
          </cell>
          <cell r="M4509" t="str">
            <v>-</v>
          </cell>
          <cell r="N4509" t="str">
            <v>-</v>
          </cell>
        </row>
        <row r="4510">
          <cell r="E4510" t="str">
            <v>NFBFE1655PR007465</v>
          </cell>
          <cell r="F4510" t="str">
            <v>2026-01-01 19:08:19</v>
          </cell>
          <cell r="G4510">
            <v>16000</v>
          </cell>
          <cell r="H4510">
            <v>46023</v>
          </cell>
          <cell r="I4510" t="str">
            <v>SABOOR.ALI</v>
          </cell>
          <cell r="J4510" t="str">
            <v>Accepted</v>
          </cell>
          <cell r="K4510" t="str">
            <v>Online Transfer</v>
          </cell>
          <cell r="L4510" t="str">
            <v>Fresh</v>
          </cell>
          <cell r="M4510" t="str">
            <v>N/A</v>
          </cell>
          <cell r="N4510" t="str">
            <v>-</v>
          </cell>
        </row>
        <row r="4511">
          <cell r="E4511" t="str">
            <v>CAQ-425</v>
          </cell>
          <cell r="F4511" t="str">
            <v>2026-01-01 21:05:23</v>
          </cell>
          <cell r="G4511">
            <v>15000</v>
          </cell>
          <cell r="H4511">
            <v>46024</v>
          </cell>
          <cell r="I4511" t="str">
            <v>SABOOR.ALI</v>
          </cell>
          <cell r="J4511" t="str">
            <v>Accepted</v>
          </cell>
          <cell r="K4511" t="str">
            <v>Online Transfer</v>
          </cell>
          <cell r="L4511" t="str">
            <v>Fresh</v>
          </cell>
          <cell r="M4511" t="str">
            <v>N/A</v>
          </cell>
          <cell r="N4511" t="str">
            <v>-</v>
          </cell>
        </row>
        <row r="4512">
          <cell r="E4512" t="str">
            <v>HB065207</v>
          </cell>
          <cell r="F4512" t="str">
            <v>2026-01-01 18:11:40</v>
          </cell>
          <cell r="G4512">
            <v>13000</v>
          </cell>
          <cell r="H4512">
            <v>46027</v>
          </cell>
          <cell r="I4512" t="str">
            <v>SABOOR.ALI</v>
          </cell>
          <cell r="J4512" t="str">
            <v>Accepted</v>
          </cell>
          <cell r="K4512" t="str">
            <v>Cash Deposit</v>
          </cell>
          <cell r="L4512" t="str">
            <v>Fresh</v>
          </cell>
          <cell r="M4512" t="str">
            <v>N/A</v>
          </cell>
          <cell r="N4512" t="str">
            <v>-</v>
          </cell>
        </row>
        <row r="4513">
          <cell r="E4513">
            <v>10127076</v>
          </cell>
          <cell r="F4513" t="str">
            <v>2022-01-08 10:22:06</v>
          </cell>
          <cell r="G4513">
            <v>14000</v>
          </cell>
          <cell r="H4513">
            <v>46024</v>
          </cell>
          <cell r="I4513" t="str">
            <v>ABDUL.AHAD</v>
          </cell>
          <cell r="J4513" t="str">
            <v>Accepted</v>
          </cell>
          <cell r="K4513" t="str">
            <v>Online Transfer</v>
          </cell>
          <cell r="L4513" t="str">
            <v>Renewal</v>
          </cell>
          <cell r="M4513" t="str">
            <v>-</v>
          </cell>
          <cell r="N4513" t="str">
            <v>-</v>
          </cell>
        </row>
        <row r="4514">
          <cell r="E4514" t="str">
            <v>NKMASE2E9S1005507</v>
          </cell>
          <cell r="F4514" t="str">
            <v>2026-01-01 12:28:27</v>
          </cell>
          <cell r="G4514">
            <v>15000</v>
          </cell>
          <cell r="H4514">
            <v>46023</v>
          </cell>
          <cell r="I4514" t="str">
            <v>SABOOR.ALI</v>
          </cell>
          <cell r="J4514" t="str">
            <v>Accepted</v>
          </cell>
          <cell r="K4514" t="str">
            <v>Online Transfer</v>
          </cell>
          <cell r="L4514" t="str">
            <v>Fresh</v>
          </cell>
          <cell r="M4514" t="str">
            <v>N/A</v>
          </cell>
          <cell r="N4514" t="str">
            <v>-</v>
          </cell>
        </row>
        <row r="4515">
          <cell r="E4515" t="str">
            <v>A1J310PK10126690</v>
          </cell>
          <cell r="F4515" t="str">
            <v>2026-01-01 11:15:26</v>
          </cell>
          <cell r="G4515">
            <v>14000</v>
          </cell>
          <cell r="H4515">
            <v>46023</v>
          </cell>
          <cell r="I4515" t="str">
            <v>SABOOR.ALI</v>
          </cell>
          <cell r="J4515" t="str">
            <v>Accepted</v>
          </cell>
          <cell r="K4515" t="str">
            <v>Online Transfer</v>
          </cell>
          <cell r="L4515" t="str">
            <v>Fresh</v>
          </cell>
          <cell r="M4515" t="str">
            <v>N/A</v>
          </cell>
          <cell r="N4515" t="str">
            <v>-</v>
          </cell>
        </row>
        <row r="4516">
          <cell r="E4516" t="str">
            <v>NFBFE165XNR001982</v>
          </cell>
          <cell r="F4516" t="str">
            <v>2026-01-07 00:00:00</v>
          </cell>
          <cell r="G4516">
            <v>18000</v>
          </cell>
          <cell r="H4516">
            <v>46028</v>
          </cell>
          <cell r="I4516" t="str">
            <v>ABDUL.AHAD</v>
          </cell>
          <cell r="J4516" t="str">
            <v>Accepted</v>
          </cell>
          <cell r="K4516" t="str">
            <v>Online Transfer</v>
          </cell>
          <cell r="L4516" t="str">
            <v>Conversion</v>
          </cell>
          <cell r="M4516" t="str">
            <v>non</v>
          </cell>
          <cell r="N4516" t="str">
            <v>-</v>
          </cell>
        </row>
        <row r="4517">
          <cell r="E4517" t="str">
            <v>PMHD841FMNN305543</v>
          </cell>
          <cell r="F4517" t="str">
            <v>2023-01-06 20:47:36</v>
          </cell>
          <cell r="G4517">
            <v>15000</v>
          </cell>
          <cell r="H4517">
            <v>46028</v>
          </cell>
          <cell r="I4517" t="str">
            <v>ABDUL.AHAD</v>
          </cell>
          <cell r="J4517" t="str">
            <v>Accepted</v>
          </cell>
          <cell r="K4517" t="str">
            <v>Online Transfer</v>
          </cell>
          <cell r="L4517" t="str">
            <v>Renewal</v>
          </cell>
          <cell r="M4517" t="str">
            <v>-</v>
          </cell>
          <cell r="N4517" t="str">
            <v>-</v>
          </cell>
        </row>
        <row r="4518">
          <cell r="E4518">
            <v>6048396</v>
          </cell>
          <cell r="F4518" t="str">
            <v>2021-01-18 16:18:41</v>
          </cell>
          <cell r="G4518">
            <v>15000</v>
          </cell>
          <cell r="H4518">
            <v>46028</v>
          </cell>
          <cell r="I4518" t="str">
            <v>ABDUL.AHAD</v>
          </cell>
          <cell r="J4518" t="str">
            <v>Accepted</v>
          </cell>
          <cell r="K4518" t="str">
            <v>Online Transfer</v>
          </cell>
          <cell r="L4518" t="str">
            <v>Renewal</v>
          </cell>
          <cell r="M4518" t="str">
            <v>-</v>
          </cell>
          <cell r="N4518" t="str">
            <v>-</v>
          </cell>
        </row>
        <row r="4519">
          <cell r="E4519" t="str">
            <v>NF1AVK31H10002283</v>
          </cell>
          <cell r="F4519" t="str">
            <v>2025-12-17 18:01:05</v>
          </cell>
          <cell r="G4519">
            <v>5000</v>
          </cell>
          <cell r="H4519">
            <v>46031</v>
          </cell>
          <cell r="I4519" t="str">
            <v>M.FAIZAN</v>
          </cell>
          <cell r="J4519" t="str">
            <v>Accepted</v>
          </cell>
          <cell r="K4519" t="str">
            <v>Cash</v>
          </cell>
          <cell r="L4519" t="str">
            <v>Fresh</v>
          </cell>
          <cell r="M4519" t="str">
            <v>N/A</v>
          </cell>
          <cell r="N4519" t="str">
            <v>-</v>
          </cell>
        </row>
        <row r="4520">
          <cell r="E4520" t="str">
            <v>NKE1657207045</v>
          </cell>
          <cell r="F4520" t="str">
            <v>2026-01-06 15:23:47</v>
          </cell>
          <cell r="G4520">
            <v>18000</v>
          </cell>
          <cell r="H4520">
            <v>46028</v>
          </cell>
          <cell r="I4520" t="str">
            <v>M.FAIZAN</v>
          </cell>
          <cell r="J4520" t="str">
            <v>Accepted</v>
          </cell>
          <cell r="K4520" t="str">
            <v>Online Transfer</v>
          </cell>
          <cell r="L4520" t="str">
            <v>Fresh</v>
          </cell>
          <cell r="M4520" t="str">
            <v>N/A</v>
          </cell>
          <cell r="N4520" t="str">
            <v>-</v>
          </cell>
        </row>
        <row r="4521">
          <cell r="E4521" t="str">
            <v>BEZ-149</v>
          </cell>
          <cell r="F4521" t="str">
            <v>2026-01-06 14:05:26</v>
          </cell>
          <cell r="G4521">
            <v>18000</v>
          </cell>
          <cell r="H4521">
            <v>46028</v>
          </cell>
          <cell r="I4521" t="str">
            <v>M.FAIZAN</v>
          </cell>
          <cell r="J4521" t="str">
            <v>Accepted</v>
          </cell>
          <cell r="K4521" t="str">
            <v>Online Transfer</v>
          </cell>
          <cell r="L4521" t="str">
            <v>Fresh</v>
          </cell>
          <cell r="M4521" t="str">
            <v>N/A</v>
          </cell>
          <cell r="N4521" t="str">
            <v>-</v>
          </cell>
        </row>
        <row r="4522">
          <cell r="E4522" t="str">
            <v>NFBGM1540FR160771</v>
          </cell>
          <cell r="F4522" t="str">
            <v>2026-01-05 15:39:50</v>
          </cell>
          <cell r="G4522">
            <v>14000</v>
          </cell>
          <cell r="H4522">
            <v>46028</v>
          </cell>
          <cell r="I4522" t="str">
            <v>M.FAIZAN</v>
          </cell>
          <cell r="J4522" t="str">
            <v>Accepted</v>
          </cell>
          <cell r="K4522" t="str">
            <v>Online Transfer</v>
          </cell>
          <cell r="L4522" t="str">
            <v>Fresh</v>
          </cell>
          <cell r="M4522" t="str">
            <v>N/A</v>
          </cell>
          <cell r="N4522" t="str">
            <v>-</v>
          </cell>
        </row>
        <row r="4523">
          <cell r="E4523" t="str">
            <v>GSJ15-0113534</v>
          </cell>
          <cell r="F4523" t="str">
            <v>2026-01-05 18:46:10</v>
          </cell>
          <cell r="G4523">
            <v>14000</v>
          </cell>
          <cell r="H4523">
            <v>46028</v>
          </cell>
          <cell r="I4523" t="str">
            <v>M.FAIZAN</v>
          </cell>
          <cell r="J4523" t="str">
            <v>Accepted</v>
          </cell>
          <cell r="K4523" t="str">
            <v>Online Transfer</v>
          </cell>
          <cell r="L4523" t="str">
            <v>Fresh</v>
          </cell>
          <cell r="M4523" t="str">
            <v>N/A</v>
          </cell>
          <cell r="N4523" t="str">
            <v>-</v>
          </cell>
        </row>
        <row r="4524">
          <cell r="E4524" t="str">
            <v>NFBGN9669NR22186</v>
          </cell>
          <cell r="F4524" t="str">
            <v>2026-01-05 17:18:06</v>
          </cell>
          <cell r="G4524">
            <v>20000</v>
          </cell>
          <cell r="H4524">
            <v>46028</v>
          </cell>
          <cell r="I4524" t="str">
            <v>M.FAIZAN</v>
          </cell>
          <cell r="J4524" t="str">
            <v>Accepted</v>
          </cell>
          <cell r="K4524" t="str">
            <v>Online Transfer</v>
          </cell>
          <cell r="L4524" t="str">
            <v>Fresh</v>
          </cell>
          <cell r="M4524" t="str">
            <v>N/A</v>
          </cell>
          <cell r="N4524" t="str">
            <v>-</v>
          </cell>
        </row>
        <row r="4525">
          <cell r="E4525" t="str">
            <v>NFBFC6667JR042916</v>
          </cell>
          <cell r="F4525" t="str">
            <v>2026-01-03 14:22:53</v>
          </cell>
          <cell r="G4525">
            <v>14000</v>
          </cell>
          <cell r="H4525">
            <v>46025</v>
          </cell>
          <cell r="I4525" t="str">
            <v>M.FAIZAN</v>
          </cell>
          <cell r="J4525" t="str">
            <v>Accepted</v>
          </cell>
          <cell r="K4525" t="str">
            <v>Online Transfer</v>
          </cell>
          <cell r="L4525" t="str">
            <v>Fresh</v>
          </cell>
          <cell r="M4525" t="str">
            <v>N/A</v>
          </cell>
          <cell r="N4525" t="str">
            <v>-</v>
          </cell>
        </row>
        <row r="4526">
          <cell r="E4526" t="str">
            <v>BPW-425</v>
          </cell>
          <cell r="F4526" t="str">
            <v>2025-12-17 18:33:24</v>
          </cell>
          <cell r="G4526">
            <v>500</v>
          </cell>
          <cell r="H4526">
            <v>46022</v>
          </cell>
          <cell r="I4526" t="str">
            <v>SABOOR.ALI</v>
          </cell>
          <cell r="J4526" t="str">
            <v>Accepted</v>
          </cell>
          <cell r="K4526" t="str">
            <v>Online Transfer</v>
          </cell>
          <cell r="L4526" t="str">
            <v>Fresh</v>
          </cell>
          <cell r="M4526" t="str">
            <v>n/a</v>
          </cell>
          <cell r="N4526">
            <v>0</v>
          </cell>
        </row>
        <row r="4527">
          <cell r="E4527" t="str">
            <v>Z-3439</v>
          </cell>
          <cell r="F4527" t="str">
            <v>2025-12-29 17:07:52</v>
          </cell>
          <cell r="G4527">
            <v>10000</v>
          </cell>
          <cell r="H4527">
            <v>46027</v>
          </cell>
          <cell r="I4527" t="str">
            <v>SABOOR.ALI</v>
          </cell>
          <cell r="J4527" t="str">
            <v>Accepted</v>
          </cell>
          <cell r="K4527" t="str">
            <v>Online Transfer</v>
          </cell>
          <cell r="L4527" t="str">
            <v>Fresh</v>
          </cell>
          <cell r="M4527" t="str">
            <v>n/a</v>
          </cell>
          <cell r="N4527">
            <v>0</v>
          </cell>
        </row>
        <row r="4528">
          <cell r="E4528" t="str">
            <v>KGC30-0244552</v>
          </cell>
          <cell r="F4528" t="str">
            <v>2024-01-19 00:00:00</v>
          </cell>
          <cell r="G4528">
            <v>15000</v>
          </cell>
          <cell r="H4528">
            <v>46028</v>
          </cell>
          <cell r="I4528" t="str">
            <v>M.MUSTAFA</v>
          </cell>
          <cell r="J4528" t="str">
            <v>Accepted</v>
          </cell>
          <cell r="K4528" t="str">
            <v>Online Transfer</v>
          </cell>
          <cell r="L4528" t="str">
            <v>Renewal</v>
          </cell>
          <cell r="M4528" t="str">
            <v>-</v>
          </cell>
          <cell r="N4528" t="str">
            <v>-</v>
          </cell>
        </row>
        <row r="4529">
          <cell r="E4529" t="str">
            <v>GLTA-4155</v>
          </cell>
          <cell r="F4529" t="str">
            <v>2025-12-29 17:07:13</v>
          </cell>
          <cell r="G4529">
            <v>10000</v>
          </cell>
          <cell r="H4529">
            <v>46027</v>
          </cell>
          <cell r="I4529" t="str">
            <v>SABOOR.ALI</v>
          </cell>
          <cell r="J4529" t="str">
            <v>Accepted</v>
          </cell>
          <cell r="K4529" t="str">
            <v>Online Transfer</v>
          </cell>
          <cell r="L4529" t="str">
            <v>Fresh</v>
          </cell>
          <cell r="M4529" t="str">
            <v>n/a</v>
          </cell>
          <cell r="N4529">
            <v>0</v>
          </cell>
        </row>
        <row r="4530">
          <cell r="E4530" t="str">
            <v>TKQ-906</v>
          </cell>
          <cell r="F4530" t="str">
            <v>2025-12-29 18:12:11</v>
          </cell>
          <cell r="G4530">
            <v>10000</v>
          </cell>
          <cell r="H4530">
            <v>46027</v>
          </cell>
          <cell r="I4530" t="str">
            <v>SABOOR.ALI</v>
          </cell>
          <cell r="J4530" t="str">
            <v>Accepted</v>
          </cell>
          <cell r="K4530" t="str">
            <v>Online Transfer</v>
          </cell>
          <cell r="L4530" t="str">
            <v>Fresh</v>
          </cell>
          <cell r="M4530" t="str">
            <v>n/a</v>
          </cell>
          <cell r="N4530">
            <v>0</v>
          </cell>
        </row>
        <row r="4531">
          <cell r="E4531" t="str">
            <v>R020708</v>
          </cell>
          <cell r="F4531" t="str">
            <v>2024-01-20 13:58:55</v>
          </cell>
          <cell r="G4531">
            <v>14000</v>
          </cell>
          <cell r="H4531">
            <v>46028</v>
          </cell>
          <cell r="I4531" t="str">
            <v>JAWAHIR.SAEED</v>
          </cell>
          <cell r="J4531" t="str">
            <v>Accepted</v>
          </cell>
          <cell r="K4531" t="str">
            <v>Cash Deposit</v>
          </cell>
          <cell r="L4531" t="str">
            <v>Renewal</v>
          </cell>
          <cell r="M4531" t="str">
            <v>-</v>
          </cell>
          <cell r="N4531" t="str">
            <v>-</v>
          </cell>
        </row>
        <row r="4532">
          <cell r="E4532">
            <v>1230580</v>
          </cell>
          <cell r="F4532" t="str">
            <v>2025-01-07 12:54:44</v>
          </cell>
          <cell r="G4532">
            <v>14000</v>
          </cell>
          <cell r="H4532">
            <v>46028</v>
          </cell>
          <cell r="I4532" t="str">
            <v>RAHAT.GUL</v>
          </cell>
          <cell r="J4532" t="str">
            <v>Accepted</v>
          </cell>
          <cell r="K4532" t="str">
            <v>Online Transfer</v>
          </cell>
          <cell r="L4532" t="str">
            <v>Renewal</v>
          </cell>
          <cell r="M4532" t="str">
            <v>-</v>
          </cell>
          <cell r="N4532" t="str">
            <v>-</v>
          </cell>
        </row>
        <row r="4533">
          <cell r="E4533">
            <v>1235976</v>
          </cell>
          <cell r="F4533" t="str">
            <v>2025-01-20 11:02:18</v>
          </cell>
          <cell r="G4533">
            <v>16000</v>
          </cell>
          <cell r="H4533">
            <v>46028</v>
          </cell>
          <cell r="I4533" t="str">
            <v>FARJAD.MANZOOR</v>
          </cell>
          <cell r="J4533" t="str">
            <v>Accepted</v>
          </cell>
          <cell r="K4533" t="str">
            <v>Online Transfer</v>
          </cell>
          <cell r="L4533" t="str">
            <v>Renewal</v>
          </cell>
          <cell r="M4533" t="str">
            <v>-</v>
          </cell>
          <cell r="N4533" t="str">
            <v>-</v>
          </cell>
        </row>
        <row r="4534">
          <cell r="E4534">
            <v>6065696</v>
          </cell>
          <cell r="F4534" t="str">
            <v>2022-01-18 17:18:50</v>
          </cell>
          <cell r="G4534">
            <v>16000</v>
          </cell>
          <cell r="H4534">
            <v>46025</v>
          </cell>
          <cell r="I4534" t="str">
            <v>FARJAD.MANZOOR</v>
          </cell>
          <cell r="J4534" t="str">
            <v>Accepted</v>
          </cell>
          <cell r="K4534" t="str">
            <v>Online Transfer</v>
          </cell>
          <cell r="L4534" t="str">
            <v>Renewal</v>
          </cell>
          <cell r="M4534" t="str">
            <v>-</v>
          </cell>
          <cell r="N4534" t="str">
            <v>-</v>
          </cell>
        </row>
        <row r="4535">
          <cell r="E4535" t="str">
            <v>H1230633</v>
          </cell>
          <cell r="F4535" t="str">
            <v>2025-01-21 12:30:28</v>
          </cell>
          <cell r="G4535">
            <v>12000</v>
          </cell>
          <cell r="H4535">
            <v>46028</v>
          </cell>
          <cell r="I4535" t="str">
            <v>M.KHALID</v>
          </cell>
          <cell r="J4535" t="str">
            <v>Accepted</v>
          </cell>
          <cell r="K4535" t="str">
            <v>Online Transfer</v>
          </cell>
          <cell r="L4535" t="str">
            <v>Renewal</v>
          </cell>
          <cell r="M4535" t="str">
            <v>-</v>
          </cell>
          <cell r="N4535" t="str">
            <v>-</v>
          </cell>
        </row>
        <row r="4536">
          <cell r="E4536" t="str">
            <v>NF1AVK31H10066121</v>
          </cell>
          <cell r="F4536" t="str">
            <v>2021-01-19 17:01:35</v>
          </cell>
          <cell r="G4536">
            <v>16000</v>
          </cell>
          <cell r="H4536">
            <v>46028</v>
          </cell>
          <cell r="I4536" t="str">
            <v>FARJAD.MANZOOR</v>
          </cell>
          <cell r="J4536" t="str">
            <v>Accepted</v>
          </cell>
          <cell r="K4536" t="str">
            <v>Online Transfer</v>
          </cell>
          <cell r="L4536" t="str">
            <v>Renewal</v>
          </cell>
          <cell r="M4536" t="str">
            <v>-</v>
          </cell>
          <cell r="N4536" t="str">
            <v>-</v>
          </cell>
        </row>
        <row r="4537">
          <cell r="E4537">
            <v>7067558</v>
          </cell>
          <cell r="F4537" t="str">
            <v>2024-01-15 14:31:20</v>
          </cell>
          <cell r="G4537">
            <v>12000</v>
          </cell>
          <cell r="H4537">
            <v>46028</v>
          </cell>
          <cell r="I4537" t="str">
            <v>MOSES.AKHTAR</v>
          </cell>
          <cell r="J4537" t="str">
            <v>Accepted</v>
          </cell>
          <cell r="K4537" t="str">
            <v>Online Transfer</v>
          </cell>
          <cell r="L4537" t="str">
            <v>Renewal</v>
          </cell>
          <cell r="M4537" t="str">
            <v>-</v>
          </cell>
          <cell r="N4537" t="str">
            <v>-</v>
          </cell>
        </row>
        <row r="4538">
          <cell r="E4538">
            <v>4198282</v>
          </cell>
          <cell r="F4538" t="str">
            <v>2019-12-20 16:51:00</v>
          </cell>
          <cell r="G4538">
            <v>12000</v>
          </cell>
          <cell r="H4538">
            <v>46028</v>
          </cell>
          <cell r="I4538" t="str">
            <v>WASEEM.TARIQ</v>
          </cell>
          <cell r="J4538" t="str">
            <v>Accepted</v>
          </cell>
          <cell r="K4538" t="str">
            <v>Cash Deposit</v>
          </cell>
          <cell r="L4538" t="str">
            <v>Renewal</v>
          </cell>
          <cell r="M4538" t="str">
            <v>-</v>
          </cell>
          <cell r="N4538" t="str">
            <v>-</v>
          </cell>
        </row>
        <row r="4539">
          <cell r="E4539">
            <v>10070793</v>
          </cell>
          <cell r="F4539" t="str">
            <v>2026-01-03 13:35:32</v>
          </cell>
          <cell r="G4539">
            <v>1300</v>
          </cell>
          <cell r="H4539">
            <v>46025</v>
          </cell>
          <cell r="I4539" t="str">
            <v>WAQAR.NABI</v>
          </cell>
          <cell r="J4539" t="str">
            <v>Accepted</v>
          </cell>
          <cell r="K4539" t="str">
            <v>Online Transfer</v>
          </cell>
          <cell r="L4539" t="str">
            <v>Fresh</v>
          </cell>
          <cell r="M4539" t="str">
            <v>N/A</v>
          </cell>
          <cell r="N4539" t="str">
            <v>-</v>
          </cell>
        </row>
        <row r="4540">
          <cell r="E4540">
            <v>8033585</v>
          </cell>
          <cell r="F4540" t="str">
            <v>2023-11-11 10:12:06</v>
          </cell>
          <cell r="G4540">
            <v>10000</v>
          </cell>
          <cell r="H4540">
            <v>46028</v>
          </cell>
          <cell r="I4540" t="str">
            <v>JAWAHIR.SAEED</v>
          </cell>
          <cell r="J4540" t="str">
            <v>Accepted</v>
          </cell>
          <cell r="K4540" t="str">
            <v>Online Transfer</v>
          </cell>
          <cell r="L4540" t="str">
            <v>Renewal</v>
          </cell>
          <cell r="M4540" t="str">
            <v>-</v>
          </cell>
          <cell r="N4540" t="str">
            <v>-</v>
          </cell>
        </row>
        <row r="4541">
          <cell r="E4541" t="str">
            <v>BYE-987</v>
          </cell>
          <cell r="F4541" t="str">
            <v>2025-12-06 12:01:36</v>
          </cell>
          <cell r="G4541">
            <v>16000</v>
          </cell>
          <cell r="H4541">
            <v>46031</v>
          </cell>
          <cell r="I4541" t="str">
            <v>MAIRAJ.HAQ</v>
          </cell>
          <cell r="J4541" t="str">
            <v>Accepted</v>
          </cell>
          <cell r="K4541" t="str">
            <v>Cash</v>
          </cell>
          <cell r="L4541" t="str">
            <v>Fresh</v>
          </cell>
          <cell r="M4541" t="str">
            <v>Muhammad Zaheer Altaf</v>
          </cell>
          <cell r="N4541">
            <v>4210188275031</v>
          </cell>
        </row>
        <row r="4542">
          <cell r="E4542" t="str">
            <v>R119777</v>
          </cell>
          <cell r="F4542" t="str">
            <v>2021-12-29 16:07:07</v>
          </cell>
          <cell r="G4542">
            <v>14000</v>
          </cell>
          <cell r="H4542">
            <v>46028</v>
          </cell>
          <cell r="I4542" t="str">
            <v>ALIZA.WALEED</v>
          </cell>
          <cell r="J4542" t="str">
            <v>Accepted</v>
          </cell>
          <cell r="K4542" t="str">
            <v>Online Transfer</v>
          </cell>
          <cell r="L4542" t="str">
            <v>Renewal</v>
          </cell>
          <cell r="M4542" t="str">
            <v>-</v>
          </cell>
          <cell r="N4542" t="str">
            <v>-</v>
          </cell>
        </row>
        <row r="4543">
          <cell r="E4543">
            <v>10038190</v>
          </cell>
          <cell r="F4543" t="str">
            <v>2024-12-30 14:14:44</v>
          </cell>
          <cell r="G4543">
            <v>13000</v>
          </cell>
          <cell r="H4543">
            <v>46028</v>
          </cell>
          <cell r="I4543" t="str">
            <v>RAHAT.GUL</v>
          </cell>
          <cell r="J4543" t="str">
            <v>Accepted</v>
          </cell>
          <cell r="K4543" t="str">
            <v>Online Transfer</v>
          </cell>
          <cell r="L4543" t="str">
            <v>Renewal</v>
          </cell>
          <cell r="M4543" t="str">
            <v>-</v>
          </cell>
          <cell r="N4543" t="str">
            <v>-</v>
          </cell>
        </row>
        <row r="4544">
          <cell r="E4544" t="str">
            <v>NF1AVK31H10039475</v>
          </cell>
          <cell r="F4544" t="str">
            <v>2024-01-02 00:00:00</v>
          </cell>
          <cell r="G4544">
            <v>10000</v>
          </cell>
          <cell r="H4544">
            <v>46027</v>
          </cell>
          <cell r="I4544" t="str">
            <v>WASEEM.TARIQ</v>
          </cell>
          <cell r="J4544" t="str">
            <v>Accepted</v>
          </cell>
          <cell r="K4544" t="str">
            <v>Online Transfer</v>
          </cell>
          <cell r="L4544" t="str">
            <v>Renewal</v>
          </cell>
          <cell r="M4544" t="str">
            <v>-</v>
          </cell>
          <cell r="N4544" t="str">
            <v>-</v>
          </cell>
        </row>
        <row r="4545">
          <cell r="E4545">
            <v>10052342</v>
          </cell>
          <cell r="F4545" t="str">
            <v>2020-01-20 18:35:18</v>
          </cell>
          <cell r="G4545">
            <v>15500</v>
          </cell>
          <cell r="H4545">
            <v>46028</v>
          </cell>
          <cell r="I4545" t="str">
            <v>NAZRA.NAZAR</v>
          </cell>
          <cell r="J4545" t="str">
            <v>Accepted</v>
          </cell>
          <cell r="K4545" t="str">
            <v>Online Transfer</v>
          </cell>
          <cell r="L4545" t="str">
            <v>Renewal</v>
          </cell>
          <cell r="M4545" t="str">
            <v>-</v>
          </cell>
          <cell r="N4545" t="str">
            <v>-</v>
          </cell>
        </row>
        <row r="4546">
          <cell r="E4546" t="str">
            <v>R-7010033</v>
          </cell>
          <cell r="F4546" t="str">
            <v>2023-01-16 16:02:43</v>
          </cell>
          <cell r="G4546">
            <v>15500</v>
          </cell>
          <cell r="H4546">
            <v>46028</v>
          </cell>
          <cell r="I4546" t="str">
            <v>WASEEM.TARIQ</v>
          </cell>
          <cell r="J4546" t="str">
            <v>Accepted</v>
          </cell>
          <cell r="K4546" t="str">
            <v>Online Transfer</v>
          </cell>
          <cell r="L4546" t="str">
            <v>Renewal</v>
          </cell>
          <cell r="M4546" t="str">
            <v>-</v>
          </cell>
          <cell r="N4546" t="str">
            <v>-</v>
          </cell>
        </row>
        <row r="4547">
          <cell r="E4547" t="str">
            <v>MP180367</v>
          </cell>
          <cell r="F4547" t="str">
            <v>2025-01-21 00:00:00</v>
          </cell>
          <cell r="G4547">
            <v>13000</v>
          </cell>
          <cell r="H4547">
            <v>46028</v>
          </cell>
          <cell r="I4547" t="str">
            <v>SABA.CH</v>
          </cell>
          <cell r="J4547" t="str">
            <v>Accepted</v>
          </cell>
          <cell r="K4547" t="str">
            <v>Online Transfer</v>
          </cell>
          <cell r="L4547" t="str">
            <v>Renewal</v>
          </cell>
          <cell r="M4547" t="str">
            <v>-</v>
          </cell>
          <cell r="N4547" t="str">
            <v>-</v>
          </cell>
        </row>
        <row r="4548">
          <cell r="E4548">
            <v>9504403</v>
          </cell>
          <cell r="F4548" t="str">
            <v>2020-11-06 16:34:04</v>
          </cell>
          <cell r="G4548">
            <v>12000</v>
          </cell>
          <cell r="H4548">
            <v>46028</v>
          </cell>
          <cell r="I4548" t="str">
            <v>SABA.CH</v>
          </cell>
          <cell r="J4548" t="str">
            <v>Accepted</v>
          </cell>
          <cell r="K4548" t="str">
            <v>Online Transfer</v>
          </cell>
          <cell r="L4548" t="str">
            <v>Renewal</v>
          </cell>
          <cell r="M4548" t="str">
            <v>-</v>
          </cell>
          <cell r="N4548" t="str">
            <v>-</v>
          </cell>
        </row>
        <row r="4549">
          <cell r="E4549">
            <v>1944971</v>
          </cell>
          <cell r="F4549" t="str">
            <v>2022-12-26 10:30:42</v>
          </cell>
          <cell r="G4549">
            <v>12500</v>
          </cell>
          <cell r="H4549">
            <v>46028</v>
          </cell>
          <cell r="I4549" t="str">
            <v>SABA.CH</v>
          </cell>
          <cell r="J4549" t="str">
            <v>Accepted</v>
          </cell>
          <cell r="K4549" t="str">
            <v>Online Transfer</v>
          </cell>
          <cell r="L4549" t="str">
            <v>Renewal</v>
          </cell>
          <cell r="M4549" t="str">
            <v>-</v>
          </cell>
          <cell r="N4549" t="str">
            <v>-</v>
          </cell>
        </row>
        <row r="4550">
          <cell r="E4550">
            <v>6210537</v>
          </cell>
          <cell r="F4550" t="str">
            <v>2022-01-21 12:57:28</v>
          </cell>
          <cell r="G4550">
            <v>13000</v>
          </cell>
          <cell r="H4550">
            <v>46028</v>
          </cell>
          <cell r="I4550" t="str">
            <v>SABA.CH</v>
          </cell>
          <cell r="J4550" t="str">
            <v>Accepted</v>
          </cell>
          <cell r="K4550" t="str">
            <v>Online Transfer</v>
          </cell>
          <cell r="L4550" t="str">
            <v>Renewal</v>
          </cell>
          <cell r="M4550" t="str">
            <v>-</v>
          </cell>
          <cell r="N4550" t="str">
            <v>-</v>
          </cell>
        </row>
        <row r="4551">
          <cell r="E4551" t="str">
            <v>R-5565138</v>
          </cell>
          <cell r="F4551" t="str">
            <v>2025-01-04 00:00:00</v>
          </cell>
          <cell r="G4551">
            <v>13000</v>
          </cell>
          <cell r="H4551">
            <v>46028</v>
          </cell>
          <cell r="I4551" t="str">
            <v>SAIF.MALIK</v>
          </cell>
          <cell r="J4551" t="str">
            <v>Accepted</v>
          </cell>
          <cell r="K4551" t="str">
            <v>Online Transfer</v>
          </cell>
          <cell r="L4551" t="str">
            <v>Renewal</v>
          </cell>
          <cell r="M4551" t="str">
            <v>-</v>
          </cell>
          <cell r="N4551" t="str">
            <v>-</v>
          </cell>
        </row>
        <row r="4552">
          <cell r="E4552">
            <v>325505</v>
          </cell>
          <cell r="F4552" t="str">
            <v>2025-02-08 11:50:39</v>
          </cell>
          <cell r="G4552">
            <v>10000</v>
          </cell>
          <cell r="H4552">
            <v>46028</v>
          </cell>
          <cell r="I4552" t="str">
            <v>MUHAMMAD.UMER</v>
          </cell>
          <cell r="J4552" t="str">
            <v>Accepted</v>
          </cell>
          <cell r="K4552" t="str">
            <v>Online Transfer</v>
          </cell>
          <cell r="L4552" t="str">
            <v>Renewal</v>
          </cell>
          <cell r="M4552" t="str">
            <v>-</v>
          </cell>
          <cell r="N4552" t="str">
            <v>-</v>
          </cell>
        </row>
        <row r="4553">
          <cell r="E4553">
            <v>6210533</v>
          </cell>
          <cell r="F4553" t="str">
            <v>2022-01-21 12:56:23</v>
          </cell>
          <cell r="G4553">
            <v>13000</v>
          </cell>
          <cell r="H4553">
            <v>46028</v>
          </cell>
          <cell r="I4553" t="str">
            <v>SABA.CH</v>
          </cell>
          <cell r="J4553" t="str">
            <v>Accepted</v>
          </cell>
          <cell r="K4553" t="str">
            <v>Online Transfer</v>
          </cell>
          <cell r="L4553" t="str">
            <v>Renewal</v>
          </cell>
          <cell r="M4553" t="str">
            <v>-</v>
          </cell>
          <cell r="N4553" t="str">
            <v>-</v>
          </cell>
        </row>
        <row r="4554">
          <cell r="E4554">
            <v>100186</v>
          </cell>
          <cell r="F4554" t="str">
            <v>2025-01-17 11:09:30</v>
          </cell>
          <cell r="G4554">
            <v>10000</v>
          </cell>
          <cell r="H4554">
            <v>46028</v>
          </cell>
          <cell r="I4554" t="str">
            <v>MUHAMMAD.UMER</v>
          </cell>
          <cell r="J4554" t="str">
            <v>Accepted</v>
          </cell>
          <cell r="K4554" t="str">
            <v>Online Transfer</v>
          </cell>
          <cell r="L4554" t="str">
            <v>Renewal</v>
          </cell>
          <cell r="M4554" t="str">
            <v>-</v>
          </cell>
          <cell r="N4554" t="str">
            <v>-</v>
          </cell>
        </row>
        <row r="4555">
          <cell r="E4555">
            <v>6044817</v>
          </cell>
          <cell r="F4555" t="str">
            <v>2025-01-16 18:27:39</v>
          </cell>
          <cell r="G4555">
            <v>12500</v>
          </cell>
          <cell r="H4555">
            <v>46028</v>
          </cell>
          <cell r="I4555" t="str">
            <v>MOSES.AKHTAR</v>
          </cell>
          <cell r="J4555" t="str">
            <v>Accepted</v>
          </cell>
          <cell r="K4555" t="str">
            <v>Online Transfer</v>
          </cell>
          <cell r="L4555" t="str">
            <v>Renewal</v>
          </cell>
          <cell r="M4555" t="str">
            <v>-</v>
          </cell>
          <cell r="N4555" t="str">
            <v>-</v>
          </cell>
        </row>
        <row r="4556">
          <cell r="E4556">
            <v>2132712</v>
          </cell>
          <cell r="F4556" t="str">
            <v>2025-01-20 21:53:23</v>
          </cell>
          <cell r="G4556">
            <v>13000</v>
          </cell>
          <cell r="H4556">
            <v>46027</v>
          </cell>
          <cell r="I4556" t="str">
            <v>SABA.CH</v>
          </cell>
          <cell r="J4556" t="str">
            <v>Accepted</v>
          </cell>
          <cell r="K4556" t="str">
            <v>Online Transfer</v>
          </cell>
          <cell r="L4556" t="str">
            <v>Renewal</v>
          </cell>
          <cell r="M4556" t="str">
            <v>-</v>
          </cell>
          <cell r="N4556" t="str">
            <v>-</v>
          </cell>
        </row>
        <row r="4557">
          <cell r="E4557" t="str">
            <v>ZRE171R-6088741</v>
          </cell>
          <cell r="F4557" t="str">
            <v>2026-01-07 00:00:00</v>
          </cell>
          <cell r="G4557">
            <v>10000</v>
          </cell>
          <cell r="H4557">
            <v>46028</v>
          </cell>
          <cell r="I4557" t="str">
            <v>IQRA.KHAN</v>
          </cell>
          <cell r="J4557" t="str">
            <v>Accepted</v>
          </cell>
          <cell r="K4557" t="str">
            <v>Online Transfer</v>
          </cell>
          <cell r="L4557" t="str">
            <v>Conversion</v>
          </cell>
          <cell r="M4557" t="str">
            <v>n/a</v>
          </cell>
          <cell r="N4557" t="str">
            <v>-</v>
          </cell>
        </row>
        <row r="4558">
          <cell r="E4558">
            <v>10108763</v>
          </cell>
          <cell r="F4558" t="str">
            <v>2021-01-07 12:57:42</v>
          </cell>
          <cell r="G4558">
            <v>13000</v>
          </cell>
          <cell r="H4558">
            <v>46028</v>
          </cell>
          <cell r="I4558" t="str">
            <v>FIZA.SHEIKH</v>
          </cell>
          <cell r="J4558" t="str">
            <v>Accepted</v>
          </cell>
          <cell r="K4558" t="str">
            <v>Cash Deposit</v>
          </cell>
          <cell r="L4558" t="str">
            <v>Renewal</v>
          </cell>
          <cell r="M4558" t="str">
            <v>-</v>
          </cell>
          <cell r="N4558" t="str">
            <v>-</v>
          </cell>
        </row>
        <row r="4559">
          <cell r="E4559" t="str">
            <v>AQQ-961</v>
          </cell>
          <cell r="F4559" t="str">
            <v>2024-09-07 16:32:53</v>
          </cell>
          <cell r="G4559">
            <v>10000</v>
          </cell>
          <cell r="H4559">
            <v>46027</v>
          </cell>
          <cell r="I4559" t="str">
            <v>RAHAT.GUL</v>
          </cell>
          <cell r="J4559" t="str">
            <v>Accepted</v>
          </cell>
          <cell r="K4559" t="str">
            <v>Cash Deposit</v>
          </cell>
          <cell r="L4559" t="str">
            <v>Renewal</v>
          </cell>
          <cell r="M4559" t="str">
            <v>-</v>
          </cell>
          <cell r="N4559" t="str">
            <v>-</v>
          </cell>
        </row>
        <row r="4560">
          <cell r="E4560">
            <v>4022517</v>
          </cell>
          <cell r="F4560" t="str">
            <v>2023-12-29 12:08:46</v>
          </cell>
          <cell r="G4560">
            <v>8000</v>
          </cell>
          <cell r="H4560">
            <v>46028</v>
          </cell>
          <cell r="I4560" t="str">
            <v>IQRA.KHAN</v>
          </cell>
          <cell r="J4560" t="str">
            <v>Accepted</v>
          </cell>
          <cell r="K4560" t="str">
            <v>Online Transfer</v>
          </cell>
          <cell r="L4560" t="str">
            <v>Renewal</v>
          </cell>
          <cell r="M4560" t="str">
            <v>-</v>
          </cell>
          <cell r="N4560" t="str">
            <v>-</v>
          </cell>
        </row>
        <row r="4561">
          <cell r="E4561">
            <v>1122869</v>
          </cell>
          <cell r="F4561" t="str">
            <v>2021-01-21 17:49:32</v>
          </cell>
          <cell r="G4561">
            <v>16000</v>
          </cell>
          <cell r="H4561">
            <v>46028</v>
          </cell>
          <cell r="I4561" t="str">
            <v>FIZA.SHEIKH</v>
          </cell>
          <cell r="J4561" t="str">
            <v>Accepted</v>
          </cell>
          <cell r="K4561" t="str">
            <v>Online Transfer</v>
          </cell>
          <cell r="L4561" t="str">
            <v>Renewal</v>
          </cell>
          <cell r="M4561" t="str">
            <v>-</v>
          </cell>
          <cell r="N4561" t="str">
            <v>-</v>
          </cell>
        </row>
        <row r="4562">
          <cell r="E4562">
            <v>7028122</v>
          </cell>
          <cell r="F4562" t="str">
            <v>2022-01-13 15:04:14</v>
          </cell>
          <cell r="G4562">
            <v>11000</v>
          </cell>
          <cell r="H4562">
            <v>46027</v>
          </cell>
          <cell r="I4562" t="str">
            <v>FIZA.SHEIKH</v>
          </cell>
          <cell r="J4562" t="str">
            <v>Accepted</v>
          </cell>
          <cell r="K4562" t="str">
            <v>Online Transfer</v>
          </cell>
          <cell r="L4562" t="str">
            <v>Renewal</v>
          </cell>
          <cell r="M4562" t="str">
            <v>-</v>
          </cell>
          <cell r="N4562" t="str">
            <v>-</v>
          </cell>
        </row>
        <row r="4563">
          <cell r="E4563">
            <v>9239</v>
          </cell>
          <cell r="F4563" t="str">
            <v>2025-01-16 12:31:31</v>
          </cell>
          <cell r="G4563">
            <v>10000</v>
          </cell>
          <cell r="H4563">
            <v>46028</v>
          </cell>
          <cell r="I4563" t="str">
            <v>NAZRA.NAZAR</v>
          </cell>
          <cell r="J4563" t="str">
            <v>Accepted</v>
          </cell>
          <cell r="K4563" t="str">
            <v>Online Transfer</v>
          </cell>
          <cell r="L4563" t="str">
            <v>Renewal</v>
          </cell>
          <cell r="M4563" t="str">
            <v>-</v>
          </cell>
          <cell r="N4563" t="str">
            <v>-</v>
          </cell>
        </row>
        <row r="4564">
          <cell r="E4564" t="str">
            <v>TF126961</v>
          </cell>
          <cell r="F4564" t="str">
            <v>2025-01-17 12:33:19</v>
          </cell>
          <cell r="G4564">
            <v>10000</v>
          </cell>
          <cell r="H4564">
            <v>46028</v>
          </cell>
          <cell r="I4564" t="str">
            <v>MOSES.AKHTAR</v>
          </cell>
          <cell r="J4564" t="str">
            <v>Accepted</v>
          </cell>
          <cell r="K4564" t="str">
            <v>Online Transfer</v>
          </cell>
          <cell r="L4564" t="str">
            <v>Renewal</v>
          </cell>
          <cell r="M4564" t="str">
            <v>-</v>
          </cell>
          <cell r="N4564" t="str">
            <v>-</v>
          </cell>
        </row>
        <row r="4565">
          <cell r="E4565">
            <v>889331</v>
          </cell>
          <cell r="F4565" t="str">
            <v>2025-01-17 17:04:37</v>
          </cell>
          <cell r="G4565">
            <v>10000</v>
          </cell>
          <cell r="H4565">
            <v>46028</v>
          </cell>
          <cell r="I4565" t="str">
            <v>RAHAT.GUL</v>
          </cell>
          <cell r="J4565" t="str">
            <v>Accepted</v>
          </cell>
          <cell r="K4565" t="str">
            <v>Online Transfer</v>
          </cell>
          <cell r="L4565" t="str">
            <v>Renewal</v>
          </cell>
          <cell r="M4565" t="str">
            <v>-</v>
          </cell>
          <cell r="N4565" t="str">
            <v>-</v>
          </cell>
        </row>
        <row r="4566">
          <cell r="E4566">
            <v>7046188</v>
          </cell>
          <cell r="F4566" t="str">
            <v>2021-01-05 15:28:48</v>
          </cell>
          <cell r="G4566">
            <v>14000</v>
          </cell>
          <cell r="H4566">
            <v>46028</v>
          </cell>
          <cell r="I4566" t="str">
            <v>ALIZA.WALEED</v>
          </cell>
          <cell r="J4566" t="str">
            <v>Accepted</v>
          </cell>
          <cell r="K4566" t="str">
            <v>Online Transfer</v>
          </cell>
          <cell r="L4566" t="str">
            <v>Renewal</v>
          </cell>
          <cell r="M4566" t="str">
            <v>-</v>
          </cell>
          <cell r="N4566" t="str">
            <v>-</v>
          </cell>
        </row>
        <row r="4567">
          <cell r="E4567">
            <v>1227179</v>
          </cell>
          <cell r="F4567" t="str">
            <v>2025-01-16 11:25:42</v>
          </cell>
          <cell r="G4567">
            <v>10000</v>
          </cell>
          <cell r="H4567">
            <v>46028</v>
          </cell>
          <cell r="I4567" t="str">
            <v>JAWAHIR.SAEED</v>
          </cell>
          <cell r="J4567" t="str">
            <v>Accepted</v>
          </cell>
          <cell r="K4567" t="str">
            <v>Online Transfer</v>
          </cell>
          <cell r="L4567" t="str">
            <v>Renewal</v>
          </cell>
          <cell r="M4567" t="str">
            <v>-</v>
          </cell>
          <cell r="N4567" t="str">
            <v>-</v>
          </cell>
        </row>
        <row r="4568">
          <cell r="E4568">
            <v>7017941</v>
          </cell>
          <cell r="F4568" t="str">
            <v>2021-12-30 15:31:36</v>
          </cell>
          <cell r="G4568">
            <v>14000</v>
          </cell>
          <cell r="H4568">
            <v>46028</v>
          </cell>
          <cell r="I4568" t="str">
            <v>ALIZA.WALEED</v>
          </cell>
          <cell r="J4568" t="str">
            <v>Accepted</v>
          </cell>
          <cell r="K4568" t="str">
            <v>Online Transfer</v>
          </cell>
          <cell r="L4568" t="str">
            <v>Renewal</v>
          </cell>
          <cell r="M4568" t="str">
            <v>-</v>
          </cell>
          <cell r="N4568" t="str">
            <v>-</v>
          </cell>
        </row>
        <row r="4569">
          <cell r="E4569">
            <v>618438</v>
          </cell>
          <cell r="F4569" t="str">
            <v>2025-02-08 12:30:34</v>
          </cell>
          <cell r="G4569">
            <v>10000</v>
          </cell>
          <cell r="H4569">
            <v>46028</v>
          </cell>
          <cell r="I4569" t="str">
            <v>JAWAHIR.SAEED</v>
          </cell>
          <cell r="J4569" t="str">
            <v>Accepted</v>
          </cell>
          <cell r="K4569" t="str">
            <v>Online Transfer</v>
          </cell>
          <cell r="L4569" t="str">
            <v>Renewal</v>
          </cell>
          <cell r="M4569" t="str">
            <v>-</v>
          </cell>
          <cell r="N4569" t="str">
            <v>-</v>
          </cell>
        </row>
        <row r="4570">
          <cell r="E4570" t="str">
            <v>C0200581</v>
          </cell>
          <cell r="F4570" t="str">
            <v>2025-02-18 13:12:21</v>
          </cell>
          <cell r="G4570">
            <v>10000</v>
          </cell>
          <cell r="H4570">
            <v>46028</v>
          </cell>
          <cell r="I4570" t="str">
            <v>JAWAHIR.SAEED</v>
          </cell>
          <cell r="J4570" t="str">
            <v>Accepted</v>
          </cell>
          <cell r="K4570" t="str">
            <v>Online Transfer</v>
          </cell>
          <cell r="L4570" t="str">
            <v>Renewal</v>
          </cell>
          <cell r="M4570" t="str">
            <v>-</v>
          </cell>
          <cell r="N4570" t="str">
            <v>-</v>
          </cell>
        </row>
        <row r="4571">
          <cell r="E4571">
            <v>10050837</v>
          </cell>
          <cell r="F4571" t="str">
            <v>2025-01-01 00:00:00</v>
          </cell>
          <cell r="G4571">
            <v>12000</v>
          </cell>
          <cell r="H4571">
            <v>46027</v>
          </cell>
          <cell r="I4571" t="str">
            <v>FIZA.SHEIKH</v>
          </cell>
          <cell r="J4571" t="str">
            <v>Accepted</v>
          </cell>
          <cell r="K4571" t="str">
            <v>Online Transfer</v>
          </cell>
          <cell r="L4571" t="str">
            <v>Renewal</v>
          </cell>
          <cell r="M4571" t="str">
            <v>-</v>
          </cell>
          <cell r="N4571" t="str">
            <v>-</v>
          </cell>
        </row>
        <row r="4572">
          <cell r="E4572" t="str">
            <v>A200A-0026346</v>
          </cell>
          <cell r="F4572" t="str">
            <v>2025-01-18 11:03:05</v>
          </cell>
          <cell r="G4572">
            <v>16000</v>
          </cell>
          <cell r="H4572">
            <v>46027</v>
          </cell>
          <cell r="I4572" t="str">
            <v>FIZA.SHEIKH</v>
          </cell>
          <cell r="J4572" t="str">
            <v>Accepted</v>
          </cell>
          <cell r="K4572" t="str">
            <v>Online Transfer</v>
          </cell>
          <cell r="L4572" t="str">
            <v>Renewal</v>
          </cell>
          <cell r="M4572" t="str">
            <v>-</v>
          </cell>
          <cell r="N4572" t="str">
            <v>-</v>
          </cell>
        </row>
        <row r="4573">
          <cell r="E4573" t="str">
            <v>NFBFC6669KR0499920</v>
          </cell>
          <cell r="F4573" t="str">
            <v>2022-12-30 12:19:00</v>
          </cell>
          <cell r="G4573">
            <v>12000</v>
          </cell>
          <cell r="H4573">
            <v>46028</v>
          </cell>
          <cell r="I4573" t="str">
            <v>WASEEM.TARIQ</v>
          </cell>
          <cell r="J4573" t="str">
            <v>Accepted</v>
          </cell>
          <cell r="K4573" t="str">
            <v>Online Transfer</v>
          </cell>
          <cell r="L4573" t="str">
            <v>Renewal</v>
          </cell>
          <cell r="M4573" t="str">
            <v>-</v>
          </cell>
          <cell r="N4573" t="str">
            <v>-</v>
          </cell>
        </row>
        <row r="4574">
          <cell r="E4574" t="str">
            <v>NNARA52AZRP713619</v>
          </cell>
          <cell r="F4574" t="str">
            <v>2025-11-19 17:21:40</v>
          </cell>
          <cell r="G4574">
            <v>8632</v>
          </cell>
          <cell r="H4574">
            <v>46024</v>
          </cell>
          <cell r="I4574" t="str">
            <v>UMER.AZEEM</v>
          </cell>
          <cell r="J4574" t="str">
            <v>Accepted</v>
          </cell>
          <cell r="K4574" t="str">
            <v>Online Transfer</v>
          </cell>
          <cell r="L4574" t="str">
            <v>Fresh</v>
          </cell>
          <cell r="M4574" t="str">
            <v>N/A</v>
          </cell>
          <cell r="N4574" t="str">
            <v>-</v>
          </cell>
        </row>
        <row r="4575">
          <cell r="E4575">
            <v>4159324</v>
          </cell>
          <cell r="F4575" t="str">
            <v>2024-12-30 00:00:00</v>
          </cell>
          <cell r="G4575">
            <v>12000</v>
          </cell>
          <cell r="H4575">
            <v>46028</v>
          </cell>
          <cell r="I4575" t="str">
            <v>WASEEM.TARIQ</v>
          </cell>
          <cell r="J4575" t="str">
            <v>Accepted</v>
          </cell>
          <cell r="K4575" t="str">
            <v>Online Transfer</v>
          </cell>
          <cell r="L4575" t="str">
            <v>Renewal</v>
          </cell>
          <cell r="M4575" t="str">
            <v>-</v>
          </cell>
          <cell r="N4575" t="str">
            <v>-</v>
          </cell>
        </row>
        <row r="4576">
          <cell r="E4576">
            <v>7045792</v>
          </cell>
          <cell r="F4576" t="str">
            <v>2020-12-28 11:01:57</v>
          </cell>
          <cell r="G4576">
            <v>11500</v>
          </cell>
          <cell r="H4576">
            <v>46028</v>
          </cell>
          <cell r="I4576" t="str">
            <v>WASEEM.TARIQ</v>
          </cell>
          <cell r="J4576" t="str">
            <v>Accepted</v>
          </cell>
          <cell r="K4576" t="str">
            <v>Online Transfer</v>
          </cell>
          <cell r="L4576" t="str">
            <v>Renewal</v>
          </cell>
          <cell r="M4576" t="str">
            <v>-</v>
          </cell>
          <cell r="N4576" t="str">
            <v>-</v>
          </cell>
        </row>
        <row r="4577">
          <cell r="E4577">
            <v>6029475</v>
          </cell>
          <cell r="F4577" t="str">
            <v>2023-01-20 21:41:04</v>
          </cell>
          <cell r="G4577">
            <v>13000</v>
          </cell>
          <cell r="H4577">
            <v>46028</v>
          </cell>
          <cell r="I4577" t="str">
            <v>HASNAIN</v>
          </cell>
          <cell r="J4577" t="str">
            <v>Accepted</v>
          </cell>
          <cell r="K4577" t="str">
            <v>Online Transfer</v>
          </cell>
          <cell r="L4577" t="str">
            <v>Renewal</v>
          </cell>
          <cell r="M4577" t="str">
            <v>-</v>
          </cell>
          <cell r="N4577" t="str">
            <v>-</v>
          </cell>
        </row>
        <row r="4578">
          <cell r="E4578">
            <v>4103353</v>
          </cell>
          <cell r="F4578" t="str">
            <v>2022-01-19 14:40:01</v>
          </cell>
          <cell r="G4578">
            <v>10000</v>
          </cell>
          <cell r="H4578">
            <v>46028</v>
          </cell>
          <cell r="I4578" t="str">
            <v>HASNAIN</v>
          </cell>
          <cell r="J4578" t="str">
            <v>Accepted</v>
          </cell>
          <cell r="K4578" t="str">
            <v>Cash Deposit</v>
          </cell>
          <cell r="L4578" t="str">
            <v>Renewal</v>
          </cell>
          <cell r="M4578" t="str">
            <v>-</v>
          </cell>
          <cell r="N4578" t="str">
            <v>-</v>
          </cell>
        </row>
        <row r="4579">
          <cell r="E4579" t="str">
            <v>R-7032895</v>
          </cell>
          <cell r="F4579" t="str">
            <v>2022-06-01 17:34:21</v>
          </cell>
          <cell r="G4579">
            <v>9000</v>
          </cell>
          <cell r="H4579">
            <v>46029</v>
          </cell>
          <cell r="I4579" t="str">
            <v>MUHAMMAD.OWAIS</v>
          </cell>
          <cell r="J4579" t="str">
            <v>Accepted</v>
          </cell>
          <cell r="K4579" t="str">
            <v>Cheque Deposit</v>
          </cell>
          <cell r="L4579" t="str">
            <v>Renewal</v>
          </cell>
          <cell r="M4579" t="str">
            <v>-</v>
          </cell>
          <cell r="N4579" t="str">
            <v>-</v>
          </cell>
        </row>
        <row r="4580">
          <cell r="E4580">
            <v>1100016</v>
          </cell>
          <cell r="F4580" t="str">
            <v>2021-12-28 10:57:45</v>
          </cell>
          <cell r="G4580">
            <v>12500</v>
          </cell>
          <cell r="H4580">
            <v>46027</v>
          </cell>
          <cell r="I4580" t="str">
            <v>ALIZA.WALEED</v>
          </cell>
          <cell r="J4580" t="str">
            <v>Accepted</v>
          </cell>
          <cell r="K4580" t="str">
            <v>Cash Deposit</v>
          </cell>
          <cell r="L4580" t="str">
            <v>Renewal</v>
          </cell>
          <cell r="M4580" t="str">
            <v>-</v>
          </cell>
          <cell r="N4580" t="str">
            <v>-</v>
          </cell>
        </row>
        <row r="4581">
          <cell r="E4581" t="str">
            <v>R5567344</v>
          </cell>
          <cell r="F4581" t="str">
            <v>2025-01-20 12:19:51</v>
          </cell>
          <cell r="G4581">
            <v>15000</v>
          </cell>
          <cell r="H4581">
            <v>46028</v>
          </cell>
          <cell r="I4581" t="str">
            <v>JAWAHIR.SAEED</v>
          </cell>
          <cell r="J4581" t="str">
            <v>Accepted</v>
          </cell>
          <cell r="K4581" t="str">
            <v>Online Transfer</v>
          </cell>
          <cell r="L4581" t="str">
            <v>Renewal</v>
          </cell>
          <cell r="M4581" t="str">
            <v>-</v>
          </cell>
          <cell r="N4581" t="str">
            <v>-</v>
          </cell>
        </row>
        <row r="4582">
          <cell r="E4582" t="str">
            <v>NF1SZC63S00204129</v>
          </cell>
          <cell r="F4582" t="str">
            <v>2025-01-08 00:00:00</v>
          </cell>
          <cell r="G4582">
            <v>15000</v>
          </cell>
          <cell r="H4582">
            <v>46020</v>
          </cell>
          <cell r="I4582" t="str">
            <v>RAHAT.GUL</v>
          </cell>
          <cell r="J4582" t="str">
            <v>Accepted</v>
          </cell>
          <cell r="K4582" t="str">
            <v>Cash Deposit</v>
          </cell>
          <cell r="L4582" t="str">
            <v>Renewal</v>
          </cell>
          <cell r="M4582" t="str">
            <v>-</v>
          </cell>
          <cell r="N4582" t="str">
            <v>-</v>
          </cell>
        </row>
        <row r="4583">
          <cell r="E4583" t="str">
            <v>K433908</v>
          </cell>
          <cell r="F4583" t="str">
            <v>2025-01-21 18:27:48</v>
          </cell>
          <cell r="G4583">
            <v>13500</v>
          </cell>
          <cell r="H4583">
            <v>46028</v>
          </cell>
          <cell r="I4583" t="str">
            <v>JAWAHIR.SAEED</v>
          </cell>
          <cell r="J4583" t="str">
            <v>Accepted</v>
          </cell>
          <cell r="K4583" t="str">
            <v>Online Transfer</v>
          </cell>
          <cell r="L4583" t="str">
            <v>Renewal</v>
          </cell>
          <cell r="M4583" t="str">
            <v>-</v>
          </cell>
          <cell r="N4583" t="str">
            <v>-</v>
          </cell>
        </row>
        <row r="4584">
          <cell r="E4584">
            <v>6065085</v>
          </cell>
          <cell r="F4584" t="str">
            <v>2022-01-12 13:48:29</v>
          </cell>
          <cell r="G4584">
            <v>14000</v>
          </cell>
          <cell r="H4584">
            <v>46028</v>
          </cell>
          <cell r="I4584" t="str">
            <v>NAZRA.NAZAR</v>
          </cell>
          <cell r="J4584" t="str">
            <v>Accepted</v>
          </cell>
          <cell r="K4584" t="str">
            <v>Online Transfer</v>
          </cell>
          <cell r="L4584" t="str">
            <v>Renewal</v>
          </cell>
          <cell r="M4584" t="str">
            <v>-</v>
          </cell>
          <cell r="N4584" t="str">
            <v>-</v>
          </cell>
        </row>
        <row r="4585">
          <cell r="E4585">
            <v>3066746</v>
          </cell>
          <cell r="F4585" t="str">
            <v>2026-01-05 15:34:56</v>
          </cell>
          <cell r="G4585">
            <v>16000</v>
          </cell>
          <cell r="H4585">
            <v>46028</v>
          </cell>
          <cell r="I4585" t="str">
            <v>ANIL</v>
          </cell>
          <cell r="J4585" t="str">
            <v>Accepted</v>
          </cell>
          <cell r="K4585" t="str">
            <v>Online Transfer</v>
          </cell>
          <cell r="L4585" t="str">
            <v>Fresh</v>
          </cell>
          <cell r="M4585" t="str">
            <v>N/A</v>
          </cell>
          <cell r="N4585" t="str">
            <v>-</v>
          </cell>
        </row>
        <row r="4586">
          <cell r="E4586">
            <v>300171616</v>
          </cell>
          <cell r="F4586" t="str">
            <v>2025-12-30 16:10:43</v>
          </cell>
          <cell r="G4586">
            <v>16500</v>
          </cell>
          <cell r="H4586">
            <v>46034</v>
          </cell>
          <cell r="I4586" t="str">
            <v>ANIL</v>
          </cell>
          <cell r="J4586" t="str">
            <v>Accepted</v>
          </cell>
          <cell r="K4586" t="str">
            <v>Cash</v>
          </cell>
          <cell r="L4586" t="str">
            <v>Fresh</v>
          </cell>
          <cell r="M4586" t="str">
            <v>N/A</v>
          </cell>
          <cell r="N4586" t="str">
            <v>-</v>
          </cell>
        </row>
        <row r="4587">
          <cell r="E4587" t="str">
            <v>R0905948</v>
          </cell>
          <cell r="F4587" t="str">
            <v>2025-01-18 19:08:36</v>
          </cell>
          <cell r="G4587">
            <v>16000</v>
          </cell>
          <cell r="H4587">
            <v>46028</v>
          </cell>
          <cell r="I4587" t="str">
            <v>MUHAMMAD.UMER</v>
          </cell>
          <cell r="J4587" t="str">
            <v>Accepted</v>
          </cell>
          <cell r="K4587" t="str">
            <v>Online Transfer</v>
          </cell>
          <cell r="L4587" t="str">
            <v>Renewal</v>
          </cell>
          <cell r="M4587" t="str">
            <v>-</v>
          </cell>
          <cell r="N4587" t="str">
            <v>-</v>
          </cell>
        </row>
        <row r="4588">
          <cell r="E4588" t="str">
            <v>D01596</v>
          </cell>
          <cell r="F4588" t="str">
            <v>2024-01-17 16:44:34</v>
          </cell>
          <cell r="G4588">
            <v>15000</v>
          </cell>
          <cell r="H4588">
            <v>46028</v>
          </cell>
          <cell r="I4588" t="str">
            <v>HASNAIN</v>
          </cell>
          <cell r="J4588" t="str">
            <v>Accepted</v>
          </cell>
          <cell r="K4588" t="str">
            <v>Online Transfer</v>
          </cell>
          <cell r="L4588" t="str">
            <v>Renewal</v>
          </cell>
          <cell r="M4588" t="str">
            <v>-</v>
          </cell>
          <cell r="N4588" t="str">
            <v>-</v>
          </cell>
        </row>
        <row r="4589">
          <cell r="E4589">
            <v>700425</v>
          </cell>
          <cell r="F4589" t="str">
            <v>2025-01-10 00:00:00</v>
          </cell>
          <cell r="G4589">
            <v>12000</v>
          </cell>
          <cell r="H4589">
            <v>46028</v>
          </cell>
          <cell r="I4589" t="str">
            <v>ALIZA.WALEED</v>
          </cell>
          <cell r="J4589" t="str">
            <v>Accepted</v>
          </cell>
          <cell r="K4589" t="str">
            <v>Online Transfer</v>
          </cell>
          <cell r="L4589" t="str">
            <v>Renewal</v>
          </cell>
          <cell r="M4589" t="str">
            <v>-</v>
          </cell>
          <cell r="N4589" t="str">
            <v>-</v>
          </cell>
        </row>
        <row r="4590">
          <cell r="E4590" t="str">
            <v>H1168883</v>
          </cell>
          <cell r="F4590" t="str">
            <v>2026-01-03 11:55:51</v>
          </cell>
          <cell r="G4590">
            <v>13000</v>
          </cell>
          <cell r="H4590">
            <v>46028</v>
          </cell>
          <cell r="I4590" t="str">
            <v>UMER.AZEEM</v>
          </cell>
          <cell r="J4590" t="str">
            <v>Accepted</v>
          </cell>
          <cell r="K4590" t="str">
            <v>Cash Deposit</v>
          </cell>
          <cell r="L4590" t="str">
            <v>Fresh</v>
          </cell>
          <cell r="M4590" t="str">
            <v>N/A</v>
          </cell>
          <cell r="N4590" t="str">
            <v>-</v>
          </cell>
        </row>
        <row r="4591">
          <cell r="E4591" t="str">
            <v>R024394</v>
          </cell>
          <cell r="F4591" t="str">
            <v>2022-01-14 15:46:01</v>
          </cell>
          <cell r="G4591">
            <v>14000</v>
          </cell>
          <cell r="H4591">
            <v>46028</v>
          </cell>
          <cell r="I4591" t="str">
            <v>ALIZA.WALEED</v>
          </cell>
          <cell r="J4591" t="str">
            <v>Accepted</v>
          </cell>
          <cell r="K4591" t="str">
            <v>Online Transfer</v>
          </cell>
          <cell r="L4591" t="str">
            <v>Renewal</v>
          </cell>
          <cell r="M4591" t="str">
            <v>-</v>
          </cell>
          <cell r="N4591" t="str">
            <v>-</v>
          </cell>
        </row>
        <row r="4592">
          <cell r="E4592">
            <v>10143027</v>
          </cell>
          <cell r="F4592" t="str">
            <v>2023-01-16 13:19:10</v>
          </cell>
          <cell r="G4592">
            <v>14000</v>
          </cell>
          <cell r="H4592">
            <v>46028</v>
          </cell>
          <cell r="I4592" t="str">
            <v>ZAYNAB.MUSTAFA</v>
          </cell>
          <cell r="J4592" t="str">
            <v>Accepted</v>
          </cell>
          <cell r="K4592" t="str">
            <v>Online Transfer</v>
          </cell>
          <cell r="L4592" t="str">
            <v>Renewal</v>
          </cell>
          <cell r="M4592" t="str">
            <v>-</v>
          </cell>
          <cell r="N4592" t="str">
            <v>-</v>
          </cell>
        </row>
        <row r="4593">
          <cell r="E4593" t="str">
            <v>NHP10-6203642</v>
          </cell>
          <cell r="F4593" t="str">
            <v>2025-12-29 18:14:37</v>
          </cell>
          <cell r="G4593">
            <v>10000</v>
          </cell>
          <cell r="H4593">
            <v>46021</v>
          </cell>
          <cell r="I4593" t="str">
            <v>KHIZAR.SHERWANI</v>
          </cell>
          <cell r="J4593" t="str">
            <v>Accepted</v>
          </cell>
          <cell r="K4593" t="str">
            <v>Online Transfer</v>
          </cell>
          <cell r="L4593" t="str">
            <v>Fresh</v>
          </cell>
          <cell r="M4593" t="str">
            <v>N/A</v>
          </cell>
          <cell r="N4593" t="str">
            <v>-</v>
          </cell>
        </row>
        <row r="4594">
          <cell r="E4594" t="str">
            <v>ZRE172R7022108</v>
          </cell>
          <cell r="F4594" t="str">
            <v>2025-12-29 17:01:14</v>
          </cell>
          <cell r="G4594">
            <v>10000</v>
          </cell>
          <cell r="H4594">
            <v>46021</v>
          </cell>
          <cell r="I4594" t="str">
            <v>KHIZAR.SHERWANI</v>
          </cell>
          <cell r="J4594" t="str">
            <v>Accepted</v>
          </cell>
          <cell r="K4594" t="str">
            <v>Online Transfer</v>
          </cell>
          <cell r="L4594" t="str">
            <v>Fresh</v>
          </cell>
          <cell r="M4594" t="str">
            <v>N/A</v>
          </cell>
          <cell r="N4594" t="str">
            <v>-</v>
          </cell>
        </row>
        <row r="4595">
          <cell r="E4595" t="str">
            <v>MR069644</v>
          </cell>
          <cell r="F4595" t="str">
            <v>2025-01-15 16:12:50</v>
          </cell>
          <cell r="G4595">
            <v>10000</v>
          </cell>
          <cell r="H4595">
            <v>46027</v>
          </cell>
          <cell r="I4595" t="str">
            <v>MUHAMMAD.OWAIS</v>
          </cell>
          <cell r="J4595" t="str">
            <v>Accepted</v>
          </cell>
          <cell r="K4595" t="str">
            <v>Online Transfer</v>
          </cell>
          <cell r="L4595" t="str">
            <v>Renewal</v>
          </cell>
          <cell r="M4595" t="str">
            <v>-</v>
          </cell>
          <cell r="N4595" t="str">
            <v>-</v>
          </cell>
        </row>
        <row r="4596">
          <cell r="E4596" t="str">
            <v>NZE1402050007</v>
          </cell>
          <cell r="F4596" t="str">
            <v>2025-12-29 16:17:01</v>
          </cell>
          <cell r="G4596">
            <v>10000</v>
          </cell>
          <cell r="H4596">
            <v>46021</v>
          </cell>
          <cell r="I4596" t="str">
            <v>KHIZAR.SHERWANI</v>
          </cell>
          <cell r="J4596" t="str">
            <v>Accepted</v>
          </cell>
          <cell r="K4596" t="str">
            <v>Online Transfer</v>
          </cell>
          <cell r="L4596" t="str">
            <v>Fresh</v>
          </cell>
          <cell r="M4596" t="str">
            <v>N/A</v>
          </cell>
          <cell r="N4596" t="str">
            <v>-</v>
          </cell>
        </row>
        <row r="4597">
          <cell r="E4597" t="str">
            <v>R083174</v>
          </cell>
          <cell r="F4597" t="str">
            <v>2022-01-12 16:09:36</v>
          </cell>
          <cell r="G4597">
            <v>12500</v>
          </cell>
          <cell r="H4597">
            <v>46025</v>
          </cell>
          <cell r="I4597" t="str">
            <v>JAWAHIR.SAEED</v>
          </cell>
          <cell r="J4597" t="str">
            <v>Accepted</v>
          </cell>
          <cell r="K4597" t="str">
            <v>Online Transfer</v>
          </cell>
          <cell r="L4597" t="str">
            <v>Renewal</v>
          </cell>
          <cell r="M4597" t="str">
            <v>-</v>
          </cell>
          <cell r="N4597" t="str">
            <v>-</v>
          </cell>
        </row>
        <row r="4598">
          <cell r="E4598" t="str">
            <v>R1000191</v>
          </cell>
          <cell r="F4598" t="str">
            <v>2025-01-08 17:23:20</v>
          </cell>
          <cell r="G4598">
            <v>12000</v>
          </cell>
          <cell r="H4598">
            <v>46028</v>
          </cell>
          <cell r="I4598" t="str">
            <v>HASNAIN</v>
          </cell>
          <cell r="J4598" t="str">
            <v>Accepted</v>
          </cell>
          <cell r="K4598" t="str">
            <v>Online Transfer</v>
          </cell>
          <cell r="L4598" t="str">
            <v>Renewal</v>
          </cell>
          <cell r="M4598" t="str">
            <v>-</v>
          </cell>
          <cell r="N4598" t="str">
            <v>-</v>
          </cell>
        </row>
        <row r="4599">
          <cell r="E4599" t="str">
            <v>S2025654</v>
          </cell>
          <cell r="F4599" t="str">
            <v>2025-12-29 15:31:19</v>
          </cell>
          <cell r="G4599">
            <v>12500</v>
          </cell>
          <cell r="H4599">
            <v>46025</v>
          </cell>
          <cell r="I4599" t="str">
            <v>UMER.AZEEM</v>
          </cell>
          <cell r="J4599" t="str">
            <v>Accepted</v>
          </cell>
          <cell r="K4599" t="str">
            <v>Cheque Deposit</v>
          </cell>
          <cell r="L4599" t="str">
            <v>Fresh</v>
          </cell>
          <cell r="M4599" t="str">
            <v>N/A</v>
          </cell>
          <cell r="N4599" t="str">
            <v>-</v>
          </cell>
        </row>
        <row r="4600">
          <cell r="E4600" t="str">
            <v>H1235497</v>
          </cell>
          <cell r="F4600" t="str">
            <v>2025-12-20 18:47:50</v>
          </cell>
          <cell r="G4600">
            <v>12500</v>
          </cell>
          <cell r="H4600">
            <v>46027</v>
          </cell>
          <cell r="I4600" t="str">
            <v>UMER.AZEEM</v>
          </cell>
          <cell r="J4600" t="str">
            <v>Accepted</v>
          </cell>
          <cell r="K4600" t="str">
            <v>Online Transfer</v>
          </cell>
          <cell r="L4600" t="str">
            <v>Fresh</v>
          </cell>
          <cell r="M4600" t="str">
            <v>N/A</v>
          </cell>
          <cell r="N4600" t="str">
            <v>-</v>
          </cell>
        </row>
        <row r="4601">
          <cell r="E4601" t="str">
            <v>R6027525</v>
          </cell>
          <cell r="F4601" t="str">
            <v>2023-01-20 16:55:16</v>
          </cell>
          <cell r="G4601">
            <v>14000</v>
          </cell>
          <cell r="H4601">
            <v>46028</v>
          </cell>
          <cell r="I4601" t="str">
            <v>MUHAMMAD.OWAIS</v>
          </cell>
          <cell r="J4601" t="str">
            <v>Accepted</v>
          </cell>
          <cell r="K4601" t="str">
            <v>Online Transfer</v>
          </cell>
          <cell r="L4601" t="str">
            <v>Renewal</v>
          </cell>
          <cell r="M4601" t="str">
            <v>-</v>
          </cell>
          <cell r="N4601" t="str">
            <v>-</v>
          </cell>
        </row>
        <row r="4602">
          <cell r="E4602" t="str">
            <v>R0890342</v>
          </cell>
          <cell r="F4602" t="str">
            <v>2025-11-01 12:36:00</v>
          </cell>
          <cell r="G4602">
            <v>8000</v>
          </cell>
          <cell r="H4602">
            <v>46027</v>
          </cell>
          <cell r="I4602" t="str">
            <v>UMER.AZEEM</v>
          </cell>
          <cell r="J4602" t="str">
            <v>Accepted</v>
          </cell>
          <cell r="K4602" t="str">
            <v>Online Transfer</v>
          </cell>
          <cell r="L4602" t="str">
            <v>Fresh</v>
          </cell>
          <cell r="M4602" t="str">
            <v>N/A</v>
          </cell>
          <cell r="N4602" t="str">
            <v>-</v>
          </cell>
        </row>
        <row r="4603">
          <cell r="E4603" t="str">
            <v>R236811</v>
          </cell>
          <cell r="F4603" t="str">
            <v>2025-01-20 12:18:24</v>
          </cell>
          <cell r="G4603">
            <v>12500</v>
          </cell>
          <cell r="H4603">
            <v>46028</v>
          </cell>
          <cell r="I4603" t="str">
            <v>M.MUSTAFA</v>
          </cell>
          <cell r="J4603" t="str">
            <v>Accepted</v>
          </cell>
          <cell r="K4603" t="str">
            <v>Online Transfer</v>
          </cell>
          <cell r="L4603" t="str">
            <v>Renewal</v>
          </cell>
          <cell r="M4603" t="str">
            <v>-</v>
          </cell>
          <cell r="N4603" t="str">
            <v>-</v>
          </cell>
        </row>
        <row r="4604">
          <cell r="E4604" t="str">
            <v>PS413PK10043033</v>
          </cell>
          <cell r="F4604" t="str">
            <v>2026-01-03 13:40:08</v>
          </cell>
          <cell r="G4604">
            <v>13000</v>
          </cell>
          <cell r="H4604">
            <v>46027</v>
          </cell>
          <cell r="I4604" t="str">
            <v>UMER.AZEEM</v>
          </cell>
          <cell r="J4604" t="str">
            <v>Accepted</v>
          </cell>
          <cell r="K4604" t="str">
            <v>Online Transfer</v>
          </cell>
          <cell r="L4604" t="str">
            <v>Fresh</v>
          </cell>
          <cell r="M4604" t="str">
            <v>SYED NAUMAN ALI</v>
          </cell>
          <cell r="N4604">
            <v>4250148213671</v>
          </cell>
        </row>
        <row r="4605">
          <cell r="E4605" t="str">
            <v>NH500454</v>
          </cell>
          <cell r="F4605" t="str">
            <v>2025-12-27 13:23:47</v>
          </cell>
          <cell r="G4605">
            <v>13500</v>
          </cell>
          <cell r="H4605">
            <v>46029</v>
          </cell>
          <cell r="I4605" t="str">
            <v>UMER.AZEEM</v>
          </cell>
          <cell r="J4605" t="str">
            <v>Accepted</v>
          </cell>
          <cell r="K4605" t="str">
            <v>Cheque Deposit</v>
          </cell>
          <cell r="L4605" t="str">
            <v>Fresh</v>
          </cell>
          <cell r="M4605" t="str">
            <v>SYED NAUMAN ALI</v>
          </cell>
          <cell r="N4605">
            <v>4250148213671</v>
          </cell>
        </row>
        <row r="4606">
          <cell r="E4606" t="str">
            <v>ZRE172R-7053353</v>
          </cell>
          <cell r="F4606" t="str">
            <v>2025-01-17 00:00:00</v>
          </cell>
          <cell r="G4606">
            <v>13000</v>
          </cell>
          <cell r="H4606">
            <v>46026</v>
          </cell>
          <cell r="I4606" t="str">
            <v>JAWAHIR.SAEED</v>
          </cell>
          <cell r="J4606" t="str">
            <v>Accepted</v>
          </cell>
          <cell r="K4606" t="str">
            <v>Online Transfer</v>
          </cell>
          <cell r="L4606" t="str">
            <v>Renewal</v>
          </cell>
          <cell r="M4606" t="str">
            <v>-</v>
          </cell>
          <cell r="N4606" t="str">
            <v>-</v>
          </cell>
        </row>
        <row r="4607">
          <cell r="E4607" t="str">
            <v>MMC06-03565</v>
          </cell>
          <cell r="F4607" t="str">
            <v>2025-12-27 13:19:00</v>
          </cell>
          <cell r="G4607">
            <v>13500</v>
          </cell>
          <cell r="H4607">
            <v>46029</v>
          </cell>
          <cell r="I4607" t="str">
            <v>UMER.AZEEM</v>
          </cell>
          <cell r="J4607" t="str">
            <v>Accepted</v>
          </cell>
          <cell r="K4607" t="str">
            <v>Cheque Deposit</v>
          </cell>
          <cell r="L4607" t="str">
            <v>Fresh</v>
          </cell>
          <cell r="M4607" t="str">
            <v>SYED NAUMAN ALI</v>
          </cell>
          <cell r="N4607">
            <v>4250148213671</v>
          </cell>
        </row>
        <row r="4608">
          <cell r="E4608" t="str">
            <v>NZE1402172535</v>
          </cell>
          <cell r="F4608" t="str">
            <v>2025-12-01 15:30:15</v>
          </cell>
          <cell r="G4608">
            <v>10000</v>
          </cell>
          <cell r="H4608">
            <v>45993</v>
          </cell>
          <cell r="I4608" t="str">
            <v>KHIZAR.SHERWANI</v>
          </cell>
          <cell r="J4608" t="str">
            <v>Accepted</v>
          </cell>
          <cell r="K4608" t="str">
            <v>Online Transfer</v>
          </cell>
          <cell r="L4608" t="str">
            <v>Fresh</v>
          </cell>
          <cell r="M4608" t="str">
            <v>N/A</v>
          </cell>
          <cell r="N4608" t="str">
            <v>-</v>
          </cell>
        </row>
        <row r="4609">
          <cell r="E4609" t="str">
            <v>035910</v>
          </cell>
          <cell r="F4609" t="str">
            <v>2024-01-17 15:49:58</v>
          </cell>
          <cell r="G4609">
            <v>14000</v>
          </cell>
          <cell r="H4609">
            <v>46028</v>
          </cell>
          <cell r="I4609" t="str">
            <v>M.MUSTAFA</v>
          </cell>
          <cell r="J4609" t="str">
            <v>Accepted</v>
          </cell>
          <cell r="K4609" t="str">
            <v>Online Transfer</v>
          </cell>
          <cell r="L4609" t="str">
            <v>Renewal</v>
          </cell>
          <cell r="M4609" t="str">
            <v>-</v>
          </cell>
          <cell r="N4609" t="str">
            <v>-</v>
          </cell>
        </row>
        <row r="4610">
          <cell r="E4610">
            <v>239807</v>
          </cell>
          <cell r="F4610" t="str">
            <v>2023-01-05 14:36:00</v>
          </cell>
          <cell r="G4610">
            <v>13000</v>
          </cell>
          <cell r="H4610">
            <v>46027</v>
          </cell>
          <cell r="I4610" t="str">
            <v>MOSES.AKHTAR</v>
          </cell>
          <cell r="J4610" t="str">
            <v>Accepted</v>
          </cell>
          <cell r="K4610" t="str">
            <v>Online Transfer</v>
          </cell>
          <cell r="L4610" t="str">
            <v>Renewal</v>
          </cell>
          <cell r="M4610" t="str">
            <v>-</v>
          </cell>
          <cell r="N4610" t="str">
            <v>-</v>
          </cell>
        </row>
        <row r="4611">
          <cell r="E4611">
            <v>7009698</v>
          </cell>
          <cell r="F4611" t="str">
            <v>2021-01-19 13:06:13</v>
          </cell>
          <cell r="G4611">
            <v>13000</v>
          </cell>
          <cell r="H4611">
            <v>46028</v>
          </cell>
          <cell r="I4611" t="str">
            <v>MOSES.AKHTAR</v>
          </cell>
          <cell r="J4611" t="str">
            <v>Accepted</v>
          </cell>
          <cell r="K4611" t="str">
            <v>Online Transfer</v>
          </cell>
          <cell r="L4611" t="str">
            <v>Renewal</v>
          </cell>
          <cell r="M4611" t="str">
            <v>-</v>
          </cell>
          <cell r="N4611" t="str">
            <v>-</v>
          </cell>
        </row>
        <row r="4612">
          <cell r="E4612" t="str">
            <v>A1J310PK10073168</v>
          </cell>
          <cell r="F4612" t="str">
            <v>2025-01-16 15:51:22</v>
          </cell>
          <cell r="G4612">
            <v>12000</v>
          </cell>
          <cell r="H4612">
            <v>46027</v>
          </cell>
          <cell r="I4612" t="str">
            <v>MOSES.AKHTAR</v>
          </cell>
          <cell r="J4612" t="str">
            <v>Accepted</v>
          </cell>
          <cell r="K4612" t="str">
            <v>Online Transfer</v>
          </cell>
          <cell r="L4612" t="str">
            <v>Renewal</v>
          </cell>
          <cell r="M4612" t="str">
            <v>-</v>
          </cell>
          <cell r="N4612" t="str">
            <v>-</v>
          </cell>
        </row>
        <row r="4613">
          <cell r="E4613" t="str">
            <v>TGN166R-0892190</v>
          </cell>
          <cell r="F4613" t="str">
            <v>2025-12-28 11:46:42</v>
          </cell>
          <cell r="G4613">
            <v>10000</v>
          </cell>
          <cell r="H4613">
            <v>46020</v>
          </cell>
          <cell r="I4613" t="str">
            <v>KHIZAR.SHERWANI</v>
          </cell>
          <cell r="J4613" t="str">
            <v>Accepted</v>
          </cell>
          <cell r="K4613" t="str">
            <v>Online Transfer</v>
          </cell>
          <cell r="L4613" t="str">
            <v>Fresh</v>
          </cell>
          <cell r="M4613" t="str">
            <v>N/A</v>
          </cell>
          <cell r="N4613" t="str">
            <v>-</v>
          </cell>
        </row>
        <row r="4614">
          <cell r="E4614" t="str">
            <v>PMHJ2813SPN213748</v>
          </cell>
          <cell r="F4614" t="str">
            <v>2025-12-28 13:46:14</v>
          </cell>
          <cell r="G4614">
            <v>10000</v>
          </cell>
          <cell r="H4614">
            <v>46020</v>
          </cell>
          <cell r="I4614" t="str">
            <v>KHIZAR.SHERWANI</v>
          </cell>
          <cell r="J4614" t="str">
            <v>Accepted</v>
          </cell>
          <cell r="K4614" t="str">
            <v>Online Transfer</v>
          </cell>
          <cell r="L4614" t="str">
            <v>Fresh</v>
          </cell>
          <cell r="M4614" t="str">
            <v>N/A</v>
          </cell>
          <cell r="N4614" t="str">
            <v>-</v>
          </cell>
        </row>
        <row r="4615">
          <cell r="E4615" t="str">
            <v>MR009378</v>
          </cell>
          <cell r="F4615" t="str">
            <v>2022-01-10 10:28:44</v>
          </cell>
          <cell r="G4615">
            <v>14000</v>
          </cell>
          <cell r="H4615">
            <v>46028</v>
          </cell>
          <cell r="I4615" t="str">
            <v>ALIZA.WALEED</v>
          </cell>
          <cell r="J4615" t="str">
            <v>Accepted</v>
          </cell>
          <cell r="K4615" t="str">
            <v>Cash Deposit</v>
          </cell>
          <cell r="L4615" t="str">
            <v>Renewal</v>
          </cell>
          <cell r="M4615" t="str">
            <v>-</v>
          </cell>
          <cell r="N4615" t="str">
            <v>-</v>
          </cell>
        </row>
        <row r="4616">
          <cell r="E4616" t="str">
            <v>0252605</v>
          </cell>
          <cell r="F4616" t="str">
            <v>2025-01-10 16:06:46</v>
          </cell>
          <cell r="G4616">
            <v>11000</v>
          </cell>
          <cell r="H4616">
            <v>46027</v>
          </cell>
          <cell r="I4616" t="str">
            <v>M.KHALID</v>
          </cell>
          <cell r="J4616" t="str">
            <v>Accepted</v>
          </cell>
          <cell r="K4616" t="str">
            <v>Online Transfer</v>
          </cell>
          <cell r="L4616" t="str">
            <v>Renewal</v>
          </cell>
          <cell r="M4616" t="str">
            <v>-</v>
          </cell>
          <cell r="N4616" t="str">
            <v>-</v>
          </cell>
        </row>
        <row r="4617">
          <cell r="E4617" t="str">
            <v>S-SF30AC-113090080</v>
          </cell>
          <cell r="F4617" t="str">
            <v>2025-12-25 13:10:05</v>
          </cell>
          <cell r="G4617">
            <v>10000</v>
          </cell>
          <cell r="H4617">
            <v>46027</v>
          </cell>
          <cell r="I4617" t="str">
            <v>KHIZAR.SHERWANI</v>
          </cell>
          <cell r="J4617" t="str">
            <v>Accepted</v>
          </cell>
          <cell r="K4617" t="str">
            <v>Online Transfer</v>
          </cell>
          <cell r="L4617" t="str">
            <v>Fresh</v>
          </cell>
          <cell r="M4617" t="str">
            <v>N/A</v>
          </cell>
          <cell r="N4617" t="str">
            <v>-</v>
          </cell>
        </row>
        <row r="4618">
          <cell r="E4618" t="str">
            <v>JS-5472(A)</v>
          </cell>
          <cell r="F4618" t="str">
            <v>2025-12-23 20:22:33</v>
          </cell>
          <cell r="G4618">
            <v>10000</v>
          </cell>
          <cell r="H4618">
            <v>46027</v>
          </cell>
          <cell r="I4618" t="str">
            <v>KHIZAR.SHERWANI</v>
          </cell>
          <cell r="J4618" t="str">
            <v>Accepted</v>
          </cell>
          <cell r="K4618" t="str">
            <v>Online Transfer</v>
          </cell>
          <cell r="L4618" t="str">
            <v>Fresh</v>
          </cell>
          <cell r="M4618" t="str">
            <v>N/A</v>
          </cell>
          <cell r="N4618" t="str">
            <v>-</v>
          </cell>
        </row>
        <row r="4619">
          <cell r="E4619" t="str">
            <v>D1M1009314</v>
          </cell>
          <cell r="F4619" t="str">
            <v>2025-01-18 00:00:00</v>
          </cell>
          <cell r="G4619">
            <v>14000</v>
          </cell>
          <cell r="H4619">
            <v>46028</v>
          </cell>
          <cell r="I4619" t="str">
            <v>AGHA.M.JAFFER</v>
          </cell>
          <cell r="J4619" t="str">
            <v>Accepted</v>
          </cell>
          <cell r="K4619" t="str">
            <v>Online Transfer</v>
          </cell>
          <cell r="L4619" t="str">
            <v>Renewal</v>
          </cell>
          <cell r="M4619" t="str">
            <v>-</v>
          </cell>
          <cell r="N4619" t="str">
            <v>-</v>
          </cell>
        </row>
        <row r="4620">
          <cell r="E4620" t="str">
            <v>JT-0643(A)</v>
          </cell>
          <cell r="F4620" t="str">
            <v>2025-12-25 14:12:24</v>
          </cell>
          <cell r="G4620">
            <v>10000</v>
          </cell>
          <cell r="H4620">
            <v>46027</v>
          </cell>
          <cell r="I4620" t="str">
            <v>KHIZAR.SHERWANI</v>
          </cell>
          <cell r="J4620" t="str">
            <v>Accepted</v>
          </cell>
          <cell r="K4620" t="str">
            <v>Online Transfer</v>
          </cell>
          <cell r="L4620" t="str">
            <v>Fresh</v>
          </cell>
          <cell r="M4620" t="str">
            <v>N/A</v>
          </cell>
          <cell r="N4620" t="str">
            <v>-</v>
          </cell>
        </row>
        <row r="4621">
          <cell r="E4621" t="str">
            <v>JS-5388(A)</v>
          </cell>
          <cell r="F4621" t="str">
            <v>2025-12-29 17:02:18</v>
          </cell>
          <cell r="G4621">
            <v>10000</v>
          </cell>
          <cell r="H4621">
            <v>46022</v>
          </cell>
          <cell r="I4621" t="str">
            <v>KHIZAR.SHERWANI</v>
          </cell>
          <cell r="J4621" t="str">
            <v>Accepted</v>
          </cell>
          <cell r="K4621" t="str">
            <v>Online Transfer</v>
          </cell>
          <cell r="L4621" t="str">
            <v>Fresh</v>
          </cell>
          <cell r="M4621" t="str">
            <v>N/A</v>
          </cell>
          <cell r="N4621" t="str">
            <v>-</v>
          </cell>
        </row>
        <row r="4622">
          <cell r="E4622" t="str">
            <v>NF1AET306H1021194</v>
          </cell>
          <cell r="F4622" t="str">
            <v>2025-01-18 00:00:00</v>
          </cell>
          <cell r="G4622">
            <v>16000</v>
          </cell>
          <cell r="H4622">
            <v>46028</v>
          </cell>
          <cell r="I4622" t="str">
            <v>ZAYNAB.MUSTAFA</v>
          </cell>
          <cell r="J4622" t="str">
            <v>Accepted</v>
          </cell>
          <cell r="K4622" t="str">
            <v>Online Transfer</v>
          </cell>
          <cell r="L4622" t="str">
            <v>Renewal</v>
          </cell>
          <cell r="M4622" t="str">
            <v>-</v>
          </cell>
          <cell r="N4622" t="str">
            <v>-</v>
          </cell>
        </row>
        <row r="4623">
          <cell r="E4623" t="str">
            <v>JS-1403(A)</v>
          </cell>
          <cell r="F4623" t="str">
            <v>2025-12-23 21:42:39</v>
          </cell>
          <cell r="G4623">
            <v>10000</v>
          </cell>
          <cell r="H4623">
            <v>46022</v>
          </cell>
          <cell r="I4623" t="str">
            <v>KHIZAR.SHERWANI</v>
          </cell>
          <cell r="J4623" t="str">
            <v>Accepted</v>
          </cell>
          <cell r="K4623" t="str">
            <v>Online Transfer</v>
          </cell>
          <cell r="L4623" t="str">
            <v>Fresh</v>
          </cell>
          <cell r="M4623" t="str">
            <v>N/A</v>
          </cell>
          <cell r="N4623" t="str">
            <v>-</v>
          </cell>
        </row>
        <row r="4624">
          <cell r="E4624" t="str">
            <v>JS-1211(A)</v>
          </cell>
          <cell r="F4624" t="str">
            <v>2025-12-23 19:33:34</v>
          </cell>
          <cell r="G4624">
            <v>10000</v>
          </cell>
          <cell r="H4624">
            <v>46022</v>
          </cell>
          <cell r="I4624" t="str">
            <v>KHIZAR.SHERWANI</v>
          </cell>
          <cell r="J4624" t="str">
            <v>Accepted</v>
          </cell>
          <cell r="K4624" t="str">
            <v>Online Transfer</v>
          </cell>
          <cell r="L4624" t="str">
            <v>Fresh</v>
          </cell>
          <cell r="M4624" t="str">
            <v>N/A</v>
          </cell>
          <cell r="N4624" t="str">
            <v>-</v>
          </cell>
        </row>
        <row r="4625">
          <cell r="E4625" t="str">
            <v>LA350S-0270674</v>
          </cell>
          <cell r="F4625" t="str">
            <v>2025-10-31 00:00:00</v>
          </cell>
          <cell r="G4625">
            <v>2500</v>
          </cell>
          <cell r="H4625">
            <v>46028</v>
          </cell>
          <cell r="I4625" t="str">
            <v>MUNEEB.HUSSAIN</v>
          </cell>
          <cell r="J4625" t="str">
            <v>Accepted</v>
          </cell>
          <cell r="K4625" t="str">
            <v>Online Transfer</v>
          </cell>
          <cell r="L4625" t="str">
            <v>Removal Transfer</v>
          </cell>
          <cell r="M4625" t="str">
            <v>-</v>
          </cell>
          <cell r="N4625" t="str">
            <v>-</v>
          </cell>
        </row>
        <row r="4626">
          <cell r="E4626" t="str">
            <v>NKMAAB3RR1R100061</v>
          </cell>
          <cell r="F4626" t="str">
            <v>2025-12-31 12:29:25</v>
          </cell>
          <cell r="G4626">
            <v>10000</v>
          </cell>
          <cell r="H4626">
            <v>46028</v>
          </cell>
          <cell r="I4626" t="str">
            <v>MUNEEB.HUSSAIN</v>
          </cell>
          <cell r="J4626" t="str">
            <v>Accepted</v>
          </cell>
          <cell r="K4626" t="str">
            <v>Online Transfer</v>
          </cell>
          <cell r="L4626" t="str">
            <v>Fresh</v>
          </cell>
          <cell r="M4626" t="str">
            <v>N/A</v>
          </cell>
          <cell r="N4626" t="str">
            <v>-</v>
          </cell>
        </row>
        <row r="4627">
          <cell r="E4627">
            <v>7051944</v>
          </cell>
          <cell r="F4627" t="str">
            <v>2024-01-15 17:24:41</v>
          </cell>
          <cell r="G4627">
            <v>13000</v>
          </cell>
          <cell r="H4627">
            <v>46028</v>
          </cell>
          <cell r="I4627" t="str">
            <v>HUZAIFA.KHAN</v>
          </cell>
          <cell r="J4627" t="str">
            <v>Accepted</v>
          </cell>
          <cell r="K4627" t="str">
            <v>Online Transfer</v>
          </cell>
          <cell r="L4627" t="str">
            <v>Renewal</v>
          </cell>
          <cell r="M4627" t="str">
            <v>-</v>
          </cell>
          <cell r="N4627" t="str">
            <v>-</v>
          </cell>
        </row>
        <row r="4628">
          <cell r="E4628" t="str">
            <v>R-7068571</v>
          </cell>
          <cell r="F4628" t="str">
            <v>2026-01-07 00:00:00</v>
          </cell>
          <cell r="G4628">
            <v>15000</v>
          </cell>
          <cell r="H4628">
            <v>46027</v>
          </cell>
          <cell r="I4628" t="str">
            <v>M.KHALID</v>
          </cell>
          <cell r="J4628" t="str">
            <v>Accepted</v>
          </cell>
          <cell r="K4628" t="str">
            <v>Online Transfer</v>
          </cell>
          <cell r="L4628" t="str">
            <v>Conversion</v>
          </cell>
          <cell r="M4628" t="str">
            <v>NA</v>
          </cell>
          <cell r="N4628" t="str">
            <v>-</v>
          </cell>
        </row>
        <row r="4629">
          <cell r="E4629" t="str">
            <v>SR308PK474133</v>
          </cell>
          <cell r="F4629" t="str">
            <v>2026-01-07 00:00:00</v>
          </cell>
          <cell r="G4629">
            <v>14000</v>
          </cell>
          <cell r="H4629">
            <v>46028</v>
          </cell>
          <cell r="I4629" t="str">
            <v>WASEEM.TARIQ</v>
          </cell>
          <cell r="J4629" t="str">
            <v>Accepted</v>
          </cell>
          <cell r="K4629" t="str">
            <v>Cheque Deposit</v>
          </cell>
          <cell r="L4629" t="str">
            <v>Conversion</v>
          </cell>
          <cell r="M4629" t="str">
            <v>N/A</v>
          </cell>
          <cell r="N4629" t="str">
            <v>-</v>
          </cell>
        </row>
        <row r="4630">
          <cell r="E4630">
            <v>9505401</v>
          </cell>
          <cell r="F4630" t="str">
            <v>2026-01-06 00:00:00</v>
          </cell>
          <cell r="G4630">
            <v>20000</v>
          </cell>
          <cell r="H4630">
            <v>46028</v>
          </cell>
          <cell r="I4630" t="str">
            <v>M.KHALID</v>
          </cell>
          <cell r="J4630" t="str">
            <v>Accepted</v>
          </cell>
          <cell r="K4630" t="str">
            <v>Online Transfer</v>
          </cell>
          <cell r="L4630" t="str">
            <v>Conversion</v>
          </cell>
          <cell r="M4630" t="str">
            <v>NA</v>
          </cell>
          <cell r="N4630" t="str">
            <v>-</v>
          </cell>
        </row>
        <row r="4631">
          <cell r="E4631">
            <v>7014466</v>
          </cell>
          <cell r="F4631" t="str">
            <v>2023-11-21 00:00:00</v>
          </cell>
          <cell r="G4631">
            <v>12500</v>
          </cell>
          <cell r="H4631">
            <v>46027</v>
          </cell>
          <cell r="I4631" t="str">
            <v>RAHAT.GUL</v>
          </cell>
          <cell r="J4631" t="str">
            <v>Accepted</v>
          </cell>
          <cell r="K4631" t="str">
            <v>Cheque Deposit</v>
          </cell>
          <cell r="L4631" t="str">
            <v>Renewal</v>
          </cell>
          <cell r="M4631" t="str">
            <v>-</v>
          </cell>
          <cell r="N4631" t="str">
            <v>-</v>
          </cell>
        </row>
        <row r="4632">
          <cell r="E4632">
            <v>1300004433</v>
          </cell>
          <cell r="F4632" t="str">
            <v>2022-01-20 14:05:43</v>
          </cell>
          <cell r="G4632">
            <v>14000</v>
          </cell>
          <cell r="H4632">
            <v>46027</v>
          </cell>
          <cell r="I4632" t="str">
            <v>WASEEM.TARIQ</v>
          </cell>
          <cell r="J4632" t="str">
            <v>Accepted</v>
          </cell>
          <cell r="K4632" t="str">
            <v>Online Transfer</v>
          </cell>
          <cell r="L4632" t="str">
            <v>Renewal</v>
          </cell>
          <cell r="M4632" t="str">
            <v>-</v>
          </cell>
          <cell r="N4632" t="str">
            <v>-</v>
          </cell>
        </row>
        <row r="4633">
          <cell r="E4633">
            <v>9520967</v>
          </cell>
          <cell r="F4633" t="str">
            <v>2024-01-03 15:33:00</v>
          </cell>
          <cell r="G4633">
            <v>13000</v>
          </cell>
          <cell r="H4633">
            <v>46028</v>
          </cell>
          <cell r="I4633" t="str">
            <v>ALIZA.WALEED</v>
          </cell>
          <cell r="J4633" t="str">
            <v>Accepted</v>
          </cell>
          <cell r="K4633" t="str">
            <v>Online Transfer</v>
          </cell>
          <cell r="L4633" t="str">
            <v>Renewal</v>
          </cell>
          <cell r="M4633" t="str">
            <v>-</v>
          </cell>
          <cell r="N4633" t="str">
            <v>-</v>
          </cell>
        </row>
        <row r="4634">
          <cell r="E4634">
            <v>1336485</v>
          </cell>
          <cell r="F4634" t="str">
            <v>2025-12-03 13:28:37</v>
          </cell>
          <cell r="G4634">
            <v>12500</v>
          </cell>
          <cell r="H4634">
            <v>46013</v>
          </cell>
          <cell r="I4634" t="str">
            <v>SHAHZAD.BHATTI</v>
          </cell>
          <cell r="J4634" t="str">
            <v>Accepted</v>
          </cell>
          <cell r="K4634" t="str">
            <v>Cash Deposit</v>
          </cell>
          <cell r="L4634" t="str">
            <v>Fresh</v>
          </cell>
          <cell r="M4634" t="str">
            <v>N/A</v>
          </cell>
          <cell r="N4634" t="str">
            <v>-</v>
          </cell>
        </row>
        <row r="4635">
          <cell r="E4635">
            <v>12101092</v>
          </cell>
          <cell r="F4635" t="str">
            <v>2025-12-03 14:11:44</v>
          </cell>
          <cell r="G4635">
            <v>12500</v>
          </cell>
          <cell r="H4635">
            <v>46013</v>
          </cell>
          <cell r="I4635" t="str">
            <v>SHAHZAD.BHATTI</v>
          </cell>
          <cell r="J4635" t="str">
            <v>Accepted</v>
          </cell>
          <cell r="K4635" t="str">
            <v>Cash Deposit</v>
          </cell>
          <cell r="L4635" t="str">
            <v>Fresh</v>
          </cell>
          <cell r="M4635" t="str">
            <v>N/A</v>
          </cell>
          <cell r="N4635" t="str">
            <v>-</v>
          </cell>
        </row>
        <row r="4636">
          <cell r="E4636" t="str">
            <v>SR054697</v>
          </cell>
          <cell r="F4636" t="str">
            <v>2025-12-02 16:01:39</v>
          </cell>
          <cell r="G4636">
            <v>12500</v>
          </cell>
          <cell r="H4636">
            <v>46007</v>
          </cell>
          <cell r="I4636" t="str">
            <v>SHAHZAD.BHATTI</v>
          </cell>
          <cell r="J4636" t="str">
            <v>Accepted</v>
          </cell>
          <cell r="K4636" t="str">
            <v>Cash Deposit</v>
          </cell>
          <cell r="L4636" t="str">
            <v>Fresh</v>
          </cell>
          <cell r="M4636" t="str">
            <v>N/A</v>
          </cell>
          <cell r="N4636" t="str">
            <v>-</v>
          </cell>
        </row>
        <row r="4637">
          <cell r="E4637" t="str">
            <v>UM00270</v>
          </cell>
          <cell r="F4637" t="str">
            <v>2025-12-03 15:15:58</v>
          </cell>
          <cell r="G4637">
            <v>12500</v>
          </cell>
          <cell r="H4637">
            <v>46010</v>
          </cell>
          <cell r="I4637" t="str">
            <v>SHAHZAD.BHATTI</v>
          </cell>
          <cell r="J4637" t="str">
            <v>Accepted</v>
          </cell>
          <cell r="K4637" t="str">
            <v>Online Transfer</v>
          </cell>
          <cell r="L4637" t="str">
            <v>Fresh</v>
          </cell>
          <cell r="M4637" t="str">
            <v>N/A</v>
          </cell>
          <cell r="N4637" t="str">
            <v>-</v>
          </cell>
        </row>
        <row r="4638">
          <cell r="E4638">
            <v>501896</v>
          </cell>
          <cell r="F4638" t="str">
            <v>2023-01-20 17:11:35</v>
          </cell>
          <cell r="G4638">
            <v>15000</v>
          </cell>
          <cell r="H4638">
            <v>46028</v>
          </cell>
          <cell r="I4638" t="str">
            <v>M.MUSTAFA</v>
          </cell>
          <cell r="J4638" t="str">
            <v>Accepted</v>
          </cell>
          <cell r="K4638" t="str">
            <v>Online Transfer</v>
          </cell>
          <cell r="L4638" t="str">
            <v>Renewal</v>
          </cell>
          <cell r="M4638" t="str">
            <v>-</v>
          </cell>
          <cell r="N4638" t="str">
            <v>-</v>
          </cell>
        </row>
        <row r="4639">
          <cell r="E4639" t="str">
            <v>BSP-352</v>
          </cell>
          <cell r="F4639" t="str">
            <v>2025-01-10 12:16:20</v>
          </cell>
          <cell r="G4639">
            <v>11000</v>
          </cell>
          <cell r="H4639">
            <v>46025</v>
          </cell>
          <cell r="I4639" t="str">
            <v>SAIF.MALIK</v>
          </cell>
          <cell r="J4639" t="str">
            <v>Accepted</v>
          </cell>
          <cell r="K4639" t="str">
            <v>Online Transfer</v>
          </cell>
          <cell r="L4639" t="str">
            <v>Renewal</v>
          </cell>
          <cell r="M4639" t="str">
            <v>-</v>
          </cell>
          <cell r="N4639" t="str">
            <v>-</v>
          </cell>
        </row>
        <row r="4640">
          <cell r="E4640">
            <v>1281670</v>
          </cell>
          <cell r="F4640" t="str">
            <v>2025-12-01 14:33:20</v>
          </cell>
          <cell r="G4640">
            <v>12500</v>
          </cell>
          <cell r="H4640">
            <v>46028</v>
          </cell>
          <cell r="I4640" t="str">
            <v>HASSAN.MUSTAFA</v>
          </cell>
          <cell r="J4640" t="str">
            <v>Accepted</v>
          </cell>
          <cell r="K4640" t="str">
            <v>Cheque Deposit</v>
          </cell>
          <cell r="L4640" t="str">
            <v>Fresh</v>
          </cell>
          <cell r="M4640" t="str">
            <v>N/A</v>
          </cell>
          <cell r="N4640" t="str">
            <v>-</v>
          </cell>
        </row>
        <row r="4641">
          <cell r="E4641" t="str">
            <v>R083785</v>
          </cell>
          <cell r="F4641" t="str">
            <v>2022-01-19 09:55:44</v>
          </cell>
          <cell r="G4641">
            <v>11000</v>
          </cell>
          <cell r="H4641">
            <v>46027</v>
          </cell>
          <cell r="I4641" t="str">
            <v>NAZRA.NAZAR</v>
          </cell>
          <cell r="J4641" t="str">
            <v>Accepted</v>
          </cell>
          <cell r="K4641" t="str">
            <v>Online Transfer</v>
          </cell>
          <cell r="L4641" t="str">
            <v>Renewal</v>
          </cell>
          <cell r="M4641" t="str">
            <v>-</v>
          </cell>
          <cell r="N4641" t="str">
            <v>-</v>
          </cell>
        </row>
        <row r="4642">
          <cell r="E4642">
            <v>6084251</v>
          </cell>
          <cell r="F4642" t="str">
            <v>2024-01-12 14:52:42</v>
          </cell>
          <cell r="G4642">
            <v>16000</v>
          </cell>
          <cell r="H4642">
            <v>46028</v>
          </cell>
          <cell r="I4642" t="str">
            <v>ZAYNAB.MUSTAFA</v>
          </cell>
          <cell r="J4642" t="str">
            <v>Accepted</v>
          </cell>
          <cell r="K4642" t="str">
            <v>Online Transfer</v>
          </cell>
          <cell r="L4642" t="str">
            <v>Renewal</v>
          </cell>
          <cell r="M4642" t="str">
            <v>-</v>
          </cell>
          <cell r="N4642" t="str">
            <v>-</v>
          </cell>
        </row>
        <row r="4643">
          <cell r="E4643" t="str">
            <v>RN600277</v>
          </cell>
          <cell r="F4643" t="str">
            <v>2025-01-16 12:40:19</v>
          </cell>
          <cell r="G4643">
            <v>16000</v>
          </cell>
          <cell r="H4643">
            <v>46027</v>
          </cell>
          <cell r="I4643" t="str">
            <v>ZAYNAB.MUSTAFA</v>
          </cell>
          <cell r="J4643" t="str">
            <v>Accepted</v>
          </cell>
          <cell r="K4643" t="str">
            <v>Online Transfer</v>
          </cell>
          <cell r="L4643" t="str">
            <v>Renewal</v>
          </cell>
          <cell r="M4643" t="str">
            <v>-</v>
          </cell>
          <cell r="N4643" t="str">
            <v>-</v>
          </cell>
        </row>
        <row r="4644">
          <cell r="E4644">
            <v>6035481</v>
          </cell>
          <cell r="F4644" t="str">
            <v>2024-01-01 18:21:38</v>
          </cell>
          <cell r="G4644">
            <v>13000</v>
          </cell>
          <cell r="H4644">
            <v>46028</v>
          </cell>
          <cell r="I4644" t="str">
            <v>NAZRA.NAZAR</v>
          </cell>
          <cell r="J4644" t="str">
            <v>Accepted</v>
          </cell>
          <cell r="K4644" t="str">
            <v>Online Transfer</v>
          </cell>
          <cell r="L4644" t="str">
            <v>Renewal</v>
          </cell>
          <cell r="M4644" t="str">
            <v>-</v>
          </cell>
          <cell r="N4644" t="str">
            <v>-</v>
          </cell>
        </row>
        <row r="4645">
          <cell r="E4645" t="str">
            <v>NF1AET306H1188514</v>
          </cell>
          <cell r="F4645" t="str">
            <v>2025-01-14 00:00:00</v>
          </cell>
          <cell r="G4645">
            <v>14000</v>
          </cell>
          <cell r="H4645">
            <v>46028</v>
          </cell>
          <cell r="I4645" t="str">
            <v>HUZAIFA.KHAN</v>
          </cell>
          <cell r="J4645" t="str">
            <v>Accepted</v>
          </cell>
          <cell r="K4645" t="str">
            <v>Online Transfer</v>
          </cell>
          <cell r="L4645" t="str">
            <v>Renewal</v>
          </cell>
          <cell r="M4645" t="str">
            <v>-</v>
          </cell>
          <cell r="N4645" t="str">
            <v>-</v>
          </cell>
        </row>
        <row r="4646">
          <cell r="E4646">
            <v>487864</v>
          </cell>
          <cell r="F4646" t="str">
            <v>2025-01-15 16:26:32</v>
          </cell>
          <cell r="G4646">
            <v>12500</v>
          </cell>
          <cell r="H4646">
            <v>46028</v>
          </cell>
          <cell r="I4646" t="str">
            <v>M.MUSTAFA</v>
          </cell>
          <cell r="J4646" t="str">
            <v>Accepted</v>
          </cell>
          <cell r="K4646" t="str">
            <v>Online Transfer</v>
          </cell>
          <cell r="L4646" t="str">
            <v>Renewal</v>
          </cell>
          <cell r="M4646" t="str">
            <v>-</v>
          </cell>
          <cell r="N4646" t="str">
            <v>-</v>
          </cell>
        </row>
        <row r="4647">
          <cell r="E4647" t="str">
            <v>NFBGM2666KR249129</v>
          </cell>
          <cell r="F4647" t="str">
            <v>2023-01-03 17:47:00</v>
          </cell>
          <cell r="G4647">
            <v>11000</v>
          </cell>
          <cell r="H4647">
            <v>46027</v>
          </cell>
          <cell r="I4647" t="str">
            <v>WASEEM.TARIQ</v>
          </cell>
          <cell r="J4647" t="str">
            <v>Accepted</v>
          </cell>
          <cell r="K4647" t="str">
            <v>Cash Deposit</v>
          </cell>
          <cell r="L4647" t="str">
            <v>Renewal</v>
          </cell>
          <cell r="M4647" t="str">
            <v>-</v>
          </cell>
          <cell r="N4647" t="str">
            <v>-</v>
          </cell>
        </row>
        <row r="4648">
          <cell r="E4648" t="str">
            <v>V00106729</v>
          </cell>
          <cell r="F4648" t="str">
            <v>2025-12-02 15:32:27</v>
          </cell>
          <cell r="G4648">
            <v>12500</v>
          </cell>
          <cell r="H4648">
            <v>46015</v>
          </cell>
          <cell r="I4648" t="str">
            <v>SHAHZAD.BHATTI</v>
          </cell>
          <cell r="J4648" t="str">
            <v>Accepted</v>
          </cell>
          <cell r="K4648" t="str">
            <v>Online Transfer</v>
          </cell>
          <cell r="L4648" t="str">
            <v>Fresh</v>
          </cell>
          <cell r="M4648" t="str">
            <v>N/A</v>
          </cell>
          <cell r="N4648" t="str">
            <v>-</v>
          </cell>
        </row>
        <row r="4649">
          <cell r="E4649" t="str">
            <v>MHKE8FB200K001228</v>
          </cell>
          <cell r="F4649" t="str">
            <v>2023-01-11 11:09:00</v>
          </cell>
          <cell r="G4649">
            <v>15500</v>
          </cell>
          <cell r="H4649">
            <v>46028</v>
          </cell>
          <cell r="I4649" t="str">
            <v>WASEEM.TARIQ</v>
          </cell>
          <cell r="J4649" t="str">
            <v>Accepted</v>
          </cell>
          <cell r="K4649" t="str">
            <v>Online Transfer</v>
          </cell>
          <cell r="L4649" t="str">
            <v>Renewal</v>
          </cell>
          <cell r="M4649" t="str">
            <v>-</v>
          </cell>
          <cell r="N4649" t="str">
            <v>-</v>
          </cell>
        </row>
        <row r="4650">
          <cell r="E4650">
            <v>1049410</v>
          </cell>
          <cell r="F4650" t="str">
            <v>2020-12-31 14:06:30</v>
          </cell>
          <cell r="G4650">
            <v>12500</v>
          </cell>
          <cell r="H4650">
            <v>46028</v>
          </cell>
          <cell r="I4650" t="str">
            <v>WASEEM.TARIQ</v>
          </cell>
          <cell r="J4650" t="str">
            <v>Accepted</v>
          </cell>
          <cell r="K4650" t="str">
            <v>Online Transfer</v>
          </cell>
          <cell r="L4650" t="str">
            <v>Renewal</v>
          </cell>
          <cell r="M4650" t="str">
            <v>-</v>
          </cell>
          <cell r="N4650" t="str">
            <v>-</v>
          </cell>
        </row>
        <row r="4651">
          <cell r="E4651" t="str">
            <v>KP518140</v>
          </cell>
          <cell r="F4651" t="str">
            <v>2025-11-19 17:14:33</v>
          </cell>
          <cell r="G4651">
            <v>12500</v>
          </cell>
          <cell r="H4651">
            <v>46028</v>
          </cell>
          <cell r="I4651" t="str">
            <v>SHAHZAD.BHATTI</v>
          </cell>
          <cell r="J4651" t="str">
            <v>Accepted</v>
          </cell>
          <cell r="K4651" t="str">
            <v>Cash Deposit</v>
          </cell>
          <cell r="L4651" t="str">
            <v>Fresh</v>
          </cell>
          <cell r="M4651" t="str">
            <v>N/A</v>
          </cell>
          <cell r="N4651" t="str">
            <v>-</v>
          </cell>
        </row>
        <row r="4652">
          <cell r="E4652" t="str">
            <v>BCA-856</v>
          </cell>
          <cell r="F4652" t="str">
            <v>2025-11-24 13:43:05</v>
          </cell>
          <cell r="G4652">
            <v>12500</v>
          </cell>
          <cell r="H4652">
            <v>46027</v>
          </cell>
          <cell r="I4652" t="str">
            <v>SHAHZAD.BHATTI</v>
          </cell>
          <cell r="J4652" t="str">
            <v>Accepted</v>
          </cell>
          <cell r="K4652" t="str">
            <v>Cash Deposit</v>
          </cell>
          <cell r="L4652" t="str">
            <v>Fresh</v>
          </cell>
          <cell r="M4652" t="str">
            <v>N/A</v>
          </cell>
          <cell r="N4652" t="str">
            <v>-</v>
          </cell>
        </row>
        <row r="4653">
          <cell r="E4653" t="str">
            <v>H110598</v>
          </cell>
          <cell r="F4653" t="str">
            <v>2022-12-01 14:30:37</v>
          </cell>
          <cell r="G4653">
            <v>15500</v>
          </cell>
          <cell r="H4653">
            <v>46027</v>
          </cell>
          <cell r="I4653" t="str">
            <v>AGHA.M.JAFFER</v>
          </cell>
          <cell r="J4653" t="str">
            <v>Accepted</v>
          </cell>
          <cell r="K4653" t="str">
            <v>Cash Deposit</v>
          </cell>
          <cell r="L4653" t="str">
            <v>Renewal</v>
          </cell>
          <cell r="M4653" t="str">
            <v>-</v>
          </cell>
          <cell r="N4653" t="str">
            <v>-</v>
          </cell>
        </row>
        <row r="4654">
          <cell r="E4654">
            <v>7048828</v>
          </cell>
          <cell r="F4654" t="str">
            <v>2025-01-09 12:33:35</v>
          </cell>
          <cell r="G4654">
            <v>14000</v>
          </cell>
          <cell r="H4654">
            <v>46028</v>
          </cell>
          <cell r="I4654" t="str">
            <v>MUHAMMAD.UMER</v>
          </cell>
          <cell r="J4654" t="str">
            <v>Accepted</v>
          </cell>
          <cell r="K4654" t="str">
            <v>Online Transfer</v>
          </cell>
          <cell r="L4654" t="str">
            <v>Renewal</v>
          </cell>
          <cell r="M4654" t="str">
            <v>-</v>
          </cell>
          <cell r="N4654" t="str">
            <v>-</v>
          </cell>
        </row>
        <row r="4655">
          <cell r="E4655">
            <v>7046678</v>
          </cell>
          <cell r="F4655" t="str">
            <v>2021-12-15 10:20:34</v>
          </cell>
          <cell r="G4655">
            <v>15500</v>
          </cell>
          <cell r="H4655">
            <v>46028</v>
          </cell>
          <cell r="I4655" t="str">
            <v>AGHA.M.JAFFER</v>
          </cell>
          <cell r="J4655" t="str">
            <v>Accepted</v>
          </cell>
          <cell r="K4655" t="str">
            <v>Online Transfer</v>
          </cell>
          <cell r="L4655" t="str">
            <v>Renewal</v>
          </cell>
          <cell r="M4655" t="str">
            <v>-</v>
          </cell>
          <cell r="N4655" t="str">
            <v>-</v>
          </cell>
        </row>
        <row r="4656">
          <cell r="E4656" t="str">
            <v>R003254</v>
          </cell>
          <cell r="F4656" t="str">
            <v>2024-01-10 14:46:42</v>
          </cell>
          <cell r="G4656">
            <v>15000</v>
          </cell>
          <cell r="H4656">
            <v>46028</v>
          </cell>
          <cell r="I4656" t="str">
            <v>HUZAIFA.KHAN</v>
          </cell>
          <cell r="J4656" t="str">
            <v>Accepted</v>
          </cell>
          <cell r="K4656" t="str">
            <v>Online Transfer</v>
          </cell>
          <cell r="L4656" t="str">
            <v>Renewal</v>
          </cell>
          <cell r="M4656" t="str">
            <v>-</v>
          </cell>
          <cell r="N4656" t="str">
            <v>-</v>
          </cell>
        </row>
        <row r="4657">
          <cell r="E4657" t="str">
            <v>R-4095255</v>
          </cell>
          <cell r="F4657" t="str">
            <v>2023-01-05 19:09:00</v>
          </cell>
          <cell r="G4657">
            <v>13000</v>
          </cell>
          <cell r="H4657">
            <v>46027</v>
          </cell>
          <cell r="I4657" t="str">
            <v>AGHA.M.JAFFER</v>
          </cell>
          <cell r="J4657" t="str">
            <v>Accepted</v>
          </cell>
          <cell r="K4657" t="str">
            <v>Online Transfer</v>
          </cell>
          <cell r="L4657" t="str">
            <v>Renewal</v>
          </cell>
          <cell r="M4657" t="str">
            <v>-</v>
          </cell>
          <cell r="N4657" t="str">
            <v>-</v>
          </cell>
        </row>
        <row r="4658">
          <cell r="E4658" t="str">
            <v>012539</v>
          </cell>
          <cell r="F4658" t="str">
            <v>2025-01-02 14:25:02</v>
          </cell>
          <cell r="G4658">
            <v>13000</v>
          </cell>
          <cell r="H4658">
            <v>46027</v>
          </cell>
          <cell r="I4658" t="str">
            <v>HUZAIFA.KHAN</v>
          </cell>
          <cell r="J4658" t="str">
            <v>Accepted</v>
          </cell>
          <cell r="K4658" t="str">
            <v>Online Transfer</v>
          </cell>
          <cell r="L4658" t="str">
            <v>Renewal</v>
          </cell>
          <cell r="M4658" t="str">
            <v>-</v>
          </cell>
          <cell r="N4658" t="str">
            <v>-</v>
          </cell>
        </row>
        <row r="4659">
          <cell r="E4659">
            <v>1004217</v>
          </cell>
          <cell r="F4659" t="str">
            <v>2024-01-08 15:42:57</v>
          </cell>
          <cell r="G4659">
            <v>13160</v>
          </cell>
          <cell r="H4659">
            <v>46029</v>
          </cell>
          <cell r="I4659" t="str">
            <v>HUZAIFA.KHAN</v>
          </cell>
          <cell r="J4659" t="str">
            <v>Accepted</v>
          </cell>
          <cell r="K4659" t="str">
            <v>Cheque</v>
          </cell>
          <cell r="L4659" t="str">
            <v>Renewal</v>
          </cell>
          <cell r="M4659" t="str">
            <v>-</v>
          </cell>
          <cell r="N4659" t="str">
            <v>-</v>
          </cell>
        </row>
        <row r="4660">
          <cell r="E4660" t="str">
            <v>1109332A</v>
          </cell>
          <cell r="F4660" t="str">
            <v>2022-01-06 16:47:36</v>
          </cell>
          <cell r="G4660">
            <v>12500</v>
          </cell>
          <cell r="H4660">
            <v>46027</v>
          </cell>
          <cell r="I4660" t="str">
            <v>ALIZA.WALEED</v>
          </cell>
          <cell r="J4660" t="str">
            <v>Accepted</v>
          </cell>
          <cell r="K4660" t="str">
            <v>Online Transfer</v>
          </cell>
          <cell r="L4660" t="str">
            <v>Renewal</v>
          </cell>
          <cell r="M4660" t="str">
            <v>-</v>
          </cell>
          <cell r="N4660" t="str">
            <v>-</v>
          </cell>
        </row>
        <row r="4661">
          <cell r="E4661" t="str">
            <v>NFBFE1684NR002636</v>
          </cell>
          <cell r="F4661" t="str">
            <v>2025-01-09 11:20:17</v>
          </cell>
          <cell r="G4661">
            <v>12000</v>
          </cell>
          <cell r="H4661">
            <v>46026</v>
          </cell>
          <cell r="I4661" t="str">
            <v>SHAHROZ</v>
          </cell>
          <cell r="J4661" t="str">
            <v>Accepted</v>
          </cell>
          <cell r="K4661" t="str">
            <v>Online Transfer</v>
          </cell>
          <cell r="L4661" t="str">
            <v>Renewal</v>
          </cell>
          <cell r="M4661" t="str">
            <v>-</v>
          </cell>
          <cell r="N4661" t="str">
            <v>-</v>
          </cell>
        </row>
        <row r="4662">
          <cell r="E4662" t="str">
            <v>TRH223-6130963</v>
          </cell>
          <cell r="F4662" t="str">
            <v>2024-10-28 00:00:00</v>
          </cell>
          <cell r="G4662">
            <v>10000</v>
          </cell>
          <cell r="H4662">
            <v>46025</v>
          </cell>
          <cell r="I4662" t="str">
            <v>SHAHROZ</v>
          </cell>
          <cell r="J4662" t="str">
            <v>Accepted</v>
          </cell>
          <cell r="K4662" t="str">
            <v>Online Transfer</v>
          </cell>
          <cell r="L4662" t="str">
            <v>Renewal</v>
          </cell>
          <cell r="M4662" t="str">
            <v>-</v>
          </cell>
          <cell r="N4662" t="str">
            <v>-</v>
          </cell>
        </row>
        <row r="4663">
          <cell r="E4663">
            <v>2008444</v>
          </cell>
          <cell r="F4663" t="str">
            <v>2025-01-08 22:33:50</v>
          </cell>
          <cell r="G4663">
            <v>13000</v>
          </cell>
          <cell r="H4663">
            <v>46025</v>
          </cell>
          <cell r="I4663" t="str">
            <v>SHAHROZ</v>
          </cell>
          <cell r="J4663" t="str">
            <v>Accepted</v>
          </cell>
          <cell r="K4663" t="str">
            <v>Online Transfer</v>
          </cell>
          <cell r="L4663" t="str">
            <v>Renewal</v>
          </cell>
          <cell r="M4663" t="str">
            <v>-</v>
          </cell>
          <cell r="N4663" t="str">
            <v>-</v>
          </cell>
        </row>
        <row r="4664">
          <cell r="E4664" t="str">
            <v>GUN126R-5558934</v>
          </cell>
          <cell r="F4664" t="str">
            <v>2024-01-02 16:31:07</v>
          </cell>
          <cell r="G4664">
            <v>14000</v>
          </cell>
          <cell r="H4664">
            <v>46025</v>
          </cell>
          <cell r="I4664" t="str">
            <v>SHAHROZ</v>
          </cell>
          <cell r="J4664" t="str">
            <v>Accepted</v>
          </cell>
          <cell r="K4664" t="str">
            <v>Online Transfer</v>
          </cell>
          <cell r="L4664" t="str">
            <v>Renewal</v>
          </cell>
          <cell r="M4664" t="str">
            <v>-</v>
          </cell>
          <cell r="N4664" t="str">
            <v>-</v>
          </cell>
        </row>
        <row r="4665">
          <cell r="E4665">
            <v>1200845</v>
          </cell>
          <cell r="F4665" t="str">
            <v>2025-01-03 15:27:44</v>
          </cell>
          <cell r="G4665">
            <v>15000</v>
          </cell>
          <cell r="H4665">
            <v>46025</v>
          </cell>
          <cell r="I4665" t="str">
            <v>SHAHROZ</v>
          </cell>
          <cell r="J4665" t="str">
            <v>Accepted</v>
          </cell>
          <cell r="K4665" t="str">
            <v>Online Transfer</v>
          </cell>
          <cell r="L4665" t="str">
            <v>Renewal</v>
          </cell>
          <cell r="M4665" t="str">
            <v>-</v>
          </cell>
          <cell r="N4665" t="str">
            <v>-</v>
          </cell>
        </row>
        <row r="4666">
          <cell r="E4666" t="str">
            <v>R1091557</v>
          </cell>
          <cell r="F4666" t="str">
            <v>2025-01-08 12:26:08</v>
          </cell>
          <cell r="G4666">
            <v>13000</v>
          </cell>
          <cell r="H4666">
            <v>46024</v>
          </cell>
          <cell r="I4666" t="str">
            <v>SHAHROZ</v>
          </cell>
          <cell r="J4666" t="str">
            <v>Accepted</v>
          </cell>
          <cell r="K4666" t="str">
            <v>Online Transfer</v>
          </cell>
          <cell r="L4666" t="str">
            <v>Renewal</v>
          </cell>
          <cell r="M4666" t="str">
            <v>-</v>
          </cell>
          <cell r="N4666" t="str">
            <v>-</v>
          </cell>
        </row>
        <row r="4667">
          <cell r="E4667" t="str">
            <v>TKG-670 (A)</v>
          </cell>
          <cell r="F4667" t="str">
            <v>2025-12-08 16:00:01</v>
          </cell>
          <cell r="G4667">
            <v>10000</v>
          </cell>
          <cell r="H4667">
            <v>46004</v>
          </cell>
          <cell r="I4667" t="str">
            <v>KHIZAR.SHERWANI</v>
          </cell>
          <cell r="J4667" t="str">
            <v>Accepted</v>
          </cell>
          <cell r="K4667" t="str">
            <v>Online Transfer</v>
          </cell>
          <cell r="L4667" t="str">
            <v>Fresh</v>
          </cell>
          <cell r="M4667" t="str">
            <v>N/A</v>
          </cell>
          <cell r="N4667" t="str">
            <v>-</v>
          </cell>
        </row>
        <row r="4668">
          <cell r="E4668" t="str">
            <v>AKM-089(A)</v>
          </cell>
          <cell r="F4668" t="str">
            <v>2025-12-02 22:02:03</v>
          </cell>
          <cell r="G4668">
            <v>12000</v>
          </cell>
          <cell r="H4668">
            <v>45999</v>
          </cell>
          <cell r="I4668" t="str">
            <v>KHIZAR.SHERWANI</v>
          </cell>
          <cell r="J4668" t="str">
            <v>Accepted</v>
          </cell>
          <cell r="K4668" t="str">
            <v>Online Transfer</v>
          </cell>
          <cell r="L4668" t="str">
            <v>Fresh</v>
          </cell>
          <cell r="M4668" t="str">
            <v>N/A</v>
          </cell>
          <cell r="N4668" t="str">
            <v>-</v>
          </cell>
        </row>
        <row r="4669">
          <cell r="E4669" t="str">
            <v>BH-5439(A)</v>
          </cell>
          <cell r="F4669" t="str">
            <v>2025-12-15 22:05:36</v>
          </cell>
          <cell r="G4669">
            <v>12500</v>
          </cell>
          <cell r="H4669">
            <v>46025</v>
          </cell>
          <cell r="I4669" t="str">
            <v>KHIZAR.SHERWANI</v>
          </cell>
          <cell r="J4669" t="str">
            <v>Accepted</v>
          </cell>
          <cell r="K4669" t="str">
            <v>Online Transfer</v>
          </cell>
          <cell r="L4669" t="str">
            <v>Fresh</v>
          </cell>
          <cell r="M4669" t="str">
            <v>N/A</v>
          </cell>
          <cell r="N4669" t="str">
            <v>-</v>
          </cell>
        </row>
        <row r="4670">
          <cell r="E4670" t="str">
            <v>R-7019941</v>
          </cell>
          <cell r="F4670" t="str">
            <v>2026-01-07 00:00:00</v>
          </cell>
          <cell r="G4670">
            <v>13000</v>
          </cell>
          <cell r="H4670">
            <v>46027</v>
          </cell>
          <cell r="I4670" t="str">
            <v>RAHAT.GUL</v>
          </cell>
          <cell r="J4670" t="str">
            <v>Accepted</v>
          </cell>
          <cell r="K4670" t="str">
            <v>Online Transfer</v>
          </cell>
          <cell r="L4670" t="str">
            <v>Conversion</v>
          </cell>
          <cell r="M4670" t="str">
            <v>N/A</v>
          </cell>
          <cell r="N4670" t="str">
            <v>-</v>
          </cell>
        </row>
        <row r="4671">
          <cell r="E4671" t="str">
            <v>NF1AET306H1049745</v>
          </cell>
          <cell r="F4671" t="str">
            <v>2025-12-10 18:41:56</v>
          </cell>
          <cell r="G4671">
            <v>9000</v>
          </cell>
          <cell r="H4671">
            <v>46034</v>
          </cell>
          <cell r="I4671" t="str">
            <v>KHIZAR.SHERWANI</v>
          </cell>
          <cell r="J4671" t="str">
            <v>Accepted</v>
          </cell>
          <cell r="K4671" t="str">
            <v>Cash</v>
          </cell>
          <cell r="L4671" t="str">
            <v>Fresh</v>
          </cell>
          <cell r="M4671" t="str">
            <v>N/A</v>
          </cell>
          <cell r="N4671" t="str">
            <v>-</v>
          </cell>
        </row>
        <row r="4672">
          <cell r="E4672" t="str">
            <v>0119682</v>
          </cell>
          <cell r="F4672" t="str">
            <v>2025-01-22 16:13:09</v>
          </cell>
          <cell r="G4672">
            <v>13000</v>
          </cell>
          <cell r="H4672">
            <v>46025</v>
          </cell>
          <cell r="I4672" t="str">
            <v>MOSES.AKHTAR</v>
          </cell>
          <cell r="J4672" t="str">
            <v>Accepted</v>
          </cell>
          <cell r="K4672" t="str">
            <v>Online Transfer</v>
          </cell>
          <cell r="L4672" t="str">
            <v>Renewal</v>
          </cell>
          <cell r="M4672" t="str">
            <v>-</v>
          </cell>
          <cell r="N4672" t="str">
            <v>-</v>
          </cell>
        </row>
        <row r="4673">
          <cell r="E4673" t="str">
            <v>BLACKHA36S-609191</v>
          </cell>
          <cell r="F4673" t="str">
            <v>2025-12-24 19:19:27</v>
          </cell>
          <cell r="G4673">
            <v>12500</v>
          </cell>
          <cell r="H4673">
            <v>46026</v>
          </cell>
          <cell r="I4673" t="str">
            <v>JOSEPH.H</v>
          </cell>
          <cell r="J4673" t="str">
            <v>Accepted</v>
          </cell>
          <cell r="K4673" t="str">
            <v>Online Transfer</v>
          </cell>
          <cell r="L4673" t="str">
            <v>Fresh</v>
          </cell>
          <cell r="M4673" t="str">
            <v>N/A</v>
          </cell>
          <cell r="N4673" t="str">
            <v>-</v>
          </cell>
        </row>
        <row r="4674">
          <cell r="E4674">
            <v>1117906</v>
          </cell>
          <cell r="F4674" t="str">
            <v>2024-01-08 19:51:30</v>
          </cell>
          <cell r="G4674">
            <v>12500</v>
          </cell>
          <cell r="H4674">
            <v>46027</v>
          </cell>
          <cell r="I4674" t="str">
            <v>MOSES.AKHTAR</v>
          </cell>
          <cell r="J4674" t="str">
            <v>Accepted</v>
          </cell>
          <cell r="K4674" t="str">
            <v>Online Transfer</v>
          </cell>
          <cell r="L4674" t="str">
            <v>Renewal</v>
          </cell>
          <cell r="M4674" t="str">
            <v>-</v>
          </cell>
          <cell r="N4674" t="str">
            <v>-</v>
          </cell>
        </row>
        <row r="4675">
          <cell r="E4675">
            <v>1004552</v>
          </cell>
          <cell r="F4675" t="str">
            <v>2022-01-01 12:46:10</v>
          </cell>
          <cell r="G4675">
            <v>15500</v>
          </cell>
          <cell r="H4675">
            <v>46027</v>
          </cell>
          <cell r="I4675" t="str">
            <v>WASEEM.TARIQ</v>
          </cell>
          <cell r="J4675" t="str">
            <v>Accepted</v>
          </cell>
          <cell r="K4675" t="str">
            <v>Online Transfer</v>
          </cell>
          <cell r="L4675" t="str">
            <v>Renewal</v>
          </cell>
          <cell r="M4675" t="str">
            <v>-</v>
          </cell>
          <cell r="N4675" t="str">
            <v>-</v>
          </cell>
        </row>
        <row r="4676">
          <cell r="E4676">
            <v>10046662</v>
          </cell>
          <cell r="F4676" t="str">
            <v>2025-01-16 10:59:34</v>
          </cell>
          <cell r="G4676">
            <v>14000</v>
          </cell>
          <cell r="H4676">
            <v>46027</v>
          </cell>
          <cell r="I4676" t="str">
            <v>ZAYNAB.MUSTAFA</v>
          </cell>
          <cell r="J4676" t="str">
            <v>Accepted</v>
          </cell>
          <cell r="K4676" t="str">
            <v>Online Transfer</v>
          </cell>
          <cell r="L4676" t="str">
            <v>Renewal</v>
          </cell>
          <cell r="M4676" t="str">
            <v>-</v>
          </cell>
          <cell r="N4676" t="str">
            <v>-</v>
          </cell>
        </row>
        <row r="4677">
          <cell r="E4677" t="str">
            <v>LE-7530</v>
          </cell>
          <cell r="F4677" t="str">
            <v>2025-01-14 18:01:48</v>
          </cell>
          <cell r="G4677">
            <v>13000</v>
          </cell>
          <cell r="H4677">
            <v>46027</v>
          </cell>
          <cell r="I4677" t="str">
            <v>HASNAIN</v>
          </cell>
          <cell r="J4677" t="str">
            <v>Accepted</v>
          </cell>
          <cell r="K4677" t="str">
            <v>Online Transfer</v>
          </cell>
          <cell r="L4677" t="str">
            <v>Renewal</v>
          </cell>
          <cell r="M4677" t="str">
            <v>-</v>
          </cell>
          <cell r="N4677" t="str">
            <v>-</v>
          </cell>
        </row>
        <row r="4678">
          <cell r="E4678" t="str">
            <v>AFS-885</v>
          </cell>
          <cell r="F4678" t="str">
            <v>2025-01-14 16:41:35</v>
          </cell>
          <cell r="G4678">
            <v>13000</v>
          </cell>
          <cell r="H4678">
            <v>46027</v>
          </cell>
          <cell r="I4678" t="str">
            <v>HASNAIN</v>
          </cell>
          <cell r="J4678" t="str">
            <v>Accepted</v>
          </cell>
          <cell r="K4678" t="str">
            <v>Online Transfer</v>
          </cell>
          <cell r="L4678" t="str">
            <v>Renewal</v>
          </cell>
          <cell r="M4678" t="str">
            <v>-</v>
          </cell>
          <cell r="N4678" t="str">
            <v>-</v>
          </cell>
        </row>
        <row r="4679">
          <cell r="E4679" t="str">
            <v>LA300S-1275706</v>
          </cell>
          <cell r="F4679" t="str">
            <v>2022-12-31 12:52:00</v>
          </cell>
          <cell r="G4679">
            <v>16000</v>
          </cell>
          <cell r="H4679">
            <v>46027</v>
          </cell>
          <cell r="I4679" t="str">
            <v>FIZA.SHEIKH</v>
          </cell>
          <cell r="J4679" t="str">
            <v>Accepted</v>
          </cell>
          <cell r="K4679" t="str">
            <v>Cash Deposit</v>
          </cell>
          <cell r="L4679" t="str">
            <v>Renewal</v>
          </cell>
          <cell r="M4679" t="str">
            <v>-</v>
          </cell>
          <cell r="N4679" t="str">
            <v>-</v>
          </cell>
        </row>
        <row r="4680">
          <cell r="E4680">
            <v>2184884</v>
          </cell>
          <cell r="F4680" t="str">
            <v>2020-01-20 12:05:56</v>
          </cell>
          <cell r="G4680">
            <v>13000</v>
          </cell>
          <cell r="H4680">
            <v>46027</v>
          </cell>
          <cell r="I4680" t="str">
            <v>FIZA.SHEIKH</v>
          </cell>
          <cell r="J4680" t="str">
            <v>Accepted</v>
          </cell>
          <cell r="K4680" t="str">
            <v>Online Transfer</v>
          </cell>
          <cell r="L4680" t="str">
            <v>Renewal</v>
          </cell>
          <cell r="M4680" t="str">
            <v>-</v>
          </cell>
          <cell r="N4680" t="str">
            <v>-</v>
          </cell>
        </row>
        <row r="4681">
          <cell r="E4681" t="str">
            <v>7055841N</v>
          </cell>
          <cell r="F4681" t="str">
            <v>2022-01-20 14:30:42</v>
          </cell>
          <cell r="G4681">
            <v>14000</v>
          </cell>
          <cell r="H4681">
            <v>46027</v>
          </cell>
          <cell r="I4681" t="str">
            <v>FIZA.SHEIKH</v>
          </cell>
          <cell r="J4681" t="str">
            <v>Accepted</v>
          </cell>
          <cell r="K4681" t="str">
            <v>Online Transfer</v>
          </cell>
          <cell r="L4681" t="str">
            <v>Renewal</v>
          </cell>
          <cell r="M4681" t="str">
            <v>-</v>
          </cell>
          <cell r="N4681" t="str">
            <v>-</v>
          </cell>
        </row>
        <row r="4682">
          <cell r="E4682" t="str">
            <v>C-10114230</v>
          </cell>
          <cell r="F4682" t="str">
            <v>2025-12-22 14:17:58</v>
          </cell>
          <cell r="G4682">
            <v>12500</v>
          </cell>
          <cell r="H4682">
            <v>46027</v>
          </cell>
          <cell r="I4682" t="str">
            <v>WAQAR.NABI</v>
          </cell>
          <cell r="J4682" t="str">
            <v>Accepted</v>
          </cell>
          <cell r="K4682" t="str">
            <v>Cash Deposit</v>
          </cell>
          <cell r="L4682" t="str">
            <v>Fresh</v>
          </cell>
          <cell r="M4682" t="str">
            <v>N/A</v>
          </cell>
          <cell r="N4682" t="str">
            <v>-</v>
          </cell>
        </row>
        <row r="4683">
          <cell r="E4683">
            <v>7065754</v>
          </cell>
          <cell r="F4683" t="str">
            <v>2025-12-06 16:35:56</v>
          </cell>
          <cell r="G4683">
            <v>12500</v>
          </cell>
          <cell r="H4683">
            <v>46003</v>
          </cell>
          <cell r="I4683" t="str">
            <v>WAQAR.NABI</v>
          </cell>
          <cell r="J4683" t="str">
            <v>Accepted</v>
          </cell>
          <cell r="K4683" t="str">
            <v>Online Transfer</v>
          </cell>
          <cell r="L4683" t="str">
            <v>Fresh</v>
          </cell>
          <cell r="M4683" t="str">
            <v>N/A</v>
          </cell>
          <cell r="N4683" t="str">
            <v>-</v>
          </cell>
        </row>
        <row r="4684">
          <cell r="E4684">
            <v>7035695</v>
          </cell>
          <cell r="F4684" t="str">
            <v>2023-01-17 11:43:36</v>
          </cell>
          <cell r="G4684">
            <v>16000</v>
          </cell>
          <cell r="H4684">
            <v>46025</v>
          </cell>
          <cell r="I4684" t="str">
            <v>FIZA.SHEIKH</v>
          </cell>
          <cell r="J4684" t="str">
            <v>Accepted</v>
          </cell>
          <cell r="K4684" t="str">
            <v>Online Transfer</v>
          </cell>
          <cell r="L4684" t="str">
            <v>Renewal</v>
          </cell>
          <cell r="M4684" t="str">
            <v>-</v>
          </cell>
          <cell r="N4684" t="str">
            <v>-</v>
          </cell>
        </row>
        <row r="4685">
          <cell r="E4685" t="str">
            <v>NNATA52AZKP704960</v>
          </cell>
          <cell r="F4685" t="str">
            <v>2025-01-13 00:00:00</v>
          </cell>
          <cell r="G4685">
            <v>14000</v>
          </cell>
          <cell r="H4685">
            <v>46027</v>
          </cell>
          <cell r="I4685" t="str">
            <v>ABDUL.AHAD</v>
          </cell>
          <cell r="J4685" t="str">
            <v>Accepted</v>
          </cell>
          <cell r="K4685" t="str">
            <v>Online Transfer</v>
          </cell>
          <cell r="L4685" t="str">
            <v>Renewal</v>
          </cell>
          <cell r="M4685" t="str">
            <v>-</v>
          </cell>
          <cell r="N4685" t="str">
            <v>-</v>
          </cell>
        </row>
        <row r="4686">
          <cell r="E4686">
            <v>10124290</v>
          </cell>
          <cell r="F4686" t="str">
            <v>2022-01-05 11:00:18</v>
          </cell>
          <cell r="G4686">
            <v>12500</v>
          </cell>
          <cell r="H4686">
            <v>46026</v>
          </cell>
          <cell r="I4686" t="str">
            <v>FIZA.SHEIKH</v>
          </cell>
          <cell r="J4686" t="str">
            <v>Accepted</v>
          </cell>
          <cell r="K4686" t="str">
            <v>Online Transfer</v>
          </cell>
          <cell r="L4686" t="str">
            <v>Renewal</v>
          </cell>
          <cell r="M4686" t="str">
            <v>-</v>
          </cell>
          <cell r="N4686" t="str">
            <v>-</v>
          </cell>
        </row>
        <row r="4687">
          <cell r="E4687" t="str">
            <v>H1022347</v>
          </cell>
          <cell r="F4687" t="str">
            <v>2022-01-18 14:56:00</v>
          </cell>
          <cell r="G4687">
            <v>16000</v>
          </cell>
          <cell r="H4687">
            <v>46029</v>
          </cell>
          <cell r="I4687" t="str">
            <v>MUHAMMAD.UMER</v>
          </cell>
          <cell r="J4687" t="str">
            <v>Accepted</v>
          </cell>
          <cell r="K4687" t="str">
            <v>Cheque Deposit</v>
          </cell>
          <cell r="L4687" t="str">
            <v>Renewal</v>
          </cell>
          <cell r="M4687" t="str">
            <v>-</v>
          </cell>
          <cell r="N4687" t="str">
            <v>-</v>
          </cell>
        </row>
        <row r="4688">
          <cell r="E4688">
            <v>1006879</v>
          </cell>
          <cell r="F4688" t="str">
            <v>2021-12-14 14:48:43</v>
          </cell>
          <cell r="G4688">
            <v>10000</v>
          </cell>
          <cell r="H4688">
            <v>46027</v>
          </cell>
          <cell r="I4688" t="str">
            <v>SABA.CH</v>
          </cell>
          <cell r="J4688" t="str">
            <v>Accepted</v>
          </cell>
          <cell r="K4688" t="str">
            <v>Online Transfer</v>
          </cell>
          <cell r="L4688" t="str">
            <v>Renewal</v>
          </cell>
          <cell r="M4688" t="str">
            <v>------</v>
          </cell>
          <cell r="N4688" t="str">
            <v>-</v>
          </cell>
        </row>
        <row r="4689">
          <cell r="E4689">
            <v>4007561</v>
          </cell>
          <cell r="F4689" t="str">
            <v>2023-01-11 09:29:35</v>
          </cell>
          <cell r="G4689">
            <v>14000</v>
          </cell>
          <cell r="H4689">
            <v>46027</v>
          </cell>
          <cell r="I4689" t="str">
            <v>NAZRA.NAZAR</v>
          </cell>
          <cell r="J4689" t="str">
            <v>Accepted</v>
          </cell>
          <cell r="K4689" t="str">
            <v>Online Transfer</v>
          </cell>
          <cell r="L4689" t="str">
            <v>Renewal</v>
          </cell>
          <cell r="M4689" t="str">
            <v>-</v>
          </cell>
          <cell r="N4689" t="str">
            <v>-</v>
          </cell>
        </row>
        <row r="4690">
          <cell r="E4690" t="str">
            <v>NSP151R-9520339</v>
          </cell>
          <cell r="F4690" t="str">
            <v>2022-01-13 14:06:34</v>
          </cell>
          <cell r="G4690">
            <v>12500</v>
          </cell>
          <cell r="H4690">
            <v>46027</v>
          </cell>
          <cell r="I4690" t="str">
            <v>ABDUL.AHAD</v>
          </cell>
          <cell r="J4690" t="str">
            <v>Accepted</v>
          </cell>
          <cell r="K4690" t="str">
            <v>Online Transfer</v>
          </cell>
          <cell r="L4690" t="str">
            <v>Renewal</v>
          </cell>
          <cell r="M4690" t="str">
            <v>-</v>
          </cell>
          <cell r="N4690" t="str">
            <v>-</v>
          </cell>
        </row>
        <row r="4691">
          <cell r="E4691" t="str">
            <v>NFBGN9668MR008505</v>
          </cell>
          <cell r="F4691" t="str">
            <v>2022-01-12 10:55:32</v>
          </cell>
          <cell r="G4691">
            <v>13000</v>
          </cell>
          <cell r="H4691">
            <v>46027</v>
          </cell>
          <cell r="I4691" t="str">
            <v>ABDUL.AHAD</v>
          </cell>
          <cell r="J4691" t="str">
            <v>Accepted</v>
          </cell>
          <cell r="K4691" t="str">
            <v>Online Transfer</v>
          </cell>
          <cell r="L4691" t="str">
            <v>Renewal</v>
          </cell>
          <cell r="M4691" t="str">
            <v>-</v>
          </cell>
          <cell r="N4691" t="str">
            <v>-</v>
          </cell>
        </row>
        <row r="4692">
          <cell r="E4692" t="str">
            <v>R9514568</v>
          </cell>
          <cell r="F4692" t="str">
            <v>2021-12-07 11:03:07</v>
          </cell>
          <cell r="G4692">
            <v>12500</v>
          </cell>
          <cell r="H4692">
            <v>46027</v>
          </cell>
          <cell r="I4692" t="str">
            <v>ABDUL.AHAD</v>
          </cell>
          <cell r="J4692" t="str">
            <v>Accepted</v>
          </cell>
          <cell r="K4692" t="str">
            <v>Online Transfer</v>
          </cell>
          <cell r="L4692" t="str">
            <v>Renewal</v>
          </cell>
          <cell r="M4692" t="str">
            <v>-</v>
          </cell>
          <cell r="N4692" t="str">
            <v>-</v>
          </cell>
        </row>
        <row r="4693">
          <cell r="E4693" t="str">
            <v>H1065827</v>
          </cell>
          <cell r="F4693" t="str">
            <v>2025-01-15 00:00:00</v>
          </cell>
          <cell r="G4693">
            <v>15000</v>
          </cell>
          <cell r="H4693">
            <v>46027</v>
          </cell>
          <cell r="I4693" t="str">
            <v>ABDUL.AHAD</v>
          </cell>
          <cell r="J4693" t="str">
            <v>Accepted</v>
          </cell>
          <cell r="K4693" t="str">
            <v>Cash Deposit</v>
          </cell>
          <cell r="L4693" t="str">
            <v>Renewal</v>
          </cell>
          <cell r="M4693" t="str">
            <v>-</v>
          </cell>
          <cell r="N4693" t="str">
            <v>-</v>
          </cell>
        </row>
        <row r="4694">
          <cell r="E4694">
            <v>2015291</v>
          </cell>
          <cell r="F4694" t="str">
            <v>2022-01-11 17:25:00</v>
          </cell>
          <cell r="G4694">
            <v>12500</v>
          </cell>
          <cell r="H4694">
            <v>46026</v>
          </cell>
          <cell r="I4694" t="str">
            <v>ABDUL.AHAD</v>
          </cell>
          <cell r="J4694" t="str">
            <v>Accepted</v>
          </cell>
          <cell r="K4694" t="str">
            <v>Online Transfer</v>
          </cell>
          <cell r="L4694" t="str">
            <v>Renewal</v>
          </cell>
          <cell r="M4694" t="str">
            <v>-</v>
          </cell>
          <cell r="N4694" t="str">
            <v>-</v>
          </cell>
        </row>
        <row r="4695">
          <cell r="E4695" t="str">
            <v>NNAQL51AZKP504758</v>
          </cell>
          <cell r="F4695" t="str">
            <v>2026-01-07 00:00:00</v>
          </cell>
          <cell r="G4695">
            <v>16000</v>
          </cell>
          <cell r="H4695">
            <v>46027</v>
          </cell>
          <cell r="I4695" t="str">
            <v>SABA.CH</v>
          </cell>
          <cell r="J4695" t="str">
            <v>Accepted</v>
          </cell>
          <cell r="K4695" t="str">
            <v>Online Transfer</v>
          </cell>
          <cell r="L4695" t="str">
            <v>Conversion</v>
          </cell>
          <cell r="M4695" t="str">
            <v>------</v>
          </cell>
          <cell r="N4695" t="str">
            <v>-</v>
          </cell>
        </row>
        <row r="4696">
          <cell r="E4696" t="str">
            <v>PR033943</v>
          </cell>
          <cell r="F4696" t="str">
            <v>2023-12-28 12:27:28</v>
          </cell>
          <cell r="G4696">
            <v>13000</v>
          </cell>
          <cell r="H4696">
            <v>46027</v>
          </cell>
          <cell r="I4696" t="str">
            <v>SABA.CH</v>
          </cell>
          <cell r="J4696" t="str">
            <v>Accepted</v>
          </cell>
          <cell r="K4696" t="str">
            <v>Online Transfer</v>
          </cell>
          <cell r="L4696" t="str">
            <v>Renewal</v>
          </cell>
          <cell r="M4696" t="str">
            <v>-</v>
          </cell>
          <cell r="N4696" t="str">
            <v>-</v>
          </cell>
        </row>
        <row r="4697">
          <cell r="E4697" t="str">
            <v>ZRE171R-6004748</v>
          </cell>
          <cell r="F4697" t="str">
            <v>2023-01-19 15:56:00</v>
          </cell>
          <cell r="G4697">
            <v>13000</v>
          </cell>
          <cell r="H4697">
            <v>46027</v>
          </cell>
          <cell r="I4697" t="str">
            <v>SABA.CH</v>
          </cell>
          <cell r="J4697" t="str">
            <v>Accepted</v>
          </cell>
          <cell r="K4697" t="str">
            <v>Online Transfer</v>
          </cell>
          <cell r="L4697" t="str">
            <v>Renewal</v>
          </cell>
          <cell r="M4697" t="str">
            <v>-</v>
          </cell>
          <cell r="N4697" t="str">
            <v>-</v>
          </cell>
        </row>
        <row r="4698">
          <cell r="E4698">
            <v>1014605</v>
          </cell>
          <cell r="F4698" t="str">
            <v>2023-11-15 00:00:00</v>
          </cell>
          <cell r="G4698">
            <v>12500</v>
          </cell>
          <cell r="H4698">
            <v>46027</v>
          </cell>
          <cell r="I4698" t="str">
            <v>SABA.CH</v>
          </cell>
          <cell r="J4698" t="str">
            <v>Accepted</v>
          </cell>
          <cell r="K4698" t="str">
            <v>Online Transfer</v>
          </cell>
          <cell r="L4698" t="str">
            <v>Renewal</v>
          </cell>
          <cell r="M4698" t="str">
            <v>-</v>
          </cell>
          <cell r="N4698" t="str">
            <v>-</v>
          </cell>
        </row>
        <row r="4699">
          <cell r="E4699" t="str">
            <v>JR048841</v>
          </cell>
          <cell r="F4699" t="str">
            <v>2022-12-01 14:02:00</v>
          </cell>
          <cell r="G4699">
            <v>12500</v>
          </cell>
          <cell r="H4699">
            <v>46027</v>
          </cell>
          <cell r="I4699" t="str">
            <v>SABA.CH</v>
          </cell>
          <cell r="J4699" t="str">
            <v>Accepted</v>
          </cell>
          <cell r="K4699" t="str">
            <v>Online Transfer</v>
          </cell>
          <cell r="L4699" t="str">
            <v>Renewal</v>
          </cell>
          <cell r="M4699" t="str">
            <v>-</v>
          </cell>
          <cell r="N4699" t="str">
            <v>-</v>
          </cell>
        </row>
        <row r="4700">
          <cell r="E4700">
            <v>6047660</v>
          </cell>
          <cell r="F4700" t="str">
            <v>2024-01-13 00:00:00</v>
          </cell>
          <cell r="G4700">
            <v>16000</v>
          </cell>
          <cell r="H4700">
            <v>46027</v>
          </cell>
          <cell r="I4700" t="str">
            <v>ALIZA.WALEED</v>
          </cell>
          <cell r="J4700" t="str">
            <v>Accepted</v>
          </cell>
          <cell r="K4700" t="str">
            <v>Online Transfer</v>
          </cell>
          <cell r="L4700" t="str">
            <v>Renewal</v>
          </cell>
          <cell r="M4700" t="str">
            <v>-</v>
          </cell>
          <cell r="N4700" t="str">
            <v>-</v>
          </cell>
        </row>
        <row r="4701">
          <cell r="E4701" t="str">
            <v>S00217455</v>
          </cell>
          <cell r="F4701" t="str">
            <v>2023-01-18 12:56:33</v>
          </cell>
          <cell r="G4701">
            <v>11000</v>
          </cell>
          <cell r="H4701">
            <v>46025</v>
          </cell>
          <cell r="I4701" t="str">
            <v>SABA.CH</v>
          </cell>
          <cell r="J4701" t="str">
            <v>Accepted</v>
          </cell>
          <cell r="K4701" t="str">
            <v>Online Transfer</v>
          </cell>
          <cell r="L4701" t="str">
            <v>Renewal</v>
          </cell>
          <cell r="M4701" t="str">
            <v>-</v>
          </cell>
          <cell r="N4701" t="str">
            <v>-</v>
          </cell>
        </row>
        <row r="4702">
          <cell r="E4702" t="str">
            <v>R-6061719</v>
          </cell>
          <cell r="F4702" t="str">
            <v>2024-01-09 00:00:00</v>
          </cell>
          <cell r="G4702">
            <v>14000</v>
          </cell>
          <cell r="H4702">
            <v>46027</v>
          </cell>
          <cell r="I4702" t="str">
            <v>ALIZA.WALEED</v>
          </cell>
          <cell r="J4702" t="str">
            <v>Accepted</v>
          </cell>
          <cell r="K4702" t="str">
            <v>Online Transfer</v>
          </cell>
          <cell r="L4702" t="str">
            <v>Renewal</v>
          </cell>
          <cell r="M4702" t="str">
            <v>-</v>
          </cell>
          <cell r="N4702" t="str">
            <v>-</v>
          </cell>
        </row>
        <row r="4703">
          <cell r="E4703" t="str">
            <v>HR206168</v>
          </cell>
          <cell r="F4703" t="str">
            <v>2025-01-09 16:15:05</v>
          </cell>
          <cell r="G4703">
            <v>13000</v>
          </cell>
          <cell r="H4703">
            <v>46027</v>
          </cell>
          <cell r="I4703" t="str">
            <v>ZAYNAB.MUSTAFA</v>
          </cell>
          <cell r="J4703" t="str">
            <v>Accepted</v>
          </cell>
          <cell r="K4703" t="str">
            <v>Online Transfer</v>
          </cell>
          <cell r="L4703" t="str">
            <v>Renewal</v>
          </cell>
          <cell r="M4703" t="str">
            <v>-</v>
          </cell>
          <cell r="N4703" t="str">
            <v>-</v>
          </cell>
        </row>
        <row r="4704">
          <cell r="E4704">
            <v>302361</v>
          </cell>
          <cell r="F4704" t="str">
            <v>2025-01-20 11:27:54</v>
          </cell>
          <cell r="G4704">
            <v>15000</v>
          </cell>
          <cell r="H4704">
            <v>46027</v>
          </cell>
          <cell r="I4704" t="str">
            <v>M.MUSTAFA</v>
          </cell>
          <cell r="J4704" t="str">
            <v>Accepted</v>
          </cell>
          <cell r="K4704" t="str">
            <v>Cash Deposit</v>
          </cell>
          <cell r="L4704" t="str">
            <v>Renewal</v>
          </cell>
          <cell r="M4704" t="str">
            <v>-</v>
          </cell>
          <cell r="N4704" t="str">
            <v>-</v>
          </cell>
        </row>
        <row r="4705">
          <cell r="E4705" t="str">
            <v>N214649</v>
          </cell>
          <cell r="F4705" t="str">
            <v>2025-01-18 12:03:06</v>
          </cell>
          <cell r="G4705">
            <v>13000</v>
          </cell>
          <cell r="H4705">
            <v>46025</v>
          </cell>
          <cell r="I4705" t="str">
            <v>SABA.CH</v>
          </cell>
          <cell r="J4705" t="str">
            <v>Accepted</v>
          </cell>
          <cell r="K4705" t="str">
            <v>Online Transfer</v>
          </cell>
          <cell r="L4705" t="str">
            <v>Renewal</v>
          </cell>
          <cell r="M4705" t="str">
            <v>-</v>
          </cell>
          <cell r="N4705" t="str">
            <v>-</v>
          </cell>
        </row>
        <row r="4706">
          <cell r="E4706">
            <v>713146</v>
          </cell>
          <cell r="F4706" t="str">
            <v>2024-01-17 12:01:20</v>
          </cell>
          <cell r="G4706">
            <v>13000</v>
          </cell>
          <cell r="H4706">
            <v>46025</v>
          </cell>
          <cell r="I4706" t="str">
            <v>SABA.CH</v>
          </cell>
          <cell r="J4706" t="str">
            <v>Accepted</v>
          </cell>
          <cell r="K4706" t="str">
            <v>Online Transfer</v>
          </cell>
          <cell r="L4706" t="str">
            <v>Renewal</v>
          </cell>
          <cell r="M4706" t="str">
            <v>-</v>
          </cell>
          <cell r="N4706" t="str">
            <v>-</v>
          </cell>
        </row>
        <row r="4707">
          <cell r="E4707">
            <v>4162264</v>
          </cell>
          <cell r="F4707" t="str">
            <v>2022-10-19 15:00:46</v>
          </cell>
          <cell r="G4707">
            <v>14000</v>
          </cell>
          <cell r="H4707">
            <v>46024</v>
          </cell>
          <cell r="I4707" t="str">
            <v>SABA.CH</v>
          </cell>
          <cell r="J4707" t="str">
            <v>Accepted</v>
          </cell>
          <cell r="K4707" t="str">
            <v>Online Transfer</v>
          </cell>
          <cell r="L4707" t="str">
            <v>Renewal</v>
          </cell>
          <cell r="M4707" t="str">
            <v>-</v>
          </cell>
          <cell r="N4707" t="str">
            <v>-</v>
          </cell>
        </row>
        <row r="4708">
          <cell r="E4708">
            <v>216031</v>
          </cell>
          <cell r="F4708" t="str">
            <v>2023-01-05 19:13:52</v>
          </cell>
          <cell r="G4708">
            <v>12500</v>
          </cell>
          <cell r="H4708">
            <v>46024</v>
          </cell>
          <cell r="I4708" t="str">
            <v>SABA.CH</v>
          </cell>
          <cell r="J4708" t="str">
            <v>Accepted</v>
          </cell>
          <cell r="K4708" t="str">
            <v>Online Transfer</v>
          </cell>
          <cell r="L4708" t="str">
            <v>Renewal</v>
          </cell>
          <cell r="M4708" t="str">
            <v>-</v>
          </cell>
          <cell r="N4708" t="str">
            <v>-</v>
          </cell>
        </row>
        <row r="4709">
          <cell r="E4709" t="str">
            <v>BHS-518</v>
          </cell>
          <cell r="F4709" t="str">
            <v>2024-01-09 16:35:45</v>
          </cell>
          <cell r="G4709">
            <v>13000</v>
          </cell>
          <cell r="H4709">
            <v>46024</v>
          </cell>
          <cell r="I4709" t="str">
            <v>SABA.CH</v>
          </cell>
          <cell r="J4709" t="str">
            <v>Accepted</v>
          </cell>
          <cell r="K4709" t="str">
            <v>Online Transfer</v>
          </cell>
          <cell r="L4709" t="str">
            <v>Renewal</v>
          </cell>
          <cell r="M4709" t="str">
            <v>-</v>
          </cell>
          <cell r="N4709" t="str">
            <v>-</v>
          </cell>
        </row>
        <row r="4710">
          <cell r="E4710">
            <v>1188433</v>
          </cell>
          <cell r="F4710" t="str">
            <v>2024-01-17 15:48:54</v>
          </cell>
          <cell r="G4710">
            <v>15500</v>
          </cell>
          <cell r="H4710">
            <v>46027</v>
          </cell>
          <cell r="I4710" t="str">
            <v>AGHA.M.JAFFER</v>
          </cell>
          <cell r="J4710" t="str">
            <v>Accepted</v>
          </cell>
          <cell r="K4710" t="str">
            <v>Online Transfer</v>
          </cell>
          <cell r="L4710" t="str">
            <v>Renewal</v>
          </cell>
          <cell r="M4710" t="str">
            <v>-</v>
          </cell>
          <cell r="N4710" t="str">
            <v>-</v>
          </cell>
        </row>
        <row r="4711">
          <cell r="E4711">
            <v>10070793</v>
          </cell>
          <cell r="F4711" t="str">
            <v>2026-01-03 13:35:32</v>
          </cell>
          <cell r="G4711">
            <v>11700</v>
          </cell>
          <cell r="H4711">
            <v>46027</v>
          </cell>
          <cell r="I4711" t="str">
            <v>WAQAR.NABI</v>
          </cell>
          <cell r="J4711" t="str">
            <v>Accepted</v>
          </cell>
          <cell r="K4711" t="str">
            <v>Online Transfer</v>
          </cell>
          <cell r="L4711" t="str">
            <v>Fresh</v>
          </cell>
          <cell r="M4711" t="str">
            <v>N/A</v>
          </cell>
          <cell r="N4711" t="str">
            <v>-</v>
          </cell>
        </row>
        <row r="4712">
          <cell r="E4712" t="str">
            <v>KUN25R-9500650</v>
          </cell>
          <cell r="F4712" t="str">
            <v>2024-01-06 15:22:20</v>
          </cell>
          <cell r="G4712">
            <v>12500</v>
          </cell>
          <cell r="H4712">
            <v>46024</v>
          </cell>
          <cell r="I4712" t="str">
            <v>SABA.CH</v>
          </cell>
          <cell r="J4712" t="str">
            <v>Accepted</v>
          </cell>
          <cell r="K4712" t="str">
            <v>Online Transfer</v>
          </cell>
          <cell r="L4712" t="str">
            <v>Renewal</v>
          </cell>
          <cell r="M4712" t="str">
            <v>-</v>
          </cell>
          <cell r="N4712" t="str">
            <v>-</v>
          </cell>
        </row>
        <row r="4713">
          <cell r="E4713" t="str">
            <v>JH12031810</v>
          </cell>
          <cell r="F4713" t="str">
            <v>2023-11-29 00:00:00</v>
          </cell>
          <cell r="G4713">
            <v>11000</v>
          </cell>
          <cell r="H4713">
            <v>46024</v>
          </cell>
          <cell r="I4713" t="str">
            <v>SABA.CH</v>
          </cell>
          <cell r="J4713" t="str">
            <v>Accepted</v>
          </cell>
          <cell r="K4713" t="str">
            <v>Online Transfer</v>
          </cell>
          <cell r="L4713" t="str">
            <v>Renewal</v>
          </cell>
          <cell r="M4713" t="str">
            <v>-</v>
          </cell>
          <cell r="N4713" t="str">
            <v>-</v>
          </cell>
        </row>
        <row r="4714">
          <cell r="E4714" t="str">
            <v>SB125564</v>
          </cell>
          <cell r="F4714" t="str">
            <v>2025-12-31 16:47:18</v>
          </cell>
          <cell r="G4714">
            <v>12500</v>
          </cell>
          <cell r="H4714">
            <v>46022</v>
          </cell>
          <cell r="I4714" t="str">
            <v>WAQAR.NABI</v>
          </cell>
          <cell r="J4714" t="str">
            <v>Accepted</v>
          </cell>
          <cell r="K4714" t="str">
            <v>Online Transfer</v>
          </cell>
          <cell r="L4714" t="str">
            <v>Fresh</v>
          </cell>
          <cell r="M4714" t="str">
            <v>N/A</v>
          </cell>
          <cell r="N4714" t="str">
            <v>-</v>
          </cell>
        </row>
        <row r="4715">
          <cell r="E4715" t="str">
            <v>SB308PK01226485</v>
          </cell>
          <cell r="F4715" t="str">
            <v>2025-01-08 18:32:16</v>
          </cell>
          <cell r="G4715">
            <v>14000</v>
          </cell>
          <cell r="H4715">
            <v>46027</v>
          </cell>
          <cell r="I4715" t="str">
            <v>RAHAT.GUL</v>
          </cell>
          <cell r="J4715" t="str">
            <v>Accepted</v>
          </cell>
          <cell r="K4715" t="str">
            <v>Online Transfer</v>
          </cell>
          <cell r="L4715" t="str">
            <v>Renewal</v>
          </cell>
          <cell r="M4715" t="str">
            <v>-</v>
          </cell>
          <cell r="N4715" t="str">
            <v>-</v>
          </cell>
        </row>
        <row r="4716">
          <cell r="E4716" t="str">
            <v>V00106900</v>
          </cell>
          <cell r="F4716" t="str">
            <v>2025-12-31 13:49:35</v>
          </cell>
          <cell r="G4716">
            <v>12500</v>
          </cell>
          <cell r="H4716">
            <v>46022</v>
          </cell>
          <cell r="I4716" t="str">
            <v>WAQAR.NABI</v>
          </cell>
          <cell r="J4716" t="str">
            <v>Accepted</v>
          </cell>
          <cell r="K4716" t="str">
            <v>Online Transfer</v>
          </cell>
          <cell r="L4716" t="str">
            <v>Fresh</v>
          </cell>
          <cell r="M4716" t="str">
            <v>N/A</v>
          </cell>
          <cell r="N4716" t="str">
            <v>-</v>
          </cell>
        </row>
        <row r="4717">
          <cell r="E4717">
            <v>10073866</v>
          </cell>
          <cell r="F4717" t="str">
            <v>2026-01-01 14:34:24</v>
          </cell>
          <cell r="G4717">
            <v>13000</v>
          </cell>
          <cell r="H4717">
            <v>46027</v>
          </cell>
          <cell r="I4717" t="str">
            <v>TANVIR.AHMAD</v>
          </cell>
          <cell r="J4717" t="str">
            <v>Accepted</v>
          </cell>
          <cell r="K4717" t="str">
            <v>Cash Deposit</v>
          </cell>
          <cell r="L4717" t="str">
            <v>Fresh</v>
          </cell>
          <cell r="M4717" t="str">
            <v>N/A</v>
          </cell>
          <cell r="N4717" t="str">
            <v>-</v>
          </cell>
        </row>
        <row r="4718">
          <cell r="E4718" t="str">
            <v>C-BCW-268</v>
          </cell>
          <cell r="F4718" t="str">
            <v>2025-12-16 11:12:34</v>
          </cell>
          <cell r="G4718">
            <v>13000</v>
          </cell>
          <cell r="H4718">
            <v>46027</v>
          </cell>
          <cell r="I4718" t="str">
            <v>WAQAR.NABI</v>
          </cell>
          <cell r="J4718" t="str">
            <v>Accepted</v>
          </cell>
          <cell r="K4718" t="str">
            <v>Cash Deposit</v>
          </cell>
          <cell r="L4718" t="str">
            <v>Fresh</v>
          </cell>
          <cell r="M4718" t="str">
            <v>N/A</v>
          </cell>
          <cell r="N4718" t="str">
            <v>-</v>
          </cell>
        </row>
        <row r="4719">
          <cell r="E4719">
            <v>1002204</v>
          </cell>
          <cell r="F4719" t="str">
            <v>2023-01-13 17:10:28</v>
          </cell>
          <cell r="G4719">
            <v>14000</v>
          </cell>
          <cell r="H4719">
            <v>46027</v>
          </cell>
          <cell r="I4719" t="str">
            <v>NAZRA.NAZAR</v>
          </cell>
          <cell r="J4719" t="str">
            <v>Accepted</v>
          </cell>
          <cell r="K4719" t="str">
            <v>Online Transfer</v>
          </cell>
          <cell r="L4719" t="str">
            <v>Renewal</v>
          </cell>
          <cell r="M4719" t="str">
            <v>-</v>
          </cell>
          <cell r="N4719" t="str">
            <v>-</v>
          </cell>
        </row>
        <row r="4720">
          <cell r="E4720" t="str">
            <v>ZRE172R-7053836</v>
          </cell>
          <cell r="F4720" t="str">
            <v>2025-01-09 00:00:00</v>
          </cell>
          <cell r="G4720">
            <v>14000</v>
          </cell>
          <cell r="H4720">
            <v>46027</v>
          </cell>
          <cell r="I4720" t="str">
            <v>ALIZA.WALEED</v>
          </cell>
          <cell r="J4720" t="str">
            <v>Accepted</v>
          </cell>
          <cell r="K4720" t="str">
            <v>Online Transfer</v>
          </cell>
          <cell r="L4720" t="str">
            <v>Renewal</v>
          </cell>
          <cell r="M4720" t="str">
            <v>-</v>
          </cell>
          <cell r="N4720" t="str">
            <v>-</v>
          </cell>
        </row>
        <row r="4721">
          <cell r="E4721" t="str">
            <v>R-7022409</v>
          </cell>
          <cell r="F4721" t="str">
            <v>2025-01-20 00:00:00</v>
          </cell>
          <cell r="G4721">
            <v>15000</v>
          </cell>
          <cell r="H4721">
            <v>46027</v>
          </cell>
          <cell r="I4721" t="str">
            <v>MUHAMMAD.UMER</v>
          </cell>
          <cell r="J4721" t="str">
            <v>Accepted</v>
          </cell>
          <cell r="K4721" t="str">
            <v>Online Transfer</v>
          </cell>
          <cell r="L4721" t="str">
            <v>Renewal</v>
          </cell>
          <cell r="M4721" t="str">
            <v>-</v>
          </cell>
          <cell r="N4721" t="str">
            <v>-</v>
          </cell>
        </row>
        <row r="4722">
          <cell r="E4722">
            <v>110813</v>
          </cell>
          <cell r="F4722" t="str">
            <v>2024-02-28 16:12:17</v>
          </cell>
          <cell r="G4722">
            <v>12500</v>
          </cell>
          <cell r="H4722">
            <v>45997</v>
          </cell>
          <cell r="I4722" t="str">
            <v>HASNAIN</v>
          </cell>
          <cell r="J4722" t="str">
            <v>Accepted</v>
          </cell>
          <cell r="K4722" t="str">
            <v>Online Transfer</v>
          </cell>
          <cell r="L4722" t="str">
            <v>Renewal</v>
          </cell>
          <cell r="M4722" t="str">
            <v>-</v>
          </cell>
          <cell r="N4722" t="str">
            <v>-</v>
          </cell>
        </row>
        <row r="4723">
          <cell r="E4723" t="str">
            <v>NFBFB2669DR110343</v>
          </cell>
          <cell r="F4723" t="str">
            <v>2023-01-19 15:22:00</v>
          </cell>
          <cell r="G4723">
            <v>16000</v>
          </cell>
          <cell r="H4723">
            <v>46027</v>
          </cell>
          <cell r="I4723" t="str">
            <v>MUHAMMAD.UMER</v>
          </cell>
          <cell r="J4723" t="str">
            <v>Accepted</v>
          </cell>
          <cell r="K4723" t="str">
            <v>Online Transfer</v>
          </cell>
          <cell r="L4723" t="str">
            <v>Renewal</v>
          </cell>
          <cell r="M4723" t="str">
            <v>-</v>
          </cell>
          <cell r="N4723" t="str">
            <v>-</v>
          </cell>
        </row>
        <row r="4724">
          <cell r="E4724">
            <v>7077316</v>
          </cell>
          <cell r="F4724" t="str">
            <v>2025-12-27 15:07:18</v>
          </cell>
          <cell r="G4724">
            <v>12500</v>
          </cell>
          <cell r="H4724">
            <v>46027</v>
          </cell>
          <cell r="I4724" t="str">
            <v>TANVIR.AHMAD</v>
          </cell>
          <cell r="J4724" t="str">
            <v>Accepted</v>
          </cell>
          <cell r="K4724" t="str">
            <v>Cash Deposit</v>
          </cell>
          <cell r="L4724" t="str">
            <v>Fresh</v>
          </cell>
          <cell r="M4724" t="str">
            <v>N/A</v>
          </cell>
          <cell r="N4724" t="str">
            <v>-</v>
          </cell>
        </row>
        <row r="4725">
          <cell r="E4725" t="str">
            <v>NR005596</v>
          </cell>
          <cell r="F4725" t="str">
            <v>2023-01-20 15:25:16</v>
          </cell>
          <cell r="G4725">
            <v>15500</v>
          </cell>
          <cell r="H4725">
            <v>46027</v>
          </cell>
          <cell r="I4725" t="str">
            <v>WASEEM.TARIQ</v>
          </cell>
          <cell r="J4725" t="str">
            <v>Accepted</v>
          </cell>
          <cell r="K4725" t="str">
            <v>Online Transfer</v>
          </cell>
          <cell r="L4725" t="str">
            <v>Renewal</v>
          </cell>
          <cell r="M4725" t="str">
            <v>-</v>
          </cell>
          <cell r="N4725" t="str">
            <v>-</v>
          </cell>
        </row>
        <row r="4726">
          <cell r="E4726">
            <v>6061265</v>
          </cell>
          <cell r="F4726" t="str">
            <v>2021-12-27 11:45:01</v>
          </cell>
          <cell r="G4726">
            <v>13000</v>
          </cell>
          <cell r="H4726">
            <v>46027</v>
          </cell>
          <cell r="I4726" t="str">
            <v>WASEEM.TARIQ</v>
          </cell>
          <cell r="J4726" t="str">
            <v>Accepted</v>
          </cell>
          <cell r="K4726" t="str">
            <v>Online Transfer</v>
          </cell>
          <cell r="L4726" t="str">
            <v>Renewal</v>
          </cell>
          <cell r="M4726" t="str">
            <v>-</v>
          </cell>
          <cell r="N4726" t="str">
            <v>-</v>
          </cell>
        </row>
        <row r="4727">
          <cell r="E4727">
            <v>116820</v>
          </cell>
          <cell r="F4727" t="str">
            <v>2025-01-20 15:19:54</v>
          </cell>
          <cell r="G4727">
            <v>15500</v>
          </cell>
          <cell r="H4727">
            <v>46027</v>
          </cell>
          <cell r="I4727" t="str">
            <v>WASEEM.TARIQ</v>
          </cell>
          <cell r="J4727" t="str">
            <v>Accepted</v>
          </cell>
          <cell r="K4727" t="str">
            <v>Online Transfer</v>
          </cell>
          <cell r="L4727" t="str">
            <v>Renewal</v>
          </cell>
          <cell r="M4727" t="str">
            <v>-</v>
          </cell>
          <cell r="N4727" t="str">
            <v>-</v>
          </cell>
        </row>
        <row r="4728">
          <cell r="E4728" t="str">
            <v>NFBGM1647KR246538</v>
          </cell>
          <cell r="F4728" t="str">
            <v>2023-01-16 15:43:00</v>
          </cell>
          <cell r="G4728">
            <v>12500</v>
          </cell>
          <cell r="H4728">
            <v>46031</v>
          </cell>
          <cell r="I4728" t="str">
            <v>SAIF.MALIK</v>
          </cell>
          <cell r="J4728" t="str">
            <v>Accepted</v>
          </cell>
          <cell r="K4728" t="str">
            <v>Cash</v>
          </cell>
          <cell r="L4728" t="str">
            <v>Renewal</v>
          </cell>
          <cell r="M4728" t="str">
            <v>-</v>
          </cell>
          <cell r="N4728" t="str">
            <v>-</v>
          </cell>
        </row>
        <row r="4729">
          <cell r="E4729">
            <v>7070965</v>
          </cell>
          <cell r="F4729" t="str">
            <v>2025-01-13 16:22:07</v>
          </cell>
          <cell r="G4729">
            <v>13000</v>
          </cell>
          <cell r="H4729">
            <v>46027</v>
          </cell>
          <cell r="I4729" t="str">
            <v>MUHAMMAD.UMER</v>
          </cell>
          <cell r="J4729" t="str">
            <v>Accepted</v>
          </cell>
          <cell r="K4729" t="str">
            <v>Online Transfer</v>
          </cell>
          <cell r="L4729" t="str">
            <v>Renewal</v>
          </cell>
          <cell r="M4729" t="str">
            <v>-</v>
          </cell>
          <cell r="N4729" t="str">
            <v>-</v>
          </cell>
        </row>
        <row r="4730">
          <cell r="E4730">
            <v>7022712</v>
          </cell>
          <cell r="F4730" t="str">
            <v>2025-12-26 11:00:21</v>
          </cell>
          <cell r="G4730">
            <v>12500</v>
          </cell>
          <cell r="H4730">
            <v>46027</v>
          </cell>
          <cell r="I4730" t="str">
            <v>WAQAR.NABI</v>
          </cell>
          <cell r="J4730" t="str">
            <v>Accepted</v>
          </cell>
          <cell r="K4730" t="str">
            <v>Cash Deposit</v>
          </cell>
          <cell r="L4730" t="str">
            <v>Fresh</v>
          </cell>
          <cell r="M4730" t="str">
            <v>N/A</v>
          </cell>
          <cell r="N4730" t="str">
            <v>-</v>
          </cell>
        </row>
        <row r="4731">
          <cell r="E4731">
            <v>386259</v>
          </cell>
          <cell r="F4731" t="str">
            <v>2025-12-24 11:02:06</v>
          </cell>
          <cell r="G4731">
            <v>12500</v>
          </cell>
          <cell r="H4731">
            <v>46027</v>
          </cell>
          <cell r="I4731" t="str">
            <v>WAQAR.NABI</v>
          </cell>
          <cell r="J4731" t="str">
            <v>Accepted</v>
          </cell>
          <cell r="K4731" t="str">
            <v>Cash Deposit</v>
          </cell>
          <cell r="L4731" t="str">
            <v>Fresh</v>
          </cell>
          <cell r="M4731" t="str">
            <v>N/A</v>
          </cell>
          <cell r="N4731" t="str">
            <v>-</v>
          </cell>
        </row>
        <row r="4732">
          <cell r="E4732">
            <v>2024578</v>
          </cell>
          <cell r="F4732" t="str">
            <v>2025-12-22 15:31:45</v>
          </cell>
          <cell r="G4732">
            <v>12500</v>
          </cell>
          <cell r="H4732">
            <v>46027</v>
          </cell>
          <cell r="I4732" t="str">
            <v>WAQAR.NABI</v>
          </cell>
          <cell r="J4732" t="str">
            <v>Accepted</v>
          </cell>
          <cell r="K4732" t="str">
            <v>Cash Deposit</v>
          </cell>
          <cell r="L4732" t="str">
            <v>Fresh</v>
          </cell>
          <cell r="M4732" t="str">
            <v>N/A</v>
          </cell>
          <cell r="N4732" t="str">
            <v>-</v>
          </cell>
        </row>
        <row r="4733">
          <cell r="E4733" t="str">
            <v>R7050284</v>
          </cell>
          <cell r="F4733" t="str">
            <v>2025-12-22 10:21:09</v>
          </cell>
          <cell r="G4733">
            <v>12500</v>
          </cell>
          <cell r="H4733">
            <v>46027</v>
          </cell>
          <cell r="I4733" t="str">
            <v>WAQAR.NABI</v>
          </cell>
          <cell r="J4733" t="str">
            <v>Accepted</v>
          </cell>
          <cell r="K4733" t="str">
            <v>Cash Deposit</v>
          </cell>
          <cell r="L4733" t="str">
            <v>Fresh</v>
          </cell>
          <cell r="M4733" t="str">
            <v>N/A</v>
          </cell>
          <cell r="N4733" t="str">
            <v>-</v>
          </cell>
        </row>
        <row r="4734">
          <cell r="E4734" t="str">
            <v>R065867</v>
          </cell>
          <cell r="F4734" t="str">
            <v>2025-12-13 11:46:47</v>
          </cell>
          <cell r="G4734">
            <v>12500</v>
          </cell>
          <cell r="H4734">
            <v>46027</v>
          </cell>
          <cell r="I4734" t="str">
            <v>WAQAR.NABI</v>
          </cell>
          <cell r="J4734" t="str">
            <v>Accepted</v>
          </cell>
          <cell r="K4734" t="str">
            <v>Cash Deposit</v>
          </cell>
          <cell r="L4734" t="str">
            <v>Fresh</v>
          </cell>
          <cell r="M4734" t="str">
            <v>N/A</v>
          </cell>
          <cell r="N4734" t="str">
            <v>-</v>
          </cell>
        </row>
        <row r="4735">
          <cell r="E4735">
            <v>1271744</v>
          </cell>
          <cell r="F4735" t="str">
            <v>2025-09-30 11:23:39</v>
          </cell>
          <cell r="G4735">
            <v>11280</v>
          </cell>
          <cell r="H4735">
            <v>46028</v>
          </cell>
          <cell r="I4735" t="str">
            <v>WAQAR.NABI</v>
          </cell>
          <cell r="J4735" t="str">
            <v>Accepted</v>
          </cell>
          <cell r="K4735" t="str">
            <v>Cheque Deposit</v>
          </cell>
          <cell r="L4735" t="str">
            <v>Fresh</v>
          </cell>
          <cell r="M4735" t="str">
            <v>N/A</v>
          </cell>
          <cell r="N4735" t="str">
            <v>-</v>
          </cell>
        </row>
        <row r="4736">
          <cell r="E4736" t="str">
            <v>R-171025</v>
          </cell>
          <cell r="F4736" t="str">
            <v>2023-11-10 11:48:27</v>
          </cell>
          <cell r="G4736">
            <v>4000</v>
          </cell>
          <cell r="H4736">
            <v>46027</v>
          </cell>
          <cell r="I4736" t="str">
            <v>WAQAR.NABI</v>
          </cell>
          <cell r="J4736" t="str">
            <v>Accepted</v>
          </cell>
          <cell r="K4736" t="str">
            <v>Cash Deposit</v>
          </cell>
          <cell r="L4736" t="str">
            <v>Removal Transfer</v>
          </cell>
          <cell r="M4736" t="str">
            <v>-</v>
          </cell>
          <cell r="N4736" t="str">
            <v>-</v>
          </cell>
        </row>
        <row r="4737">
          <cell r="E4737">
            <v>1237733</v>
          </cell>
          <cell r="F4737" t="str">
            <v>2025-12-17 14:22:45</v>
          </cell>
          <cell r="G4737">
            <v>15000</v>
          </cell>
          <cell r="H4737">
            <v>46027</v>
          </cell>
          <cell r="I4737" t="str">
            <v>ANIL</v>
          </cell>
          <cell r="J4737" t="str">
            <v>Accepted</v>
          </cell>
          <cell r="K4737" t="str">
            <v>Online Transfer</v>
          </cell>
          <cell r="L4737" t="str">
            <v>Fresh</v>
          </cell>
          <cell r="M4737" t="str">
            <v>N/A</v>
          </cell>
          <cell r="N4737" t="str">
            <v>-</v>
          </cell>
        </row>
        <row r="4738">
          <cell r="E4738">
            <v>1108808</v>
          </cell>
          <cell r="F4738" t="str">
            <v>2025-12-29 16:50:38</v>
          </cell>
          <cell r="G4738">
            <v>12500</v>
          </cell>
          <cell r="H4738">
            <v>46027</v>
          </cell>
          <cell r="I4738" t="str">
            <v>WAQAR.NABI</v>
          </cell>
          <cell r="J4738" t="str">
            <v>Accepted</v>
          </cell>
          <cell r="K4738" t="str">
            <v>Cash Deposit</v>
          </cell>
          <cell r="L4738" t="str">
            <v>Fresh</v>
          </cell>
          <cell r="M4738" t="str">
            <v>N/A</v>
          </cell>
          <cell r="N4738" t="str">
            <v>-</v>
          </cell>
        </row>
        <row r="4739">
          <cell r="E4739">
            <v>6030969</v>
          </cell>
          <cell r="F4739" t="str">
            <v>2025-12-29 17:45:10</v>
          </cell>
          <cell r="G4739">
            <v>12500</v>
          </cell>
          <cell r="H4739">
            <v>46027</v>
          </cell>
          <cell r="I4739" t="str">
            <v>WAQAR.NABI</v>
          </cell>
          <cell r="J4739" t="str">
            <v>Accepted</v>
          </cell>
          <cell r="K4739" t="str">
            <v>Cash Deposit</v>
          </cell>
          <cell r="L4739" t="str">
            <v>Fresh</v>
          </cell>
          <cell r="M4739" t="str">
            <v>N/A</v>
          </cell>
          <cell r="N4739" t="str">
            <v>-</v>
          </cell>
        </row>
        <row r="4740">
          <cell r="E4740">
            <v>10107654</v>
          </cell>
          <cell r="F4740" t="str">
            <v>2024-01-19 00:00:00</v>
          </cell>
          <cell r="G4740">
            <v>12500</v>
          </cell>
          <cell r="H4740">
            <v>46027</v>
          </cell>
          <cell r="I4740" t="str">
            <v>HUZAIFA.KHAN</v>
          </cell>
          <cell r="J4740" t="str">
            <v>Accepted</v>
          </cell>
          <cell r="K4740" t="str">
            <v>Online Transfer</v>
          </cell>
          <cell r="L4740" t="str">
            <v>Renewal</v>
          </cell>
          <cell r="M4740" t="str">
            <v>-</v>
          </cell>
          <cell r="N4740" t="str">
            <v>-</v>
          </cell>
        </row>
        <row r="4741">
          <cell r="E4741" t="str">
            <v>NF1AET306H1105025</v>
          </cell>
          <cell r="F4741" t="str">
            <v>2022-01-12 14:20:40</v>
          </cell>
          <cell r="G4741">
            <v>13000</v>
          </cell>
          <cell r="H4741">
            <v>46027</v>
          </cell>
          <cell r="I4741" t="str">
            <v>AGHA.M.JAFFER</v>
          </cell>
          <cell r="J4741" t="str">
            <v>Accepted</v>
          </cell>
          <cell r="K4741" t="str">
            <v>Online Transfer</v>
          </cell>
          <cell r="L4741" t="str">
            <v>Renewal</v>
          </cell>
          <cell r="M4741" t="str">
            <v>-</v>
          </cell>
          <cell r="N4741" t="str">
            <v>-</v>
          </cell>
        </row>
        <row r="4742">
          <cell r="E4742">
            <v>7042359</v>
          </cell>
          <cell r="F4742" t="str">
            <v>2025-01-02 15:42:31</v>
          </cell>
          <cell r="G4742">
            <v>11000</v>
          </cell>
          <cell r="H4742">
            <v>46027</v>
          </cell>
          <cell r="I4742" t="str">
            <v>RAHAT.GUL</v>
          </cell>
          <cell r="J4742" t="str">
            <v>Accepted</v>
          </cell>
          <cell r="K4742" t="str">
            <v>Online Transfer</v>
          </cell>
          <cell r="L4742" t="str">
            <v>Renewal</v>
          </cell>
          <cell r="M4742" t="str">
            <v>-</v>
          </cell>
          <cell r="N4742" t="str">
            <v>-</v>
          </cell>
        </row>
        <row r="4743">
          <cell r="E4743">
            <v>346878</v>
          </cell>
          <cell r="F4743" t="str">
            <v>2025-12-22 15:41:36</v>
          </cell>
          <cell r="G4743">
            <v>16000</v>
          </cell>
          <cell r="H4743">
            <v>46021</v>
          </cell>
          <cell r="I4743" t="str">
            <v>ANIL</v>
          </cell>
          <cell r="J4743" t="str">
            <v>Accepted</v>
          </cell>
          <cell r="K4743" t="str">
            <v>Cash Deposit</v>
          </cell>
          <cell r="L4743" t="str">
            <v>Fresh</v>
          </cell>
          <cell r="M4743" t="str">
            <v>N/A</v>
          </cell>
          <cell r="N4743" t="str">
            <v>-</v>
          </cell>
        </row>
        <row r="4744">
          <cell r="E4744">
            <v>7042360</v>
          </cell>
          <cell r="F4744" t="str">
            <v>2025-01-02 15:08:41</v>
          </cell>
          <cell r="G4744">
            <v>11000</v>
          </cell>
          <cell r="H4744">
            <v>46027</v>
          </cell>
          <cell r="I4744" t="str">
            <v>RAHAT.GUL</v>
          </cell>
          <cell r="J4744" t="str">
            <v>Accepted</v>
          </cell>
          <cell r="K4744" t="str">
            <v>Online Transfer</v>
          </cell>
          <cell r="L4744" t="str">
            <v>Renewal</v>
          </cell>
          <cell r="M4744" t="str">
            <v>-</v>
          </cell>
          <cell r="N4744" t="str">
            <v>-</v>
          </cell>
        </row>
        <row r="4745">
          <cell r="E4745">
            <v>1276694</v>
          </cell>
          <cell r="F4745" t="str">
            <v>2025-12-31 16:07:02</v>
          </cell>
          <cell r="G4745">
            <v>9000</v>
          </cell>
          <cell r="H4745">
            <v>46027</v>
          </cell>
          <cell r="I4745" t="str">
            <v>TANVIR.AHMAD</v>
          </cell>
          <cell r="J4745" t="str">
            <v>Accepted</v>
          </cell>
          <cell r="K4745" t="str">
            <v>Cash Deposit</v>
          </cell>
          <cell r="L4745" t="str">
            <v>Fresh</v>
          </cell>
          <cell r="M4745" t="str">
            <v>N/A</v>
          </cell>
          <cell r="N4745" t="str">
            <v>-</v>
          </cell>
        </row>
        <row r="4746">
          <cell r="E4746" t="str">
            <v>R4055127</v>
          </cell>
          <cell r="F4746" t="str">
            <v>2021-01-20 11:44:55</v>
          </cell>
          <cell r="G4746">
            <v>7000</v>
          </cell>
          <cell r="H4746">
            <v>46027</v>
          </cell>
          <cell r="I4746" t="str">
            <v>HASNAIN</v>
          </cell>
          <cell r="J4746" t="str">
            <v>Accepted</v>
          </cell>
          <cell r="K4746" t="str">
            <v>Online Transfer</v>
          </cell>
          <cell r="L4746" t="str">
            <v>Renewal</v>
          </cell>
          <cell r="M4746" t="str">
            <v>-</v>
          </cell>
          <cell r="N4746" t="str">
            <v>-</v>
          </cell>
        </row>
        <row r="4747">
          <cell r="E4747">
            <v>7054728</v>
          </cell>
          <cell r="F4747" t="str">
            <v>2022-01-18 14:42:45</v>
          </cell>
          <cell r="G4747">
            <v>16000</v>
          </cell>
          <cell r="H4747">
            <v>46027</v>
          </cell>
          <cell r="I4747" t="str">
            <v>MUHAMMAD.UMER</v>
          </cell>
          <cell r="J4747" t="str">
            <v>Accepted</v>
          </cell>
          <cell r="K4747" t="str">
            <v>Online Transfer</v>
          </cell>
          <cell r="L4747" t="str">
            <v>Renewal</v>
          </cell>
          <cell r="M4747" t="str">
            <v>-</v>
          </cell>
          <cell r="N4747" t="str">
            <v>-</v>
          </cell>
        </row>
        <row r="4748">
          <cell r="E4748">
            <v>1054009</v>
          </cell>
          <cell r="F4748" t="str">
            <v>2025-01-16 15:05:20</v>
          </cell>
          <cell r="G4748">
            <v>10000</v>
          </cell>
          <cell r="H4748">
            <v>46027</v>
          </cell>
          <cell r="I4748" t="str">
            <v>ZAYNAB.MUSTAFA</v>
          </cell>
          <cell r="J4748" t="str">
            <v>Accepted</v>
          </cell>
          <cell r="K4748" t="str">
            <v>Online Transfer</v>
          </cell>
          <cell r="L4748" t="str">
            <v>Renewal</v>
          </cell>
          <cell r="M4748" t="str">
            <v>-</v>
          </cell>
          <cell r="N4748" t="str">
            <v>-</v>
          </cell>
        </row>
        <row r="4749">
          <cell r="E4749" t="str">
            <v>BTY-359</v>
          </cell>
          <cell r="F4749" t="str">
            <v>2024-01-08 19:27:50</v>
          </cell>
          <cell r="G4749">
            <v>10000</v>
          </cell>
          <cell r="H4749">
            <v>46025</v>
          </cell>
          <cell r="I4749" t="str">
            <v>SAIF.MALIK</v>
          </cell>
          <cell r="J4749" t="str">
            <v>Accepted</v>
          </cell>
          <cell r="K4749" t="str">
            <v>Online Transfer</v>
          </cell>
          <cell r="L4749" t="str">
            <v>Renewal</v>
          </cell>
          <cell r="M4749" t="str">
            <v>-</v>
          </cell>
          <cell r="N4749" t="str">
            <v>-</v>
          </cell>
        </row>
        <row r="4750">
          <cell r="E4750" t="str">
            <v>NFBGN8623NR027200</v>
          </cell>
          <cell r="F4750" t="str">
            <v>2026-01-07 00:00:00</v>
          </cell>
          <cell r="G4750">
            <v>18000</v>
          </cell>
          <cell r="H4750">
            <v>46027</v>
          </cell>
          <cell r="I4750" t="str">
            <v>ZAYNAB.MUSTAFA</v>
          </cell>
          <cell r="J4750" t="str">
            <v>Accepted</v>
          </cell>
          <cell r="K4750" t="str">
            <v>Online Transfer</v>
          </cell>
          <cell r="L4750" t="str">
            <v>Conversion</v>
          </cell>
          <cell r="M4750" t="str">
            <v>NA</v>
          </cell>
          <cell r="N4750" t="str">
            <v>-</v>
          </cell>
        </row>
        <row r="4751">
          <cell r="E4751">
            <v>143453</v>
          </cell>
          <cell r="F4751" t="str">
            <v>2021-01-04 12:25:06</v>
          </cell>
          <cell r="G4751">
            <v>500</v>
          </cell>
          <cell r="H4751">
            <v>46027</v>
          </cell>
          <cell r="I4751" t="str">
            <v>WASEEM.TARIQ</v>
          </cell>
          <cell r="J4751" t="str">
            <v>Accepted</v>
          </cell>
          <cell r="K4751" t="str">
            <v>Online Transfer</v>
          </cell>
          <cell r="L4751" t="str">
            <v>Renewal</v>
          </cell>
          <cell r="M4751" t="str">
            <v>-</v>
          </cell>
          <cell r="N4751" t="str">
            <v>-</v>
          </cell>
        </row>
        <row r="4752">
          <cell r="E4752" t="str">
            <v>R-7048205</v>
          </cell>
          <cell r="F4752" t="str">
            <v>2024-01-18 18:53:54</v>
          </cell>
          <cell r="G4752">
            <v>13000</v>
          </cell>
          <cell r="H4752">
            <v>46025</v>
          </cell>
          <cell r="I4752" t="str">
            <v>MOSES.AKHTAR</v>
          </cell>
          <cell r="J4752" t="str">
            <v>Accepted</v>
          </cell>
          <cell r="K4752" t="str">
            <v>Online Transfer</v>
          </cell>
          <cell r="L4752" t="str">
            <v>Renewal</v>
          </cell>
          <cell r="M4752" t="str">
            <v>-</v>
          </cell>
          <cell r="N4752" t="str">
            <v>-</v>
          </cell>
        </row>
        <row r="4753">
          <cell r="E4753" t="str">
            <v>NF1AET306H1143916</v>
          </cell>
          <cell r="F4753" t="str">
            <v>2025-01-01 00:00:00</v>
          </cell>
          <cell r="G4753">
            <v>12500</v>
          </cell>
          <cell r="H4753">
            <v>46027</v>
          </cell>
          <cell r="I4753" t="str">
            <v>ALIZA.WALEED</v>
          </cell>
          <cell r="J4753" t="str">
            <v>Accepted</v>
          </cell>
          <cell r="K4753" t="str">
            <v>Online Transfer</v>
          </cell>
          <cell r="L4753" t="str">
            <v>Renewal</v>
          </cell>
          <cell r="M4753" t="str">
            <v>-</v>
          </cell>
          <cell r="N4753" t="str">
            <v>-</v>
          </cell>
        </row>
        <row r="4754">
          <cell r="E4754">
            <v>6030299</v>
          </cell>
          <cell r="F4754" t="str">
            <v>2022-01-06 09:14:00</v>
          </cell>
          <cell r="G4754">
            <v>12000</v>
          </cell>
          <cell r="H4754">
            <v>46024</v>
          </cell>
          <cell r="I4754" t="str">
            <v>WASEEM.TARIQ</v>
          </cell>
          <cell r="J4754" t="str">
            <v>Accepted</v>
          </cell>
          <cell r="K4754" t="str">
            <v>Online Transfer</v>
          </cell>
          <cell r="L4754" t="str">
            <v>Renewal</v>
          </cell>
          <cell r="M4754" t="str">
            <v>-</v>
          </cell>
          <cell r="N4754" t="str">
            <v>-</v>
          </cell>
        </row>
        <row r="4755">
          <cell r="E4755">
            <v>6033328</v>
          </cell>
          <cell r="F4755" t="str">
            <v>2022-01-04 18:44:44</v>
          </cell>
          <cell r="G4755">
            <v>12000</v>
          </cell>
          <cell r="H4755">
            <v>46027</v>
          </cell>
          <cell r="I4755" t="str">
            <v>ALIZA.WALEED</v>
          </cell>
          <cell r="J4755" t="str">
            <v>Accepted</v>
          </cell>
          <cell r="K4755" t="str">
            <v>Online Transfer</v>
          </cell>
          <cell r="L4755" t="str">
            <v>Renewal</v>
          </cell>
          <cell r="M4755" t="str">
            <v>-</v>
          </cell>
          <cell r="N4755" t="str">
            <v>-</v>
          </cell>
        </row>
        <row r="4756">
          <cell r="E4756">
            <v>112739</v>
          </cell>
          <cell r="F4756" t="str">
            <v>2022-12-28 18:23:27</v>
          </cell>
          <cell r="G4756">
            <v>12000</v>
          </cell>
          <cell r="H4756">
            <v>46024</v>
          </cell>
          <cell r="I4756" t="str">
            <v>YOUSUF.KHAN</v>
          </cell>
          <cell r="J4756" t="str">
            <v>Accepted</v>
          </cell>
          <cell r="K4756" t="str">
            <v>Online Transfer</v>
          </cell>
          <cell r="L4756" t="str">
            <v>Renewal</v>
          </cell>
          <cell r="M4756" t="str">
            <v>-</v>
          </cell>
          <cell r="N4756" t="str">
            <v>-</v>
          </cell>
        </row>
        <row r="4757">
          <cell r="E4757" t="str">
            <v>P1304008508</v>
          </cell>
          <cell r="F4757" t="str">
            <v>2022-12-28 09:54:53</v>
          </cell>
          <cell r="G4757">
            <v>14000</v>
          </cell>
          <cell r="H4757">
            <v>46025</v>
          </cell>
          <cell r="I4757" t="str">
            <v>YOUSUF.KHAN</v>
          </cell>
          <cell r="J4757" t="str">
            <v>Accepted</v>
          </cell>
          <cell r="K4757" t="str">
            <v>Cash Deposit</v>
          </cell>
          <cell r="L4757" t="str">
            <v>Renewal</v>
          </cell>
          <cell r="M4757" t="str">
            <v>-</v>
          </cell>
          <cell r="N4757" t="str">
            <v>-</v>
          </cell>
        </row>
        <row r="4758">
          <cell r="E4758" t="str">
            <v>0907294</v>
          </cell>
          <cell r="F4758" t="str">
            <v>2025-01-14 15:54:53</v>
          </cell>
          <cell r="G4758">
            <v>16000</v>
          </cell>
          <cell r="H4758">
            <v>46025</v>
          </cell>
          <cell r="I4758" t="str">
            <v>HASNAIN</v>
          </cell>
          <cell r="J4758" t="str">
            <v>Accepted</v>
          </cell>
          <cell r="K4758" t="str">
            <v>Online Transfer</v>
          </cell>
          <cell r="L4758" t="str">
            <v>Renewal</v>
          </cell>
          <cell r="M4758" t="str">
            <v>-</v>
          </cell>
          <cell r="N4758" t="str">
            <v>-</v>
          </cell>
        </row>
        <row r="4759">
          <cell r="E4759">
            <v>9522018</v>
          </cell>
          <cell r="F4759" t="str">
            <v>2024-12-26 14:03:00</v>
          </cell>
          <cell r="G4759">
            <v>12500</v>
          </cell>
          <cell r="H4759">
            <v>46025</v>
          </cell>
          <cell r="I4759" t="str">
            <v>YOUSUF.KHAN</v>
          </cell>
          <cell r="J4759" t="str">
            <v>Accepted</v>
          </cell>
          <cell r="K4759" t="str">
            <v>Online Transfer</v>
          </cell>
          <cell r="L4759" t="str">
            <v>Renewal</v>
          </cell>
          <cell r="M4759" t="str">
            <v>-</v>
          </cell>
          <cell r="N4759" t="str">
            <v>-</v>
          </cell>
        </row>
        <row r="4760">
          <cell r="E4760">
            <v>1094114</v>
          </cell>
          <cell r="F4760" t="str">
            <v>2021-12-31 15:17:00</v>
          </cell>
          <cell r="G4760">
            <v>13999</v>
          </cell>
          <cell r="H4760">
            <v>46027</v>
          </cell>
          <cell r="I4760" t="str">
            <v>WASEEM.TARIQ</v>
          </cell>
          <cell r="J4760" t="str">
            <v>Accepted</v>
          </cell>
          <cell r="K4760" t="str">
            <v>Cheque Deposit</v>
          </cell>
          <cell r="L4760" t="str">
            <v>Renewal</v>
          </cell>
          <cell r="M4760" t="str">
            <v>-</v>
          </cell>
          <cell r="N4760" t="str">
            <v>-</v>
          </cell>
        </row>
        <row r="4761">
          <cell r="E4761" t="str">
            <v>NFBDG183XMRO22679</v>
          </cell>
          <cell r="F4761" t="str">
            <v>2024-12-09 00:00:00</v>
          </cell>
          <cell r="G4761">
            <v>13000</v>
          </cell>
          <cell r="H4761">
            <v>46025</v>
          </cell>
          <cell r="I4761" t="str">
            <v>YOUSUF.KHAN</v>
          </cell>
          <cell r="J4761" t="str">
            <v>Accepted</v>
          </cell>
          <cell r="K4761" t="str">
            <v>Online Transfer</v>
          </cell>
          <cell r="L4761" t="str">
            <v>Renewal</v>
          </cell>
          <cell r="M4761" t="str">
            <v>-</v>
          </cell>
          <cell r="N4761" t="str">
            <v>-</v>
          </cell>
        </row>
        <row r="4762">
          <cell r="E4762" t="str">
            <v>N215447</v>
          </cell>
          <cell r="F4762" t="str">
            <v>2024-01-13 14:01:42</v>
          </cell>
          <cell r="G4762">
            <v>9000</v>
          </cell>
          <cell r="H4762">
            <v>46022</v>
          </cell>
          <cell r="I4762" t="str">
            <v>HUZAIFA.KHAN</v>
          </cell>
          <cell r="J4762" t="str">
            <v>Accepted</v>
          </cell>
          <cell r="K4762" t="str">
            <v>Cash Deposit</v>
          </cell>
          <cell r="L4762" t="str">
            <v>Renewal</v>
          </cell>
          <cell r="M4762" t="str">
            <v>-</v>
          </cell>
          <cell r="N4762" t="str">
            <v>-</v>
          </cell>
        </row>
        <row r="4763">
          <cell r="E4763">
            <v>10127270</v>
          </cell>
          <cell r="F4763" t="str">
            <v>2024-01-18 00:00:00</v>
          </cell>
          <cell r="G4763">
            <v>14000</v>
          </cell>
          <cell r="H4763">
            <v>46027</v>
          </cell>
          <cell r="I4763" t="str">
            <v>SAIF.MALIK</v>
          </cell>
          <cell r="J4763" t="str">
            <v>Accepted</v>
          </cell>
          <cell r="K4763" t="str">
            <v>Online Transfer</v>
          </cell>
          <cell r="L4763" t="str">
            <v>Renewal</v>
          </cell>
          <cell r="M4763" t="str">
            <v>-</v>
          </cell>
          <cell r="N4763" t="str">
            <v>-</v>
          </cell>
        </row>
        <row r="4764">
          <cell r="E4764" t="str">
            <v>H1111694</v>
          </cell>
          <cell r="F4764" t="str">
            <v>2025-01-15 00:00:00</v>
          </cell>
          <cell r="G4764">
            <v>12000</v>
          </cell>
          <cell r="H4764">
            <v>46027</v>
          </cell>
          <cell r="I4764" t="str">
            <v>SAIF.MALIK</v>
          </cell>
          <cell r="J4764" t="str">
            <v>Accepted</v>
          </cell>
          <cell r="K4764" t="str">
            <v>Online Transfer</v>
          </cell>
          <cell r="L4764" t="str">
            <v>Renewal</v>
          </cell>
          <cell r="M4764" t="str">
            <v>-</v>
          </cell>
          <cell r="N4764" t="str">
            <v>-</v>
          </cell>
        </row>
        <row r="4765">
          <cell r="E4765" t="str">
            <v>NKMA2ASE5N1009789</v>
          </cell>
          <cell r="F4765" t="str">
            <v>2025-01-06 00:00:00</v>
          </cell>
          <cell r="G4765">
            <v>11000</v>
          </cell>
          <cell r="H4765">
            <v>46027</v>
          </cell>
          <cell r="I4765" t="str">
            <v>ALIZA.WALEED</v>
          </cell>
          <cell r="J4765" t="str">
            <v>Accepted</v>
          </cell>
          <cell r="K4765" t="str">
            <v>Online Transfer</v>
          </cell>
          <cell r="L4765" t="str">
            <v>Renewal</v>
          </cell>
          <cell r="M4765" t="str">
            <v>-</v>
          </cell>
          <cell r="N4765" t="str">
            <v>-</v>
          </cell>
        </row>
        <row r="4766">
          <cell r="E4766" t="str">
            <v>H1231512</v>
          </cell>
          <cell r="F4766" t="str">
            <v>2025-01-15 19:11:05</v>
          </cell>
          <cell r="G4766">
            <v>12000</v>
          </cell>
          <cell r="H4766">
            <v>46027</v>
          </cell>
          <cell r="I4766" t="str">
            <v>SAIF.MALIK</v>
          </cell>
          <cell r="J4766" t="str">
            <v>Accepted</v>
          </cell>
          <cell r="K4766" t="str">
            <v>Online Transfer</v>
          </cell>
          <cell r="L4766" t="str">
            <v>Renewal</v>
          </cell>
          <cell r="M4766" t="str">
            <v>-</v>
          </cell>
          <cell r="N4766" t="str">
            <v>-</v>
          </cell>
        </row>
        <row r="4767">
          <cell r="E4767" t="str">
            <v>RP001689</v>
          </cell>
          <cell r="F4767" t="str">
            <v>2024-01-04 15:20:05</v>
          </cell>
          <cell r="G4767">
            <v>12000</v>
          </cell>
          <cell r="H4767">
            <v>46025</v>
          </cell>
          <cell r="I4767" t="str">
            <v>SAIF.MALIK</v>
          </cell>
          <cell r="J4767" t="str">
            <v>Accepted</v>
          </cell>
          <cell r="K4767" t="str">
            <v>Online Transfer</v>
          </cell>
          <cell r="L4767" t="str">
            <v>Renewal</v>
          </cell>
          <cell r="M4767" t="str">
            <v>-</v>
          </cell>
          <cell r="N4767" t="str">
            <v>-</v>
          </cell>
        </row>
        <row r="4768">
          <cell r="E4768">
            <v>1235709</v>
          </cell>
          <cell r="F4768" t="str">
            <v>2025-01-17 10:32:18</v>
          </cell>
          <cell r="G4768">
            <v>12500</v>
          </cell>
          <cell r="H4768">
            <v>46027</v>
          </cell>
          <cell r="I4768" t="str">
            <v>NAZRA.NAZAR</v>
          </cell>
          <cell r="J4768" t="str">
            <v>Accepted</v>
          </cell>
          <cell r="K4768" t="str">
            <v>Cash Deposit</v>
          </cell>
          <cell r="L4768" t="str">
            <v>Renewal</v>
          </cell>
          <cell r="M4768" t="str">
            <v>-</v>
          </cell>
          <cell r="N4768" t="str">
            <v>-</v>
          </cell>
        </row>
        <row r="4769">
          <cell r="E4769">
            <v>9516061</v>
          </cell>
          <cell r="F4769" t="str">
            <v>2021-12-24 15:45:00</v>
          </cell>
          <cell r="G4769">
            <v>14000</v>
          </cell>
          <cell r="H4769">
            <v>46027</v>
          </cell>
          <cell r="I4769" t="str">
            <v>ALIZA.WALEED</v>
          </cell>
          <cell r="J4769" t="str">
            <v>Accepted</v>
          </cell>
          <cell r="K4769" t="str">
            <v>Online Transfer</v>
          </cell>
          <cell r="L4769" t="str">
            <v>Renewal</v>
          </cell>
          <cell r="M4769" t="str">
            <v>-</v>
          </cell>
          <cell r="N4769" t="str">
            <v>-</v>
          </cell>
        </row>
        <row r="4770">
          <cell r="E4770">
            <v>10124292</v>
          </cell>
          <cell r="F4770" t="str">
            <v>2022-01-18 15:27:08</v>
          </cell>
          <cell r="G4770">
            <v>13000</v>
          </cell>
          <cell r="H4770">
            <v>46025</v>
          </cell>
          <cell r="I4770" t="str">
            <v>MUHAMMAD.OWAIS</v>
          </cell>
          <cell r="J4770" t="str">
            <v>Accepted</v>
          </cell>
          <cell r="K4770" t="str">
            <v>Online Transfer</v>
          </cell>
          <cell r="L4770" t="str">
            <v>Renewal</v>
          </cell>
          <cell r="M4770" t="str">
            <v>-</v>
          </cell>
          <cell r="N4770" t="str">
            <v>-</v>
          </cell>
        </row>
        <row r="4771">
          <cell r="E4771">
            <v>143453</v>
          </cell>
          <cell r="F4771" t="str">
            <v>2021-01-04 12:25:06</v>
          </cell>
          <cell r="G4771">
            <v>12000</v>
          </cell>
          <cell r="H4771">
            <v>46027</v>
          </cell>
          <cell r="I4771" t="str">
            <v>WASEEM.TARIQ</v>
          </cell>
          <cell r="J4771" t="str">
            <v>Accepted</v>
          </cell>
          <cell r="K4771" t="str">
            <v>Online Transfer</v>
          </cell>
          <cell r="L4771" t="str">
            <v>Renewal</v>
          </cell>
          <cell r="M4771" t="str">
            <v>-</v>
          </cell>
          <cell r="N4771" t="str">
            <v>-</v>
          </cell>
        </row>
        <row r="4772">
          <cell r="E4772">
            <v>1202536</v>
          </cell>
          <cell r="F4772" t="str">
            <v>2025-12-30 11:09:37</v>
          </cell>
          <cell r="G4772">
            <v>14000</v>
          </cell>
          <cell r="H4772">
            <v>46025</v>
          </cell>
          <cell r="I4772" t="str">
            <v>ANIL</v>
          </cell>
          <cell r="J4772" t="str">
            <v>Accepted</v>
          </cell>
          <cell r="K4772" t="str">
            <v>Online Transfer</v>
          </cell>
          <cell r="L4772" t="str">
            <v>Fresh</v>
          </cell>
          <cell r="M4772" t="str">
            <v>N/A</v>
          </cell>
          <cell r="N4772" t="str">
            <v>-</v>
          </cell>
        </row>
        <row r="4773">
          <cell r="E4773" t="str">
            <v>PMHJ1813MLN200232</v>
          </cell>
          <cell r="F4773" t="str">
            <v>2026-01-07 00:00:00</v>
          </cell>
          <cell r="G4773">
            <v>15000</v>
          </cell>
          <cell r="H4773">
            <v>46025</v>
          </cell>
          <cell r="I4773" t="str">
            <v>HUZAIFA.KHAN</v>
          </cell>
          <cell r="J4773" t="str">
            <v>Accepted</v>
          </cell>
          <cell r="K4773" t="str">
            <v>Online Transfer</v>
          </cell>
          <cell r="L4773" t="str">
            <v>Conversion</v>
          </cell>
          <cell r="M4773" t="str">
            <v>NA</v>
          </cell>
          <cell r="N4773" t="str">
            <v>-</v>
          </cell>
        </row>
        <row r="4774">
          <cell r="E4774">
            <v>1102738</v>
          </cell>
          <cell r="F4774" t="str">
            <v>2021-12-27 12:19:03</v>
          </cell>
          <cell r="G4774">
            <v>12500</v>
          </cell>
          <cell r="H4774">
            <v>46026</v>
          </cell>
          <cell r="I4774" t="str">
            <v>WASEEM.TARIQ</v>
          </cell>
          <cell r="J4774" t="str">
            <v>Accepted</v>
          </cell>
          <cell r="K4774" t="str">
            <v>Online Transfer</v>
          </cell>
          <cell r="L4774" t="str">
            <v>Renewal</v>
          </cell>
          <cell r="M4774" t="str">
            <v>-</v>
          </cell>
          <cell r="N4774" t="str">
            <v>-</v>
          </cell>
        </row>
        <row r="4775">
          <cell r="E4775">
            <v>10049748</v>
          </cell>
          <cell r="F4775" t="str">
            <v>2024-01-04 14:58:39</v>
          </cell>
          <cell r="G4775">
            <v>15000</v>
          </cell>
          <cell r="H4775">
            <v>46025</v>
          </cell>
          <cell r="I4775" t="str">
            <v>HUZAIFA.KHAN</v>
          </cell>
          <cell r="J4775" t="str">
            <v>Accepted</v>
          </cell>
          <cell r="K4775" t="str">
            <v>Online Transfer</v>
          </cell>
          <cell r="L4775" t="str">
            <v>Renewal</v>
          </cell>
          <cell r="M4775" t="str">
            <v>-</v>
          </cell>
          <cell r="N4775" t="str">
            <v>-</v>
          </cell>
        </row>
        <row r="4776">
          <cell r="E4776">
            <v>10064653</v>
          </cell>
          <cell r="F4776" t="str">
            <v>2021-01-04 17:17:41</v>
          </cell>
          <cell r="G4776">
            <v>12500</v>
          </cell>
          <cell r="H4776">
            <v>46026</v>
          </cell>
          <cell r="I4776" t="str">
            <v>WASEEM.TARIQ</v>
          </cell>
          <cell r="J4776" t="str">
            <v>Accepted</v>
          </cell>
          <cell r="K4776" t="str">
            <v>Online Transfer</v>
          </cell>
          <cell r="L4776" t="str">
            <v>Renewal</v>
          </cell>
          <cell r="M4776" t="str">
            <v>-</v>
          </cell>
          <cell r="N4776" t="str">
            <v>-</v>
          </cell>
        </row>
        <row r="4777">
          <cell r="E4777" t="str">
            <v>NFBRV5867SR007129</v>
          </cell>
          <cell r="F4777" t="str">
            <v>2025-12-29 17:52:35</v>
          </cell>
          <cell r="G4777">
            <v>25000</v>
          </cell>
          <cell r="H4777">
            <v>46028</v>
          </cell>
          <cell r="I4777" t="str">
            <v>S.FARAZ.AHSAN</v>
          </cell>
          <cell r="J4777" t="str">
            <v>Accepted</v>
          </cell>
          <cell r="K4777" t="str">
            <v>Cheque</v>
          </cell>
          <cell r="L4777" t="str">
            <v>Fresh</v>
          </cell>
          <cell r="M4777" t="str">
            <v>N/A</v>
          </cell>
          <cell r="N4777" t="str">
            <v>-</v>
          </cell>
        </row>
        <row r="4778">
          <cell r="E4778">
            <v>1049661</v>
          </cell>
          <cell r="F4778" t="str">
            <v>2021-01-02 14:14:43</v>
          </cell>
          <cell r="G4778">
            <v>13000</v>
          </cell>
          <cell r="H4778">
            <v>46027</v>
          </cell>
          <cell r="I4778" t="str">
            <v>WASEEM.TARIQ</v>
          </cell>
          <cell r="J4778" t="str">
            <v>Accepted</v>
          </cell>
          <cell r="K4778" t="str">
            <v>Cash Deposit</v>
          </cell>
          <cell r="L4778" t="str">
            <v>Renewal</v>
          </cell>
          <cell r="M4778" t="str">
            <v>-</v>
          </cell>
          <cell r="N4778" t="str">
            <v>-</v>
          </cell>
        </row>
        <row r="4779">
          <cell r="E4779" t="str">
            <v>NFBRV3853SR005762</v>
          </cell>
          <cell r="F4779" t="str">
            <v>2025-12-29 17:51:26</v>
          </cell>
          <cell r="G4779">
            <v>25000</v>
          </cell>
          <cell r="H4779">
            <v>46028</v>
          </cell>
          <cell r="I4779" t="str">
            <v>S.FARAZ.AHSAN</v>
          </cell>
          <cell r="J4779" t="str">
            <v>Accepted</v>
          </cell>
          <cell r="K4779" t="str">
            <v>Cheque</v>
          </cell>
          <cell r="L4779" t="str">
            <v>Fresh</v>
          </cell>
          <cell r="M4779" t="str">
            <v>N/A</v>
          </cell>
          <cell r="N4779" t="str">
            <v>-</v>
          </cell>
        </row>
        <row r="4780">
          <cell r="E4780" t="str">
            <v>G700021880</v>
          </cell>
          <cell r="F4780" t="str">
            <v>2023-01-03 14:47:38</v>
          </cell>
          <cell r="G4780">
            <v>14000</v>
          </cell>
          <cell r="H4780">
            <v>46026</v>
          </cell>
          <cell r="I4780" t="str">
            <v>ALIZA.WALEED</v>
          </cell>
          <cell r="J4780" t="str">
            <v>Accepted</v>
          </cell>
          <cell r="K4780" t="str">
            <v>Online Transfer</v>
          </cell>
          <cell r="L4780" t="str">
            <v>Renewal</v>
          </cell>
          <cell r="M4780" t="str">
            <v>-</v>
          </cell>
          <cell r="N4780" t="str">
            <v>-</v>
          </cell>
        </row>
        <row r="4781">
          <cell r="E4781" t="str">
            <v>NF1AET306H1193981</v>
          </cell>
          <cell r="F4781" t="str">
            <v>2024-01-09 12:07:19</v>
          </cell>
          <cell r="G4781">
            <v>15000</v>
          </cell>
          <cell r="H4781">
            <v>46026</v>
          </cell>
          <cell r="I4781" t="str">
            <v>HUZAIFA.KHAN</v>
          </cell>
          <cell r="J4781" t="str">
            <v>Accepted</v>
          </cell>
          <cell r="K4781" t="str">
            <v>Online Transfer</v>
          </cell>
          <cell r="L4781" t="str">
            <v>Renewal</v>
          </cell>
          <cell r="M4781" t="str">
            <v>-</v>
          </cell>
          <cell r="N4781" t="str">
            <v>-</v>
          </cell>
        </row>
        <row r="4782">
          <cell r="E4782" t="str">
            <v>ZRE171R-6057826</v>
          </cell>
          <cell r="F4782" t="str">
            <v>2025-01-16 00:00:00</v>
          </cell>
          <cell r="G4782">
            <v>15000</v>
          </cell>
          <cell r="H4782">
            <v>46027</v>
          </cell>
          <cell r="I4782" t="str">
            <v>HUZAIFA.KHAN</v>
          </cell>
          <cell r="J4782" t="str">
            <v>Accepted</v>
          </cell>
          <cell r="K4782" t="str">
            <v>Online Transfer</v>
          </cell>
          <cell r="L4782" t="str">
            <v>Renewal</v>
          </cell>
          <cell r="M4782" t="str">
            <v>-</v>
          </cell>
          <cell r="N4782" t="str">
            <v>-</v>
          </cell>
        </row>
        <row r="4783">
          <cell r="E4783" t="str">
            <v>BZH-396</v>
          </cell>
          <cell r="F4783" t="str">
            <v>2024-01-16 19:29:37</v>
          </cell>
          <cell r="G4783">
            <v>13000</v>
          </cell>
          <cell r="H4783">
            <v>46027</v>
          </cell>
          <cell r="I4783" t="str">
            <v>RAHAT.GUL</v>
          </cell>
          <cell r="J4783" t="str">
            <v>Accepted</v>
          </cell>
          <cell r="K4783" t="str">
            <v>Online Transfer</v>
          </cell>
          <cell r="L4783" t="str">
            <v>Renewal</v>
          </cell>
          <cell r="M4783" t="str">
            <v>-</v>
          </cell>
          <cell r="N4783" t="str">
            <v>-</v>
          </cell>
        </row>
        <row r="4784">
          <cell r="E4784">
            <v>6705230</v>
          </cell>
          <cell r="F4784" t="str">
            <v>2022-12-19 11:36:19</v>
          </cell>
          <cell r="G4784">
            <v>11000</v>
          </cell>
          <cell r="H4784">
            <v>46026</v>
          </cell>
          <cell r="I4784" t="str">
            <v>ALIZA.WALEED</v>
          </cell>
          <cell r="J4784" t="str">
            <v>Accepted</v>
          </cell>
          <cell r="K4784" t="str">
            <v>Online Transfer</v>
          </cell>
          <cell r="L4784" t="str">
            <v>Renewal</v>
          </cell>
          <cell r="M4784" t="str">
            <v>-</v>
          </cell>
          <cell r="N4784" t="str">
            <v>-</v>
          </cell>
        </row>
        <row r="4785">
          <cell r="E4785" t="str">
            <v>R020133</v>
          </cell>
          <cell r="F4785" t="str">
            <v>2021-01-13 16:56:43</v>
          </cell>
          <cell r="G4785">
            <v>16000</v>
          </cell>
          <cell r="H4785">
            <v>46025</v>
          </cell>
          <cell r="I4785" t="str">
            <v>ALIZA.WALEED</v>
          </cell>
          <cell r="J4785" t="str">
            <v>Accepted</v>
          </cell>
          <cell r="K4785" t="str">
            <v>Cheque Deposit</v>
          </cell>
          <cell r="L4785" t="str">
            <v>Renewal</v>
          </cell>
          <cell r="M4785" t="str">
            <v>-</v>
          </cell>
          <cell r="N4785" t="str">
            <v>-</v>
          </cell>
        </row>
        <row r="4786">
          <cell r="E4786" t="str">
            <v>NFBGN8627SR062544</v>
          </cell>
          <cell r="F4786" t="str">
            <v>2025-12-31 12:27:05</v>
          </cell>
          <cell r="G4786">
            <v>19500</v>
          </cell>
          <cell r="H4786">
            <v>46025</v>
          </cell>
          <cell r="I4786" t="str">
            <v>S.FARAZ.AHSAN</v>
          </cell>
          <cell r="J4786" t="str">
            <v>Accepted</v>
          </cell>
          <cell r="K4786" t="str">
            <v>Online Transfer</v>
          </cell>
          <cell r="L4786" t="str">
            <v>Fresh</v>
          </cell>
          <cell r="M4786" t="str">
            <v>N/A</v>
          </cell>
          <cell r="N4786" t="str">
            <v>-</v>
          </cell>
        </row>
        <row r="4787">
          <cell r="E4787">
            <v>1092422</v>
          </cell>
          <cell r="F4787" t="str">
            <v>2025-01-15 15:33:36</v>
          </cell>
          <cell r="G4787">
            <v>11000</v>
          </cell>
          <cell r="H4787">
            <v>46025</v>
          </cell>
          <cell r="I4787" t="str">
            <v>MUHAMMAD.UMER</v>
          </cell>
          <cell r="J4787" t="str">
            <v>Accepted</v>
          </cell>
          <cell r="K4787" t="str">
            <v>Online Transfer</v>
          </cell>
          <cell r="L4787" t="str">
            <v>Renewal</v>
          </cell>
          <cell r="M4787" t="str">
            <v>-</v>
          </cell>
          <cell r="N4787" t="str">
            <v>-</v>
          </cell>
        </row>
        <row r="4788">
          <cell r="E4788">
            <v>6013086</v>
          </cell>
          <cell r="F4788" t="str">
            <v>2024-01-16 21:16:25</v>
          </cell>
          <cell r="G4788">
            <v>15000</v>
          </cell>
          <cell r="H4788">
            <v>46025</v>
          </cell>
          <cell r="I4788" t="str">
            <v>MUHAMMAD.UMER</v>
          </cell>
          <cell r="J4788" t="str">
            <v>Accepted</v>
          </cell>
          <cell r="K4788" t="str">
            <v>Online Transfer</v>
          </cell>
          <cell r="L4788" t="str">
            <v>Renewal</v>
          </cell>
          <cell r="M4788" t="str">
            <v>-</v>
          </cell>
          <cell r="N4788" t="str">
            <v>-</v>
          </cell>
        </row>
        <row r="4789">
          <cell r="E4789" t="str">
            <v>0963369</v>
          </cell>
          <cell r="F4789" t="str">
            <v>2022-01-01 14:48:00</v>
          </cell>
          <cell r="G4789">
            <v>12000</v>
          </cell>
          <cell r="H4789">
            <v>46027</v>
          </cell>
          <cell r="I4789" t="str">
            <v>ALIZA.WALEED</v>
          </cell>
          <cell r="J4789" t="str">
            <v>Accepted</v>
          </cell>
          <cell r="K4789" t="str">
            <v>Online Transfer</v>
          </cell>
          <cell r="L4789" t="str">
            <v>Renewal</v>
          </cell>
          <cell r="M4789" t="str">
            <v>-</v>
          </cell>
          <cell r="N4789" t="str">
            <v>-</v>
          </cell>
        </row>
        <row r="4790">
          <cell r="E4790">
            <v>503237</v>
          </cell>
          <cell r="F4790" t="str">
            <v>2022-01-01 10:36:00</v>
          </cell>
          <cell r="G4790">
            <v>12000</v>
          </cell>
          <cell r="H4790">
            <v>46027</v>
          </cell>
          <cell r="I4790" t="str">
            <v>ALIZA.WALEED</v>
          </cell>
          <cell r="J4790" t="str">
            <v>Accepted</v>
          </cell>
          <cell r="K4790" t="str">
            <v>Online Transfer</v>
          </cell>
          <cell r="L4790" t="str">
            <v>Renewal</v>
          </cell>
          <cell r="M4790" t="str">
            <v>-</v>
          </cell>
          <cell r="N4790" t="str">
            <v>-</v>
          </cell>
        </row>
        <row r="4791">
          <cell r="E4791" t="str">
            <v>LEA-7013195</v>
          </cell>
          <cell r="F4791" t="str">
            <v>2022-01-01 10:30:00</v>
          </cell>
          <cell r="G4791">
            <v>12000</v>
          </cell>
          <cell r="H4791">
            <v>46027</v>
          </cell>
          <cell r="I4791" t="str">
            <v>ALIZA.WALEED</v>
          </cell>
          <cell r="J4791" t="str">
            <v>Accepted</v>
          </cell>
          <cell r="K4791" t="str">
            <v>Online Transfer</v>
          </cell>
          <cell r="L4791" t="str">
            <v>Renewal</v>
          </cell>
          <cell r="M4791" t="str">
            <v>-</v>
          </cell>
          <cell r="N4791" t="str">
            <v>-</v>
          </cell>
        </row>
        <row r="4792">
          <cell r="E4792">
            <v>1014719</v>
          </cell>
          <cell r="F4792" t="str">
            <v>2022-01-01 12:41:00</v>
          </cell>
          <cell r="G4792">
            <v>12000</v>
          </cell>
          <cell r="H4792">
            <v>46027</v>
          </cell>
          <cell r="I4792" t="str">
            <v>ALIZA.WALEED</v>
          </cell>
          <cell r="J4792" t="str">
            <v>Accepted</v>
          </cell>
          <cell r="K4792" t="str">
            <v>Online Transfer</v>
          </cell>
          <cell r="L4792" t="str">
            <v>Renewal</v>
          </cell>
          <cell r="M4792" t="str">
            <v>-</v>
          </cell>
          <cell r="N4792" t="str">
            <v>-</v>
          </cell>
        </row>
        <row r="4793">
          <cell r="E4793">
            <v>10067130</v>
          </cell>
          <cell r="F4793" t="str">
            <v>2021-01-12 14:31:00</v>
          </cell>
          <cell r="G4793">
            <v>12500</v>
          </cell>
          <cell r="H4793">
            <v>46026</v>
          </cell>
          <cell r="I4793" t="str">
            <v>IQRA.KHAN</v>
          </cell>
          <cell r="J4793" t="str">
            <v>Accepted</v>
          </cell>
          <cell r="K4793" t="str">
            <v>Online Transfer</v>
          </cell>
          <cell r="L4793" t="str">
            <v>Renewal</v>
          </cell>
          <cell r="M4793" t="str">
            <v>-</v>
          </cell>
          <cell r="N4793" t="str">
            <v>-</v>
          </cell>
        </row>
        <row r="4794">
          <cell r="E4794" t="str">
            <v>GUN126R-5558748</v>
          </cell>
          <cell r="F4794" t="str">
            <v>2025-01-10 00:00:00</v>
          </cell>
          <cell r="G4794">
            <v>12500</v>
          </cell>
          <cell r="H4794">
            <v>46025</v>
          </cell>
          <cell r="I4794" t="str">
            <v>IQRA.KHAN</v>
          </cell>
          <cell r="J4794" t="str">
            <v>Accepted</v>
          </cell>
          <cell r="K4794" t="str">
            <v>Online Transfer</v>
          </cell>
          <cell r="L4794" t="str">
            <v>Renewal</v>
          </cell>
          <cell r="M4794" t="str">
            <v>-</v>
          </cell>
          <cell r="N4794" t="str">
            <v>-</v>
          </cell>
        </row>
        <row r="4795">
          <cell r="E4795">
            <v>4149519</v>
          </cell>
          <cell r="F4795" t="str">
            <v>2022-01-01 14:22:00</v>
          </cell>
          <cell r="G4795">
            <v>12000</v>
          </cell>
          <cell r="H4795">
            <v>46025</v>
          </cell>
          <cell r="I4795" t="str">
            <v>ALIZA.WALEED</v>
          </cell>
          <cell r="J4795" t="str">
            <v>Accepted</v>
          </cell>
          <cell r="K4795" t="str">
            <v>Online Transfer</v>
          </cell>
          <cell r="L4795" t="str">
            <v>Renewal</v>
          </cell>
          <cell r="M4795" t="str">
            <v>-</v>
          </cell>
          <cell r="N4795" t="str">
            <v>-</v>
          </cell>
        </row>
        <row r="4796">
          <cell r="E4796" t="str">
            <v>N1002519</v>
          </cell>
          <cell r="F4796" t="str">
            <v>2023-01-16 20:40:05</v>
          </cell>
          <cell r="G4796">
            <v>15000</v>
          </cell>
          <cell r="H4796">
            <v>46025</v>
          </cell>
          <cell r="I4796" t="str">
            <v>M.MUSTAFA</v>
          </cell>
          <cell r="J4796" t="str">
            <v>Accepted</v>
          </cell>
          <cell r="K4796" t="str">
            <v>Online Transfer</v>
          </cell>
          <cell r="L4796" t="str">
            <v>Renewal</v>
          </cell>
          <cell r="M4796" t="str">
            <v>-</v>
          </cell>
          <cell r="N4796" t="str">
            <v>-</v>
          </cell>
        </row>
        <row r="4797">
          <cell r="E4797" t="str">
            <v>GUN126R-5565919</v>
          </cell>
          <cell r="F4797" t="str">
            <v>2026-01-07 00:00:00</v>
          </cell>
          <cell r="G4797">
            <v>13000</v>
          </cell>
          <cell r="H4797">
            <v>46025</v>
          </cell>
          <cell r="I4797" t="str">
            <v>FIZA.SHEIKH</v>
          </cell>
          <cell r="J4797" t="str">
            <v>Accepted</v>
          </cell>
          <cell r="K4797" t="str">
            <v>Online Transfer</v>
          </cell>
          <cell r="L4797" t="str">
            <v>Conversion</v>
          </cell>
          <cell r="M4797" t="str">
            <v>N/A</v>
          </cell>
          <cell r="N4797" t="str">
            <v>-</v>
          </cell>
        </row>
        <row r="4798">
          <cell r="E4798" t="str">
            <v>0907292</v>
          </cell>
          <cell r="F4798" t="str">
            <v>2025-01-15 17:52:27</v>
          </cell>
          <cell r="G4798">
            <v>16000</v>
          </cell>
          <cell r="H4798">
            <v>46027</v>
          </cell>
          <cell r="I4798" t="str">
            <v>ZAYNAB.MUSTAFA</v>
          </cell>
          <cell r="J4798" t="str">
            <v>Accepted</v>
          </cell>
          <cell r="K4798" t="str">
            <v>Online Transfer</v>
          </cell>
          <cell r="L4798" t="str">
            <v>Renewal</v>
          </cell>
          <cell r="M4798" t="str">
            <v>-</v>
          </cell>
          <cell r="N4798" t="str">
            <v>-</v>
          </cell>
        </row>
        <row r="4799">
          <cell r="E4799">
            <v>1235152</v>
          </cell>
          <cell r="F4799" t="str">
            <v>2025-01-14 15:18:29</v>
          </cell>
          <cell r="G4799">
            <v>14000</v>
          </cell>
          <cell r="H4799">
            <v>46027</v>
          </cell>
          <cell r="I4799" t="str">
            <v>M.MUSTAFA</v>
          </cell>
          <cell r="J4799" t="str">
            <v>Accepted</v>
          </cell>
          <cell r="K4799" t="str">
            <v>Online Transfer</v>
          </cell>
          <cell r="L4799" t="str">
            <v>Renewal</v>
          </cell>
          <cell r="M4799" t="str">
            <v>-</v>
          </cell>
          <cell r="N4799" t="str">
            <v>-</v>
          </cell>
        </row>
        <row r="4800">
          <cell r="E4800" t="str">
            <v>NFBFC6665GR008370</v>
          </cell>
          <cell r="F4800" t="str">
            <v>2025-01-06 14:23:59</v>
          </cell>
          <cell r="G4800">
            <v>11000</v>
          </cell>
          <cell r="H4800">
            <v>46027</v>
          </cell>
          <cell r="I4800" t="str">
            <v>ZAYNAB.MUSTAFA</v>
          </cell>
          <cell r="J4800" t="str">
            <v>Accepted</v>
          </cell>
          <cell r="K4800" t="str">
            <v>Online Transfer</v>
          </cell>
          <cell r="L4800" t="str">
            <v>Renewal</v>
          </cell>
          <cell r="M4800" t="str">
            <v>-</v>
          </cell>
          <cell r="N4800" t="str">
            <v>-</v>
          </cell>
        </row>
        <row r="4801">
          <cell r="E4801">
            <v>206815</v>
          </cell>
          <cell r="F4801" t="str">
            <v>2025-01-04 17:50:34</v>
          </cell>
          <cell r="G4801">
            <v>12500</v>
          </cell>
          <cell r="H4801">
            <v>46025</v>
          </cell>
          <cell r="I4801" t="str">
            <v>IQRA.KHAN</v>
          </cell>
          <cell r="J4801" t="str">
            <v>Accepted</v>
          </cell>
          <cell r="K4801" t="str">
            <v>Online Transfer</v>
          </cell>
          <cell r="L4801" t="str">
            <v>Renewal</v>
          </cell>
          <cell r="M4801" t="str">
            <v>-</v>
          </cell>
          <cell r="N4801" t="str">
            <v>-</v>
          </cell>
        </row>
        <row r="4802">
          <cell r="E4802">
            <v>1108380</v>
          </cell>
          <cell r="F4802" t="str">
            <v>2022-01-18 18:18:33</v>
          </cell>
          <cell r="G4802">
            <v>12500</v>
          </cell>
          <cell r="H4802">
            <v>46025</v>
          </cell>
          <cell r="I4802" t="str">
            <v>IQRA.KHAN</v>
          </cell>
          <cell r="J4802" t="str">
            <v>Accepted</v>
          </cell>
          <cell r="K4802" t="str">
            <v>Online Transfer</v>
          </cell>
          <cell r="L4802" t="str">
            <v>Renewal</v>
          </cell>
          <cell r="M4802" t="str">
            <v>-</v>
          </cell>
          <cell r="N4802" t="str">
            <v>-</v>
          </cell>
        </row>
        <row r="4803">
          <cell r="E4803" t="str">
            <v>R4047540</v>
          </cell>
          <cell r="F4803" t="str">
            <v>2024-12-19 11:00:31</v>
          </cell>
          <cell r="G4803">
            <v>13500</v>
          </cell>
          <cell r="H4803">
            <v>46026</v>
          </cell>
          <cell r="I4803" t="str">
            <v>AGHA.M.JAFFER</v>
          </cell>
          <cell r="J4803" t="str">
            <v>Accepted</v>
          </cell>
          <cell r="K4803" t="str">
            <v>Online Transfer</v>
          </cell>
          <cell r="L4803" t="str">
            <v>Renewal</v>
          </cell>
          <cell r="M4803" t="str">
            <v>-</v>
          </cell>
          <cell r="N4803" t="str">
            <v>-</v>
          </cell>
        </row>
        <row r="4804">
          <cell r="E4804">
            <v>4074727</v>
          </cell>
          <cell r="F4804" t="str">
            <v>2023-01-11 12:48:44</v>
          </cell>
          <cell r="G4804">
            <v>14000</v>
          </cell>
          <cell r="H4804">
            <v>46025</v>
          </cell>
          <cell r="I4804" t="str">
            <v>AGHA.M.JAFFER</v>
          </cell>
          <cell r="J4804" t="str">
            <v>Accepted</v>
          </cell>
          <cell r="K4804" t="str">
            <v>Online Transfer</v>
          </cell>
          <cell r="L4804" t="str">
            <v>Renewal</v>
          </cell>
          <cell r="M4804" t="str">
            <v>-</v>
          </cell>
          <cell r="N4804" t="str">
            <v>-</v>
          </cell>
        </row>
        <row r="4805">
          <cell r="E4805" t="str">
            <v>A200S-0026034</v>
          </cell>
          <cell r="F4805" t="str">
            <v>2026-01-03 16:18:46</v>
          </cell>
          <cell r="G4805">
            <v>14000</v>
          </cell>
          <cell r="H4805">
            <v>46025</v>
          </cell>
          <cell r="I4805" t="str">
            <v>JOSEPH.H</v>
          </cell>
          <cell r="J4805" t="str">
            <v>Accepted</v>
          </cell>
          <cell r="K4805" t="str">
            <v>Online Transfer</v>
          </cell>
          <cell r="L4805" t="str">
            <v>Fresh</v>
          </cell>
          <cell r="M4805" t="str">
            <v>N/A</v>
          </cell>
          <cell r="N4805" t="str">
            <v>-</v>
          </cell>
        </row>
        <row r="4806">
          <cell r="E4806" t="str">
            <v>A1J310PK10023121</v>
          </cell>
          <cell r="F4806" t="str">
            <v>2026-01-02 19:18:02</v>
          </cell>
          <cell r="G4806">
            <v>17000</v>
          </cell>
          <cell r="H4806">
            <v>46025</v>
          </cell>
          <cell r="I4806" t="str">
            <v>JOSEPH.H</v>
          </cell>
          <cell r="J4806" t="str">
            <v>Accepted</v>
          </cell>
          <cell r="K4806" t="str">
            <v>Online Transfer</v>
          </cell>
          <cell r="L4806" t="str">
            <v>Fresh</v>
          </cell>
          <cell r="M4806" t="str">
            <v>N/A</v>
          </cell>
          <cell r="N4806" t="str">
            <v>-</v>
          </cell>
        </row>
        <row r="4807">
          <cell r="E4807" t="str">
            <v>BB-000309</v>
          </cell>
          <cell r="F4807" t="str">
            <v>2025-12-31 14:12:16</v>
          </cell>
          <cell r="G4807">
            <v>24000</v>
          </cell>
          <cell r="H4807">
            <v>46023</v>
          </cell>
          <cell r="I4807" t="str">
            <v>ANIL</v>
          </cell>
          <cell r="J4807" t="str">
            <v>Accepted</v>
          </cell>
          <cell r="K4807" t="str">
            <v>Online Transfer</v>
          </cell>
          <cell r="L4807" t="str">
            <v>Fresh</v>
          </cell>
          <cell r="M4807" t="str">
            <v>N/A</v>
          </cell>
          <cell r="N4807" t="str">
            <v>-</v>
          </cell>
        </row>
        <row r="4808">
          <cell r="E4808" t="str">
            <v>07015226</v>
          </cell>
          <cell r="F4808" t="str">
            <v>2023-01-06 19:15:00</v>
          </cell>
          <cell r="G4808">
            <v>15500</v>
          </cell>
          <cell r="H4808">
            <v>46022</v>
          </cell>
          <cell r="I4808" t="str">
            <v>WASEEM.TARIQ</v>
          </cell>
          <cell r="J4808" t="str">
            <v>Accepted</v>
          </cell>
          <cell r="K4808" t="str">
            <v>Online Transfer</v>
          </cell>
          <cell r="L4808" t="str">
            <v>Renewal</v>
          </cell>
          <cell r="M4808" t="str">
            <v>-</v>
          </cell>
          <cell r="N4808" t="str">
            <v>-</v>
          </cell>
        </row>
        <row r="4809">
          <cell r="E4809">
            <v>112610</v>
          </cell>
          <cell r="F4809" t="str">
            <v>2023-01-17 16:37:30</v>
          </cell>
          <cell r="G4809">
            <v>13000</v>
          </cell>
          <cell r="H4809">
            <v>46025</v>
          </cell>
          <cell r="I4809" t="str">
            <v>NAZRA.NAZAR</v>
          </cell>
          <cell r="J4809" t="str">
            <v>Accepted</v>
          </cell>
          <cell r="K4809" t="str">
            <v>Online Transfer</v>
          </cell>
          <cell r="L4809" t="str">
            <v>Renewal</v>
          </cell>
          <cell r="M4809" t="str">
            <v>-</v>
          </cell>
          <cell r="N4809" t="str">
            <v>-</v>
          </cell>
        </row>
        <row r="4810">
          <cell r="E4810" t="str">
            <v>NZE170R-4165389</v>
          </cell>
          <cell r="F4810" t="str">
            <v>2020-01-07 17:41:00</v>
          </cell>
          <cell r="G4810">
            <v>9000</v>
          </cell>
          <cell r="H4810">
            <v>46023</v>
          </cell>
          <cell r="I4810" t="str">
            <v>WASEEM.TARIQ</v>
          </cell>
          <cell r="J4810" t="str">
            <v>Accepted</v>
          </cell>
          <cell r="K4810" t="str">
            <v>Online Transfer</v>
          </cell>
          <cell r="L4810" t="str">
            <v>Renewal</v>
          </cell>
          <cell r="M4810" t="str">
            <v>-</v>
          </cell>
          <cell r="N4810" t="str">
            <v>-</v>
          </cell>
        </row>
        <row r="4811">
          <cell r="E4811">
            <v>1230730</v>
          </cell>
          <cell r="F4811" t="str">
            <v>2025-01-03 14:36:55</v>
          </cell>
          <cell r="G4811">
            <v>13000</v>
          </cell>
          <cell r="H4811">
            <v>46025</v>
          </cell>
          <cell r="I4811" t="str">
            <v>RAHAT.GUL</v>
          </cell>
          <cell r="J4811" t="str">
            <v>Accepted</v>
          </cell>
          <cell r="K4811" t="str">
            <v>Online Transfer</v>
          </cell>
          <cell r="L4811" t="str">
            <v>Renewal</v>
          </cell>
          <cell r="M4811" t="str">
            <v>-</v>
          </cell>
          <cell r="N4811" t="str">
            <v>-</v>
          </cell>
        </row>
        <row r="4812">
          <cell r="E4812" t="str">
            <v>H1233312</v>
          </cell>
          <cell r="F4812" t="str">
            <v>2025-01-02 13:34:01</v>
          </cell>
          <cell r="G4812">
            <v>14000</v>
          </cell>
          <cell r="H4812">
            <v>46025</v>
          </cell>
          <cell r="I4812" t="str">
            <v>MUHAMMAD.OWAIS</v>
          </cell>
          <cell r="J4812" t="str">
            <v>Accepted</v>
          </cell>
          <cell r="K4812" t="str">
            <v>Online Transfer</v>
          </cell>
          <cell r="L4812" t="str">
            <v>Renewal</v>
          </cell>
          <cell r="M4812" t="str">
            <v>-</v>
          </cell>
          <cell r="N4812" t="str">
            <v>-</v>
          </cell>
        </row>
        <row r="4813">
          <cell r="E4813" t="str">
            <v>0008830</v>
          </cell>
          <cell r="F4813" t="str">
            <v>2022-01-17 10:31:49</v>
          </cell>
          <cell r="G4813">
            <v>13000</v>
          </cell>
          <cell r="H4813">
            <v>46025</v>
          </cell>
          <cell r="I4813" t="str">
            <v>RAHAT.GUL</v>
          </cell>
          <cell r="J4813" t="str">
            <v>Accepted</v>
          </cell>
          <cell r="K4813" t="str">
            <v>Online Transfer</v>
          </cell>
          <cell r="L4813" t="str">
            <v>Renewal</v>
          </cell>
          <cell r="M4813" t="str">
            <v>-</v>
          </cell>
          <cell r="N4813" t="str">
            <v>-</v>
          </cell>
        </row>
        <row r="4814">
          <cell r="E4814" t="str">
            <v>PMHD841FMPN306391</v>
          </cell>
          <cell r="F4814" t="str">
            <v>2025-01-04 14:05:41</v>
          </cell>
          <cell r="G4814">
            <v>13000</v>
          </cell>
          <cell r="H4814">
            <v>46025</v>
          </cell>
          <cell r="I4814" t="str">
            <v>RAHAT.GUL</v>
          </cell>
          <cell r="J4814" t="str">
            <v>Accepted</v>
          </cell>
          <cell r="K4814" t="str">
            <v>Online Transfer</v>
          </cell>
          <cell r="L4814" t="str">
            <v>Renewal</v>
          </cell>
          <cell r="M4814" t="str">
            <v>-</v>
          </cell>
          <cell r="N4814" t="str">
            <v>-</v>
          </cell>
        </row>
        <row r="4815">
          <cell r="E4815" t="str">
            <v>ZKP71084</v>
          </cell>
          <cell r="F4815" t="str">
            <v>2022-10-10 18:12:36</v>
          </cell>
          <cell r="G4815">
            <v>14000</v>
          </cell>
          <cell r="H4815">
            <v>46025</v>
          </cell>
          <cell r="I4815" t="str">
            <v>AGHA.M.JAFFER</v>
          </cell>
          <cell r="J4815" t="str">
            <v>Accepted</v>
          </cell>
          <cell r="K4815" t="str">
            <v>Online Transfer</v>
          </cell>
          <cell r="L4815" t="str">
            <v>Renewal</v>
          </cell>
          <cell r="M4815" t="str">
            <v>-</v>
          </cell>
          <cell r="N4815" t="str">
            <v>-</v>
          </cell>
        </row>
        <row r="4816">
          <cell r="E4816" t="str">
            <v>NFBGM2565GR191474</v>
          </cell>
          <cell r="F4816" t="str">
            <v>2026-01-02 17:43:02</v>
          </cell>
          <cell r="G4816">
            <v>18000</v>
          </cell>
          <cell r="H4816">
            <v>46024</v>
          </cell>
          <cell r="I4816" t="str">
            <v>M.FAIZAN</v>
          </cell>
          <cell r="J4816" t="str">
            <v>Accepted</v>
          </cell>
          <cell r="K4816" t="str">
            <v>Online Transfer</v>
          </cell>
          <cell r="L4816" t="str">
            <v>Fresh</v>
          </cell>
          <cell r="M4816" t="str">
            <v>N/A</v>
          </cell>
          <cell r="N4816" t="str">
            <v>-</v>
          </cell>
        </row>
        <row r="4817">
          <cell r="E4817" t="str">
            <v>ZRE172R-7001099</v>
          </cell>
          <cell r="F4817" t="str">
            <v>2026-01-01 12:24:37</v>
          </cell>
          <cell r="G4817">
            <v>18000</v>
          </cell>
          <cell r="H4817">
            <v>46024</v>
          </cell>
          <cell r="I4817" t="str">
            <v>M.FAIZAN</v>
          </cell>
          <cell r="J4817" t="str">
            <v>Accepted</v>
          </cell>
          <cell r="K4817" t="str">
            <v>Online Transfer</v>
          </cell>
          <cell r="L4817" t="str">
            <v>Fresh</v>
          </cell>
          <cell r="M4817" t="str">
            <v>N/A</v>
          </cell>
          <cell r="N4817" t="str">
            <v>-</v>
          </cell>
        </row>
        <row r="4818">
          <cell r="E4818" t="str">
            <v>NNAQL51AZPP312772</v>
          </cell>
          <cell r="F4818" t="str">
            <v>2024-01-08 13:21:14</v>
          </cell>
          <cell r="G4818">
            <v>13000</v>
          </cell>
          <cell r="H4818">
            <v>46025</v>
          </cell>
          <cell r="I4818" t="str">
            <v>AGHA.M.JAFFER</v>
          </cell>
          <cell r="J4818" t="str">
            <v>Accepted</v>
          </cell>
          <cell r="K4818" t="str">
            <v>Online Transfer</v>
          </cell>
          <cell r="L4818" t="str">
            <v>Renewal</v>
          </cell>
          <cell r="M4818" t="str">
            <v>-</v>
          </cell>
          <cell r="N4818" t="str">
            <v>-</v>
          </cell>
        </row>
        <row r="4819">
          <cell r="E4819" t="str">
            <v>NF1AVK31H10002283</v>
          </cell>
          <cell r="F4819" t="str">
            <v>2025-12-17 18:01:05</v>
          </cell>
          <cell r="G4819">
            <v>10000</v>
          </cell>
          <cell r="H4819">
            <v>46008</v>
          </cell>
          <cell r="I4819" t="str">
            <v>M.FAIZAN</v>
          </cell>
          <cell r="J4819" t="str">
            <v>Accepted</v>
          </cell>
          <cell r="K4819" t="str">
            <v>Online Transfer</v>
          </cell>
          <cell r="L4819" t="str">
            <v>Fresh</v>
          </cell>
          <cell r="M4819" t="str">
            <v>N/A</v>
          </cell>
          <cell r="N4819" t="str">
            <v>-</v>
          </cell>
        </row>
        <row r="4820">
          <cell r="E4820" t="str">
            <v>R-1011229</v>
          </cell>
          <cell r="F4820" t="str">
            <v>2023-01-16 16:54:42</v>
          </cell>
          <cell r="G4820">
            <v>13000</v>
          </cell>
          <cell r="H4820">
            <v>46025</v>
          </cell>
          <cell r="I4820" t="str">
            <v>NAZRA.NAZAR</v>
          </cell>
          <cell r="J4820" t="str">
            <v>Accepted</v>
          </cell>
          <cell r="K4820" t="str">
            <v>Online Transfer</v>
          </cell>
          <cell r="L4820" t="str">
            <v>Renewal</v>
          </cell>
          <cell r="M4820" t="str">
            <v>-</v>
          </cell>
          <cell r="N4820" t="str">
            <v>-</v>
          </cell>
        </row>
        <row r="4821">
          <cell r="E4821" t="str">
            <v>0036960</v>
          </cell>
          <cell r="F4821" t="str">
            <v>2024-01-09 18:37:33</v>
          </cell>
          <cell r="G4821">
            <v>13000</v>
          </cell>
          <cell r="H4821">
            <v>46025</v>
          </cell>
          <cell r="I4821" t="str">
            <v>MOSES.AKHTAR</v>
          </cell>
          <cell r="J4821" t="str">
            <v>Accepted</v>
          </cell>
          <cell r="K4821" t="str">
            <v>Online Transfer</v>
          </cell>
          <cell r="L4821" t="str">
            <v>Renewal</v>
          </cell>
          <cell r="M4821" t="str">
            <v>-</v>
          </cell>
          <cell r="N4821" t="str">
            <v>-</v>
          </cell>
        </row>
        <row r="4822">
          <cell r="E4822" t="str">
            <v>NR027378</v>
          </cell>
          <cell r="F4822" t="str">
            <v>2024-01-18 00:00:00</v>
          </cell>
          <cell r="G4822">
            <v>13000</v>
          </cell>
          <cell r="H4822">
            <v>46025</v>
          </cell>
          <cell r="I4822" t="str">
            <v>JAWAHIR.SAEED</v>
          </cell>
          <cell r="J4822" t="str">
            <v>Accepted</v>
          </cell>
          <cell r="K4822" t="str">
            <v>Online Transfer</v>
          </cell>
          <cell r="L4822" t="str">
            <v>Renewal</v>
          </cell>
          <cell r="M4822" t="str">
            <v>-</v>
          </cell>
          <cell r="N4822" t="str">
            <v>-</v>
          </cell>
        </row>
        <row r="4823">
          <cell r="E4823" t="str">
            <v>A200A-0104251</v>
          </cell>
          <cell r="F4823" t="str">
            <v>2023-01-15 00:00:00</v>
          </cell>
          <cell r="G4823">
            <v>13000</v>
          </cell>
          <cell r="H4823">
            <v>46025</v>
          </cell>
          <cell r="I4823" t="str">
            <v>JAWAHIR.SAEED</v>
          </cell>
          <cell r="J4823" t="str">
            <v>Accepted</v>
          </cell>
          <cell r="K4823" t="str">
            <v>Cash Deposit</v>
          </cell>
          <cell r="L4823" t="str">
            <v>Renewal</v>
          </cell>
          <cell r="M4823" t="str">
            <v>-</v>
          </cell>
          <cell r="N4823" t="str">
            <v>-</v>
          </cell>
        </row>
        <row r="4824">
          <cell r="E4824" t="str">
            <v>GUN126R-5563926</v>
          </cell>
          <cell r="F4824" t="str">
            <v>2024-01-18 14:45:29</v>
          </cell>
          <cell r="G4824">
            <v>14500</v>
          </cell>
          <cell r="H4824">
            <v>46025</v>
          </cell>
          <cell r="I4824" t="str">
            <v>NAZRA.NAZAR</v>
          </cell>
          <cell r="J4824" t="str">
            <v>Accepted</v>
          </cell>
          <cell r="K4824" t="str">
            <v>Online Transfer</v>
          </cell>
          <cell r="L4824" t="str">
            <v>Renewal</v>
          </cell>
          <cell r="M4824" t="str">
            <v>-</v>
          </cell>
          <cell r="N4824" t="str">
            <v>-</v>
          </cell>
        </row>
        <row r="4825">
          <cell r="E4825" t="str">
            <v>V00356964</v>
          </cell>
          <cell r="F4825" t="str">
            <v>2025-01-07 16:34:55</v>
          </cell>
          <cell r="G4825">
            <v>14500</v>
          </cell>
          <cell r="H4825">
            <v>46025</v>
          </cell>
          <cell r="I4825" t="str">
            <v>M.KHALID</v>
          </cell>
          <cell r="J4825" t="str">
            <v>Accepted</v>
          </cell>
          <cell r="K4825" t="str">
            <v>Online Transfer</v>
          </cell>
          <cell r="L4825" t="str">
            <v>Renewal</v>
          </cell>
          <cell r="M4825" t="str">
            <v>-</v>
          </cell>
          <cell r="N4825" t="str">
            <v>-</v>
          </cell>
        </row>
        <row r="4826">
          <cell r="E4826" t="str">
            <v>R554729</v>
          </cell>
          <cell r="F4826" t="str">
            <v>2025-01-16 21:08:12</v>
          </cell>
          <cell r="G4826">
            <v>14500</v>
          </cell>
          <cell r="H4826">
            <v>46025</v>
          </cell>
          <cell r="I4826" t="str">
            <v>M.KHALID</v>
          </cell>
          <cell r="J4826" t="str">
            <v>Accepted</v>
          </cell>
          <cell r="K4826" t="str">
            <v>Online Transfer</v>
          </cell>
          <cell r="L4826" t="str">
            <v>Renewal</v>
          </cell>
          <cell r="M4826" t="str">
            <v>-</v>
          </cell>
          <cell r="N4826" t="str">
            <v>-</v>
          </cell>
        </row>
        <row r="4827">
          <cell r="E4827" t="str">
            <v>NF1AET306H1138597</v>
          </cell>
          <cell r="F4827" t="str">
            <v>2025-01-08 00:00:00</v>
          </cell>
          <cell r="G4827">
            <v>15000</v>
          </cell>
          <cell r="H4827">
            <v>46025</v>
          </cell>
          <cell r="I4827" t="str">
            <v>RAHAT.GUL</v>
          </cell>
          <cell r="J4827" t="str">
            <v>Accepted</v>
          </cell>
          <cell r="K4827" t="str">
            <v>Online Transfer</v>
          </cell>
          <cell r="L4827" t="str">
            <v>Renewal</v>
          </cell>
          <cell r="M4827" t="str">
            <v>-</v>
          </cell>
          <cell r="N4827" t="str">
            <v>-</v>
          </cell>
        </row>
        <row r="4828">
          <cell r="E4828" t="str">
            <v>NG3NQ5PVBSP701168</v>
          </cell>
          <cell r="F4828" t="str">
            <v>2025-12-05 09:54:51</v>
          </cell>
          <cell r="G4828">
            <v>14000</v>
          </cell>
          <cell r="H4828">
            <v>46024</v>
          </cell>
          <cell r="I4828" t="str">
            <v>ANIL</v>
          </cell>
          <cell r="J4828" t="str">
            <v>Accepted</v>
          </cell>
          <cell r="K4828" t="str">
            <v>Online Transfer</v>
          </cell>
          <cell r="L4828" t="str">
            <v>Fresh</v>
          </cell>
          <cell r="M4828" t="str">
            <v>N/A</v>
          </cell>
          <cell r="N4828" t="str">
            <v>-</v>
          </cell>
        </row>
        <row r="4829">
          <cell r="E4829">
            <v>6016561</v>
          </cell>
          <cell r="F4829" t="str">
            <v>2024-12-31 14:29:16</v>
          </cell>
          <cell r="G4829">
            <v>14000</v>
          </cell>
          <cell r="H4829">
            <v>46025</v>
          </cell>
          <cell r="I4829" t="str">
            <v>JAWAHIR.SAEED</v>
          </cell>
          <cell r="J4829" t="str">
            <v>Accepted</v>
          </cell>
          <cell r="K4829" t="str">
            <v>Cash Deposit</v>
          </cell>
          <cell r="L4829" t="str">
            <v>Renewal</v>
          </cell>
          <cell r="M4829" t="str">
            <v>-</v>
          </cell>
          <cell r="N4829" t="str">
            <v>-</v>
          </cell>
        </row>
        <row r="4830">
          <cell r="E4830" t="str">
            <v>NF1SZ63S00219042</v>
          </cell>
          <cell r="F4830" t="str">
            <v>2025-12-18 17:00:57</v>
          </cell>
          <cell r="G4830">
            <v>11500</v>
          </cell>
          <cell r="H4830">
            <v>46009</v>
          </cell>
          <cell r="I4830" t="str">
            <v>HASSAN.MUSTAFA</v>
          </cell>
          <cell r="J4830" t="str">
            <v>Accepted</v>
          </cell>
          <cell r="K4830" t="str">
            <v>Online Transfer</v>
          </cell>
          <cell r="L4830" t="str">
            <v>Fresh</v>
          </cell>
          <cell r="M4830" t="str">
            <v>N/A</v>
          </cell>
          <cell r="N4830" t="str">
            <v>-</v>
          </cell>
        </row>
        <row r="4831">
          <cell r="E4831" t="str">
            <v>R027319</v>
          </cell>
          <cell r="F4831" t="str">
            <v>2022-12-24 11:18:07</v>
          </cell>
          <cell r="G4831">
            <v>12000</v>
          </cell>
          <cell r="H4831">
            <v>46025</v>
          </cell>
          <cell r="I4831" t="str">
            <v>ABDUL.AHAD</v>
          </cell>
          <cell r="J4831" t="str">
            <v>Accepted</v>
          </cell>
          <cell r="K4831" t="str">
            <v>Online Transfer</v>
          </cell>
          <cell r="L4831" t="str">
            <v>Renewal</v>
          </cell>
          <cell r="M4831" t="str">
            <v>-</v>
          </cell>
          <cell r="N4831" t="str">
            <v>-</v>
          </cell>
        </row>
        <row r="4832">
          <cell r="E4832">
            <v>6059368</v>
          </cell>
          <cell r="F4832" t="str">
            <v>2021-11-10 20:29:22</v>
          </cell>
          <cell r="G4832">
            <v>9000</v>
          </cell>
          <cell r="H4832">
            <v>46031</v>
          </cell>
          <cell r="I4832" t="str">
            <v>ABDUL.AHAD</v>
          </cell>
          <cell r="J4832" t="str">
            <v>Accepted</v>
          </cell>
          <cell r="K4832" t="str">
            <v>Cash</v>
          </cell>
          <cell r="L4832" t="str">
            <v>Renewal</v>
          </cell>
          <cell r="M4832" t="str">
            <v>-</v>
          </cell>
          <cell r="N4832" t="str">
            <v>-</v>
          </cell>
        </row>
        <row r="4833">
          <cell r="E4833" t="str">
            <v>NFBGN9668MR008388</v>
          </cell>
          <cell r="F4833" t="str">
            <v>2022-01-10 15:00:31</v>
          </cell>
          <cell r="G4833">
            <v>13000</v>
          </cell>
          <cell r="H4833">
            <v>46024</v>
          </cell>
          <cell r="I4833" t="str">
            <v>ABDUL.AHAD</v>
          </cell>
          <cell r="J4833" t="str">
            <v>Accepted</v>
          </cell>
          <cell r="K4833" t="str">
            <v>Online Transfer</v>
          </cell>
          <cell r="L4833" t="str">
            <v>Renewal</v>
          </cell>
          <cell r="M4833" t="str">
            <v>-</v>
          </cell>
          <cell r="N4833" t="str">
            <v>-</v>
          </cell>
        </row>
        <row r="4834">
          <cell r="E4834" t="str">
            <v>ZRE171R-6073444</v>
          </cell>
          <cell r="F4834" t="str">
            <v>2025-01-15 00:00:00</v>
          </cell>
          <cell r="G4834">
            <v>15000</v>
          </cell>
          <cell r="H4834">
            <v>46025</v>
          </cell>
          <cell r="I4834" t="str">
            <v>ABDUL.AHAD</v>
          </cell>
          <cell r="J4834" t="str">
            <v>Accepted</v>
          </cell>
          <cell r="K4834" t="str">
            <v>Cash Deposit</v>
          </cell>
          <cell r="L4834" t="str">
            <v>Renewal</v>
          </cell>
          <cell r="M4834" t="str">
            <v>-</v>
          </cell>
          <cell r="N4834" t="str">
            <v>-</v>
          </cell>
        </row>
        <row r="4835">
          <cell r="E4835" t="str">
            <v>R004099</v>
          </cell>
          <cell r="F4835" t="str">
            <v>2025-01-18 13:20:33</v>
          </cell>
          <cell r="G4835">
            <v>15500</v>
          </cell>
          <cell r="H4835">
            <v>46025</v>
          </cell>
          <cell r="I4835" t="str">
            <v>WASEEM.TARIQ</v>
          </cell>
          <cell r="J4835" t="str">
            <v>Accepted</v>
          </cell>
          <cell r="K4835" t="str">
            <v>Online Transfer</v>
          </cell>
          <cell r="L4835" t="str">
            <v>Renewal</v>
          </cell>
          <cell r="M4835" t="str">
            <v>-</v>
          </cell>
          <cell r="N4835" t="str">
            <v>-</v>
          </cell>
        </row>
        <row r="4836">
          <cell r="E4836">
            <v>1278958</v>
          </cell>
          <cell r="F4836" t="str">
            <v>2025-12-11 15:35:28</v>
          </cell>
          <cell r="G4836">
            <v>11500</v>
          </cell>
          <cell r="H4836">
            <v>46009</v>
          </cell>
          <cell r="I4836" t="str">
            <v>HASSAN.MUSTAFA</v>
          </cell>
          <cell r="J4836" t="str">
            <v>Accepted</v>
          </cell>
          <cell r="K4836" t="str">
            <v>Online Transfer</v>
          </cell>
          <cell r="L4836" t="str">
            <v>Fresh</v>
          </cell>
          <cell r="M4836" t="str">
            <v>N/A</v>
          </cell>
          <cell r="N4836" t="str">
            <v>-</v>
          </cell>
        </row>
        <row r="4837">
          <cell r="E4837" t="str">
            <v>S2019237</v>
          </cell>
          <cell r="F4837" t="str">
            <v>2025-12-26 17:35:04</v>
          </cell>
          <cell r="G4837">
            <v>4500</v>
          </cell>
          <cell r="H4837">
            <v>46022</v>
          </cell>
          <cell r="I4837" t="str">
            <v>WAQAR.NABI</v>
          </cell>
          <cell r="J4837" t="str">
            <v>Accepted</v>
          </cell>
          <cell r="K4837" t="str">
            <v>Cash Deposit</v>
          </cell>
          <cell r="L4837" t="str">
            <v>Fresh</v>
          </cell>
          <cell r="M4837" t="str">
            <v>N/A</v>
          </cell>
          <cell r="N4837" t="str">
            <v>-</v>
          </cell>
        </row>
        <row r="4838">
          <cell r="E4838" t="str">
            <v>A1J310PK10107519</v>
          </cell>
          <cell r="F4838" t="str">
            <v>2026-01-05 00:00:00</v>
          </cell>
          <cell r="G4838">
            <v>14000</v>
          </cell>
          <cell r="H4838">
            <v>46025</v>
          </cell>
          <cell r="I4838" t="str">
            <v>MOSES.AKHTAR</v>
          </cell>
          <cell r="J4838" t="str">
            <v>Accepted</v>
          </cell>
          <cell r="K4838" t="str">
            <v>Online Transfer</v>
          </cell>
          <cell r="L4838" t="str">
            <v>Conversion</v>
          </cell>
          <cell r="M4838" t="str">
            <v>N/A</v>
          </cell>
          <cell r="N4838" t="str">
            <v>-</v>
          </cell>
        </row>
        <row r="4839">
          <cell r="E4839" t="str">
            <v>ZRE172R-7073808</v>
          </cell>
          <cell r="F4839" t="str">
            <v>2022-01-18 11:19:56</v>
          </cell>
          <cell r="G4839">
            <v>12500</v>
          </cell>
          <cell r="H4839">
            <v>46025</v>
          </cell>
          <cell r="I4839" t="str">
            <v>IQRA.KHAN</v>
          </cell>
          <cell r="J4839" t="str">
            <v>Accepted</v>
          </cell>
          <cell r="K4839" t="str">
            <v>Online Transfer</v>
          </cell>
          <cell r="L4839" t="str">
            <v>Renewal</v>
          </cell>
          <cell r="M4839" t="str">
            <v>-</v>
          </cell>
          <cell r="N4839" t="str">
            <v>-</v>
          </cell>
        </row>
        <row r="4840">
          <cell r="E4840" t="str">
            <v>RP703814</v>
          </cell>
          <cell r="F4840" t="str">
            <v>2025-12-04 13:45:12</v>
          </cell>
          <cell r="G4840">
            <v>13000</v>
          </cell>
          <cell r="H4840">
            <v>46025</v>
          </cell>
          <cell r="I4840" t="str">
            <v>HASSAN.MUSTAFA</v>
          </cell>
          <cell r="J4840" t="str">
            <v>Accepted</v>
          </cell>
          <cell r="K4840" t="str">
            <v>Online Transfer</v>
          </cell>
          <cell r="L4840" t="str">
            <v>Fresh</v>
          </cell>
          <cell r="M4840" t="str">
            <v>N/A</v>
          </cell>
          <cell r="N4840" t="str">
            <v>-</v>
          </cell>
        </row>
        <row r="4841">
          <cell r="E4841" t="str">
            <v>NF1AET306H1093515</v>
          </cell>
          <cell r="F4841" t="str">
            <v>2026-01-05 00:00:00</v>
          </cell>
          <cell r="G4841">
            <v>13000</v>
          </cell>
          <cell r="H4841">
            <v>46025</v>
          </cell>
          <cell r="I4841" t="str">
            <v>MOSES.AKHTAR</v>
          </cell>
          <cell r="J4841" t="str">
            <v>Accepted</v>
          </cell>
          <cell r="K4841" t="str">
            <v>Online Transfer</v>
          </cell>
          <cell r="L4841" t="str">
            <v>Conversion</v>
          </cell>
          <cell r="M4841" t="str">
            <v>N/A</v>
          </cell>
          <cell r="N4841" t="str">
            <v>-</v>
          </cell>
        </row>
        <row r="4842">
          <cell r="E4842" t="str">
            <v>NNATA52AZKP702502</v>
          </cell>
          <cell r="F4842" t="str">
            <v>2026-01-01 00:00:00</v>
          </cell>
          <cell r="G4842">
            <v>12500</v>
          </cell>
          <cell r="H4842">
            <v>46022</v>
          </cell>
          <cell r="I4842" t="str">
            <v>MUHAMMAD.OWAIS</v>
          </cell>
          <cell r="J4842" t="str">
            <v>Accepted</v>
          </cell>
          <cell r="K4842" t="str">
            <v>Online Transfer</v>
          </cell>
          <cell r="L4842" t="str">
            <v>Conversion</v>
          </cell>
          <cell r="M4842" t="str">
            <v>-</v>
          </cell>
          <cell r="N4842" t="str">
            <v>-</v>
          </cell>
        </row>
        <row r="4843">
          <cell r="E4843" t="str">
            <v>NFBFC6668MR082975</v>
          </cell>
          <cell r="F4843" t="str">
            <v>2021-12-30 13:27:03</v>
          </cell>
          <cell r="G4843">
            <v>12500</v>
          </cell>
          <cell r="H4843">
            <v>46031</v>
          </cell>
          <cell r="I4843" t="str">
            <v>FIZA.SHEIKH</v>
          </cell>
          <cell r="J4843" t="str">
            <v>Accepted</v>
          </cell>
          <cell r="K4843" t="str">
            <v>Cash</v>
          </cell>
          <cell r="L4843" t="str">
            <v>Renewal</v>
          </cell>
          <cell r="M4843" t="str">
            <v>-</v>
          </cell>
          <cell r="N4843" t="str">
            <v>-</v>
          </cell>
        </row>
        <row r="4844">
          <cell r="E4844" t="str">
            <v>0072873</v>
          </cell>
          <cell r="F4844" t="str">
            <v>2022-01-12 13:26:00</v>
          </cell>
          <cell r="G4844">
            <v>13000</v>
          </cell>
          <cell r="H4844">
            <v>46025</v>
          </cell>
          <cell r="I4844" t="str">
            <v>FIZA.SHEIKH</v>
          </cell>
          <cell r="J4844" t="str">
            <v>Accepted</v>
          </cell>
          <cell r="K4844" t="str">
            <v>Online Transfer</v>
          </cell>
          <cell r="L4844" t="str">
            <v>Renewal</v>
          </cell>
          <cell r="M4844" t="str">
            <v>-</v>
          </cell>
          <cell r="N4844" t="str">
            <v>-</v>
          </cell>
        </row>
        <row r="4845">
          <cell r="E4845" t="str">
            <v>EG241658</v>
          </cell>
          <cell r="F4845" t="str">
            <v>2025-01-16 09:30:25</v>
          </cell>
          <cell r="G4845">
            <v>12500</v>
          </cell>
          <cell r="H4845">
            <v>46025</v>
          </cell>
          <cell r="I4845" t="str">
            <v>FARJAD.MANZOOR</v>
          </cell>
          <cell r="J4845" t="str">
            <v>Accepted</v>
          </cell>
          <cell r="K4845" t="str">
            <v>Online Transfer</v>
          </cell>
          <cell r="L4845" t="str">
            <v>Renewal</v>
          </cell>
          <cell r="M4845" t="str">
            <v>-</v>
          </cell>
          <cell r="N4845" t="str">
            <v>-</v>
          </cell>
        </row>
        <row r="4846">
          <cell r="E4846">
            <v>265052</v>
          </cell>
          <cell r="F4846" t="str">
            <v>2023-12-19 00:00:00</v>
          </cell>
          <cell r="G4846">
            <v>13000</v>
          </cell>
          <cell r="H4846">
            <v>46024</v>
          </cell>
          <cell r="I4846" t="str">
            <v>FIZA.SHEIKH</v>
          </cell>
          <cell r="J4846" t="str">
            <v>Accepted</v>
          </cell>
          <cell r="K4846" t="str">
            <v>Online Transfer</v>
          </cell>
          <cell r="L4846" t="str">
            <v>Renewal</v>
          </cell>
          <cell r="M4846" t="str">
            <v>-</v>
          </cell>
          <cell r="N4846" t="str">
            <v>-</v>
          </cell>
        </row>
        <row r="4847">
          <cell r="E4847" t="str">
            <v>0103813</v>
          </cell>
          <cell r="F4847" t="str">
            <v>2025-11-26 14:42:54</v>
          </cell>
          <cell r="G4847">
            <v>8460</v>
          </cell>
          <cell r="H4847">
            <v>45999</v>
          </cell>
          <cell r="I4847" t="str">
            <v>HASSAN.MUSTAFA</v>
          </cell>
          <cell r="J4847" t="str">
            <v>Accepted</v>
          </cell>
          <cell r="K4847" t="str">
            <v>Online Transfer</v>
          </cell>
          <cell r="L4847" t="str">
            <v>Fresh</v>
          </cell>
          <cell r="M4847" t="str">
            <v>N/A</v>
          </cell>
          <cell r="N4847" t="str">
            <v>-</v>
          </cell>
        </row>
        <row r="4848">
          <cell r="E4848">
            <v>1153978</v>
          </cell>
          <cell r="F4848" t="str">
            <v>2026-01-03 00:00:00</v>
          </cell>
          <cell r="G4848">
            <v>12500</v>
          </cell>
          <cell r="H4848">
            <v>46024</v>
          </cell>
          <cell r="I4848" t="str">
            <v>HASNAIN</v>
          </cell>
          <cell r="J4848" t="str">
            <v>Accepted</v>
          </cell>
          <cell r="K4848" t="str">
            <v>Online Transfer</v>
          </cell>
          <cell r="L4848" t="str">
            <v>Conversion</v>
          </cell>
          <cell r="M4848" t="str">
            <v>NA</v>
          </cell>
          <cell r="N4848" t="str">
            <v>-</v>
          </cell>
        </row>
        <row r="4849">
          <cell r="E4849">
            <v>425486</v>
          </cell>
          <cell r="F4849" t="str">
            <v>2025-12-27 19:20:12</v>
          </cell>
          <cell r="G4849">
            <v>12500</v>
          </cell>
          <cell r="H4849">
            <v>46021</v>
          </cell>
          <cell r="I4849" t="str">
            <v>HASSAN.MUSTAFA</v>
          </cell>
          <cell r="J4849" t="str">
            <v>Accepted</v>
          </cell>
          <cell r="K4849" t="str">
            <v>Online Transfer</v>
          </cell>
          <cell r="L4849" t="str">
            <v>Fresh</v>
          </cell>
          <cell r="M4849" t="str">
            <v>N/A</v>
          </cell>
          <cell r="N4849" t="str">
            <v>-</v>
          </cell>
        </row>
        <row r="4850">
          <cell r="E4850" t="str">
            <v>SA-7156</v>
          </cell>
          <cell r="F4850" t="str">
            <v>2025-01-14 13:45:34</v>
          </cell>
          <cell r="G4850">
            <v>11000</v>
          </cell>
          <cell r="H4850">
            <v>46024</v>
          </cell>
          <cell r="I4850" t="str">
            <v>IQRA.KHAN</v>
          </cell>
          <cell r="J4850" t="str">
            <v>Accepted</v>
          </cell>
          <cell r="K4850" t="str">
            <v>Online Transfer</v>
          </cell>
          <cell r="L4850" t="str">
            <v>Renewal</v>
          </cell>
          <cell r="M4850" t="str">
            <v>-</v>
          </cell>
          <cell r="N4850" t="str">
            <v>-</v>
          </cell>
        </row>
        <row r="4851">
          <cell r="E4851" t="str">
            <v>S00216911</v>
          </cell>
          <cell r="F4851" t="str">
            <v>2025-11-24 17:15:17</v>
          </cell>
          <cell r="G4851">
            <v>12000</v>
          </cell>
          <cell r="H4851">
            <v>46011</v>
          </cell>
          <cell r="I4851" t="str">
            <v>HASSAN.MUSTAFA</v>
          </cell>
          <cell r="J4851" t="str">
            <v>Accepted</v>
          </cell>
          <cell r="K4851" t="str">
            <v>Online Transfer</v>
          </cell>
          <cell r="L4851" t="str">
            <v>Fresh</v>
          </cell>
          <cell r="M4851" t="str">
            <v>N/A</v>
          </cell>
          <cell r="N4851" t="str">
            <v>-</v>
          </cell>
        </row>
        <row r="4852">
          <cell r="E4852">
            <v>7042208</v>
          </cell>
          <cell r="F4852" t="str">
            <v>2024-01-12 14:58:26</v>
          </cell>
          <cell r="G4852">
            <v>14000</v>
          </cell>
          <cell r="H4852">
            <v>46025</v>
          </cell>
          <cell r="I4852" t="str">
            <v>MUHAMMAD.UMER</v>
          </cell>
          <cell r="J4852" t="str">
            <v>Accepted</v>
          </cell>
          <cell r="K4852" t="str">
            <v>Online Transfer</v>
          </cell>
          <cell r="L4852" t="str">
            <v>Renewal</v>
          </cell>
          <cell r="M4852" t="str">
            <v>-</v>
          </cell>
          <cell r="N4852" t="str">
            <v>-</v>
          </cell>
        </row>
        <row r="4853">
          <cell r="E4853" t="str">
            <v>S00217475</v>
          </cell>
          <cell r="F4853" t="str">
            <v>2025-11-06 15:14:49</v>
          </cell>
          <cell r="G4853">
            <v>12000</v>
          </cell>
          <cell r="H4853">
            <v>46024</v>
          </cell>
          <cell r="I4853" t="str">
            <v>HASSAN.MUSTAFA</v>
          </cell>
          <cell r="J4853" t="str">
            <v>Accepted</v>
          </cell>
          <cell r="K4853" t="str">
            <v>Online Transfer</v>
          </cell>
          <cell r="L4853" t="str">
            <v>Fresh</v>
          </cell>
          <cell r="M4853" t="str">
            <v>N/A</v>
          </cell>
          <cell r="N4853" t="str">
            <v>-</v>
          </cell>
        </row>
        <row r="4854">
          <cell r="E4854">
            <v>7028233</v>
          </cell>
          <cell r="F4854" t="str">
            <v>2025-01-13 15:53:12</v>
          </cell>
          <cell r="G4854">
            <v>14000</v>
          </cell>
          <cell r="H4854">
            <v>46025</v>
          </cell>
          <cell r="I4854" t="str">
            <v>RAHAT.GUL</v>
          </cell>
          <cell r="J4854" t="str">
            <v>Accepted</v>
          </cell>
          <cell r="K4854" t="str">
            <v>Online Transfer</v>
          </cell>
          <cell r="L4854" t="str">
            <v>Renewal</v>
          </cell>
          <cell r="M4854" t="str">
            <v>-</v>
          </cell>
          <cell r="N4854" t="str">
            <v>-</v>
          </cell>
        </row>
        <row r="4855">
          <cell r="E4855">
            <v>2221119</v>
          </cell>
          <cell r="F4855" t="str">
            <v>2022-01-10 09:26:13</v>
          </cell>
          <cell r="G4855">
            <v>12000</v>
          </cell>
          <cell r="H4855">
            <v>46025</v>
          </cell>
          <cell r="I4855" t="str">
            <v>ALIZA.WALEED</v>
          </cell>
          <cell r="J4855" t="str">
            <v>Accepted</v>
          </cell>
          <cell r="K4855" t="str">
            <v>Online Transfer</v>
          </cell>
          <cell r="L4855" t="str">
            <v>Renewal</v>
          </cell>
          <cell r="M4855" t="str">
            <v>-</v>
          </cell>
          <cell r="N4855" t="str">
            <v>-</v>
          </cell>
        </row>
        <row r="4856">
          <cell r="E4856" t="str">
            <v>0482963</v>
          </cell>
          <cell r="F4856" t="str">
            <v>2021-12-28 17:45:00</v>
          </cell>
          <cell r="G4856">
            <v>14000</v>
          </cell>
          <cell r="H4856">
            <v>46025</v>
          </cell>
          <cell r="I4856" t="str">
            <v>YOUSUF.KHAN</v>
          </cell>
          <cell r="J4856" t="str">
            <v>Accepted</v>
          </cell>
          <cell r="K4856" t="str">
            <v>Online Transfer</v>
          </cell>
          <cell r="L4856" t="str">
            <v>Renewal</v>
          </cell>
          <cell r="M4856" t="str">
            <v>-</v>
          </cell>
          <cell r="N4856" t="str">
            <v>-</v>
          </cell>
        </row>
        <row r="4857">
          <cell r="E4857">
            <v>1101489</v>
          </cell>
          <cell r="F4857" t="str">
            <v>2022-12-28 14:50:19</v>
          </cell>
          <cell r="G4857">
            <v>13000</v>
          </cell>
          <cell r="H4857">
            <v>46024</v>
          </cell>
          <cell r="I4857" t="str">
            <v>YOUSUF.KHAN</v>
          </cell>
          <cell r="J4857" t="str">
            <v>Accepted</v>
          </cell>
          <cell r="K4857" t="str">
            <v>Online Transfer</v>
          </cell>
          <cell r="L4857" t="str">
            <v>Renewal</v>
          </cell>
          <cell r="M4857" t="str">
            <v>-</v>
          </cell>
          <cell r="N4857" t="str">
            <v>-</v>
          </cell>
        </row>
        <row r="4858">
          <cell r="E4858">
            <v>40012598</v>
          </cell>
          <cell r="F4858" t="str">
            <v>2025-11-21 22:39:25</v>
          </cell>
          <cell r="G4858">
            <v>10000</v>
          </cell>
          <cell r="H4858">
            <v>46031</v>
          </cell>
          <cell r="I4858" t="str">
            <v>UMER.AZEEM</v>
          </cell>
          <cell r="J4858" t="str">
            <v>Accepted</v>
          </cell>
          <cell r="K4858" t="str">
            <v>Cash</v>
          </cell>
          <cell r="L4858" t="str">
            <v>Fresh</v>
          </cell>
          <cell r="M4858" t="str">
            <v>N/A</v>
          </cell>
          <cell r="N4858" t="str">
            <v>-</v>
          </cell>
        </row>
        <row r="4859">
          <cell r="E4859" t="str">
            <v>R7049214</v>
          </cell>
          <cell r="F4859" t="str">
            <v>2025-01-17 12:04:12</v>
          </cell>
          <cell r="G4859">
            <v>13000</v>
          </cell>
          <cell r="H4859">
            <v>46024</v>
          </cell>
          <cell r="I4859" t="str">
            <v>YOUSUF.KHAN</v>
          </cell>
          <cell r="J4859" t="str">
            <v>Accepted</v>
          </cell>
          <cell r="K4859" t="str">
            <v>Online Transfer</v>
          </cell>
          <cell r="L4859" t="str">
            <v>Renewal</v>
          </cell>
          <cell r="M4859" t="str">
            <v>-</v>
          </cell>
          <cell r="N4859" t="str">
            <v>-</v>
          </cell>
        </row>
        <row r="4860">
          <cell r="E4860" t="str">
            <v>GUN126R-5556933</v>
          </cell>
          <cell r="F4860" t="str">
            <v>2025-12-09 15:45:27</v>
          </cell>
          <cell r="G4860">
            <v>12500</v>
          </cell>
          <cell r="H4860">
            <v>46000</v>
          </cell>
          <cell r="I4860" t="str">
            <v>WASIQ.JAVED</v>
          </cell>
          <cell r="J4860" t="str">
            <v>Accepted</v>
          </cell>
          <cell r="K4860" t="str">
            <v>Online Transfer</v>
          </cell>
          <cell r="L4860" t="str">
            <v>Fresh</v>
          </cell>
          <cell r="M4860" t="str">
            <v>N/A</v>
          </cell>
          <cell r="N4860" t="str">
            <v>-</v>
          </cell>
        </row>
        <row r="4861">
          <cell r="E4861">
            <v>4203469</v>
          </cell>
          <cell r="F4861" t="str">
            <v>2022-01-06 09:23:29</v>
          </cell>
          <cell r="G4861">
            <v>13000</v>
          </cell>
          <cell r="H4861">
            <v>46024</v>
          </cell>
          <cell r="I4861" t="str">
            <v>YOUSUF.KHAN</v>
          </cell>
          <cell r="J4861" t="str">
            <v>Accepted</v>
          </cell>
          <cell r="K4861" t="str">
            <v>Online Transfer</v>
          </cell>
          <cell r="L4861" t="str">
            <v>Renewal</v>
          </cell>
          <cell r="M4861" t="str">
            <v>-</v>
          </cell>
          <cell r="N4861" t="str">
            <v>-</v>
          </cell>
        </row>
        <row r="4862">
          <cell r="E4862" t="str">
            <v>6MN015611</v>
          </cell>
          <cell r="F4862" t="str">
            <v>2025-01-16 17:35:07</v>
          </cell>
          <cell r="G4862">
            <v>12500</v>
          </cell>
          <cell r="H4862">
            <v>46023</v>
          </cell>
          <cell r="I4862" t="str">
            <v>RAHAT.GUL</v>
          </cell>
          <cell r="J4862" t="str">
            <v>Accepted</v>
          </cell>
          <cell r="K4862" t="str">
            <v>Online Transfer</v>
          </cell>
          <cell r="L4862" t="str">
            <v>Renewal</v>
          </cell>
          <cell r="M4862" t="str">
            <v>-</v>
          </cell>
          <cell r="N4862" t="str">
            <v>-</v>
          </cell>
        </row>
        <row r="4863">
          <cell r="E4863">
            <v>704708</v>
          </cell>
          <cell r="F4863" t="str">
            <v>2022-01-12 18:07:12</v>
          </cell>
          <cell r="G4863">
            <v>12000</v>
          </cell>
          <cell r="H4863">
            <v>46025</v>
          </cell>
          <cell r="I4863" t="str">
            <v>JAWAHIR.SAEED</v>
          </cell>
          <cell r="J4863" t="str">
            <v>Accepted</v>
          </cell>
          <cell r="K4863" t="str">
            <v>Online Transfer</v>
          </cell>
          <cell r="L4863" t="str">
            <v>Renewal</v>
          </cell>
          <cell r="M4863" t="str">
            <v>-</v>
          </cell>
          <cell r="N4863" t="str">
            <v>-</v>
          </cell>
        </row>
        <row r="4864">
          <cell r="E4864" t="str">
            <v>R-4092656</v>
          </cell>
          <cell r="F4864" t="str">
            <v>2024-12-30 00:00:00</v>
          </cell>
          <cell r="G4864">
            <v>10000</v>
          </cell>
          <cell r="H4864">
            <v>46023</v>
          </cell>
          <cell r="I4864" t="str">
            <v>RAHAT.GUL</v>
          </cell>
          <cell r="J4864" t="str">
            <v>Accepted</v>
          </cell>
          <cell r="K4864" t="str">
            <v>Online Transfer</v>
          </cell>
          <cell r="L4864" t="str">
            <v>Renewal</v>
          </cell>
          <cell r="M4864" t="str">
            <v>-</v>
          </cell>
          <cell r="N4864" t="str">
            <v>-</v>
          </cell>
        </row>
        <row r="4865">
          <cell r="E4865">
            <v>9516502</v>
          </cell>
          <cell r="F4865" t="str">
            <v>2022-01-12 16:00:45</v>
          </cell>
          <cell r="G4865">
            <v>13000</v>
          </cell>
          <cell r="H4865">
            <v>46024</v>
          </cell>
          <cell r="I4865" t="str">
            <v>JAWAHIR.SAEED</v>
          </cell>
          <cell r="J4865" t="str">
            <v>Accepted</v>
          </cell>
          <cell r="K4865" t="str">
            <v>Online Transfer</v>
          </cell>
          <cell r="L4865" t="str">
            <v>Renewal</v>
          </cell>
          <cell r="M4865" t="str">
            <v>-</v>
          </cell>
          <cell r="N4865" t="str">
            <v>-</v>
          </cell>
        </row>
        <row r="4866">
          <cell r="E4866" t="str">
            <v>S00116332</v>
          </cell>
          <cell r="F4866" t="str">
            <v>2021-12-04 18:53:26</v>
          </cell>
          <cell r="G4866">
            <v>10000</v>
          </cell>
          <cell r="H4866">
            <v>45992</v>
          </cell>
          <cell r="I4866" t="str">
            <v>M.KHALID</v>
          </cell>
          <cell r="J4866" t="str">
            <v>Accepted</v>
          </cell>
          <cell r="K4866" t="str">
            <v>Online Transfer</v>
          </cell>
          <cell r="L4866" t="str">
            <v>Renewal</v>
          </cell>
          <cell r="M4866" t="str">
            <v>-</v>
          </cell>
          <cell r="N4866" t="str">
            <v>-</v>
          </cell>
        </row>
        <row r="4867">
          <cell r="E4867">
            <v>7018132</v>
          </cell>
          <cell r="F4867" t="str">
            <v>2023-01-17 17:39:20</v>
          </cell>
          <cell r="G4867">
            <v>13000</v>
          </cell>
          <cell r="H4867">
            <v>46024</v>
          </cell>
          <cell r="I4867" t="str">
            <v>JAWAHIR.SAEED</v>
          </cell>
          <cell r="J4867" t="str">
            <v>Accepted</v>
          </cell>
          <cell r="K4867" t="str">
            <v>Online Transfer</v>
          </cell>
          <cell r="L4867" t="str">
            <v>Renewal</v>
          </cell>
          <cell r="M4867" t="str">
            <v>-</v>
          </cell>
          <cell r="N4867" t="str">
            <v>-</v>
          </cell>
        </row>
        <row r="4868">
          <cell r="E4868">
            <v>312555</v>
          </cell>
          <cell r="F4868" t="str">
            <v>2026-01-03 00:00:00</v>
          </cell>
          <cell r="G4868">
            <v>15000</v>
          </cell>
          <cell r="H4868">
            <v>46025</v>
          </cell>
          <cell r="I4868" t="str">
            <v>HASNAIN</v>
          </cell>
          <cell r="J4868" t="str">
            <v>Accepted</v>
          </cell>
          <cell r="K4868" t="str">
            <v>Online Transfer</v>
          </cell>
          <cell r="L4868" t="str">
            <v>Conversion</v>
          </cell>
          <cell r="M4868" t="str">
            <v>N/A</v>
          </cell>
          <cell r="N4868" t="str">
            <v>-</v>
          </cell>
        </row>
        <row r="4869">
          <cell r="E4869" t="str">
            <v>K014588</v>
          </cell>
          <cell r="F4869" t="str">
            <v>2024-01-12 20:22:19</v>
          </cell>
          <cell r="G4869">
            <v>13000</v>
          </cell>
          <cell r="H4869">
            <v>46025</v>
          </cell>
          <cell r="I4869" t="str">
            <v>SAIF.MALIK</v>
          </cell>
          <cell r="J4869" t="str">
            <v>Accepted</v>
          </cell>
          <cell r="K4869" t="str">
            <v>Online Transfer</v>
          </cell>
          <cell r="L4869" t="str">
            <v>Renewal</v>
          </cell>
          <cell r="M4869" t="str">
            <v>-</v>
          </cell>
          <cell r="N4869" t="str">
            <v>-</v>
          </cell>
        </row>
        <row r="4870">
          <cell r="E4870">
            <v>4129407</v>
          </cell>
          <cell r="F4870" t="str">
            <v>2021-12-31 10:37:22</v>
          </cell>
          <cell r="G4870">
            <v>12000</v>
          </cell>
          <cell r="H4870">
            <v>46025</v>
          </cell>
          <cell r="I4870" t="str">
            <v>ALIZA.WALEED</v>
          </cell>
          <cell r="J4870" t="str">
            <v>Accepted</v>
          </cell>
          <cell r="K4870" t="str">
            <v>Online Transfer</v>
          </cell>
          <cell r="L4870" t="str">
            <v>Renewal</v>
          </cell>
          <cell r="M4870" t="str">
            <v>-</v>
          </cell>
          <cell r="N4870" t="str">
            <v>-</v>
          </cell>
        </row>
        <row r="4871">
          <cell r="E4871">
            <v>700504</v>
          </cell>
          <cell r="F4871" t="str">
            <v>2025-01-15 20:29:10</v>
          </cell>
          <cell r="G4871">
            <v>10000</v>
          </cell>
          <cell r="H4871">
            <v>46025</v>
          </cell>
          <cell r="I4871" t="str">
            <v>RAHAT.GUL</v>
          </cell>
          <cell r="J4871" t="str">
            <v>Accepted</v>
          </cell>
          <cell r="K4871" t="str">
            <v>Online Transfer</v>
          </cell>
          <cell r="L4871" t="str">
            <v>Renewal</v>
          </cell>
          <cell r="M4871" t="str">
            <v>-</v>
          </cell>
          <cell r="N4871" t="str">
            <v>-</v>
          </cell>
        </row>
        <row r="4872">
          <cell r="E4872" t="str">
            <v>C1001594</v>
          </cell>
          <cell r="F4872" t="str">
            <v>2025-01-14 16:42:46</v>
          </cell>
          <cell r="G4872">
            <v>15000</v>
          </cell>
          <cell r="H4872">
            <v>46025</v>
          </cell>
          <cell r="I4872" t="str">
            <v>SAIF.MALIK</v>
          </cell>
          <cell r="J4872" t="str">
            <v>Accepted</v>
          </cell>
          <cell r="K4872" t="str">
            <v>Online Transfer</v>
          </cell>
          <cell r="L4872" t="str">
            <v>Renewal</v>
          </cell>
          <cell r="M4872" t="str">
            <v>-</v>
          </cell>
          <cell r="N4872" t="str">
            <v>-</v>
          </cell>
        </row>
        <row r="4873">
          <cell r="E4873">
            <v>909358</v>
          </cell>
          <cell r="F4873" t="str">
            <v>2025-11-24 14:47:40</v>
          </cell>
          <cell r="G4873">
            <v>1500</v>
          </cell>
          <cell r="H4873">
            <v>46022</v>
          </cell>
          <cell r="I4873" t="str">
            <v>WAQAR.NABI</v>
          </cell>
          <cell r="J4873" t="str">
            <v>Accepted</v>
          </cell>
          <cell r="K4873" t="str">
            <v>Cash Deposit</v>
          </cell>
          <cell r="L4873" t="str">
            <v>Fresh</v>
          </cell>
          <cell r="M4873" t="str">
            <v>N/A</v>
          </cell>
          <cell r="N4873" t="str">
            <v>-</v>
          </cell>
        </row>
        <row r="4874">
          <cell r="E4874">
            <v>519879</v>
          </cell>
          <cell r="F4874" t="str">
            <v>2024-01-16 16:04:58</v>
          </cell>
          <cell r="G4874">
            <v>15000</v>
          </cell>
          <cell r="H4874">
            <v>46024</v>
          </cell>
          <cell r="I4874" t="str">
            <v>SAIF.MALIK</v>
          </cell>
          <cell r="J4874" t="str">
            <v>Accepted</v>
          </cell>
          <cell r="K4874" t="str">
            <v>Online Transfer</v>
          </cell>
          <cell r="L4874" t="str">
            <v>Renewal</v>
          </cell>
          <cell r="M4874" t="str">
            <v>-</v>
          </cell>
          <cell r="N4874" t="str">
            <v>-</v>
          </cell>
        </row>
        <row r="4875">
          <cell r="E4875" t="str">
            <v>AFM-405</v>
          </cell>
          <cell r="F4875" t="str">
            <v>2025-11-27 20:14:23</v>
          </cell>
          <cell r="G4875">
            <v>13000</v>
          </cell>
          <cell r="H4875">
            <v>46031</v>
          </cell>
          <cell r="I4875" t="str">
            <v>FARHANA.FAISAL</v>
          </cell>
          <cell r="J4875" t="str">
            <v>Accepted</v>
          </cell>
          <cell r="K4875" t="str">
            <v>Cash</v>
          </cell>
          <cell r="L4875" t="str">
            <v>Fresh</v>
          </cell>
          <cell r="M4875" t="str">
            <v>farhana faisal</v>
          </cell>
          <cell r="N4875" t="str">
            <v>42101-3901760-4</v>
          </cell>
        </row>
        <row r="4876">
          <cell r="E4876">
            <v>7069770</v>
          </cell>
          <cell r="F4876" t="str">
            <v>2025-12-11 09:42:38</v>
          </cell>
          <cell r="G4876">
            <v>12500</v>
          </cell>
          <cell r="H4876">
            <v>46028</v>
          </cell>
          <cell r="I4876" t="str">
            <v>HASSAN.MUSTAFA</v>
          </cell>
          <cell r="J4876" t="str">
            <v>Accepted</v>
          </cell>
          <cell r="K4876" t="str">
            <v>Cheque</v>
          </cell>
          <cell r="L4876" t="str">
            <v>Fresh</v>
          </cell>
          <cell r="M4876" t="str">
            <v>N/A</v>
          </cell>
          <cell r="N4876" t="str">
            <v>-</v>
          </cell>
        </row>
        <row r="4877">
          <cell r="E4877">
            <v>7065561</v>
          </cell>
          <cell r="F4877" t="str">
            <v>2025-11-29 16:37:04</v>
          </cell>
          <cell r="G4877">
            <v>12500</v>
          </cell>
          <cell r="H4877">
            <v>46028</v>
          </cell>
          <cell r="I4877" t="str">
            <v>HASSAN.MUSTAFA</v>
          </cell>
          <cell r="J4877" t="str">
            <v>Accepted</v>
          </cell>
          <cell r="K4877" t="str">
            <v>Cheque</v>
          </cell>
          <cell r="L4877" t="str">
            <v>Fresh</v>
          </cell>
          <cell r="M4877" t="str">
            <v>N/A</v>
          </cell>
          <cell r="N4877" t="str">
            <v>-</v>
          </cell>
        </row>
        <row r="4878">
          <cell r="E4878">
            <v>7065334</v>
          </cell>
          <cell r="F4878" t="str">
            <v>2025-11-28 13:11:43</v>
          </cell>
          <cell r="G4878">
            <v>12500</v>
          </cell>
          <cell r="H4878">
            <v>46028</v>
          </cell>
          <cell r="I4878" t="str">
            <v>HASSAN.MUSTAFA</v>
          </cell>
          <cell r="J4878" t="str">
            <v>Accepted</v>
          </cell>
          <cell r="K4878" t="str">
            <v>Cheque</v>
          </cell>
          <cell r="L4878" t="str">
            <v>Fresh</v>
          </cell>
          <cell r="M4878" t="str">
            <v>N/A</v>
          </cell>
          <cell r="N4878" t="str">
            <v>-</v>
          </cell>
        </row>
        <row r="4879">
          <cell r="E4879" t="str">
            <v>NF1SZC63S00218075</v>
          </cell>
          <cell r="F4879" t="str">
            <v>2025-12-03 16:50:52</v>
          </cell>
          <cell r="G4879">
            <v>12500</v>
          </cell>
          <cell r="H4879">
            <v>46029</v>
          </cell>
          <cell r="I4879" t="str">
            <v>HASSAN.MUSTAFA</v>
          </cell>
          <cell r="J4879" t="str">
            <v>Accepted</v>
          </cell>
          <cell r="K4879" t="str">
            <v>Cash</v>
          </cell>
          <cell r="L4879" t="str">
            <v>Fresh</v>
          </cell>
          <cell r="M4879" t="str">
            <v>N/A</v>
          </cell>
          <cell r="N4879" t="str">
            <v>-</v>
          </cell>
        </row>
        <row r="4880">
          <cell r="E4880" t="str">
            <v>ZRE171R-6059648</v>
          </cell>
          <cell r="F4880" t="str">
            <v>2026-01-03 00:00:00</v>
          </cell>
          <cell r="G4880">
            <v>13000</v>
          </cell>
          <cell r="H4880">
            <v>46024</v>
          </cell>
          <cell r="I4880" t="str">
            <v>MUHAMMAD.UMER</v>
          </cell>
          <cell r="J4880" t="str">
            <v>Accepted</v>
          </cell>
          <cell r="K4880" t="str">
            <v>Online Transfer</v>
          </cell>
          <cell r="L4880" t="str">
            <v>Conversion</v>
          </cell>
          <cell r="M4880" t="str">
            <v>N/A</v>
          </cell>
          <cell r="N4880" t="str">
            <v>-</v>
          </cell>
        </row>
        <row r="4881">
          <cell r="E4881" t="str">
            <v>NZE170R-4056333</v>
          </cell>
          <cell r="F4881" t="str">
            <v>2023-01-10 11:08:32</v>
          </cell>
          <cell r="G4881">
            <v>14000</v>
          </cell>
          <cell r="H4881">
            <v>46025</v>
          </cell>
          <cell r="I4881" t="str">
            <v>AGHA.M.JAFFER</v>
          </cell>
          <cell r="J4881" t="str">
            <v>Accepted</v>
          </cell>
          <cell r="K4881" t="str">
            <v>Online Transfer</v>
          </cell>
          <cell r="L4881" t="str">
            <v>Renewal</v>
          </cell>
          <cell r="M4881" t="str">
            <v>-</v>
          </cell>
          <cell r="N4881" t="str">
            <v>-</v>
          </cell>
        </row>
        <row r="4882">
          <cell r="E4882" t="str">
            <v>NFBFD16370R124004</v>
          </cell>
          <cell r="F4882" t="str">
            <v>2021-12-30 18:39:44</v>
          </cell>
          <cell r="G4882">
            <v>12500</v>
          </cell>
          <cell r="H4882">
            <v>46025</v>
          </cell>
          <cell r="I4882" t="str">
            <v>ALIZA.WALEED</v>
          </cell>
          <cell r="J4882" t="str">
            <v>Accepted</v>
          </cell>
          <cell r="K4882" t="str">
            <v>Online Transfer</v>
          </cell>
          <cell r="L4882" t="str">
            <v>Renewal</v>
          </cell>
          <cell r="M4882" t="str">
            <v>-</v>
          </cell>
          <cell r="N4882" t="str">
            <v>-</v>
          </cell>
        </row>
        <row r="4883">
          <cell r="E4883" t="str">
            <v>NZE170R-4190961</v>
          </cell>
          <cell r="F4883" t="str">
            <v>2023-01-17 16:35:00</v>
          </cell>
          <cell r="G4883">
            <v>14000</v>
          </cell>
          <cell r="H4883">
            <v>46024</v>
          </cell>
          <cell r="I4883" t="str">
            <v>MUHAMMAD.OWAIS</v>
          </cell>
          <cell r="J4883" t="str">
            <v>Accepted</v>
          </cell>
          <cell r="K4883" t="str">
            <v>Online Transfer</v>
          </cell>
          <cell r="L4883" t="str">
            <v>Renewal</v>
          </cell>
          <cell r="M4883" t="str">
            <v>-</v>
          </cell>
          <cell r="N4883" t="str">
            <v>-</v>
          </cell>
        </row>
        <row r="4884">
          <cell r="E4884">
            <v>6055734</v>
          </cell>
          <cell r="F4884" t="str">
            <v>2022-01-11 09:50:30</v>
          </cell>
          <cell r="G4884">
            <v>12000</v>
          </cell>
          <cell r="H4884">
            <v>46024</v>
          </cell>
          <cell r="I4884" t="str">
            <v>ALIZA.WALEED</v>
          </cell>
          <cell r="J4884" t="str">
            <v>Accepted</v>
          </cell>
          <cell r="K4884" t="str">
            <v>Online Transfer</v>
          </cell>
          <cell r="L4884" t="str">
            <v>Renewal</v>
          </cell>
          <cell r="M4884" t="str">
            <v>-</v>
          </cell>
          <cell r="N4884" t="str">
            <v>-</v>
          </cell>
        </row>
        <row r="4885">
          <cell r="E4885" t="str">
            <v>PK10020828</v>
          </cell>
          <cell r="F4885" t="str">
            <v>2025-11-08 14:38:34</v>
          </cell>
          <cell r="G4885">
            <v>18500</v>
          </cell>
          <cell r="H4885">
            <v>46028</v>
          </cell>
          <cell r="I4885" t="str">
            <v>HASSAN.MUSTAFA</v>
          </cell>
          <cell r="J4885" t="str">
            <v>Accepted</v>
          </cell>
          <cell r="K4885" t="str">
            <v>Cheque</v>
          </cell>
          <cell r="L4885" t="str">
            <v>Fresh</v>
          </cell>
          <cell r="M4885" t="str">
            <v>TOYOTA CENTRAL MOTORS</v>
          </cell>
          <cell r="N4885" t="str">
            <v>0804722-7</v>
          </cell>
        </row>
        <row r="4886">
          <cell r="E4886" t="str">
            <v>NFBGN8638SR063940</v>
          </cell>
          <cell r="F4886" t="str">
            <v>2025-12-29 13:02:10</v>
          </cell>
          <cell r="G4886">
            <v>19500</v>
          </cell>
          <cell r="H4886">
            <v>46024</v>
          </cell>
          <cell r="I4886" t="str">
            <v>S.FARAZ.AHSAN</v>
          </cell>
          <cell r="J4886" t="str">
            <v>Accepted</v>
          </cell>
          <cell r="K4886" t="str">
            <v>Online Transfer</v>
          </cell>
          <cell r="L4886" t="str">
            <v>Fresh</v>
          </cell>
          <cell r="M4886" t="str">
            <v>N/A</v>
          </cell>
          <cell r="N4886" t="str">
            <v>-</v>
          </cell>
        </row>
        <row r="4887">
          <cell r="E4887" t="str">
            <v>SNP150R7066002</v>
          </cell>
          <cell r="F4887" t="str">
            <v>2025-12-09 12:03:06</v>
          </cell>
          <cell r="G4887">
            <v>12500</v>
          </cell>
          <cell r="H4887">
            <v>46024</v>
          </cell>
          <cell r="I4887" t="str">
            <v>S.FARAZ.AHSAN</v>
          </cell>
          <cell r="J4887" t="str">
            <v>Accepted</v>
          </cell>
          <cell r="K4887" t="str">
            <v>Online Transfer</v>
          </cell>
          <cell r="L4887" t="str">
            <v>Fresh</v>
          </cell>
          <cell r="M4887" t="str">
            <v>-</v>
          </cell>
          <cell r="N4887" t="str">
            <v>-</v>
          </cell>
        </row>
        <row r="4888">
          <cell r="E4888" t="str">
            <v>ZRE1414505749</v>
          </cell>
          <cell r="F4888" t="str">
            <v>2026-01-02 14:23:17</v>
          </cell>
          <cell r="G4888">
            <v>25000</v>
          </cell>
          <cell r="H4888">
            <v>46024</v>
          </cell>
          <cell r="I4888" t="str">
            <v>S.FARAZ.AHSAN</v>
          </cell>
          <cell r="J4888" t="str">
            <v>Accepted</v>
          </cell>
          <cell r="K4888" t="str">
            <v>Online Transfer</v>
          </cell>
          <cell r="L4888" t="str">
            <v>Fresh</v>
          </cell>
          <cell r="M4888" t="str">
            <v>Irshad ahmed</v>
          </cell>
          <cell r="N4888">
            <v>4220137965713</v>
          </cell>
        </row>
        <row r="4889">
          <cell r="E4889" t="str">
            <v>H1169735</v>
          </cell>
          <cell r="F4889" t="str">
            <v>2025-01-08 15:42:23</v>
          </cell>
          <cell r="G4889">
            <v>14000</v>
          </cell>
          <cell r="H4889">
            <v>46024</v>
          </cell>
          <cell r="I4889" t="str">
            <v>MUHAMMAD.OWAIS</v>
          </cell>
          <cell r="J4889" t="str">
            <v>Accepted</v>
          </cell>
          <cell r="K4889" t="str">
            <v>Online Transfer</v>
          </cell>
          <cell r="L4889" t="str">
            <v>Renewal</v>
          </cell>
          <cell r="M4889" t="str">
            <v>-</v>
          </cell>
          <cell r="N4889" t="str">
            <v>-</v>
          </cell>
        </row>
        <row r="4890">
          <cell r="E4890" t="str">
            <v>H1224364</v>
          </cell>
          <cell r="F4890" t="str">
            <v>2021-01-05 17:34:48</v>
          </cell>
          <cell r="G4890">
            <v>11000</v>
          </cell>
          <cell r="H4890">
            <v>46024</v>
          </cell>
          <cell r="I4890" t="str">
            <v>MUHAMMAD.OWAIS</v>
          </cell>
          <cell r="J4890" t="str">
            <v>Accepted</v>
          </cell>
          <cell r="K4890" t="str">
            <v>Online Transfer</v>
          </cell>
          <cell r="L4890" t="str">
            <v>Renewal</v>
          </cell>
          <cell r="M4890" t="str">
            <v>-</v>
          </cell>
          <cell r="N4890" t="str">
            <v>-</v>
          </cell>
        </row>
        <row r="4891">
          <cell r="E4891" t="str">
            <v>NFBFC1664KR051495</v>
          </cell>
          <cell r="F4891" t="str">
            <v>2023-01-06 14:00:00</v>
          </cell>
          <cell r="G4891">
            <v>12500</v>
          </cell>
          <cell r="H4891">
            <v>46024</v>
          </cell>
          <cell r="I4891" t="str">
            <v>WASEEM.TARIQ</v>
          </cell>
          <cell r="J4891" t="str">
            <v>Accepted</v>
          </cell>
          <cell r="K4891" t="str">
            <v>Online Transfer</v>
          </cell>
          <cell r="L4891" t="str">
            <v>Renewal</v>
          </cell>
          <cell r="M4891" t="str">
            <v>-</v>
          </cell>
          <cell r="N4891" t="str">
            <v>-</v>
          </cell>
        </row>
        <row r="4892">
          <cell r="E4892">
            <v>1042937</v>
          </cell>
          <cell r="F4892" t="str">
            <v>2024-01-27 15:27:56</v>
          </cell>
          <cell r="G4892">
            <v>14000</v>
          </cell>
          <cell r="H4892">
            <v>46024</v>
          </cell>
          <cell r="I4892" t="str">
            <v>RAHAT.GUL</v>
          </cell>
          <cell r="J4892" t="str">
            <v>Accepted</v>
          </cell>
          <cell r="K4892" t="str">
            <v>Online Transfer</v>
          </cell>
          <cell r="L4892" t="str">
            <v>Renewal</v>
          </cell>
          <cell r="M4892" t="str">
            <v>-</v>
          </cell>
          <cell r="N4892" t="str">
            <v>-</v>
          </cell>
        </row>
        <row r="4893">
          <cell r="E4893" t="str">
            <v>TRJ1500076679</v>
          </cell>
          <cell r="F4893" t="str">
            <v>2021-09-23 14:10:46</v>
          </cell>
          <cell r="G4893">
            <v>12500</v>
          </cell>
          <cell r="H4893">
            <v>46024</v>
          </cell>
          <cell r="I4893" t="str">
            <v>RAHAT.GUL</v>
          </cell>
          <cell r="J4893" t="str">
            <v>Accepted</v>
          </cell>
          <cell r="K4893" t="str">
            <v>Cash Deposit</v>
          </cell>
          <cell r="L4893" t="str">
            <v>Renewal</v>
          </cell>
          <cell r="M4893" t="str">
            <v>-</v>
          </cell>
          <cell r="N4893" t="str">
            <v>-</v>
          </cell>
        </row>
        <row r="4894">
          <cell r="E4894" t="str">
            <v>RR004349</v>
          </cell>
          <cell r="F4894" t="str">
            <v>2025-01-17 13:01:32</v>
          </cell>
          <cell r="G4894">
            <v>12500</v>
          </cell>
          <cell r="H4894">
            <v>46024</v>
          </cell>
          <cell r="I4894" t="str">
            <v>IQRA.KHAN</v>
          </cell>
          <cell r="J4894" t="str">
            <v>Accepted</v>
          </cell>
          <cell r="K4894" t="str">
            <v>Online Transfer</v>
          </cell>
          <cell r="L4894" t="str">
            <v>Renewal</v>
          </cell>
          <cell r="M4894" t="str">
            <v>-</v>
          </cell>
          <cell r="N4894" t="str">
            <v>-</v>
          </cell>
        </row>
        <row r="4895">
          <cell r="E4895" t="str">
            <v>C1001541</v>
          </cell>
          <cell r="F4895" t="str">
            <v>2025-01-17 16:51:38</v>
          </cell>
          <cell r="G4895">
            <v>12500</v>
          </cell>
          <cell r="H4895">
            <v>46024</v>
          </cell>
          <cell r="I4895" t="str">
            <v>IQRA.KHAN</v>
          </cell>
          <cell r="J4895" t="str">
            <v>Accepted</v>
          </cell>
          <cell r="K4895" t="str">
            <v>Online Transfer</v>
          </cell>
          <cell r="L4895" t="str">
            <v>Renewal</v>
          </cell>
          <cell r="M4895" t="str">
            <v>-</v>
          </cell>
          <cell r="N4895" t="str">
            <v>-</v>
          </cell>
        </row>
        <row r="4896">
          <cell r="E4896" t="str">
            <v>BHD-144</v>
          </cell>
          <cell r="F4896" t="str">
            <v>2025-12-30 19:27:50</v>
          </cell>
          <cell r="G4896">
            <v>13000</v>
          </cell>
          <cell r="H4896">
            <v>46024</v>
          </cell>
          <cell r="I4896" t="str">
            <v>UMER.AZEEM</v>
          </cell>
          <cell r="J4896" t="str">
            <v>Accepted</v>
          </cell>
          <cell r="K4896" t="str">
            <v>Online Transfer</v>
          </cell>
          <cell r="L4896" t="str">
            <v>Fresh</v>
          </cell>
          <cell r="M4896" t="str">
            <v>n/a</v>
          </cell>
          <cell r="N4896">
            <v>0</v>
          </cell>
        </row>
        <row r="4897">
          <cell r="E4897" t="str">
            <v>R6025043</v>
          </cell>
          <cell r="F4897" t="str">
            <v>2026-01-01 18:14:44</v>
          </cell>
          <cell r="G4897">
            <v>13000</v>
          </cell>
          <cell r="H4897">
            <v>46024</v>
          </cell>
          <cell r="I4897" t="str">
            <v>UMER.AZEEM</v>
          </cell>
          <cell r="J4897" t="str">
            <v>Accepted</v>
          </cell>
          <cell r="K4897" t="str">
            <v>Online Transfer</v>
          </cell>
          <cell r="L4897" t="str">
            <v>Fresh</v>
          </cell>
          <cell r="M4897" t="str">
            <v>n/a</v>
          </cell>
          <cell r="N4897">
            <v>0</v>
          </cell>
        </row>
        <row r="4898">
          <cell r="E4898" t="str">
            <v>R5571608</v>
          </cell>
          <cell r="F4898" t="str">
            <v>2026-01-01 17:11:31</v>
          </cell>
          <cell r="G4898">
            <v>11000</v>
          </cell>
          <cell r="H4898">
            <v>46031</v>
          </cell>
          <cell r="I4898" t="str">
            <v>UMER.AZEEM</v>
          </cell>
          <cell r="J4898" t="str">
            <v>Accepted</v>
          </cell>
          <cell r="K4898" t="str">
            <v>Cash</v>
          </cell>
          <cell r="L4898" t="str">
            <v>Fresh</v>
          </cell>
          <cell r="M4898" t="str">
            <v>n/a</v>
          </cell>
          <cell r="N4898">
            <v>0</v>
          </cell>
        </row>
        <row r="4899">
          <cell r="E4899" t="str">
            <v>R7062877</v>
          </cell>
          <cell r="F4899" t="str">
            <v>2026-01-01 11:40:47</v>
          </cell>
          <cell r="G4899">
            <v>18000</v>
          </cell>
          <cell r="H4899">
            <v>46030</v>
          </cell>
          <cell r="I4899" t="str">
            <v>UMER.AZEEM</v>
          </cell>
          <cell r="J4899" t="str">
            <v>Accepted</v>
          </cell>
          <cell r="K4899" t="str">
            <v>Cash</v>
          </cell>
          <cell r="L4899" t="str">
            <v>Fresh</v>
          </cell>
          <cell r="M4899" t="str">
            <v>n/a</v>
          </cell>
          <cell r="N4899">
            <v>0</v>
          </cell>
        </row>
        <row r="4900">
          <cell r="E4900" t="str">
            <v>R062293</v>
          </cell>
          <cell r="F4900" t="str">
            <v>2025-12-24 13:11:45</v>
          </cell>
          <cell r="G4900">
            <v>18000</v>
          </cell>
          <cell r="H4900">
            <v>46030</v>
          </cell>
          <cell r="I4900" t="str">
            <v>UMER.AZEEM</v>
          </cell>
          <cell r="J4900" t="str">
            <v>Accepted</v>
          </cell>
          <cell r="K4900" t="str">
            <v>Cash</v>
          </cell>
          <cell r="L4900" t="str">
            <v>Fresh</v>
          </cell>
          <cell r="M4900" t="str">
            <v>n/a</v>
          </cell>
          <cell r="N4900">
            <v>0</v>
          </cell>
        </row>
        <row r="4901">
          <cell r="E4901" t="str">
            <v>H1165776</v>
          </cell>
          <cell r="F4901" t="str">
            <v>2025-12-12 20:11:32</v>
          </cell>
          <cell r="G4901">
            <v>10000</v>
          </cell>
          <cell r="H4901">
            <v>46030</v>
          </cell>
          <cell r="I4901" t="str">
            <v>UMER.AZEEM</v>
          </cell>
          <cell r="J4901" t="str">
            <v>Accepted</v>
          </cell>
          <cell r="K4901" t="str">
            <v>Cash</v>
          </cell>
          <cell r="L4901" t="str">
            <v>Fresh</v>
          </cell>
          <cell r="M4901" t="str">
            <v>n/a</v>
          </cell>
          <cell r="N4901">
            <v>0</v>
          </cell>
        </row>
        <row r="4902">
          <cell r="E4902" t="str">
            <v>ZRE171R-6033602</v>
          </cell>
          <cell r="F4902" t="str">
            <v>2025-12-24 18:06:17</v>
          </cell>
          <cell r="G4902">
            <v>30000</v>
          </cell>
          <cell r="H4902">
            <v>46015</v>
          </cell>
          <cell r="I4902" t="str">
            <v>JOSEPH.H</v>
          </cell>
          <cell r="J4902" t="str">
            <v>Accepted</v>
          </cell>
          <cell r="K4902" t="str">
            <v>Online Transfer</v>
          </cell>
          <cell r="L4902" t="str">
            <v>Fresh</v>
          </cell>
          <cell r="M4902" t="str">
            <v>N/A</v>
          </cell>
          <cell r="N4902" t="str">
            <v>-</v>
          </cell>
        </row>
        <row r="4903">
          <cell r="E4903" t="str">
            <v>NFBGN8624SR055728</v>
          </cell>
          <cell r="F4903" t="str">
            <v>2025-12-09 12:30:54</v>
          </cell>
          <cell r="G4903">
            <v>16000</v>
          </cell>
          <cell r="H4903">
            <v>46024</v>
          </cell>
          <cell r="I4903" t="str">
            <v>JOSEPH.H</v>
          </cell>
          <cell r="J4903" t="str">
            <v>Accepted</v>
          </cell>
          <cell r="K4903" t="str">
            <v>Online Transfer</v>
          </cell>
          <cell r="L4903" t="str">
            <v>Fresh</v>
          </cell>
          <cell r="M4903" t="str">
            <v>N/A</v>
          </cell>
          <cell r="N4903" t="str">
            <v>-</v>
          </cell>
        </row>
        <row r="4904">
          <cell r="E4904">
            <v>7502823</v>
          </cell>
          <cell r="F4904" t="str">
            <v>2024-08-19 18:35:21</v>
          </cell>
          <cell r="G4904">
            <v>4000</v>
          </cell>
          <cell r="H4904">
            <v>46024</v>
          </cell>
          <cell r="I4904" t="str">
            <v>ALI.HASSAN</v>
          </cell>
          <cell r="J4904" t="str">
            <v>Accepted</v>
          </cell>
          <cell r="K4904" t="str">
            <v>Online Transfer</v>
          </cell>
          <cell r="L4904" t="str">
            <v>Removal Transfer</v>
          </cell>
          <cell r="M4904" t="str">
            <v>-</v>
          </cell>
          <cell r="N4904" t="str">
            <v>-</v>
          </cell>
        </row>
        <row r="4905">
          <cell r="E4905">
            <v>4194671</v>
          </cell>
          <cell r="F4905" t="str">
            <v>2020-12-09 12:43:00</v>
          </cell>
          <cell r="G4905">
            <v>10000</v>
          </cell>
          <cell r="H4905">
            <v>46024</v>
          </cell>
          <cell r="I4905" t="str">
            <v>YOUSUF.KHAN</v>
          </cell>
          <cell r="J4905" t="str">
            <v>Accepted</v>
          </cell>
          <cell r="K4905" t="str">
            <v>Online Transfer</v>
          </cell>
          <cell r="L4905" t="str">
            <v>Renewal</v>
          </cell>
          <cell r="M4905" t="str">
            <v>-</v>
          </cell>
          <cell r="N4905" t="str">
            <v>-</v>
          </cell>
        </row>
        <row r="4906">
          <cell r="E4906">
            <v>3342</v>
          </cell>
          <cell r="F4906" t="str">
            <v>2022-08-18 10:33:53</v>
          </cell>
          <cell r="G4906">
            <v>8000</v>
          </cell>
          <cell r="H4906">
            <v>46023</v>
          </cell>
          <cell r="I4906" t="str">
            <v>MOSES.AKHTAR</v>
          </cell>
          <cell r="J4906" t="str">
            <v>Accepted</v>
          </cell>
          <cell r="K4906" t="str">
            <v>Online Transfer</v>
          </cell>
          <cell r="L4906" t="str">
            <v>Renewal</v>
          </cell>
          <cell r="M4906" t="str">
            <v>-</v>
          </cell>
          <cell r="N4906" t="str">
            <v>-</v>
          </cell>
        </row>
        <row r="4907">
          <cell r="E4907" t="str">
            <v>NFBFC6664MR072816</v>
          </cell>
          <cell r="F4907" t="str">
            <v>2025-12-31 19:45:03</v>
          </cell>
          <cell r="G4907">
            <v>15000</v>
          </cell>
          <cell r="H4907">
            <v>46024</v>
          </cell>
          <cell r="I4907" t="str">
            <v>FARJAD.LATIF</v>
          </cell>
          <cell r="J4907" t="str">
            <v>Accepted</v>
          </cell>
          <cell r="K4907" t="str">
            <v>Online Transfer</v>
          </cell>
          <cell r="L4907" t="str">
            <v>Fresh</v>
          </cell>
          <cell r="M4907" t="str">
            <v>N/A</v>
          </cell>
          <cell r="N4907" t="str">
            <v>-</v>
          </cell>
        </row>
        <row r="4908">
          <cell r="E4908">
            <v>2117389</v>
          </cell>
          <cell r="F4908" t="str">
            <v>2022-12-07 13:30:30</v>
          </cell>
          <cell r="G4908">
            <v>4000</v>
          </cell>
          <cell r="H4908">
            <v>46021</v>
          </cell>
          <cell r="I4908" t="str">
            <v>ALI.HASSAN</v>
          </cell>
          <cell r="J4908" t="str">
            <v>Accepted</v>
          </cell>
          <cell r="K4908" t="str">
            <v>Online Transfer</v>
          </cell>
          <cell r="L4908" t="str">
            <v>Removal Transfer</v>
          </cell>
          <cell r="M4908" t="str">
            <v>-</v>
          </cell>
          <cell r="N4908" t="str">
            <v>-</v>
          </cell>
        </row>
        <row r="4909">
          <cell r="E4909" t="str">
            <v>CCV-321</v>
          </cell>
          <cell r="F4909" t="str">
            <v>2025-12-31 14:36:19</v>
          </cell>
          <cell r="G4909">
            <v>20000</v>
          </cell>
          <cell r="H4909">
            <v>46022</v>
          </cell>
          <cell r="I4909" t="str">
            <v>M.FAIZAN</v>
          </cell>
          <cell r="J4909" t="str">
            <v>Accepted</v>
          </cell>
          <cell r="K4909" t="str">
            <v>Online Transfer</v>
          </cell>
          <cell r="L4909" t="str">
            <v>Fresh</v>
          </cell>
          <cell r="M4909" t="str">
            <v>N/A</v>
          </cell>
          <cell r="N4909" t="str">
            <v>-</v>
          </cell>
        </row>
        <row r="4910">
          <cell r="E4910" t="str">
            <v>BUR-561</v>
          </cell>
          <cell r="F4910" t="str">
            <v>2024-03-25 12:59:50</v>
          </cell>
          <cell r="G4910">
            <v>4000</v>
          </cell>
          <cell r="H4910">
            <v>46024</v>
          </cell>
          <cell r="I4910" t="str">
            <v>M.FAIZAN</v>
          </cell>
          <cell r="J4910" t="str">
            <v>Accepted</v>
          </cell>
          <cell r="K4910" t="str">
            <v>Online Transfer</v>
          </cell>
          <cell r="L4910" t="str">
            <v>Removal Transfer</v>
          </cell>
          <cell r="M4910" t="str">
            <v>-</v>
          </cell>
          <cell r="N4910" t="str">
            <v>-</v>
          </cell>
        </row>
        <row r="4911">
          <cell r="E4911" t="str">
            <v>HR014926</v>
          </cell>
          <cell r="F4911" t="str">
            <v>2024-09-12 16:28:24</v>
          </cell>
          <cell r="G4911">
            <v>4000</v>
          </cell>
          <cell r="H4911">
            <v>46013</v>
          </cell>
          <cell r="I4911" t="str">
            <v>ALI.HASSAN</v>
          </cell>
          <cell r="J4911" t="str">
            <v>Accepted</v>
          </cell>
          <cell r="K4911" t="str">
            <v>Online Transfer</v>
          </cell>
          <cell r="L4911" t="str">
            <v>Removal Transfer</v>
          </cell>
          <cell r="M4911" t="str">
            <v>-</v>
          </cell>
          <cell r="N4911" t="str">
            <v>-</v>
          </cell>
        </row>
        <row r="4912">
          <cell r="E4912" t="str">
            <v>BQA-114(A)</v>
          </cell>
          <cell r="F4912" t="str">
            <v>2025-12-03 14:05:54</v>
          </cell>
          <cell r="G4912">
            <v>15000</v>
          </cell>
          <cell r="H4912">
            <v>45995</v>
          </cell>
          <cell r="I4912" t="str">
            <v>KHIZAR.SHERWANI</v>
          </cell>
          <cell r="J4912" t="str">
            <v>Accepted</v>
          </cell>
          <cell r="K4912" t="str">
            <v>Online Transfer</v>
          </cell>
          <cell r="L4912" t="str">
            <v>Fresh</v>
          </cell>
          <cell r="M4912" t="str">
            <v>N/A</v>
          </cell>
          <cell r="N4912" t="str">
            <v>-</v>
          </cell>
        </row>
        <row r="4913">
          <cell r="E4913" t="str">
            <v>NF9EEUAXS2015990</v>
          </cell>
          <cell r="F4913" t="str">
            <v>2025-12-31 11:40:37</v>
          </cell>
          <cell r="G4913">
            <v>15000</v>
          </cell>
          <cell r="H4913">
            <v>46024</v>
          </cell>
          <cell r="I4913" t="str">
            <v>WASIQ.JAVED</v>
          </cell>
          <cell r="J4913" t="str">
            <v>Accepted</v>
          </cell>
          <cell r="K4913" t="str">
            <v>Online Transfer</v>
          </cell>
          <cell r="L4913" t="str">
            <v>Fresh</v>
          </cell>
          <cell r="M4913" t="str">
            <v>N/A</v>
          </cell>
          <cell r="N4913" t="str">
            <v>-</v>
          </cell>
        </row>
        <row r="4914">
          <cell r="E4914" t="str">
            <v>Y312700</v>
          </cell>
          <cell r="F4914" t="str">
            <v>2025-12-27 15:42:54</v>
          </cell>
          <cell r="G4914">
            <v>12500</v>
          </cell>
          <cell r="H4914">
            <v>46018</v>
          </cell>
          <cell r="I4914" t="str">
            <v>KHIZAR.SHERWANI</v>
          </cell>
          <cell r="J4914" t="str">
            <v>Accepted</v>
          </cell>
          <cell r="K4914" t="str">
            <v>Online Transfer</v>
          </cell>
          <cell r="L4914" t="str">
            <v>Fresh</v>
          </cell>
          <cell r="M4914" t="str">
            <v>N/A</v>
          </cell>
          <cell r="N4914" t="str">
            <v>-</v>
          </cell>
        </row>
        <row r="4915">
          <cell r="E4915" t="str">
            <v>Y310247</v>
          </cell>
          <cell r="F4915" t="str">
            <v>2025-12-27 15:43:43</v>
          </cell>
          <cell r="G4915">
            <v>12500</v>
          </cell>
          <cell r="H4915">
            <v>46018</v>
          </cell>
          <cell r="I4915" t="str">
            <v>KHIZAR.SHERWANI</v>
          </cell>
          <cell r="J4915" t="str">
            <v>Accepted</v>
          </cell>
          <cell r="K4915" t="str">
            <v>Online Transfer</v>
          </cell>
          <cell r="L4915" t="str">
            <v>Fresh</v>
          </cell>
          <cell r="M4915" t="str">
            <v>N/A</v>
          </cell>
          <cell r="N4915" t="str">
            <v>-</v>
          </cell>
        </row>
        <row r="4916">
          <cell r="E4916" t="str">
            <v>CCN-791(A)</v>
          </cell>
          <cell r="F4916" t="str">
            <v>2025-12-27 11:22:14</v>
          </cell>
          <cell r="G4916">
            <v>13000</v>
          </cell>
          <cell r="H4916">
            <v>46018</v>
          </cell>
          <cell r="I4916" t="str">
            <v>KHIZAR.SHERWANI</v>
          </cell>
          <cell r="J4916" t="str">
            <v>Accepted</v>
          </cell>
          <cell r="K4916" t="str">
            <v>Online Transfer</v>
          </cell>
          <cell r="L4916" t="str">
            <v>Fresh</v>
          </cell>
          <cell r="M4916" t="str">
            <v>N/A</v>
          </cell>
          <cell r="N4916" t="str">
            <v>-</v>
          </cell>
        </row>
        <row r="4917">
          <cell r="E4917" t="str">
            <v>ARU-057(A)</v>
          </cell>
          <cell r="F4917" t="str">
            <v>2025-12-29 10:45:53</v>
          </cell>
          <cell r="G4917">
            <v>12500</v>
          </cell>
          <cell r="H4917">
            <v>46020</v>
          </cell>
          <cell r="I4917" t="str">
            <v>KHIZAR.SHERWANI</v>
          </cell>
          <cell r="J4917" t="str">
            <v>Accepted</v>
          </cell>
          <cell r="K4917" t="str">
            <v>Online Transfer</v>
          </cell>
          <cell r="L4917" t="str">
            <v>Fresh</v>
          </cell>
          <cell r="M4917" t="str">
            <v>N/A</v>
          </cell>
          <cell r="N4917" t="str">
            <v>-</v>
          </cell>
        </row>
        <row r="4918">
          <cell r="E4918" t="str">
            <v>N1001611</v>
          </cell>
          <cell r="F4918" t="str">
            <v>2025-08-23 09:47:36</v>
          </cell>
          <cell r="G4918">
            <v>4000</v>
          </cell>
          <cell r="H4918">
            <v>46024</v>
          </cell>
          <cell r="I4918" t="str">
            <v>ALI.HASSAN</v>
          </cell>
          <cell r="J4918" t="str">
            <v>Accepted</v>
          </cell>
          <cell r="K4918" t="str">
            <v>Cash Deposit</v>
          </cell>
          <cell r="L4918" t="str">
            <v>Removal Transfer</v>
          </cell>
          <cell r="M4918" t="str">
            <v>-</v>
          </cell>
          <cell r="N4918" t="str">
            <v>-</v>
          </cell>
        </row>
        <row r="4919">
          <cell r="E4919" t="str">
            <v>JF918240</v>
          </cell>
          <cell r="F4919" t="str">
            <v>2025-12-30 18:01:53</v>
          </cell>
          <cell r="G4919">
            <v>12500</v>
          </cell>
          <cell r="H4919">
            <v>46021</v>
          </cell>
          <cell r="I4919" t="str">
            <v>KHIZAR.SHERWANI</v>
          </cell>
          <cell r="J4919" t="str">
            <v>Accepted</v>
          </cell>
          <cell r="K4919" t="str">
            <v>Online Transfer</v>
          </cell>
          <cell r="L4919" t="str">
            <v>Fresh</v>
          </cell>
          <cell r="M4919" t="str">
            <v>N/A</v>
          </cell>
          <cell r="N4919" t="str">
            <v>-</v>
          </cell>
        </row>
        <row r="4920">
          <cell r="E4920" t="str">
            <v>BBM-216(A)</v>
          </cell>
          <cell r="F4920" t="str">
            <v>2025-12-31 18:32:36</v>
          </cell>
          <cell r="G4920">
            <v>12500</v>
          </cell>
          <cell r="H4920">
            <v>46023</v>
          </cell>
          <cell r="I4920" t="str">
            <v>KHIZAR.SHERWANI</v>
          </cell>
          <cell r="J4920" t="str">
            <v>Accepted</v>
          </cell>
          <cell r="K4920" t="str">
            <v>Online Transfer</v>
          </cell>
          <cell r="L4920" t="str">
            <v>Fresh</v>
          </cell>
          <cell r="M4920" t="str">
            <v>N/A</v>
          </cell>
          <cell r="N4920" t="str">
            <v>-</v>
          </cell>
        </row>
        <row r="4921">
          <cell r="E4921">
            <v>7101226</v>
          </cell>
          <cell r="F4921" t="str">
            <v>2022-01-05 18:52:13</v>
          </cell>
          <cell r="G4921">
            <v>12500</v>
          </cell>
          <cell r="H4921">
            <v>46024</v>
          </cell>
          <cell r="I4921" t="str">
            <v>ABDUL.AHAD</v>
          </cell>
          <cell r="J4921" t="str">
            <v>Accepted</v>
          </cell>
          <cell r="K4921" t="str">
            <v>Cash Deposit</v>
          </cell>
          <cell r="L4921" t="str">
            <v>Renewal</v>
          </cell>
          <cell r="M4921" t="str">
            <v>-</v>
          </cell>
          <cell r="N4921" t="str">
            <v>-</v>
          </cell>
        </row>
        <row r="4922">
          <cell r="E4922">
            <v>7100383</v>
          </cell>
          <cell r="F4922" t="str">
            <v>2022-01-12 11:18:08</v>
          </cell>
          <cell r="G4922">
            <v>15000</v>
          </cell>
          <cell r="H4922">
            <v>46024</v>
          </cell>
          <cell r="I4922" t="str">
            <v>ABDUL.AHAD</v>
          </cell>
          <cell r="J4922" t="str">
            <v>Accepted</v>
          </cell>
          <cell r="K4922" t="str">
            <v>Cash Deposit</v>
          </cell>
          <cell r="L4922" t="str">
            <v>Renewal</v>
          </cell>
          <cell r="M4922" t="str">
            <v>-</v>
          </cell>
          <cell r="N4922" t="str">
            <v>-</v>
          </cell>
        </row>
        <row r="4923">
          <cell r="E4923">
            <v>1040562</v>
          </cell>
          <cell r="F4923" t="str">
            <v>2024-01-17 15:51:59</v>
          </cell>
          <cell r="G4923">
            <v>15000</v>
          </cell>
          <cell r="H4923">
            <v>46024</v>
          </cell>
          <cell r="I4923" t="str">
            <v>ABDUL.AHAD</v>
          </cell>
          <cell r="J4923" t="str">
            <v>Accepted</v>
          </cell>
          <cell r="K4923" t="str">
            <v>Online Transfer</v>
          </cell>
          <cell r="L4923" t="str">
            <v>Renewal</v>
          </cell>
          <cell r="M4923" t="str">
            <v>-</v>
          </cell>
          <cell r="N4923" t="str">
            <v>-</v>
          </cell>
        </row>
        <row r="4924">
          <cell r="E4924" t="str">
            <v>TGN156R-0444444</v>
          </cell>
          <cell r="F4924" t="str">
            <v>2024-01-09 00:00:00</v>
          </cell>
          <cell r="G4924">
            <v>15000</v>
          </cell>
          <cell r="H4924">
            <v>46024</v>
          </cell>
          <cell r="I4924" t="str">
            <v>ABDUL.AHAD</v>
          </cell>
          <cell r="J4924" t="str">
            <v>Accepted</v>
          </cell>
          <cell r="K4924" t="str">
            <v>Online Transfer</v>
          </cell>
          <cell r="L4924" t="str">
            <v>Renewal</v>
          </cell>
          <cell r="M4924" t="str">
            <v>-</v>
          </cell>
          <cell r="N4924" t="str">
            <v>-</v>
          </cell>
        </row>
        <row r="4925">
          <cell r="E4925" t="str">
            <v>P515573</v>
          </cell>
          <cell r="F4925" t="str">
            <v>2022-01-13 17:24:01</v>
          </cell>
          <cell r="G4925">
            <v>15000</v>
          </cell>
          <cell r="H4925">
            <v>46024</v>
          </cell>
          <cell r="I4925" t="str">
            <v>ABDUL.AHAD</v>
          </cell>
          <cell r="J4925" t="str">
            <v>Accepted</v>
          </cell>
          <cell r="K4925" t="str">
            <v>Online Transfer</v>
          </cell>
          <cell r="L4925" t="str">
            <v>Renewal</v>
          </cell>
          <cell r="M4925" t="str">
            <v>-</v>
          </cell>
          <cell r="N4925" t="str">
            <v>-</v>
          </cell>
        </row>
        <row r="4926">
          <cell r="E4926" t="str">
            <v>ZRE172R-7055750</v>
          </cell>
          <cell r="F4926" t="str">
            <v>2023-01-16 14:54:00</v>
          </cell>
          <cell r="G4926">
            <v>14000</v>
          </cell>
          <cell r="H4926">
            <v>46023</v>
          </cell>
          <cell r="I4926" t="str">
            <v>ABDUL.AHAD</v>
          </cell>
          <cell r="J4926" t="str">
            <v>Accepted</v>
          </cell>
          <cell r="K4926" t="str">
            <v>Online Transfer</v>
          </cell>
          <cell r="L4926" t="str">
            <v>Renewal</v>
          </cell>
          <cell r="M4926" t="str">
            <v>-</v>
          </cell>
          <cell r="N4926" t="str">
            <v>-</v>
          </cell>
        </row>
        <row r="4927">
          <cell r="E4927" t="str">
            <v>R009520</v>
          </cell>
          <cell r="F4927" t="str">
            <v>2025-12-04 00:00:00</v>
          </cell>
          <cell r="G4927">
            <v>12500</v>
          </cell>
          <cell r="H4927">
            <v>46027</v>
          </cell>
          <cell r="I4927" t="str">
            <v>UMER.AZEEM</v>
          </cell>
          <cell r="J4927" t="str">
            <v>Accepted</v>
          </cell>
          <cell r="K4927" t="str">
            <v>Cheque Deposit</v>
          </cell>
          <cell r="L4927" t="str">
            <v>Fresh</v>
          </cell>
          <cell r="M4927" t="str">
            <v>N/A</v>
          </cell>
          <cell r="N4927" t="str">
            <v>-</v>
          </cell>
        </row>
        <row r="4928">
          <cell r="E4928">
            <v>6049067</v>
          </cell>
          <cell r="F4928" t="str">
            <v>2025-11-26 14:15:08</v>
          </cell>
          <cell r="G4928">
            <v>4000</v>
          </cell>
          <cell r="H4928">
            <v>46024</v>
          </cell>
          <cell r="I4928" t="str">
            <v>ALI.HASSAN</v>
          </cell>
          <cell r="J4928" t="str">
            <v>Accepted</v>
          </cell>
          <cell r="K4928" t="str">
            <v>Cash Deposit</v>
          </cell>
          <cell r="L4928" t="str">
            <v>Removal Transfer</v>
          </cell>
          <cell r="M4928" t="str">
            <v>-</v>
          </cell>
          <cell r="N4928" t="str">
            <v>-</v>
          </cell>
        </row>
        <row r="4929">
          <cell r="E4929" t="str">
            <v>R006052</v>
          </cell>
          <cell r="F4929" t="str">
            <v>2025-12-18 14:23:53</v>
          </cell>
          <cell r="G4929">
            <v>12500</v>
          </cell>
          <cell r="H4929">
            <v>46027</v>
          </cell>
          <cell r="I4929" t="str">
            <v>UMER.AZEEM</v>
          </cell>
          <cell r="J4929" t="str">
            <v>Accepted</v>
          </cell>
          <cell r="K4929" t="str">
            <v>Cheque Deposit</v>
          </cell>
          <cell r="L4929" t="str">
            <v>Fresh</v>
          </cell>
          <cell r="M4929" t="str">
            <v>N/A</v>
          </cell>
          <cell r="N4929" t="str">
            <v>-</v>
          </cell>
        </row>
        <row r="4930">
          <cell r="E4930" t="str">
            <v>R003970</v>
          </cell>
          <cell r="F4930" t="str">
            <v>2025-12-17 15:39:25</v>
          </cell>
          <cell r="G4930">
            <v>12500</v>
          </cell>
          <cell r="H4930">
            <v>46027</v>
          </cell>
          <cell r="I4930" t="str">
            <v>UMER.AZEEM</v>
          </cell>
          <cell r="J4930" t="str">
            <v>Accepted</v>
          </cell>
          <cell r="K4930" t="str">
            <v>Cheque Deposit</v>
          </cell>
          <cell r="L4930" t="str">
            <v>Fresh</v>
          </cell>
          <cell r="M4930" t="str">
            <v>N/A</v>
          </cell>
          <cell r="N4930" t="str">
            <v>-</v>
          </cell>
        </row>
        <row r="4931">
          <cell r="E4931" t="str">
            <v>R006276</v>
          </cell>
          <cell r="F4931" t="str">
            <v>2025-12-19 15:55:20</v>
          </cell>
          <cell r="G4931">
            <v>12500</v>
          </cell>
          <cell r="H4931">
            <v>46027</v>
          </cell>
          <cell r="I4931" t="str">
            <v>UMER.AZEEM</v>
          </cell>
          <cell r="J4931" t="str">
            <v>Accepted</v>
          </cell>
          <cell r="K4931" t="str">
            <v>Cheque Deposit</v>
          </cell>
          <cell r="L4931" t="str">
            <v>Fresh</v>
          </cell>
          <cell r="M4931" t="str">
            <v>N/A</v>
          </cell>
          <cell r="N4931" t="str">
            <v>-</v>
          </cell>
        </row>
        <row r="4932">
          <cell r="E4932" t="str">
            <v>R006947</v>
          </cell>
          <cell r="F4932" t="str">
            <v>2025-12-22 13:56:00</v>
          </cell>
          <cell r="G4932">
            <v>12500</v>
          </cell>
          <cell r="H4932">
            <v>46027</v>
          </cell>
          <cell r="I4932" t="str">
            <v>UMER.AZEEM</v>
          </cell>
          <cell r="J4932" t="str">
            <v>Accepted</v>
          </cell>
          <cell r="K4932" t="str">
            <v>Cheque Deposit</v>
          </cell>
          <cell r="L4932" t="str">
            <v>Fresh</v>
          </cell>
          <cell r="M4932" t="str">
            <v>N/A</v>
          </cell>
          <cell r="N4932" t="str">
            <v>-</v>
          </cell>
        </row>
        <row r="4933">
          <cell r="E4933" t="str">
            <v>R006244</v>
          </cell>
          <cell r="F4933" t="str">
            <v>2025-12-22 14:58:31</v>
          </cell>
          <cell r="G4933">
            <v>12500</v>
          </cell>
          <cell r="H4933">
            <v>46027</v>
          </cell>
          <cell r="I4933" t="str">
            <v>UMER.AZEEM</v>
          </cell>
          <cell r="J4933" t="str">
            <v>Accepted</v>
          </cell>
          <cell r="K4933" t="str">
            <v>Cheque Deposit</v>
          </cell>
          <cell r="L4933" t="str">
            <v>Fresh</v>
          </cell>
          <cell r="M4933" t="str">
            <v>N/A</v>
          </cell>
          <cell r="N4933" t="str">
            <v>-</v>
          </cell>
        </row>
        <row r="4934">
          <cell r="E4934" t="str">
            <v>R006547</v>
          </cell>
          <cell r="F4934" t="str">
            <v>2025-12-29 16:01:29</v>
          </cell>
          <cell r="G4934">
            <v>12500</v>
          </cell>
          <cell r="H4934">
            <v>46027</v>
          </cell>
          <cell r="I4934" t="str">
            <v>UMER.AZEEM</v>
          </cell>
          <cell r="J4934" t="str">
            <v>Accepted</v>
          </cell>
          <cell r="K4934" t="str">
            <v>Cheque Deposit</v>
          </cell>
          <cell r="L4934" t="str">
            <v>Fresh</v>
          </cell>
          <cell r="M4934" t="str">
            <v>N/A</v>
          </cell>
          <cell r="N4934" t="str">
            <v>-</v>
          </cell>
        </row>
        <row r="4935">
          <cell r="E4935" t="str">
            <v>R006270</v>
          </cell>
          <cell r="F4935" t="str">
            <v>2025-12-29 13:40:20</v>
          </cell>
          <cell r="G4935">
            <v>12500</v>
          </cell>
          <cell r="H4935">
            <v>46027</v>
          </cell>
          <cell r="I4935" t="str">
            <v>UMER.AZEEM</v>
          </cell>
          <cell r="J4935" t="str">
            <v>Accepted</v>
          </cell>
          <cell r="K4935" t="str">
            <v>Cheque Deposit</v>
          </cell>
          <cell r="L4935" t="str">
            <v>Fresh</v>
          </cell>
          <cell r="M4935" t="str">
            <v>N/A</v>
          </cell>
          <cell r="N4935" t="str">
            <v>-</v>
          </cell>
        </row>
        <row r="4936">
          <cell r="E4936" t="str">
            <v>006387</v>
          </cell>
          <cell r="F4936" t="str">
            <v>2025-12-27 18:01:10</v>
          </cell>
          <cell r="G4936">
            <v>12500</v>
          </cell>
          <cell r="H4936">
            <v>46027</v>
          </cell>
          <cell r="I4936" t="str">
            <v>UMER.AZEEM</v>
          </cell>
          <cell r="J4936" t="str">
            <v>Accepted</v>
          </cell>
          <cell r="K4936" t="str">
            <v>Cheque Deposit</v>
          </cell>
          <cell r="L4936" t="str">
            <v>Fresh</v>
          </cell>
          <cell r="M4936" t="str">
            <v>N/A</v>
          </cell>
          <cell r="N4936" t="str">
            <v>-</v>
          </cell>
        </row>
        <row r="4937">
          <cell r="E4937">
            <v>9508982</v>
          </cell>
          <cell r="F4937" t="str">
            <v>2023-01-16 10:33:18</v>
          </cell>
          <cell r="G4937">
            <v>13000</v>
          </cell>
          <cell r="H4937">
            <v>46024</v>
          </cell>
          <cell r="I4937" t="str">
            <v>MUHAMMAD.UMER</v>
          </cell>
          <cell r="J4937" t="str">
            <v>Accepted</v>
          </cell>
          <cell r="K4937" t="str">
            <v>Online Transfer</v>
          </cell>
          <cell r="L4937" t="str">
            <v>Renewal</v>
          </cell>
          <cell r="M4937" t="str">
            <v>-</v>
          </cell>
          <cell r="N4937" t="str">
            <v>-</v>
          </cell>
        </row>
        <row r="4938">
          <cell r="E4938" t="str">
            <v>NFBFC6661NR083323</v>
          </cell>
          <cell r="F4938" t="str">
            <v>2022-01-13 16:38:23</v>
          </cell>
          <cell r="G4938">
            <v>13000</v>
          </cell>
          <cell r="H4938">
            <v>46024</v>
          </cell>
          <cell r="I4938" t="str">
            <v>FIZA.SHEIKH</v>
          </cell>
          <cell r="J4938" t="str">
            <v>Accepted</v>
          </cell>
          <cell r="K4938" t="str">
            <v>Online Transfer</v>
          </cell>
          <cell r="L4938" t="str">
            <v>Renewal</v>
          </cell>
          <cell r="M4938" t="str">
            <v>-</v>
          </cell>
          <cell r="N4938" t="str">
            <v>-</v>
          </cell>
        </row>
        <row r="4939">
          <cell r="E4939" t="str">
            <v>BNU-706</v>
          </cell>
          <cell r="F4939" t="str">
            <v>2025-01-08 00:00:00</v>
          </cell>
          <cell r="G4939">
            <v>15000</v>
          </cell>
          <cell r="H4939">
            <v>46024</v>
          </cell>
          <cell r="I4939" t="str">
            <v>HASNAIN</v>
          </cell>
          <cell r="J4939" t="str">
            <v>Accepted</v>
          </cell>
          <cell r="K4939" t="str">
            <v>Online Transfer</v>
          </cell>
          <cell r="L4939" t="str">
            <v>Renewal</v>
          </cell>
          <cell r="M4939" t="str">
            <v>-</v>
          </cell>
          <cell r="N4939" t="str">
            <v>-</v>
          </cell>
        </row>
        <row r="4940">
          <cell r="E4940">
            <v>2128751</v>
          </cell>
          <cell r="F4940" t="str">
            <v>2025-01-16 17:51:00</v>
          </cell>
          <cell r="G4940">
            <v>16000</v>
          </cell>
          <cell r="H4940">
            <v>46024</v>
          </cell>
          <cell r="I4940" t="str">
            <v>HASNAIN</v>
          </cell>
          <cell r="J4940" t="str">
            <v>Accepted</v>
          </cell>
          <cell r="K4940" t="str">
            <v>Online Transfer</v>
          </cell>
          <cell r="L4940" t="str">
            <v>Renewal</v>
          </cell>
          <cell r="M4940" t="str">
            <v>-</v>
          </cell>
          <cell r="N4940" t="str">
            <v>-</v>
          </cell>
        </row>
        <row r="4941">
          <cell r="E4941" t="str">
            <v>BTA-2</v>
          </cell>
          <cell r="F4941" t="str">
            <v>2023-01-04 17:51:41</v>
          </cell>
          <cell r="G4941">
            <v>11000</v>
          </cell>
          <cell r="H4941">
            <v>46024</v>
          </cell>
          <cell r="I4941" t="str">
            <v>ABDUL.AHAD</v>
          </cell>
          <cell r="J4941" t="str">
            <v>Accepted</v>
          </cell>
          <cell r="K4941" t="str">
            <v>Online Transfer</v>
          </cell>
          <cell r="L4941" t="str">
            <v>Renewal</v>
          </cell>
          <cell r="M4941" t="str">
            <v>-</v>
          </cell>
          <cell r="N4941" t="str">
            <v>-</v>
          </cell>
        </row>
        <row r="4942">
          <cell r="E4942" t="str">
            <v>P1003996</v>
          </cell>
          <cell r="F4942" t="str">
            <v>2025-12-03 10:35:12</v>
          </cell>
          <cell r="G4942">
            <v>12500</v>
          </cell>
          <cell r="H4942">
            <v>46024</v>
          </cell>
          <cell r="I4942" t="str">
            <v>SHAHZAD.BHATTI</v>
          </cell>
          <cell r="J4942" t="str">
            <v>Accepted</v>
          </cell>
          <cell r="K4942" t="str">
            <v>Cash Deposit</v>
          </cell>
          <cell r="L4942" t="str">
            <v>Fresh</v>
          </cell>
          <cell r="M4942" t="str">
            <v>N/A</v>
          </cell>
          <cell r="N4942" t="str">
            <v>-</v>
          </cell>
        </row>
        <row r="4943">
          <cell r="E4943" t="str">
            <v>NNAQL51AZKP308627</v>
          </cell>
          <cell r="F4943" t="str">
            <v>2022-01-03 12:36:22</v>
          </cell>
          <cell r="G4943">
            <v>12500</v>
          </cell>
          <cell r="H4943">
            <v>46024</v>
          </cell>
          <cell r="I4943" t="str">
            <v>FIZA.SHEIKH</v>
          </cell>
          <cell r="J4943" t="str">
            <v>Accepted</v>
          </cell>
          <cell r="K4943" t="str">
            <v>Online Transfer</v>
          </cell>
          <cell r="L4943" t="str">
            <v>Renewal</v>
          </cell>
          <cell r="M4943" t="str">
            <v>-</v>
          </cell>
          <cell r="N4943" t="str">
            <v>-</v>
          </cell>
        </row>
        <row r="4944">
          <cell r="E4944" t="str">
            <v>NF1AVK31H10089364</v>
          </cell>
          <cell r="F4944" t="str">
            <v>2026-01-02 00:00:00</v>
          </cell>
          <cell r="G4944">
            <v>15000</v>
          </cell>
          <cell r="H4944">
            <v>46024</v>
          </cell>
          <cell r="I4944" t="str">
            <v>RAHAT.GUL</v>
          </cell>
          <cell r="J4944" t="str">
            <v>Accepted</v>
          </cell>
          <cell r="K4944" t="str">
            <v>Online Transfer</v>
          </cell>
          <cell r="L4944" t="str">
            <v>Conversion</v>
          </cell>
          <cell r="M4944" t="str">
            <v>N/A</v>
          </cell>
          <cell r="N4944" t="str">
            <v>-</v>
          </cell>
        </row>
        <row r="4945">
          <cell r="E4945">
            <v>2003586</v>
          </cell>
          <cell r="F4945" t="str">
            <v>2024-01-17 15:45:32</v>
          </cell>
          <cell r="G4945">
            <v>13000</v>
          </cell>
          <cell r="H4945">
            <v>46024</v>
          </cell>
          <cell r="I4945" t="str">
            <v>FIZA.SHEIKH</v>
          </cell>
          <cell r="J4945" t="str">
            <v>Accepted</v>
          </cell>
          <cell r="K4945" t="str">
            <v>Online Transfer</v>
          </cell>
          <cell r="L4945" t="str">
            <v>Renewal</v>
          </cell>
          <cell r="M4945" t="str">
            <v>-</v>
          </cell>
          <cell r="N4945" t="str">
            <v>-</v>
          </cell>
        </row>
        <row r="4946">
          <cell r="E4946" t="str">
            <v>K12MR1029283</v>
          </cell>
          <cell r="F4946" t="str">
            <v>2025-12-31 13:52:41</v>
          </cell>
          <cell r="G4946">
            <v>12500</v>
          </cell>
          <cell r="H4946">
            <v>46023</v>
          </cell>
          <cell r="I4946" t="str">
            <v>MUNEEB.HUSSAIN</v>
          </cell>
          <cell r="J4946" t="str">
            <v>Accepted</v>
          </cell>
          <cell r="K4946" t="str">
            <v>Online Transfer</v>
          </cell>
          <cell r="L4946" t="str">
            <v>Fresh</v>
          </cell>
          <cell r="M4946" t="str">
            <v>N/A</v>
          </cell>
          <cell r="N4946" t="str">
            <v>-</v>
          </cell>
        </row>
        <row r="4947">
          <cell r="E4947" t="str">
            <v>ZRE172R-7030857</v>
          </cell>
          <cell r="F4947" t="str">
            <v>2025-01-17 14:44:12</v>
          </cell>
          <cell r="G4947">
            <v>14000</v>
          </cell>
          <cell r="H4947">
            <v>46024</v>
          </cell>
          <cell r="I4947" t="str">
            <v>RAHAT.GUL</v>
          </cell>
          <cell r="J4947" t="str">
            <v>Accepted</v>
          </cell>
          <cell r="K4947" t="str">
            <v>Online Transfer</v>
          </cell>
          <cell r="L4947" t="str">
            <v>Renewal</v>
          </cell>
          <cell r="M4947" t="str">
            <v>-</v>
          </cell>
          <cell r="N4947" t="str">
            <v>-</v>
          </cell>
        </row>
        <row r="4948">
          <cell r="E4948">
            <v>1046047</v>
          </cell>
          <cell r="F4948" t="str">
            <v>2021-01-13 12:33:23</v>
          </cell>
          <cell r="G4948">
            <v>16000</v>
          </cell>
          <cell r="H4948">
            <v>46024</v>
          </cell>
          <cell r="I4948" t="str">
            <v>ALIZA.WALEED</v>
          </cell>
          <cell r="J4948" t="str">
            <v>Accepted</v>
          </cell>
          <cell r="K4948" t="str">
            <v>Online Transfer</v>
          </cell>
          <cell r="L4948" t="str">
            <v>Renewal</v>
          </cell>
          <cell r="M4948" t="str">
            <v>-</v>
          </cell>
          <cell r="N4948" t="str">
            <v>-</v>
          </cell>
        </row>
        <row r="4949">
          <cell r="E4949" t="str">
            <v>HR015714</v>
          </cell>
          <cell r="F4949" t="str">
            <v>2025-12-19 18:02:36</v>
          </cell>
          <cell r="G4949">
            <v>12500</v>
          </cell>
          <cell r="H4949">
            <v>46009</v>
          </cell>
          <cell r="I4949" t="str">
            <v>SHAHZAD.BHATTI</v>
          </cell>
          <cell r="J4949" t="str">
            <v>Accepted</v>
          </cell>
          <cell r="K4949" t="str">
            <v>Online Transfer</v>
          </cell>
          <cell r="L4949" t="str">
            <v>Fresh</v>
          </cell>
          <cell r="M4949" t="str">
            <v>N/A</v>
          </cell>
          <cell r="N4949" t="str">
            <v>-</v>
          </cell>
        </row>
        <row r="4950">
          <cell r="E4950">
            <v>10022614</v>
          </cell>
          <cell r="F4950" t="str">
            <v>2020-01-07 17:25:06</v>
          </cell>
          <cell r="G4950">
            <v>13000</v>
          </cell>
          <cell r="H4950">
            <v>46024</v>
          </cell>
          <cell r="I4950" t="str">
            <v>FIZA.SHEIKH</v>
          </cell>
          <cell r="J4950" t="str">
            <v>Accepted</v>
          </cell>
          <cell r="K4950" t="str">
            <v>Online Transfer</v>
          </cell>
          <cell r="L4950" t="str">
            <v>Renewal</v>
          </cell>
          <cell r="M4950" t="str">
            <v>-</v>
          </cell>
          <cell r="N4950" t="str">
            <v>-</v>
          </cell>
        </row>
        <row r="4951">
          <cell r="E4951" t="str">
            <v>R-7057749</v>
          </cell>
          <cell r="F4951" t="str">
            <v>2024-01-05 00:00:00</v>
          </cell>
          <cell r="G4951">
            <v>15500</v>
          </cell>
          <cell r="H4951">
            <v>46024</v>
          </cell>
          <cell r="I4951" t="str">
            <v>AGHA.M.JAFFER</v>
          </cell>
          <cell r="J4951" t="str">
            <v>Accepted</v>
          </cell>
          <cell r="K4951" t="str">
            <v>Online Transfer</v>
          </cell>
          <cell r="L4951" t="str">
            <v>Renewal</v>
          </cell>
          <cell r="M4951" t="str">
            <v>-</v>
          </cell>
          <cell r="N4951" t="str">
            <v>-</v>
          </cell>
        </row>
        <row r="4952">
          <cell r="E4952" t="str">
            <v>NNAQ151AZKP501340</v>
          </cell>
          <cell r="F4952" t="str">
            <v>2025-01-07 00:00:00</v>
          </cell>
          <cell r="G4952">
            <v>12500</v>
          </cell>
          <cell r="H4952">
            <v>46023</v>
          </cell>
          <cell r="I4952" t="str">
            <v>FIZA.SHEIKH</v>
          </cell>
          <cell r="J4952" t="str">
            <v>Accepted</v>
          </cell>
          <cell r="K4952" t="str">
            <v>Online Transfer</v>
          </cell>
          <cell r="L4952" t="str">
            <v>Renewal</v>
          </cell>
          <cell r="M4952" t="str">
            <v>-</v>
          </cell>
          <cell r="N4952" t="str">
            <v>-</v>
          </cell>
        </row>
        <row r="4953">
          <cell r="E4953" t="str">
            <v>HA36S-621472</v>
          </cell>
          <cell r="F4953" t="str">
            <v>2025-12-22 18:38:43</v>
          </cell>
          <cell r="G4953">
            <v>12000</v>
          </cell>
          <cell r="H4953">
            <v>46020</v>
          </cell>
          <cell r="I4953" t="str">
            <v>FARJAD.LATIF</v>
          </cell>
          <cell r="J4953" t="str">
            <v>Accepted</v>
          </cell>
          <cell r="K4953" t="str">
            <v>Online Transfer</v>
          </cell>
          <cell r="L4953" t="str">
            <v>Fresh</v>
          </cell>
          <cell r="M4953" t="str">
            <v>N/A</v>
          </cell>
          <cell r="N4953" t="str">
            <v>-</v>
          </cell>
        </row>
        <row r="4954">
          <cell r="E4954" t="str">
            <v>S1007053</v>
          </cell>
          <cell r="F4954" t="str">
            <v>2026-01-01 17:04:24</v>
          </cell>
          <cell r="G4954">
            <v>16000</v>
          </cell>
          <cell r="H4954">
            <v>46024</v>
          </cell>
          <cell r="I4954" t="str">
            <v>FARHANA.FAISAL</v>
          </cell>
          <cell r="J4954" t="str">
            <v>Accepted</v>
          </cell>
          <cell r="K4954" t="str">
            <v>Online Transfer</v>
          </cell>
          <cell r="L4954" t="str">
            <v>Fresh</v>
          </cell>
          <cell r="M4954" t="str">
            <v>farhana faisal</v>
          </cell>
          <cell r="N4954" t="str">
            <v>42101-3901760-4</v>
          </cell>
        </row>
        <row r="4955">
          <cell r="E4955">
            <v>1009491</v>
          </cell>
          <cell r="F4955" t="str">
            <v>2023-08-12 16:10:00</v>
          </cell>
          <cell r="G4955">
            <v>4000</v>
          </cell>
          <cell r="H4955">
            <v>46024</v>
          </cell>
          <cell r="I4955" t="str">
            <v>WAQAR.NABI</v>
          </cell>
          <cell r="J4955" t="str">
            <v>Accepted</v>
          </cell>
          <cell r="K4955" t="str">
            <v>Cash Deposit</v>
          </cell>
          <cell r="L4955" t="str">
            <v>Removal Transfer</v>
          </cell>
          <cell r="M4955" t="str">
            <v>-</v>
          </cell>
          <cell r="N4955" t="str">
            <v>-</v>
          </cell>
        </row>
        <row r="4956">
          <cell r="E4956" t="str">
            <v>KSP1302090880</v>
          </cell>
          <cell r="F4956" t="str">
            <v>2024-01-11 00:00:00</v>
          </cell>
          <cell r="G4956">
            <v>16000</v>
          </cell>
          <cell r="H4956">
            <v>46024</v>
          </cell>
          <cell r="I4956" t="str">
            <v>FIZA.SHEIKH</v>
          </cell>
          <cell r="J4956" t="str">
            <v>Accepted</v>
          </cell>
          <cell r="K4956" t="str">
            <v>Online Transfer</v>
          </cell>
          <cell r="L4956" t="str">
            <v>Renewal</v>
          </cell>
          <cell r="M4956" t="str">
            <v>-</v>
          </cell>
          <cell r="N4956" t="str">
            <v>-</v>
          </cell>
        </row>
        <row r="4957">
          <cell r="E4957" t="str">
            <v>HR204258</v>
          </cell>
          <cell r="F4957" t="str">
            <v>2025-01-15 16:28:23</v>
          </cell>
          <cell r="G4957">
            <v>12500</v>
          </cell>
          <cell r="H4957">
            <v>46024</v>
          </cell>
          <cell r="I4957" t="str">
            <v>FARJAD.MANZOOR</v>
          </cell>
          <cell r="J4957" t="str">
            <v>Accepted</v>
          </cell>
          <cell r="K4957" t="str">
            <v>Online Transfer</v>
          </cell>
          <cell r="L4957" t="str">
            <v>Renewal</v>
          </cell>
          <cell r="M4957" t="str">
            <v>-</v>
          </cell>
          <cell r="N4957" t="str">
            <v>-</v>
          </cell>
        </row>
        <row r="4958">
          <cell r="E4958">
            <v>4161448</v>
          </cell>
          <cell r="F4958" t="str">
            <v>2025-12-13 18:07:37</v>
          </cell>
          <cell r="G4958">
            <v>4000</v>
          </cell>
          <cell r="H4958">
            <v>46024</v>
          </cell>
          <cell r="I4958" t="str">
            <v>WAQAR.NABI</v>
          </cell>
          <cell r="J4958" t="str">
            <v>Accepted</v>
          </cell>
          <cell r="K4958" t="str">
            <v>Cash Deposit</v>
          </cell>
          <cell r="L4958" t="str">
            <v>Removal Transfer</v>
          </cell>
          <cell r="M4958" t="str">
            <v>-</v>
          </cell>
          <cell r="N4958" t="str">
            <v>-</v>
          </cell>
        </row>
        <row r="4959">
          <cell r="E4959">
            <v>9518989</v>
          </cell>
          <cell r="F4959" t="str">
            <v>2025-12-27 11:42:54</v>
          </cell>
          <cell r="G4959">
            <v>12500</v>
          </cell>
          <cell r="H4959">
            <v>46024</v>
          </cell>
          <cell r="I4959" t="str">
            <v>WAQAR.NABI</v>
          </cell>
          <cell r="J4959" t="str">
            <v>Accepted</v>
          </cell>
          <cell r="K4959" t="str">
            <v>Cash Deposit</v>
          </cell>
          <cell r="L4959" t="str">
            <v>Fresh</v>
          </cell>
          <cell r="M4959" t="str">
            <v>N/A</v>
          </cell>
          <cell r="N4959" t="str">
            <v>-</v>
          </cell>
        </row>
        <row r="4960">
          <cell r="E4960" t="str">
            <v>PMHD841FMMN302157</v>
          </cell>
          <cell r="F4960" t="str">
            <v>2025-01-14 00:00:00</v>
          </cell>
          <cell r="G4960">
            <v>13000</v>
          </cell>
          <cell r="H4960">
            <v>46024</v>
          </cell>
          <cell r="I4960" t="str">
            <v>FIZA.SHEIKH</v>
          </cell>
          <cell r="J4960" t="str">
            <v>Accepted</v>
          </cell>
          <cell r="K4960" t="str">
            <v>Online Transfer</v>
          </cell>
          <cell r="L4960" t="str">
            <v>Renewal</v>
          </cell>
          <cell r="M4960" t="str">
            <v>-</v>
          </cell>
          <cell r="N4960" t="str">
            <v>-</v>
          </cell>
        </row>
        <row r="4961">
          <cell r="E4961" t="str">
            <v>054905</v>
          </cell>
          <cell r="F4961" t="str">
            <v>2022-01-03 18:49:31</v>
          </cell>
          <cell r="G4961">
            <v>13000</v>
          </cell>
          <cell r="H4961">
            <v>46024</v>
          </cell>
          <cell r="I4961" t="str">
            <v>FARJAD.MANZOOR</v>
          </cell>
          <cell r="J4961" t="str">
            <v>Accepted</v>
          </cell>
          <cell r="K4961" t="str">
            <v>Online Transfer</v>
          </cell>
          <cell r="L4961" t="str">
            <v>Renewal</v>
          </cell>
          <cell r="M4961" t="str">
            <v>-</v>
          </cell>
          <cell r="N4961" t="str">
            <v>-</v>
          </cell>
        </row>
        <row r="4962">
          <cell r="E4962" t="str">
            <v>KHI2612202510</v>
          </cell>
          <cell r="F4962" t="str">
            <v>2025-12-26 14:05:19</v>
          </cell>
          <cell r="G4962">
            <v>10000</v>
          </cell>
          <cell r="H4962">
            <v>46027</v>
          </cell>
          <cell r="I4962" t="str">
            <v>FARJAD.LATIF</v>
          </cell>
          <cell r="J4962" t="str">
            <v>Accepted</v>
          </cell>
          <cell r="K4962" t="str">
            <v>Cheque</v>
          </cell>
          <cell r="L4962" t="str">
            <v>Fresh</v>
          </cell>
          <cell r="M4962" t="str">
            <v>N/A</v>
          </cell>
          <cell r="N4962" t="str">
            <v>-</v>
          </cell>
        </row>
        <row r="4963">
          <cell r="E4963" t="str">
            <v>NSP150R 7066509</v>
          </cell>
          <cell r="F4963" t="str">
            <v>2025-12-24 18:33:03</v>
          </cell>
          <cell r="G4963">
            <v>12500</v>
          </cell>
          <cell r="H4963">
            <v>46024</v>
          </cell>
          <cell r="I4963" t="str">
            <v>WAQAR.NABI</v>
          </cell>
          <cell r="J4963" t="str">
            <v>Accepted</v>
          </cell>
          <cell r="K4963" t="str">
            <v>Cash Deposit</v>
          </cell>
          <cell r="L4963" t="str">
            <v>Fresh</v>
          </cell>
          <cell r="M4963" t="str">
            <v>N/A</v>
          </cell>
          <cell r="N4963" t="str">
            <v>-</v>
          </cell>
        </row>
        <row r="4964">
          <cell r="E4964" t="str">
            <v>AUX-799</v>
          </cell>
          <cell r="F4964" t="str">
            <v>2020-12-30 15:36:40</v>
          </cell>
          <cell r="G4964">
            <v>5000</v>
          </cell>
          <cell r="H4964">
            <v>46023</v>
          </cell>
          <cell r="I4964" t="str">
            <v>M.KHALID</v>
          </cell>
          <cell r="J4964" t="str">
            <v>Accepted</v>
          </cell>
          <cell r="K4964" t="str">
            <v>Online Transfer</v>
          </cell>
          <cell r="L4964" t="str">
            <v>Renewal</v>
          </cell>
          <cell r="M4964" t="str">
            <v>-</v>
          </cell>
          <cell r="N4964" t="str">
            <v>-</v>
          </cell>
        </row>
        <row r="4965">
          <cell r="E4965" t="str">
            <v>NF1AET306H1278831</v>
          </cell>
          <cell r="F4965" t="str">
            <v>2025-12-23 16:52:10</v>
          </cell>
          <cell r="G4965">
            <v>12500</v>
          </cell>
          <cell r="H4965">
            <v>46024</v>
          </cell>
          <cell r="I4965" t="str">
            <v>WAQAR.NABI</v>
          </cell>
          <cell r="J4965" t="str">
            <v>Accepted</v>
          </cell>
          <cell r="K4965" t="str">
            <v>Cash Deposit</v>
          </cell>
          <cell r="L4965" t="str">
            <v>Fresh</v>
          </cell>
          <cell r="M4965" t="str">
            <v>N/A</v>
          </cell>
          <cell r="N4965" t="str">
            <v>-</v>
          </cell>
        </row>
        <row r="4966">
          <cell r="E4966">
            <v>7066983</v>
          </cell>
          <cell r="F4966" t="str">
            <v>2025-12-23 14:39:22</v>
          </cell>
          <cell r="G4966">
            <v>12500</v>
          </cell>
          <cell r="H4966">
            <v>46024</v>
          </cell>
          <cell r="I4966" t="str">
            <v>WAQAR.NABI</v>
          </cell>
          <cell r="J4966" t="str">
            <v>Accepted</v>
          </cell>
          <cell r="K4966" t="str">
            <v>Cash Deposit</v>
          </cell>
          <cell r="L4966" t="str">
            <v>Fresh</v>
          </cell>
          <cell r="M4966" t="str">
            <v>N/A</v>
          </cell>
          <cell r="N4966" t="str">
            <v>-</v>
          </cell>
        </row>
        <row r="4967">
          <cell r="E4967" t="str">
            <v>049130</v>
          </cell>
          <cell r="F4967" t="str">
            <v>2026-01-02 00:00:00</v>
          </cell>
          <cell r="G4967">
            <v>12000</v>
          </cell>
          <cell r="H4967">
            <v>46024</v>
          </cell>
          <cell r="I4967" t="str">
            <v>SAIF.MALIK</v>
          </cell>
          <cell r="J4967" t="str">
            <v>Accepted</v>
          </cell>
          <cell r="K4967" t="str">
            <v>Online Transfer</v>
          </cell>
          <cell r="L4967" t="str">
            <v>Conversion</v>
          </cell>
          <cell r="M4967" t="str">
            <v>NA</v>
          </cell>
          <cell r="N4967" t="str">
            <v>-</v>
          </cell>
        </row>
        <row r="4968">
          <cell r="E4968">
            <v>6087036</v>
          </cell>
          <cell r="F4968" t="str">
            <v>2025-12-31 16:28:36</v>
          </cell>
          <cell r="G4968">
            <v>12500</v>
          </cell>
          <cell r="H4968">
            <v>46024</v>
          </cell>
          <cell r="I4968" t="str">
            <v>WAQAR.NABI</v>
          </cell>
          <cell r="J4968" t="str">
            <v>Accepted</v>
          </cell>
          <cell r="K4968" t="str">
            <v>Cash Deposit</v>
          </cell>
          <cell r="L4968" t="str">
            <v>Fresh</v>
          </cell>
          <cell r="M4968" t="str">
            <v>N/A</v>
          </cell>
          <cell r="N4968" t="str">
            <v>-</v>
          </cell>
        </row>
        <row r="4969">
          <cell r="E4969">
            <v>7008200</v>
          </cell>
          <cell r="F4969" t="str">
            <v>2025-01-03 14:31:43</v>
          </cell>
          <cell r="G4969">
            <v>14500</v>
          </cell>
          <cell r="H4969">
            <v>46024</v>
          </cell>
          <cell r="I4969" t="str">
            <v>M.KHALID</v>
          </cell>
          <cell r="J4969" t="str">
            <v>Accepted</v>
          </cell>
          <cell r="K4969" t="str">
            <v>Online Transfer</v>
          </cell>
          <cell r="L4969" t="str">
            <v>Renewal</v>
          </cell>
          <cell r="M4969" t="str">
            <v>-</v>
          </cell>
          <cell r="N4969" t="str">
            <v>-</v>
          </cell>
        </row>
        <row r="4970">
          <cell r="E4970">
            <v>6055188</v>
          </cell>
          <cell r="F4970" t="str">
            <v>2025-12-30 16:21:16</v>
          </cell>
          <cell r="G4970">
            <v>12500</v>
          </cell>
          <cell r="H4970">
            <v>46024</v>
          </cell>
          <cell r="I4970" t="str">
            <v>WAQAR.NABI</v>
          </cell>
          <cell r="J4970" t="str">
            <v>Accepted</v>
          </cell>
          <cell r="K4970" t="str">
            <v>Cash Deposit</v>
          </cell>
          <cell r="L4970" t="str">
            <v>Fresh</v>
          </cell>
          <cell r="M4970" t="str">
            <v>N/A</v>
          </cell>
          <cell r="N4970" t="str">
            <v>-</v>
          </cell>
        </row>
        <row r="4971">
          <cell r="E4971">
            <v>1003180</v>
          </cell>
          <cell r="F4971" t="str">
            <v>2026-01-01 17:35:54</v>
          </cell>
          <cell r="G4971">
            <v>13000</v>
          </cell>
          <cell r="H4971">
            <v>46024</v>
          </cell>
          <cell r="I4971" t="str">
            <v>WAQAR.NABI</v>
          </cell>
          <cell r="J4971" t="str">
            <v>Accepted</v>
          </cell>
          <cell r="K4971" t="str">
            <v>Cash Deposit</v>
          </cell>
          <cell r="L4971" t="str">
            <v>Fresh</v>
          </cell>
          <cell r="M4971" t="str">
            <v>N/A</v>
          </cell>
          <cell r="N4971" t="str">
            <v>-</v>
          </cell>
        </row>
        <row r="4972">
          <cell r="E4972" t="str">
            <v>R027619</v>
          </cell>
          <cell r="F4972" t="str">
            <v>2025-12-19 12:32:44</v>
          </cell>
          <cell r="G4972">
            <v>12500</v>
          </cell>
          <cell r="H4972">
            <v>46022</v>
          </cell>
          <cell r="I4972" t="str">
            <v>WAQAR.NABI</v>
          </cell>
          <cell r="J4972" t="str">
            <v>Accepted</v>
          </cell>
          <cell r="K4972" t="str">
            <v>Cash Deposit</v>
          </cell>
          <cell r="L4972" t="str">
            <v>Fresh</v>
          </cell>
          <cell r="M4972" t="str">
            <v>N/A</v>
          </cell>
          <cell r="N4972" t="str">
            <v>-</v>
          </cell>
        </row>
        <row r="4973">
          <cell r="E4973" t="str">
            <v>NFBGM1646KR252363</v>
          </cell>
          <cell r="F4973" t="str">
            <v>2022-01-13 17:52:00</v>
          </cell>
          <cell r="G4973">
            <v>16000</v>
          </cell>
          <cell r="H4973">
            <v>46024</v>
          </cell>
          <cell r="I4973" t="str">
            <v>ALIZA.WALEED</v>
          </cell>
          <cell r="J4973" t="str">
            <v>Accepted</v>
          </cell>
          <cell r="K4973" t="str">
            <v>Online Transfer</v>
          </cell>
          <cell r="L4973" t="str">
            <v>Renewal</v>
          </cell>
          <cell r="M4973" t="str">
            <v>-</v>
          </cell>
          <cell r="N4973" t="str">
            <v>-</v>
          </cell>
        </row>
        <row r="4974">
          <cell r="E4974" t="str">
            <v>R5543756</v>
          </cell>
          <cell r="F4974" t="str">
            <v>2025-01-13 15:46:41</v>
          </cell>
          <cell r="G4974">
            <v>14500</v>
          </cell>
          <cell r="H4974">
            <v>46023</v>
          </cell>
          <cell r="I4974" t="str">
            <v>M.KHALID</v>
          </cell>
          <cell r="J4974" t="str">
            <v>Accepted</v>
          </cell>
          <cell r="K4974" t="str">
            <v>Online Transfer</v>
          </cell>
          <cell r="L4974" t="str">
            <v>Renewal</v>
          </cell>
          <cell r="M4974" t="str">
            <v>-</v>
          </cell>
          <cell r="N4974" t="str">
            <v>-</v>
          </cell>
        </row>
        <row r="4975">
          <cell r="E4975" t="str">
            <v>PMHCS41JVRN600350</v>
          </cell>
          <cell r="F4975" t="str">
            <v>2025-01-09 18:32:04</v>
          </cell>
          <cell r="G4975">
            <v>14000</v>
          </cell>
          <cell r="H4975">
            <v>46024</v>
          </cell>
          <cell r="I4975" t="str">
            <v>ZAYNAB.MUSTAFA</v>
          </cell>
          <cell r="J4975" t="str">
            <v>Accepted</v>
          </cell>
          <cell r="K4975" t="str">
            <v>Online Transfer</v>
          </cell>
          <cell r="L4975" t="str">
            <v>Renewal</v>
          </cell>
          <cell r="M4975" t="str">
            <v>-</v>
          </cell>
          <cell r="N4975" t="str">
            <v>-</v>
          </cell>
        </row>
        <row r="4976">
          <cell r="E4976" t="str">
            <v>ZRE141-4518040</v>
          </cell>
          <cell r="F4976" t="str">
            <v>2025-12-12 14:03:55</v>
          </cell>
          <cell r="G4976">
            <v>10000</v>
          </cell>
          <cell r="H4976">
            <v>46024</v>
          </cell>
          <cell r="I4976" t="str">
            <v>FARHANA.FAISAL</v>
          </cell>
          <cell r="J4976" t="str">
            <v>Accepted</v>
          </cell>
          <cell r="K4976" t="str">
            <v>Online Transfer</v>
          </cell>
          <cell r="L4976" t="str">
            <v>Fresh</v>
          </cell>
          <cell r="M4976" t="str">
            <v>N/A</v>
          </cell>
          <cell r="N4976" t="str">
            <v>-</v>
          </cell>
        </row>
        <row r="4977">
          <cell r="E4977" t="str">
            <v>TGN156R-0445640</v>
          </cell>
          <cell r="F4977" t="str">
            <v>2025-01-15 13:00:08</v>
          </cell>
          <cell r="G4977">
            <v>14000</v>
          </cell>
          <cell r="H4977">
            <v>46024</v>
          </cell>
          <cell r="I4977" t="str">
            <v>RAHAT.GUL</v>
          </cell>
          <cell r="J4977" t="str">
            <v>Accepted</v>
          </cell>
          <cell r="K4977" t="str">
            <v>Cheque Deposit</v>
          </cell>
          <cell r="L4977" t="str">
            <v>Renewal</v>
          </cell>
          <cell r="M4977" t="str">
            <v>-</v>
          </cell>
          <cell r="N4977" t="str">
            <v>-</v>
          </cell>
        </row>
        <row r="4978">
          <cell r="E4978" t="str">
            <v>NF1AET306H1020183</v>
          </cell>
          <cell r="F4978" t="str">
            <v>2025-01-02 00:00:00</v>
          </cell>
          <cell r="G4978">
            <v>14500</v>
          </cell>
          <cell r="H4978">
            <v>46024</v>
          </cell>
          <cell r="I4978" t="str">
            <v>WASEEM.TARIQ</v>
          </cell>
          <cell r="J4978" t="str">
            <v>Accepted</v>
          </cell>
          <cell r="K4978" t="str">
            <v>Online Transfer</v>
          </cell>
          <cell r="L4978" t="str">
            <v>Renewal</v>
          </cell>
          <cell r="M4978" t="str">
            <v>-</v>
          </cell>
          <cell r="N4978" t="str">
            <v>-</v>
          </cell>
        </row>
        <row r="4979">
          <cell r="E4979">
            <v>4200600</v>
          </cell>
          <cell r="F4979" t="str">
            <v>2021-12-22 15:15:45</v>
          </cell>
          <cell r="G4979">
            <v>1000</v>
          </cell>
          <cell r="H4979">
            <v>46024</v>
          </cell>
          <cell r="I4979" t="str">
            <v>ABDUL.AHAD</v>
          </cell>
          <cell r="J4979" t="str">
            <v>Accepted</v>
          </cell>
          <cell r="K4979" t="str">
            <v>Online Transfer</v>
          </cell>
          <cell r="L4979" t="str">
            <v>Renewal</v>
          </cell>
          <cell r="M4979" t="str">
            <v>-</v>
          </cell>
          <cell r="N4979" t="str">
            <v>-</v>
          </cell>
        </row>
        <row r="4980">
          <cell r="E4980" t="str">
            <v>NF1AET306H1098855</v>
          </cell>
          <cell r="F4980" t="str">
            <v>2024-12-30 11:22:25</v>
          </cell>
          <cell r="G4980">
            <v>14000</v>
          </cell>
          <cell r="H4980">
            <v>46024</v>
          </cell>
          <cell r="I4980" t="str">
            <v>ZAYNAB.MUSTAFA</v>
          </cell>
          <cell r="J4980" t="str">
            <v>Accepted</v>
          </cell>
          <cell r="K4980" t="str">
            <v>Online Transfer</v>
          </cell>
          <cell r="L4980" t="str">
            <v>Renewal</v>
          </cell>
          <cell r="M4980" t="str">
            <v>-</v>
          </cell>
          <cell r="N4980" t="str">
            <v>-</v>
          </cell>
        </row>
        <row r="4981">
          <cell r="E4981" t="str">
            <v>R-4146653</v>
          </cell>
          <cell r="F4981" t="str">
            <v>2022-01-17 19:17:00</v>
          </cell>
          <cell r="G4981">
            <v>14000</v>
          </cell>
          <cell r="H4981">
            <v>46024</v>
          </cell>
          <cell r="I4981" t="str">
            <v>MUHAMMAD.UMER</v>
          </cell>
          <cell r="J4981" t="str">
            <v>Accepted</v>
          </cell>
          <cell r="K4981" t="str">
            <v>Cash Deposit</v>
          </cell>
          <cell r="L4981" t="str">
            <v>Renewal</v>
          </cell>
          <cell r="M4981" t="str">
            <v>-</v>
          </cell>
          <cell r="N4981" t="str">
            <v>-</v>
          </cell>
        </row>
        <row r="4982">
          <cell r="E4982" t="str">
            <v>R020240</v>
          </cell>
          <cell r="F4982" t="str">
            <v>2024-01-02 18:06:00</v>
          </cell>
          <cell r="G4982">
            <v>12500</v>
          </cell>
          <cell r="H4982">
            <v>46022</v>
          </cell>
          <cell r="I4982" t="str">
            <v>WASEEM.TARIQ</v>
          </cell>
          <cell r="J4982" t="str">
            <v>Accepted</v>
          </cell>
          <cell r="K4982" t="str">
            <v>Online Transfer</v>
          </cell>
          <cell r="L4982" t="str">
            <v>Renewal</v>
          </cell>
          <cell r="M4982" t="str">
            <v>-</v>
          </cell>
          <cell r="N4982" t="str">
            <v>-</v>
          </cell>
        </row>
        <row r="4983">
          <cell r="E4983" t="str">
            <v>NFBGN9664MR005617</v>
          </cell>
          <cell r="F4983" t="str">
            <v>2025-01-13 00:00:00</v>
          </cell>
          <cell r="G4983">
            <v>11000</v>
          </cell>
          <cell r="H4983">
            <v>46024</v>
          </cell>
          <cell r="I4983" t="str">
            <v>ALIZA.WALEED</v>
          </cell>
          <cell r="J4983" t="str">
            <v>Accepted</v>
          </cell>
          <cell r="K4983" t="str">
            <v>Online Transfer</v>
          </cell>
          <cell r="L4983" t="str">
            <v>Renewal</v>
          </cell>
          <cell r="M4983" t="str">
            <v>-</v>
          </cell>
          <cell r="N4983" t="str">
            <v>-</v>
          </cell>
        </row>
        <row r="4984">
          <cell r="E4984">
            <v>4039861</v>
          </cell>
          <cell r="F4984" t="str">
            <v>2023-01-03 18:11:00</v>
          </cell>
          <cell r="G4984">
            <v>14000</v>
          </cell>
          <cell r="H4984">
            <v>46024</v>
          </cell>
          <cell r="I4984" t="str">
            <v>WASEEM.TARIQ</v>
          </cell>
          <cell r="J4984" t="str">
            <v>Accepted</v>
          </cell>
          <cell r="K4984" t="str">
            <v>Online Transfer</v>
          </cell>
          <cell r="L4984" t="str">
            <v>Renewal</v>
          </cell>
          <cell r="M4984" t="str">
            <v>-</v>
          </cell>
          <cell r="N4984" t="str">
            <v>-</v>
          </cell>
        </row>
        <row r="4985">
          <cell r="E4985" t="str">
            <v>NZE170R-4202047</v>
          </cell>
          <cell r="F4985" t="str">
            <v>2023-12-20 00:00:00</v>
          </cell>
          <cell r="G4985">
            <v>12500</v>
          </cell>
          <cell r="H4985">
            <v>46024</v>
          </cell>
          <cell r="I4985" t="str">
            <v>WASEEM.TARIQ</v>
          </cell>
          <cell r="J4985" t="str">
            <v>Accepted</v>
          </cell>
          <cell r="K4985" t="str">
            <v>Online Transfer</v>
          </cell>
          <cell r="L4985" t="str">
            <v>Renewal</v>
          </cell>
          <cell r="M4985" t="str">
            <v>-</v>
          </cell>
          <cell r="N4985" t="str">
            <v>-</v>
          </cell>
        </row>
        <row r="4986">
          <cell r="E4986" t="str">
            <v>NZE140-2121358</v>
          </cell>
          <cell r="F4986" t="str">
            <v>2024-01-15 16:35:38</v>
          </cell>
          <cell r="G4986">
            <v>13000</v>
          </cell>
          <cell r="H4986">
            <v>46024</v>
          </cell>
          <cell r="I4986" t="str">
            <v>MOSES.AKHTAR</v>
          </cell>
          <cell r="J4986" t="str">
            <v>Accepted</v>
          </cell>
          <cell r="K4986" t="str">
            <v>Online Transfer</v>
          </cell>
          <cell r="L4986" t="str">
            <v>Renewal</v>
          </cell>
          <cell r="M4986" t="str">
            <v>-</v>
          </cell>
          <cell r="N4986" t="str">
            <v>-</v>
          </cell>
        </row>
        <row r="4987">
          <cell r="E4987" t="str">
            <v>NFBDG183XHR005483</v>
          </cell>
          <cell r="F4987" t="str">
            <v>2023-11-13 15:16:57</v>
          </cell>
          <cell r="G4987">
            <v>12000</v>
          </cell>
          <cell r="H4987">
            <v>46024</v>
          </cell>
          <cell r="I4987" t="str">
            <v>ZAYNAB.MUSTAFA</v>
          </cell>
          <cell r="J4987" t="str">
            <v>Accepted</v>
          </cell>
          <cell r="K4987" t="str">
            <v>Online Transfer</v>
          </cell>
          <cell r="L4987" t="str">
            <v>Renewal</v>
          </cell>
          <cell r="M4987" t="str">
            <v>-</v>
          </cell>
          <cell r="N4987" t="str">
            <v>-</v>
          </cell>
        </row>
        <row r="4988">
          <cell r="E4988" t="str">
            <v>NFBDG1833NR024386</v>
          </cell>
          <cell r="F4988" t="str">
            <v>2022-01-17 13:21:00</v>
          </cell>
          <cell r="G4988">
            <v>15000</v>
          </cell>
          <cell r="H4988">
            <v>46024</v>
          </cell>
          <cell r="I4988" t="str">
            <v>M.MUSTAFA</v>
          </cell>
          <cell r="J4988" t="str">
            <v>Accepted</v>
          </cell>
          <cell r="K4988" t="str">
            <v>Online Transfer</v>
          </cell>
          <cell r="L4988" t="str">
            <v>Renewal</v>
          </cell>
          <cell r="M4988" t="str">
            <v>-</v>
          </cell>
          <cell r="N4988" t="str">
            <v>-</v>
          </cell>
        </row>
        <row r="4989">
          <cell r="E4989" t="str">
            <v>NF1AET3061200604</v>
          </cell>
          <cell r="F4989" t="str">
            <v>2024-01-04 12:35:00</v>
          </cell>
          <cell r="G4989">
            <v>12000</v>
          </cell>
          <cell r="H4989">
            <v>46024</v>
          </cell>
          <cell r="I4989" t="str">
            <v>SAIF.MALIK</v>
          </cell>
          <cell r="J4989" t="str">
            <v>Accepted</v>
          </cell>
          <cell r="K4989" t="str">
            <v>Online Transfer</v>
          </cell>
          <cell r="L4989" t="str">
            <v>Renewal</v>
          </cell>
          <cell r="M4989" t="str">
            <v>-</v>
          </cell>
          <cell r="N4989" t="str">
            <v>-</v>
          </cell>
        </row>
        <row r="4990">
          <cell r="E4990" t="str">
            <v>R1106141</v>
          </cell>
          <cell r="F4990" t="str">
            <v>2025-01-16 12:49:36</v>
          </cell>
          <cell r="G4990">
            <v>14000</v>
          </cell>
          <cell r="H4990">
            <v>46023</v>
          </cell>
          <cell r="I4990" t="str">
            <v>AGHA.M.JAFFER</v>
          </cell>
          <cell r="J4990" t="str">
            <v>Accepted</v>
          </cell>
          <cell r="K4990" t="str">
            <v>Online Transfer</v>
          </cell>
          <cell r="L4990" t="str">
            <v>Renewal</v>
          </cell>
          <cell r="M4990" t="str">
            <v>-</v>
          </cell>
          <cell r="N4990" t="str">
            <v>-</v>
          </cell>
        </row>
        <row r="4991">
          <cell r="E4991" t="str">
            <v>LC-2421</v>
          </cell>
          <cell r="F4991" t="str">
            <v>2025-01-13 18:48:52</v>
          </cell>
          <cell r="G4991">
            <v>13000</v>
          </cell>
          <cell r="H4991">
            <v>46024</v>
          </cell>
          <cell r="I4991" t="str">
            <v>HASNAIN</v>
          </cell>
          <cell r="J4991" t="str">
            <v>Accepted</v>
          </cell>
          <cell r="K4991" t="str">
            <v>Online Transfer</v>
          </cell>
          <cell r="L4991" t="str">
            <v>Renewal</v>
          </cell>
          <cell r="M4991" t="str">
            <v>-</v>
          </cell>
          <cell r="N4991" t="str">
            <v>-</v>
          </cell>
        </row>
        <row r="4992">
          <cell r="E4992" t="str">
            <v>N140348</v>
          </cell>
          <cell r="F4992" t="str">
            <v>2026-01-02 00:00:00</v>
          </cell>
          <cell r="G4992">
            <v>14000</v>
          </cell>
          <cell r="H4992">
            <v>46009</v>
          </cell>
          <cell r="I4992" t="str">
            <v>YOUSUF.KHAN</v>
          </cell>
          <cell r="J4992" t="str">
            <v>Accepted</v>
          </cell>
          <cell r="K4992" t="str">
            <v>Online Transfer</v>
          </cell>
          <cell r="L4992" t="str">
            <v>Conversion</v>
          </cell>
          <cell r="M4992" t="str">
            <v>-</v>
          </cell>
          <cell r="N4992" t="str">
            <v>-</v>
          </cell>
        </row>
        <row r="4993">
          <cell r="E4993">
            <v>34881</v>
          </cell>
          <cell r="F4993" t="str">
            <v>2025-12-31 19:59:48</v>
          </cell>
          <cell r="G4993">
            <v>17000</v>
          </cell>
          <cell r="H4993">
            <v>46023</v>
          </cell>
          <cell r="I4993" t="str">
            <v>ANIL</v>
          </cell>
          <cell r="J4993" t="str">
            <v>Accepted</v>
          </cell>
          <cell r="K4993" t="str">
            <v>Online Transfer</v>
          </cell>
          <cell r="L4993" t="str">
            <v>Fresh</v>
          </cell>
          <cell r="M4993" t="str">
            <v>N/A</v>
          </cell>
          <cell r="N4993" t="str">
            <v>-</v>
          </cell>
        </row>
        <row r="4994">
          <cell r="E4994">
            <v>132485</v>
          </cell>
          <cell r="F4994" t="str">
            <v>2026-01-01 10:50:39</v>
          </cell>
          <cell r="G4994">
            <v>16000</v>
          </cell>
          <cell r="H4994">
            <v>46024</v>
          </cell>
          <cell r="I4994" t="str">
            <v>ANIL</v>
          </cell>
          <cell r="J4994" t="str">
            <v>Accepted</v>
          </cell>
          <cell r="K4994" t="str">
            <v>Online Transfer</v>
          </cell>
          <cell r="L4994" t="str">
            <v>Fresh</v>
          </cell>
          <cell r="M4994" t="str">
            <v>N/A</v>
          </cell>
          <cell r="N4994" t="str">
            <v>-</v>
          </cell>
        </row>
        <row r="4995">
          <cell r="E4995" t="str">
            <v>MR022096</v>
          </cell>
          <cell r="F4995" t="str">
            <v>2026-01-02 00:00:00</v>
          </cell>
          <cell r="G4995">
            <v>15000</v>
          </cell>
          <cell r="H4995">
            <v>46024</v>
          </cell>
          <cell r="I4995" t="str">
            <v>SAIF.MALIK</v>
          </cell>
          <cell r="J4995" t="str">
            <v>Accepted</v>
          </cell>
          <cell r="K4995" t="str">
            <v>Online Transfer</v>
          </cell>
          <cell r="L4995" t="str">
            <v>Conversion</v>
          </cell>
          <cell r="M4995" t="str">
            <v>NA</v>
          </cell>
          <cell r="N4995" t="str">
            <v>-</v>
          </cell>
        </row>
        <row r="4996">
          <cell r="E4996" t="str">
            <v>FDIJLD-13816</v>
          </cell>
          <cell r="F4996" t="str">
            <v>2025-10-06 19:54:40</v>
          </cell>
          <cell r="G4996">
            <v>15500</v>
          </cell>
          <cell r="H4996">
            <v>45936</v>
          </cell>
          <cell r="I4996" t="str">
            <v>JEHANZEB.KHAN</v>
          </cell>
          <cell r="J4996" t="str">
            <v>Accepted</v>
          </cell>
          <cell r="K4996" t="str">
            <v>Online Transfer</v>
          </cell>
          <cell r="L4996" t="str">
            <v>Fresh</v>
          </cell>
          <cell r="M4996" t="str">
            <v>Shahroz Khan</v>
          </cell>
          <cell r="N4996" t="str">
            <v>42101-8990672-1</v>
          </cell>
        </row>
        <row r="4997">
          <cell r="E4997">
            <v>2190014056</v>
          </cell>
          <cell r="F4997" t="str">
            <v>2023-01-16 12:19:33</v>
          </cell>
          <cell r="G4997">
            <v>13000</v>
          </cell>
          <cell r="H4997">
            <v>46024</v>
          </cell>
          <cell r="I4997" t="str">
            <v>MOSES.AKHTAR</v>
          </cell>
          <cell r="J4997" t="str">
            <v>Accepted</v>
          </cell>
          <cell r="K4997" t="str">
            <v>Online Transfer</v>
          </cell>
          <cell r="L4997" t="str">
            <v>Renewal</v>
          </cell>
          <cell r="M4997" t="str">
            <v>-</v>
          </cell>
          <cell r="N4997" t="str">
            <v>-</v>
          </cell>
        </row>
        <row r="4998">
          <cell r="E4998" t="str">
            <v>NF1SZC63S00102355</v>
          </cell>
          <cell r="F4998" t="str">
            <v>2025-12-31 18:10:10</v>
          </cell>
          <cell r="G4998">
            <v>16000</v>
          </cell>
          <cell r="H4998">
            <v>46022</v>
          </cell>
          <cell r="I4998" t="str">
            <v>SABOOR.ALI</v>
          </cell>
          <cell r="J4998" t="str">
            <v>Accepted</v>
          </cell>
          <cell r="K4998" t="str">
            <v>Online Transfer</v>
          </cell>
          <cell r="L4998" t="str">
            <v>Fresh</v>
          </cell>
          <cell r="M4998" t="str">
            <v>N/A</v>
          </cell>
          <cell r="N4998" t="str">
            <v>-</v>
          </cell>
        </row>
        <row r="4999">
          <cell r="E4999" t="str">
            <v>H1104132</v>
          </cell>
          <cell r="F4999" t="str">
            <v>2022-01-07 12:17:34</v>
          </cell>
          <cell r="G4999">
            <v>11000</v>
          </cell>
          <cell r="H4999">
            <v>46024</v>
          </cell>
          <cell r="I4999" t="str">
            <v>ALIZA.WALEED</v>
          </cell>
          <cell r="J4999" t="str">
            <v>Accepted</v>
          </cell>
          <cell r="K4999" t="str">
            <v>Online Transfer</v>
          </cell>
          <cell r="L4999" t="str">
            <v>Renewal</v>
          </cell>
          <cell r="M4999" t="str">
            <v>-</v>
          </cell>
          <cell r="N4999" t="str">
            <v>-</v>
          </cell>
        </row>
        <row r="5000">
          <cell r="E5000" t="str">
            <v>0907242</v>
          </cell>
          <cell r="F5000" t="str">
            <v>2025-01-10 10:26:03</v>
          </cell>
          <cell r="G5000">
            <v>14000</v>
          </cell>
          <cell r="H5000">
            <v>46024</v>
          </cell>
          <cell r="I5000" t="str">
            <v>SAIF.MALIK</v>
          </cell>
          <cell r="J5000" t="str">
            <v>Accepted</v>
          </cell>
          <cell r="K5000" t="str">
            <v>Online Transfer</v>
          </cell>
          <cell r="L5000" t="str">
            <v>Renewal</v>
          </cell>
          <cell r="M5000" t="str">
            <v>-</v>
          </cell>
          <cell r="N5000" t="str">
            <v>-</v>
          </cell>
        </row>
        <row r="5001">
          <cell r="E5001" t="str">
            <v>NNATA52AZKP710185</v>
          </cell>
          <cell r="F5001" t="str">
            <v>2025-12-31 19:15:01</v>
          </cell>
          <cell r="G5001">
            <v>19000</v>
          </cell>
          <cell r="H5001">
            <v>46022</v>
          </cell>
          <cell r="I5001" t="str">
            <v>SABOOR.ALI</v>
          </cell>
          <cell r="J5001" t="str">
            <v>Accepted</v>
          </cell>
          <cell r="K5001" t="str">
            <v>Online Transfer</v>
          </cell>
          <cell r="L5001" t="str">
            <v>Fresh</v>
          </cell>
          <cell r="M5001" t="str">
            <v>N/A</v>
          </cell>
          <cell r="N5001" t="str">
            <v>-</v>
          </cell>
        </row>
        <row r="5002">
          <cell r="E5002" t="str">
            <v>R6066443</v>
          </cell>
          <cell r="F5002" t="str">
            <v>2022-02-02 18:17:52</v>
          </cell>
          <cell r="G5002">
            <v>11000</v>
          </cell>
          <cell r="H5002">
            <v>46023</v>
          </cell>
          <cell r="I5002" t="str">
            <v>WASEEM.TARIQ</v>
          </cell>
          <cell r="J5002" t="str">
            <v>Accepted</v>
          </cell>
          <cell r="K5002" t="str">
            <v>Online Transfer</v>
          </cell>
          <cell r="L5002" t="str">
            <v>Renewal</v>
          </cell>
          <cell r="M5002" t="str">
            <v>-</v>
          </cell>
          <cell r="N5002" t="str">
            <v>-</v>
          </cell>
        </row>
        <row r="5003">
          <cell r="E5003" t="str">
            <v>NG3USHNLVPH501777</v>
          </cell>
          <cell r="F5003" t="str">
            <v>2025-12-29 20:56:43</v>
          </cell>
          <cell r="G5003">
            <v>13000</v>
          </cell>
          <cell r="H5003">
            <v>46021</v>
          </cell>
          <cell r="I5003" t="str">
            <v>SABOOR.ALI</v>
          </cell>
          <cell r="J5003" t="str">
            <v>Accepted</v>
          </cell>
          <cell r="K5003" t="str">
            <v>Online Transfer</v>
          </cell>
          <cell r="L5003" t="str">
            <v>Fresh</v>
          </cell>
          <cell r="M5003" t="str">
            <v>N/A</v>
          </cell>
          <cell r="N5003" t="str">
            <v>-</v>
          </cell>
        </row>
        <row r="5004">
          <cell r="E5004" t="str">
            <v>PK10103155</v>
          </cell>
          <cell r="F5004" t="str">
            <v>2020-01-13 17:30:09</v>
          </cell>
          <cell r="G5004">
            <v>11000</v>
          </cell>
          <cell r="H5004">
            <v>46023</v>
          </cell>
          <cell r="I5004" t="str">
            <v>WASEEM.TARIQ</v>
          </cell>
          <cell r="J5004" t="str">
            <v>Accepted</v>
          </cell>
          <cell r="K5004" t="str">
            <v>Online Transfer</v>
          </cell>
          <cell r="L5004" t="str">
            <v>Renewal</v>
          </cell>
          <cell r="M5004" t="str">
            <v>-</v>
          </cell>
          <cell r="N5004" t="str">
            <v>-</v>
          </cell>
        </row>
        <row r="5005">
          <cell r="E5005" t="str">
            <v>NF1AET306H1059026</v>
          </cell>
          <cell r="F5005" t="str">
            <v>2025-10-04 14:13:42</v>
          </cell>
          <cell r="G5005">
            <v>12500</v>
          </cell>
          <cell r="H5005">
            <v>45934</v>
          </cell>
          <cell r="I5005" t="str">
            <v>JEHANZEB.KHAN</v>
          </cell>
          <cell r="J5005" t="str">
            <v>Accepted</v>
          </cell>
          <cell r="K5005" t="str">
            <v>Online Transfer</v>
          </cell>
          <cell r="L5005" t="str">
            <v>Fresh</v>
          </cell>
          <cell r="M5005" t="str">
            <v>N/A</v>
          </cell>
          <cell r="N5005" t="str">
            <v>-</v>
          </cell>
        </row>
        <row r="5006">
          <cell r="E5006" t="str">
            <v>NF1AET306H1036083</v>
          </cell>
          <cell r="F5006" t="str">
            <v>2025-10-06 15:24:11</v>
          </cell>
          <cell r="G5006">
            <v>12500</v>
          </cell>
          <cell r="H5006">
            <v>45937</v>
          </cell>
          <cell r="I5006" t="str">
            <v>JEHANZEB.KHAN</v>
          </cell>
          <cell r="J5006" t="str">
            <v>Accepted</v>
          </cell>
          <cell r="K5006" t="str">
            <v>Online Transfer</v>
          </cell>
          <cell r="L5006" t="str">
            <v>Fresh</v>
          </cell>
          <cell r="M5006" t="str">
            <v>N/A</v>
          </cell>
          <cell r="N5006" t="str">
            <v>-</v>
          </cell>
        </row>
        <row r="5007">
          <cell r="E5007" t="str">
            <v>NZE140-2082870</v>
          </cell>
          <cell r="F5007" t="str">
            <v>2025-12-30 15:28:17</v>
          </cell>
          <cell r="G5007">
            <v>13000</v>
          </cell>
          <cell r="H5007">
            <v>46022</v>
          </cell>
          <cell r="I5007" t="str">
            <v>SABOOR.ALI</v>
          </cell>
          <cell r="J5007" t="str">
            <v>Accepted</v>
          </cell>
          <cell r="K5007" t="str">
            <v>Online Transfer</v>
          </cell>
          <cell r="L5007" t="str">
            <v>Fresh</v>
          </cell>
          <cell r="M5007" t="str">
            <v>N/A</v>
          </cell>
          <cell r="N5007" t="str">
            <v>-</v>
          </cell>
        </row>
        <row r="5008">
          <cell r="E5008" t="str">
            <v>ZRE172R7058899</v>
          </cell>
          <cell r="F5008" t="str">
            <v>2025-12-10 09:46:55</v>
          </cell>
          <cell r="G5008">
            <v>20000</v>
          </cell>
          <cell r="H5008">
            <v>46002</v>
          </cell>
          <cell r="I5008" t="str">
            <v>MAIRAJ.HAQ</v>
          </cell>
          <cell r="J5008" t="str">
            <v>Accepted</v>
          </cell>
          <cell r="K5008" t="str">
            <v>Cash Deposit</v>
          </cell>
          <cell r="L5008" t="str">
            <v>Fresh</v>
          </cell>
          <cell r="M5008" t="str">
            <v>N/A</v>
          </cell>
          <cell r="N5008" t="str">
            <v>-</v>
          </cell>
        </row>
        <row r="5009">
          <cell r="E5009" t="str">
            <v>LZSYCBLEXS1000064</v>
          </cell>
          <cell r="F5009" t="str">
            <v>2025-12-31 10:08:51</v>
          </cell>
          <cell r="G5009">
            <v>12500</v>
          </cell>
          <cell r="H5009">
            <v>46022</v>
          </cell>
          <cell r="I5009" t="str">
            <v>SABOOR.ALI</v>
          </cell>
          <cell r="J5009" t="str">
            <v>Accepted</v>
          </cell>
          <cell r="K5009" t="str">
            <v>Online Transfer</v>
          </cell>
          <cell r="L5009" t="str">
            <v>Fresh</v>
          </cell>
          <cell r="M5009" t="str">
            <v>N/A</v>
          </cell>
          <cell r="N5009" t="str">
            <v>-</v>
          </cell>
        </row>
        <row r="5010">
          <cell r="E5010">
            <v>12485</v>
          </cell>
          <cell r="F5010" t="str">
            <v>2025-12-30 17:02:42</v>
          </cell>
          <cell r="G5010">
            <v>13500</v>
          </cell>
          <cell r="H5010">
            <v>46021</v>
          </cell>
          <cell r="I5010" t="str">
            <v>ANIL</v>
          </cell>
          <cell r="J5010" t="str">
            <v>Accepted</v>
          </cell>
          <cell r="K5010" t="str">
            <v>Online Transfer</v>
          </cell>
          <cell r="L5010" t="str">
            <v>Fresh</v>
          </cell>
          <cell r="M5010" t="str">
            <v>N/A</v>
          </cell>
          <cell r="N5010" t="str">
            <v>-</v>
          </cell>
        </row>
        <row r="5011">
          <cell r="E5011" t="str">
            <v>NZE170R-4004264</v>
          </cell>
          <cell r="F5011" t="str">
            <v>2025-12-24 16:10:52</v>
          </cell>
          <cell r="G5011">
            <v>13000</v>
          </cell>
          <cell r="H5011">
            <v>46021</v>
          </cell>
          <cell r="I5011" t="str">
            <v>SABOOR.ALI</v>
          </cell>
          <cell r="J5011" t="str">
            <v>Accepted</v>
          </cell>
          <cell r="K5011" t="str">
            <v>Cash Deposit</v>
          </cell>
          <cell r="L5011" t="str">
            <v>Fresh</v>
          </cell>
          <cell r="M5011" t="str">
            <v>N/A</v>
          </cell>
          <cell r="N5011" t="str">
            <v>-</v>
          </cell>
        </row>
        <row r="5012">
          <cell r="E5012" t="str">
            <v>R0445603</v>
          </cell>
          <cell r="F5012" t="str">
            <v>2025-12-30 16:56:05</v>
          </cell>
          <cell r="G5012">
            <v>16000</v>
          </cell>
          <cell r="H5012">
            <v>46021</v>
          </cell>
          <cell r="I5012" t="str">
            <v>ANIL</v>
          </cell>
          <cell r="J5012" t="str">
            <v>Accepted</v>
          </cell>
          <cell r="K5012" t="str">
            <v>Online Transfer</v>
          </cell>
          <cell r="L5012" t="str">
            <v>Fresh</v>
          </cell>
          <cell r="M5012" t="str">
            <v>N/A</v>
          </cell>
          <cell r="N5012" t="str">
            <v>-</v>
          </cell>
        </row>
        <row r="5013">
          <cell r="E5013" t="str">
            <v>PMHJ2813SNN206366</v>
          </cell>
          <cell r="F5013" t="str">
            <v>2025-12-30 17:21:31</v>
          </cell>
          <cell r="G5013">
            <v>13500</v>
          </cell>
          <cell r="H5013">
            <v>46021</v>
          </cell>
          <cell r="I5013" t="str">
            <v>ANIL</v>
          </cell>
          <cell r="J5013" t="str">
            <v>Accepted</v>
          </cell>
          <cell r="K5013" t="str">
            <v>Online Transfer</v>
          </cell>
          <cell r="L5013" t="str">
            <v>Fresh</v>
          </cell>
          <cell r="M5013" t="str">
            <v>N/A</v>
          </cell>
          <cell r="N5013" t="str">
            <v>-</v>
          </cell>
        </row>
        <row r="5014">
          <cell r="E5014" t="str">
            <v>BPW-425</v>
          </cell>
          <cell r="F5014" t="str">
            <v>2025-12-17 18:33:24</v>
          </cell>
          <cell r="G5014">
            <v>12000</v>
          </cell>
          <cell r="H5014">
            <v>46010</v>
          </cell>
          <cell r="I5014" t="str">
            <v>SABOOR.ALI</v>
          </cell>
          <cell r="J5014" t="str">
            <v>Accepted</v>
          </cell>
          <cell r="K5014" t="str">
            <v>Online Transfer</v>
          </cell>
          <cell r="L5014" t="str">
            <v>Fresh</v>
          </cell>
          <cell r="M5014" t="str">
            <v>N/A</v>
          </cell>
          <cell r="N5014" t="str">
            <v>-</v>
          </cell>
        </row>
        <row r="5015">
          <cell r="E5015" t="str">
            <v>ED365833</v>
          </cell>
          <cell r="F5015" t="str">
            <v>2025-12-24 14:16:34</v>
          </cell>
          <cell r="G5015">
            <v>11500</v>
          </cell>
          <cell r="H5015">
            <v>46020</v>
          </cell>
          <cell r="I5015" t="str">
            <v>MAIRAJ.HAQ</v>
          </cell>
          <cell r="J5015" t="str">
            <v>Accepted</v>
          </cell>
          <cell r="K5015" t="str">
            <v>Cash Deposit</v>
          </cell>
          <cell r="L5015" t="str">
            <v>Fresh</v>
          </cell>
          <cell r="M5015" t="str">
            <v>N/A</v>
          </cell>
          <cell r="N5015" t="str">
            <v>-</v>
          </cell>
        </row>
        <row r="5016">
          <cell r="E5016" t="str">
            <v>M700A-0098784</v>
          </cell>
          <cell r="F5016" t="str">
            <v>2025-12-30 17:05:21</v>
          </cell>
          <cell r="G5016">
            <v>13500</v>
          </cell>
          <cell r="H5016">
            <v>46021</v>
          </cell>
          <cell r="I5016" t="str">
            <v>ANIL</v>
          </cell>
          <cell r="J5016" t="str">
            <v>Accepted</v>
          </cell>
          <cell r="K5016" t="str">
            <v>Online Transfer</v>
          </cell>
          <cell r="L5016" t="str">
            <v>Fresh</v>
          </cell>
          <cell r="M5016" t="str">
            <v>N/A</v>
          </cell>
          <cell r="N5016" t="str">
            <v>-</v>
          </cell>
        </row>
        <row r="5017">
          <cell r="E5017" t="str">
            <v>C270113</v>
          </cell>
          <cell r="F5017" t="str">
            <v>2025-10-17 22:50:02</v>
          </cell>
          <cell r="G5017">
            <v>12500</v>
          </cell>
          <cell r="H5017">
            <v>45973</v>
          </cell>
          <cell r="I5017" t="str">
            <v>JEHANZEB.KHAN</v>
          </cell>
          <cell r="J5017" t="str">
            <v>Accepted</v>
          </cell>
          <cell r="K5017" t="str">
            <v>Online Transfer</v>
          </cell>
          <cell r="L5017" t="str">
            <v>Fresh</v>
          </cell>
          <cell r="M5017" t="str">
            <v>N/A</v>
          </cell>
          <cell r="N5017" t="str">
            <v>-</v>
          </cell>
        </row>
        <row r="5018">
          <cell r="E5018">
            <v>219096</v>
          </cell>
          <cell r="F5018" t="str">
            <v>2025-12-23 12:46:50</v>
          </cell>
          <cell r="G5018">
            <v>12000</v>
          </cell>
          <cell r="H5018">
            <v>46014</v>
          </cell>
          <cell r="I5018" t="str">
            <v>MAIRAJ.HAQ</v>
          </cell>
          <cell r="J5018" t="str">
            <v>Accepted</v>
          </cell>
          <cell r="K5018" t="str">
            <v>Cash Deposit</v>
          </cell>
          <cell r="L5018" t="str">
            <v>Fresh</v>
          </cell>
          <cell r="M5018" t="str">
            <v>N/A</v>
          </cell>
          <cell r="N5018" t="str">
            <v>-</v>
          </cell>
        </row>
        <row r="5019">
          <cell r="E5019" t="str">
            <v>R067669</v>
          </cell>
          <cell r="F5019" t="str">
            <v>2025-11-26 15:11:59</v>
          </cell>
          <cell r="G5019">
            <v>10000</v>
          </cell>
          <cell r="H5019">
            <v>46021</v>
          </cell>
          <cell r="I5019" t="str">
            <v>FARJAD.LATIF</v>
          </cell>
          <cell r="J5019" t="str">
            <v>Accepted</v>
          </cell>
          <cell r="K5019" t="str">
            <v>Online Transfer</v>
          </cell>
          <cell r="L5019" t="str">
            <v>Fresh</v>
          </cell>
          <cell r="M5019" t="str">
            <v>N/A</v>
          </cell>
          <cell r="N5019" t="str">
            <v>-</v>
          </cell>
        </row>
        <row r="5020">
          <cell r="E5020" t="str">
            <v>R-4119767</v>
          </cell>
          <cell r="F5020" t="str">
            <v>2025-12-15 20:07:44</v>
          </cell>
          <cell r="G5020">
            <v>12500</v>
          </cell>
          <cell r="H5020">
            <v>46024</v>
          </cell>
          <cell r="I5020" t="str">
            <v>FARJAD.LATIF</v>
          </cell>
          <cell r="J5020" t="str">
            <v>Accepted</v>
          </cell>
          <cell r="K5020" t="str">
            <v>Online Transfer</v>
          </cell>
          <cell r="L5020" t="str">
            <v>Fresh</v>
          </cell>
          <cell r="M5020" t="str">
            <v>N/A</v>
          </cell>
          <cell r="N5020" t="str">
            <v>-</v>
          </cell>
        </row>
        <row r="5021">
          <cell r="E5021" t="str">
            <v>00219405</v>
          </cell>
          <cell r="F5021" t="str">
            <v>2025-12-23 20:16:02</v>
          </cell>
          <cell r="G5021">
            <v>18000</v>
          </cell>
          <cell r="H5021">
            <v>46020</v>
          </cell>
          <cell r="I5021" t="str">
            <v>MAIRAJ.HAQ</v>
          </cell>
          <cell r="J5021" t="str">
            <v>Accepted</v>
          </cell>
          <cell r="K5021" t="str">
            <v>Cash Deposit</v>
          </cell>
          <cell r="L5021" t="str">
            <v>Fresh</v>
          </cell>
          <cell r="M5021" t="str">
            <v>N/A</v>
          </cell>
          <cell r="N5021" t="str">
            <v>-</v>
          </cell>
        </row>
        <row r="5022">
          <cell r="E5022" t="str">
            <v>NF1AET306H1024528</v>
          </cell>
          <cell r="F5022" t="str">
            <v>2025-12-15 12:45:51</v>
          </cell>
          <cell r="G5022">
            <v>12500</v>
          </cell>
          <cell r="H5022">
            <v>46024</v>
          </cell>
          <cell r="I5022" t="str">
            <v>FARJAD.LATIF</v>
          </cell>
          <cell r="J5022" t="str">
            <v>Accepted</v>
          </cell>
          <cell r="K5022" t="str">
            <v>Online Transfer</v>
          </cell>
          <cell r="L5022" t="str">
            <v>Fresh</v>
          </cell>
          <cell r="M5022" t="str">
            <v>N/A</v>
          </cell>
          <cell r="N5022" t="str">
            <v>-</v>
          </cell>
        </row>
        <row r="5023">
          <cell r="E5023" t="str">
            <v>L455S-0072366</v>
          </cell>
          <cell r="F5023" t="str">
            <v>2025-12-20 16:36:19</v>
          </cell>
          <cell r="G5023">
            <v>12000</v>
          </cell>
          <cell r="H5023">
            <v>46024</v>
          </cell>
          <cell r="I5023" t="str">
            <v>WASIQ.JAVED</v>
          </cell>
          <cell r="J5023" t="str">
            <v>Accepted</v>
          </cell>
          <cell r="K5023" t="str">
            <v>Online Transfer</v>
          </cell>
          <cell r="L5023" t="str">
            <v>Fresh</v>
          </cell>
          <cell r="M5023" t="str">
            <v>N/A</v>
          </cell>
          <cell r="N5023" t="str">
            <v>-</v>
          </cell>
        </row>
        <row r="5024">
          <cell r="E5024" t="str">
            <v>KUN25R-9609320</v>
          </cell>
          <cell r="F5024" t="str">
            <v>2025-10-17 18:13:26</v>
          </cell>
          <cell r="G5024">
            <v>12500</v>
          </cell>
          <cell r="H5024">
            <v>45998</v>
          </cell>
          <cell r="I5024" t="str">
            <v>JEHANZEB.KHAN</v>
          </cell>
          <cell r="J5024" t="str">
            <v>Accepted</v>
          </cell>
          <cell r="K5024" t="str">
            <v>Online Transfer</v>
          </cell>
          <cell r="L5024" t="str">
            <v>Fresh</v>
          </cell>
          <cell r="M5024" t="str">
            <v>N/A</v>
          </cell>
          <cell r="N5024" t="str">
            <v>-</v>
          </cell>
        </row>
        <row r="5025">
          <cell r="E5025" t="str">
            <v>RP703572</v>
          </cell>
          <cell r="F5025" t="str">
            <v>2025-12-10 18:03:36</v>
          </cell>
          <cell r="G5025">
            <v>10000</v>
          </cell>
          <cell r="H5025">
            <v>46022</v>
          </cell>
          <cell r="I5025" t="str">
            <v>FARHANA.FAISAL</v>
          </cell>
          <cell r="J5025" t="str">
            <v>Accepted</v>
          </cell>
          <cell r="K5025" t="str">
            <v>Cheque</v>
          </cell>
          <cell r="L5025" t="str">
            <v>Fresh</v>
          </cell>
          <cell r="M5025" t="str">
            <v>N/A</v>
          </cell>
          <cell r="N5025" t="str">
            <v>-</v>
          </cell>
        </row>
        <row r="5026">
          <cell r="E5026" t="str">
            <v>URJ202-4168773</v>
          </cell>
          <cell r="F5026" t="str">
            <v>2025-12-25 15:56:25</v>
          </cell>
          <cell r="G5026">
            <v>12500</v>
          </cell>
          <cell r="H5026">
            <v>46024</v>
          </cell>
          <cell r="I5026" t="str">
            <v>FARJAD.LATIF</v>
          </cell>
          <cell r="J5026" t="str">
            <v>Accepted</v>
          </cell>
          <cell r="K5026" t="str">
            <v>Cash Deposit</v>
          </cell>
          <cell r="L5026" t="str">
            <v>Fresh</v>
          </cell>
          <cell r="M5026" t="str">
            <v>N/A</v>
          </cell>
          <cell r="N5026" t="str">
            <v>-</v>
          </cell>
        </row>
        <row r="5027">
          <cell r="E5027" t="str">
            <v>SC031443</v>
          </cell>
          <cell r="F5027" t="str">
            <v>2025-12-02 15:31:14</v>
          </cell>
          <cell r="G5027">
            <v>12500</v>
          </cell>
          <cell r="H5027">
            <v>46024</v>
          </cell>
          <cell r="I5027" t="str">
            <v>FARJAD.LATIF</v>
          </cell>
          <cell r="J5027" t="str">
            <v>Accepted</v>
          </cell>
          <cell r="K5027" t="str">
            <v>Cash Deposit</v>
          </cell>
          <cell r="L5027" t="str">
            <v>Fresh</v>
          </cell>
          <cell r="M5027" t="str">
            <v>N/A</v>
          </cell>
          <cell r="N5027" t="str">
            <v>-</v>
          </cell>
        </row>
        <row r="5028">
          <cell r="E5028" t="str">
            <v>TRH224-0021914</v>
          </cell>
          <cell r="F5028" t="str">
            <v>2025-12-03 16:53:47</v>
          </cell>
          <cell r="G5028">
            <v>10000</v>
          </cell>
          <cell r="H5028">
            <v>46022</v>
          </cell>
          <cell r="I5028" t="str">
            <v>FARJAD.LATIF</v>
          </cell>
          <cell r="J5028" t="str">
            <v>Accepted</v>
          </cell>
          <cell r="K5028" t="str">
            <v>Online Transfer</v>
          </cell>
          <cell r="L5028" t="str">
            <v>Fresh</v>
          </cell>
          <cell r="M5028" t="str">
            <v>N/A</v>
          </cell>
          <cell r="N5028" t="str">
            <v>-</v>
          </cell>
        </row>
        <row r="5029">
          <cell r="E5029" t="str">
            <v>BSA-028</v>
          </cell>
          <cell r="F5029" t="str">
            <v>2025-10-28 16:31:13</v>
          </cell>
          <cell r="G5029">
            <v>12500</v>
          </cell>
          <cell r="H5029">
            <v>45961</v>
          </cell>
          <cell r="I5029" t="str">
            <v>JEHANZEB.KHAN</v>
          </cell>
          <cell r="J5029" t="str">
            <v>Accepted</v>
          </cell>
          <cell r="K5029" t="str">
            <v>Online Transfer</v>
          </cell>
          <cell r="L5029" t="str">
            <v>Fresh</v>
          </cell>
          <cell r="M5029" t="str">
            <v>N/A</v>
          </cell>
          <cell r="N5029" t="str">
            <v>-</v>
          </cell>
        </row>
        <row r="5030">
          <cell r="E5030" t="str">
            <v>R003914</v>
          </cell>
          <cell r="F5030" t="str">
            <v>2025-08-26 17:07:09</v>
          </cell>
          <cell r="G5030">
            <v>12000</v>
          </cell>
          <cell r="H5030">
            <v>46024</v>
          </cell>
          <cell r="I5030" t="str">
            <v>HASSAN.MUSTAFA</v>
          </cell>
          <cell r="J5030" t="str">
            <v>Accepted</v>
          </cell>
          <cell r="K5030" t="str">
            <v>Online Transfer</v>
          </cell>
          <cell r="L5030" t="str">
            <v>Fresh</v>
          </cell>
          <cell r="M5030" t="str">
            <v>N/A</v>
          </cell>
          <cell r="N5030" t="str">
            <v>-</v>
          </cell>
        </row>
        <row r="5031">
          <cell r="E5031" t="str">
            <v>JG-2168</v>
          </cell>
          <cell r="F5031" t="str">
            <v>2025-12-03 15:11:56</v>
          </cell>
          <cell r="G5031">
            <v>10000</v>
          </cell>
          <cell r="H5031">
            <v>46022</v>
          </cell>
          <cell r="I5031" t="str">
            <v>FARJAD.LATIF</v>
          </cell>
          <cell r="J5031" t="str">
            <v>Accepted</v>
          </cell>
          <cell r="K5031" t="str">
            <v>Online Transfer</v>
          </cell>
          <cell r="L5031" t="str">
            <v>Fresh</v>
          </cell>
          <cell r="M5031" t="str">
            <v>N/A</v>
          </cell>
          <cell r="N5031" t="str">
            <v>-</v>
          </cell>
        </row>
        <row r="5032">
          <cell r="E5032" t="str">
            <v>KOE-7065</v>
          </cell>
          <cell r="F5032" t="str">
            <v>2025-10-30 20:06:43</v>
          </cell>
          <cell r="G5032">
            <v>11000</v>
          </cell>
          <cell r="H5032">
            <v>45961</v>
          </cell>
          <cell r="I5032" t="str">
            <v>JEHANZEB.KHAN</v>
          </cell>
          <cell r="J5032" t="str">
            <v>Accepted</v>
          </cell>
          <cell r="K5032" t="str">
            <v>Online Transfer</v>
          </cell>
          <cell r="L5032" t="str">
            <v>Fresh</v>
          </cell>
          <cell r="M5032" t="str">
            <v>N/A</v>
          </cell>
          <cell r="N5032" t="str">
            <v>-</v>
          </cell>
        </row>
        <row r="5033">
          <cell r="E5033" t="str">
            <v>JG-2498</v>
          </cell>
          <cell r="F5033" t="str">
            <v>2025-12-03 14:18:10</v>
          </cell>
          <cell r="G5033">
            <v>10000</v>
          </cell>
          <cell r="H5033">
            <v>46022</v>
          </cell>
          <cell r="I5033" t="str">
            <v>FARJAD.LATIF</v>
          </cell>
          <cell r="J5033" t="str">
            <v>Accepted</v>
          </cell>
          <cell r="K5033" t="str">
            <v>Online Transfer</v>
          </cell>
          <cell r="L5033" t="str">
            <v>Fresh</v>
          </cell>
          <cell r="M5033" t="str">
            <v>N/A</v>
          </cell>
          <cell r="N5033" t="str">
            <v>-</v>
          </cell>
        </row>
        <row r="5034">
          <cell r="E5034" t="str">
            <v>H1092937</v>
          </cell>
          <cell r="F5034" t="str">
            <v>2025-12-05 20:49:08</v>
          </cell>
          <cell r="G5034">
            <v>12000</v>
          </cell>
          <cell r="H5034">
            <v>46024</v>
          </cell>
          <cell r="I5034" t="str">
            <v>HASSAN.MUSTAFA</v>
          </cell>
          <cell r="J5034" t="str">
            <v>Accepted</v>
          </cell>
          <cell r="K5034" t="str">
            <v>Online Transfer</v>
          </cell>
          <cell r="L5034" t="str">
            <v>Fresh</v>
          </cell>
          <cell r="M5034" t="str">
            <v>N/A</v>
          </cell>
          <cell r="N5034" t="str">
            <v>-</v>
          </cell>
        </row>
        <row r="5035">
          <cell r="E5035">
            <v>5480</v>
          </cell>
          <cell r="F5035" t="str">
            <v>2025-12-01 19:48:33</v>
          </cell>
          <cell r="G5035">
            <v>10000</v>
          </cell>
          <cell r="H5035">
            <v>46020</v>
          </cell>
          <cell r="I5035" t="str">
            <v>FARJAD.LATIF</v>
          </cell>
          <cell r="J5035" t="str">
            <v>Accepted</v>
          </cell>
          <cell r="K5035" t="str">
            <v>Online Transfer</v>
          </cell>
          <cell r="L5035" t="str">
            <v>Fresh</v>
          </cell>
          <cell r="M5035" t="str">
            <v>N/A</v>
          </cell>
          <cell r="N5035" t="str">
            <v>-</v>
          </cell>
        </row>
        <row r="5036">
          <cell r="E5036" t="str">
            <v>HA37S-110799</v>
          </cell>
          <cell r="F5036" t="str">
            <v>2025-12-23 18:22:20</v>
          </cell>
          <cell r="G5036">
            <v>14000</v>
          </cell>
          <cell r="H5036">
            <v>46030</v>
          </cell>
          <cell r="I5036" t="str">
            <v>ANIL</v>
          </cell>
          <cell r="J5036" t="str">
            <v>Accepted</v>
          </cell>
          <cell r="K5036" t="str">
            <v>Cash</v>
          </cell>
          <cell r="L5036" t="str">
            <v>Fresh</v>
          </cell>
          <cell r="M5036" t="str">
            <v>N/A</v>
          </cell>
          <cell r="N5036" t="str">
            <v>-</v>
          </cell>
        </row>
        <row r="5037">
          <cell r="E5037" t="str">
            <v>TRH224-0024678</v>
          </cell>
          <cell r="F5037" t="str">
            <v>2025-12-01 18:56:00</v>
          </cell>
          <cell r="G5037">
            <v>10000</v>
          </cell>
          <cell r="H5037">
            <v>46020</v>
          </cell>
          <cell r="I5037" t="str">
            <v>FARJAD.LATIF</v>
          </cell>
          <cell r="J5037" t="str">
            <v>Accepted</v>
          </cell>
          <cell r="K5037" t="str">
            <v>Online Transfer</v>
          </cell>
          <cell r="L5037" t="str">
            <v>Fresh</v>
          </cell>
          <cell r="M5037" t="str">
            <v>N/A</v>
          </cell>
          <cell r="N5037" t="str">
            <v>-</v>
          </cell>
        </row>
        <row r="5038">
          <cell r="E5038">
            <v>1078107</v>
          </cell>
          <cell r="F5038" t="str">
            <v>2025-12-31 21:42:39</v>
          </cell>
          <cell r="G5038">
            <v>13000</v>
          </cell>
          <cell r="H5038">
            <v>46023</v>
          </cell>
          <cell r="I5038" t="str">
            <v>FARJAD.LATIF</v>
          </cell>
          <cell r="J5038" t="str">
            <v>Accepted</v>
          </cell>
          <cell r="K5038" t="str">
            <v>Online Transfer</v>
          </cell>
          <cell r="L5038" t="str">
            <v>Fresh</v>
          </cell>
          <cell r="M5038" t="str">
            <v>N/A</v>
          </cell>
          <cell r="N5038" t="str">
            <v>-</v>
          </cell>
        </row>
        <row r="5039">
          <cell r="E5039" t="str">
            <v>N100019</v>
          </cell>
          <cell r="F5039" t="str">
            <v>2025-12-24 11:01:30</v>
          </cell>
          <cell r="G5039">
            <v>12500</v>
          </cell>
          <cell r="H5039">
            <v>46022</v>
          </cell>
          <cell r="I5039" t="str">
            <v>WAQAR.NABI</v>
          </cell>
          <cell r="J5039" t="str">
            <v>Accepted</v>
          </cell>
          <cell r="K5039" t="str">
            <v>Online Transfer</v>
          </cell>
          <cell r="L5039" t="str">
            <v>Fresh</v>
          </cell>
          <cell r="M5039" t="str">
            <v>N/A</v>
          </cell>
          <cell r="N5039" t="str">
            <v>-</v>
          </cell>
        </row>
        <row r="5040">
          <cell r="E5040" t="str">
            <v>NZB170R-4141423</v>
          </cell>
          <cell r="F5040" t="str">
            <v>2025-12-24 18:16:14</v>
          </cell>
          <cell r="G5040">
            <v>1500</v>
          </cell>
          <cell r="H5040">
            <v>46020</v>
          </cell>
          <cell r="I5040" t="str">
            <v>ANIL</v>
          </cell>
          <cell r="J5040" t="str">
            <v>Accepted</v>
          </cell>
          <cell r="K5040" t="str">
            <v>Online Transfer</v>
          </cell>
          <cell r="L5040" t="str">
            <v>Fresh</v>
          </cell>
          <cell r="M5040" t="str">
            <v>N/A</v>
          </cell>
          <cell r="N5040" t="str">
            <v>-</v>
          </cell>
        </row>
        <row r="5041">
          <cell r="E5041" t="str">
            <v>S2019237</v>
          </cell>
          <cell r="F5041" t="str">
            <v>2025-12-26 17:35:04</v>
          </cell>
          <cell r="G5041">
            <v>14000</v>
          </cell>
          <cell r="H5041">
            <v>45999</v>
          </cell>
          <cell r="I5041" t="str">
            <v>WAQAR.NABI</v>
          </cell>
          <cell r="J5041" t="str">
            <v>Accepted</v>
          </cell>
          <cell r="K5041" t="str">
            <v>Online Transfer</v>
          </cell>
          <cell r="L5041" t="str">
            <v>Fresh</v>
          </cell>
          <cell r="M5041" t="str">
            <v>N/A</v>
          </cell>
          <cell r="N5041" t="str">
            <v>-</v>
          </cell>
        </row>
        <row r="5042">
          <cell r="E5042" t="str">
            <v>LA350S-0319848</v>
          </cell>
          <cell r="F5042" t="str">
            <v>2025-12-26 15:45:29</v>
          </cell>
          <cell r="G5042">
            <v>13000</v>
          </cell>
          <cell r="H5042">
            <v>46022</v>
          </cell>
          <cell r="I5042" t="str">
            <v>FARHANA.FAISAL</v>
          </cell>
          <cell r="J5042" t="str">
            <v>Accepted</v>
          </cell>
          <cell r="K5042" t="str">
            <v>Online Transfer</v>
          </cell>
          <cell r="L5042" t="str">
            <v>Fresh</v>
          </cell>
          <cell r="M5042" t="str">
            <v>farhana faisal</v>
          </cell>
          <cell r="N5042" t="str">
            <v>42101-3901760-4</v>
          </cell>
        </row>
        <row r="5043">
          <cell r="E5043">
            <v>192554</v>
          </cell>
          <cell r="F5043" t="str">
            <v>2025-12-24 12:44:24</v>
          </cell>
          <cell r="G5043">
            <v>14000</v>
          </cell>
          <cell r="H5043">
            <v>46018</v>
          </cell>
          <cell r="I5043" t="str">
            <v>ANIL</v>
          </cell>
          <cell r="J5043" t="str">
            <v>Accepted</v>
          </cell>
          <cell r="K5043" t="str">
            <v>Online Transfer</v>
          </cell>
          <cell r="L5043" t="str">
            <v>Fresh</v>
          </cell>
          <cell r="M5043" t="str">
            <v>N/A</v>
          </cell>
          <cell r="N5043" t="str">
            <v>-</v>
          </cell>
        </row>
        <row r="5044">
          <cell r="E5044" t="str">
            <v>R075650</v>
          </cell>
          <cell r="F5044" t="str">
            <v>2025-12-19 14:22:00</v>
          </cell>
          <cell r="G5044">
            <v>18000</v>
          </cell>
          <cell r="H5044">
            <v>46018</v>
          </cell>
          <cell r="I5044" t="str">
            <v>ANIL</v>
          </cell>
          <cell r="J5044" t="str">
            <v>Accepted</v>
          </cell>
          <cell r="K5044" t="str">
            <v>Online Transfer</v>
          </cell>
          <cell r="L5044" t="str">
            <v>Fresh</v>
          </cell>
          <cell r="M5044" t="str">
            <v>N/A</v>
          </cell>
          <cell r="N5044" t="str">
            <v>-</v>
          </cell>
        </row>
        <row r="5045">
          <cell r="E5045" t="str">
            <v>NSP151-R9510235</v>
          </cell>
          <cell r="F5045" t="str">
            <v>2026-01-02 00:00:00</v>
          </cell>
          <cell r="G5045">
            <v>14000</v>
          </cell>
          <cell r="H5045">
            <v>46023</v>
          </cell>
          <cell r="I5045" t="str">
            <v>WASEEM.TARIQ</v>
          </cell>
          <cell r="J5045" t="str">
            <v>Accepted</v>
          </cell>
          <cell r="K5045" t="str">
            <v>Online Transfer</v>
          </cell>
          <cell r="L5045" t="str">
            <v>Conversion</v>
          </cell>
          <cell r="M5045" t="str">
            <v>N/A</v>
          </cell>
          <cell r="N5045" t="str">
            <v>-</v>
          </cell>
        </row>
        <row r="5046">
          <cell r="E5046">
            <v>1040790</v>
          </cell>
          <cell r="F5046" t="str">
            <v>2025-12-30 00:00:00</v>
          </cell>
          <cell r="G5046">
            <v>10000</v>
          </cell>
          <cell r="H5046">
            <v>46022</v>
          </cell>
          <cell r="I5046" t="str">
            <v>FARHANA.FAISAL</v>
          </cell>
          <cell r="J5046" t="str">
            <v>Accepted</v>
          </cell>
          <cell r="K5046" t="str">
            <v>Online Transfer</v>
          </cell>
          <cell r="L5046" t="str">
            <v>Fresh</v>
          </cell>
          <cell r="M5046" t="str">
            <v>N/A</v>
          </cell>
          <cell r="N5046" t="str">
            <v>-</v>
          </cell>
        </row>
        <row r="5047">
          <cell r="E5047" t="str">
            <v>NF1AET306H1248151</v>
          </cell>
          <cell r="F5047" t="str">
            <v>2025-12-29 18:13:39</v>
          </cell>
          <cell r="G5047">
            <v>18000</v>
          </cell>
          <cell r="H5047">
            <v>46021</v>
          </cell>
          <cell r="I5047" t="str">
            <v>MAIRAJ.HAQ</v>
          </cell>
          <cell r="J5047" t="str">
            <v>Accepted</v>
          </cell>
          <cell r="K5047" t="str">
            <v>Cash Deposit</v>
          </cell>
          <cell r="L5047" t="str">
            <v>Fresh</v>
          </cell>
          <cell r="M5047" t="str">
            <v>N/A</v>
          </cell>
          <cell r="N5047" t="str">
            <v>-</v>
          </cell>
        </row>
        <row r="5048">
          <cell r="E5048">
            <v>1273644</v>
          </cell>
          <cell r="F5048" t="str">
            <v>2025-12-29 16:33:58</v>
          </cell>
          <cell r="G5048">
            <v>12500</v>
          </cell>
          <cell r="H5048">
            <v>46021</v>
          </cell>
          <cell r="I5048" t="str">
            <v>MAIRAJ.HAQ</v>
          </cell>
          <cell r="J5048" t="str">
            <v>Accepted</v>
          </cell>
          <cell r="K5048" t="str">
            <v>Cash Deposit</v>
          </cell>
          <cell r="L5048" t="str">
            <v>Fresh</v>
          </cell>
          <cell r="M5048" t="str">
            <v>N/A</v>
          </cell>
          <cell r="N5048" t="str">
            <v>-</v>
          </cell>
        </row>
        <row r="5049">
          <cell r="E5049">
            <v>7043337</v>
          </cell>
          <cell r="F5049" t="str">
            <v>2022-12-27 18:45:00</v>
          </cell>
          <cell r="G5049">
            <v>12500</v>
          </cell>
          <cell r="H5049">
            <v>46023</v>
          </cell>
          <cell r="I5049" t="str">
            <v>WASEEM.TARIQ</v>
          </cell>
          <cell r="J5049" t="str">
            <v>Accepted</v>
          </cell>
          <cell r="K5049" t="str">
            <v>Online Transfer</v>
          </cell>
          <cell r="L5049" t="str">
            <v>Renewal</v>
          </cell>
          <cell r="M5049" t="str">
            <v>-</v>
          </cell>
          <cell r="N5049" t="str">
            <v>-</v>
          </cell>
        </row>
        <row r="5050">
          <cell r="E5050" t="str">
            <v>R7069166</v>
          </cell>
          <cell r="F5050" t="str">
            <v>2025-01-13 17:54:58</v>
          </cell>
          <cell r="G5050">
            <v>15000</v>
          </cell>
          <cell r="H5050">
            <v>46024</v>
          </cell>
          <cell r="I5050" t="str">
            <v>MUHAMMAD.UMER</v>
          </cell>
          <cell r="J5050" t="str">
            <v>Accepted</v>
          </cell>
          <cell r="K5050" t="str">
            <v>Online Transfer</v>
          </cell>
          <cell r="L5050" t="str">
            <v>Renewal</v>
          </cell>
          <cell r="M5050" t="str">
            <v>-</v>
          </cell>
          <cell r="N5050" t="str">
            <v>-</v>
          </cell>
        </row>
        <row r="5051">
          <cell r="E5051" t="str">
            <v>BJE-321</v>
          </cell>
          <cell r="F5051" t="str">
            <v>2025-12-31 22:36:32</v>
          </cell>
          <cell r="G5051">
            <v>13000</v>
          </cell>
          <cell r="H5051">
            <v>46023</v>
          </cell>
          <cell r="I5051" t="str">
            <v>WASIQ.JAVED</v>
          </cell>
          <cell r="J5051" t="str">
            <v>Accepted</v>
          </cell>
          <cell r="K5051" t="str">
            <v>Online Transfer</v>
          </cell>
          <cell r="L5051" t="str">
            <v>Fresh</v>
          </cell>
          <cell r="M5051" t="str">
            <v>N/A</v>
          </cell>
          <cell r="N5051" t="str">
            <v>-</v>
          </cell>
        </row>
        <row r="5052">
          <cell r="E5052" t="str">
            <v>NSP151R-950359</v>
          </cell>
          <cell r="F5052" t="str">
            <v>2025-09-12 14:17:41</v>
          </cell>
          <cell r="G5052">
            <v>12500</v>
          </cell>
          <cell r="H5052">
            <v>46007</v>
          </cell>
          <cell r="I5052" t="str">
            <v>JEHANZEB.KHAN</v>
          </cell>
          <cell r="J5052" t="str">
            <v>Accepted</v>
          </cell>
          <cell r="K5052" t="str">
            <v>Online Transfer</v>
          </cell>
          <cell r="L5052" t="str">
            <v>Fresh</v>
          </cell>
          <cell r="M5052" t="str">
            <v>N/A</v>
          </cell>
          <cell r="N5052" t="str">
            <v>-</v>
          </cell>
        </row>
        <row r="5053">
          <cell r="E5053">
            <v>1284046</v>
          </cell>
          <cell r="F5053" t="str">
            <v>2025-12-26 10:54:40</v>
          </cell>
          <cell r="G5053">
            <v>12500</v>
          </cell>
          <cell r="H5053">
            <v>46021</v>
          </cell>
          <cell r="I5053" t="str">
            <v>MAIRAJ.HAQ</v>
          </cell>
          <cell r="J5053" t="str">
            <v>Accepted</v>
          </cell>
          <cell r="K5053" t="str">
            <v>Online Transfer</v>
          </cell>
          <cell r="L5053" t="str">
            <v>Fresh</v>
          </cell>
          <cell r="M5053" t="str">
            <v>N/A</v>
          </cell>
          <cell r="N5053" t="str">
            <v>-</v>
          </cell>
        </row>
        <row r="5054">
          <cell r="E5054" t="str">
            <v>BVC-122</v>
          </cell>
          <cell r="F5054" t="str">
            <v>2025-12-31 19:32:22</v>
          </cell>
          <cell r="G5054">
            <v>10000</v>
          </cell>
          <cell r="H5054">
            <v>46022</v>
          </cell>
          <cell r="I5054" t="str">
            <v>WASIQ.JAVED</v>
          </cell>
          <cell r="J5054" t="str">
            <v>Accepted</v>
          </cell>
          <cell r="K5054" t="str">
            <v>Online Transfer</v>
          </cell>
          <cell r="L5054" t="str">
            <v>Fresh</v>
          </cell>
          <cell r="M5054" t="str">
            <v>N/A</v>
          </cell>
          <cell r="N5054" t="str">
            <v>-</v>
          </cell>
        </row>
        <row r="5055">
          <cell r="E5055" t="str">
            <v>R-1104766</v>
          </cell>
          <cell r="F5055" t="str">
            <v>2024-01-04 15:23:01</v>
          </cell>
          <cell r="G5055">
            <v>15000</v>
          </cell>
          <cell r="H5055">
            <v>46024</v>
          </cell>
          <cell r="I5055" t="str">
            <v>JAWAHIR.SAEED</v>
          </cell>
          <cell r="J5055" t="str">
            <v>Accepted</v>
          </cell>
          <cell r="K5055" t="str">
            <v>Online Transfer</v>
          </cell>
          <cell r="L5055" t="str">
            <v>Renewal</v>
          </cell>
          <cell r="M5055" t="str">
            <v>-</v>
          </cell>
          <cell r="N5055" t="str">
            <v>-</v>
          </cell>
        </row>
        <row r="5056">
          <cell r="E5056" t="str">
            <v>BF-88</v>
          </cell>
          <cell r="F5056" t="str">
            <v>2023-01-02 14:34:00</v>
          </cell>
          <cell r="G5056">
            <v>14000</v>
          </cell>
          <cell r="H5056">
            <v>46024</v>
          </cell>
          <cell r="I5056" t="str">
            <v>ALIZA.WALEED</v>
          </cell>
          <cell r="J5056" t="str">
            <v>Accepted</v>
          </cell>
          <cell r="K5056" t="str">
            <v>Online Transfer</v>
          </cell>
          <cell r="L5056" t="str">
            <v>Renewal</v>
          </cell>
          <cell r="M5056" t="str">
            <v>-</v>
          </cell>
          <cell r="N5056" t="str">
            <v>-</v>
          </cell>
        </row>
        <row r="5057">
          <cell r="E5057" t="str">
            <v>BLS-606</v>
          </cell>
          <cell r="F5057" t="str">
            <v>2025-12-31 15:06:30</v>
          </cell>
          <cell r="G5057">
            <v>12000</v>
          </cell>
          <cell r="H5057">
            <v>46022</v>
          </cell>
          <cell r="I5057" t="str">
            <v>WASIQ.JAVED</v>
          </cell>
          <cell r="J5057" t="str">
            <v>Accepted</v>
          </cell>
          <cell r="K5057" t="str">
            <v>Online Transfer</v>
          </cell>
          <cell r="L5057" t="str">
            <v>Fresh</v>
          </cell>
          <cell r="M5057" t="str">
            <v>N/A</v>
          </cell>
          <cell r="N5057" t="str">
            <v>-</v>
          </cell>
        </row>
        <row r="5058">
          <cell r="E5058" t="str">
            <v>GUN126R-5543774</v>
          </cell>
          <cell r="F5058" t="str">
            <v>2025-12-16 16:42:21</v>
          </cell>
          <cell r="G5058">
            <v>10000</v>
          </cell>
          <cell r="H5058">
            <v>46023</v>
          </cell>
          <cell r="I5058" t="str">
            <v>WASIQ.JAVED</v>
          </cell>
          <cell r="J5058" t="str">
            <v>Accepted</v>
          </cell>
          <cell r="K5058" t="str">
            <v>Online Transfer</v>
          </cell>
          <cell r="L5058" t="str">
            <v>Fresh</v>
          </cell>
          <cell r="M5058" t="str">
            <v>N/A</v>
          </cell>
          <cell r="N5058" t="str">
            <v>-</v>
          </cell>
        </row>
        <row r="5059">
          <cell r="E5059" t="str">
            <v>LE-3973</v>
          </cell>
          <cell r="F5059" t="str">
            <v>2025-12-13 18:15:00</v>
          </cell>
          <cell r="G5059">
            <v>10000</v>
          </cell>
          <cell r="H5059">
            <v>46013</v>
          </cell>
          <cell r="I5059" t="str">
            <v>WASIQ.JAVED</v>
          </cell>
          <cell r="J5059" t="str">
            <v>Accepted</v>
          </cell>
          <cell r="K5059" t="str">
            <v>Cash Deposit</v>
          </cell>
          <cell r="L5059" t="str">
            <v>Fresh</v>
          </cell>
          <cell r="M5059" t="str">
            <v>N/A</v>
          </cell>
          <cell r="N5059" t="str">
            <v>-</v>
          </cell>
        </row>
        <row r="5060">
          <cell r="E5060">
            <v>4199272</v>
          </cell>
          <cell r="F5060" t="str">
            <v>2020-01-16 12:47:15</v>
          </cell>
          <cell r="G5060">
            <v>15500</v>
          </cell>
          <cell r="H5060">
            <v>46024</v>
          </cell>
          <cell r="I5060" t="str">
            <v>YOUSUF.KHAN</v>
          </cell>
          <cell r="J5060" t="str">
            <v>Accepted</v>
          </cell>
          <cell r="K5060" t="str">
            <v>Online Transfer</v>
          </cell>
          <cell r="L5060" t="str">
            <v>Renewal</v>
          </cell>
          <cell r="M5060" t="str">
            <v>-</v>
          </cell>
          <cell r="N5060" t="str">
            <v>-</v>
          </cell>
        </row>
        <row r="5061">
          <cell r="E5061" t="str">
            <v>NSP150R-7065360</v>
          </cell>
          <cell r="F5061" t="str">
            <v>2025-12-02 14:33:23</v>
          </cell>
          <cell r="G5061">
            <v>23000</v>
          </cell>
          <cell r="H5061">
            <v>45993</v>
          </cell>
          <cell r="I5061" t="str">
            <v>WASIQ.JAVED</v>
          </cell>
          <cell r="J5061" t="str">
            <v>Accepted</v>
          </cell>
          <cell r="K5061" t="str">
            <v>Online Transfer</v>
          </cell>
          <cell r="L5061" t="str">
            <v>Fresh</v>
          </cell>
          <cell r="M5061" t="str">
            <v>N/A</v>
          </cell>
          <cell r="N5061" t="str">
            <v>-</v>
          </cell>
        </row>
        <row r="5062">
          <cell r="E5062">
            <v>210398</v>
          </cell>
          <cell r="F5062" t="str">
            <v>2025-12-16 13:34:26</v>
          </cell>
          <cell r="G5062">
            <v>25000</v>
          </cell>
          <cell r="H5062">
            <v>46021</v>
          </cell>
          <cell r="I5062" t="str">
            <v>ANIL</v>
          </cell>
          <cell r="J5062" t="str">
            <v>Accepted</v>
          </cell>
          <cell r="K5062" t="str">
            <v>Cash Deposit</v>
          </cell>
          <cell r="L5062" t="str">
            <v>Fresh</v>
          </cell>
          <cell r="M5062" t="str">
            <v>N/A</v>
          </cell>
          <cell r="N5062" t="str">
            <v>-</v>
          </cell>
        </row>
        <row r="5063">
          <cell r="E5063" t="str">
            <v>RR044963</v>
          </cell>
          <cell r="F5063" t="str">
            <v>2025-01-07 20:25:13</v>
          </cell>
          <cell r="G5063">
            <v>14000</v>
          </cell>
          <cell r="H5063">
            <v>46023</v>
          </cell>
          <cell r="I5063" t="str">
            <v>M.MUSTAFA</v>
          </cell>
          <cell r="J5063" t="str">
            <v>Accepted</v>
          </cell>
          <cell r="K5063" t="str">
            <v>Online Transfer</v>
          </cell>
          <cell r="L5063" t="str">
            <v>Renewal</v>
          </cell>
          <cell r="M5063" t="str">
            <v>-</v>
          </cell>
          <cell r="N5063" t="str">
            <v>-</v>
          </cell>
        </row>
        <row r="5064">
          <cell r="E5064" t="str">
            <v>US70-2188666</v>
          </cell>
          <cell r="F5064" t="str">
            <v>2023-01-17 18:57:08</v>
          </cell>
          <cell r="G5064">
            <v>15000</v>
          </cell>
          <cell r="H5064">
            <v>46024</v>
          </cell>
          <cell r="I5064" t="str">
            <v>YOUSUF.KHAN</v>
          </cell>
          <cell r="J5064" t="str">
            <v>Accepted</v>
          </cell>
          <cell r="K5064" t="str">
            <v>Online Transfer</v>
          </cell>
          <cell r="L5064" t="str">
            <v>Renewal</v>
          </cell>
          <cell r="M5064" t="str">
            <v>-</v>
          </cell>
          <cell r="N5064" t="str">
            <v>-</v>
          </cell>
        </row>
        <row r="5065">
          <cell r="E5065" t="str">
            <v>NFBGN8628SR048443</v>
          </cell>
          <cell r="F5065" t="str">
            <v>2025-12-24 12:39:53</v>
          </cell>
          <cell r="G5065">
            <v>12500</v>
          </cell>
          <cell r="H5065">
            <v>46014</v>
          </cell>
          <cell r="I5065" t="str">
            <v>MAIRAJ.HAQ</v>
          </cell>
          <cell r="J5065" t="str">
            <v>Accepted</v>
          </cell>
          <cell r="K5065" t="str">
            <v>Cash Deposit</v>
          </cell>
          <cell r="L5065" t="str">
            <v>Fresh</v>
          </cell>
          <cell r="M5065" t="str">
            <v>N/A</v>
          </cell>
          <cell r="N5065" t="str">
            <v>-</v>
          </cell>
        </row>
        <row r="5066">
          <cell r="E5066" t="str">
            <v>NF1AET306H1277718</v>
          </cell>
          <cell r="F5066" t="str">
            <v>2025-12-23 13:39:30</v>
          </cell>
          <cell r="G5066">
            <v>12500</v>
          </cell>
          <cell r="H5066">
            <v>46020</v>
          </cell>
          <cell r="I5066" t="str">
            <v>MAIRAJ.HAQ</v>
          </cell>
          <cell r="J5066" t="str">
            <v>Accepted</v>
          </cell>
          <cell r="K5066" t="str">
            <v>Cash Deposit</v>
          </cell>
          <cell r="L5066" t="str">
            <v>Fresh</v>
          </cell>
          <cell r="M5066" t="str">
            <v>N/A</v>
          </cell>
          <cell r="N5066" t="str">
            <v>-</v>
          </cell>
        </row>
        <row r="5067">
          <cell r="E5067" t="str">
            <v>KHI121202433</v>
          </cell>
          <cell r="F5067" t="str">
            <v>2024-01-12 16:58:48</v>
          </cell>
          <cell r="G5067">
            <v>15000</v>
          </cell>
          <cell r="H5067">
            <v>46024</v>
          </cell>
          <cell r="I5067" t="str">
            <v>HASNAIN</v>
          </cell>
          <cell r="J5067" t="str">
            <v>Accepted</v>
          </cell>
          <cell r="K5067" t="str">
            <v>Online Transfer</v>
          </cell>
          <cell r="L5067" t="str">
            <v>Renewal</v>
          </cell>
          <cell r="M5067" t="str">
            <v>-</v>
          </cell>
          <cell r="N5067" t="str">
            <v>-</v>
          </cell>
        </row>
        <row r="5068">
          <cell r="E5068" t="str">
            <v>NF1AVK31H10066022</v>
          </cell>
          <cell r="F5068" t="str">
            <v>2025-12-22 10:12:39</v>
          </cell>
          <cell r="G5068">
            <v>12500</v>
          </cell>
          <cell r="H5068">
            <v>46023</v>
          </cell>
          <cell r="I5068" t="str">
            <v>MAIRAJ.HAQ</v>
          </cell>
          <cell r="J5068" t="str">
            <v>Accepted</v>
          </cell>
          <cell r="K5068" t="str">
            <v>Online Transfer</v>
          </cell>
          <cell r="L5068" t="str">
            <v>Fresh</v>
          </cell>
          <cell r="M5068" t="str">
            <v>N/A</v>
          </cell>
          <cell r="N5068" t="str">
            <v>-</v>
          </cell>
        </row>
        <row r="5069">
          <cell r="E5069" t="str">
            <v>NSP150R-7066229</v>
          </cell>
          <cell r="F5069" t="str">
            <v>2025-12-20 11:03:50</v>
          </cell>
          <cell r="G5069">
            <v>12500</v>
          </cell>
          <cell r="H5069">
            <v>46014</v>
          </cell>
          <cell r="I5069" t="str">
            <v>MAIRAJ.HAQ</v>
          </cell>
          <cell r="J5069" t="str">
            <v>Accepted</v>
          </cell>
          <cell r="K5069" t="str">
            <v>Cash Deposit</v>
          </cell>
          <cell r="L5069" t="str">
            <v>Fresh</v>
          </cell>
          <cell r="M5069" t="str">
            <v>N/A</v>
          </cell>
          <cell r="N5069" t="str">
            <v>-</v>
          </cell>
        </row>
        <row r="5070">
          <cell r="E5070" t="str">
            <v>S00213335</v>
          </cell>
          <cell r="F5070" t="str">
            <v>2025-12-19 12:49:04</v>
          </cell>
          <cell r="G5070">
            <v>12500</v>
          </cell>
          <cell r="H5070">
            <v>46011</v>
          </cell>
          <cell r="I5070" t="str">
            <v>WAQAR.NABI</v>
          </cell>
          <cell r="J5070" t="str">
            <v>Accepted</v>
          </cell>
          <cell r="K5070" t="str">
            <v>Online Transfer</v>
          </cell>
          <cell r="L5070" t="str">
            <v>Fresh</v>
          </cell>
          <cell r="M5070" t="str">
            <v>N/A</v>
          </cell>
          <cell r="N5070" t="str">
            <v>-</v>
          </cell>
        </row>
        <row r="5071">
          <cell r="E5071">
            <v>175884</v>
          </cell>
          <cell r="F5071" t="str">
            <v>2024-12-18 16:56:57</v>
          </cell>
          <cell r="G5071">
            <v>12500</v>
          </cell>
          <cell r="H5071">
            <v>46024</v>
          </cell>
          <cell r="I5071" t="str">
            <v>ALIZA.WALEED</v>
          </cell>
          <cell r="J5071" t="str">
            <v>Accepted</v>
          </cell>
          <cell r="K5071" t="str">
            <v>Online Transfer</v>
          </cell>
          <cell r="L5071" t="str">
            <v>Renewal</v>
          </cell>
          <cell r="M5071" t="str">
            <v>-</v>
          </cell>
          <cell r="N5071" t="str">
            <v>-</v>
          </cell>
        </row>
        <row r="5072">
          <cell r="E5072" t="str">
            <v>H1083920</v>
          </cell>
          <cell r="F5072" t="str">
            <v>2023-01-14 11:59:46</v>
          </cell>
          <cell r="G5072">
            <v>11000</v>
          </cell>
          <cell r="H5072">
            <v>46023</v>
          </cell>
          <cell r="I5072" t="str">
            <v>JAWAHIR.SAEED</v>
          </cell>
          <cell r="J5072" t="str">
            <v>Accepted</v>
          </cell>
          <cell r="K5072" t="str">
            <v>Online Transfer</v>
          </cell>
          <cell r="L5072" t="str">
            <v>Renewal</v>
          </cell>
          <cell r="M5072" t="str">
            <v>-</v>
          </cell>
          <cell r="N5072" t="str">
            <v>-</v>
          </cell>
        </row>
        <row r="5073">
          <cell r="E5073">
            <v>909358</v>
          </cell>
          <cell r="F5073" t="str">
            <v>2025-11-24 14:47:40</v>
          </cell>
          <cell r="G5073">
            <v>11000</v>
          </cell>
          <cell r="H5073">
            <v>46000</v>
          </cell>
          <cell r="I5073" t="str">
            <v>WAQAR.NABI</v>
          </cell>
          <cell r="J5073" t="str">
            <v>Accepted</v>
          </cell>
          <cell r="K5073" t="str">
            <v>Online Transfer</v>
          </cell>
          <cell r="L5073" t="str">
            <v>Fresh</v>
          </cell>
          <cell r="M5073" t="str">
            <v>N/A</v>
          </cell>
          <cell r="N5073" t="str">
            <v>-</v>
          </cell>
        </row>
        <row r="5074">
          <cell r="E5074" t="str">
            <v>01297560</v>
          </cell>
          <cell r="F5074" t="str">
            <v>2025-12-19 15:34:08</v>
          </cell>
          <cell r="G5074">
            <v>12500</v>
          </cell>
          <cell r="H5074">
            <v>46023</v>
          </cell>
          <cell r="I5074" t="str">
            <v>MAIRAJ.HAQ</v>
          </cell>
          <cell r="J5074" t="str">
            <v>Accepted</v>
          </cell>
          <cell r="K5074" t="str">
            <v>Online Transfer</v>
          </cell>
          <cell r="L5074" t="str">
            <v>Fresh</v>
          </cell>
          <cell r="M5074" t="str">
            <v>N/A</v>
          </cell>
          <cell r="N5074" t="str">
            <v>-</v>
          </cell>
        </row>
        <row r="5075">
          <cell r="E5075" t="str">
            <v>V00105675</v>
          </cell>
          <cell r="F5075" t="str">
            <v>2025-12-31 15:20:32</v>
          </cell>
          <cell r="G5075">
            <v>12500</v>
          </cell>
          <cell r="H5075">
            <v>46022</v>
          </cell>
          <cell r="I5075" t="str">
            <v>WAQAR.NABI</v>
          </cell>
          <cell r="J5075" t="str">
            <v>Accepted</v>
          </cell>
          <cell r="K5075" t="str">
            <v>Online Transfer</v>
          </cell>
          <cell r="L5075" t="str">
            <v>Fresh</v>
          </cell>
          <cell r="M5075" t="str">
            <v>N/A</v>
          </cell>
          <cell r="N5075" t="str">
            <v>-</v>
          </cell>
        </row>
        <row r="5076">
          <cell r="E5076" t="str">
            <v>H1283187</v>
          </cell>
          <cell r="F5076" t="str">
            <v>2026-01-01 16:33:22</v>
          </cell>
          <cell r="G5076">
            <v>16000</v>
          </cell>
          <cell r="H5076">
            <v>46022</v>
          </cell>
          <cell r="I5076" t="str">
            <v>WAQAR.NABI</v>
          </cell>
          <cell r="J5076" t="str">
            <v>Accepted</v>
          </cell>
          <cell r="K5076" t="str">
            <v>Online Transfer</v>
          </cell>
          <cell r="L5076" t="str">
            <v>Fresh</v>
          </cell>
          <cell r="M5076" t="str">
            <v>N/A</v>
          </cell>
          <cell r="N5076" t="str">
            <v>-</v>
          </cell>
        </row>
        <row r="5077">
          <cell r="E5077" t="str">
            <v>NF1ADE17V00105680</v>
          </cell>
          <cell r="F5077" t="str">
            <v>2025-12-30 15:57:20</v>
          </cell>
          <cell r="G5077">
            <v>15000</v>
          </cell>
          <cell r="H5077">
            <v>46021</v>
          </cell>
          <cell r="I5077" t="str">
            <v>WAQAR.NABI</v>
          </cell>
          <cell r="J5077" t="str">
            <v>Accepted</v>
          </cell>
          <cell r="K5077" t="str">
            <v>Online Transfer</v>
          </cell>
          <cell r="L5077" t="str">
            <v>Fresh</v>
          </cell>
          <cell r="M5077" t="str">
            <v>N/A</v>
          </cell>
          <cell r="N5077" t="str">
            <v>-</v>
          </cell>
        </row>
        <row r="5078">
          <cell r="E5078" t="str">
            <v>NFBGM2661JR228395</v>
          </cell>
          <cell r="F5078" t="str">
            <v>2023-01-05 17:37:00</v>
          </cell>
          <cell r="G5078">
            <v>12000</v>
          </cell>
          <cell r="H5078">
            <v>46013</v>
          </cell>
          <cell r="I5078" t="str">
            <v>WASEEM.TARIQ</v>
          </cell>
          <cell r="J5078" t="str">
            <v>Accepted</v>
          </cell>
          <cell r="K5078" t="str">
            <v>Online Transfer</v>
          </cell>
          <cell r="L5078" t="str">
            <v>Renewal</v>
          </cell>
          <cell r="M5078" t="str">
            <v>-</v>
          </cell>
          <cell r="N5078" t="str">
            <v>-</v>
          </cell>
        </row>
        <row r="5079">
          <cell r="E5079" t="str">
            <v>M1001171</v>
          </cell>
          <cell r="F5079" t="str">
            <v>2025-01-16 18:29:31</v>
          </cell>
          <cell r="G5079">
            <v>12500</v>
          </cell>
          <cell r="H5079">
            <v>46023</v>
          </cell>
          <cell r="I5079" t="str">
            <v>AGHA.M.JAFFER</v>
          </cell>
          <cell r="J5079" t="str">
            <v>Accepted</v>
          </cell>
          <cell r="K5079" t="str">
            <v>Online Transfer</v>
          </cell>
          <cell r="L5079" t="str">
            <v>Renewal</v>
          </cell>
          <cell r="M5079" t="str">
            <v>-</v>
          </cell>
          <cell r="N5079" t="str">
            <v>-</v>
          </cell>
        </row>
        <row r="5080">
          <cell r="E5080" t="str">
            <v>V00105843</v>
          </cell>
          <cell r="F5080" t="str">
            <v>2025-12-26 16:37:45</v>
          </cell>
          <cell r="G5080">
            <v>12500</v>
          </cell>
          <cell r="H5080">
            <v>46018</v>
          </cell>
          <cell r="I5080" t="str">
            <v>WAQAR.NABI</v>
          </cell>
          <cell r="J5080" t="str">
            <v>Accepted</v>
          </cell>
          <cell r="K5080" t="str">
            <v>Online Transfer</v>
          </cell>
          <cell r="L5080" t="str">
            <v>Fresh</v>
          </cell>
          <cell r="M5080" t="str">
            <v>N/A</v>
          </cell>
          <cell r="N5080" t="str">
            <v>-</v>
          </cell>
        </row>
        <row r="5081">
          <cell r="E5081" t="str">
            <v>C-R7017863</v>
          </cell>
          <cell r="F5081" t="str">
            <v>2025-12-24 10:49:10</v>
          </cell>
          <cell r="G5081">
            <v>12500</v>
          </cell>
          <cell r="H5081">
            <v>46018</v>
          </cell>
          <cell r="I5081" t="str">
            <v>WAQAR.NABI</v>
          </cell>
          <cell r="J5081" t="str">
            <v>Accepted</v>
          </cell>
          <cell r="K5081" t="str">
            <v>Online Transfer</v>
          </cell>
          <cell r="L5081" t="str">
            <v>Fresh</v>
          </cell>
          <cell r="M5081" t="str">
            <v>N/A</v>
          </cell>
          <cell r="N5081" t="str">
            <v>-</v>
          </cell>
        </row>
        <row r="5082">
          <cell r="E5082">
            <v>7077303</v>
          </cell>
          <cell r="F5082" t="str">
            <v>2025-12-24 13:07:18</v>
          </cell>
          <cell r="G5082">
            <v>12500</v>
          </cell>
          <cell r="H5082">
            <v>46022</v>
          </cell>
          <cell r="I5082" t="str">
            <v>WAQAR.NABI</v>
          </cell>
          <cell r="J5082" t="str">
            <v>Accepted</v>
          </cell>
          <cell r="K5082" t="str">
            <v>Cash Deposit</v>
          </cell>
          <cell r="L5082" t="str">
            <v>Fresh</v>
          </cell>
          <cell r="M5082" t="str">
            <v>N/A</v>
          </cell>
          <cell r="N5082" t="str">
            <v>-</v>
          </cell>
        </row>
        <row r="5083">
          <cell r="E5083" t="str">
            <v>P001213</v>
          </cell>
          <cell r="F5083" t="str">
            <v>2025-12-20 12:49:39</v>
          </cell>
          <cell r="G5083">
            <v>12500</v>
          </cell>
          <cell r="H5083">
            <v>46022</v>
          </cell>
          <cell r="I5083" t="str">
            <v>WAQAR.NABI</v>
          </cell>
          <cell r="J5083" t="str">
            <v>Accepted</v>
          </cell>
          <cell r="K5083" t="str">
            <v>Cash Deposit</v>
          </cell>
          <cell r="L5083" t="str">
            <v>Fresh</v>
          </cell>
          <cell r="M5083" t="str">
            <v>N/A</v>
          </cell>
          <cell r="N5083" t="str">
            <v>-</v>
          </cell>
        </row>
        <row r="5084">
          <cell r="E5084" t="str">
            <v>L001283</v>
          </cell>
          <cell r="F5084" t="str">
            <v>2025-11-28 13:28:44</v>
          </cell>
          <cell r="G5084">
            <v>11500</v>
          </cell>
          <cell r="H5084">
            <v>46022</v>
          </cell>
          <cell r="I5084" t="str">
            <v>WAQAR.NABI</v>
          </cell>
          <cell r="J5084" t="str">
            <v>Accepted</v>
          </cell>
          <cell r="K5084" t="str">
            <v>Cash Deposit</v>
          </cell>
          <cell r="L5084" t="str">
            <v>Fresh</v>
          </cell>
          <cell r="M5084" t="str">
            <v>N/A</v>
          </cell>
          <cell r="N5084" t="str">
            <v>-</v>
          </cell>
        </row>
        <row r="5085">
          <cell r="E5085" t="str">
            <v>R-7071984</v>
          </cell>
          <cell r="F5085" t="str">
            <v>2020-01-07 12:21:04</v>
          </cell>
          <cell r="G5085">
            <v>10000</v>
          </cell>
          <cell r="H5085">
            <v>46023</v>
          </cell>
          <cell r="I5085" t="str">
            <v>AMIN.CHISHTI</v>
          </cell>
          <cell r="J5085" t="str">
            <v>Accepted</v>
          </cell>
          <cell r="K5085" t="str">
            <v>Online Transfer</v>
          </cell>
          <cell r="L5085" t="str">
            <v>Renewal</v>
          </cell>
          <cell r="M5085" t="str">
            <v>-</v>
          </cell>
          <cell r="N5085" t="str">
            <v>-</v>
          </cell>
        </row>
        <row r="5086">
          <cell r="E5086">
            <v>4174809</v>
          </cell>
          <cell r="F5086" t="str">
            <v>2025-01-10 00:00:00</v>
          </cell>
          <cell r="G5086">
            <v>14000</v>
          </cell>
          <cell r="H5086">
            <v>46023</v>
          </cell>
          <cell r="I5086" t="str">
            <v>MUHAMMAD.OWAIS</v>
          </cell>
          <cell r="J5086" t="str">
            <v>Accepted</v>
          </cell>
          <cell r="K5086" t="str">
            <v>Online Transfer</v>
          </cell>
          <cell r="L5086" t="str">
            <v>Renewal</v>
          </cell>
          <cell r="M5086" t="str">
            <v>-</v>
          </cell>
          <cell r="N5086" t="str">
            <v>-</v>
          </cell>
        </row>
        <row r="5087">
          <cell r="E5087" t="str">
            <v>JHMFD362085200287</v>
          </cell>
          <cell r="F5087" t="str">
            <v>2026-01-01 16:20:25</v>
          </cell>
          <cell r="G5087">
            <v>10000</v>
          </cell>
          <cell r="H5087">
            <v>46023</v>
          </cell>
          <cell r="I5087" t="str">
            <v>MUNEEB.HUSSAIN</v>
          </cell>
          <cell r="J5087" t="str">
            <v>Accepted</v>
          </cell>
          <cell r="K5087" t="str">
            <v>Online Transfer</v>
          </cell>
          <cell r="L5087" t="str">
            <v>Fresh</v>
          </cell>
          <cell r="M5087" t="str">
            <v>N/A</v>
          </cell>
          <cell r="N5087" t="str">
            <v>-</v>
          </cell>
        </row>
        <row r="5088">
          <cell r="E5088" t="str">
            <v>MH44S-104879</v>
          </cell>
          <cell r="F5088" t="str">
            <v>2026-01-01 17:21:22</v>
          </cell>
          <cell r="G5088">
            <v>10000</v>
          </cell>
          <cell r="H5088">
            <v>46023</v>
          </cell>
          <cell r="I5088" t="str">
            <v>MUNEEB.HUSSAIN</v>
          </cell>
          <cell r="J5088" t="str">
            <v>Accepted</v>
          </cell>
          <cell r="K5088" t="str">
            <v>Online Transfer</v>
          </cell>
          <cell r="L5088" t="str">
            <v>Fresh</v>
          </cell>
          <cell r="M5088" t="str">
            <v>N/A</v>
          </cell>
          <cell r="N5088" t="str">
            <v>-</v>
          </cell>
        </row>
        <row r="5089">
          <cell r="E5089" t="str">
            <v>NKMASE2E9S1007336</v>
          </cell>
          <cell r="F5089" t="str">
            <v>2025-12-30 15:07:19</v>
          </cell>
          <cell r="G5089">
            <v>12500</v>
          </cell>
          <cell r="H5089">
            <v>46023</v>
          </cell>
          <cell r="I5089" t="str">
            <v>S.FARAZ.AHSAN</v>
          </cell>
          <cell r="J5089" t="str">
            <v>Accepted</v>
          </cell>
          <cell r="K5089" t="str">
            <v>Online Transfer</v>
          </cell>
          <cell r="L5089" t="str">
            <v>Fresh</v>
          </cell>
          <cell r="M5089" t="str">
            <v>N/A</v>
          </cell>
          <cell r="N5089" t="str">
            <v>-</v>
          </cell>
        </row>
        <row r="5090">
          <cell r="E5090" t="str">
            <v>NF1AET306H1060833</v>
          </cell>
          <cell r="F5090" t="str">
            <v>2025-01-14 00:00:00</v>
          </cell>
          <cell r="G5090">
            <v>11000</v>
          </cell>
          <cell r="H5090">
            <v>46024</v>
          </cell>
          <cell r="I5090" t="str">
            <v>RAHAT.GUL</v>
          </cell>
          <cell r="J5090" t="str">
            <v>Accepted</v>
          </cell>
          <cell r="K5090" t="str">
            <v>Online Transfer</v>
          </cell>
          <cell r="L5090" t="str">
            <v>Renewal</v>
          </cell>
          <cell r="M5090" t="str">
            <v>-</v>
          </cell>
          <cell r="N5090" t="str">
            <v>-</v>
          </cell>
        </row>
        <row r="5091">
          <cell r="E5091" t="str">
            <v>NFBFC6660KR056674</v>
          </cell>
          <cell r="F5091" t="str">
            <v>2026-01-02 00:00:00</v>
          </cell>
          <cell r="G5091">
            <v>17000</v>
          </cell>
          <cell r="H5091">
            <v>46023</v>
          </cell>
          <cell r="I5091" t="str">
            <v>RAHAT.GUL</v>
          </cell>
          <cell r="J5091" t="str">
            <v>Accepted</v>
          </cell>
          <cell r="K5091" t="str">
            <v>Online Transfer</v>
          </cell>
          <cell r="L5091" t="str">
            <v>Conversion</v>
          </cell>
          <cell r="M5091" t="str">
            <v>N/A</v>
          </cell>
          <cell r="N5091" t="str">
            <v>-</v>
          </cell>
        </row>
        <row r="5092">
          <cell r="E5092" t="str">
            <v>V00107066</v>
          </cell>
          <cell r="F5092" t="str">
            <v>2025-12-27 13:05:44</v>
          </cell>
          <cell r="G5092">
            <v>12500</v>
          </cell>
          <cell r="H5092">
            <v>46023</v>
          </cell>
          <cell r="I5092" t="str">
            <v>UMER.AZEEM</v>
          </cell>
          <cell r="J5092" t="str">
            <v>Accepted</v>
          </cell>
          <cell r="K5092" t="str">
            <v>Online Transfer</v>
          </cell>
          <cell r="L5092" t="str">
            <v>Fresh</v>
          </cell>
          <cell r="M5092" t="str">
            <v>N/A</v>
          </cell>
          <cell r="N5092" t="str">
            <v>-</v>
          </cell>
        </row>
        <row r="5093">
          <cell r="E5093" t="str">
            <v>A200A-0072545</v>
          </cell>
          <cell r="F5093" t="str">
            <v>2026-01-01 14:41:48</v>
          </cell>
          <cell r="G5093">
            <v>13000</v>
          </cell>
          <cell r="H5093">
            <v>46023</v>
          </cell>
          <cell r="I5093" t="str">
            <v>UMER.AZEEM</v>
          </cell>
          <cell r="J5093" t="str">
            <v>Accepted</v>
          </cell>
          <cell r="K5093" t="str">
            <v>Online Transfer</v>
          </cell>
          <cell r="L5093" t="str">
            <v>Fresh</v>
          </cell>
          <cell r="M5093" t="str">
            <v>N/A</v>
          </cell>
          <cell r="N5093" t="str">
            <v>-</v>
          </cell>
        </row>
        <row r="5094">
          <cell r="E5094" t="str">
            <v>ZRE172R-7056736</v>
          </cell>
          <cell r="F5094" t="str">
            <v>2026-01-01 15:13:17</v>
          </cell>
          <cell r="G5094">
            <v>13000</v>
          </cell>
          <cell r="H5094">
            <v>46023</v>
          </cell>
          <cell r="I5094" t="str">
            <v>UMER.AZEEM</v>
          </cell>
          <cell r="J5094" t="str">
            <v>Accepted</v>
          </cell>
          <cell r="K5094" t="str">
            <v>Online Transfer</v>
          </cell>
          <cell r="L5094" t="str">
            <v>Fresh</v>
          </cell>
          <cell r="M5094" t="str">
            <v>N/A</v>
          </cell>
          <cell r="N5094" t="str">
            <v>-</v>
          </cell>
        </row>
        <row r="5095">
          <cell r="E5095" t="str">
            <v>NHP106285363</v>
          </cell>
          <cell r="F5095" t="str">
            <v>2025-12-24 11:35:14</v>
          </cell>
          <cell r="G5095">
            <v>12500</v>
          </cell>
          <cell r="H5095">
            <v>46023</v>
          </cell>
          <cell r="I5095" t="str">
            <v>UMER.AZEEM</v>
          </cell>
          <cell r="J5095" t="str">
            <v>Accepted</v>
          </cell>
          <cell r="K5095" t="str">
            <v>Online Transfer</v>
          </cell>
          <cell r="L5095" t="str">
            <v>Fresh</v>
          </cell>
          <cell r="M5095" t="str">
            <v>N/A</v>
          </cell>
          <cell r="N5095" t="str">
            <v>-</v>
          </cell>
        </row>
        <row r="5096">
          <cell r="E5096" t="str">
            <v>NF1AET306H1018792</v>
          </cell>
          <cell r="F5096" t="str">
            <v>2025-12-23 11:50:30</v>
          </cell>
          <cell r="G5096">
            <v>10000</v>
          </cell>
          <cell r="H5096">
            <v>46023</v>
          </cell>
          <cell r="I5096" t="str">
            <v>SHAYAN</v>
          </cell>
          <cell r="J5096" t="str">
            <v>Accepted</v>
          </cell>
          <cell r="K5096" t="str">
            <v>Online Transfer</v>
          </cell>
          <cell r="L5096" t="str">
            <v>Fresh</v>
          </cell>
          <cell r="M5096" t="str">
            <v>N/A</v>
          </cell>
          <cell r="N5096" t="str">
            <v>-</v>
          </cell>
        </row>
        <row r="5097">
          <cell r="E5097" t="str">
            <v>BRQ-016</v>
          </cell>
          <cell r="F5097" t="str">
            <v>2025-12-31 20:09:08</v>
          </cell>
          <cell r="G5097">
            <v>12500</v>
          </cell>
          <cell r="H5097">
            <v>46022</v>
          </cell>
          <cell r="I5097" t="str">
            <v>SHAYAN</v>
          </cell>
          <cell r="J5097" t="str">
            <v>Accepted</v>
          </cell>
          <cell r="K5097" t="str">
            <v>Online Transfer</v>
          </cell>
          <cell r="L5097" t="str">
            <v>Fresh</v>
          </cell>
          <cell r="M5097" t="str">
            <v>N/A</v>
          </cell>
          <cell r="N5097" t="str">
            <v>-</v>
          </cell>
        </row>
        <row r="5098">
          <cell r="E5098" t="str">
            <v>NF1AET306H1173073</v>
          </cell>
          <cell r="F5098" t="str">
            <v>2025-12-13 16:15:52</v>
          </cell>
          <cell r="G5098">
            <v>12500</v>
          </cell>
          <cell r="H5098">
            <v>46023</v>
          </cell>
          <cell r="I5098" t="str">
            <v>M.FAIZAN</v>
          </cell>
          <cell r="J5098" t="str">
            <v>Accepted</v>
          </cell>
          <cell r="K5098" t="str">
            <v>Online Transfer</v>
          </cell>
          <cell r="L5098" t="str">
            <v>Fresh</v>
          </cell>
          <cell r="M5098" t="str">
            <v>N/A</v>
          </cell>
          <cell r="N5098" t="str">
            <v>-</v>
          </cell>
        </row>
        <row r="5099">
          <cell r="E5099" t="str">
            <v>002195</v>
          </cell>
          <cell r="F5099" t="str">
            <v>2025-12-26 17:10:23</v>
          </cell>
          <cell r="G5099">
            <v>12500</v>
          </cell>
          <cell r="H5099">
            <v>46029</v>
          </cell>
          <cell r="I5099" t="str">
            <v>M.FAIZAN</v>
          </cell>
          <cell r="J5099" t="str">
            <v>Accepted</v>
          </cell>
          <cell r="K5099" t="str">
            <v>Cash</v>
          </cell>
          <cell r="L5099" t="str">
            <v>Fresh</v>
          </cell>
          <cell r="M5099" t="str">
            <v>N/A</v>
          </cell>
          <cell r="N5099" t="str">
            <v>-</v>
          </cell>
        </row>
        <row r="5100">
          <cell r="E5100">
            <v>305424</v>
          </cell>
          <cell r="F5100" t="str">
            <v>2025-12-26 17:08:58</v>
          </cell>
          <cell r="G5100">
            <v>12500</v>
          </cell>
          <cell r="H5100">
            <v>46029</v>
          </cell>
          <cell r="I5100" t="str">
            <v>M.FAIZAN</v>
          </cell>
          <cell r="J5100" t="str">
            <v>Accepted</v>
          </cell>
          <cell r="K5100" t="str">
            <v>Cash</v>
          </cell>
          <cell r="L5100" t="str">
            <v>Fresh</v>
          </cell>
          <cell r="M5100" t="str">
            <v>N/A</v>
          </cell>
          <cell r="N5100" t="str">
            <v>-</v>
          </cell>
        </row>
        <row r="5101">
          <cell r="E5101" t="str">
            <v>SR308PK285980</v>
          </cell>
          <cell r="F5101" t="str">
            <v>2025-12-26 17:09:35</v>
          </cell>
          <cell r="G5101">
            <v>12500</v>
          </cell>
          <cell r="H5101">
            <v>46029</v>
          </cell>
          <cell r="I5101" t="str">
            <v>M.FAIZAN</v>
          </cell>
          <cell r="J5101" t="str">
            <v>Accepted</v>
          </cell>
          <cell r="K5101" t="str">
            <v>Cash</v>
          </cell>
          <cell r="L5101" t="str">
            <v>Fresh</v>
          </cell>
          <cell r="M5101" t="str">
            <v>N/A</v>
          </cell>
          <cell r="N5101" t="str">
            <v>-</v>
          </cell>
        </row>
        <row r="5102">
          <cell r="E5102" t="str">
            <v>BP-2186</v>
          </cell>
          <cell r="F5102" t="str">
            <v>2025-12-11 15:38:06</v>
          </cell>
          <cell r="G5102">
            <v>12500</v>
          </cell>
          <cell r="H5102">
            <v>46029</v>
          </cell>
          <cell r="I5102" t="str">
            <v>M.FAIZAN</v>
          </cell>
          <cell r="J5102" t="str">
            <v>Accepted</v>
          </cell>
          <cell r="K5102" t="str">
            <v>Cash</v>
          </cell>
          <cell r="L5102" t="str">
            <v>Fresh</v>
          </cell>
          <cell r="M5102" t="str">
            <v>N/A</v>
          </cell>
          <cell r="N5102" t="str">
            <v>-</v>
          </cell>
        </row>
        <row r="5103">
          <cell r="E5103" t="str">
            <v>GUN126R-5544456</v>
          </cell>
          <cell r="F5103" t="str">
            <v>2026-01-01 16:42:37</v>
          </cell>
          <cell r="G5103">
            <v>13000</v>
          </cell>
          <cell r="H5103">
            <v>46023</v>
          </cell>
          <cell r="I5103" t="str">
            <v>MUNEEB.HUSSAIN</v>
          </cell>
          <cell r="J5103" t="str">
            <v>Accepted</v>
          </cell>
          <cell r="K5103" t="str">
            <v>Online Transfer</v>
          </cell>
          <cell r="L5103" t="str">
            <v>Fresh</v>
          </cell>
          <cell r="M5103" t="str">
            <v>N/A</v>
          </cell>
          <cell r="N5103" t="str">
            <v>-</v>
          </cell>
        </row>
        <row r="5104">
          <cell r="E5104" t="str">
            <v>NF1AVK31H10104533</v>
          </cell>
          <cell r="F5104" t="str">
            <v>2025-12-24 00:00:00</v>
          </cell>
          <cell r="G5104">
            <v>12500</v>
          </cell>
          <cell r="H5104">
            <v>46015</v>
          </cell>
          <cell r="I5104" t="str">
            <v>KHIZAR.SHERWANI</v>
          </cell>
          <cell r="J5104" t="str">
            <v>Accepted</v>
          </cell>
          <cell r="K5104" t="str">
            <v>Online Transfer</v>
          </cell>
          <cell r="L5104" t="str">
            <v>Fresh</v>
          </cell>
          <cell r="M5104" t="str">
            <v>N/A</v>
          </cell>
          <cell r="N5104" t="str">
            <v>-</v>
          </cell>
        </row>
        <row r="5105">
          <cell r="E5105" t="str">
            <v>A1J310PK10074902</v>
          </cell>
          <cell r="F5105" t="str">
            <v>2026-01-01 15:25:40</v>
          </cell>
          <cell r="G5105">
            <v>13000</v>
          </cell>
          <cell r="H5105">
            <v>46021</v>
          </cell>
          <cell r="I5105" t="str">
            <v>MUNEEB.HUSSAIN</v>
          </cell>
          <cell r="J5105" t="str">
            <v>Accepted</v>
          </cell>
          <cell r="K5105" t="str">
            <v>Online Transfer</v>
          </cell>
          <cell r="L5105" t="str">
            <v>Fresh</v>
          </cell>
          <cell r="M5105" t="str">
            <v>N/A</v>
          </cell>
          <cell r="N5105" t="str">
            <v>-</v>
          </cell>
        </row>
        <row r="5106">
          <cell r="E5106" t="str">
            <v>NF1SZC63S00206148</v>
          </cell>
          <cell r="F5106" t="str">
            <v>2025-12-25 14:10:33</v>
          </cell>
          <cell r="G5106">
            <v>12500</v>
          </cell>
          <cell r="H5106">
            <v>46018</v>
          </cell>
          <cell r="I5106" t="str">
            <v>KHIZAR.SHERWANI</v>
          </cell>
          <cell r="J5106" t="str">
            <v>Accepted</v>
          </cell>
          <cell r="K5106" t="str">
            <v>Online Transfer</v>
          </cell>
          <cell r="L5106" t="str">
            <v>Fresh</v>
          </cell>
          <cell r="M5106" t="str">
            <v>N/A</v>
          </cell>
          <cell r="N5106" t="str">
            <v>-</v>
          </cell>
        </row>
        <row r="5107">
          <cell r="E5107" t="str">
            <v>AXJ-738(A)</v>
          </cell>
          <cell r="F5107" t="str">
            <v>2025-12-19 18:15:22</v>
          </cell>
          <cell r="G5107">
            <v>12500</v>
          </cell>
          <cell r="H5107">
            <v>46010</v>
          </cell>
          <cell r="I5107" t="str">
            <v>KHIZAR.SHERWANI</v>
          </cell>
          <cell r="J5107" t="str">
            <v>Accepted</v>
          </cell>
          <cell r="K5107" t="str">
            <v>Online Transfer</v>
          </cell>
          <cell r="L5107" t="str">
            <v>Fresh</v>
          </cell>
          <cell r="M5107" t="str">
            <v>N/A</v>
          </cell>
          <cell r="N5107" t="str">
            <v>-</v>
          </cell>
        </row>
        <row r="5108">
          <cell r="E5108">
            <v>6060678</v>
          </cell>
          <cell r="F5108" t="str">
            <v>2021-12-06 17:22:54</v>
          </cell>
          <cell r="G5108">
            <v>14000</v>
          </cell>
          <cell r="H5108">
            <v>46023</v>
          </cell>
          <cell r="I5108" t="str">
            <v>ABDUL.AHAD</v>
          </cell>
          <cell r="J5108" t="str">
            <v>Accepted</v>
          </cell>
          <cell r="K5108" t="str">
            <v>Online Transfer</v>
          </cell>
          <cell r="L5108" t="str">
            <v>Renewal</v>
          </cell>
          <cell r="M5108" t="str">
            <v>-</v>
          </cell>
          <cell r="N5108" t="str">
            <v>-</v>
          </cell>
        </row>
        <row r="5109">
          <cell r="E5109" t="str">
            <v>ABB-198(A)</v>
          </cell>
          <cell r="F5109" t="str">
            <v>2025-12-15 12:40:12</v>
          </cell>
          <cell r="G5109">
            <v>12500</v>
          </cell>
          <cell r="H5109">
            <v>46013</v>
          </cell>
          <cell r="I5109" t="str">
            <v>KHIZAR.SHERWANI</v>
          </cell>
          <cell r="J5109" t="str">
            <v>Accepted</v>
          </cell>
          <cell r="K5109" t="str">
            <v>Cash Deposit</v>
          </cell>
          <cell r="L5109" t="str">
            <v>Fresh</v>
          </cell>
          <cell r="M5109" t="str">
            <v>N/A</v>
          </cell>
          <cell r="N5109" t="str">
            <v>-</v>
          </cell>
        </row>
        <row r="5110">
          <cell r="E5110" t="str">
            <v>R042996</v>
          </cell>
          <cell r="F5110" t="str">
            <v>2022-01-10 21:33:07</v>
          </cell>
          <cell r="G5110">
            <v>13000</v>
          </cell>
          <cell r="H5110">
            <v>46023</v>
          </cell>
          <cell r="I5110" t="str">
            <v>ABDUL.AHAD</v>
          </cell>
          <cell r="J5110" t="str">
            <v>Accepted</v>
          </cell>
          <cell r="K5110" t="str">
            <v>Online Transfer</v>
          </cell>
          <cell r="L5110" t="str">
            <v>Renewal</v>
          </cell>
          <cell r="M5110" t="str">
            <v>-</v>
          </cell>
          <cell r="N5110" t="str">
            <v>-</v>
          </cell>
        </row>
        <row r="5111">
          <cell r="E5111">
            <v>4200600</v>
          </cell>
          <cell r="F5111" t="str">
            <v>2021-12-22 15:15:45</v>
          </cell>
          <cell r="G5111">
            <v>12000</v>
          </cell>
          <cell r="H5111">
            <v>46023</v>
          </cell>
          <cell r="I5111" t="str">
            <v>ABDUL.AHAD</v>
          </cell>
          <cell r="J5111" t="str">
            <v>Accepted</v>
          </cell>
          <cell r="K5111" t="str">
            <v>Online Transfer</v>
          </cell>
          <cell r="L5111" t="str">
            <v>Renewal</v>
          </cell>
          <cell r="M5111" t="str">
            <v>-</v>
          </cell>
          <cell r="N5111" t="str">
            <v>-</v>
          </cell>
        </row>
        <row r="5112">
          <cell r="E5112" t="str">
            <v>S-100633</v>
          </cell>
          <cell r="F5112" t="str">
            <v>2025-01-14 14:37:59</v>
          </cell>
          <cell r="G5112">
            <v>12500</v>
          </cell>
          <cell r="H5112">
            <v>46023</v>
          </cell>
          <cell r="I5112" t="str">
            <v>IQRA.KHAN</v>
          </cell>
          <cell r="J5112" t="str">
            <v>Accepted</v>
          </cell>
          <cell r="K5112" t="str">
            <v>Online Transfer</v>
          </cell>
          <cell r="L5112" t="str">
            <v>Renewal</v>
          </cell>
          <cell r="M5112" t="str">
            <v>-</v>
          </cell>
          <cell r="N5112" t="str">
            <v>-</v>
          </cell>
        </row>
        <row r="5113">
          <cell r="E5113" t="str">
            <v>NSP150R-7023937</v>
          </cell>
          <cell r="F5113" t="str">
            <v>2024-01-15 00:00:00</v>
          </cell>
          <cell r="G5113">
            <v>12000</v>
          </cell>
          <cell r="H5113">
            <v>46023</v>
          </cell>
          <cell r="I5113" t="str">
            <v>ABDUL.AHAD</v>
          </cell>
          <cell r="J5113" t="str">
            <v>Accepted</v>
          </cell>
          <cell r="K5113" t="str">
            <v>Online Transfer</v>
          </cell>
          <cell r="L5113" t="str">
            <v>Renewal</v>
          </cell>
          <cell r="M5113" t="str">
            <v>-</v>
          </cell>
          <cell r="N5113" t="str">
            <v>-</v>
          </cell>
        </row>
        <row r="5114">
          <cell r="E5114">
            <v>4088262</v>
          </cell>
          <cell r="F5114" t="str">
            <v>2022-01-15 13:47:58</v>
          </cell>
          <cell r="G5114">
            <v>15000</v>
          </cell>
          <cell r="H5114">
            <v>46022</v>
          </cell>
          <cell r="I5114" t="str">
            <v>ABDUL.AHAD</v>
          </cell>
          <cell r="J5114" t="str">
            <v>Accepted</v>
          </cell>
          <cell r="K5114" t="str">
            <v>Online Transfer</v>
          </cell>
          <cell r="L5114" t="str">
            <v>Renewal</v>
          </cell>
          <cell r="M5114" t="str">
            <v>-</v>
          </cell>
          <cell r="N5114" t="str">
            <v>-</v>
          </cell>
        </row>
        <row r="5115">
          <cell r="E5115" t="str">
            <v>BJ-6147(A)</v>
          </cell>
          <cell r="F5115" t="str">
            <v>2025-12-16 17:45:44</v>
          </cell>
          <cell r="G5115">
            <v>13000</v>
          </cell>
          <cell r="H5115">
            <v>46007</v>
          </cell>
          <cell r="I5115" t="str">
            <v>KHIZAR.SHERWANI</v>
          </cell>
          <cell r="J5115" t="str">
            <v>Accepted</v>
          </cell>
          <cell r="K5115" t="str">
            <v>Online Transfer</v>
          </cell>
          <cell r="L5115" t="str">
            <v>Fresh</v>
          </cell>
          <cell r="M5115" t="str">
            <v>N/A</v>
          </cell>
          <cell r="N5115" t="str">
            <v>-</v>
          </cell>
        </row>
        <row r="5116">
          <cell r="E5116" t="str">
            <v>R-4022372</v>
          </cell>
          <cell r="F5116" t="str">
            <v>2022-01-10 14:09:22</v>
          </cell>
          <cell r="G5116">
            <v>15000</v>
          </cell>
          <cell r="H5116">
            <v>46022</v>
          </cell>
          <cell r="I5116" t="str">
            <v>ABDUL.AHAD</v>
          </cell>
          <cell r="J5116" t="str">
            <v>Accepted</v>
          </cell>
          <cell r="K5116" t="str">
            <v>Online Transfer</v>
          </cell>
          <cell r="L5116" t="str">
            <v>Renewal</v>
          </cell>
          <cell r="M5116" t="str">
            <v>-</v>
          </cell>
          <cell r="N5116" t="str">
            <v>-</v>
          </cell>
        </row>
        <row r="5117">
          <cell r="E5117">
            <v>79048</v>
          </cell>
          <cell r="F5117" t="str">
            <v>2025-01-14 15:17:12</v>
          </cell>
          <cell r="G5117">
            <v>14000</v>
          </cell>
          <cell r="H5117">
            <v>46023</v>
          </cell>
          <cell r="I5117" t="str">
            <v>RAHAT.GUL</v>
          </cell>
          <cell r="J5117" t="str">
            <v>Accepted</v>
          </cell>
          <cell r="K5117" t="str">
            <v>Online Transfer</v>
          </cell>
          <cell r="L5117" t="str">
            <v>Renewal</v>
          </cell>
          <cell r="M5117" t="str">
            <v>-</v>
          </cell>
          <cell r="N5117" t="str">
            <v>-</v>
          </cell>
        </row>
        <row r="5118">
          <cell r="E5118">
            <v>7037320</v>
          </cell>
          <cell r="F5118" t="str">
            <v>2022-12-05 16:19:00</v>
          </cell>
          <cell r="G5118">
            <v>1333</v>
          </cell>
          <cell r="H5118">
            <v>46024</v>
          </cell>
          <cell r="I5118" t="str">
            <v>ABDUL.AHAD</v>
          </cell>
          <cell r="J5118" t="str">
            <v>Accepted</v>
          </cell>
          <cell r="K5118" t="str">
            <v>Cheque Deposit</v>
          </cell>
          <cell r="L5118" t="str">
            <v>Renewal</v>
          </cell>
          <cell r="M5118" t="str">
            <v>-</v>
          </cell>
          <cell r="N5118" t="str">
            <v>-</v>
          </cell>
        </row>
        <row r="5119">
          <cell r="E5119" t="str">
            <v>NF1AVK31H10102646</v>
          </cell>
          <cell r="F5119" t="str">
            <v>2026-01-01 00:00:00</v>
          </cell>
          <cell r="G5119">
            <v>13000</v>
          </cell>
          <cell r="H5119">
            <v>46023</v>
          </cell>
          <cell r="I5119" t="str">
            <v>JAWAHIR.SAEED</v>
          </cell>
          <cell r="J5119" t="str">
            <v>Accepted</v>
          </cell>
          <cell r="K5119" t="str">
            <v>Online Transfer</v>
          </cell>
          <cell r="L5119" t="str">
            <v>Conversion</v>
          </cell>
          <cell r="M5119" t="str">
            <v>N/A</v>
          </cell>
          <cell r="N5119" t="str">
            <v>-</v>
          </cell>
        </row>
        <row r="5120">
          <cell r="E5120" t="str">
            <v>BSP-394</v>
          </cell>
          <cell r="F5120" t="str">
            <v>2025-12-24 16:10:31</v>
          </cell>
          <cell r="G5120">
            <v>12500</v>
          </cell>
          <cell r="H5120">
            <v>46017</v>
          </cell>
          <cell r="I5120" t="str">
            <v>KHIZAR.SHERWANI</v>
          </cell>
          <cell r="J5120" t="str">
            <v>Accepted</v>
          </cell>
          <cell r="K5120" t="str">
            <v>Online Transfer</v>
          </cell>
          <cell r="L5120" t="str">
            <v>Fresh</v>
          </cell>
          <cell r="M5120" t="str">
            <v>N/A</v>
          </cell>
          <cell r="N5120" t="str">
            <v>-</v>
          </cell>
        </row>
        <row r="5121">
          <cell r="E5121" t="str">
            <v>CAV-672(A)</v>
          </cell>
          <cell r="F5121" t="str">
            <v>2025-12-15 15:37:09</v>
          </cell>
          <cell r="G5121">
            <v>12500</v>
          </cell>
          <cell r="H5121">
            <v>46006</v>
          </cell>
          <cell r="I5121" t="str">
            <v>KHIZAR.SHERWANI</v>
          </cell>
          <cell r="J5121" t="str">
            <v>Accepted</v>
          </cell>
          <cell r="K5121" t="str">
            <v>Online Transfer</v>
          </cell>
          <cell r="L5121" t="str">
            <v>Fresh</v>
          </cell>
          <cell r="M5121" t="str">
            <v>N/A</v>
          </cell>
          <cell r="N5121" t="str">
            <v>-</v>
          </cell>
        </row>
        <row r="5122">
          <cell r="E5122" t="str">
            <v>NF1AET306H1112540</v>
          </cell>
          <cell r="F5122" t="str">
            <v>2025-12-11 17:28:49</v>
          </cell>
          <cell r="G5122">
            <v>12500</v>
          </cell>
          <cell r="H5122">
            <v>46002</v>
          </cell>
          <cell r="I5122" t="str">
            <v>KHIZAR.SHERWANI</v>
          </cell>
          <cell r="J5122" t="str">
            <v>Accepted</v>
          </cell>
          <cell r="K5122" t="str">
            <v>Online Transfer</v>
          </cell>
          <cell r="L5122" t="str">
            <v>Fresh</v>
          </cell>
          <cell r="M5122" t="str">
            <v>N/A</v>
          </cell>
          <cell r="N5122" t="str">
            <v>-</v>
          </cell>
        </row>
        <row r="5123">
          <cell r="E5123" t="str">
            <v>CK000836</v>
          </cell>
          <cell r="F5123" t="str">
            <v>2025-12-13 12:34:04</v>
          </cell>
          <cell r="G5123">
            <v>12500</v>
          </cell>
          <cell r="H5123">
            <v>46004</v>
          </cell>
          <cell r="I5123" t="str">
            <v>KHIZAR.SHERWANI</v>
          </cell>
          <cell r="J5123" t="str">
            <v>Accepted</v>
          </cell>
          <cell r="K5123" t="str">
            <v>Online Transfer</v>
          </cell>
          <cell r="L5123" t="str">
            <v>Fresh</v>
          </cell>
          <cell r="M5123" t="str">
            <v>N/A</v>
          </cell>
          <cell r="N5123" t="str">
            <v>-</v>
          </cell>
        </row>
        <row r="5124">
          <cell r="E5124">
            <v>506029294</v>
          </cell>
          <cell r="F5124" t="str">
            <v>2024-01-08 13:14:56</v>
          </cell>
          <cell r="G5124">
            <v>10000</v>
          </cell>
          <cell r="H5124">
            <v>46023</v>
          </cell>
          <cell r="I5124" t="str">
            <v>JAWAHIR.SAEED</v>
          </cell>
          <cell r="J5124" t="str">
            <v>Accepted</v>
          </cell>
          <cell r="K5124" t="str">
            <v>Online Transfer</v>
          </cell>
          <cell r="L5124" t="str">
            <v>Renewal</v>
          </cell>
          <cell r="M5124" t="str">
            <v>-</v>
          </cell>
          <cell r="N5124" t="str">
            <v>-</v>
          </cell>
        </row>
        <row r="5125">
          <cell r="E5125">
            <v>1225879</v>
          </cell>
          <cell r="F5125" t="str">
            <v>2026-01-01 00:00:00</v>
          </cell>
          <cell r="G5125">
            <v>17000</v>
          </cell>
          <cell r="H5125">
            <v>46029</v>
          </cell>
          <cell r="I5125" t="str">
            <v>RAHAT.GUL</v>
          </cell>
          <cell r="J5125" t="str">
            <v>Accepted</v>
          </cell>
          <cell r="K5125" t="str">
            <v>Cash</v>
          </cell>
          <cell r="L5125" t="str">
            <v>Conversion</v>
          </cell>
          <cell r="M5125" t="str">
            <v>N/A</v>
          </cell>
          <cell r="N5125" t="str">
            <v>-</v>
          </cell>
        </row>
        <row r="5126">
          <cell r="E5126" t="str">
            <v>NFJV3JA39KL001479</v>
          </cell>
          <cell r="F5126" t="str">
            <v>2025-12-04 19:02:55</v>
          </cell>
          <cell r="G5126">
            <v>12500</v>
          </cell>
          <cell r="H5126">
            <v>46002</v>
          </cell>
          <cell r="I5126" t="str">
            <v>KHIZAR.SHERWANI</v>
          </cell>
          <cell r="J5126" t="str">
            <v>Accepted</v>
          </cell>
          <cell r="K5126" t="str">
            <v>Online Transfer</v>
          </cell>
          <cell r="L5126" t="str">
            <v>Fresh</v>
          </cell>
          <cell r="M5126" t="str">
            <v>N/A</v>
          </cell>
          <cell r="N5126" t="str">
            <v>-</v>
          </cell>
        </row>
        <row r="5127">
          <cell r="E5127" t="str">
            <v>BK-5842(A)</v>
          </cell>
          <cell r="F5127" t="str">
            <v>2025-12-04 18:20:46</v>
          </cell>
          <cell r="G5127">
            <v>12500</v>
          </cell>
          <cell r="H5127">
            <v>45995</v>
          </cell>
          <cell r="I5127" t="str">
            <v>KHIZAR.SHERWANI</v>
          </cell>
          <cell r="J5127" t="str">
            <v>Accepted</v>
          </cell>
          <cell r="K5127" t="str">
            <v>Online Transfer</v>
          </cell>
          <cell r="L5127" t="str">
            <v>Fresh</v>
          </cell>
          <cell r="M5127" t="str">
            <v>N/A</v>
          </cell>
          <cell r="N5127" t="str">
            <v>-</v>
          </cell>
        </row>
        <row r="5128">
          <cell r="E5128" t="str">
            <v>R071946</v>
          </cell>
          <cell r="F5128" t="str">
            <v>2024-01-15 13:38:12</v>
          </cell>
          <cell r="G5128">
            <v>14000</v>
          </cell>
          <cell r="H5128">
            <v>46023</v>
          </cell>
          <cell r="I5128" t="str">
            <v>SAIF.MALIK</v>
          </cell>
          <cell r="J5128" t="str">
            <v>Accepted</v>
          </cell>
          <cell r="K5128" t="str">
            <v>Online Transfer</v>
          </cell>
          <cell r="L5128" t="str">
            <v>Renewal</v>
          </cell>
          <cell r="M5128" t="str">
            <v>-</v>
          </cell>
          <cell r="N5128" t="str">
            <v>-</v>
          </cell>
        </row>
        <row r="5129">
          <cell r="E5129" t="str">
            <v>LA900S0118754</v>
          </cell>
          <cell r="F5129" t="str">
            <v>2025-12-03 15:53:34</v>
          </cell>
          <cell r="G5129">
            <v>12500</v>
          </cell>
          <cell r="H5129">
            <v>45994</v>
          </cell>
          <cell r="I5129" t="str">
            <v>KHIZAR.SHERWANI</v>
          </cell>
          <cell r="J5129" t="str">
            <v>Accepted</v>
          </cell>
          <cell r="K5129" t="str">
            <v>Online Transfer</v>
          </cell>
          <cell r="L5129" t="str">
            <v>Fresh</v>
          </cell>
          <cell r="M5129" t="str">
            <v>N/A</v>
          </cell>
          <cell r="N5129" t="str">
            <v>-</v>
          </cell>
        </row>
        <row r="5130">
          <cell r="E5130" t="str">
            <v>BJX-518(A)</v>
          </cell>
          <cell r="F5130" t="str">
            <v>2025-12-01 13:30:33</v>
          </cell>
          <cell r="G5130">
            <v>13000</v>
          </cell>
          <cell r="H5130">
            <v>45993</v>
          </cell>
          <cell r="I5130" t="str">
            <v>KHIZAR.SHERWANI</v>
          </cell>
          <cell r="J5130" t="str">
            <v>Accepted</v>
          </cell>
          <cell r="K5130" t="str">
            <v>Online Transfer</v>
          </cell>
          <cell r="L5130" t="str">
            <v>Fresh</v>
          </cell>
          <cell r="M5130" t="str">
            <v>N/A</v>
          </cell>
          <cell r="N5130" t="str">
            <v>-</v>
          </cell>
        </row>
        <row r="5131">
          <cell r="E5131" t="str">
            <v>NNAQLS1AZKPS16542</v>
          </cell>
          <cell r="F5131" t="str">
            <v>2024-12-16 11:23:55</v>
          </cell>
          <cell r="G5131">
            <v>12500</v>
          </cell>
          <cell r="H5131">
            <v>46023</v>
          </cell>
          <cell r="I5131" t="str">
            <v>SABA.CH</v>
          </cell>
          <cell r="J5131" t="str">
            <v>Accepted</v>
          </cell>
          <cell r="K5131" t="str">
            <v>Online Transfer</v>
          </cell>
          <cell r="L5131" t="str">
            <v>Renewal</v>
          </cell>
          <cell r="M5131" t="str">
            <v>-</v>
          </cell>
          <cell r="N5131" t="str">
            <v>-</v>
          </cell>
        </row>
        <row r="5132">
          <cell r="E5132">
            <v>10079535</v>
          </cell>
          <cell r="F5132" t="str">
            <v>2022-12-21 11:31:49</v>
          </cell>
          <cell r="G5132">
            <v>15000</v>
          </cell>
          <cell r="H5132">
            <v>46023</v>
          </cell>
          <cell r="I5132" t="str">
            <v>SABA.CH</v>
          </cell>
          <cell r="J5132" t="str">
            <v>Accepted</v>
          </cell>
          <cell r="K5132" t="str">
            <v>Online Transfer</v>
          </cell>
          <cell r="L5132" t="str">
            <v>Renewal</v>
          </cell>
          <cell r="M5132" t="str">
            <v>-</v>
          </cell>
          <cell r="N5132" t="str">
            <v>-</v>
          </cell>
        </row>
        <row r="5133">
          <cell r="E5133" t="str">
            <v>NZE170R-4187057</v>
          </cell>
          <cell r="F5133" t="str">
            <v>2022-11-09 16:34:00</v>
          </cell>
          <cell r="G5133">
            <v>13000</v>
          </cell>
          <cell r="H5133">
            <v>46023</v>
          </cell>
          <cell r="I5133" t="str">
            <v>SABA.CH</v>
          </cell>
          <cell r="J5133" t="str">
            <v>Accepted</v>
          </cell>
          <cell r="K5133" t="str">
            <v>Online Transfer</v>
          </cell>
          <cell r="L5133" t="str">
            <v>Renewal</v>
          </cell>
          <cell r="M5133" t="str">
            <v>-</v>
          </cell>
          <cell r="N5133" t="str">
            <v>-</v>
          </cell>
        </row>
        <row r="5134">
          <cell r="E5134" t="str">
            <v>R019438</v>
          </cell>
          <cell r="F5134" t="str">
            <v>2025-01-16 17:33:49</v>
          </cell>
          <cell r="G5134">
            <v>12500</v>
          </cell>
          <cell r="H5134">
            <v>46023</v>
          </cell>
          <cell r="I5134" t="str">
            <v>NAZRA.NAZAR</v>
          </cell>
          <cell r="J5134" t="str">
            <v>Accepted</v>
          </cell>
          <cell r="K5134" t="str">
            <v>Online Transfer</v>
          </cell>
          <cell r="L5134" t="str">
            <v>Renewal</v>
          </cell>
          <cell r="M5134" t="str">
            <v>-</v>
          </cell>
          <cell r="N5134" t="str">
            <v>-</v>
          </cell>
        </row>
        <row r="5135">
          <cell r="E5135" t="str">
            <v>A1J310PK10138865</v>
          </cell>
          <cell r="F5135" t="str">
            <v>2026-01-01 00:00:00</v>
          </cell>
          <cell r="G5135">
            <v>14000</v>
          </cell>
          <cell r="H5135">
            <v>46023</v>
          </cell>
          <cell r="I5135" t="str">
            <v>MOSES.AKHTAR</v>
          </cell>
          <cell r="J5135" t="str">
            <v>Accepted</v>
          </cell>
          <cell r="K5135" t="str">
            <v>Online Transfer</v>
          </cell>
          <cell r="L5135" t="str">
            <v>Conversion</v>
          </cell>
          <cell r="M5135" t="str">
            <v>N/A</v>
          </cell>
          <cell r="N5135" t="str">
            <v>-</v>
          </cell>
        </row>
        <row r="5136">
          <cell r="E5136">
            <v>18110</v>
          </cell>
          <cell r="F5136" t="str">
            <v>2024-12-28 13:34:33</v>
          </cell>
          <cell r="G5136">
            <v>10000</v>
          </cell>
          <cell r="H5136">
            <v>46020</v>
          </cell>
          <cell r="I5136" t="str">
            <v>M.KHALID</v>
          </cell>
          <cell r="J5136" t="str">
            <v>Accepted</v>
          </cell>
          <cell r="K5136" t="str">
            <v>Online Transfer</v>
          </cell>
          <cell r="L5136" t="str">
            <v>Renewal</v>
          </cell>
          <cell r="M5136" t="str">
            <v>-</v>
          </cell>
          <cell r="N5136" t="str">
            <v>-</v>
          </cell>
        </row>
        <row r="5137">
          <cell r="E5137" t="str">
            <v>PH192135</v>
          </cell>
          <cell r="F5137" t="str">
            <v>2024-12-28 16:19:24</v>
          </cell>
          <cell r="G5137">
            <v>10000</v>
          </cell>
          <cell r="H5137">
            <v>46020</v>
          </cell>
          <cell r="I5137" t="str">
            <v>M.KHALID</v>
          </cell>
          <cell r="J5137" t="str">
            <v>Accepted</v>
          </cell>
          <cell r="K5137" t="str">
            <v>Online Transfer</v>
          </cell>
          <cell r="L5137" t="str">
            <v>Renewal</v>
          </cell>
          <cell r="M5137" t="str">
            <v>-</v>
          </cell>
          <cell r="N5137" t="str">
            <v>-</v>
          </cell>
        </row>
        <row r="5138">
          <cell r="E5138" t="str">
            <v>R9849771</v>
          </cell>
          <cell r="F5138" t="str">
            <v>2024-12-28 14:34:41</v>
          </cell>
          <cell r="G5138">
            <v>10000</v>
          </cell>
          <cell r="H5138">
            <v>46020</v>
          </cell>
          <cell r="I5138" t="str">
            <v>M.KHALID</v>
          </cell>
          <cell r="J5138" t="str">
            <v>Accepted</v>
          </cell>
          <cell r="K5138" t="str">
            <v>Online Transfer</v>
          </cell>
          <cell r="L5138" t="str">
            <v>Renewal</v>
          </cell>
          <cell r="M5138" t="str">
            <v>-</v>
          </cell>
          <cell r="N5138" t="str">
            <v>-</v>
          </cell>
        </row>
        <row r="5139">
          <cell r="E5139" t="str">
            <v>T-10092</v>
          </cell>
          <cell r="F5139" t="str">
            <v>2024-12-19 12:38:50</v>
          </cell>
          <cell r="G5139">
            <v>10000</v>
          </cell>
          <cell r="H5139">
            <v>46020</v>
          </cell>
          <cell r="I5139" t="str">
            <v>M.KHALID</v>
          </cell>
          <cell r="J5139" t="str">
            <v>Accepted</v>
          </cell>
          <cell r="K5139" t="str">
            <v>Online Transfer</v>
          </cell>
          <cell r="L5139" t="str">
            <v>Renewal</v>
          </cell>
          <cell r="M5139" t="str">
            <v>-</v>
          </cell>
          <cell r="N5139" t="str">
            <v>-</v>
          </cell>
        </row>
        <row r="5140">
          <cell r="E5140" t="str">
            <v>BLM-695</v>
          </cell>
          <cell r="F5140" t="str">
            <v>2025-12-05 19:40:29</v>
          </cell>
          <cell r="G5140">
            <v>15000</v>
          </cell>
          <cell r="H5140">
            <v>45966</v>
          </cell>
          <cell r="I5140" t="str">
            <v>WASIQ.JAVED</v>
          </cell>
          <cell r="J5140" t="str">
            <v>Accepted</v>
          </cell>
          <cell r="K5140" t="str">
            <v>Online Transfer</v>
          </cell>
          <cell r="L5140" t="str">
            <v>Fresh</v>
          </cell>
          <cell r="M5140" t="str">
            <v>N/A</v>
          </cell>
          <cell r="N5140" t="str">
            <v>-</v>
          </cell>
        </row>
        <row r="5141">
          <cell r="E5141" t="str">
            <v>L13Z12431895</v>
          </cell>
          <cell r="F5141" t="str">
            <v>2025-12-08 14:29:51</v>
          </cell>
          <cell r="G5141">
            <v>15000</v>
          </cell>
          <cell r="H5141">
            <v>45999</v>
          </cell>
          <cell r="I5141" t="str">
            <v>WASIQ.JAVED</v>
          </cell>
          <cell r="J5141" t="str">
            <v>Accepted</v>
          </cell>
          <cell r="K5141" t="str">
            <v>Online Transfer</v>
          </cell>
          <cell r="L5141" t="str">
            <v>Fresh</v>
          </cell>
          <cell r="M5141" t="str">
            <v>N/A</v>
          </cell>
          <cell r="N5141" t="str">
            <v>-</v>
          </cell>
        </row>
        <row r="5142">
          <cell r="E5142" t="str">
            <v>R4049693</v>
          </cell>
          <cell r="F5142" t="str">
            <v>2025-01-01 13:39:16</v>
          </cell>
          <cell r="G5142">
            <v>16000</v>
          </cell>
          <cell r="H5142">
            <v>46022</v>
          </cell>
          <cell r="I5142" t="str">
            <v>M.KHALID</v>
          </cell>
          <cell r="J5142" t="str">
            <v>Accepted</v>
          </cell>
          <cell r="K5142" t="str">
            <v>Online Transfer</v>
          </cell>
          <cell r="L5142" t="str">
            <v>Renewal</v>
          </cell>
          <cell r="M5142" t="str">
            <v>-</v>
          </cell>
          <cell r="N5142" t="str">
            <v>-</v>
          </cell>
        </row>
        <row r="5143">
          <cell r="E5143">
            <v>7067923</v>
          </cell>
          <cell r="F5143" t="str">
            <v>2025-01-15 00:00:00</v>
          </cell>
          <cell r="G5143">
            <v>15000</v>
          </cell>
          <cell r="H5143">
            <v>46023</v>
          </cell>
          <cell r="I5143" t="str">
            <v>HUZAIFA.KHAN</v>
          </cell>
          <cell r="J5143" t="str">
            <v>Accepted</v>
          </cell>
          <cell r="K5143" t="str">
            <v>Online Transfer</v>
          </cell>
          <cell r="L5143" t="str">
            <v>Renewal</v>
          </cell>
          <cell r="M5143" t="str">
            <v>-</v>
          </cell>
          <cell r="N5143" t="str">
            <v>-</v>
          </cell>
        </row>
        <row r="5144">
          <cell r="E5144">
            <v>1220296</v>
          </cell>
          <cell r="F5144" t="str">
            <v>2024-12-26 13:32:11</v>
          </cell>
          <cell r="G5144">
            <v>14000</v>
          </cell>
          <cell r="H5144">
            <v>46022</v>
          </cell>
          <cell r="I5144" t="str">
            <v>M.KHALID</v>
          </cell>
          <cell r="J5144" t="str">
            <v>Accepted</v>
          </cell>
          <cell r="K5144" t="str">
            <v>Online Transfer</v>
          </cell>
          <cell r="L5144" t="str">
            <v>Renewal</v>
          </cell>
          <cell r="M5144" t="str">
            <v>-</v>
          </cell>
          <cell r="N5144" t="str">
            <v>-</v>
          </cell>
        </row>
        <row r="5145">
          <cell r="E5145" t="str">
            <v>RU3-1117108</v>
          </cell>
          <cell r="F5145" t="str">
            <v>2025-01-03 12:24:25</v>
          </cell>
          <cell r="G5145">
            <v>15500</v>
          </cell>
          <cell r="H5145">
            <v>46022</v>
          </cell>
          <cell r="I5145" t="str">
            <v>MUHAMMAD.OWAIS</v>
          </cell>
          <cell r="J5145" t="str">
            <v>Accepted</v>
          </cell>
          <cell r="K5145" t="str">
            <v>Online Transfer</v>
          </cell>
          <cell r="L5145" t="str">
            <v>Renewal</v>
          </cell>
          <cell r="M5145" t="str">
            <v>-</v>
          </cell>
          <cell r="N5145" t="str">
            <v>-</v>
          </cell>
        </row>
        <row r="5146">
          <cell r="E5146" t="str">
            <v>AHP-536</v>
          </cell>
          <cell r="F5146" t="str">
            <v>2025-12-09 20:32:40</v>
          </cell>
          <cell r="G5146">
            <v>15000</v>
          </cell>
          <cell r="H5146">
            <v>46003</v>
          </cell>
          <cell r="I5146" t="str">
            <v>WASIQ.JAVED</v>
          </cell>
          <cell r="J5146" t="str">
            <v>Accepted</v>
          </cell>
          <cell r="K5146" t="str">
            <v>Online Transfer</v>
          </cell>
          <cell r="L5146" t="str">
            <v>Fresh</v>
          </cell>
          <cell r="M5146" t="str">
            <v>N/A</v>
          </cell>
          <cell r="N5146" t="str">
            <v>-</v>
          </cell>
        </row>
        <row r="5147">
          <cell r="E5147">
            <v>79</v>
          </cell>
          <cell r="F5147" t="str">
            <v>2025-12-10 19:23:24</v>
          </cell>
          <cell r="G5147">
            <v>10000</v>
          </cell>
          <cell r="H5147">
            <v>46009</v>
          </cell>
          <cell r="I5147" t="str">
            <v>WASIQ.JAVED</v>
          </cell>
          <cell r="J5147" t="str">
            <v>Accepted</v>
          </cell>
          <cell r="K5147" t="str">
            <v>Online Transfer</v>
          </cell>
          <cell r="L5147" t="str">
            <v>Fresh</v>
          </cell>
          <cell r="M5147" t="str">
            <v>N/A</v>
          </cell>
          <cell r="N5147" t="str">
            <v>-</v>
          </cell>
        </row>
        <row r="5148">
          <cell r="E5148" t="str">
            <v>KP502643</v>
          </cell>
          <cell r="F5148" t="str">
            <v>2025-01-16 00:00:00</v>
          </cell>
          <cell r="G5148">
            <v>18000</v>
          </cell>
          <cell r="H5148">
            <v>46023</v>
          </cell>
          <cell r="I5148" t="str">
            <v>MUHAMMAD.UMER</v>
          </cell>
          <cell r="J5148" t="str">
            <v>Accepted</v>
          </cell>
          <cell r="K5148" t="str">
            <v>Online Transfer</v>
          </cell>
          <cell r="L5148" t="str">
            <v>Renewal</v>
          </cell>
          <cell r="M5148" t="str">
            <v>-</v>
          </cell>
          <cell r="N5148" t="str">
            <v>-</v>
          </cell>
        </row>
        <row r="5149">
          <cell r="E5149" t="str">
            <v>NSP150R-7066067</v>
          </cell>
          <cell r="F5149" t="str">
            <v>2025-12-13 15:46:00</v>
          </cell>
          <cell r="G5149">
            <v>13000</v>
          </cell>
          <cell r="H5149">
            <v>46005</v>
          </cell>
          <cell r="I5149" t="str">
            <v>WASIQ.JAVED</v>
          </cell>
          <cell r="J5149" t="str">
            <v>Accepted</v>
          </cell>
          <cell r="K5149" t="str">
            <v>Online Transfer</v>
          </cell>
          <cell r="L5149" t="str">
            <v>Fresh</v>
          </cell>
          <cell r="M5149" t="str">
            <v>N/A</v>
          </cell>
          <cell r="N5149" t="str">
            <v>-</v>
          </cell>
        </row>
        <row r="5150">
          <cell r="E5150" t="str">
            <v>ED35180</v>
          </cell>
          <cell r="F5150" t="str">
            <v>2024-01-08 18:21:08</v>
          </cell>
          <cell r="G5150">
            <v>11000</v>
          </cell>
          <cell r="H5150">
            <v>46023</v>
          </cell>
          <cell r="I5150" t="str">
            <v>SAIF.MALIK</v>
          </cell>
          <cell r="J5150" t="str">
            <v>Accepted</v>
          </cell>
          <cell r="K5150" t="str">
            <v>Online Transfer</v>
          </cell>
          <cell r="L5150" t="str">
            <v>Renewal</v>
          </cell>
          <cell r="M5150" t="str">
            <v>-</v>
          </cell>
          <cell r="N5150" t="str">
            <v>-</v>
          </cell>
        </row>
        <row r="5151">
          <cell r="E5151" t="str">
            <v>GUN156R-1106610</v>
          </cell>
          <cell r="F5151" t="str">
            <v>2025-12-16 14:12:54</v>
          </cell>
          <cell r="G5151">
            <v>12500</v>
          </cell>
          <cell r="H5151">
            <v>46009</v>
          </cell>
          <cell r="I5151" t="str">
            <v>WASIQ.JAVED</v>
          </cell>
          <cell r="J5151" t="str">
            <v>Accepted</v>
          </cell>
          <cell r="K5151" t="str">
            <v>Online Transfer</v>
          </cell>
          <cell r="L5151" t="str">
            <v>Fresh</v>
          </cell>
          <cell r="M5151" t="str">
            <v>N/A</v>
          </cell>
          <cell r="N5151" t="str">
            <v>-</v>
          </cell>
        </row>
        <row r="5152">
          <cell r="E5152" t="str">
            <v>ZVG10R-0907018</v>
          </cell>
          <cell r="F5152" t="str">
            <v>2025-01-16 16:16:04</v>
          </cell>
          <cell r="G5152">
            <v>13000</v>
          </cell>
          <cell r="H5152">
            <v>46023</v>
          </cell>
          <cell r="I5152" t="str">
            <v>IQRA.KHAN</v>
          </cell>
          <cell r="J5152" t="str">
            <v>Accepted</v>
          </cell>
          <cell r="K5152" t="str">
            <v>Online Transfer</v>
          </cell>
          <cell r="L5152" t="str">
            <v>Renewal</v>
          </cell>
          <cell r="M5152" t="str">
            <v>-</v>
          </cell>
          <cell r="N5152" t="str">
            <v>-</v>
          </cell>
        </row>
        <row r="5153">
          <cell r="E5153" t="str">
            <v>NF1SZC63500216903</v>
          </cell>
          <cell r="F5153" t="str">
            <v>2025-12-16 13:27:35</v>
          </cell>
          <cell r="G5153">
            <v>12500</v>
          </cell>
          <cell r="H5153">
            <v>46009</v>
          </cell>
          <cell r="I5153" t="str">
            <v>WASIQ.JAVED</v>
          </cell>
          <cell r="J5153" t="str">
            <v>Accepted</v>
          </cell>
          <cell r="K5153" t="str">
            <v>Online Transfer</v>
          </cell>
          <cell r="L5153" t="str">
            <v>Fresh</v>
          </cell>
          <cell r="M5153" t="str">
            <v>-</v>
          </cell>
          <cell r="N5153" t="str">
            <v>-</v>
          </cell>
        </row>
        <row r="5154">
          <cell r="E5154">
            <v>7405870</v>
          </cell>
          <cell r="F5154" t="str">
            <v>2023-01-14 12:47:30</v>
          </cell>
          <cell r="G5154">
            <v>14000</v>
          </cell>
          <cell r="H5154">
            <v>46022</v>
          </cell>
          <cell r="I5154" t="str">
            <v>M.SAMI</v>
          </cell>
          <cell r="J5154" t="str">
            <v>Accepted</v>
          </cell>
          <cell r="K5154" t="str">
            <v>Cash Deposit</v>
          </cell>
          <cell r="L5154" t="str">
            <v>Renewal</v>
          </cell>
          <cell r="M5154" t="str">
            <v>-</v>
          </cell>
          <cell r="N5154" t="str">
            <v>-</v>
          </cell>
        </row>
        <row r="5155">
          <cell r="E5155" t="str">
            <v>PR035300</v>
          </cell>
          <cell r="F5155" t="str">
            <v>2024-01-04 14:20:51</v>
          </cell>
          <cell r="G5155">
            <v>15000</v>
          </cell>
          <cell r="H5155">
            <v>46023</v>
          </cell>
          <cell r="I5155" t="str">
            <v>HUZAIFA.KHAN</v>
          </cell>
          <cell r="J5155" t="str">
            <v>Accepted</v>
          </cell>
          <cell r="K5155" t="str">
            <v>Online Transfer</v>
          </cell>
          <cell r="L5155" t="str">
            <v>Renewal</v>
          </cell>
          <cell r="M5155" t="str">
            <v>-</v>
          </cell>
          <cell r="N5155" t="str">
            <v>-</v>
          </cell>
        </row>
        <row r="5156">
          <cell r="E5156" t="str">
            <v>NFBGM1649DR143320</v>
          </cell>
          <cell r="F5156" t="str">
            <v>2023-01-16 19:10:09</v>
          </cell>
          <cell r="G5156">
            <v>13000</v>
          </cell>
          <cell r="H5156">
            <v>46023</v>
          </cell>
          <cell r="I5156" t="str">
            <v>YOUSUF.KHAN</v>
          </cell>
          <cell r="J5156" t="str">
            <v>Accepted</v>
          </cell>
          <cell r="K5156" t="str">
            <v>Online Transfer</v>
          </cell>
          <cell r="L5156" t="str">
            <v>Renewal</v>
          </cell>
          <cell r="M5156" t="str">
            <v>-</v>
          </cell>
          <cell r="N5156" t="str">
            <v>-</v>
          </cell>
        </row>
        <row r="5157">
          <cell r="E5157" t="str">
            <v>NF1SZC63S00203230</v>
          </cell>
          <cell r="F5157" t="str">
            <v>2025-12-16 15:09:14</v>
          </cell>
          <cell r="G5157">
            <v>12500</v>
          </cell>
          <cell r="H5157">
            <v>46009</v>
          </cell>
          <cell r="I5157" t="str">
            <v>WASIQ.JAVED</v>
          </cell>
          <cell r="J5157" t="str">
            <v>Accepted</v>
          </cell>
          <cell r="K5157" t="str">
            <v>Online Transfer</v>
          </cell>
          <cell r="L5157" t="str">
            <v>Fresh</v>
          </cell>
          <cell r="M5157" t="str">
            <v>N/A</v>
          </cell>
          <cell r="N5157" t="str">
            <v>-</v>
          </cell>
        </row>
        <row r="5158">
          <cell r="E5158" t="str">
            <v>NF1AET306H1026638</v>
          </cell>
          <cell r="F5158" t="str">
            <v>2025-12-16 19:25:10</v>
          </cell>
          <cell r="G5158">
            <v>13000</v>
          </cell>
          <cell r="H5158">
            <v>46008</v>
          </cell>
          <cell r="I5158" t="str">
            <v>WASIQ.JAVED</v>
          </cell>
          <cell r="J5158" t="str">
            <v>Accepted</v>
          </cell>
          <cell r="K5158" t="str">
            <v>Online Transfer</v>
          </cell>
          <cell r="L5158" t="str">
            <v>Fresh</v>
          </cell>
          <cell r="M5158" t="str">
            <v>N/A</v>
          </cell>
          <cell r="N5158" t="str">
            <v>-</v>
          </cell>
        </row>
        <row r="5159">
          <cell r="E5159" t="str">
            <v>R7000400</v>
          </cell>
          <cell r="F5159" t="str">
            <v>2024-01-08 16:27:15</v>
          </cell>
          <cell r="G5159">
            <v>13500</v>
          </cell>
          <cell r="H5159">
            <v>46023</v>
          </cell>
          <cell r="I5159" t="str">
            <v>HUZAIFA.KHAN</v>
          </cell>
          <cell r="J5159" t="str">
            <v>Accepted</v>
          </cell>
          <cell r="K5159" t="str">
            <v>Online Transfer</v>
          </cell>
          <cell r="L5159" t="str">
            <v>Renewal</v>
          </cell>
          <cell r="M5159" t="str">
            <v>-</v>
          </cell>
          <cell r="N5159" t="str">
            <v>-</v>
          </cell>
        </row>
        <row r="5160">
          <cell r="E5160" t="str">
            <v>BUW-137</v>
          </cell>
          <cell r="F5160" t="str">
            <v>2025-11-17 16:25:28</v>
          </cell>
          <cell r="G5160">
            <v>11000</v>
          </cell>
          <cell r="H5160">
            <v>46027</v>
          </cell>
          <cell r="I5160" t="str">
            <v>UMER.AZEEM</v>
          </cell>
          <cell r="J5160" t="str">
            <v>Accepted</v>
          </cell>
          <cell r="K5160" t="str">
            <v>Cheque</v>
          </cell>
          <cell r="L5160" t="str">
            <v>Fresh</v>
          </cell>
          <cell r="M5160" t="str">
            <v>N/A</v>
          </cell>
          <cell r="N5160" t="str">
            <v>-</v>
          </cell>
        </row>
        <row r="5161">
          <cell r="E5161" t="str">
            <v>BH-4854</v>
          </cell>
          <cell r="F5161" t="str">
            <v>2025-11-17 17:03:13</v>
          </cell>
          <cell r="G5161">
            <v>11000</v>
          </cell>
          <cell r="H5161">
            <v>46027</v>
          </cell>
          <cell r="I5161" t="str">
            <v>UMER.AZEEM</v>
          </cell>
          <cell r="J5161" t="str">
            <v>Accepted</v>
          </cell>
          <cell r="K5161" t="str">
            <v>Cheque</v>
          </cell>
          <cell r="L5161" t="str">
            <v>Fresh</v>
          </cell>
          <cell r="M5161" t="str">
            <v>N/A</v>
          </cell>
          <cell r="N5161" t="str">
            <v>-</v>
          </cell>
        </row>
        <row r="5162">
          <cell r="E5162" t="str">
            <v>BRG-386</v>
          </cell>
          <cell r="F5162" t="str">
            <v>2025-11-17 17:25:09</v>
          </cell>
          <cell r="G5162">
            <v>11000</v>
          </cell>
          <cell r="H5162">
            <v>46027</v>
          </cell>
          <cell r="I5162" t="str">
            <v>UMER.AZEEM</v>
          </cell>
          <cell r="J5162" t="str">
            <v>Accepted</v>
          </cell>
          <cell r="K5162" t="str">
            <v>Cheque</v>
          </cell>
          <cell r="L5162" t="str">
            <v>Fresh</v>
          </cell>
          <cell r="M5162" t="str">
            <v>N/A</v>
          </cell>
          <cell r="N5162" t="str">
            <v>-</v>
          </cell>
        </row>
        <row r="5163">
          <cell r="E5163" t="str">
            <v>MP700978</v>
          </cell>
          <cell r="F5163" t="str">
            <v>2025-12-11 15:32:11</v>
          </cell>
          <cell r="G5163">
            <v>8500</v>
          </cell>
          <cell r="H5163">
            <v>46023</v>
          </cell>
          <cell r="I5163" t="str">
            <v>HANNAN.ALI</v>
          </cell>
          <cell r="J5163" t="str">
            <v>Accepted</v>
          </cell>
          <cell r="K5163" t="str">
            <v>Online Transfer</v>
          </cell>
          <cell r="L5163" t="str">
            <v>Fresh</v>
          </cell>
          <cell r="M5163" t="str">
            <v>N/A</v>
          </cell>
          <cell r="N5163" t="str">
            <v>-</v>
          </cell>
        </row>
        <row r="5164">
          <cell r="E5164" t="str">
            <v>BWV-333</v>
          </cell>
          <cell r="F5164" t="str">
            <v>2025-11-17 16:46:11</v>
          </cell>
          <cell r="G5164">
            <v>11000</v>
          </cell>
          <cell r="H5164">
            <v>46027</v>
          </cell>
          <cell r="I5164" t="str">
            <v>UMER.AZEEM</v>
          </cell>
          <cell r="J5164" t="str">
            <v>Accepted</v>
          </cell>
          <cell r="K5164" t="str">
            <v>Cheque</v>
          </cell>
          <cell r="L5164" t="str">
            <v>Fresh</v>
          </cell>
          <cell r="M5164" t="str">
            <v>N/A</v>
          </cell>
          <cell r="N5164" t="str">
            <v>-</v>
          </cell>
        </row>
        <row r="5165">
          <cell r="E5165" t="str">
            <v>BHP-429</v>
          </cell>
          <cell r="F5165" t="str">
            <v>2025-11-18 16:18:20</v>
          </cell>
          <cell r="G5165">
            <v>11000</v>
          </cell>
          <cell r="H5165">
            <v>46027</v>
          </cell>
          <cell r="I5165" t="str">
            <v>UMER.AZEEM</v>
          </cell>
          <cell r="J5165" t="str">
            <v>Accepted</v>
          </cell>
          <cell r="K5165" t="str">
            <v>Cheque</v>
          </cell>
          <cell r="L5165" t="str">
            <v>Fresh</v>
          </cell>
          <cell r="M5165" t="str">
            <v>N/A</v>
          </cell>
          <cell r="N5165" t="str">
            <v>-</v>
          </cell>
        </row>
        <row r="5166">
          <cell r="E5166" t="str">
            <v>BLW-936</v>
          </cell>
          <cell r="F5166" t="str">
            <v>2025-11-22 13:51:08</v>
          </cell>
          <cell r="G5166">
            <v>11000</v>
          </cell>
          <cell r="H5166">
            <v>46027</v>
          </cell>
          <cell r="I5166" t="str">
            <v>UMER.AZEEM</v>
          </cell>
          <cell r="J5166" t="str">
            <v>Accepted</v>
          </cell>
          <cell r="K5166" t="str">
            <v>Cheque</v>
          </cell>
          <cell r="L5166" t="str">
            <v>Fresh</v>
          </cell>
          <cell r="M5166" t="str">
            <v>N/A</v>
          </cell>
          <cell r="N5166" t="str">
            <v>-</v>
          </cell>
        </row>
        <row r="5167">
          <cell r="E5167" t="str">
            <v>A1J310PK10115685</v>
          </cell>
          <cell r="F5167" t="str">
            <v>2025-12-11 14:55:36</v>
          </cell>
          <cell r="G5167">
            <v>8500</v>
          </cell>
          <cell r="H5167">
            <v>46023</v>
          </cell>
          <cell r="I5167" t="str">
            <v>HANNAN.ALI</v>
          </cell>
          <cell r="J5167" t="str">
            <v>Accepted</v>
          </cell>
          <cell r="K5167" t="str">
            <v>Online Transfer</v>
          </cell>
          <cell r="L5167" t="str">
            <v>Fresh</v>
          </cell>
          <cell r="M5167" t="str">
            <v>N/A</v>
          </cell>
          <cell r="N5167" t="str">
            <v>-</v>
          </cell>
        </row>
        <row r="5168">
          <cell r="E5168" t="str">
            <v>N2E140-2048820</v>
          </cell>
          <cell r="F5168" t="str">
            <v>2025-11-22 13:50:13</v>
          </cell>
          <cell r="G5168">
            <v>11000</v>
          </cell>
          <cell r="H5168">
            <v>46027</v>
          </cell>
          <cell r="I5168" t="str">
            <v>UMER.AZEEM</v>
          </cell>
          <cell r="J5168" t="str">
            <v>Accepted</v>
          </cell>
          <cell r="K5168" t="str">
            <v>Cheque</v>
          </cell>
          <cell r="L5168" t="str">
            <v>Fresh</v>
          </cell>
          <cell r="M5168" t="str">
            <v>N/A</v>
          </cell>
          <cell r="N5168" t="str">
            <v>-</v>
          </cell>
        </row>
        <row r="5169">
          <cell r="E5169" t="str">
            <v>NFBGM2663LR262857</v>
          </cell>
          <cell r="F5169" t="str">
            <v>2025-12-12 12:08:00</v>
          </cell>
          <cell r="G5169">
            <v>8500</v>
          </cell>
          <cell r="H5169">
            <v>46023</v>
          </cell>
          <cell r="I5169" t="str">
            <v>HANNAN.ALI</v>
          </cell>
          <cell r="J5169" t="str">
            <v>Accepted</v>
          </cell>
          <cell r="K5169" t="str">
            <v>Online Transfer</v>
          </cell>
          <cell r="L5169" t="str">
            <v>Fresh</v>
          </cell>
          <cell r="M5169" t="str">
            <v>N/A</v>
          </cell>
          <cell r="N5169" t="str">
            <v>-</v>
          </cell>
        </row>
        <row r="5170">
          <cell r="E5170" t="str">
            <v>NF1AVK31H10063618</v>
          </cell>
          <cell r="F5170" t="str">
            <v>2025-12-12 11:15:04</v>
          </cell>
          <cell r="G5170">
            <v>8500</v>
          </cell>
          <cell r="H5170">
            <v>46023</v>
          </cell>
          <cell r="I5170" t="str">
            <v>HANNAN.ALI</v>
          </cell>
          <cell r="J5170" t="str">
            <v>Accepted</v>
          </cell>
          <cell r="K5170" t="str">
            <v>Online Transfer</v>
          </cell>
          <cell r="L5170" t="str">
            <v>Fresh</v>
          </cell>
          <cell r="M5170" t="str">
            <v>N/A</v>
          </cell>
          <cell r="N5170" t="str">
            <v>-</v>
          </cell>
        </row>
        <row r="5171">
          <cell r="E5171">
            <v>2009946</v>
          </cell>
          <cell r="F5171" t="str">
            <v>2025-12-17 17:45:20</v>
          </cell>
          <cell r="G5171">
            <v>12500</v>
          </cell>
          <cell r="H5171">
            <v>46029</v>
          </cell>
          <cell r="I5171" t="str">
            <v>FARJAD.LATIF</v>
          </cell>
          <cell r="J5171" t="str">
            <v>Accepted</v>
          </cell>
          <cell r="K5171" t="str">
            <v>Cash</v>
          </cell>
          <cell r="L5171" t="str">
            <v>Fresh</v>
          </cell>
          <cell r="M5171" t="str">
            <v>N/A</v>
          </cell>
          <cell r="N5171" t="str">
            <v>-</v>
          </cell>
        </row>
        <row r="5172">
          <cell r="E5172" t="str">
            <v>NSP150R-7066469</v>
          </cell>
          <cell r="F5172" t="str">
            <v>2025-12-22 17:33:08</v>
          </cell>
          <cell r="G5172">
            <v>12500</v>
          </cell>
          <cell r="H5172">
            <v>46023</v>
          </cell>
          <cell r="I5172" t="str">
            <v>FARJAD.LATIF</v>
          </cell>
          <cell r="J5172" t="str">
            <v>Accepted</v>
          </cell>
          <cell r="K5172" t="str">
            <v>Online Transfer</v>
          </cell>
          <cell r="L5172" t="str">
            <v>Fresh</v>
          </cell>
          <cell r="M5172" t="str">
            <v>N/A</v>
          </cell>
          <cell r="N5172" t="str">
            <v>-</v>
          </cell>
        </row>
        <row r="5173">
          <cell r="E5173" t="str">
            <v>NG3MQ4PJBSP500979</v>
          </cell>
          <cell r="F5173" t="str">
            <v>2025-12-29 16:54:39</v>
          </cell>
          <cell r="G5173">
            <v>12500</v>
          </cell>
          <cell r="H5173">
            <v>46023</v>
          </cell>
          <cell r="I5173" t="str">
            <v>FARJAD.LATIF</v>
          </cell>
          <cell r="J5173" t="str">
            <v>Accepted</v>
          </cell>
          <cell r="K5173" t="str">
            <v>Online Transfer</v>
          </cell>
          <cell r="L5173" t="str">
            <v>Fresh</v>
          </cell>
          <cell r="M5173" t="str">
            <v>N/A</v>
          </cell>
          <cell r="N5173" t="str">
            <v>-</v>
          </cell>
        </row>
        <row r="5174">
          <cell r="E5174" t="str">
            <v>NFBFB2665FR129281</v>
          </cell>
          <cell r="F5174" t="str">
            <v>2025-12-16 21:03:27</v>
          </cell>
          <cell r="G5174">
            <v>12500</v>
          </cell>
          <cell r="H5174">
            <v>46007</v>
          </cell>
          <cell r="I5174" t="str">
            <v>WASIQ.JAVED</v>
          </cell>
          <cell r="J5174" t="str">
            <v>Accepted</v>
          </cell>
          <cell r="K5174" t="str">
            <v>Online Transfer</v>
          </cell>
          <cell r="L5174" t="str">
            <v>Fresh</v>
          </cell>
          <cell r="M5174" t="str">
            <v>N/A</v>
          </cell>
          <cell r="N5174" t="str">
            <v>-</v>
          </cell>
        </row>
        <row r="5175">
          <cell r="E5175">
            <v>492503</v>
          </cell>
          <cell r="F5175" t="str">
            <v>2022-12-28 10:42:16</v>
          </cell>
          <cell r="G5175">
            <v>16000</v>
          </cell>
          <cell r="H5175">
            <v>46022</v>
          </cell>
          <cell r="I5175" t="str">
            <v>M.KHALID</v>
          </cell>
          <cell r="J5175" t="str">
            <v>Accepted</v>
          </cell>
          <cell r="K5175" t="str">
            <v>Online Transfer</v>
          </cell>
          <cell r="L5175" t="str">
            <v>Renewal</v>
          </cell>
          <cell r="M5175" t="str">
            <v>-</v>
          </cell>
          <cell r="N5175" t="str">
            <v>-</v>
          </cell>
        </row>
        <row r="5176">
          <cell r="E5176">
            <v>6071339</v>
          </cell>
          <cell r="F5176" t="str">
            <v>2025-11-28 12:24:30</v>
          </cell>
          <cell r="G5176">
            <v>18000</v>
          </cell>
          <cell r="H5176">
            <v>46010</v>
          </cell>
          <cell r="I5176" t="str">
            <v>HASSAN.MUSTAFA</v>
          </cell>
          <cell r="J5176" t="str">
            <v>Accepted</v>
          </cell>
          <cell r="K5176" t="str">
            <v>Cheque</v>
          </cell>
          <cell r="L5176" t="str">
            <v>Fresh</v>
          </cell>
          <cell r="M5176" t="str">
            <v>-</v>
          </cell>
          <cell r="N5176" t="str">
            <v>-</v>
          </cell>
        </row>
        <row r="5177">
          <cell r="E5177">
            <v>4081563</v>
          </cell>
          <cell r="F5177" t="str">
            <v>2023-01-14 14:34:19</v>
          </cell>
          <cell r="G5177">
            <v>12000</v>
          </cell>
          <cell r="H5177">
            <v>46022</v>
          </cell>
          <cell r="I5177" t="str">
            <v>MUHAMMAD.OWAIS</v>
          </cell>
          <cell r="J5177" t="str">
            <v>Accepted</v>
          </cell>
          <cell r="K5177" t="str">
            <v>Online Transfer</v>
          </cell>
          <cell r="L5177" t="str">
            <v>Renewal</v>
          </cell>
          <cell r="M5177" t="str">
            <v>N/A</v>
          </cell>
          <cell r="N5177" t="str">
            <v>-</v>
          </cell>
        </row>
        <row r="5178">
          <cell r="E5178" t="str">
            <v>LAN15R-6005682</v>
          </cell>
          <cell r="F5178" t="str">
            <v>2025-12-17 13:34:24</v>
          </cell>
          <cell r="G5178">
            <v>12500</v>
          </cell>
          <cell r="H5178">
            <v>46020</v>
          </cell>
          <cell r="I5178" t="str">
            <v>WASIQ.JAVED</v>
          </cell>
          <cell r="J5178" t="str">
            <v>Accepted</v>
          </cell>
          <cell r="K5178" t="str">
            <v>Online Transfer</v>
          </cell>
          <cell r="L5178" t="str">
            <v>Fresh</v>
          </cell>
          <cell r="M5178" t="str">
            <v>N/A</v>
          </cell>
          <cell r="N5178" t="str">
            <v>-</v>
          </cell>
        </row>
        <row r="5179">
          <cell r="E5179" t="str">
            <v>NZE170R-4020590</v>
          </cell>
          <cell r="F5179" t="str">
            <v>2025-12-17 15:57:21</v>
          </cell>
          <cell r="G5179">
            <v>12870</v>
          </cell>
          <cell r="H5179">
            <v>46009</v>
          </cell>
          <cell r="I5179" t="str">
            <v>WASIQ.JAVED</v>
          </cell>
          <cell r="J5179" t="str">
            <v>Accepted</v>
          </cell>
          <cell r="K5179" t="str">
            <v>Online Transfer</v>
          </cell>
          <cell r="L5179" t="str">
            <v>Fresh</v>
          </cell>
          <cell r="M5179" t="str">
            <v>N/A</v>
          </cell>
          <cell r="N5179" t="str">
            <v>-</v>
          </cell>
        </row>
        <row r="5180">
          <cell r="E5180" t="str">
            <v>BBH-188</v>
          </cell>
          <cell r="F5180" t="str">
            <v>2025-12-31 22:37:24</v>
          </cell>
          <cell r="G5180">
            <v>13000</v>
          </cell>
          <cell r="H5180">
            <v>46023</v>
          </cell>
          <cell r="I5180" t="str">
            <v>MUNEEB.HUSSAIN</v>
          </cell>
          <cell r="J5180" t="str">
            <v>Accepted</v>
          </cell>
          <cell r="K5180" t="str">
            <v>Online Transfer</v>
          </cell>
          <cell r="L5180" t="str">
            <v>Fresh</v>
          </cell>
          <cell r="M5180" t="str">
            <v>N/A</v>
          </cell>
          <cell r="N5180" t="str">
            <v>-</v>
          </cell>
        </row>
        <row r="5181">
          <cell r="E5181">
            <v>7037320</v>
          </cell>
          <cell r="F5181" t="str">
            <v>2022-12-05 16:19:00</v>
          </cell>
          <cell r="G5181">
            <v>11827</v>
          </cell>
          <cell r="H5181">
            <v>46014</v>
          </cell>
          <cell r="I5181" t="str">
            <v>ABDUL.AHAD</v>
          </cell>
          <cell r="J5181" t="str">
            <v>Accepted</v>
          </cell>
          <cell r="K5181" t="str">
            <v>Cheque Deposit</v>
          </cell>
          <cell r="L5181" t="str">
            <v>Renewal</v>
          </cell>
          <cell r="M5181" t="str">
            <v>-</v>
          </cell>
          <cell r="N5181" t="str">
            <v>-</v>
          </cell>
        </row>
        <row r="5182">
          <cell r="E5182">
            <v>7037317</v>
          </cell>
          <cell r="F5182" t="str">
            <v>2022-12-05 16:18:00</v>
          </cell>
          <cell r="G5182">
            <v>13160</v>
          </cell>
          <cell r="H5182">
            <v>46014</v>
          </cell>
          <cell r="I5182" t="str">
            <v>ABDUL.AHAD</v>
          </cell>
          <cell r="J5182" t="str">
            <v>Accepted</v>
          </cell>
          <cell r="K5182" t="str">
            <v>Cheque Deposit</v>
          </cell>
          <cell r="L5182" t="str">
            <v>Renewal</v>
          </cell>
          <cell r="M5182" t="str">
            <v>-</v>
          </cell>
          <cell r="N5182" t="str">
            <v>-</v>
          </cell>
        </row>
        <row r="5183">
          <cell r="E5183" t="str">
            <v>ZRE171R-6045585</v>
          </cell>
          <cell r="F5183" t="str">
            <v>2025-12-31 21:24:40</v>
          </cell>
          <cell r="G5183">
            <v>13000</v>
          </cell>
          <cell r="H5183">
            <v>46023</v>
          </cell>
          <cell r="I5183" t="str">
            <v>MUNEEB.HUSSAIN</v>
          </cell>
          <cell r="J5183" t="str">
            <v>Accepted</v>
          </cell>
          <cell r="K5183" t="str">
            <v>Online Transfer</v>
          </cell>
          <cell r="L5183" t="str">
            <v>Fresh</v>
          </cell>
          <cell r="M5183" t="str">
            <v>N/A</v>
          </cell>
          <cell r="N5183" t="str">
            <v>-</v>
          </cell>
        </row>
        <row r="5184">
          <cell r="E5184" t="str">
            <v>NZE170R-4138990</v>
          </cell>
          <cell r="F5184" t="str">
            <v>2025-12-31 14:30:21</v>
          </cell>
          <cell r="G5184">
            <v>13000</v>
          </cell>
          <cell r="H5184">
            <v>46023</v>
          </cell>
          <cell r="I5184" t="str">
            <v>MUNEEB.HUSSAIN</v>
          </cell>
          <cell r="J5184" t="str">
            <v>Accepted</v>
          </cell>
          <cell r="K5184" t="str">
            <v>Online Transfer</v>
          </cell>
          <cell r="L5184" t="str">
            <v>Fresh</v>
          </cell>
          <cell r="M5184" t="str">
            <v>N/A</v>
          </cell>
          <cell r="N5184" t="str">
            <v>-</v>
          </cell>
        </row>
        <row r="5185">
          <cell r="E5185" t="str">
            <v>R-0965476</v>
          </cell>
          <cell r="F5185" t="str">
            <v>2023-01-16 17:32:05</v>
          </cell>
          <cell r="G5185">
            <v>14000</v>
          </cell>
          <cell r="H5185">
            <v>46023</v>
          </cell>
          <cell r="I5185" t="str">
            <v>JAWAHIR.SAEED</v>
          </cell>
          <cell r="J5185" t="str">
            <v>Accepted</v>
          </cell>
          <cell r="K5185" t="str">
            <v>Online Transfer</v>
          </cell>
          <cell r="L5185" t="str">
            <v>Renewal</v>
          </cell>
          <cell r="M5185" t="str">
            <v>-</v>
          </cell>
          <cell r="N5185" t="str">
            <v>-</v>
          </cell>
        </row>
        <row r="5186">
          <cell r="E5186">
            <v>20479</v>
          </cell>
          <cell r="F5186" t="str">
            <v>2024-12-30 00:00:00</v>
          </cell>
          <cell r="G5186">
            <v>13000</v>
          </cell>
          <cell r="H5186">
            <v>46023</v>
          </cell>
          <cell r="I5186" t="str">
            <v>WASEEM.TARIQ</v>
          </cell>
          <cell r="J5186" t="str">
            <v>Accepted</v>
          </cell>
          <cell r="K5186" t="str">
            <v>Online Transfer</v>
          </cell>
          <cell r="L5186" t="str">
            <v>Renewal</v>
          </cell>
          <cell r="M5186" t="str">
            <v>-</v>
          </cell>
          <cell r="N5186" t="str">
            <v>-</v>
          </cell>
        </row>
        <row r="5187">
          <cell r="E5187">
            <v>2070810</v>
          </cell>
          <cell r="F5187" t="str">
            <v>2022-08-04 10:04:35</v>
          </cell>
          <cell r="G5187">
            <v>8000</v>
          </cell>
          <cell r="H5187">
            <v>46023</v>
          </cell>
          <cell r="I5187" t="str">
            <v>IQRA.KHAN</v>
          </cell>
          <cell r="J5187" t="str">
            <v>Accepted</v>
          </cell>
          <cell r="K5187" t="str">
            <v>Online Transfer</v>
          </cell>
          <cell r="L5187" t="str">
            <v>Renewal</v>
          </cell>
          <cell r="M5187" t="str">
            <v>-</v>
          </cell>
          <cell r="N5187" t="str">
            <v>-</v>
          </cell>
        </row>
        <row r="5188">
          <cell r="E5188" t="str">
            <v>KW-9924</v>
          </cell>
          <cell r="F5188" t="str">
            <v>2025-12-18 11:21:39</v>
          </cell>
          <cell r="G5188">
            <v>13000</v>
          </cell>
          <cell r="H5188">
            <v>46009</v>
          </cell>
          <cell r="I5188" t="str">
            <v>WASIQ.JAVED</v>
          </cell>
          <cell r="J5188" t="str">
            <v>Accepted</v>
          </cell>
          <cell r="K5188" t="str">
            <v>Online Transfer</v>
          </cell>
          <cell r="L5188" t="str">
            <v>Fresh</v>
          </cell>
          <cell r="M5188" t="str">
            <v>N/A</v>
          </cell>
          <cell r="N5188" t="str">
            <v>-</v>
          </cell>
        </row>
        <row r="5189">
          <cell r="E5189" t="str">
            <v>SP400327</v>
          </cell>
          <cell r="F5189" t="str">
            <v>2025-12-01 17:52:00</v>
          </cell>
          <cell r="G5189">
            <v>12000</v>
          </cell>
          <cell r="H5189">
            <v>46027</v>
          </cell>
          <cell r="I5189" t="str">
            <v>FARJAD.LATIF</v>
          </cell>
          <cell r="J5189" t="str">
            <v>Accepted</v>
          </cell>
          <cell r="K5189" t="str">
            <v>Cheque</v>
          </cell>
          <cell r="L5189" t="str">
            <v>Fresh</v>
          </cell>
          <cell r="M5189" t="str">
            <v>N/A</v>
          </cell>
          <cell r="N5189" t="str">
            <v>-</v>
          </cell>
        </row>
        <row r="5190">
          <cell r="E5190" t="str">
            <v>005582</v>
          </cell>
          <cell r="F5190" t="str">
            <v>2023-01-16 11:35:00</v>
          </cell>
          <cell r="G5190">
            <v>13000</v>
          </cell>
          <cell r="H5190">
            <v>46023</v>
          </cell>
          <cell r="I5190" t="str">
            <v>MOSES.AKHTAR</v>
          </cell>
          <cell r="J5190" t="str">
            <v>Accepted</v>
          </cell>
          <cell r="K5190" t="str">
            <v>Online Transfer</v>
          </cell>
          <cell r="L5190" t="str">
            <v>Renewal</v>
          </cell>
          <cell r="M5190" t="str">
            <v>-</v>
          </cell>
          <cell r="N5190" t="str">
            <v>-</v>
          </cell>
        </row>
        <row r="5191">
          <cell r="E5191" t="str">
            <v>NFBFB2664CR100494</v>
          </cell>
          <cell r="F5191" t="str">
            <v>2025-01-02 19:25:06</v>
          </cell>
          <cell r="G5191">
            <v>13000</v>
          </cell>
          <cell r="H5191">
            <v>46023</v>
          </cell>
          <cell r="I5191" t="str">
            <v>MUHAMMAD.UMER</v>
          </cell>
          <cell r="J5191" t="str">
            <v>Accepted</v>
          </cell>
          <cell r="K5191" t="str">
            <v>Online Transfer</v>
          </cell>
          <cell r="L5191" t="str">
            <v>Renewal</v>
          </cell>
          <cell r="M5191" t="str">
            <v>-</v>
          </cell>
          <cell r="N5191" t="str">
            <v>-</v>
          </cell>
        </row>
        <row r="5192">
          <cell r="E5192">
            <v>2022563</v>
          </cell>
          <cell r="F5192" t="str">
            <v>2025-11-03 14:15:43</v>
          </cell>
          <cell r="G5192">
            <v>11000</v>
          </cell>
          <cell r="H5192">
            <v>46024</v>
          </cell>
          <cell r="I5192" t="str">
            <v>FARJAD.LATIF</v>
          </cell>
          <cell r="J5192" t="str">
            <v>Accepted</v>
          </cell>
          <cell r="K5192" t="str">
            <v>Cheque</v>
          </cell>
          <cell r="L5192" t="str">
            <v>Fresh</v>
          </cell>
          <cell r="M5192" t="str">
            <v>N/A</v>
          </cell>
          <cell r="N5192" t="str">
            <v>-</v>
          </cell>
        </row>
        <row r="5193">
          <cell r="E5193" t="str">
            <v>BK-6920</v>
          </cell>
          <cell r="F5193" t="str">
            <v>2025-11-03 17:47:15</v>
          </cell>
          <cell r="G5193">
            <v>11000</v>
          </cell>
          <cell r="H5193">
            <v>46024</v>
          </cell>
          <cell r="I5193" t="str">
            <v>FARJAD.LATIF</v>
          </cell>
          <cell r="J5193" t="str">
            <v>Accepted</v>
          </cell>
          <cell r="K5193" t="str">
            <v>Cheque</v>
          </cell>
          <cell r="L5193" t="str">
            <v>Fresh</v>
          </cell>
          <cell r="M5193" t="str">
            <v>N/A</v>
          </cell>
          <cell r="N5193" t="str">
            <v>-</v>
          </cell>
        </row>
        <row r="5194">
          <cell r="E5194" t="str">
            <v>SC037350</v>
          </cell>
          <cell r="F5194" t="str">
            <v>2025-11-03 14:39:14</v>
          </cell>
          <cell r="G5194">
            <v>11000</v>
          </cell>
          <cell r="H5194">
            <v>46024</v>
          </cell>
          <cell r="I5194" t="str">
            <v>FARJAD.LATIF</v>
          </cell>
          <cell r="J5194" t="str">
            <v>Accepted</v>
          </cell>
          <cell r="K5194" t="str">
            <v>Cheque</v>
          </cell>
          <cell r="L5194" t="str">
            <v>Fresh</v>
          </cell>
          <cell r="M5194" t="str">
            <v>N/A</v>
          </cell>
          <cell r="N5194" t="str">
            <v>-</v>
          </cell>
        </row>
        <row r="5195">
          <cell r="E5195" t="str">
            <v>ZRE171R-6050401</v>
          </cell>
          <cell r="F5195" t="str">
            <v>2026-01-01 00:00:00</v>
          </cell>
          <cell r="G5195">
            <v>15000</v>
          </cell>
          <cell r="H5195">
            <v>46023</v>
          </cell>
          <cell r="I5195" t="str">
            <v>SAIF.MALIK</v>
          </cell>
          <cell r="J5195" t="str">
            <v>Accepted</v>
          </cell>
          <cell r="K5195" t="str">
            <v>Online Transfer</v>
          </cell>
          <cell r="L5195" t="str">
            <v>Conversion</v>
          </cell>
          <cell r="M5195" t="str">
            <v>NA</v>
          </cell>
          <cell r="N5195" t="str">
            <v>-</v>
          </cell>
        </row>
        <row r="5196">
          <cell r="E5196" t="str">
            <v>NF1SZC63S00217239</v>
          </cell>
          <cell r="F5196" t="str">
            <v>2025-11-05 12:49:28</v>
          </cell>
          <cell r="G5196">
            <v>11000</v>
          </cell>
          <cell r="H5196">
            <v>46024</v>
          </cell>
          <cell r="I5196" t="str">
            <v>FARJAD.LATIF</v>
          </cell>
          <cell r="J5196" t="str">
            <v>Accepted</v>
          </cell>
          <cell r="K5196" t="str">
            <v>Cheque</v>
          </cell>
          <cell r="L5196" t="str">
            <v>Fresh</v>
          </cell>
          <cell r="M5196" t="str">
            <v>N/A</v>
          </cell>
          <cell r="N5196" t="str">
            <v>-</v>
          </cell>
        </row>
        <row r="5197">
          <cell r="E5197" t="str">
            <v>A200A-0105762</v>
          </cell>
          <cell r="F5197" t="str">
            <v>2025-11-10 18:05:47</v>
          </cell>
          <cell r="G5197">
            <v>11000</v>
          </cell>
          <cell r="H5197">
            <v>46024</v>
          </cell>
          <cell r="I5197" t="str">
            <v>FARJAD.LATIF</v>
          </cell>
          <cell r="J5197" t="str">
            <v>Accepted</v>
          </cell>
          <cell r="K5197" t="str">
            <v>Cheque</v>
          </cell>
          <cell r="L5197" t="str">
            <v>Fresh</v>
          </cell>
          <cell r="M5197" t="str">
            <v>N/A</v>
          </cell>
          <cell r="N5197" t="str">
            <v>-</v>
          </cell>
        </row>
        <row r="5198">
          <cell r="E5198" t="str">
            <v>GUN126R-5572403</v>
          </cell>
          <cell r="F5198" t="str">
            <v>2025-11-13 19:27:50</v>
          </cell>
          <cell r="G5198">
            <v>11000</v>
          </cell>
          <cell r="H5198">
            <v>46024</v>
          </cell>
          <cell r="I5198" t="str">
            <v>FARJAD.LATIF</v>
          </cell>
          <cell r="J5198" t="str">
            <v>Accepted</v>
          </cell>
          <cell r="K5198" t="str">
            <v>Cheque</v>
          </cell>
          <cell r="L5198" t="str">
            <v>Fresh</v>
          </cell>
          <cell r="M5198" t="str">
            <v>N/A</v>
          </cell>
          <cell r="N5198" t="str">
            <v>-</v>
          </cell>
        </row>
        <row r="5199">
          <cell r="E5199">
            <v>1269970</v>
          </cell>
          <cell r="F5199" t="str">
            <v>2025-11-18 17:15:16</v>
          </cell>
          <cell r="G5199">
            <v>11000</v>
          </cell>
          <cell r="H5199">
            <v>46024</v>
          </cell>
          <cell r="I5199" t="str">
            <v>FARJAD.LATIF</v>
          </cell>
          <cell r="J5199" t="str">
            <v>Accepted</v>
          </cell>
          <cell r="K5199" t="str">
            <v>Cheque</v>
          </cell>
          <cell r="L5199" t="str">
            <v>Fresh</v>
          </cell>
          <cell r="M5199" t="str">
            <v>N/A</v>
          </cell>
          <cell r="N5199" t="str">
            <v>-</v>
          </cell>
        </row>
        <row r="5200">
          <cell r="E5200" t="str">
            <v>NFBGM1541GR182876</v>
          </cell>
          <cell r="F5200" t="str">
            <v>2025-12-20 15:15:01</v>
          </cell>
          <cell r="G5200">
            <v>15000</v>
          </cell>
          <cell r="H5200">
            <v>46015</v>
          </cell>
          <cell r="I5200" t="str">
            <v>JOSEPH.H</v>
          </cell>
          <cell r="J5200" t="str">
            <v>Accepted</v>
          </cell>
          <cell r="K5200" t="str">
            <v>Cash Deposit</v>
          </cell>
          <cell r="L5200" t="str">
            <v>Fresh</v>
          </cell>
          <cell r="M5200" t="str">
            <v>N/A</v>
          </cell>
          <cell r="N5200" t="str">
            <v>-</v>
          </cell>
        </row>
        <row r="5201">
          <cell r="E5201" t="str">
            <v>GUN156R-1107164</v>
          </cell>
          <cell r="F5201" t="str">
            <v>2025-11-22 18:49:18</v>
          </cell>
          <cell r="G5201">
            <v>11000</v>
          </cell>
          <cell r="H5201">
            <v>46024</v>
          </cell>
          <cell r="I5201" t="str">
            <v>FARJAD.LATIF</v>
          </cell>
          <cell r="J5201" t="str">
            <v>Accepted</v>
          </cell>
          <cell r="K5201" t="str">
            <v>Cheque</v>
          </cell>
          <cell r="L5201" t="str">
            <v>Fresh</v>
          </cell>
          <cell r="M5201" t="str">
            <v>N/A</v>
          </cell>
          <cell r="N5201" t="str">
            <v>-</v>
          </cell>
        </row>
        <row r="5202">
          <cell r="E5202" t="str">
            <v>NG3NQ5PVBSP701329</v>
          </cell>
          <cell r="F5202" t="str">
            <v>2025-11-24 18:00:21</v>
          </cell>
          <cell r="G5202">
            <v>11000</v>
          </cell>
          <cell r="H5202">
            <v>46024</v>
          </cell>
          <cell r="I5202" t="str">
            <v>FARJAD.LATIF</v>
          </cell>
          <cell r="J5202" t="str">
            <v>Accepted</v>
          </cell>
          <cell r="K5202" t="str">
            <v>Cheque</v>
          </cell>
          <cell r="L5202" t="str">
            <v>Fresh</v>
          </cell>
          <cell r="M5202" t="str">
            <v>N/A</v>
          </cell>
          <cell r="N5202" t="str">
            <v>-</v>
          </cell>
        </row>
        <row r="5203">
          <cell r="E5203" t="str">
            <v>TRJ150-0114765</v>
          </cell>
          <cell r="F5203" t="str">
            <v>2025-11-27 18:39:26</v>
          </cell>
          <cell r="G5203">
            <v>11000</v>
          </cell>
          <cell r="H5203">
            <v>46024</v>
          </cell>
          <cell r="I5203" t="str">
            <v>FARJAD.LATIF</v>
          </cell>
          <cell r="J5203" t="str">
            <v>Accepted</v>
          </cell>
          <cell r="K5203" t="str">
            <v>Cheque</v>
          </cell>
          <cell r="L5203" t="str">
            <v>Fresh</v>
          </cell>
          <cell r="M5203" t="str">
            <v>N/A</v>
          </cell>
          <cell r="N5203" t="str">
            <v>-</v>
          </cell>
        </row>
        <row r="5204">
          <cell r="E5204" t="str">
            <v>013207</v>
          </cell>
          <cell r="F5204" t="str">
            <v>2025-11-27 11:31:06</v>
          </cell>
          <cell r="G5204">
            <v>11000</v>
          </cell>
          <cell r="H5204">
            <v>46024</v>
          </cell>
          <cell r="I5204" t="str">
            <v>FARJAD.LATIF</v>
          </cell>
          <cell r="J5204" t="str">
            <v>Accepted</v>
          </cell>
          <cell r="K5204" t="str">
            <v>Cheque</v>
          </cell>
          <cell r="L5204" t="str">
            <v>Fresh</v>
          </cell>
          <cell r="M5204" t="str">
            <v>N/A</v>
          </cell>
          <cell r="N5204" t="str">
            <v>-</v>
          </cell>
        </row>
        <row r="5205">
          <cell r="E5205">
            <v>9519021</v>
          </cell>
          <cell r="F5205" t="str">
            <v>2020-01-10 18:03:00</v>
          </cell>
          <cell r="G5205">
            <v>12500</v>
          </cell>
          <cell r="H5205">
            <v>46017</v>
          </cell>
          <cell r="I5205" t="str">
            <v>IQRA.KHAN</v>
          </cell>
          <cell r="J5205" t="str">
            <v>Accepted</v>
          </cell>
          <cell r="K5205" t="str">
            <v>Online Transfer</v>
          </cell>
          <cell r="L5205" t="str">
            <v>Renewal</v>
          </cell>
          <cell r="M5205" t="str">
            <v>-</v>
          </cell>
          <cell r="N5205" t="str">
            <v>-</v>
          </cell>
        </row>
        <row r="5206">
          <cell r="E5206" t="str">
            <v>A200A-0063704</v>
          </cell>
          <cell r="F5206" t="str">
            <v>2025-11-28 16:51:13</v>
          </cell>
          <cell r="G5206">
            <v>11000</v>
          </cell>
          <cell r="H5206">
            <v>46024</v>
          </cell>
          <cell r="I5206" t="str">
            <v>FARJAD.LATIF</v>
          </cell>
          <cell r="J5206" t="str">
            <v>Accepted</v>
          </cell>
          <cell r="K5206" t="str">
            <v>Cheque</v>
          </cell>
          <cell r="L5206" t="str">
            <v>Fresh</v>
          </cell>
          <cell r="M5206" t="str">
            <v>N/A</v>
          </cell>
          <cell r="N5206" t="str">
            <v>-</v>
          </cell>
        </row>
        <row r="5207">
          <cell r="E5207" t="str">
            <v>ZRE172R-7075989</v>
          </cell>
          <cell r="F5207" t="str">
            <v>2025-11-29 18:32:19</v>
          </cell>
          <cell r="G5207">
            <v>11000</v>
          </cell>
          <cell r="H5207">
            <v>46024</v>
          </cell>
          <cell r="I5207" t="str">
            <v>FARJAD.LATIF</v>
          </cell>
          <cell r="J5207" t="str">
            <v>Accepted</v>
          </cell>
          <cell r="K5207" t="str">
            <v>Cheque</v>
          </cell>
          <cell r="L5207" t="str">
            <v>Fresh</v>
          </cell>
          <cell r="M5207" t="str">
            <v>N/A</v>
          </cell>
          <cell r="N5207" t="str">
            <v>-</v>
          </cell>
        </row>
        <row r="5208">
          <cell r="E5208">
            <v>217439</v>
          </cell>
          <cell r="F5208" t="str">
            <v>2025-11-29 14:24:24</v>
          </cell>
          <cell r="G5208">
            <v>11000</v>
          </cell>
          <cell r="H5208">
            <v>46024</v>
          </cell>
          <cell r="I5208" t="str">
            <v>FARJAD.LATIF</v>
          </cell>
          <cell r="J5208" t="str">
            <v>Accepted</v>
          </cell>
          <cell r="K5208" t="str">
            <v>Cheque</v>
          </cell>
          <cell r="L5208" t="str">
            <v>Fresh</v>
          </cell>
          <cell r="M5208" t="str">
            <v>N/A</v>
          </cell>
          <cell r="N5208" t="str">
            <v>-</v>
          </cell>
        </row>
        <row r="5209">
          <cell r="E5209" t="str">
            <v>NFBGN8625SR0288</v>
          </cell>
          <cell r="F5209" t="str">
            <v>2025-12-17 12:30:32</v>
          </cell>
          <cell r="G5209">
            <v>12500</v>
          </cell>
          <cell r="H5209">
            <v>46010</v>
          </cell>
          <cell r="I5209" t="str">
            <v>WASIQ.JAVED</v>
          </cell>
          <cell r="J5209" t="str">
            <v>Accepted</v>
          </cell>
          <cell r="K5209" t="str">
            <v>Cash Deposit</v>
          </cell>
          <cell r="L5209" t="str">
            <v>Fresh</v>
          </cell>
          <cell r="M5209" t="str">
            <v>N/A</v>
          </cell>
          <cell r="N5209" t="str">
            <v>-</v>
          </cell>
        </row>
        <row r="5210">
          <cell r="E5210">
            <v>1103518</v>
          </cell>
          <cell r="F5210" t="str">
            <v>2023-07-11 15:27:05</v>
          </cell>
          <cell r="G5210">
            <v>9000</v>
          </cell>
          <cell r="H5210">
            <v>46015</v>
          </cell>
          <cell r="I5210" t="str">
            <v>IQRA.KHAN</v>
          </cell>
          <cell r="J5210" t="str">
            <v>Accepted</v>
          </cell>
          <cell r="K5210" t="str">
            <v>Cash Deposit</v>
          </cell>
          <cell r="L5210" t="str">
            <v>Renewal</v>
          </cell>
          <cell r="M5210" t="str">
            <v>-</v>
          </cell>
          <cell r="N5210" t="str">
            <v>-</v>
          </cell>
        </row>
        <row r="5211">
          <cell r="E5211" t="str">
            <v>0048181</v>
          </cell>
          <cell r="F5211" t="str">
            <v>2025-11-29 15:43:39</v>
          </cell>
          <cell r="G5211">
            <v>11000</v>
          </cell>
          <cell r="H5211">
            <v>46024</v>
          </cell>
          <cell r="I5211" t="str">
            <v>FARJAD.LATIF</v>
          </cell>
          <cell r="J5211" t="str">
            <v>Accepted</v>
          </cell>
          <cell r="K5211" t="str">
            <v>Cheque</v>
          </cell>
          <cell r="L5211" t="str">
            <v>Fresh</v>
          </cell>
          <cell r="M5211" t="str">
            <v>N/A</v>
          </cell>
          <cell r="N5211" t="str">
            <v>-</v>
          </cell>
        </row>
        <row r="5212">
          <cell r="E5212" t="str">
            <v>A200A-0050213</v>
          </cell>
          <cell r="F5212" t="str">
            <v>2025-10-16 13:58:17</v>
          </cell>
          <cell r="G5212">
            <v>11000</v>
          </cell>
          <cell r="H5212">
            <v>46024</v>
          </cell>
          <cell r="I5212" t="str">
            <v>FARJAD.LATIF</v>
          </cell>
          <cell r="J5212" t="str">
            <v>Accepted</v>
          </cell>
          <cell r="K5212" t="str">
            <v>Cheque</v>
          </cell>
          <cell r="L5212" t="str">
            <v>Fresh</v>
          </cell>
          <cell r="M5212" t="str">
            <v>N/A</v>
          </cell>
          <cell r="N5212" t="str">
            <v>-</v>
          </cell>
        </row>
        <row r="5213">
          <cell r="E5213" t="str">
            <v>GUN126R-5572524</v>
          </cell>
          <cell r="F5213" t="str">
            <v>2025-10-23 13:05:21</v>
          </cell>
          <cell r="G5213">
            <v>11000</v>
          </cell>
          <cell r="H5213">
            <v>46024</v>
          </cell>
          <cell r="I5213" t="str">
            <v>FARJAD.LATIF</v>
          </cell>
          <cell r="J5213" t="str">
            <v>Accepted</v>
          </cell>
          <cell r="K5213" t="str">
            <v>Cheque</v>
          </cell>
          <cell r="L5213" t="str">
            <v>Fresh</v>
          </cell>
          <cell r="M5213" t="str">
            <v>N/A</v>
          </cell>
          <cell r="N5213" t="str">
            <v>-</v>
          </cell>
        </row>
        <row r="5214">
          <cell r="E5214" t="str">
            <v>R1101826</v>
          </cell>
          <cell r="F5214" t="str">
            <v>2024-01-16 13:38:00</v>
          </cell>
          <cell r="G5214">
            <v>13000</v>
          </cell>
          <cell r="H5214">
            <v>46023</v>
          </cell>
          <cell r="I5214" t="str">
            <v>RAHAT.GUL</v>
          </cell>
          <cell r="J5214" t="str">
            <v>Accepted</v>
          </cell>
          <cell r="K5214" t="str">
            <v>Online Transfer</v>
          </cell>
          <cell r="L5214" t="str">
            <v>Renewal</v>
          </cell>
          <cell r="M5214" t="str">
            <v>-</v>
          </cell>
          <cell r="N5214" t="str">
            <v>-</v>
          </cell>
        </row>
        <row r="5215">
          <cell r="E5215">
            <v>6089047</v>
          </cell>
          <cell r="F5215" t="str">
            <v>2025-10-24 16:24:10</v>
          </cell>
          <cell r="G5215">
            <v>11000</v>
          </cell>
          <cell r="H5215">
            <v>46024</v>
          </cell>
          <cell r="I5215" t="str">
            <v>FARJAD.LATIF</v>
          </cell>
          <cell r="J5215" t="str">
            <v>Accepted</v>
          </cell>
          <cell r="K5215" t="str">
            <v>Cheque</v>
          </cell>
          <cell r="L5215" t="str">
            <v>Fresh</v>
          </cell>
          <cell r="M5215" t="str">
            <v>N/A</v>
          </cell>
          <cell r="N5215" t="str">
            <v>-</v>
          </cell>
        </row>
        <row r="5216">
          <cell r="E5216" t="str">
            <v>R014069</v>
          </cell>
          <cell r="F5216" t="str">
            <v>2025-10-24 14:42:40</v>
          </cell>
          <cell r="G5216">
            <v>11000</v>
          </cell>
          <cell r="H5216">
            <v>46024</v>
          </cell>
          <cell r="I5216" t="str">
            <v>FARJAD.LATIF</v>
          </cell>
          <cell r="J5216" t="str">
            <v>Accepted</v>
          </cell>
          <cell r="K5216" t="str">
            <v>Cheque</v>
          </cell>
          <cell r="L5216" t="str">
            <v>Fresh</v>
          </cell>
          <cell r="M5216" t="str">
            <v>N/A</v>
          </cell>
          <cell r="N5216" t="str">
            <v>-</v>
          </cell>
        </row>
        <row r="5217">
          <cell r="E5217" t="str">
            <v>LC-7601</v>
          </cell>
          <cell r="F5217" t="str">
            <v>2025-10-25 14:41:26</v>
          </cell>
          <cell r="G5217">
            <v>11000</v>
          </cell>
          <cell r="H5217">
            <v>46024</v>
          </cell>
          <cell r="I5217" t="str">
            <v>FARJAD.LATIF</v>
          </cell>
          <cell r="J5217" t="str">
            <v>Accepted</v>
          </cell>
          <cell r="K5217" t="str">
            <v>Cheque</v>
          </cell>
          <cell r="L5217" t="str">
            <v>Fresh</v>
          </cell>
          <cell r="M5217" t="str">
            <v>N/A</v>
          </cell>
          <cell r="N5217" t="str">
            <v>-</v>
          </cell>
        </row>
        <row r="5218">
          <cell r="E5218" t="str">
            <v>NFBFC6664HR010676</v>
          </cell>
          <cell r="F5218" t="str">
            <v>2025-12-19 15:14:50</v>
          </cell>
          <cell r="G5218">
            <v>200000</v>
          </cell>
          <cell r="H5218">
            <v>46022</v>
          </cell>
          <cell r="I5218" t="str">
            <v>JOSEPH.H</v>
          </cell>
          <cell r="J5218" t="str">
            <v>Accepted</v>
          </cell>
          <cell r="K5218" t="str">
            <v>Online Transfer</v>
          </cell>
          <cell r="L5218" t="str">
            <v>Fresh</v>
          </cell>
          <cell r="M5218" t="str">
            <v>N/A</v>
          </cell>
          <cell r="N5218" t="str">
            <v>-</v>
          </cell>
        </row>
        <row r="5219">
          <cell r="E5219" t="str">
            <v>S00216434</v>
          </cell>
          <cell r="F5219" t="str">
            <v>2025-10-31 18:01:54</v>
          </cell>
          <cell r="G5219">
            <v>11000</v>
          </cell>
          <cell r="H5219">
            <v>46024</v>
          </cell>
          <cell r="I5219" t="str">
            <v>FARJAD.LATIF</v>
          </cell>
          <cell r="J5219" t="str">
            <v>Accepted</v>
          </cell>
          <cell r="K5219" t="str">
            <v>Cheque</v>
          </cell>
          <cell r="L5219" t="str">
            <v>Fresh</v>
          </cell>
          <cell r="M5219" t="str">
            <v>N/A</v>
          </cell>
          <cell r="N5219" t="str">
            <v>-</v>
          </cell>
        </row>
        <row r="5220">
          <cell r="E5220">
            <v>5548001</v>
          </cell>
          <cell r="F5220" t="str">
            <v>2025-09-17 18:43:04</v>
          </cell>
          <cell r="G5220">
            <v>11000</v>
          </cell>
          <cell r="H5220">
            <v>46024</v>
          </cell>
          <cell r="I5220" t="str">
            <v>FARJAD.LATIF</v>
          </cell>
          <cell r="J5220" t="str">
            <v>Accepted</v>
          </cell>
          <cell r="K5220" t="str">
            <v>Cheque</v>
          </cell>
          <cell r="L5220" t="str">
            <v>Fresh</v>
          </cell>
          <cell r="M5220" t="str">
            <v>N/A</v>
          </cell>
          <cell r="N5220" t="str">
            <v>-</v>
          </cell>
        </row>
        <row r="5221">
          <cell r="E5221" t="str">
            <v>SP000488</v>
          </cell>
          <cell r="F5221" t="str">
            <v>2025-08-26 20:14:09</v>
          </cell>
          <cell r="G5221">
            <v>11000</v>
          </cell>
          <cell r="H5221">
            <v>46024</v>
          </cell>
          <cell r="I5221" t="str">
            <v>FARJAD.LATIF</v>
          </cell>
          <cell r="J5221" t="str">
            <v>Accepted</v>
          </cell>
          <cell r="K5221" t="str">
            <v>Cheque</v>
          </cell>
          <cell r="L5221" t="str">
            <v>Fresh</v>
          </cell>
          <cell r="M5221" t="str">
            <v>N/A</v>
          </cell>
          <cell r="N5221" t="str">
            <v>-</v>
          </cell>
        </row>
        <row r="5222">
          <cell r="E5222">
            <v>6090826</v>
          </cell>
          <cell r="F5222" t="str">
            <v>2025-12-15 16:15:10</v>
          </cell>
          <cell r="G5222">
            <v>22500</v>
          </cell>
          <cell r="H5222">
            <v>46024</v>
          </cell>
          <cell r="I5222" t="str">
            <v>FARJAD.LATIF</v>
          </cell>
          <cell r="J5222" t="str">
            <v>Accepted</v>
          </cell>
          <cell r="K5222" t="str">
            <v>Cheque</v>
          </cell>
          <cell r="L5222" t="str">
            <v>Fresh</v>
          </cell>
          <cell r="M5222" t="str">
            <v>N/A</v>
          </cell>
          <cell r="N5222" t="str">
            <v>-</v>
          </cell>
        </row>
        <row r="5223">
          <cell r="E5223" t="str">
            <v>SB308PK0192010</v>
          </cell>
          <cell r="F5223" t="str">
            <v>2026-01-01 00:00:00</v>
          </cell>
          <cell r="G5223">
            <v>18000</v>
          </cell>
          <cell r="H5223">
            <v>46023</v>
          </cell>
          <cell r="I5223" t="str">
            <v>HASNAIN</v>
          </cell>
          <cell r="J5223" t="str">
            <v>Accepted</v>
          </cell>
          <cell r="K5223" t="str">
            <v>Online Transfer</v>
          </cell>
          <cell r="L5223" t="str">
            <v>Conversion</v>
          </cell>
          <cell r="M5223" t="str">
            <v>N/A</v>
          </cell>
          <cell r="N5223" t="str">
            <v>-</v>
          </cell>
        </row>
        <row r="5224">
          <cell r="E5224" t="str">
            <v>NF1AET306H1245743</v>
          </cell>
          <cell r="F5224" t="str">
            <v>2025-12-18 18:02:27</v>
          </cell>
          <cell r="G5224">
            <v>10000</v>
          </cell>
          <cell r="H5224">
            <v>46028</v>
          </cell>
          <cell r="I5224" t="str">
            <v>FARJAD.LATIF</v>
          </cell>
          <cell r="J5224" t="str">
            <v>Accepted</v>
          </cell>
          <cell r="K5224" t="str">
            <v>Cash</v>
          </cell>
          <cell r="L5224" t="str">
            <v>Fresh</v>
          </cell>
          <cell r="M5224" t="str">
            <v>N/A</v>
          </cell>
          <cell r="N5224" t="str">
            <v>-</v>
          </cell>
        </row>
        <row r="5225">
          <cell r="E5225">
            <v>1140272</v>
          </cell>
          <cell r="F5225" t="str">
            <v>2025-09-17 13:47:00</v>
          </cell>
          <cell r="G5225">
            <v>13245</v>
          </cell>
          <cell r="H5225">
            <v>45982</v>
          </cell>
          <cell r="I5225" t="str">
            <v>UMER.AZEEM</v>
          </cell>
          <cell r="J5225" t="str">
            <v>Accepted</v>
          </cell>
          <cell r="K5225" t="str">
            <v>Cheque</v>
          </cell>
          <cell r="L5225" t="str">
            <v>Fresh</v>
          </cell>
          <cell r="M5225" t="str">
            <v>Syed Zeeshan ali</v>
          </cell>
          <cell r="N5225">
            <v>4250129572113</v>
          </cell>
        </row>
        <row r="5226">
          <cell r="E5226" t="str">
            <v>BWM-407</v>
          </cell>
          <cell r="F5226" t="str">
            <v>2025-09-17 14:08:44</v>
          </cell>
          <cell r="G5226">
            <v>13592</v>
          </cell>
          <cell r="H5226">
            <v>45982</v>
          </cell>
          <cell r="I5226" t="str">
            <v>UMER.AZEEM</v>
          </cell>
          <cell r="J5226" t="str">
            <v>Accepted</v>
          </cell>
          <cell r="K5226" t="str">
            <v>Cheque</v>
          </cell>
          <cell r="L5226" t="str">
            <v>Fresh</v>
          </cell>
          <cell r="M5226" t="str">
            <v>Syed Zeeshan ali</v>
          </cell>
          <cell r="N5226">
            <v>4250129572113</v>
          </cell>
        </row>
        <row r="5227">
          <cell r="E5227" t="str">
            <v>NF1AET306H1097006</v>
          </cell>
          <cell r="F5227" t="str">
            <v>2025-12-18 17:52:58</v>
          </cell>
          <cell r="G5227">
            <v>10000</v>
          </cell>
          <cell r="H5227">
            <v>46021</v>
          </cell>
          <cell r="I5227" t="str">
            <v>WASIQ.JAVED</v>
          </cell>
          <cell r="J5227" t="str">
            <v>Accepted</v>
          </cell>
          <cell r="K5227" t="str">
            <v>Online Transfer</v>
          </cell>
          <cell r="L5227" t="str">
            <v>Fresh</v>
          </cell>
          <cell r="M5227" t="str">
            <v>N/A</v>
          </cell>
          <cell r="N5227" t="str">
            <v>-</v>
          </cell>
        </row>
        <row r="5228">
          <cell r="E5228" t="str">
            <v>HB-357363</v>
          </cell>
          <cell r="F5228" t="str">
            <v>2025-12-18 17:22:10</v>
          </cell>
          <cell r="G5228">
            <v>14000</v>
          </cell>
          <cell r="H5228">
            <v>46010</v>
          </cell>
          <cell r="I5228" t="str">
            <v>WASIQ.JAVED</v>
          </cell>
          <cell r="J5228" t="str">
            <v>Accepted</v>
          </cell>
          <cell r="K5228" t="str">
            <v>Online Transfer</v>
          </cell>
          <cell r="L5228" t="str">
            <v>Fresh</v>
          </cell>
          <cell r="M5228" t="str">
            <v>N/A</v>
          </cell>
          <cell r="N5228" t="str">
            <v>-</v>
          </cell>
        </row>
        <row r="5229">
          <cell r="E5229" t="str">
            <v>AKS-866</v>
          </cell>
          <cell r="F5229" t="str">
            <v>2025-12-22 16:40:21</v>
          </cell>
          <cell r="G5229">
            <v>11000</v>
          </cell>
          <cell r="H5229">
            <v>46022</v>
          </cell>
          <cell r="I5229" t="str">
            <v>UMER.AZEEM</v>
          </cell>
          <cell r="J5229" t="str">
            <v>Accepted</v>
          </cell>
          <cell r="K5229" t="str">
            <v>Cash</v>
          </cell>
          <cell r="L5229" t="str">
            <v>Fresh</v>
          </cell>
          <cell r="M5229" t="str">
            <v>-</v>
          </cell>
          <cell r="N5229" t="str">
            <v>-</v>
          </cell>
        </row>
        <row r="5230">
          <cell r="E5230" t="str">
            <v>BCF-697</v>
          </cell>
          <cell r="F5230" t="str">
            <v>2025-12-19 17:59:55</v>
          </cell>
          <cell r="G5230">
            <v>12500</v>
          </cell>
          <cell r="H5230">
            <v>46010</v>
          </cell>
          <cell r="I5230" t="str">
            <v>WASIQ.JAVED</v>
          </cell>
          <cell r="J5230" t="str">
            <v>Accepted</v>
          </cell>
          <cell r="K5230" t="str">
            <v>Online Transfer</v>
          </cell>
          <cell r="L5230" t="str">
            <v>Fresh</v>
          </cell>
          <cell r="M5230" t="str">
            <v>N/A</v>
          </cell>
          <cell r="N5230" t="str">
            <v>-</v>
          </cell>
        </row>
        <row r="5231">
          <cell r="E5231" t="str">
            <v>CCT-909</v>
          </cell>
          <cell r="F5231" t="str">
            <v>2025-12-18 17:43:01</v>
          </cell>
          <cell r="G5231">
            <v>12500</v>
          </cell>
          <cell r="H5231">
            <v>46010</v>
          </cell>
          <cell r="I5231" t="str">
            <v>WASIQ.JAVED</v>
          </cell>
          <cell r="J5231" t="str">
            <v>Accepted</v>
          </cell>
          <cell r="K5231" t="str">
            <v>Online Transfer</v>
          </cell>
          <cell r="L5231" t="str">
            <v>Fresh</v>
          </cell>
          <cell r="M5231" t="str">
            <v>N/A</v>
          </cell>
          <cell r="N5231" t="str">
            <v>-</v>
          </cell>
        </row>
        <row r="5232">
          <cell r="E5232">
            <v>192036</v>
          </cell>
          <cell r="F5232" t="str">
            <v>2024-12-14 14:37:47</v>
          </cell>
          <cell r="G5232">
            <v>10000</v>
          </cell>
          <cell r="H5232">
            <v>46020</v>
          </cell>
          <cell r="I5232" t="str">
            <v>SAIF.MALIK</v>
          </cell>
          <cell r="J5232" t="str">
            <v>Accepted</v>
          </cell>
          <cell r="K5232" t="str">
            <v>Online Transfer</v>
          </cell>
          <cell r="L5232" t="str">
            <v>Renewal</v>
          </cell>
          <cell r="M5232" t="str">
            <v>-</v>
          </cell>
          <cell r="N5232" t="str">
            <v>-</v>
          </cell>
        </row>
        <row r="5233">
          <cell r="E5233" t="str">
            <v>NFBGN8626SR062065</v>
          </cell>
          <cell r="F5233" t="str">
            <v>2025-12-20 15:40:02</v>
          </cell>
          <cell r="G5233">
            <v>13000</v>
          </cell>
          <cell r="H5233">
            <v>46011</v>
          </cell>
          <cell r="I5233" t="str">
            <v>WASIQ.JAVED</v>
          </cell>
          <cell r="J5233" t="str">
            <v>Accepted</v>
          </cell>
          <cell r="K5233" t="str">
            <v>Online Transfer</v>
          </cell>
          <cell r="L5233" t="str">
            <v>Fresh</v>
          </cell>
          <cell r="M5233" t="str">
            <v>N/A</v>
          </cell>
          <cell r="N5233" t="str">
            <v>-</v>
          </cell>
        </row>
        <row r="5234">
          <cell r="E5234" t="str">
            <v>BHE-569</v>
          </cell>
          <cell r="F5234" t="str">
            <v>2025-12-22 10:52:52</v>
          </cell>
          <cell r="G5234">
            <v>12500</v>
          </cell>
          <cell r="H5234">
            <v>46011</v>
          </cell>
          <cell r="I5234" t="str">
            <v>WASIQ.JAVED</v>
          </cell>
          <cell r="J5234" t="str">
            <v>Accepted</v>
          </cell>
          <cell r="K5234" t="str">
            <v>Online Transfer</v>
          </cell>
          <cell r="L5234" t="str">
            <v>Fresh</v>
          </cell>
          <cell r="M5234" t="str">
            <v>N/A</v>
          </cell>
          <cell r="N5234" t="str">
            <v>-</v>
          </cell>
        </row>
        <row r="5235">
          <cell r="E5235" t="str">
            <v>NZE121-3356484</v>
          </cell>
          <cell r="F5235" t="str">
            <v>2025-12-25 11:53:59</v>
          </cell>
          <cell r="G5235">
            <v>12500</v>
          </cell>
          <cell r="H5235">
            <v>46020</v>
          </cell>
          <cell r="I5235" t="str">
            <v>WASIQ.JAVED</v>
          </cell>
          <cell r="J5235" t="str">
            <v>Accepted</v>
          </cell>
          <cell r="K5235" t="str">
            <v>Online Transfer</v>
          </cell>
          <cell r="L5235" t="str">
            <v>Fresh</v>
          </cell>
          <cell r="M5235" t="str">
            <v>N/A</v>
          </cell>
          <cell r="N5235" t="str">
            <v>-</v>
          </cell>
        </row>
        <row r="5236">
          <cell r="E5236" t="str">
            <v>L13Z17536874</v>
          </cell>
          <cell r="F5236" t="str">
            <v>2025-12-30 11:52:24</v>
          </cell>
          <cell r="G5236">
            <v>15000</v>
          </cell>
          <cell r="H5236">
            <v>46022</v>
          </cell>
          <cell r="I5236" t="str">
            <v>WASIQ.JAVED</v>
          </cell>
          <cell r="J5236" t="str">
            <v>Accepted</v>
          </cell>
          <cell r="K5236" t="str">
            <v>Online Transfer</v>
          </cell>
          <cell r="L5236" t="str">
            <v>Fresh</v>
          </cell>
          <cell r="M5236" t="str">
            <v>N/A</v>
          </cell>
          <cell r="N5236" t="str">
            <v>-</v>
          </cell>
        </row>
        <row r="5237">
          <cell r="E5237" t="str">
            <v>NSP150R-7063900</v>
          </cell>
          <cell r="F5237" t="str">
            <v>2025-12-29 14:58:04</v>
          </cell>
          <cell r="G5237">
            <v>10000</v>
          </cell>
          <cell r="H5237">
            <v>46022</v>
          </cell>
          <cell r="I5237" t="str">
            <v>WASIQ.JAVED</v>
          </cell>
          <cell r="J5237" t="str">
            <v>Accepted</v>
          </cell>
          <cell r="K5237" t="str">
            <v>Online Transfer</v>
          </cell>
          <cell r="L5237" t="str">
            <v>Fresh</v>
          </cell>
          <cell r="M5237" t="str">
            <v>N/A</v>
          </cell>
          <cell r="N5237" t="str">
            <v>-</v>
          </cell>
        </row>
        <row r="5238">
          <cell r="E5238" t="str">
            <v>ZRE172R7051563</v>
          </cell>
          <cell r="F5238" t="str">
            <v>2025-12-30 13:43:47</v>
          </cell>
          <cell r="G5238">
            <v>15000</v>
          </cell>
          <cell r="H5238">
            <v>46021</v>
          </cell>
          <cell r="I5238" t="str">
            <v>WASIQ.JAVED</v>
          </cell>
          <cell r="J5238" t="str">
            <v>Accepted</v>
          </cell>
          <cell r="K5238" t="str">
            <v>Online Transfer</v>
          </cell>
          <cell r="L5238" t="str">
            <v>Fresh</v>
          </cell>
          <cell r="M5238" t="str">
            <v>N/A</v>
          </cell>
          <cell r="N5238" t="str">
            <v>-</v>
          </cell>
        </row>
        <row r="5239">
          <cell r="E5239" t="str">
            <v>BEF-435</v>
          </cell>
          <cell r="F5239" t="str">
            <v>2025-12-29 16:48:50</v>
          </cell>
          <cell r="G5239">
            <v>13000</v>
          </cell>
          <cell r="H5239">
            <v>46020</v>
          </cell>
          <cell r="I5239" t="str">
            <v>WASIQ.JAVED</v>
          </cell>
          <cell r="J5239" t="str">
            <v>Accepted</v>
          </cell>
          <cell r="K5239" t="str">
            <v>Online Transfer</v>
          </cell>
          <cell r="L5239" t="str">
            <v>Fresh</v>
          </cell>
          <cell r="M5239" t="str">
            <v>N/A</v>
          </cell>
          <cell r="N5239" t="str">
            <v>-</v>
          </cell>
        </row>
        <row r="5240">
          <cell r="E5240" t="str">
            <v>BAW-279</v>
          </cell>
          <cell r="F5240" t="str">
            <v>2025-12-29 12:32:40</v>
          </cell>
          <cell r="G5240">
            <v>12500</v>
          </cell>
          <cell r="H5240">
            <v>46020</v>
          </cell>
          <cell r="I5240" t="str">
            <v>WASIQ.JAVED</v>
          </cell>
          <cell r="J5240" t="str">
            <v>Accepted</v>
          </cell>
          <cell r="K5240" t="str">
            <v>Online Transfer</v>
          </cell>
          <cell r="L5240" t="str">
            <v>Fresh</v>
          </cell>
          <cell r="M5240" t="str">
            <v>N/A</v>
          </cell>
          <cell r="N5240" t="str">
            <v>-</v>
          </cell>
        </row>
        <row r="5241">
          <cell r="E5241" t="str">
            <v>A1J310PK10141862</v>
          </cell>
          <cell r="F5241" t="str">
            <v>2025-12-31 13:12:16</v>
          </cell>
          <cell r="G5241">
            <v>12500</v>
          </cell>
          <cell r="H5241">
            <v>46022</v>
          </cell>
          <cell r="I5241" t="str">
            <v>WASIQ.JAVED</v>
          </cell>
          <cell r="J5241" t="str">
            <v>Accepted</v>
          </cell>
          <cell r="K5241" t="str">
            <v>Online Transfer</v>
          </cell>
          <cell r="L5241" t="str">
            <v>Fresh</v>
          </cell>
          <cell r="M5241" t="str">
            <v>N/A</v>
          </cell>
          <cell r="N5241" t="str">
            <v>-</v>
          </cell>
        </row>
        <row r="5242">
          <cell r="E5242" t="str">
            <v>FD-804</v>
          </cell>
          <cell r="F5242" t="str">
            <v>2025-12-31 20:24:42</v>
          </cell>
          <cell r="G5242">
            <v>13000</v>
          </cell>
          <cell r="H5242">
            <v>46022</v>
          </cell>
          <cell r="I5242" t="str">
            <v>WASIQ.JAVED</v>
          </cell>
          <cell r="J5242" t="str">
            <v>Accepted</v>
          </cell>
          <cell r="K5242" t="str">
            <v>Online Transfer</v>
          </cell>
          <cell r="L5242" t="str">
            <v>Fresh</v>
          </cell>
          <cell r="M5242" t="str">
            <v>N/A</v>
          </cell>
          <cell r="N5242" t="str">
            <v>-</v>
          </cell>
        </row>
        <row r="5243">
          <cell r="E5243" t="str">
            <v>CK009165</v>
          </cell>
          <cell r="F5243" t="str">
            <v>2025-12-30 21:38:14</v>
          </cell>
          <cell r="G5243">
            <v>12000</v>
          </cell>
          <cell r="H5243">
            <v>46022</v>
          </cell>
          <cell r="I5243" t="str">
            <v>MUNEEB.HUSSAIN</v>
          </cell>
          <cell r="J5243" t="str">
            <v>Accepted</v>
          </cell>
          <cell r="K5243" t="str">
            <v>Online Transfer</v>
          </cell>
          <cell r="L5243" t="str">
            <v>Fresh</v>
          </cell>
          <cell r="M5243" t="str">
            <v>N/A</v>
          </cell>
          <cell r="N5243" t="str">
            <v>-</v>
          </cell>
        </row>
        <row r="5244">
          <cell r="E5244" t="str">
            <v>01140444</v>
          </cell>
          <cell r="F5244" t="str">
            <v>2023-01-14 17:22:18</v>
          </cell>
          <cell r="G5244">
            <v>15000</v>
          </cell>
          <cell r="H5244">
            <v>46022</v>
          </cell>
          <cell r="I5244" t="str">
            <v>HUZAIFA.KHAN</v>
          </cell>
          <cell r="J5244" t="str">
            <v>Accepted</v>
          </cell>
          <cell r="K5244" t="str">
            <v>Online Transfer</v>
          </cell>
          <cell r="L5244" t="str">
            <v>Renewal</v>
          </cell>
          <cell r="M5244" t="str">
            <v>-</v>
          </cell>
          <cell r="N5244" t="str">
            <v>-</v>
          </cell>
        </row>
        <row r="5245">
          <cell r="E5245">
            <v>4198544</v>
          </cell>
          <cell r="F5245" t="str">
            <v>2020-01-15 13:35:14</v>
          </cell>
          <cell r="G5245">
            <v>12500</v>
          </cell>
          <cell r="H5245">
            <v>46022</v>
          </cell>
          <cell r="I5245" t="str">
            <v>WASEEM.TARIQ</v>
          </cell>
          <cell r="J5245" t="str">
            <v>Accepted</v>
          </cell>
          <cell r="K5245" t="str">
            <v>Online Transfer</v>
          </cell>
          <cell r="L5245" t="str">
            <v>Renewal</v>
          </cell>
          <cell r="M5245" t="str">
            <v>-</v>
          </cell>
          <cell r="N5245" t="str">
            <v>-</v>
          </cell>
        </row>
        <row r="5246">
          <cell r="E5246" t="str">
            <v>R215771</v>
          </cell>
          <cell r="F5246" t="str">
            <v>2024-01-11 20:05:59</v>
          </cell>
          <cell r="G5246">
            <v>14000</v>
          </cell>
          <cell r="H5246">
            <v>46023</v>
          </cell>
          <cell r="I5246" t="str">
            <v>RAHAT.GUL</v>
          </cell>
          <cell r="J5246" t="str">
            <v>Accepted</v>
          </cell>
          <cell r="K5246" t="str">
            <v>Online Transfer</v>
          </cell>
          <cell r="L5246" t="str">
            <v>Renewal</v>
          </cell>
          <cell r="M5246" t="str">
            <v>-</v>
          </cell>
          <cell r="N5246" t="str">
            <v>-</v>
          </cell>
        </row>
        <row r="5247">
          <cell r="E5247">
            <v>1231586</v>
          </cell>
          <cell r="F5247" t="str">
            <v>2024-12-27 11:09:27</v>
          </cell>
          <cell r="G5247">
            <v>14000</v>
          </cell>
          <cell r="H5247">
            <v>46022</v>
          </cell>
          <cell r="I5247" t="str">
            <v>ZAYNAB.MUSTAFA</v>
          </cell>
          <cell r="J5247" t="str">
            <v>Accepted</v>
          </cell>
          <cell r="K5247" t="str">
            <v>Online Transfer</v>
          </cell>
          <cell r="L5247" t="str">
            <v>Renewal</v>
          </cell>
          <cell r="M5247" t="str">
            <v>-</v>
          </cell>
          <cell r="N5247" t="str">
            <v>-</v>
          </cell>
        </row>
        <row r="5248">
          <cell r="E5248" t="str">
            <v>S00107337</v>
          </cell>
          <cell r="F5248" t="str">
            <v>2024-01-09 15:43:00</v>
          </cell>
          <cell r="G5248">
            <v>15000</v>
          </cell>
          <cell r="H5248">
            <v>46022</v>
          </cell>
          <cell r="I5248" t="str">
            <v>SABA.CH</v>
          </cell>
          <cell r="J5248" t="str">
            <v>Accepted</v>
          </cell>
          <cell r="K5248" t="str">
            <v>Online Transfer</v>
          </cell>
          <cell r="L5248" t="str">
            <v>Renewal</v>
          </cell>
          <cell r="M5248" t="str">
            <v>-</v>
          </cell>
          <cell r="N5248" t="str">
            <v>-</v>
          </cell>
        </row>
        <row r="5249">
          <cell r="E5249" t="str">
            <v>ZRE171R8010443</v>
          </cell>
          <cell r="F5249" t="str">
            <v>2025-12-17 15:38:40</v>
          </cell>
          <cell r="G5249">
            <v>12500</v>
          </cell>
          <cell r="H5249">
            <v>46022</v>
          </cell>
          <cell r="I5249" t="str">
            <v>S.FARAZ.AHSAN</v>
          </cell>
          <cell r="J5249" t="str">
            <v>Accepted</v>
          </cell>
          <cell r="K5249" t="str">
            <v>Online Transfer</v>
          </cell>
          <cell r="L5249" t="str">
            <v>Fresh</v>
          </cell>
          <cell r="M5249" t="str">
            <v>N/A</v>
          </cell>
          <cell r="N5249" t="str">
            <v>-</v>
          </cell>
        </row>
        <row r="5250">
          <cell r="E5250" t="str">
            <v>JL473ZQ7SN8AT129879</v>
          </cell>
          <cell r="F5250" t="str">
            <v>2025-12-26 17:32:45</v>
          </cell>
          <cell r="G5250">
            <v>12500</v>
          </cell>
          <cell r="H5250">
            <v>46022</v>
          </cell>
          <cell r="I5250" t="str">
            <v>S.FARAZ.AHSAN</v>
          </cell>
          <cell r="J5250" t="str">
            <v>Accepted</v>
          </cell>
          <cell r="K5250" t="str">
            <v>Online Transfer</v>
          </cell>
          <cell r="L5250" t="str">
            <v>Fresh</v>
          </cell>
          <cell r="M5250" t="str">
            <v>N/A</v>
          </cell>
          <cell r="N5250" t="str">
            <v>-</v>
          </cell>
        </row>
        <row r="5251">
          <cell r="E5251">
            <v>1282838</v>
          </cell>
          <cell r="F5251" t="str">
            <v>2025-12-09 19:27:00</v>
          </cell>
          <cell r="G5251">
            <v>12500</v>
          </cell>
          <cell r="H5251">
            <v>46022</v>
          </cell>
          <cell r="I5251" t="str">
            <v>S.FARAZ.AHSAN</v>
          </cell>
          <cell r="J5251" t="str">
            <v>Accepted</v>
          </cell>
          <cell r="K5251" t="str">
            <v>Online Transfer</v>
          </cell>
          <cell r="L5251" t="str">
            <v>Fresh</v>
          </cell>
          <cell r="M5251" t="str">
            <v>N/A</v>
          </cell>
          <cell r="N5251" t="str">
            <v>-</v>
          </cell>
        </row>
        <row r="5252">
          <cell r="E5252">
            <v>18919</v>
          </cell>
          <cell r="F5252" t="str">
            <v>2024-12-28 14:45:00</v>
          </cell>
          <cell r="G5252">
            <v>10000</v>
          </cell>
          <cell r="H5252">
            <v>46020</v>
          </cell>
          <cell r="I5252" t="str">
            <v>M.MUSTAFA</v>
          </cell>
          <cell r="J5252" t="str">
            <v>Accepted</v>
          </cell>
          <cell r="K5252" t="str">
            <v>Online Transfer</v>
          </cell>
          <cell r="L5252" t="str">
            <v>Renewal</v>
          </cell>
          <cell r="M5252" t="str">
            <v>-</v>
          </cell>
          <cell r="N5252" t="str">
            <v>-</v>
          </cell>
        </row>
        <row r="5253">
          <cell r="E5253" t="str">
            <v>PA-17979</v>
          </cell>
          <cell r="F5253" t="str">
            <v>2024-12-19 14:22:31</v>
          </cell>
          <cell r="G5253">
            <v>10000</v>
          </cell>
          <cell r="H5253">
            <v>46020</v>
          </cell>
          <cell r="I5253" t="str">
            <v>M.MUSTAFA</v>
          </cell>
          <cell r="J5253" t="str">
            <v>Accepted</v>
          </cell>
          <cell r="K5253" t="str">
            <v>Online Transfer</v>
          </cell>
          <cell r="L5253" t="str">
            <v>Renewal</v>
          </cell>
          <cell r="M5253" t="str">
            <v>-</v>
          </cell>
          <cell r="N5253" t="str">
            <v>-</v>
          </cell>
        </row>
        <row r="5254">
          <cell r="E5254" t="str">
            <v>R7065034</v>
          </cell>
          <cell r="F5254" t="str">
            <v>2025-11-28 10:16:52</v>
          </cell>
          <cell r="G5254">
            <v>13000</v>
          </cell>
          <cell r="H5254">
            <v>46024</v>
          </cell>
          <cell r="I5254" t="str">
            <v>UMER.AZEEM</v>
          </cell>
          <cell r="J5254" t="str">
            <v>Accepted</v>
          </cell>
          <cell r="K5254" t="str">
            <v>Cheque Deposit</v>
          </cell>
          <cell r="L5254" t="str">
            <v>Fresh</v>
          </cell>
          <cell r="M5254" t="str">
            <v>AGHA SYED MOHSIN ALI</v>
          </cell>
          <cell r="N5254">
            <v>4230140647983</v>
          </cell>
        </row>
        <row r="5255">
          <cell r="E5255" t="str">
            <v>R012761</v>
          </cell>
          <cell r="F5255" t="str">
            <v>2025-12-24 16:17:44</v>
          </cell>
          <cell r="G5255">
            <v>12500</v>
          </cell>
          <cell r="H5255">
            <v>46024</v>
          </cell>
          <cell r="I5255" t="str">
            <v>UMER.AZEEM</v>
          </cell>
          <cell r="J5255" t="str">
            <v>Accepted</v>
          </cell>
          <cell r="K5255" t="str">
            <v>Cheque Deposit</v>
          </cell>
          <cell r="L5255" t="str">
            <v>Fresh</v>
          </cell>
          <cell r="M5255" t="str">
            <v>N/A</v>
          </cell>
          <cell r="N5255" t="str">
            <v>-</v>
          </cell>
        </row>
        <row r="5256">
          <cell r="E5256" t="str">
            <v>R006545</v>
          </cell>
          <cell r="F5256" t="str">
            <v>2025-12-24 12:40:14</v>
          </cell>
          <cell r="G5256">
            <v>12500</v>
          </cell>
          <cell r="H5256">
            <v>46024</v>
          </cell>
          <cell r="I5256" t="str">
            <v>UMER.AZEEM</v>
          </cell>
          <cell r="J5256" t="str">
            <v>Accepted</v>
          </cell>
          <cell r="K5256" t="str">
            <v>Cheque Deposit</v>
          </cell>
          <cell r="L5256" t="str">
            <v>Fresh</v>
          </cell>
          <cell r="M5256" t="str">
            <v>N/A</v>
          </cell>
          <cell r="N5256" t="str">
            <v>-</v>
          </cell>
        </row>
        <row r="5257">
          <cell r="E5257" t="str">
            <v>014016</v>
          </cell>
          <cell r="F5257" t="str">
            <v>2025-12-24 13:36:58</v>
          </cell>
          <cell r="G5257">
            <v>12500</v>
          </cell>
          <cell r="H5257">
            <v>46024</v>
          </cell>
          <cell r="I5257" t="str">
            <v>UMER.AZEEM</v>
          </cell>
          <cell r="J5257" t="str">
            <v>Accepted</v>
          </cell>
          <cell r="K5257" t="str">
            <v>Cheque Deposit</v>
          </cell>
          <cell r="L5257" t="str">
            <v>Fresh</v>
          </cell>
          <cell r="M5257" t="str">
            <v>N/A</v>
          </cell>
          <cell r="N5257" t="str">
            <v>-</v>
          </cell>
        </row>
        <row r="5258">
          <cell r="E5258" t="str">
            <v>R006918</v>
          </cell>
          <cell r="F5258" t="str">
            <v>2025-12-24 14:37:55</v>
          </cell>
          <cell r="G5258">
            <v>12500</v>
          </cell>
          <cell r="H5258">
            <v>46024</v>
          </cell>
          <cell r="I5258" t="str">
            <v>UMER.AZEEM</v>
          </cell>
          <cell r="J5258" t="str">
            <v>Accepted</v>
          </cell>
          <cell r="K5258" t="str">
            <v>Cheque Deposit</v>
          </cell>
          <cell r="L5258" t="str">
            <v>Fresh</v>
          </cell>
          <cell r="M5258" t="str">
            <v>N/A</v>
          </cell>
          <cell r="N5258" t="str">
            <v>-</v>
          </cell>
        </row>
        <row r="5259">
          <cell r="E5259" t="str">
            <v>R007132</v>
          </cell>
          <cell r="F5259" t="str">
            <v>2025-12-22 16:00:55</v>
          </cell>
          <cell r="G5259">
            <v>12500</v>
          </cell>
          <cell r="H5259">
            <v>46024</v>
          </cell>
          <cell r="I5259" t="str">
            <v>UMER.AZEEM</v>
          </cell>
          <cell r="J5259" t="str">
            <v>Accepted</v>
          </cell>
          <cell r="K5259" t="str">
            <v>Cheque Deposit</v>
          </cell>
          <cell r="L5259" t="str">
            <v>Fresh</v>
          </cell>
          <cell r="M5259" t="str">
            <v>N/A</v>
          </cell>
          <cell r="N5259" t="str">
            <v>-</v>
          </cell>
        </row>
        <row r="5260">
          <cell r="E5260" t="str">
            <v>R006317</v>
          </cell>
          <cell r="F5260" t="str">
            <v>2025-12-26 15:33:39</v>
          </cell>
          <cell r="G5260">
            <v>12500</v>
          </cell>
          <cell r="H5260">
            <v>46024</v>
          </cell>
          <cell r="I5260" t="str">
            <v>UMER.AZEEM</v>
          </cell>
          <cell r="J5260" t="str">
            <v>Accepted</v>
          </cell>
          <cell r="K5260" t="str">
            <v>Cheque Deposit</v>
          </cell>
          <cell r="L5260" t="str">
            <v>Fresh</v>
          </cell>
          <cell r="M5260" t="str">
            <v>N/A</v>
          </cell>
          <cell r="N5260" t="str">
            <v>-</v>
          </cell>
        </row>
        <row r="5261">
          <cell r="E5261" t="str">
            <v>R006580</v>
          </cell>
          <cell r="F5261" t="str">
            <v>2025-12-25 16:31:25</v>
          </cell>
          <cell r="G5261">
            <v>12500</v>
          </cell>
          <cell r="H5261">
            <v>46024</v>
          </cell>
          <cell r="I5261" t="str">
            <v>UMER.AZEEM</v>
          </cell>
          <cell r="J5261" t="str">
            <v>Accepted</v>
          </cell>
          <cell r="K5261" t="str">
            <v>Cheque Deposit</v>
          </cell>
          <cell r="L5261" t="str">
            <v>Fresh</v>
          </cell>
          <cell r="M5261" t="str">
            <v>N/A</v>
          </cell>
          <cell r="N5261" t="str">
            <v>-</v>
          </cell>
        </row>
        <row r="5262">
          <cell r="E5262">
            <v>103287</v>
          </cell>
          <cell r="F5262" t="str">
            <v>2025-12-26 17:14:44</v>
          </cell>
          <cell r="G5262">
            <v>19000</v>
          </cell>
          <cell r="H5262">
            <v>46022</v>
          </cell>
          <cell r="I5262" t="str">
            <v>UMER.AZEEM</v>
          </cell>
          <cell r="J5262" t="str">
            <v>Accepted</v>
          </cell>
          <cell r="K5262" t="str">
            <v>Online Transfer</v>
          </cell>
          <cell r="L5262" t="str">
            <v>Fresh</v>
          </cell>
          <cell r="M5262" t="str">
            <v>N/A</v>
          </cell>
          <cell r="N5262" t="str">
            <v>-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d Shahzad/FIN/KHI" refreshedDate="46070.642879050924" createdVersion="6" refreshedVersion="6" minRefreshableVersion="3" recordCount="1303" xr:uid="{17CEFFC0-BE96-4338-8BC0-3F8DA90CAFE9}">
  <cacheSource type="worksheet">
    <worksheetSource ref="A1:W1304" sheet="Removal"/>
  </cacheSource>
  <cacheFields count="23">
    <cacheField name="S.No" numFmtId="0">
      <sharedItems containsMixedTypes="1" containsNumber="1" containsInteger="1" minValue="1" maxValue="902"/>
    </cacheField>
    <cacheField name="Team" numFmtId="0">
      <sharedItems count="2">
        <s v="A"/>
        <s v="B"/>
      </sharedItems>
    </cacheField>
    <cacheField name="REMOVAL" numFmtId="0">
      <sharedItems/>
    </cacheField>
    <cacheField name="DeviceCategory" numFmtId="0">
      <sharedItems containsBlank="1"/>
    </cacheField>
    <cacheField name="REG" numFmtId="0">
      <sharedItems/>
    </cacheField>
    <cacheField name="NAME" numFmtId="0">
      <sharedItems/>
    </cacheField>
    <cacheField name="MAKE" numFmtId="0">
      <sharedItems/>
    </cacheField>
    <cacheField name="ENGINE" numFmtId="0">
      <sharedItems containsMixedTypes="1" containsNumber="1" containsInteger="1" minValue="117082" maxValue="25378584971"/>
    </cacheField>
    <cacheField name="CHASIS" numFmtId="49">
      <sharedItems/>
    </cacheField>
    <cacheField name="INSURANCE" numFmtId="0">
      <sharedItems containsBlank="1"/>
    </cacheField>
    <cacheField name="SEGMENT" numFmtId="0">
      <sharedItems containsBlank="1" containsMixedTypes="1" containsNumber="1" containsInteger="1" minValue="402000084" maxValue="402000084"/>
    </cacheField>
    <cacheField name="INTIMATION DATE" numFmtId="0">
      <sharedItems/>
    </cacheField>
    <cacheField name="REMOVAL DATE" numFmtId="0">
      <sharedItems/>
    </cacheField>
    <cacheField name="CITY" numFmtId="0">
      <sharedItems/>
    </cacheField>
    <cacheField name="COMMENTS" numFmtId="0">
      <sharedItems/>
    </cacheField>
    <cacheField name="RemovalType" numFmtId="0">
      <sharedItems/>
    </cacheField>
    <cacheField name="DOI" numFmtId="0">
      <sharedItems/>
    </cacheField>
    <cacheField name="AGENT" numFmtId="0">
      <sharedItems count="23">
        <s v="AGHA.M.JAFFER"/>
        <s v="AMIN.CHISHTI"/>
        <s v="HASNAIN"/>
        <s v="IQRA.KHAN"/>
        <s v="JAWAHIR.SAEED"/>
        <s v="M.KHALID"/>
        <s v="MOSES.AKHTAR"/>
        <s v="MUHAMMAD.OWAIS"/>
        <s v="MUHAMMAD.UMER"/>
        <s v="NAZRA.NAZAR"/>
        <s v="RAHAT.GUL"/>
        <s v="SABA.CH"/>
        <s v="SAIF.MALIK"/>
        <s v="SHAHROZ"/>
        <s v="WASEEM.TARIQ"/>
        <s v="YOUSUF.KHAN"/>
        <s v="M.MUSTAFA"/>
        <s v="HUZAIFA.KHAN"/>
        <s v="FARJAD.MANZOOR"/>
        <s v="ABDUL.AHAD"/>
        <s v="ZAYNAB.MUSTAFA"/>
        <s v="ALIZA.WALEED"/>
        <s v="FIZA.SHEIKH"/>
      </sharedItems>
    </cacheField>
    <cacheField name="V_ID" numFmtId="0">
      <sharedItems containsMixedTypes="1" containsNumber="1" containsInteger="1" minValue="60083" maxValue="366953"/>
    </cacheField>
    <cacheField name="Type" numFmtId="0">
      <sharedItems count="2">
        <s v="Eligible"/>
        <s v="Not Eligible"/>
      </sharedItems>
    </cacheField>
    <cacheField name="DOR" numFmtId="0">
      <sharedItems containsDate="1" containsMixedTypes="1" minDate="2026-01-20T00:00:00" maxDate="2026-02-13T00:00:00"/>
    </cacheField>
    <cacheField name="Agent2" numFmtId="0">
      <sharedItems/>
    </cacheField>
    <cacheField name="Finance 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d Shahzad/FIN/KHI" refreshedDate="46071.459917476852" createdVersion="6" refreshedVersion="6" minRefreshableVersion="3" recordCount="2787" xr:uid="{39CC7C79-E082-4717-B0A8-A2E9B8D8EE97}">
  <cacheSource type="worksheet">
    <worksheetSource ref="A1:T2788" sheet="Collection"/>
  </cacheSource>
  <cacheFields count="20">
    <cacheField name="S.No" numFmtId="0">
      <sharedItems containsSemiMixedTypes="0" containsString="0" containsNumber="1" containsInteger="1" minValue="1" maxValue="1894"/>
    </cacheField>
    <cacheField name="Team" numFmtId="1">
      <sharedItems count="2">
        <s v="A"/>
        <s v="B"/>
      </sharedItems>
    </cacheField>
    <cacheField name="Reg#" numFmtId="0">
      <sharedItems/>
    </cacheField>
    <cacheField name="Engine" numFmtId="0">
      <sharedItems containsMixedTypes="1" containsNumber="1" containsInteger="1" minValue="121" maxValue="24499066581"/>
    </cacheField>
    <cacheField name="Chassis" numFmtId="0">
      <sharedItems containsMixedTypes="1" containsNumber="1" containsInteger="1" minValue="3334" maxValue="20241952597"/>
    </cacheField>
    <cacheField name="DOI" numFmtId="0">
      <sharedItems containsDate="1" containsBlank="1" containsMixedTypes="1" minDate="2019-01-19T10:53:21" maxDate="2026-02-01T00:00:00"/>
    </cacheField>
    <cacheField name="Amount" numFmtId="0">
      <sharedItems containsSemiMixedTypes="0" containsString="0" containsNumber="1" containsInteger="1" minValue="1333" maxValue="35000"/>
    </cacheField>
    <cacheField name="Status" numFmtId="0">
      <sharedItems containsBlank="1"/>
    </cacheField>
    <cacheField name="Created By" numFmtId="0">
      <sharedItems count="23">
        <s v="AGHA.M.JAFFER"/>
        <s v="WASEEM.TARIQ"/>
        <s v="YOUSUF.KHAN"/>
        <s v="SABA.CH"/>
        <s v="SHAHROZ"/>
        <s v="M.KHALID"/>
        <s v="RAHAT.GUL"/>
        <s v="JAWAHIR.SAEED"/>
        <s v="HASNAIN"/>
        <s v="IQRA.KHAN"/>
        <s v="MUHAMMAD.UMER"/>
        <s v="SAIF.MALIK"/>
        <s v="MUHAMMAD.OWAIS"/>
        <s v="MOSES.AKHTAR"/>
        <s v="NAZRA.NAZAR"/>
        <s v="AMIN.CHISHTI"/>
        <s v="ABDUL.AHAD"/>
        <s v="HUZAIFA.KHAN"/>
        <s v="M.MUSTAFA"/>
        <s v="ZAYNAB.MUSTAFA"/>
        <s v="FARJAD.MANZOOR"/>
        <s v="ALIZA.WALEED"/>
        <s v="FIZA.SHEIKH"/>
      </sharedItems>
    </cacheField>
    <cacheField name="Type" numFmtId="0">
      <sharedItems/>
    </cacheField>
    <cacheField name="Incentive Amount" numFmtId="0">
      <sharedItems containsSemiMixedTypes="0" containsString="0" containsNumber="1" containsInteger="1" minValue="0" maxValue="35000"/>
    </cacheField>
    <cacheField name="PRI Amount" numFmtId="0">
      <sharedItems containsSemiMixedTypes="0" containsString="0" containsNumber="1" containsInteger="1" minValue="0" maxValue="35000"/>
    </cacheField>
    <cacheField name="Deposit Date" numFmtId="15">
      <sharedItems containsDate="1" containsMixedTypes="1" minDate="2025-01-10T00:00:00" maxDate="2028-01-31T00:00:00"/>
    </cacheField>
    <cacheField name="Created By2" numFmtId="0">
      <sharedItems/>
    </cacheField>
    <cacheField name="Status2" numFmtId="0">
      <sharedItems/>
    </cacheField>
    <cacheField name="Payment Mode" numFmtId="0">
      <sharedItems/>
    </cacheField>
    <cacheField name="Payment For" numFmtId="0">
      <sharedItems/>
    </cacheField>
    <cacheField name="Com Beneficiary" numFmtId="0">
      <sharedItems/>
    </cacheField>
    <cacheField name="NTN/NIC" numFmtId="0">
      <sharedItems/>
    </cacheField>
    <cacheField name="Remark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n v="1"/>
    <x v="0"/>
    <s v="R-123919-2026"/>
    <s v="JM-VG03"/>
    <s v="ARA-898"/>
    <s v="HAFIZ MUHAMMAD NOMAN"/>
    <s v="SUZUKI"/>
    <s v="K6A-2887306"/>
    <s v="ARA-898"/>
    <m/>
    <s v="RENTAL"/>
    <s v="Jan 20 2026 11:29AM"/>
    <s v="Jan 20 2026  4:35PM"/>
    <s v="KARACHI"/>
    <s v="03092229310"/>
    <s v="Normal"/>
    <s v="Nov  7 2025  3:41PM"/>
    <x v="0"/>
    <n v="363489"/>
    <x v="0"/>
    <s v="20-Jan-2026"/>
    <s v="AGHA.M.JAFFER"/>
    <m/>
  </r>
  <r>
    <n v="2"/>
    <x v="0"/>
    <s v="R-124065-2026"/>
    <s v="FMB-920"/>
    <s v="BVR-761"/>
    <s v="AZIZ UL HAQUE"/>
    <s v="TOYOTA"/>
    <s v="Q089378"/>
    <s v="6066823"/>
    <m/>
    <s v="RENTAL"/>
    <s v="Jan 22 2026 10:07AM"/>
    <s v="Jan 21 2026 10:10AM"/>
    <s v="KARACHI"/>
    <s v="REMOVED"/>
    <s v="Normal"/>
    <s v="Feb  2 2022  3:00PM"/>
    <x v="0"/>
    <n v="244263"/>
    <x v="0"/>
    <s v="21-Jan-2026"/>
    <s v="AGHA.M.JAFFER"/>
    <m/>
  </r>
  <r>
    <n v="3"/>
    <x v="0"/>
    <s v="R-123770-2026"/>
    <s v="G1C MINI"/>
    <s v="FSL211221111"/>
    <s v="IMRAN RASHEED"/>
    <s v="TOYOTA"/>
    <s v="2A42897"/>
    <s v="NSP151R-9515934"/>
    <s v="ITECK CONVERSION"/>
    <s v="LEASING"/>
    <s v="Jan 19 2026 11:01AM"/>
    <s v="Jan 24 2026  2:56PM"/>
    <s v="FAISALABAD"/>
    <s v="ok"/>
    <s v="Normal"/>
    <s v="Dec 22 2021 11:01AM"/>
    <x v="0"/>
    <n v="240625"/>
    <x v="0"/>
    <s v="24-Jan-2026"/>
    <s v="AGHA.M.JAFFER"/>
    <m/>
  </r>
  <r>
    <n v="4"/>
    <x v="0"/>
    <s v="R-123948-2026"/>
    <s v="G1C MINI"/>
    <s v="AQL-324"/>
    <s v="MUHAMMAD NOMAN ARSHAD"/>
    <s v="CHANGAN"/>
    <s v="5033480"/>
    <s v="1015377"/>
    <m/>
    <s v="RENTAL"/>
    <s v="Jan 20 2026  1:46PM"/>
    <s v="Jan 20 2026  3:42PM"/>
    <s v="FAISALABAD"/>
    <s v="permanent removal"/>
    <s v="Normal"/>
    <s v="Jan 22 2024 10:43AM"/>
    <x v="0"/>
    <n v="295157"/>
    <x v="0"/>
    <s v="20-Jan-2026"/>
    <s v="AGHA.M.JAFFER"/>
    <m/>
  </r>
  <r>
    <n v="5"/>
    <x v="0"/>
    <s v="R-124383-2026"/>
    <s v="FMB-920"/>
    <s v="LQP-SB-TT-16"/>
    <s v="SB ENGINEERING JV"/>
    <s v="MILLAT"/>
    <s v="613632"/>
    <s v="224715-11C5"/>
    <s v="SB ENGINEERING JV"/>
    <s v="DEMO"/>
    <s v="Jan 27 2026  2:54PM"/>
    <s v="Jan 29 2026 12:06PM"/>
    <s v="RAHIM YAR KHAN"/>
    <s v="REMOVED"/>
    <s v="Normal"/>
    <s v="Dec 24 2025  6:15PM"/>
    <x v="0"/>
    <n v="363232"/>
    <x v="0"/>
    <s v="29-Jan-2026"/>
    <s v="AGHA.M.JAFFER"/>
    <m/>
  </r>
  <r>
    <n v="6"/>
    <x v="0"/>
    <s v="R-124120-2026"/>
    <s v="FMB-920"/>
    <s v="BTY-821"/>
    <s v="MUHAMMAD YAMEEN"/>
    <s v="SUZUKI"/>
    <s v="R06A-K799501"/>
    <s v="HA36S-390504"/>
    <s v="MEEZAN BANK LTD."/>
    <s v="CASH"/>
    <s v="Jan 22 2026  3:45PM"/>
    <s v="Jan 25 2026 10:17AM"/>
    <s v="KARACHI"/>
    <s v="REMOVED"/>
    <s v="Normal"/>
    <s v="Jun 28 2021 12:57PM"/>
    <x v="0"/>
    <n v="217255"/>
    <x v="0"/>
    <s v="25-Jan-2026"/>
    <s v="AGHA.M.JAFFER"/>
    <m/>
  </r>
  <r>
    <n v="7"/>
    <x v="0"/>
    <s v="R-124220-2026"/>
    <s v="G1C MINI"/>
    <s v="MUL2132024"/>
    <s v="SHAHERYAR"/>
    <s v="SUZUKI"/>
    <s v="299690"/>
    <s v="1199623"/>
    <s v="FAYSAL BANK ISLAMIC"/>
    <s v="CASH"/>
    <s v="Jan 26 2026 11:07AM"/>
    <s v="Jan 30 2026 10:37AM"/>
    <s v="MULTAN"/>
    <s v="REMOVED"/>
    <s v="Normal"/>
    <s v="May 12 2023 12:00AM"/>
    <x v="0"/>
    <n v="299366"/>
    <x v="0"/>
    <s v="30-Jan-2026"/>
    <s v="AGHA.M.JAFFER"/>
    <m/>
  </r>
  <r>
    <n v="8"/>
    <x v="0"/>
    <s v="R-122441-2026"/>
    <s v="G1C MINI"/>
    <s v="KHI2012255"/>
    <s v="AMIR"/>
    <s v="TOYOTA"/>
    <s v="2A45173"/>
    <s v="R7028281"/>
    <m/>
    <s v="RENTAL"/>
    <s v="Jan  6 2026  4:45PM"/>
    <s v="Jan  6 2026  4:52PM"/>
    <s v="KARACHI"/>
    <s v="REMOVED"/>
    <s v="Normal"/>
    <s v="Jan 20 2022  4:11PM"/>
    <x v="0"/>
    <n v="243256"/>
    <x v="0"/>
    <s v="6-Jan-2026"/>
    <s v="AGHA.M.JAFFER"/>
    <m/>
  </r>
  <r>
    <n v="9"/>
    <x v="0"/>
    <s v="R-122600-2026"/>
    <s v="G1C MINI"/>
    <s v="MUL129235"/>
    <s v="CHOUDHARY TRACTORS"/>
    <s v="TOYOTA"/>
    <s v="Q367520"/>
    <s v="ZRE172R-7066714"/>
    <s v="UBL INSURERS"/>
    <s v="LEASING"/>
    <s v="Jan  7 2026  1:56PM"/>
    <s v="Jan 28 2026  1:11PM"/>
    <s v="KHAN PUR"/>
    <s v="REMOVED"/>
    <s v="Normal"/>
    <s v="Sep 12 2023 11:31AM"/>
    <x v="0"/>
    <n v="287042"/>
    <x v="0"/>
    <s v="28-Jan-2026"/>
    <s v="AGHA.M.JAFFER"/>
    <m/>
  </r>
  <r>
    <n v="10"/>
    <x v="0"/>
    <s v="R-122708-2026"/>
    <s v="G1C MINI"/>
    <s v="BGA-487"/>
    <s v="ZEESHAN AKHTAR"/>
    <s v="TOYOTA"/>
    <s v="Q372259"/>
    <s v="7071473"/>
    <s v="DUBAI ISLAMIC BANK PAKISTAN LTD. (ITFM)"/>
    <s v="LEASING"/>
    <s v="Jan  8 2026  3:55PM"/>
    <s v="Jan  9 2026  2:32PM"/>
    <s v="ISLAMABAD"/>
    <s v="REMOVED"/>
    <s v="Normal"/>
    <s v="Mar 30 2022  4:24PM"/>
    <x v="0"/>
    <n v="327497"/>
    <x v="0"/>
    <s v="9-Jan-2026"/>
    <s v="AGHA.M.JAFFER"/>
    <m/>
  </r>
  <r>
    <n v="11"/>
    <x v="0"/>
    <s v="R-123464-2026"/>
    <s v="FMB910"/>
    <s v="LE17A-2474"/>
    <s v="MUHAMMAD IMRAN ANWAR"/>
    <s v="HONDA"/>
    <s v="L15Z13502351"/>
    <s v="NFBDG1839HR002347"/>
    <s v="DIGITAL MARKETING ITECK"/>
    <s v="CASH"/>
    <s v="Jan 14 2026 10:30AM"/>
    <s v="Jan 13 2026 12:03PM"/>
    <s v="ISLAMABAD"/>
    <s v="REMOVED"/>
    <s v="Normal"/>
    <s v="May 30 2022  1:28PM"/>
    <x v="0"/>
    <n v="255095"/>
    <x v="0"/>
    <s v="13-Jan-2026"/>
    <s v="AGHA.M.JAFFER"/>
    <m/>
  </r>
  <r>
    <n v="12"/>
    <x v="0"/>
    <s v="R-123865-2026"/>
    <s v="FMB-900"/>
    <s v="BAV-139"/>
    <s v="MR MAAZ"/>
    <s v="HYUNDAI"/>
    <s v="237614"/>
    <s v="209991"/>
    <m/>
    <s v="RENTAL"/>
    <s v="Jan 19 2026  2:14PM"/>
    <s v="Jan 20 2026 11:42AM"/>
    <s v="FAISALABAD"/>
    <s v="ok"/>
    <s v="Normal"/>
    <s v="Jan 13 2023  6:53PM"/>
    <x v="0"/>
    <n v="274109"/>
    <x v="0"/>
    <s v="20-Jan-2026"/>
    <s v="AGHA.M.JAFFER"/>
    <m/>
  </r>
  <r>
    <n v="13"/>
    <x v="0"/>
    <s v="R-122336-2026"/>
    <s v="JM-VG03"/>
    <s v="DGG-794"/>
    <s v="PS KALA"/>
    <s v="HONDA"/>
    <s v="P247284"/>
    <s v="HA849794"/>
    <s v="DISTRICT POLICE OFFICER - DERA GHAZI KHAN"/>
    <s v="RENTAL"/>
    <s v="Jan  5 2026 12:51PM"/>
    <s v="Jan  5 2026  6:30PM"/>
    <s v="D.G.KHAN"/>
    <s v="REMOVED"/>
    <s v="Normal"/>
    <s v="Apr  5 2025  1:42PM"/>
    <x v="0"/>
    <n v="332338"/>
    <x v="0"/>
    <s v="5-Jan-2026"/>
    <s v="AGHA.M.JAFFER"/>
    <m/>
  </r>
  <r>
    <n v="14"/>
    <x v="0"/>
    <s v="R-123125-2026"/>
    <s v="FMB-920"/>
    <s v="CZ-5889"/>
    <s v="ATIF RASHEED"/>
    <s v="CHANGAN"/>
    <s v="JL466Q9M69U506337"/>
    <s v="NKMAAB3D1M101911"/>
    <s v="UBL INSURERS"/>
    <s v="LEASING"/>
    <s v="Jan 10 2026 11:23AM"/>
    <s v="Jan 27 2026  9:54AM"/>
    <s v="KARACHI"/>
    <s v="REMOVED"/>
    <s v="Normal"/>
    <s v="Nov 25 2022 12:09PM"/>
    <x v="0"/>
    <n v="270151"/>
    <x v="0"/>
    <s v="27-Jan-2026"/>
    <s v="AGHA.M.JAFFER"/>
    <m/>
  </r>
  <r>
    <n v="15"/>
    <x v="0"/>
    <s v="R-123882-2026"/>
    <s v="FMB-920"/>
    <s v="ANL-079"/>
    <s v="FARHAN MEHMOOD BUTT"/>
    <s v="SUZUKI"/>
    <s v="K12MR1011780"/>
    <s v="NF1SZC63S00111796"/>
    <s v="DUBAI ISLAMIC BANK PAKISTAN LTD. (ITFM)"/>
    <s v="LEASING"/>
    <s v="Jan 19 2026  4:39PM"/>
    <s v="Jan 23 2026  3:45PM"/>
    <s v="LAHORE"/>
    <s v="Removal"/>
    <s v="Normal"/>
    <s v="Jan 21 2021  6:26PM"/>
    <x v="0"/>
    <n v="271180"/>
    <x v="0"/>
    <s v="23-Jan-2026"/>
    <s v="AGHA.M.JAFFER"/>
    <m/>
  </r>
  <r>
    <n v="16"/>
    <x v="0"/>
    <s v="R-116606-2025"/>
    <s v="FMB-920"/>
    <s v="ISL2042151"/>
    <s v="SADAM AHMED"/>
    <s v="SUZUKI"/>
    <s v="6R162534"/>
    <s v="NF1AET306H1062537"/>
    <s v="MEEZAN BANK LTD."/>
    <s v="CASH"/>
    <s v="Oct 30 2025 12:04PM"/>
    <s v="Jan  8 2026  3:39PM"/>
    <s v="ISLAMABAD"/>
    <s v="REMOVED"/>
    <s v="Normal"/>
    <s v="Apr 20 2021  2:56PM"/>
    <x v="0"/>
    <n v="213231"/>
    <x v="0"/>
    <s v="8-Jan-2026"/>
    <s v="AGHA.M.JAFFER"/>
    <m/>
  </r>
  <r>
    <n v="17"/>
    <x v="0"/>
    <s v="R-122169-2026"/>
    <s v="G1C MINI"/>
    <s v="UET30112241"/>
    <s v="MR. SAMI ULLAH"/>
    <s v="TOYOTA"/>
    <s v="Q096222"/>
    <s v="ZRE171R-6073727"/>
    <s v="ADAMJEE INSURANCE CO LTD. (LEASING)"/>
    <s v="LEASING"/>
    <s v="Jan  2 2026 12:29PM"/>
    <s v="Jan  6 2026  4:49PM"/>
    <s v="QUETTA"/>
    <s v="REMOVED"/>
    <s v="Normal"/>
    <s v="Nov 30 2022  3:53PM"/>
    <x v="0"/>
    <n v="270572"/>
    <x v="0"/>
    <s v="6-Jan-2026"/>
    <s v="AGHA.M.JAFFER"/>
    <m/>
  </r>
  <r>
    <n v="18"/>
    <x v="0"/>
    <s v="R-123731-2026"/>
    <s v="FMB-920"/>
    <s v="ASF-247"/>
    <s v="KASHIF NADEEM"/>
    <s v="TOYOTA"/>
    <s v="2A09321"/>
    <s v="7005296"/>
    <m/>
    <s v="RENTAL"/>
    <s v="Jan 17 2026 11:04AM"/>
    <s v="Jan 17 2026  2:27PM"/>
    <s v="FAISALABAD"/>
    <s v="temporary removal done"/>
    <s v="Normal"/>
    <s v="Feb 28 2022 10:11AM"/>
    <x v="0"/>
    <n v="246456"/>
    <x v="0"/>
    <s v="17-Jan-2026"/>
    <s v="AGHA.M.JAFFER"/>
    <m/>
  </r>
  <r>
    <n v="19"/>
    <x v="0"/>
    <s v="R-122065-2025"/>
    <s v="FMB-920"/>
    <s v="AHF-292"/>
    <s v="KAMRAN SARWAR"/>
    <s v="SUZUKI"/>
    <s v="228051"/>
    <s v="128050"/>
    <m/>
    <s v="RENTAL"/>
    <s v="Dec 31 2025  9:33PM"/>
    <s v="Jan 22 2026  2:41PM"/>
    <s v="MULTAN"/>
    <s v="removal done multan"/>
    <s v="Force"/>
    <s v="Apr  7 2025  5:39PM"/>
    <x v="0"/>
    <n v="332502"/>
    <x v="0"/>
    <s v="22-Jan-2026"/>
    <s v="AGHA.M.JAFFER"/>
    <m/>
  </r>
  <r>
    <n v="20"/>
    <x v="0"/>
    <s v="R-122824-2026"/>
    <s v="MTB-100"/>
    <s v="AAV-618"/>
    <s v="HAMID ALI"/>
    <s v="SUZUKI"/>
    <s v="143557"/>
    <s v="1043666"/>
    <s v="UBL INSURERS"/>
    <s v="LEASING"/>
    <s v="Jan  9 2026  1:10PM"/>
    <s v="Jan 27 2026 12:31PM"/>
    <s v="LAHORE"/>
    <s v="done"/>
    <s v="Normal"/>
    <s v="Oct 29 2020  4:08PM"/>
    <x v="0"/>
    <n v="200868"/>
    <x v="0"/>
    <s v="27-Jan-2026"/>
    <s v="AGHA.M.JAFFER"/>
    <m/>
  </r>
  <r>
    <n v="21"/>
    <x v="0"/>
    <s v="R-123853-2026"/>
    <s v="FMB910"/>
    <s v="BRJ-991"/>
    <s v="UMER SIDDIQUE"/>
    <s v="TOYOTA"/>
    <s v="Q341795"/>
    <s v="ZRE172R-7040947"/>
    <s v="ITECK CONVERSION"/>
    <s v="RENTAL"/>
    <s v="Jan 19 2026  1:04PM"/>
    <s v="Jan 23 2026  4:11PM"/>
    <s v="KARACHI"/>
    <s v="REMOVED"/>
    <s v="Normal"/>
    <s v="Jun 29 2024 12:00AM"/>
    <x v="0"/>
    <n v="253612"/>
    <x v="0"/>
    <s v="23-Jan-2026"/>
    <s v="AGHA.M.JAFFER"/>
    <m/>
  </r>
  <r>
    <n v="22"/>
    <x v="0"/>
    <s v="R-124620-2026"/>
    <s v="JM-VG03"/>
    <s v="LEA17-3214"/>
    <s v="MUHAMMAD BILAL KHAN"/>
    <s v="SUZUKI"/>
    <s v="PK10B124732"/>
    <s v="A1J310PK10024709"/>
    <s v="DUBAI ISLAMIC BANK PAKISTAN LTD. (ITFM)"/>
    <s v="LEASING"/>
    <s v="Jan 29 2026  2:47PM"/>
    <s v="Jan 29 2026  9:36AM"/>
    <s v="LAHORE"/>
    <s v="REMOVED"/>
    <s v="Normal"/>
    <s v="Jan  6 2025 11:39AM"/>
    <x v="0"/>
    <n v="323234"/>
    <x v="0"/>
    <s v="29-Jan-2026"/>
    <s v="AGHA.M.JAFFER"/>
    <m/>
  </r>
  <r>
    <n v="23"/>
    <x v="0"/>
    <s v="R-124586-2026"/>
    <s v="IDST100"/>
    <s v="FSL1012026"/>
    <s v="MUHAMMAD QASIM KHAN"/>
    <s v="SUZUKI"/>
    <s v="6R308504"/>
    <s v="NF1AET306H1208458"/>
    <s v="ATLAS INSURANCE"/>
    <s v="LEASING"/>
    <s v="Jan 29 2026 11:06AM"/>
    <s v="Jan 29 2026  9:46AM"/>
    <s v="JHANG"/>
    <s v="REMOVED"/>
    <s v="Normal"/>
    <s v="Jan 10 2026  1:55PM"/>
    <x v="0"/>
    <n v="365101"/>
    <x v="0"/>
    <s v="29-Jan-2026"/>
    <s v="AGHA.M.JAFFER"/>
    <m/>
  </r>
  <r>
    <n v="24"/>
    <x v="0"/>
    <s v="R-124582-2026"/>
    <s v="JM-VG03"/>
    <s v="AUU-16"/>
    <s v="LUQMAN AHMED"/>
    <s v="HONDA"/>
    <s v="L15Z181000086"/>
    <s v="MR000389"/>
    <m/>
    <s v="RENTAL"/>
    <s v="Jan 29 2026 10:39AM"/>
    <s v="Jan 29 2026 11:21AM"/>
    <s v="ISLAMABAD"/>
    <s v="REMOVED"/>
    <s v="Normal"/>
    <s v="Feb  3 2022 12:59PM"/>
    <x v="0"/>
    <n v="244367"/>
    <x v="0"/>
    <s v="29-Jan-2026"/>
    <s v="AGHA.M.JAFFER"/>
    <m/>
  </r>
  <r>
    <n v="25"/>
    <x v="0"/>
    <s v="R-124579-2026"/>
    <s v="FMB-920"/>
    <s v="BXY-634"/>
    <s v="Dr taha bhatti"/>
    <s v="SUZUKI"/>
    <s v="6R257699"/>
    <s v="NF1AET306H1157545"/>
    <s v="ITECK CONVERSION"/>
    <s v="RENTAL"/>
    <s v="Jan 29 2026 10:28AM"/>
    <s v="Jan 29 2026 11:47AM"/>
    <s v="KARACHI"/>
    <s v="rimoal dun"/>
    <s v="Normal"/>
    <s v="Feb 12 2025 12:00AM"/>
    <x v="0"/>
    <n v="270601"/>
    <x v="0"/>
    <s v="29-Jan-2026"/>
    <s v="AGHA.M.JAFFER"/>
    <m/>
  </r>
  <r>
    <n v="26"/>
    <x v="0"/>
    <s v="R-123654-2026"/>
    <s v="G1C MINI"/>
    <s v="BUS-203"/>
    <s v="ZUBAIR AHMED"/>
    <s v="SUZUKI"/>
    <s v="6R182994"/>
    <s v="NF1AET306H1082981"/>
    <m/>
    <s v="RENTAL"/>
    <s v="Jan 16 2026 11:12AM"/>
    <s v="Jan 15 2026 11:17AM"/>
    <s v="MIRPURKHAS"/>
    <s v="REMOVED"/>
    <s v="Normal"/>
    <s v="Jan 20 2025  3:35PM"/>
    <x v="0"/>
    <n v="324803"/>
    <x v="0"/>
    <s v="15-Jan-2026"/>
    <s v="AGHA.M.JAFFER"/>
    <m/>
  </r>
  <r>
    <n v="27"/>
    <x v="0"/>
    <s v="R-123425-2026"/>
    <s v="G1C MINI"/>
    <s v="SKT211122DI9096"/>
    <s v="usman khan"/>
    <s v="SUZUKI"/>
    <s v="1010191"/>
    <s v="00110154"/>
    <s v="ITECK CONVERSION"/>
    <s v="RENTAL"/>
    <s v="Jan 13 2026 12:30PM"/>
    <s v="Jan 21 2026  6:23PM"/>
    <s v="SIALKOT"/>
    <s v="Normal"/>
    <s v="Normal"/>
    <s v="Jan 10 2025 12:00AM"/>
    <x v="0"/>
    <n v="269799"/>
    <x v="0"/>
    <s v="21-Jan-2026"/>
    <s v="AGHA.M.JAFFER"/>
    <m/>
  </r>
  <r>
    <n v="28"/>
    <x v="0"/>
    <s v="R-123307-2026"/>
    <s v="G1C MINI"/>
    <s v="AJP-074"/>
    <s v="SHAHID MUNIR"/>
    <s v="HONDA"/>
    <s v="L15BG7910730"/>
    <s v="NFBFE1651NR000705"/>
    <s v="ITECK CONVERSION"/>
    <s v="RENTAL"/>
    <s v="Jan 12 2026 11:20AM"/>
    <s v="Jan 29 2026  4:14PM"/>
    <s v="D.G.KHAN"/>
    <s v="REMOVED"/>
    <s v="Normal"/>
    <s v="May 21 2024 12:00AM"/>
    <x v="0"/>
    <n v="248522"/>
    <x v="0"/>
    <s v="29-Jan-2026"/>
    <s v="AGHA.M.JAFFER"/>
    <m/>
  </r>
  <r>
    <n v="29"/>
    <x v="0"/>
    <s v="R-123619-2026"/>
    <s v="FMB-920"/>
    <s v="KHI13122170"/>
    <s v="TASKEEN ADIL IQBAL"/>
    <s v="HYUNDAI"/>
    <s v="G4NAMU910967"/>
    <s v="PMHD841FMMN302108"/>
    <m/>
    <m/>
    <s v="Jan 15 2026  2:45PM"/>
    <s v="Jan 21 2026  4:21PM"/>
    <s v="KARACHI"/>
    <s v="REMOVED"/>
    <s v="Normal"/>
    <s v="Jul 30 2019  6:51PM"/>
    <x v="0"/>
    <n v="239972"/>
    <x v="1"/>
    <s v="-"/>
    <s v="-"/>
    <s v="No Removal/Reinstate Showing in CRM"/>
  </r>
  <r>
    <n v="30"/>
    <x v="0"/>
    <s v="R-123333-2026"/>
    <s v="G1C MINI"/>
    <s v="KV-7877"/>
    <s v="SYED FAIZAN ISHAQ"/>
    <s v="TOYOTA"/>
    <s v="2KDU903816"/>
    <s v="KUN25R-9612046"/>
    <m/>
    <m/>
    <s v="Jan 12 2026 12:41PM"/>
    <s v="Jan 14 2026 12:57PM"/>
    <s v="LAHORE"/>
    <s v="REMOVED"/>
    <s v="Normal"/>
    <s v="Mar 18 2025  1:15PM"/>
    <x v="0"/>
    <n v="330640"/>
    <x v="0"/>
    <s v="14-Jan-2026"/>
    <s v="AGHA.M.JAFFER"/>
    <m/>
  </r>
  <r>
    <n v="31"/>
    <x v="0"/>
    <s v="R-123656-2026"/>
    <s v="FMB-920"/>
    <s v="LEA16-8938"/>
    <s v="AGHA MUHAMMAD ASGHAR HASSAN"/>
    <s v="TOYOTA"/>
    <s v="Z399470"/>
    <s v="NZE170R4063794"/>
    <m/>
    <m/>
    <s v="Jan 16 2026 11:48AM"/>
    <s v="Jan 23 2026 10:05AM"/>
    <s v="LAHORE"/>
    <s v="REMOVED"/>
    <s v="Normal"/>
    <s v="Nov 23 2022  1:30PM"/>
    <x v="0"/>
    <n v="269982"/>
    <x v="0"/>
    <s v="23-Jan-2026"/>
    <s v="AGHA.M.JAFFER"/>
    <m/>
  </r>
  <r>
    <n v="32"/>
    <x v="0"/>
    <s v="R-122149-2026"/>
    <s v="FMB910"/>
    <s v="LE-0305"/>
    <s v="ATHER GULZAR"/>
    <s v="TOYOTA"/>
    <s v="1GD0794903"/>
    <s v="GUN126R-5538899"/>
    <m/>
    <m/>
    <s v="Jan  2 2026 11:26AM"/>
    <s v="Jan  2 2026  2:59PM"/>
    <s v="KARACHI"/>
    <s v="REMOVAL DONE AND CLOSED."/>
    <s v="Normal"/>
    <s v="Jan 15 2025  7:30PM"/>
    <x v="1"/>
    <n v="324407"/>
    <x v="0"/>
    <s v="2-Jan-2026"/>
    <s v="AMIN.CHISHTI"/>
    <m/>
  </r>
  <r>
    <n v="33"/>
    <x v="0"/>
    <s v="R-122178-2026"/>
    <s v="FMB-920"/>
    <s v="BSM-623"/>
    <s v="MR. PIR MUHAMMAD"/>
    <s v="TOYOTA"/>
    <s v="2A12524"/>
    <s v="NSP151R-9505176"/>
    <m/>
    <m/>
    <s v="Jan  2 2026 12:32PM"/>
    <s v="Jan 24 2026  5:58PM"/>
    <s v="MIRPURKHAS"/>
    <s v="REMOVAL DONE AND CLOSED."/>
    <s v="Normal"/>
    <s v="Nov 12 2020 11:29AM"/>
    <x v="1"/>
    <n v="201852"/>
    <x v="0"/>
    <s v="24-Jan-2026"/>
    <s v="AMIN.CHISHTI"/>
    <m/>
  </r>
  <r>
    <n v="34"/>
    <x v="0"/>
    <s v="R-121855-2025"/>
    <s v="G1C MINI"/>
    <s v="AXF-081"/>
    <s v="AHSAN KHALID"/>
    <s v="SUZUKI"/>
    <s v="PKF565183"/>
    <s v="SF410PK472056"/>
    <m/>
    <m/>
    <s v="Dec 29 2025 10:44AM"/>
    <s v="Jan  1 2026  3:48PM"/>
    <s v="KARACHI"/>
    <s v="REMOVAL DONE AND CLOED"/>
    <s v="Normal"/>
    <s v="Dec 30 2024 11:31AM"/>
    <x v="1"/>
    <n v="322645"/>
    <x v="0"/>
    <s v="1-Jan-2026"/>
    <s v="AMIN.CHISHTI"/>
    <m/>
  </r>
  <r>
    <n v="35"/>
    <x v="0"/>
    <s v="R-122012-2025"/>
    <s v="FMB-920"/>
    <s v="AAR-054"/>
    <s v="MUHAMMAD SHAHZAD"/>
    <s v="HONDA"/>
    <s v="6913130"/>
    <s v="064934"/>
    <m/>
    <m/>
    <s v="Dec 31 2025  3:23PM"/>
    <s v="Jan 12 2026  4:13PM"/>
    <s v="LAHORE"/>
    <s v="normal removal"/>
    <s v="Normal"/>
    <s v="Sep 30 2020  1:20PM"/>
    <x v="1"/>
    <n v="198374"/>
    <x v="0"/>
    <s v="12-Jan-2026"/>
    <s v="AMIN.CHISHTI"/>
    <m/>
  </r>
  <r>
    <n v="36"/>
    <x v="0"/>
    <s v="R-122322-2026"/>
    <s v="JM-VG03"/>
    <s v="MUL54202520"/>
    <s v="PS B-DIVISION"/>
    <s v="HONDA"/>
    <s v="8866253"/>
    <s v="AE348419"/>
    <m/>
    <m/>
    <s v="Jan  5 2026 12:49PM"/>
    <s v="Jan  6 2026  7:00PM"/>
    <s v="D.G.KHAN"/>
    <s v="REMOVAL DONE AND CLOSED."/>
    <s v="Normal"/>
    <s v="Apr  5 2025  1:43PM"/>
    <x v="1"/>
    <n v="332356"/>
    <x v="0"/>
    <s v="6-Jan-2026"/>
    <s v="AMIN.CHISHTI"/>
    <m/>
  </r>
  <r>
    <n v="37"/>
    <x v="0"/>
    <s v="R-122146-2026"/>
    <s v="MTB-100"/>
    <s v="LEB18A-3792"/>
    <s v="MUHAMMAD MUJTABA SAQIB"/>
    <s v="SUZUKI"/>
    <s v="PK10K123984"/>
    <s v="NF1AVK31H10024032"/>
    <m/>
    <m/>
    <s v="Jan  2 2026 10:54AM"/>
    <s v="Jan  6 2026  7:04PM"/>
    <s v="LAHORE"/>
    <s v="REMOVAL DONE AND CLOSED."/>
    <s v="Normal"/>
    <s v="Aug 17 2020 10:28AM"/>
    <x v="1"/>
    <n v="284260"/>
    <x v="0"/>
    <s v="6-Jan-2026"/>
    <s v="AMIN.CHISHTI"/>
    <m/>
  </r>
  <r>
    <n v="38"/>
    <x v="0"/>
    <s v="R-122047-2025"/>
    <s v="FMB-920"/>
    <s v="GJRN201020DI3327"/>
    <s v="QASIM LIAQAT"/>
    <s v="SUZUKI"/>
    <s v="206988"/>
    <s v="10106989"/>
    <m/>
    <m/>
    <s v="Dec 31 2025  5:13PM"/>
    <s v="Jan  2 2026  3:21PM"/>
    <s v="GUJRANWALA"/>
    <s v="REMOVAL DONE AND CLOSED."/>
    <s v="Normal"/>
    <s v="Oct 21 2020 12:23PM"/>
    <x v="1"/>
    <n v="200065"/>
    <x v="0"/>
    <s v="2-Jan-2026"/>
    <s v="AMIN.CHISHTI"/>
    <m/>
  </r>
  <r>
    <n v="39"/>
    <x v="0"/>
    <s v="R-121798-2025"/>
    <s v="MTB-100"/>
    <s v="BXH-451"/>
    <s v="JAVED ALAM"/>
    <s v="KIA"/>
    <s v="G3LANP069236"/>
    <s v="NNATA52AZKP710361"/>
    <m/>
    <m/>
    <s v="Dec 26 2025  2:43PM"/>
    <s v="Jan  1 2026  3:23PM"/>
    <s v="KARACHI"/>
    <s v="REMOVAL DONE AND CLOSED."/>
    <s v="Normal"/>
    <s v="Dec  1 2025 12:00AM"/>
    <x v="1"/>
    <n v="261498"/>
    <x v="0"/>
    <s v="1-Jan-2026"/>
    <s v="AMIN.CHISHTI"/>
    <m/>
  </r>
  <r>
    <n v="40"/>
    <x v="0"/>
    <s v="R-121977-2025"/>
    <s v="G1C MINI"/>
    <s v="BWF-450"/>
    <s v="MUDASSIR"/>
    <s v="DAIHATSU"/>
    <s v="KF-J166524"/>
    <s v="BWF-450"/>
    <m/>
    <m/>
    <s v="Dec 30 2025  4:48PM"/>
    <s v="Jan  1 2026  9:51PM"/>
    <s v="KARACHI"/>
    <s v="done"/>
    <s v="Normal"/>
    <s v="Sep 16 2025  5:26PM"/>
    <x v="1"/>
    <n v="350708"/>
    <x v="0"/>
    <s v="1-Jan-2026"/>
    <s v="AMIN.CHISHTI"/>
    <m/>
  </r>
  <r>
    <n v="41"/>
    <x v="0"/>
    <s v="R-98945-2025"/>
    <s v="G1C MINI"/>
    <s v="KZ-0919"/>
    <s v="MASHOOQUE ALI"/>
    <s v="TOYOTA"/>
    <s v="1GD0418302"/>
    <s v="GUN126R-5530084"/>
    <m/>
    <m/>
    <s v="Mar  6 2025  3:06PM"/>
    <s v="Jan 23 2026  5:09PM"/>
    <s v="KARACHI"/>
    <s v="REMOVAL DONE AND CLOSED."/>
    <s v="Normal"/>
    <s v="Jan  3 2022  2:05PM"/>
    <x v="1"/>
    <n v="241529"/>
    <x v="0"/>
    <s v="23-Jan-2026"/>
    <s v="AMIN.CHISHTI"/>
    <m/>
  </r>
  <r>
    <n v="42"/>
    <x v="0"/>
    <s v="R-118200-2025"/>
    <s v="FMB-920"/>
    <s v="LHE1622125"/>
    <s v="SAMEEN AHSAN"/>
    <s v="HONDA"/>
    <s v="51011236"/>
    <s v="NR020224"/>
    <m/>
    <m/>
    <s v="Nov 21 2025 10:56AM"/>
    <s v="Jan  1 2026  4:42PM"/>
    <s v="LAHORE"/>
    <s v="Removal done"/>
    <s v="Normal"/>
    <s v="Jun  1 2022  5:31PM"/>
    <x v="1"/>
    <n v="255571"/>
    <x v="0"/>
    <s v="1-Jan-2026"/>
    <s v="AMIN.CHISHTI"/>
    <m/>
  </r>
  <r>
    <n v="43"/>
    <x v="0"/>
    <s v="R-122760-2026"/>
    <s v="FMB-920"/>
    <s v="AEK-8446"/>
    <s v="M/S JP DISTRIBUTOR"/>
    <s v="UNITED"/>
    <s v="U778364"/>
    <s v="100802221"/>
    <m/>
    <m/>
    <s v="Jan  9 2026 12:16PM"/>
    <s v="Jan 12 2026  3:33PM"/>
    <s v="FAISALABAD"/>
    <s v="Removal Done Sakhawat Ali"/>
    <s v="Normal"/>
    <s v="Sep  5 2023  6:41PM"/>
    <x v="1"/>
    <n v="286583"/>
    <x v="0"/>
    <s v="12-Jan-2026"/>
    <s v="AMIN.CHISHTI"/>
    <m/>
  </r>
  <r>
    <n v="44"/>
    <x v="0"/>
    <s v="R-122761-2026"/>
    <s v="JM-VG03"/>
    <s v="AFV-9572"/>
    <s v="M/S JP DISTRIBUTOR"/>
    <s v="UNITED"/>
    <s v="U806060"/>
    <s v="100829717"/>
    <m/>
    <m/>
    <s v="Jan  9 2026 12:16PM"/>
    <s v="Jan 12 2026  3:29PM"/>
    <s v="FAISALABAD"/>
    <s v="Removal Done Sakhawat Ali"/>
    <s v="Normal"/>
    <s v="Sep  5 2023  9:20PM"/>
    <x v="1"/>
    <n v="286595"/>
    <x v="0"/>
    <s v="12-Jan-2026"/>
    <s v="AMIN.CHISHTI"/>
    <m/>
  </r>
  <r>
    <n v="45"/>
    <x v="0"/>
    <s v="R-110727-2025"/>
    <s v="G1C MINI"/>
    <s v="KZ-0919"/>
    <s v="MASHOOQUE ALI"/>
    <s v="TOYOTA"/>
    <s v="1GD0418302"/>
    <s v="GUN126R-5530084"/>
    <m/>
    <m/>
    <s v="Aug 30 2025  4:22PM"/>
    <s v="Jan 23 2026  5:10PM"/>
    <s v="KARACHI"/>
    <s v="REMOVAL DONE AND CLOSED."/>
    <s v="Normal"/>
    <s v="Jan  3 2022  2:05PM"/>
    <x v="1"/>
    <n v="241529"/>
    <x v="0"/>
    <s v="23-Jan-2026"/>
    <s v="AMIN.CHISHTI"/>
    <m/>
  </r>
  <r>
    <n v="46"/>
    <x v="0"/>
    <s v="R-124172-2026"/>
    <s v="G1C MINI"/>
    <s v="BG-8135"/>
    <s v="ALI ZAMAN"/>
    <s v="TOYOTA"/>
    <s v="1GD0442345"/>
    <s v="GUN156R-1090618"/>
    <m/>
    <m/>
    <s v="Jan 23 2026  3:16PM"/>
    <s v="Jan 24 2026 12:47PM"/>
    <s v="KARACHI"/>
    <s v="rimoal dun"/>
    <s v="Normal"/>
    <s v="May 23 2025 10:38PM"/>
    <x v="1"/>
    <n v="337323"/>
    <x v="0"/>
    <s v="24-Jan-2026"/>
    <s v="AMIN.CHISHTI"/>
    <m/>
  </r>
  <r>
    <n v="47"/>
    <x v="0"/>
    <s v="R-124131-2026"/>
    <s v="FMB-920"/>
    <s v="AFJ-050"/>
    <s v="SYED AMIN UDDIN CHISHTY (ITECH employeE)"/>
    <s v="TOYOTA"/>
    <s v="4243307"/>
    <s v="9005878"/>
    <m/>
    <m/>
    <s v="Jan 22 2026  4:32PM"/>
    <s v="Jan 22 2026  4:50PM"/>
    <s v="KARACHI"/>
    <s v="REMOVAL DONE AND CLOSED."/>
    <s v="Normal"/>
    <s v="Apr  8 2025  6:47PM"/>
    <x v="1"/>
    <n v="268285"/>
    <x v="0"/>
    <s v="22-Jan-2026"/>
    <s v="AMIN.CHISHTI"/>
    <m/>
  </r>
  <r>
    <n v="48"/>
    <x v="0"/>
    <s v="R-123703-2026"/>
    <s v="G1C MINI"/>
    <s v="BGT-646"/>
    <s v="Imtaiz Baloch"/>
    <s v="TOYOTA"/>
    <s v="Q318931"/>
    <s v="R-7017985"/>
    <m/>
    <m/>
    <s v="Jan 16 2026  4:53PM"/>
    <s v="Jan 16 2026  4:56PM"/>
    <s v="KARACHI"/>
    <s v="REMOVAL DONE AND CLOSED."/>
    <s v="Normal"/>
    <s v="Feb 26 2025 12:00AM"/>
    <x v="1"/>
    <n v="319918"/>
    <x v="0"/>
    <s v="16-Jan-2026"/>
    <s v="AMIN.CHISHTI"/>
    <m/>
  </r>
  <r>
    <n v="49"/>
    <x v="0"/>
    <s v="R-122350-2026"/>
    <s v="FMB-920"/>
    <s v="SB-5599"/>
    <s v="AMMAD MALIK"/>
    <s v="TOYOTA"/>
    <s v="1GD5003291"/>
    <s v="SB-5599"/>
    <m/>
    <m/>
    <s v="Jan  5 2026  2:24PM"/>
    <s v="Jan 13 2026  4:50PM"/>
    <s v="KARACHI"/>
    <s v="REMOVAL DONE AND CLOSED."/>
    <s v="Normal"/>
    <s v="Oct 21 2025  3:15PM"/>
    <x v="1"/>
    <n v="355168"/>
    <x v="0"/>
    <s v="13-Jan-2026"/>
    <s v="AMIN.CHISHTI"/>
    <m/>
  </r>
  <r>
    <n v="50"/>
    <x v="0"/>
    <s v="R-122656-2026"/>
    <s v="MTB-100"/>
    <s v="MUL132202568"/>
    <s v="FAHMEEN FAROOQ ALVI"/>
    <s v="MG"/>
    <s v="R9040262"/>
    <s v="SP000007"/>
    <m/>
    <m/>
    <s v="Jan  8 2026 11:56AM"/>
    <s v="Jan 10 2026  2:32PM"/>
    <s v="MULTAN"/>
    <s v="removal done obd"/>
    <s v="Normal"/>
    <s v="Feb 13 2025 12:56PM"/>
    <x v="1"/>
    <n v="327466"/>
    <x v="0"/>
    <s v="10-Jan-2026"/>
    <s v="AMIN.CHISHTI"/>
    <m/>
  </r>
  <r>
    <n v="51"/>
    <x v="0"/>
    <s v="R-122745-2026"/>
    <s v="FMB910"/>
    <s v="ABS-2777"/>
    <s v="M/S JP DISTRIBUTOR"/>
    <s v="UNITED"/>
    <s v="U720975"/>
    <s v="100744741"/>
    <m/>
    <m/>
    <s v="Jan  9 2026 12:15PM"/>
    <s v="Jan 12 2026  3:39PM"/>
    <s v="FAISALABAD"/>
    <s v="Removal Done Sakhawat Ali"/>
    <s v="Normal"/>
    <s v="Sep  5 2023  3:16PM"/>
    <x v="1"/>
    <n v="286591"/>
    <x v="0"/>
    <s v="12-Jan-2026"/>
    <s v="AMIN.CHISHTI"/>
    <m/>
  </r>
  <r>
    <n v="52"/>
    <x v="0"/>
    <s v="R-122746-2026"/>
    <s v="FMB-920"/>
    <s v="ABS-2839"/>
    <s v="M/S JP DISTRIBUTOR"/>
    <s v="UNITED"/>
    <s v="U724459"/>
    <s v="100747619"/>
    <m/>
    <m/>
    <s v="Jan  9 2026 12:16PM"/>
    <s v="Jan 16 2026  5:06PM"/>
    <s v="FAISALABAD"/>
    <s v="REMOVAL DONE AND CLOSED."/>
    <s v="Normal"/>
    <s v="Sep  5 2023  5:45PM"/>
    <x v="1"/>
    <n v="286592"/>
    <x v="0"/>
    <s v="16-Jan-2026"/>
    <s v="AMIN.CHISHTI"/>
    <m/>
  </r>
  <r>
    <n v="53"/>
    <x v="0"/>
    <s v="R-122747-2026"/>
    <s v="FMB-920"/>
    <s v="AEK-8220"/>
    <s v="M/S JP DISTRIBUTOR"/>
    <s v="UNITED"/>
    <s v="U779907"/>
    <s v="100803875"/>
    <m/>
    <m/>
    <s v="Jan  9 2026 12:16PM"/>
    <s v="Jan 12 2026  3:35PM"/>
    <s v="FAISALABAD"/>
    <s v="Removal Done Sakhawat Ali"/>
    <s v="Normal"/>
    <s v="Sep  5 2023  7:59PM"/>
    <x v="1"/>
    <n v="286587"/>
    <x v="0"/>
    <s v="12-Jan-2026"/>
    <s v="AMIN.CHISHTI"/>
    <m/>
  </r>
  <r>
    <n v="54"/>
    <x v="0"/>
    <s v="R-122748-2026"/>
    <s v="FMB-920"/>
    <s v="AEK-8248"/>
    <s v="M/S JP DISTRIBUTOR"/>
    <s v="UNITED"/>
    <s v="U779948"/>
    <s v="100803929"/>
    <m/>
    <m/>
    <s v="Jan  9 2026 12:16PM"/>
    <s v="Jan 12 2026  3:26PM"/>
    <s v="FAISALABAD"/>
    <s v="Removal Done Sakhawat Ali"/>
    <s v="Normal"/>
    <s v="Sep  5 2023  9:24PM"/>
    <x v="1"/>
    <n v="286586"/>
    <x v="0"/>
    <s v="12-Jan-2026"/>
    <s v="AMIN.CHISHTI"/>
    <m/>
  </r>
  <r>
    <n v="55"/>
    <x v="0"/>
    <s v="R-122728-2026"/>
    <s v="G1C MINI"/>
    <s v="AVF-915"/>
    <s v="MADEEHA HASAN"/>
    <s v="HONDA"/>
    <s v="16926719"/>
    <s v="079264"/>
    <m/>
    <m/>
    <s v="Jan  9 2026 10:50AM"/>
    <s v="Jan 20 2026  2:20PM"/>
    <s v="ISLAMABAD"/>
    <s v="Removal done"/>
    <s v="Normal"/>
    <s v="Oct  7 2021  4:25PM"/>
    <x v="1"/>
    <n v="234591"/>
    <x v="0"/>
    <s v="20-Jan-2026"/>
    <s v="AMIN.CHISHTI"/>
    <m/>
  </r>
  <r>
    <n v="56"/>
    <x v="0"/>
    <s v="R-123474-2026"/>
    <s v="FMB-920"/>
    <s v="AMZ-071"/>
    <s v="MUHAMMAD IQBAL"/>
    <s v="TOYOTA"/>
    <s v="Q099675"/>
    <s v="6077178"/>
    <m/>
    <m/>
    <s v="Jan 14 2026 11:37AM"/>
    <s v="Jan 19 2026  4:13PM"/>
    <s v="LAHORE"/>
    <s v="REMOVAL DONE AND CLOSED."/>
    <s v="Normal"/>
    <s v="Sep 12 2022  3:53PM"/>
    <x v="1"/>
    <n v="264446"/>
    <x v="0"/>
    <s v="19-Jan-2026"/>
    <s v="AMIN.CHISHTI"/>
    <m/>
  </r>
  <r>
    <n v="57"/>
    <x v="0"/>
    <s v="R-123561-2026"/>
    <s v="FMB-920"/>
    <s v="LHE18120251"/>
    <s v="KHURSHID AHMED"/>
    <s v="TOYOTA"/>
    <s v="Q371835"/>
    <s v="7071034"/>
    <m/>
    <m/>
    <s v="Jan 14 2026  4:19PM"/>
    <s v="Jan 15 2026 10:16AM"/>
    <s v="LAHORE"/>
    <s v="only  device collect"/>
    <s v="Normal"/>
    <s v="Jan 18 2025 11:29AM"/>
    <x v="1"/>
    <n v="324664"/>
    <x v="0"/>
    <s v="15-Jan-2026"/>
    <s v="AMIN.CHISHTI"/>
    <m/>
  </r>
  <r>
    <n v="58"/>
    <x v="0"/>
    <s v="R-123500-2026"/>
    <s v="JM-VG03"/>
    <s v="KNW1312025"/>
    <s v="SYED IQBAL HUSSAIN SHAH"/>
    <s v="KIA"/>
    <s v="221878"/>
    <s v="714331"/>
    <m/>
    <m/>
    <s v="Jan 14 2026  1:03PM"/>
    <s v="Jan 14 2026  1:29PM"/>
    <s v="MULTAN"/>
    <s v="REMOVAL DONE AND CLOSED."/>
    <s v="Normal"/>
    <s v="Jan 13 2025  3:11PM"/>
    <x v="1"/>
    <n v="324070"/>
    <x v="0"/>
    <s v="14-Jan-2026"/>
    <s v="AMIN.CHISHTI"/>
    <m/>
  </r>
  <r>
    <n v="59"/>
    <x v="0"/>
    <s v="R-123377-2026"/>
    <s v="JM-VG03"/>
    <s v="BQQ-461"/>
    <s v="Tehsin Sohail"/>
    <s v="TOYOTA"/>
    <s v="Q058526"/>
    <s v="6036068"/>
    <m/>
    <m/>
    <s v="Jan 12 2026  3:51PM"/>
    <s v="Jan 14 2026 12:59PM"/>
    <s v="BAHAWALNAGAR"/>
    <s v="REMOVAL DONE AND CLOSED."/>
    <s v="Normal"/>
    <s v="Dec  9 2025 12:00AM"/>
    <x v="1"/>
    <n v="334964"/>
    <x v="0"/>
    <s v="14-Jan-2026"/>
    <s v="AMIN.CHISHTI"/>
    <m/>
  </r>
  <r>
    <n v="60"/>
    <x v="0"/>
    <s v="R-123359-2026"/>
    <s v="MTB-100"/>
    <s v="LEF17-8753"/>
    <s v="AMER SHOAIB"/>
    <s v="SUZUKI"/>
    <s v="PK10B135209"/>
    <s v="A1J310PK10035296"/>
    <m/>
    <m/>
    <s v="Jan 12 2026  1:52PM"/>
    <s v="Jan 12 2026  5:49PM"/>
    <s v="LAHORE"/>
    <s v="REMOVAL DONE AND CLOSED."/>
    <s v="Normal"/>
    <s v="Feb 11 2020 12:25PM"/>
    <x v="1"/>
    <n v="290983"/>
    <x v="0"/>
    <s v="12-Jan-2026"/>
    <s v="AMIN.CHISHTI"/>
    <m/>
  </r>
  <r>
    <n v="61"/>
    <x v="0"/>
    <s v="R-123388-2026"/>
    <s v="G1C MINI"/>
    <s v="AFV-9565"/>
    <s v="M/S JP DISTRIBUTOR"/>
    <s v="UNITED"/>
    <s v="U806074"/>
    <s v="100829756"/>
    <m/>
    <m/>
    <s v="Jan 12 2026  4:32PM"/>
    <s v="Jan 12 2026  5:47PM"/>
    <s v="FAISALABAD"/>
    <s v="Removal Done Sakhawat Ali"/>
    <s v="Normal"/>
    <s v="Sep 16 2023  4:46PM"/>
    <x v="1"/>
    <n v="287277"/>
    <x v="0"/>
    <s v="12-Jan-2026"/>
    <s v="AMIN.CHISHTI"/>
    <m/>
  </r>
  <r>
    <n v="62"/>
    <x v="0"/>
    <s v="R-123664-2026"/>
    <s v="FMB-920"/>
    <s v="AZX-768"/>
    <s v="TAHIR MEHMOOD"/>
    <s v="HONDA"/>
    <s v="1691894"/>
    <s v="072140"/>
    <m/>
    <m/>
    <s v="Jan 16 2026 12:32PM"/>
    <s v="Jan 19 2026 12:52PM"/>
    <s v="ISLAMABAD"/>
    <s v="done"/>
    <s v="Normal"/>
    <s v="Feb 21 2023  7:58PM"/>
    <x v="2"/>
    <n v="276632"/>
    <x v="0"/>
    <s v="19-Jan-2026"/>
    <s v="HASNAIN"/>
    <m/>
  </r>
  <r>
    <n v="63"/>
    <x v="0"/>
    <s v="R-123658-2026"/>
    <s v="FMB-920"/>
    <s v="CZ-2624"/>
    <s v="MASTER CHANGAN MOTORS LTD."/>
    <s v="CHANGAN"/>
    <s v="JL466Q9M69U500659"/>
    <s v="NKMAAB3D1L1005852"/>
    <m/>
    <m/>
    <s v="Jan 16 2026 11:53AM"/>
    <s v="Jan 16 2026 12:26PM"/>
    <s v="KARACHI"/>
    <s v="rimoal dun and"/>
    <s v="Normal"/>
    <s v="Feb 27 2023 12:11PM"/>
    <x v="2"/>
    <n v="276893"/>
    <x v="0"/>
    <s v="16-Jan-2026"/>
    <s v="HASNAIN"/>
    <m/>
  </r>
  <r>
    <n v="64"/>
    <x v="0"/>
    <s v="R-123635-2026"/>
    <s v="G1C MINI"/>
    <s v="CZ-4583"/>
    <s v="MASTER CHANGAN MOTORS LTD."/>
    <s v="CHANGAN"/>
    <s v="JL466Q9M69U505410"/>
    <s v="NKMAAB3D1M1009198"/>
    <m/>
    <m/>
    <s v="Jan 15 2026  5:05PM"/>
    <s v="Jan 15 2026  5:02PM"/>
    <s v="KARACHI"/>
    <s v="done"/>
    <s v="Normal"/>
    <s v="Feb 25 2023 12:29PM"/>
    <x v="2"/>
    <n v="276915"/>
    <x v="0"/>
    <s v="15-Jan-2026"/>
    <s v="HASNAIN"/>
    <m/>
  </r>
  <r>
    <n v="65"/>
    <x v="0"/>
    <s v="R-123627-2026"/>
    <s v="G1C MINI"/>
    <s v="BUK-272"/>
    <s v="SYED KASHIF ALI"/>
    <s v="TOYOTA"/>
    <s v="Q079847"/>
    <s v="ZRE171R-6057344"/>
    <m/>
    <m/>
    <s v="Jan 15 2026  3:47PM"/>
    <s v="Jan 17 2026 12:44PM"/>
    <s v="KARACHI"/>
    <s v="done"/>
    <s v="Normal"/>
    <s v="Sep 16 2025  4:52PM"/>
    <x v="2"/>
    <n v="350759"/>
    <x v="0"/>
    <s v="17-Jan-2026"/>
    <s v="HASNAIN"/>
    <m/>
  </r>
  <r>
    <n v="66"/>
    <x v="0"/>
    <s v="R-123426-2026"/>
    <s v="G1C MINI"/>
    <s v="BXW-357"/>
    <s v="NOMAN SHEIKH"/>
    <s v="SUZUKI"/>
    <s v="261088"/>
    <s v="1161080"/>
    <m/>
    <m/>
    <s v="Jan 13 2026 12:43PM"/>
    <s v="Jan 14 2026 12:23PM"/>
    <s v="KARACHI"/>
    <s v="rimoal dun"/>
    <s v="Normal"/>
    <s v="Dec  1 2022  5:59PM"/>
    <x v="2"/>
    <n v="270751"/>
    <x v="0"/>
    <s v="14-Jan-2026"/>
    <s v="HASNAIN"/>
    <m/>
  </r>
  <r>
    <n v="67"/>
    <x v="0"/>
    <s v="R-123416-2026"/>
    <s v="G1C MINI"/>
    <s v="BRI19-4466"/>
    <s v="ABDUL MANAN ( itecknologi )"/>
    <s v="UNIQUE"/>
    <s v="133552"/>
    <s v="223667"/>
    <m/>
    <m/>
    <s v="Jan 13 2026 11:23AM"/>
    <s v="Jan 13 2026 11:49AM"/>
    <s v="BHAWALPUR"/>
    <s v="done"/>
    <s v="Normal"/>
    <s v="Jan 24 2023  1:02PM"/>
    <x v="2"/>
    <n v="280822"/>
    <x v="0"/>
    <s v="13-Jan-2026"/>
    <s v="HASNAIN"/>
    <m/>
  </r>
  <r>
    <n v="68"/>
    <x v="0"/>
    <s v="R-123418-2026"/>
    <s v="G1C MINI"/>
    <s v="AEU-439"/>
    <s v="MUHAMMAD SOHAIL SUBTAIN"/>
    <s v="SUZUKI"/>
    <s v="213789"/>
    <s v="10118789"/>
    <m/>
    <m/>
    <s v="Jan 13 2026 11:31AM"/>
    <s v="Jan 13 2026  1:23PM"/>
    <s v="JHANG"/>
    <s v="dn"/>
    <s v="Normal"/>
    <s v="Jan  1 2025  2:01PM"/>
    <x v="2"/>
    <n v="322967"/>
    <x v="0"/>
    <s v="13-Jan-2026"/>
    <s v="HASNAIN"/>
    <m/>
  </r>
  <r>
    <n v="69"/>
    <x v="0"/>
    <s v="R-123395-2026"/>
    <s v="TM2 (FM2)"/>
    <s v="CBH-306"/>
    <s v="SYED ABID IMAM"/>
    <s v="TOYOTA"/>
    <s v="2A74775"/>
    <s v="R7051839"/>
    <m/>
    <m/>
    <s v="Jan 12 2026  5:11PM"/>
    <s v="Jan 12 2026  5:30PM"/>
    <s v="KARACHI"/>
    <s v="done"/>
    <s v="Normal"/>
    <s v="Jun 14 2025  1:48PM"/>
    <x v="2"/>
    <n v="339604"/>
    <x v="0"/>
    <s v="12-Jan-2026"/>
    <s v="HASNAIN"/>
    <m/>
  </r>
  <r>
    <n v="70"/>
    <x v="0"/>
    <s v="R-123411-2026"/>
    <s v="G1C MINI"/>
    <s v="MIRKH6120251"/>
    <s v="PIR ZAWAR ALI SHAH"/>
    <s v="SUZUKI"/>
    <s v="333930"/>
    <s v="1233969"/>
    <m/>
    <m/>
    <s v="Jan 13 2026 11:02AM"/>
    <s v="Jan 13 2026  2:44PM"/>
    <s v="MIRPURKHAS"/>
    <s v="done"/>
    <s v="Normal"/>
    <s v="Jan  6 2025  7:24PM"/>
    <x v="2"/>
    <n v="323436"/>
    <x v="0"/>
    <s v="13-Jan-2026"/>
    <s v="HASNAIN"/>
    <m/>
  </r>
  <r>
    <n v="71"/>
    <x v="0"/>
    <s v="R-123304-2026"/>
    <s v="JM-VG03"/>
    <s v="FDU-7799"/>
    <s v="M/S JP DISTRIBUTOR"/>
    <s v="SUZUKI"/>
    <s v="124229"/>
    <s v="228970"/>
    <m/>
    <m/>
    <s v="Jan 12 2026 11:15AM"/>
    <s v="Jan 12 2026  4:42PM"/>
    <s v="FAISALABAD"/>
    <s v="Removal Done Sakhawat Ali"/>
    <s v="Normal"/>
    <s v="Aug 28 2023 12:37PM"/>
    <x v="2"/>
    <n v="286018"/>
    <x v="0"/>
    <s v="12-Jan-2026"/>
    <s v="HASNAIN"/>
    <m/>
  </r>
  <r>
    <n v="72"/>
    <x v="0"/>
    <s v="R-123314-2026"/>
    <s v="G1C MINI"/>
    <s v="BEK-733"/>
    <s v="SAFEER"/>
    <s v="SUZUKI"/>
    <s v="6R320367"/>
    <s v="1220366"/>
    <m/>
    <m/>
    <s v="Jan 12 2026 11:37AM"/>
    <s v="Jan 12 2026  1:27PM"/>
    <s v="ISLAMABAD"/>
    <s v="done"/>
    <s v="Normal"/>
    <s v="Dec 30 2024  5:20PM"/>
    <x v="2"/>
    <n v="322720"/>
    <x v="0"/>
    <s v="12-Jan-2026"/>
    <s v="HASNAIN"/>
    <m/>
  </r>
  <r>
    <n v="73"/>
    <x v="0"/>
    <s v="R-123427-2026"/>
    <s v="G1C MINI"/>
    <s v="MUL11120252"/>
    <s v="ALLAH DEETA"/>
    <s v="HYUNDAI"/>
    <s v="700013"/>
    <s v="218410"/>
    <m/>
    <m/>
    <s v="Jan 13 2026  1:20PM"/>
    <s v="Jan 13 2026  4:33PM"/>
    <s v="MULTAN"/>
    <s v="Removal done"/>
    <s v="Normal"/>
    <s v="Jan 11 2025  1:30PM"/>
    <x v="2"/>
    <n v="323995"/>
    <x v="0"/>
    <s v="13-Jan-2026"/>
    <s v="HASNAIN"/>
    <m/>
  </r>
  <r>
    <n v="74"/>
    <x v="0"/>
    <s v="R-123696-2026"/>
    <s v="JM-VG03"/>
    <s v="BUT-050"/>
    <s v="AZEEM"/>
    <s v="TOYOTA"/>
    <s v="352841"/>
    <s v="7052013"/>
    <m/>
    <m/>
    <s v="Jan 16 2026  4:25PM"/>
    <s v="Jan 16 2026  4:34PM"/>
    <s v="KARACHI"/>
    <s v="done"/>
    <s v="Normal"/>
    <s v="Sep 30 2024  7:04PM"/>
    <x v="2"/>
    <n v="313854"/>
    <x v="0"/>
    <s v="16-Jan-2026"/>
    <s v="HASNAIN"/>
    <m/>
  </r>
  <r>
    <n v="75"/>
    <x v="0"/>
    <s v="R-123741-2026"/>
    <s v="FM-1100"/>
    <s v="KHI241202521"/>
    <s v="SHEERAZ LODHIA (EFU)"/>
    <s v="SUZUKI"/>
    <s v="6R337195"/>
    <s v="H1237135"/>
    <m/>
    <m/>
    <s v="Jan 17 2026 12:59PM"/>
    <s v="Jan 17 2026  1:05PM"/>
    <s v="KARACHI"/>
    <s v="done"/>
    <s v="Normal"/>
    <s v="Jan 24 2025  5:19PM"/>
    <x v="2"/>
    <n v="325350"/>
    <x v="0"/>
    <s v="17-Jan-2026"/>
    <s v="HASNAIN"/>
    <m/>
  </r>
  <r>
    <n v="76"/>
    <x v="0"/>
    <s v="R-122483-2026"/>
    <s v="FMB-920"/>
    <s v="ISL412025"/>
    <s v="WAJIHA JAMIL"/>
    <s v="KIA"/>
    <s v="G4NARH300439"/>
    <s v="NNAQL51AZRP521249"/>
    <m/>
    <m/>
    <s v="Jan  7 2026 12:48PM"/>
    <s v="Jan  7 2026  1:26PM"/>
    <s v="ISLAMABAD"/>
    <s v="Removal done"/>
    <s v="Normal"/>
    <s v="Jan  4 2025 10:58AM"/>
    <x v="2"/>
    <n v="323249"/>
    <x v="0"/>
    <s v="7-Jan-2026"/>
    <s v="HASNAIN"/>
    <m/>
  </r>
  <r>
    <n v="77"/>
    <x v="0"/>
    <s v="R-124417-2026"/>
    <s v="JM-VG03"/>
    <s v="LQP-SB-AR-01"/>
    <s v="SB ENGINEERING JV"/>
    <s v="HINO"/>
    <s v="11322322"/>
    <s v="JHHYS"/>
    <s v="JOH"/>
    <n v="402000084"/>
    <s v="Jan 28 2026 11:12AM"/>
    <s v="Jan 28 2026 11:10AM"/>
    <s v="RAHIM YAR KHAN"/>
    <s v="done"/>
    <s v="Normal"/>
    <s v="Dec 24 2025 11:46AM"/>
    <x v="2"/>
    <n v="362787"/>
    <x v="0"/>
    <e v="#N/A"/>
    <e v="#N/A"/>
    <m/>
  </r>
  <r>
    <n v="78"/>
    <x v="0"/>
    <s v="R-123712-2026"/>
    <s v="FMB910"/>
    <s v="AUM-451"/>
    <s v="FAHMEEN FAROOQ ALVI"/>
    <s v="MG"/>
    <s v="15E4EDMSR9040262"/>
    <s v="NFPA24396SP000007"/>
    <m/>
    <m/>
    <s v="Jan 17 2026 10:30AM"/>
    <s v="Jan 17 2026 10:32AM"/>
    <s v="MULTAN"/>
    <s v="done"/>
    <s v="Normal"/>
    <s v="Jan 12 2026  1:37PM"/>
    <x v="2"/>
    <n v="365230"/>
    <x v="0"/>
    <s v="17-Jan-2026"/>
    <s v="HASNAIN"/>
    <m/>
  </r>
  <r>
    <n v="79"/>
    <x v="0"/>
    <s v="R-124290-2026"/>
    <s v="JM-VG03"/>
    <s v="SA-6931"/>
    <s v="MUHAMMAD SALIK SIDDIQUI"/>
    <s v="NISSAN"/>
    <s v="KHI27122496"/>
    <s v="HFC27-004778"/>
    <m/>
    <m/>
    <s v="Jan 26 2026  3:56PM"/>
    <s v="Jan 26 2026  4:15PM"/>
    <s v="KARACHI"/>
    <s v="rimoal dun"/>
    <s v="Normal"/>
    <s v="Feb  2 2024  5:41PM"/>
    <x v="2"/>
    <n v="322524"/>
    <x v="0"/>
    <s v="26-Jan-2026"/>
    <s v="HASNAIN"/>
    <m/>
  </r>
  <r>
    <n v="80"/>
    <x v="0"/>
    <s v="R-123260-2026"/>
    <s v="JM-VG03"/>
    <s v="BYE-947"/>
    <s v="JUNAID AHMED"/>
    <s v="SUZUKI"/>
    <s v="1012172"/>
    <s v="112230"/>
    <m/>
    <m/>
    <s v="Jan 10 2026 11:52AM"/>
    <s v="Jan 10 2026  2:45PM"/>
    <s v="MIRPURKHAS"/>
    <s v="done"/>
    <s v="Normal"/>
    <s v="Mar 27 2025 12:00AM"/>
    <x v="2"/>
    <n v="278570"/>
    <x v="0"/>
    <s v="10-Jan-2026"/>
    <s v="HASNAIN"/>
    <m/>
  </r>
  <r>
    <n v="81"/>
    <x v="0"/>
    <s v="R-123262-2026"/>
    <s v="JM-VG03"/>
    <s v="LEF19-9891"/>
    <s v="LEADER AG"/>
    <s v="SUZUKI"/>
    <s v="PK10B187149"/>
    <s v="A1J310PK10087097"/>
    <m/>
    <m/>
    <s v="Jan 10 2026 11:53AM"/>
    <s v="Jan 14 2026  1:00PM"/>
    <s v="MULTAN"/>
    <s v="Removal Completed"/>
    <s v="Normal"/>
    <s v="Jul  8 2025  1:29PM"/>
    <x v="2"/>
    <n v="342877"/>
    <x v="0"/>
    <s v="14-Jan-2026"/>
    <s v="HASNAIN"/>
    <m/>
  </r>
  <r>
    <n v="82"/>
    <x v="0"/>
    <s v="R-123923-2026"/>
    <s v="TM2 (FM2)"/>
    <s v="AYJ-786(REMOVED)"/>
    <s v="MARIA MUBEEN"/>
    <s v="TOYOTA"/>
    <s v="1NZD540701(REMOVED)"/>
    <s v="AYJ-786(REMOVED)"/>
    <m/>
    <m/>
    <s v="Jan 20 2026 12:00PM"/>
    <s v="Jan 20 2026  1:34PM"/>
    <s v="KARACHI"/>
    <s v="done"/>
    <s v="Normal"/>
    <s v="Jan 13 2025  8:02PM"/>
    <x v="2"/>
    <n v="324109"/>
    <x v="0"/>
    <s v="20-Jan-2026"/>
    <s v="HASNAIN"/>
    <m/>
  </r>
  <r>
    <n v="83"/>
    <x v="0"/>
    <s v="R-124095-2026"/>
    <s v="FMB910"/>
    <s v="AZU-757"/>
    <s v="GUL ZAMAN"/>
    <s v="HONDA"/>
    <s v="2543334"/>
    <s v="R106749"/>
    <m/>
    <m/>
    <s v="Jan 22 2026  2:24PM"/>
    <s v="Jan 22 2026  3:38PM"/>
    <s v="MULTAN"/>
    <s v="done"/>
    <s v="Normal"/>
    <s v="Sep 17 2025 10:22AM"/>
    <x v="2"/>
    <n v="196765"/>
    <x v="0"/>
    <s v="22-Jan-2026"/>
    <s v="HASNAIN"/>
    <m/>
  </r>
  <r>
    <n v="84"/>
    <x v="0"/>
    <s v="R-121824-2025"/>
    <s v="G1C MINI"/>
    <s v="BNT-427"/>
    <s v="JAWWAD ALI SHAUKAT"/>
    <s v="SUZUKI"/>
    <s v="K107146"/>
    <s v="S208123"/>
    <m/>
    <m/>
    <s v="Dec 27 2025 11:16AM"/>
    <s v="Jan  1 2026  4:15PM"/>
    <s v="HYDERABAD"/>
    <s v="done"/>
    <s v="Normal"/>
    <s v="Feb 22 2024  4:11PM"/>
    <x v="2"/>
    <n v="297210"/>
    <x v="0"/>
    <s v="1-Jan-2026"/>
    <s v="HASNAIN"/>
    <m/>
  </r>
  <r>
    <n v="85"/>
    <x v="0"/>
    <s v="R-122740-2026"/>
    <s v="FMB-920"/>
    <s v="FSL21120253"/>
    <s v="SUMMIT MOBILE PVT LTD"/>
    <s v="SUZUKI"/>
    <s v="1002004"/>
    <s v="102007"/>
    <m/>
    <m/>
    <s v="Jan  9 2026 12:10PM"/>
    <s v="Jan  9 2026 12:21PM"/>
    <s v="SAHIWAL"/>
    <s v="done"/>
    <s v="Normal"/>
    <s v="Jan 21 2025  2:44PM"/>
    <x v="2"/>
    <n v="324919"/>
    <x v="0"/>
    <s v="9-Jan-2026"/>
    <s v="HASNAIN"/>
    <m/>
  </r>
  <r>
    <n v="86"/>
    <x v="0"/>
    <s v="R-121860-2025"/>
    <s v="FMB-920"/>
    <s v="AMT-645"/>
    <s v="M/S NEXTBRIDGE PVT LTD"/>
    <s v="SUZUKI"/>
    <s v="K12MR1011023"/>
    <s v="NF1SZC63S00111020"/>
    <m/>
    <m/>
    <s v="Dec 29 2025 10:59AM"/>
    <s v="Jan  7 2026 12:18PM"/>
    <s v="TAXILA"/>
    <s v="done"/>
    <s v="Normal"/>
    <s v="Dec 26 2022  7:05PM"/>
    <x v="2"/>
    <n v="272462"/>
    <x v="0"/>
    <s v="7-Jan-2026"/>
    <s v="HASNAIN"/>
    <m/>
  </r>
  <r>
    <n v="87"/>
    <x v="0"/>
    <s v="R-118072-2025"/>
    <s v="G1C MINI"/>
    <s v="KJ-0059"/>
    <s v="LUCKY TEXTILE MILLS LIMITED"/>
    <s v="MILLAT"/>
    <s v="45413/19/25"/>
    <s v="772854-L"/>
    <m/>
    <m/>
    <s v="Nov 19 2025  1:20PM"/>
    <s v="Jan 16 2026 12:12PM"/>
    <s v="KARACHI"/>
    <s v="done"/>
    <s v="Normal"/>
    <s v="Jul 23 2025  7:22PM"/>
    <x v="2"/>
    <n v="344778"/>
    <x v="0"/>
    <s v="16-Jan-2026"/>
    <s v="HASNAIN"/>
    <m/>
  </r>
  <r>
    <n v="88"/>
    <x v="0"/>
    <s v="R-121256-2025"/>
    <s v="FMB910"/>
    <s v="BDV-569"/>
    <s v="JABBAR ALI"/>
    <s v="SUZUKI"/>
    <s v="PK10B247463"/>
    <s v="A1J310PK10147457"/>
    <m/>
    <m/>
    <s v="Dec 16 2025 10:09AM"/>
    <s v="Jan  6 2026  1:29PM"/>
    <s v="SIALKOT"/>
    <s v="force"/>
    <s v="Force"/>
    <s v="May  4 2024 12:43PM"/>
    <x v="2"/>
    <n v="302277"/>
    <x v="0"/>
    <s v="6-Jan-2026"/>
    <s v="HASNAIN"/>
    <m/>
  </r>
  <r>
    <n v="89"/>
    <x v="0"/>
    <s v="R-122986-2026"/>
    <s v="FMB910"/>
    <s v="BMN-377"/>
    <s v="HARIS JAWED"/>
    <s v="SUZUKI"/>
    <s v="PKS1304757"/>
    <s v="RS413PK10040775"/>
    <m/>
    <m/>
    <s v="Jan  9 2026  5:17PM"/>
    <s v="Jan 12 2026  5:24PM"/>
    <s v="KARACHI"/>
    <s v="done"/>
    <s v="Normal"/>
    <s v="Jun 27 2022  2:37PM"/>
    <x v="2"/>
    <n v="258364"/>
    <x v="0"/>
    <s v="12-Jan-2026"/>
    <s v="HASNAIN"/>
    <m/>
  </r>
  <r>
    <n v="90"/>
    <x v="0"/>
    <s v="R-122848-2026"/>
    <s v="FMB-920"/>
    <s v="JHL10102019"/>
    <s v="MUMTAZ BEGUM"/>
    <s v="HONDA"/>
    <s v="6913974"/>
    <s v="LR065777"/>
    <m/>
    <m/>
    <s v="Jan  9 2026  1:13PM"/>
    <s v="Jan 19 2026  2:47PM"/>
    <s v="JHELUM"/>
    <s v="done"/>
    <s v="Normal"/>
    <s v="Oct 10 2020  3:20PM"/>
    <x v="2"/>
    <n v="199274"/>
    <x v="0"/>
    <s v="19-Jan-2026"/>
    <s v="HASNAIN"/>
    <m/>
  </r>
  <r>
    <n v="91"/>
    <x v="0"/>
    <s v="R-123584-2026"/>
    <s v="FMB-920"/>
    <s v="BHM-917"/>
    <s v="MUHAMMAD FAROOQ"/>
    <s v="DAIHATSU"/>
    <s v="1154875"/>
    <s v="G212209"/>
    <m/>
    <m/>
    <s v="Jan 15 2026 10:14AM"/>
    <s v="Jan 20 2026 10:42AM"/>
    <s v="KARACHI"/>
    <s v="done"/>
    <s v="Normal"/>
    <s v="Jun 19 2023  6:46PM"/>
    <x v="2"/>
    <n v="282568"/>
    <x v="0"/>
    <s v="20-Jan-2026"/>
    <s v="HASNAIN"/>
    <m/>
  </r>
  <r>
    <n v="92"/>
    <x v="0"/>
    <s v="R-122775-2026"/>
    <s v="FMB-920"/>
    <s v="AEK-8371"/>
    <s v="M/S JP DISTRIBUTOR"/>
    <s v="UNITED"/>
    <s v="U779900"/>
    <s v="100803834"/>
    <m/>
    <m/>
    <s v="Jan  9 2026 12:36PM"/>
    <s v="Jan 12 2026  4:35PM"/>
    <s v="FAISALABAD"/>
    <s v="Removal Done Sakhawat Ali"/>
    <s v="Normal"/>
    <s v="Sep 16 2023  7:32PM"/>
    <x v="2"/>
    <n v="287394"/>
    <x v="0"/>
    <s v="12-Jan-2026"/>
    <s v="HASNAIN"/>
    <m/>
  </r>
  <r>
    <n v="93"/>
    <x v="0"/>
    <s v="R-122741-2026"/>
    <s v="G1C MINI"/>
    <s v="LED17-2257"/>
    <s v="LEADER AG"/>
    <s v="TOYOTA"/>
    <s v="Z483825"/>
    <s v="NZE170R4110115"/>
    <m/>
    <m/>
    <s v="Jan  9 2026 12:11PM"/>
    <s v="Jan  9 2026 12:23PM"/>
    <s v="MULTAN"/>
    <s v="done"/>
    <s v="Normal"/>
    <s v="Nov 18 2025  1:44PM"/>
    <x v="2"/>
    <n v="357919"/>
    <x v="0"/>
    <s v="9-Jan-2026"/>
    <s v="HASNAIN"/>
    <m/>
  </r>
  <r>
    <n v="94"/>
    <x v="0"/>
    <s v="R-122679-2026"/>
    <s v="JM-VG03"/>
    <s v="AYY-912"/>
    <s v="SAQIB PIRZADA"/>
    <s v="TOYOTA"/>
    <s v="1ZZ-2934724"/>
    <s v="ZZT240-0143834"/>
    <m/>
    <m/>
    <s v="Jan  8 2026  1:42PM"/>
    <s v="Jan  9 2026  5:33PM"/>
    <s v="KARACHI"/>
    <s v="done"/>
    <s v="Normal"/>
    <s v="Apr 22 2025  7:34PM"/>
    <x v="2"/>
    <n v="333987"/>
    <x v="0"/>
    <s v="9-Jan-2026"/>
    <s v="HASNAIN"/>
    <m/>
  </r>
  <r>
    <n v="95"/>
    <x v="0"/>
    <s v="R-117173-2025"/>
    <s v="FMB910"/>
    <s v="BXK-017"/>
    <s v="NAVEED AHMED"/>
    <s v="TOYOTA"/>
    <s v="2A55218"/>
    <s v="R-9520270"/>
    <m/>
    <m/>
    <s v="Nov  6 2025  2:36PM"/>
    <s v="Jan 26 2026  3:43PM"/>
    <s v="KARACHI"/>
    <s v="done"/>
    <s v="Normal"/>
    <s v="Aug  4 2022  5:24PM"/>
    <x v="2"/>
    <n v="261678"/>
    <x v="0"/>
    <s v="26-Jan-2026"/>
    <s v="HASNAIN"/>
    <m/>
  </r>
  <r>
    <n v="96"/>
    <x v="0"/>
    <s v="R-118180-2025"/>
    <s v="FMB-920"/>
    <s v="AQZ-620"/>
    <s v="MAJED AZAM"/>
    <s v="SUZUKI"/>
    <s v="PKS13048697"/>
    <s v="RS413PK10048691"/>
    <m/>
    <m/>
    <s v="Nov 20 2025  4:15PM"/>
    <s v="Jan  5 2026  4:21PM"/>
    <s v="ISLAMABAD"/>
    <s v="done"/>
    <s v="Normal"/>
    <s v="Aug  7 2020 12:58PM"/>
    <x v="2"/>
    <n v="174033"/>
    <x v="0"/>
    <s v="5-Jan-2026"/>
    <s v="HASNAIN"/>
    <m/>
  </r>
  <r>
    <n v="97"/>
    <x v="0"/>
    <s v="R-121471-2025"/>
    <s v="G1C MINI"/>
    <s v="BK-8633"/>
    <s v="MUHAMMAD AMJAD"/>
    <s v="KIA"/>
    <s v="G4LCNS879023"/>
    <s v="NNAYB54B2MP701989"/>
    <m/>
    <m/>
    <s v="Dec 19 2025  2:17PM"/>
    <s v="Jan 20 2026  4:53PM"/>
    <s v="KARACHI"/>
    <s v="done"/>
    <s v="Normal"/>
    <s v="Sep 26 2022  4:13PM"/>
    <x v="2"/>
    <n v="265433"/>
    <x v="0"/>
    <s v="20-Jan-2026"/>
    <s v="HASNAIN"/>
    <m/>
  </r>
  <r>
    <n v="98"/>
    <x v="0"/>
    <s v="R-110983-2025"/>
    <s v="MTB-100"/>
    <s v="CY-0204"/>
    <s v="MUHAMMAD AYUB"/>
    <s v="DAIHATSU"/>
    <s v="G742858"/>
    <s v="27239"/>
    <m/>
    <m/>
    <s v="Sep  1 2025  1:33PM"/>
    <s v="Jan  7 2026  1:59PM"/>
    <s v="KARACHI"/>
    <s v="done"/>
    <s v="Normal"/>
    <s v="Aug  8 2019  3:24PM"/>
    <x v="2"/>
    <n v="204986"/>
    <x v="0"/>
    <s v="7-Jan-2026"/>
    <s v="HASNAIN"/>
    <m/>
  </r>
  <r>
    <n v="99"/>
    <x v="0"/>
    <s v="R-108506-2025"/>
    <s v="FMB-920"/>
    <s v="BXD-475"/>
    <s v="SHUHAB UDDIN SOOMRO"/>
    <s v="SUZUKI"/>
    <s v="R237353"/>
    <s v="H1137364"/>
    <m/>
    <m/>
    <s v="Aug  2 2025 10:39AM"/>
    <s v="Jan  7 2026  2:30PM"/>
    <s v="MORO"/>
    <s v="done"/>
    <s v="Normal"/>
    <s v="Jul  5 2022  3:07PM"/>
    <x v="2"/>
    <n v="259251"/>
    <x v="0"/>
    <s v="7-Jan-2026"/>
    <s v="HASNAIN"/>
    <m/>
  </r>
  <r>
    <n v="100"/>
    <x v="0"/>
    <s v="R-124693-2026"/>
    <s v="FM-1100"/>
    <s v="BMZ-251"/>
    <s v="ABDUL WAKEEL QURESHI"/>
    <s v="HONDA"/>
    <s v="R18Z12924341"/>
    <s v="R027710"/>
    <m/>
    <m/>
    <s v="Jan 29 2026  5:14PM"/>
    <s v="Jan 29 2026  5:29PM"/>
    <s v="KARACHI"/>
    <s v="done"/>
    <s v="Normal"/>
    <s v="Jan 24 2025  6:18PM"/>
    <x v="2"/>
    <n v="325353"/>
    <x v="0"/>
    <s v="29-Jan-2026"/>
    <s v="HASNAIN"/>
    <m/>
  </r>
  <r>
    <n v="101"/>
    <x v="0"/>
    <s v="R-124496-2026"/>
    <s v="FMB910"/>
    <s v="KHI3112202522"/>
    <s v="ASIM AHMED"/>
    <s v="HONDA"/>
    <s v="Z826864"/>
    <s v="510919"/>
    <m/>
    <m/>
    <s v="Jan 28 2026  4:03PM"/>
    <s v="Jan 28 2026  4:13PM"/>
    <s v="KARACHI"/>
    <s v="done"/>
    <s v="Normal"/>
    <s v="Dec 31 2025  8:30PM"/>
    <x v="2"/>
    <n v="363907"/>
    <x v="0"/>
    <s v="28-Jan-2026"/>
    <s v="HASNAIN"/>
    <m/>
  </r>
  <r>
    <n v="102"/>
    <x v="0"/>
    <s v="R-118073-2025"/>
    <s v="G1C MINI"/>
    <s v="KJ-0058"/>
    <s v="LUCKY TEXTILE MILLS LIMITED"/>
    <s v="MILLAT"/>
    <s v="45412/07/25"/>
    <s v="772824-L"/>
    <m/>
    <m/>
    <s v="Nov 19 2025  1:20PM"/>
    <s v="Jan 16 2026 12:09PM"/>
    <s v="KARACHI"/>
    <s v="done"/>
    <s v="Normal"/>
    <s v="Jul 23 2025  7:24PM"/>
    <x v="2"/>
    <n v="344779"/>
    <x v="0"/>
    <s v="16-Jan-2026"/>
    <s v="HASNAIN"/>
    <m/>
  </r>
  <r>
    <n v="103"/>
    <x v="0"/>
    <s v="R-124135-2026"/>
    <s v="FMB-920"/>
    <s v="LEA17-4151"/>
    <s v="Glaciers Pvt. Ltd"/>
    <s v="SUZUKI"/>
    <s v="PKB670084"/>
    <s v="SB308PK01210058"/>
    <m/>
    <m/>
    <s v="Jan 22 2026  5:15PM"/>
    <s v="Jan 22 2026  5:39PM"/>
    <s v="LAHORE"/>
    <s v="done"/>
    <s v="Normal"/>
    <s v="Oct  6 2023  1:17PM"/>
    <x v="2"/>
    <n v="288091"/>
    <x v="0"/>
    <s v="22-Jan-2026"/>
    <s v="HASNAIN"/>
    <m/>
  </r>
  <r>
    <n v="104"/>
    <x v="0"/>
    <s v="R-120693-2025"/>
    <s v="FMB-900"/>
    <s v="ABK-616"/>
    <s v="ABDULLAH RIAZ"/>
    <s v="TOYOTA"/>
    <s v="2A15226"/>
    <s v="NSP151R-9506119"/>
    <m/>
    <m/>
    <s v="Dec  6 2025 12:22PM"/>
    <s v="Jan  6 2026  2:17PM"/>
    <s v="FAISALABAD"/>
    <s v="permanent removal"/>
    <s v="Normal"/>
    <s v="Jan 21 2022 12:27PM"/>
    <x v="2"/>
    <n v="206424"/>
    <x v="0"/>
    <s v="6-Jan-2026"/>
    <s v="HASNAIN"/>
    <m/>
  </r>
  <r>
    <n v="105"/>
    <x v="0"/>
    <s v="R-124289-2026"/>
    <s v="FMB-920"/>
    <s v="AFD 176"/>
    <s v="HUSSAIN SALMAN CHEMICALS (PATRON GROUP)"/>
    <s v="TOYOTA"/>
    <s v="2A28624"/>
    <s v="NSP150R-7017463"/>
    <m/>
    <m/>
    <s v="Jan 26 2026  3:55PM"/>
    <s v="Jan 26 2026  3:54PM"/>
    <s v="MULTAN"/>
    <s v="done"/>
    <s v="Normal"/>
    <s v="May  2 2023 11:23AM"/>
    <x v="2"/>
    <n v="280250"/>
    <x v="0"/>
    <s v="26-Jan-2026"/>
    <s v="HASNAIN"/>
    <m/>
  </r>
  <r>
    <n v="106"/>
    <x v="0"/>
    <s v="R-123724-2026"/>
    <s v="JM-VG03"/>
    <s v="KHI51202414"/>
    <s v="FARHAN HASEEN"/>
    <s v="TOYOTA"/>
    <s v="Q302714"/>
    <s v="ZRE172R-7001750"/>
    <m/>
    <m/>
    <s v="Jan 17 2026 11:02AM"/>
    <s v="Jan 19 2026 12:02PM"/>
    <s v="KARACHI"/>
    <s v="rimoal dun"/>
    <s v="Normal"/>
    <s v="Jan  5 2024  5:00PM"/>
    <x v="2"/>
    <n v="294061"/>
    <x v="0"/>
    <s v="19-Jan-2026"/>
    <s v="HASNAIN"/>
    <m/>
  </r>
  <r>
    <n v="107"/>
    <x v="0"/>
    <s v="R-123493-2026"/>
    <s v="JM-VG03"/>
    <s v="LEB-7850"/>
    <s v="AGRI FORCE CHEMICALS ( WAHID GROUP)"/>
    <s v="SUZUKI"/>
    <s v="PK10B202643"/>
    <s v="A1J310PK10102617"/>
    <m/>
    <m/>
    <s v="Jan 14 2026 12:44PM"/>
    <s v="Jan 14 2026 12:43PM"/>
    <s v="D.G.KHAN"/>
    <s v="done"/>
    <s v="Normal"/>
    <s v="May 19 2025  8:01PM"/>
    <x v="2"/>
    <n v="335794"/>
    <x v="0"/>
    <s v="14-Jan-2026"/>
    <s v="HASNAIN"/>
    <m/>
  </r>
  <r>
    <n v="108"/>
    <x v="0"/>
    <s v="R-123466-2026"/>
    <s v="G1C MINI"/>
    <s v="LHE25422DI6706"/>
    <s v="MUBASHAR HUSSAIN ARSHAD"/>
    <s v="SUZUKI"/>
    <s v="PK10B233323"/>
    <s v="A1J310PK10133241"/>
    <m/>
    <m/>
    <s v="Jan 14 2026 10:45AM"/>
    <s v="Jan 15 2026  4:04PM"/>
    <s v="LAHORE"/>
    <s v="normal removal"/>
    <s v="Normal"/>
    <s v="Dec  2 2019  3:47PM"/>
    <x v="2"/>
    <n v="251704"/>
    <x v="0"/>
    <s v="15-Jan-2026"/>
    <s v="HASNAIN"/>
    <m/>
  </r>
  <r>
    <n v="109"/>
    <x v="0"/>
    <s v="R-121793-2025"/>
    <s v="FMB-920"/>
    <s v="HRP2542299"/>
    <s v="MRS. RUKHSANA BIBI"/>
    <s v="SUZUKI"/>
    <s v="PKT1022802"/>
    <s v="SV308PK01139230"/>
    <m/>
    <m/>
    <s v="Dec 26 2025  2:25PM"/>
    <s v="Jan  6 2026 12:40PM"/>
    <s v="ABBOTABAD"/>
    <s v="done"/>
    <s v="Normal"/>
    <s v="Dec 21 2019 11:07AM"/>
    <x v="2"/>
    <n v="251662"/>
    <x v="0"/>
    <s v="6-Jan-2026"/>
    <s v="HASNAIN"/>
    <m/>
  </r>
  <r>
    <n v="110"/>
    <x v="0"/>
    <s v="R-122719-2026"/>
    <s v="FMA-120"/>
    <s v="AEW-390"/>
    <s v="ALI RAZA MUKHTAR"/>
    <s v="SUZUKI"/>
    <s v="PK10B220339"/>
    <s v="A1J310PK10120322"/>
    <m/>
    <m/>
    <s v="Jan  8 2026  5:14PM"/>
    <s v="Jan  9 2026  3:20PM"/>
    <s v="LAHORE"/>
    <s v="done"/>
    <s v="Normal"/>
    <s v="Sep 30 2021  3:17PM"/>
    <x v="2"/>
    <n v="233962"/>
    <x v="0"/>
    <s v="9-Jan-2026"/>
    <s v="HASNAIN"/>
    <m/>
  </r>
  <r>
    <n v="111"/>
    <x v="0"/>
    <s v="R-122734-2026"/>
    <s v="MT100"/>
    <s v="BK-2658"/>
    <s v="SHAHZAIB SAJID"/>
    <s v="HONDA"/>
    <s v="L15Z14808365"/>
    <s v="R025051"/>
    <m/>
    <m/>
    <s v="Jan  9 2026 12:06PM"/>
    <s v="Jan 12 2026  1:30PM"/>
    <s v="KARACHI"/>
    <s v="done"/>
    <s v="Normal"/>
    <s v="Sep  2 2025  5:52PM"/>
    <x v="2"/>
    <n v="349469"/>
    <x v="0"/>
    <s v="12-Jan-2026"/>
    <s v="HASNAIN"/>
    <m/>
  </r>
  <r>
    <n v="112"/>
    <x v="0"/>
    <s v="R-123394-2026"/>
    <s v="FMB-920"/>
    <s v="AGQ-067"/>
    <s v="SYED SAAD MASUD"/>
    <s v="HONDA"/>
    <s v="10172450"/>
    <s v="R117279"/>
    <m/>
    <m/>
    <s v="Jan 12 2026  5:11PM"/>
    <s v="Jan 12 2026  5:26PM"/>
    <s v="KARACHI"/>
    <s v="done"/>
    <s v="Normal"/>
    <s v="Feb 21 2020  5:23PM"/>
    <x v="2"/>
    <n v="169092"/>
    <x v="0"/>
    <s v="12-Jan-2026"/>
    <s v="HASNAIN"/>
    <m/>
  </r>
  <r>
    <n v="113"/>
    <x v="0"/>
    <s v="R-122512-2026"/>
    <s v="FMB-920"/>
    <s v="KNP1992032"/>
    <s v="ABDUL GHAFOOR"/>
    <s v="HONDA"/>
    <s v="Z17540679"/>
    <s v="263378"/>
    <m/>
    <m/>
    <s v="Jan  7 2026  1:09PM"/>
    <s v="Jan 15 2026  4:29PM"/>
    <s v="RAHIM YAR KHAN"/>
    <s v="done"/>
    <s v="Normal"/>
    <s v="Sep 19 2020  2:56PM"/>
    <x v="2"/>
    <n v="197441"/>
    <x v="0"/>
    <s v="15-Jan-2026"/>
    <s v="HASNAIN"/>
    <m/>
  </r>
  <r>
    <n v="114"/>
    <x v="0"/>
    <s v="R-122524-2026"/>
    <s v="FMB910"/>
    <s v="BJ-5904"/>
    <s v="Faheem Ali Memon"/>
    <s v="MG"/>
    <s v="M3290221"/>
    <s v="BJ-5904"/>
    <m/>
    <m/>
    <s v="Jan  7 2026  1:34PM"/>
    <s v="Jan  7 2026  2:02PM"/>
    <s v="KARACHI"/>
    <s v="done"/>
    <s v="Normal"/>
    <s v="Jan 15 2025  4:52PM"/>
    <x v="2"/>
    <n v="324366"/>
    <x v="0"/>
    <s v="7-Jan-2026"/>
    <s v="HASNAIN"/>
    <m/>
  </r>
  <r>
    <n v="115"/>
    <x v="0"/>
    <s v="R-122257-2026"/>
    <s v="FMB-920"/>
    <s v="LHE181202513"/>
    <s v="IMRAN AHMAD BUTTAR"/>
    <s v="TOYOTA"/>
    <s v="2A71892"/>
    <s v="9522832"/>
    <m/>
    <m/>
    <s v="Jan  3 2026  1:39PM"/>
    <s v="Jan  3 2026  3:04PM"/>
    <s v="LAHORE"/>
    <s v="done"/>
    <s v="Normal"/>
    <s v="Jan 18 2025  2:38PM"/>
    <x v="2"/>
    <n v="324700"/>
    <x v="0"/>
    <s v="3-Jan-2026"/>
    <s v="HASNAIN"/>
    <m/>
  </r>
  <r>
    <n v="116"/>
    <x v="0"/>
    <s v="R-122645-2026"/>
    <s v="G1C MINI"/>
    <s v="BZP-343"/>
    <s v="ABDUL RAZZAK"/>
    <s v="TOYOTA"/>
    <s v="Q368720"/>
    <s v="R-7067927"/>
    <m/>
    <m/>
    <s v="Jan  8 2026 11:22AM"/>
    <s v="Jan  8 2026  2:55PM"/>
    <s v="KARACHI"/>
    <s v="done"/>
    <s v="Normal"/>
    <s v="Aug 28 2025  7:24PM"/>
    <x v="2"/>
    <n v="356309"/>
    <x v="0"/>
    <s v="8-Jan-2026"/>
    <s v="HASNAIN"/>
    <m/>
  </r>
  <r>
    <n v="117"/>
    <x v="0"/>
    <s v="R-122633-2026"/>
    <s v="FMB910"/>
    <s v="AAX 980"/>
    <s v="HUSSAIN SALMAN CHEMICALS (PATRON GROUP)"/>
    <s v="TOYOTA"/>
    <s v="2A11297"/>
    <s v="NSP150R70066757"/>
    <m/>
    <m/>
    <s v="Jan  7 2026  3:59PM"/>
    <s v="Jan  8 2026  2:57PM"/>
    <s v="MULTAN"/>
    <s v="done"/>
    <s v="Normal"/>
    <s v="Nov 16 2023  1:47PM"/>
    <x v="2"/>
    <n v="290685"/>
    <x v="0"/>
    <s v="8-Jan-2026"/>
    <s v="HASNAIN"/>
    <m/>
  </r>
  <r>
    <n v="118"/>
    <x v="0"/>
    <s v="R-122692-2026"/>
    <s v="MT100"/>
    <s v="KHI258202545"/>
    <s v="ASGHAR SHOUKAT"/>
    <s v="SUPER STAR"/>
    <s v="SSA1716546"/>
    <s v="SSA1747736"/>
    <m/>
    <m/>
    <s v="Jan  8 2026  2:15PM"/>
    <s v="Jan  8 2026  2:24PM"/>
    <s v="KARACHI"/>
    <s v="done"/>
    <s v="Normal"/>
    <s v="Aug 27 2025  3:17PM"/>
    <x v="2"/>
    <n v="348432"/>
    <x v="0"/>
    <s v="8-Jan-2026"/>
    <s v="HASNAIN"/>
    <m/>
  </r>
  <r>
    <n v="119"/>
    <x v="0"/>
    <s v="R-122338-2026"/>
    <s v="JM-VG03"/>
    <s v="ASH-5778"/>
    <s v="PS DARAHMA"/>
    <s v="HONDA"/>
    <s v="SSA1574738"/>
    <s v="SSA1603996"/>
    <m/>
    <m/>
    <s v="Jan  5 2026 12:51PM"/>
    <s v="Jan  5 2026  3:07PM"/>
    <s v="D.G.KHAN"/>
    <s v="done"/>
    <s v="Normal"/>
    <s v="Apr  7 2025 11:33AM"/>
    <x v="2"/>
    <n v="332347"/>
    <x v="0"/>
    <s v="5-Jan-2026"/>
    <s v="HASNAIN"/>
    <m/>
  </r>
  <r>
    <n v="120"/>
    <x v="0"/>
    <s v="R-124348-2026"/>
    <s v="G1C MINI"/>
    <s v="ABU 660"/>
    <s v="NUCHEM PVT LTD  (PATRON GROUP)"/>
    <s v="TOYOTA"/>
    <s v="2A15647"/>
    <s v="NSP150R-7009254"/>
    <m/>
    <m/>
    <s v="Jan 27 2026 12:49PM"/>
    <s v="Jan 27 2026  4:33PM"/>
    <s v="MULTAN"/>
    <s v="Removal done"/>
    <s v="Normal"/>
    <s v="May  5 2023 11:31AM"/>
    <x v="2"/>
    <n v="280401"/>
    <x v="0"/>
    <s v="27-Jan-2026"/>
    <s v="HASNAIN"/>
    <m/>
  </r>
  <r>
    <n v="121"/>
    <x v="0"/>
    <s v="R-124376-2026"/>
    <s v="FMB-920"/>
    <s v="LQP-SB-LR-38"/>
    <s v="SB ENGINEERING JV"/>
    <s v="UNITED"/>
    <s v="2056985249"/>
    <s v="CR937224"/>
    <m/>
    <m/>
    <s v="Jan 27 2026  2:53PM"/>
    <s v="Jan 28 2026  3:04PM"/>
    <s v="RAHIM YAR KHAN"/>
    <s v="done"/>
    <s v="Normal"/>
    <s v="Dec 24 2025  7:17PM"/>
    <x v="2"/>
    <n v="362784"/>
    <x v="0"/>
    <s v="28-Jan-2026"/>
    <s v="HASNAIN"/>
    <m/>
  </r>
  <r>
    <n v="122"/>
    <x v="0"/>
    <s v="R-124346-2026"/>
    <s v="FMB-920"/>
    <s v="ARV-525"/>
    <s v="MUHAMMAD AKRAM"/>
    <s v="TOYOTA"/>
    <s v="2A09767"/>
    <s v="7005683"/>
    <m/>
    <m/>
    <s v="Jan 27 2026 12:37PM"/>
    <s v="Jan 30 2026  4:38PM"/>
    <s v="FAISALABAD"/>
    <s v="ok"/>
    <s v="Normal"/>
    <s v="Oct 19 2020  2:40PM"/>
    <x v="2"/>
    <n v="199941"/>
    <x v="0"/>
    <s v="30-Jan-2026"/>
    <s v="HASNAIN"/>
    <m/>
  </r>
  <r>
    <n v="123"/>
    <x v="0"/>
    <s v="R-124347-2026"/>
    <s v="MTB-100"/>
    <s v="ABU 552"/>
    <s v="NUCHEM PVT LTD  (PATRON GROUP)"/>
    <s v="TOYOTA"/>
    <s v="2A16363"/>
    <s v="NSP150R7009679"/>
    <m/>
    <m/>
    <s v="Jan 27 2026 12:49PM"/>
    <s v="Jan 27 2026  4:31PM"/>
    <s v="MULTAN"/>
    <s v="Removal done"/>
    <s v="Normal"/>
    <s v="May  2 2023  4:44PM"/>
    <x v="2"/>
    <n v="280256"/>
    <x v="0"/>
    <s v="27-Jan-2026"/>
    <s v="HASNAIN"/>
    <m/>
  </r>
  <r>
    <n v="124"/>
    <x v="0"/>
    <s v="R-124096-2026"/>
    <s v="FMB-900"/>
    <s v="LEA19-2570"/>
    <s v="TAHIR MAHMOOD"/>
    <s v="HONDA"/>
    <s v="7523736"/>
    <s v="JR240716"/>
    <m/>
    <m/>
    <s v="Jan 22 2026  2:25PM"/>
    <s v="Jan 24 2026 12:15PM"/>
    <s v="LAHORE"/>
    <s v="done"/>
    <s v="Normal"/>
    <s v="Jan  9 2019  4:43PM"/>
    <x v="2"/>
    <n v="101759"/>
    <x v="0"/>
    <s v="24-Jan-2026"/>
    <s v="HASNAIN"/>
    <m/>
  </r>
  <r>
    <n v="125"/>
    <x v="0"/>
    <s v="R-124454-2026"/>
    <s v="MT100"/>
    <s v="LEA19-2075"/>
    <s v="PLANT4LIFE (PVT) LTD"/>
    <s v="SUZUKI"/>
    <s v="PK10B180740"/>
    <s v="A1J310PK10080733"/>
    <m/>
    <m/>
    <s v="Jan 28 2026  1:57PM"/>
    <s v="Jan 28 2026  1:55PM"/>
    <s v="MULTAN"/>
    <s v="done"/>
    <s v="Normal"/>
    <s v="Nov 21 2025  1:49PM"/>
    <x v="2"/>
    <n v="357894"/>
    <x v="0"/>
    <s v="28-Jan-2026"/>
    <s v="HASNAIN"/>
    <m/>
  </r>
  <r>
    <n v="126"/>
    <x v="0"/>
    <s v="R-124181-2026"/>
    <s v="FMB-920"/>
    <s v="FSL61223DI9898"/>
    <s v="ABDUL QADEER"/>
    <s v="TOYOTA"/>
    <s v="2A63951"/>
    <s v="7041642"/>
    <m/>
    <m/>
    <s v="Jan 23 2026  4:15PM"/>
    <s v="Jan 26 2026 10:34AM"/>
    <s v="FAISALABAD"/>
    <s v="done"/>
    <s v="Normal"/>
    <s v="Sep 14 2022 10:19AM"/>
    <x v="2"/>
    <n v="291893"/>
    <x v="0"/>
    <s v="26-Jan-2026"/>
    <s v="HASNAIN"/>
    <m/>
  </r>
  <r>
    <n v="127"/>
    <x v="0"/>
    <s v="R-123892-2026"/>
    <s v="G1C MINI"/>
    <s v="BPF-708"/>
    <s v="MUHAMMAD ILYAS"/>
    <s v="SUZUKI"/>
    <s v="PK10K134166"/>
    <s v="NF1AVK31H10034169"/>
    <m/>
    <m/>
    <s v="Jan 19 2026  5:28PM"/>
    <s v="Jan 19 2026  5:27PM"/>
    <s v="KARACHI"/>
    <s v="done"/>
    <s v="Normal"/>
    <s v="Apr 22 2024  7:08PM"/>
    <x v="2"/>
    <n v="299588"/>
    <x v="0"/>
    <s v="19-Jan-2026"/>
    <s v="HASNAIN"/>
    <m/>
  </r>
  <r>
    <n v="128"/>
    <x v="0"/>
    <s v="R-123886-2026"/>
    <s v="JM-VG03"/>
    <s v="BRM-284"/>
    <s v="JAN MUHAMMAD"/>
    <s v="SUZUKI"/>
    <s v="6R123983"/>
    <s v="H1023952"/>
    <m/>
    <m/>
    <s v="Jan 19 2026  4:49PM"/>
    <s v="Jan 19 2026  4:48PM"/>
    <s v="KARACHI"/>
    <s v="done"/>
    <s v="Normal"/>
    <s v="Jul 14 2025  3:48PM"/>
    <x v="2"/>
    <n v="343667"/>
    <x v="0"/>
    <s v="19-Jan-2026"/>
    <s v="HASNAIN"/>
    <m/>
  </r>
  <r>
    <n v="129"/>
    <x v="0"/>
    <s v="R-123938-2026"/>
    <s v="FMB-920"/>
    <s v="AFU-321"/>
    <s v="ASAD FAROOQ"/>
    <s v="HONDA"/>
    <s v="LEB5078575"/>
    <s v="RU31128558"/>
    <m/>
    <m/>
    <s v="Jan 20 2026  1:11PM"/>
    <s v="Jan 20 2026  1:33PM"/>
    <s v="VEHARI"/>
    <s v="done"/>
    <s v="Normal"/>
    <s v="Jan 25 2025  3:36PM"/>
    <x v="2"/>
    <n v="325453"/>
    <x v="0"/>
    <s v="20-Jan-2026"/>
    <s v="HASNAIN"/>
    <m/>
  </r>
  <r>
    <n v="130"/>
    <x v="0"/>
    <s v="R-123918-2026"/>
    <s v="FMB-920"/>
    <s v="ISL1220253"/>
    <s v="MUHAMMAD IDRESS"/>
    <s v="HAVAL"/>
    <s v="24458533659"/>
    <s v="51S2013428"/>
    <m/>
    <m/>
    <s v="Jan 20 2026 11:28AM"/>
    <s v="Jan 20 2026 11:37AM"/>
    <s v="ISLAMABAD"/>
    <s v="done"/>
    <s v="Normal"/>
    <s v="Feb  1 2025  4:13PM"/>
    <x v="2"/>
    <n v="326297"/>
    <x v="0"/>
    <s v="20-Jan-2026"/>
    <s v="HASNAIN"/>
    <m/>
  </r>
  <r>
    <n v="131"/>
    <x v="0"/>
    <s v="R-123980-2026"/>
    <s v="G1C MINI"/>
    <s v="ALJ-868"/>
    <s v="ABDUL LATIF"/>
    <s v="TOYOTA"/>
    <s v="1S2-0581882"/>
    <s v="SCP10-0244850"/>
    <m/>
    <m/>
    <s v="Jan 20 2026  5:04PM"/>
    <s v="Jan 20 2026  5:08PM"/>
    <s v="KARACHI"/>
    <s v="done"/>
    <s v="Normal"/>
    <s v="Jan 30 2025  7:15PM"/>
    <x v="2"/>
    <n v="336541"/>
    <x v="0"/>
    <s v="20-Jan-2026"/>
    <s v="HASNAIN"/>
    <m/>
  </r>
  <r>
    <n v="132"/>
    <x v="0"/>
    <s v="R-123995-2026"/>
    <s v="MTB-100"/>
    <s v="AZD-235"/>
    <s v="ASIF ALI"/>
    <s v="CHANGAN"/>
    <s v="507929"/>
    <s v="1009378"/>
    <m/>
    <m/>
    <s v="Jan 21 2026 10:11AM"/>
    <s v="Jan 24 2026 10:54AM"/>
    <s v="ISLAMABAD"/>
    <s v="done"/>
    <s v="Normal"/>
    <s v="Jun  8 2022 11:50AM"/>
    <x v="2"/>
    <n v="256183"/>
    <x v="0"/>
    <s v="24-Jan-2026"/>
    <s v="HASNAIN"/>
    <m/>
  </r>
  <r>
    <n v="133"/>
    <x v="0"/>
    <s v="R-124032-2026"/>
    <s v="FMB-920"/>
    <s v="LHE7102020"/>
    <s v="MUHAMMAD AJMAL"/>
    <s v="SUZUKI"/>
    <s v="PK10K162731"/>
    <s v="NF1AVK31H10062728"/>
    <m/>
    <m/>
    <s v="Jan 21 2026  3:09PM"/>
    <s v="Jan 28 2026  1:01PM"/>
    <s v="LAHORE"/>
    <s v="done"/>
    <s v="Normal"/>
    <s v="Oct 28 2025 12:00AM"/>
    <x v="2"/>
    <n v="198995"/>
    <x v="0"/>
    <s v="28-Jan-2026"/>
    <s v="HASNAIN"/>
    <m/>
  </r>
  <r>
    <n v="134"/>
    <x v="0"/>
    <s v="R-124064-2026"/>
    <s v="FMB-920"/>
    <s v="ATW-627"/>
    <s v="RIZWAN AHMED"/>
    <s v="SUZUKI"/>
    <s v="214613"/>
    <s v="10114587N"/>
    <m/>
    <m/>
    <s v="Jan 22 2026 10:06AM"/>
    <s v="Jan 26 2026 10:39AM"/>
    <s v="GUJRAT"/>
    <s v="done"/>
    <s v="Normal"/>
    <s v="Jun  3 2021  5:26PM"/>
    <x v="2"/>
    <n v="215671"/>
    <x v="0"/>
    <s v="26-Jan-2026"/>
    <s v="HASNAIN"/>
    <m/>
  </r>
  <r>
    <n v="135"/>
    <x v="0"/>
    <s v="R-123102-2026"/>
    <s v="FMB-920"/>
    <s v="JHL7112235"/>
    <s v="MUHAMMAD AZAD"/>
    <s v="CHANGAN"/>
    <s v="JL466Q9N69U500133"/>
    <s v="NKMAAB3D1N1017043"/>
    <m/>
    <m/>
    <s v="Jan 10 2026 11:20AM"/>
    <s v="Jan 12 2026  5:14PM"/>
    <s v="GUJRANWALA"/>
    <s v="Removal done"/>
    <s v="Normal"/>
    <s v="Nov  7 2022  3:11PM"/>
    <x v="3"/>
    <n v="268806"/>
    <x v="0"/>
    <s v="12-Jan-2026"/>
    <s v="IQRA.KHAN"/>
    <m/>
  </r>
  <r>
    <n v="136"/>
    <x v="0"/>
    <s v="R-122545-2026"/>
    <s v="JM-VG03"/>
    <s v="BMY-221"/>
    <s v="ASHAR AHMAD"/>
    <s v="SUZUKI"/>
    <s v="R06A-C471400"/>
    <s v="MR52S-330812"/>
    <m/>
    <m/>
    <s v="Jan  7 2026  1:46PM"/>
    <s v="Jan  9 2026  3:47PM"/>
    <s v="PESHAWAR"/>
    <s v="Removal Completed"/>
    <s v="Normal"/>
    <s v="Nov  6 2025  3:59PM"/>
    <x v="3"/>
    <n v="357153"/>
    <x v="0"/>
    <s v="9-Jan-2026"/>
    <s v="IQRA.KHAN"/>
    <m/>
  </r>
  <r>
    <n v="137"/>
    <x v="0"/>
    <s v="R-122520-2026"/>
    <s v="FMB-900"/>
    <s v="AAN-644"/>
    <s v="ARSHAD"/>
    <s v="SUZUKI"/>
    <s v="B205557"/>
    <s v="10105564"/>
    <m/>
    <m/>
    <s v="Jan  7 2026  1:15PM"/>
    <s v="Jan 29 2026  1:00PM"/>
    <s v="MURIDKE"/>
    <s v="Removal Completed"/>
    <s v="Normal"/>
    <s v="Sep 16 2020 11:52AM"/>
    <x v="3"/>
    <n v="197152"/>
    <x v="0"/>
    <s v="29-Jan-2026"/>
    <s v="IQRA.KHAN"/>
    <m/>
  </r>
  <r>
    <n v="138"/>
    <x v="0"/>
    <s v="R-122329-2026"/>
    <s v="JM-VG03"/>
    <s v="DGK5420252"/>
    <s v="PS KOT CHUTTA"/>
    <s v="HONDA"/>
    <s v="D152548"/>
    <s v="GH570894"/>
    <m/>
    <m/>
    <s v="Jan  5 2026 12:50PM"/>
    <s v="Jan  5 2026  3:29PM"/>
    <s v="D.G.KHAN"/>
    <s v="Removal Completed"/>
    <s v="Normal"/>
    <s v="Apr  7 2025  4:15PM"/>
    <x v="3"/>
    <n v="332304"/>
    <x v="0"/>
    <s v="5-Jan-2026"/>
    <s v="IQRA.KHAN"/>
    <m/>
  </r>
  <r>
    <n v="139"/>
    <x v="0"/>
    <s v="R-122420-2026"/>
    <s v="FMB-920"/>
    <s v="KHI822217"/>
    <s v="MUHAMMAD TARIQ IQBAL"/>
    <s v="HONDA"/>
    <s v="L15Z81003984N"/>
    <s v="NFBGN9663NR011247N"/>
    <m/>
    <m/>
    <s v="Jan  6 2026  2:58PM"/>
    <s v="Jan  7 2026  3:27PM"/>
    <s v="KARACHI"/>
    <s v="Removal Completed"/>
    <s v="Normal"/>
    <s v="Feb  8 2022  2:59PM"/>
    <x v="3"/>
    <n v="244735"/>
    <x v="0"/>
    <s v="7-Jan-2026"/>
    <s v="IQRA.KHAN"/>
    <m/>
  </r>
  <r>
    <n v="140"/>
    <x v="0"/>
    <s v="R-123090-2026"/>
    <s v="FMB-920"/>
    <s v="AQA-517"/>
    <s v="MARYAM ALI"/>
    <s v="HONDA"/>
    <s v="L15Z14800948"/>
    <s v="NFBDG1837KR017632"/>
    <m/>
    <m/>
    <s v="Jan 10 2026 11:17AM"/>
    <s v="Jan 14 2026 11:48AM"/>
    <s v="LAHORE"/>
    <s v="normal removal"/>
    <s v="Normal"/>
    <s v="Nov 24 2023 12:16PM"/>
    <x v="3"/>
    <n v="291116"/>
    <x v="0"/>
    <s v="14-Jan-2026"/>
    <s v="IQRA.KHAN"/>
    <m/>
  </r>
  <r>
    <n v="141"/>
    <x v="0"/>
    <s v="R-124603-2026"/>
    <s v="JM-VG03"/>
    <s v="LHE19123DI9450"/>
    <s v="QASIM ALI"/>
    <s v="CHANGAN"/>
    <s v="JL473QFNCAD509481"/>
    <s v="NKMA2ASE5N1010649"/>
    <m/>
    <m/>
    <s v="Jan 29 2026  1:49PM"/>
    <s v="Jan 30 2026  5:41PM"/>
    <s v="LAHORE"/>
    <s v="Removal Completed"/>
    <s v="Normal"/>
    <s v="Jan 19 2023 12:13PM"/>
    <x v="3"/>
    <n v="274491"/>
    <x v="0"/>
    <s v="30-Jan-2026"/>
    <s v="IQRA.KHAN"/>
    <m/>
  </r>
  <r>
    <n v="142"/>
    <x v="0"/>
    <s v="R-122183-2026"/>
    <s v="MTB-100"/>
    <s v="SWN17112062"/>
    <s v="MR. MUHAMMAD SUHAIL SANAM"/>
    <s v="KIA"/>
    <s v="G4NALH329022"/>
    <s v="NNAQL51AZKP303784"/>
    <m/>
    <m/>
    <s v="Jan  2 2026 12:33PM"/>
    <s v="Jan  9 2026  1:04PM"/>
    <s v="SAHIWAL"/>
    <s v="Removal Completed"/>
    <s v="Normal"/>
    <s v="Nov 17 2020  4:49PM"/>
    <x v="3"/>
    <n v="202280"/>
    <x v="0"/>
    <s v="9-Jan-2026"/>
    <s v="IQRA.KHAN"/>
    <m/>
  </r>
  <r>
    <n v="143"/>
    <x v="0"/>
    <s v="R-122068-2025"/>
    <s v="G1C MINI"/>
    <s v="LHE2382325"/>
    <s v="ANEELA SAMEEN MEER"/>
    <s v="CHANGAN"/>
    <s v="JL473QFN3CAD501587"/>
    <s v="NKMA2ASE5N1010388"/>
    <m/>
    <m/>
    <s v="Dec 31 2025  9:43PM"/>
    <s v="Jan  3 2026 11:59AM"/>
    <s v="LAHORE"/>
    <s v="Removal Completed"/>
    <s v="Normal"/>
    <s v="Aug 24 2023  5:41PM"/>
    <x v="3"/>
    <n v="285690"/>
    <x v="0"/>
    <s v="3-Jan-2026"/>
    <s v="IQRA.KHAN"/>
    <m/>
  </r>
  <r>
    <n v="144"/>
    <x v="0"/>
    <s v="R-122226-2026"/>
    <s v="FMB-920"/>
    <s v="ARK-368"/>
    <s v="ADIL FAROOQ"/>
    <s v="SUZUKI"/>
    <s v="ARK-139515"/>
    <s v="1039508"/>
    <m/>
    <m/>
    <s v="Jan  2 2026  5:10PM"/>
    <s v="Jan  3 2026 10:56AM"/>
    <s v="GUJRAT"/>
    <s v="Removal Completed"/>
    <s v="Normal"/>
    <s v="Oct 28 2024  4:52PM"/>
    <x v="3"/>
    <n v="316665"/>
    <x v="0"/>
    <s v="3-Jan-2026"/>
    <s v="IQRA.KHAN"/>
    <m/>
  </r>
  <r>
    <n v="145"/>
    <x v="0"/>
    <s v="R-123791-2026"/>
    <s v="FMB-920"/>
    <s v="BBR-904"/>
    <s v="SYED UMAIR ALI"/>
    <s v="HONDA"/>
    <s v="R1821-3743455"/>
    <s v="NFBFB2551-ER117510"/>
    <m/>
    <m/>
    <s v="Jan 19 2026 11:22AM"/>
    <s v="Jan 22 2026  5:20PM"/>
    <s v="KARACHI"/>
    <s v="Removal Completed"/>
    <s v="Normal"/>
    <s v="Dec 26 2019  1:49PM"/>
    <x v="3"/>
    <n v="145662"/>
    <x v="0"/>
    <s v="22-Jan-2026"/>
    <s v="IQRA.KHAN"/>
    <m/>
  </r>
  <r>
    <n v="146"/>
    <x v="0"/>
    <s v="R-116600-2025"/>
    <s v="FMB-920"/>
    <s v="AAN-454"/>
    <s v="NAVEED ZAFAR"/>
    <s v="HONDA"/>
    <s v="L13Z17540488"/>
    <s v="NFBGM1648LR263141"/>
    <m/>
    <m/>
    <s v="Oct 30 2025 11:46AM"/>
    <s v="Jan 28 2026 11:06AM"/>
    <s v="LAHORE"/>
    <s v="Removal Completed"/>
    <s v="Normal"/>
    <s v="Oct  7 2020  5:52PM"/>
    <x v="3"/>
    <n v="198635"/>
    <x v="0"/>
    <s v="28-Jan-2026"/>
    <s v="IQRA.KHAN"/>
    <m/>
  </r>
  <r>
    <n v="147"/>
    <x v="0"/>
    <s v="R-123680-2026"/>
    <s v="G1C MINI"/>
    <s v="BHD-450"/>
    <s v="MR. MUHAMMAD OSAMA ARSHAD ALI"/>
    <s v="TOYOTA"/>
    <s v="Q034747"/>
    <s v="ZRE171R-6012267"/>
    <m/>
    <m/>
    <s v="Jan 16 2026  3:18PM"/>
    <s v="Jan 26 2026  2:26PM"/>
    <s v="MULTAN"/>
    <s v="Removal Completed"/>
    <s v="Force"/>
    <s v="Dec 20 2023  7:09PM"/>
    <x v="3"/>
    <n v="292893"/>
    <x v="0"/>
    <s v="26-Jan-2026"/>
    <s v="IQRA.KHAN"/>
    <m/>
  </r>
  <r>
    <n v="148"/>
    <x v="0"/>
    <s v="R-122004-2025"/>
    <s v="MT100"/>
    <s v="JV-2640"/>
    <s v="HAQ TRANSPORT NETWORK"/>
    <s v="FAW"/>
    <s v="70112064"/>
    <s v="GAM14037"/>
    <m/>
    <m/>
    <s v="Dec 31 2025 12:34PM"/>
    <s v="Jan  7 2026  2:53PM"/>
    <s v="KARACHI"/>
    <s v="Removal Completed"/>
    <s v="Normal"/>
    <s v="Oct 22 2025  2:40PM"/>
    <x v="3"/>
    <n v="355257"/>
    <x v="0"/>
    <s v="7-Jan-2026"/>
    <s v="IQRA.KHAN"/>
    <m/>
  </r>
  <r>
    <n v="149"/>
    <x v="0"/>
    <s v="R-122118-2026"/>
    <s v="MTB-100"/>
    <s v="LHE1392293"/>
    <s v="ASAD ULLAH KHAN"/>
    <s v="TOYOTA"/>
    <s v="2A56265"/>
    <s v="NSP151R-9520657"/>
    <m/>
    <m/>
    <s v="Jan  1 2026 12:38PM"/>
    <s v="Jan  5 2026  4:44PM"/>
    <s v="LAHORE"/>
    <s v="Removal Completed"/>
    <s v="Normal"/>
    <s v="Sep 14 2022 11:04AM"/>
    <x v="3"/>
    <n v="264563"/>
    <x v="0"/>
    <s v="5-Jan-2026"/>
    <s v="IQRA.KHAN"/>
    <m/>
  </r>
  <r>
    <n v="150"/>
    <x v="0"/>
    <s v="R-124338-2026"/>
    <s v="FMB-920"/>
    <s v="BRR-354"/>
    <s v="TABINDA ALI"/>
    <s v="TOYOTA"/>
    <s v="Z576816"/>
    <s v="NZE170R-4204307"/>
    <m/>
    <m/>
    <s v="Jan 27 2026 12:10PM"/>
    <s v="Jan 29 2026  4:07PM"/>
    <s v="RAHIM YAR KHAN"/>
    <s v="Removal Completed"/>
    <s v="Normal"/>
    <s v="Jun 10 2025 12:00AM"/>
    <x v="3"/>
    <n v="170359"/>
    <x v="0"/>
    <s v="29-Jan-2026"/>
    <s v="IQRA.KHAN"/>
    <m/>
  </r>
  <r>
    <n v="151"/>
    <x v="0"/>
    <s v="R-124571-2026"/>
    <s v="FMB910"/>
    <s v="ATF-458"/>
    <s v="MUHAMMAD IRFAN"/>
    <s v="SUZUKI"/>
    <s v="6R318947"/>
    <s v="1219119"/>
    <m/>
    <m/>
    <s v="Jan 28 2026  6:06PM"/>
    <s v="Jan 29 2026 12:11PM"/>
    <s v="LAHORE"/>
    <s v="normal removal"/>
    <s v="Normal"/>
    <s v="Jan 27 2025 12:10PM"/>
    <x v="3"/>
    <n v="342484"/>
    <x v="0"/>
    <s v="29-Jan-2026"/>
    <s v="IQRA.KHAN"/>
    <m/>
  </r>
  <r>
    <n v="152"/>
    <x v="0"/>
    <s v="R-124218-2026"/>
    <s v="G1C MINI"/>
    <s v="KTE-8219"/>
    <s v="MUHAMMAD AKHTER"/>
    <s v="SUZUKI"/>
    <s v="E487-161203"/>
    <s v="NE43G-161202"/>
    <m/>
    <m/>
    <s v="Jan 26 2026 10:41AM"/>
    <s v="Jan 26 2026 11:06AM"/>
    <s v="KARACHI"/>
    <s v="Removal Completed"/>
    <s v="Normal"/>
    <s v="Mar 29 2025  1:38PM"/>
    <x v="3"/>
    <n v="342739"/>
    <x v="0"/>
    <s v="26-Jan-2026"/>
    <s v="IQRA.KHAN"/>
    <m/>
  </r>
  <r>
    <n v="153"/>
    <x v="0"/>
    <s v="R-117697-2025"/>
    <s v="FMB910"/>
    <s v="BET-668"/>
    <s v="MUHAMMAD ARSHAD"/>
    <s v="SUZUKI"/>
    <s v="PK10B248519"/>
    <s v="A1J310PK10148513"/>
    <m/>
    <m/>
    <s v="Nov 14 2025 12:27PM"/>
    <s v="Jan  7 2026  1:04PM"/>
    <s v="GUJRAT"/>
    <s v="done ?"/>
    <s v="Normal"/>
    <s v="Oct 19 2024 11:49AM"/>
    <x v="3"/>
    <n v="315880"/>
    <x v="0"/>
    <s v="7-Jan-2026"/>
    <s v="IQRA.KHAN"/>
    <m/>
  </r>
  <r>
    <n v="154"/>
    <x v="0"/>
    <s v="R-122346-2026"/>
    <s v="G1C MINI"/>
    <s v="FSL311222DI9361"/>
    <s v="MUMTAZ AHMED URF SUBA"/>
    <s v="SUZUKI"/>
    <s v="243061"/>
    <s v="10143063"/>
    <m/>
    <m/>
    <s v="Jan  5 2026  1:22PM"/>
    <s v="Jan 15 2026  5:33PM"/>
    <s v="FAISALABAD"/>
    <s v="permanent removal done"/>
    <s v="Normal"/>
    <s v="Feb  8 2022  3:42PM"/>
    <x v="3"/>
    <n v="273049"/>
    <x v="0"/>
    <s v="15-Jan-2026"/>
    <s v="IQRA.KHAN"/>
    <m/>
  </r>
  <r>
    <n v="155"/>
    <x v="0"/>
    <s v="R-122206-2026"/>
    <s v="FMB910"/>
    <s v="CW-3215"/>
    <s v="NOMAN SHAIKH"/>
    <s v="SUZUKI"/>
    <s v="PKT949297"/>
    <s v="SV308PK01065775"/>
    <m/>
    <m/>
    <s v="Jan  2 2026  3:02PM"/>
    <s v="Jan  3 2026 11:19AM"/>
    <s v="KARACHI"/>
    <s v="Removal Completed"/>
    <s v="Normal"/>
    <s v="Nov 12 2025 12:06PM"/>
    <x v="3"/>
    <n v="357916"/>
    <x v="0"/>
    <s v="3-Jan-2026"/>
    <s v="IQRA.KHAN"/>
    <m/>
  </r>
  <r>
    <n v="156"/>
    <x v="0"/>
    <s v="R-124800-2026"/>
    <s v="FMB-920"/>
    <s v="LEH15-2333"/>
    <s v="KOMAL IRFAN"/>
    <s v="HONDA"/>
    <s v="L13Z17433791"/>
    <s v="NFBGM1548FR172845"/>
    <m/>
    <m/>
    <s v="Jan 30 2026  4:08PM"/>
    <s v="Jan 31 2026 10:05AM"/>
    <s v="LAHORE"/>
    <s v="Removal Completed"/>
    <s v="Normal"/>
    <s v="Aug 10 2020  7:55PM"/>
    <x v="3"/>
    <n v="174240"/>
    <x v="0"/>
    <s v="31-Jan-2026"/>
    <s v="IQRA.KHAN"/>
    <m/>
  </r>
  <r>
    <n v="157"/>
    <x v="0"/>
    <s v="R-124606-2026"/>
    <s v="JM-VG03"/>
    <s v="LEA-1759"/>
    <s v="UMER"/>
    <s v="SUZUKI"/>
    <s v="6R119152"/>
    <s v="NF1AET306H1019224"/>
    <m/>
    <m/>
    <s v="Jan 29 2026  1:59PM"/>
    <s v="Jan 30 2026 11:19AM"/>
    <s v="LAHORE"/>
    <s v="Removal Completed"/>
    <s v="Normal"/>
    <s v="Oct  8 2025  8:04PM"/>
    <x v="3"/>
    <n v="353679"/>
    <x v="0"/>
    <s v="30-Jan-2026"/>
    <s v="IQRA.KHAN"/>
    <m/>
  </r>
  <r>
    <n v="158"/>
    <x v="0"/>
    <s v="R-124569-2026"/>
    <s v="FMB-920"/>
    <s v="BSN-520"/>
    <s v="D DRIVE &amp; CO (Hammad)"/>
    <s v="DAIHATSU"/>
    <s v="KF-J504381"/>
    <s v="0007692"/>
    <m/>
    <m/>
    <s v="Jan 28 2026  5:34PM"/>
    <s v="Jan 28 2026  5:47PM"/>
    <s v="KARACHI"/>
    <s v="Removal Completed"/>
    <s v="Normal"/>
    <s v="Jul 14 2021  1:12PM"/>
    <x v="3"/>
    <n v="218508"/>
    <x v="0"/>
    <s v="28-Jan-2026"/>
    <s v="IQRA.KHAN"/>
    <m/>
  </r>
  <r>
    <n v="159"/>
    <x v="0"/>
    <s v="R-124581-2026"/>
    <s v="FMB910"/>
    <s v="BXJ-838"/>
    <s v="Rawaid Hussain Shah"/>
    <s v="SUZUKI"/>
    <s v="PK10K201210"/>
    <s v="NF1AVK31H10101200"/>
    <m/>
    <m/>
    <s v="Jan 29 2026 10:32AM"/>
    <s v="Jan 29 2026 10:39AM"/>
    <s v="KARACHI"/>
    <s v="Removal Completed"/>
    <s v="Normal"/>
    <s v="Oct 17 2024  8:09PM"/>
    <x v="3"/>
    <n v="287467"/>
    <x v="0"/>
    <s v="29-Jan-2026"/>
    <s v="IQRA.KHAN"/>
    <m/>
  </r>
  <r>
    <n v="160"/>
    <x v="0"/>
    <s v="R-124596-2026"/>
    <s v="G1C MINI"/>
    <s v="AFW-294"/>
    <s v="SHEIKH MUHAMMAD USMAN"/>
    <s v="TOYOTA"/>
    <s v="2A40467"/>
    <s v="NNSP150R7025318"/>
    <m/>
    <m/>
    <s v="Jan 29 2026 12:34PM"/>
    <s v="Jan 30 2026  6:09PM"/>
    <s v="GUJRAT"/>
    <s v="Removal Completed"/>
    <s v="Normal"/>
    <s v="Feb 10 2025 10:08AM"/>
    <x v="3"/>
    <n v="326888"/>
    <x v="0"/>
    <s v="30-Jan-2026"/>
    <s v="IQRA.KHAN"/>
    <m/>
  </r>
  <r>
    <n v="161"/>
    <x v="0"/>
    <s v="R-122842-2026"/>
    <s v="FMB-920"/>
    <s v="LE18A-658"/>
    <s v="ABDULLAH KHAN"/>
    <s v="HONDA"/>
    <s v="R18Z12937850"/>
    <s v="NFBFC6661JR041275"/>
    <m/>
    <m/>
    <s v="Jan  9 2026  1:12PM"/>
    <s v="Jan 13 2026  3:14PM"/>
    <s v="LAHORE"/>
    <s v="Removal Completed"/>
    <s v="Normal"/>
    <s v="Oct 14 2022  4:53PM"/>
    <x v="3"/>
    <n v="266971"/>
    <x v="0"/>
    <s v="13-Jan-2026"/>
    <s v="IQRA.KHAN"/>
    <m/>
  </r>
  <r>
    <n v="162"/>
    <x v="0"/>
    <s v="R-122759-2026"/>
    <s v="FMB-920"/>
    <s v="AEK-8385"/>
    <s v="M/S JP DISTRIBUTOR"/>
    <s v="UNITED"/>
    <s v="U778596"/>
    <s v="US100801619"/>
    <m/>
    <m/>
    <s v="Jan  9 2026 12:16PM"/>
    <s v="Jan 12 2026  4:55PM"/>
    <s v="FAISALABAD"/>
    <s v="Removal Done Sakhawat Ali"/>
    <s v="Normal"/>
    <s v="Aug 28 2023 11:42AM"/>
    <x v="3"/>
    <n v="286001"/>
    <x v="0"/>
    <s v="12-Jan-2026"/>
    <s v="IQRA.KHAN"/>
    <m/>
  </r>
  <r>
    <n v="163"/>
    <x v="0"/>
    <s v="R-124739-2026"/>
    <s v="G1C MINI"/>
    <s v="AGZ-198"/>
    <s v="NASIR IQBAL"/>
    <s v="CHANGAN"/>
    <s v="JL473QFM3CAD526590"/>
    <s v="NKMA2ASE5M1005921"/>
    <m/>
    <m/>
    <s v="Jan 29 2026  5:20PM"/>
    <s v="Jan 30 2026  7:11PM"/>
    <s v="LAHORE"/>
    <s v="normal removal"/>
    <s v="Normal"/>
    <s v="Apr  6 2021  1:27PM"/>
    <x v="3"/>
    <n v="253227"/>
    <x v="0"/>
    <s v="30-Jan-2026"/>
    <s v="IQRA.KHAN"/>
    <m/>
  </r>
  <r>
    <n v="164"/>
    <x v="0"/>
    <s v="R-124784-2026"/>
    <s v="FMB-920"/>
    <s v="BGG-308"/>
    <s v="AFRAH MAJEED"/>
    <s v="TOYOTA"/>
    <s v="Z457331"/>
    <s v="4085161"/>
    <m/>
    <m/>
    <s v="Jan 30 2026 11:38AM"/>
    <s v="Jan 31 2026 10:27AM"/>
    <s v="KARACHI"/>
    <s v="Removal Completed"/>
    <s v="Normal"/>
    <s v="Jan 24 2023  4:06PM"/>
    <x v="3"/>
    <n v="274801"/>
    <x v="0"/>
    <s v="31-Jan-2026"/>
    <s v="IQRA.KHAN"/>
    <m/>
  </r>
  <r>
    <n v="165"/>
    <x v="0"/>
    <s v="R-123863-2026"/>
    <s v="JM-VG03"/>
    <s v="BUN-698"/>
    <s v="A.Rehman Sikandar"/>
    <s v="TOYOTA"/>
    <s v="Q352485"/>
    <s v="7045326"/>
    <m/>
    <m/>
    <s v="Jan 19 2026  2:13PM"/>
    <s v="Jan 27 2026 12:50PM"/>
    <s v="KARACHI"/>
    <s v="Removal Completed"/>
    <s v="Normal"/>
    <s v="Apr 22 2025 12:00AM"/>
    <x v="3"/>
    <n v="236883"/>
    <x v="0"/>
    <s v="27-Jan-2026"/>
    <s v="IQRA.KHAN"/>
    <m/>
  </r>
  <r>
    <n v="166"/>
    <x v="0"/>
    <s v="R-122878-2026"/>
    <s v="JM-VG03"/>
    <s v="BM-2300"/>
    <s v="RAZA ALI SABIR"/>
    <s v="KIA"/>
    <s v="G4NANH301802"/>
    <s v="BM-2300"/>
    <m/>
    <m/>
    <s v="Jan  9 2026  1:51PM"/>
    <s v="Jan  9 2026  2:20PM"/>
    <s v="KARACHI"/>
    <s v="Removal Completed"/>
    <s v="Normal"/>
    <s v="Jan 16 2025  2:28PM"/>
    <x v="3"/>
    <n v="339119"/>
    <x v="0"/>
    <s v="9-Jan-2026"/>
    <s v="IQRA.KHAN"/>
    <m/>
  </r>
  <r>
    <n v="167"/>
    <x v="0"/>
    <s v="R-124393-2026"/>
    <s v="G1C MINI"/>
    <s v="ARF-639"/>
    <s v="CH KASHIF NAZIR"/>
    <s v="NISSAN"/>
    <s v="YD25102052B"/>
    <s v="100104"/>
    <m/>
    <m/>
    <s v="Jan 27 2026  3:22PM"/>
    <s v="Jan 27 2026  3:23PM"/>
    <s v="SAHIWAL"/>
    <s v="Removal Completed"/>
    <s v="Normal"/>
    <s v="Apr 30 2024  7:43PM"/>
    <x v="3"/>
    <n v="302044"/>
    <x v="0"/>
    <s v="27-Jan-2026"/>
    <s v="IQRA.KHAN"/>
    <m/>
  </r>
  <r>
    <n v="168"/>
    <x v="0"/>
    <s v="R-123944-2026"/>
    <s v="G1C MINI"/>
    <s v="MNU2772263"/>
    <s v="MUHAMMAD IMRAN"/>
    <s v="HONDA"/>
    <s v="L12B51013255"/>
    <s v="NFBGN8528NR023614"/>
    <m/>
    <m/>
    <s v="Jan 20 2026  1:34PM"/>
    <s v="Jan 27 2026  1:15PM"/>
    <s v="SAHIWAL"/>
    <s v="Removal Completed"/>
    <s v="Normal"/>
    <s v="Aug 27 2025 12:00AM"/>
    <x v="3"/>
    <n v="260905"/>
    <x v="0"/>
    <s v="27-Jan-2026"/>
    <s v="IQRA.KHAN"/>
    <m/>
  </r>
  <r>
    <n v="169"/>
    <x v="0"/>
    <s v="R-123906-2026"/>
    <s v="FMB-920"/>
    <s v="LEE16-1380"/>
    <s v="SYED TAHA SALMAN MAHMOOD"/>
    <s v="FAW"/>
    <s v="HF300395"/>
    <s v="LFP72APC2F5A19999"/>
    <m/>
    <m/>
    <s v="Jan 20 2026 10:45AM"/>
    <s v="Jan 20 2026  4:56PM"/>
    <s v="LAHORE"/>
    <s v="Removal Completed"/>
    <s v="Normal"/>
    <s v="Dec  1 2020  3:14PM"/>
    <x v="3"/>
    <n v="203376"/>
    <x v="0"/>
    <s v="20-Jan-2026"/>
    <s v="IQRA.KHAN"/>
    <m/>
  </r>
  <r>
    <n v="170"/>
    <x v="0"/>
    <s v="R-123970-2026"/>
    <s v="FMB-920"/>
    <s v="LEE16-9264"/>
    <s v="ALI FIAZ"/>
    <s v="HONDA"/>
    <s v="17445725"/>
    <s v="R186748"/>
    <m/>
    <m/>
    <s v="Jan 20 2026  4:02PM"/>
    <s v="Jan 20 2026  4:25PM"/>
    <s v="SARGODHA"/>
    <s v="Removal Completed"/>
    <s v="Normal"/>
    <s v="Sep 10 2024  5:43PM"/>
    <x v="3"/>
    <n v="301194"/>
    <x v="0"/>
    <s v="20-Jan-2026"/>
    <s v="IQRA.KHAN"/>
    <m/>
  </r>
  <r>
    <n v="171"/>
    <x v="0"/>
    <s v="R-123974-2026"/>
    <s v="G1C MINI"/>
    <s v="SB-0932"/>
    <s v="HASSAN BIN SOHAIL"/>
    <s v="TOYOTA"/>
    <s v="1GD1764799"/>
    <s v="SB-0932"/>
    <m/>
    <m/>
    <s v="Jan 20 2026  4:12PM"/>
    <s v="Jan 21 2026 12:42PM"/>
    <s v="KARACHI"/>
    <s v="Removal Completed"/>
    <s v="Normal"/>
    <s v="Aug 16 2025 12:51PM"/>
    <x v="3"/>
    <n v="347611"/>
    <x v="0"/>
    <s v="21-Jan-2026"/>
    <s v="IQRA.KHAN"/>
    <m/>
  </r>
  <r>
    <n v="172"/>
    <x v="0"/>
    <s v="R-123806-2026"/>
    <s v="MTB-100"/>
    <s v="ASA-069"/>
    <s v="ALI SHAKEEL"/>
    <s v="TOYOTA"/>
    <s v="2A13744"/>
    <s v="NSP150R-7008061"/>
    <m/>
    <m/>
    <s v="Jan 19 2026 11:33AM"/>
    <s v="Jan 20 2026  4:28PM"/>
    <s v="BHAWALPUR"/>
    <s v="removal competed"/>
    <s v="Normal"/>
    <s v="Dec 14 2020  3:32PM"/>
    <x v="3"/>
    <n v="204359"/>
    <x v="0"/>
    <s v="20-Jan-2026"/>
    <s v="IQRA.KHAN"/>
    <m/>
  </r>
  <r>
    <n v="173"/>
    <x v="0"/>
    <s v="R-124050-2026"/>
    <s v="G1C MINI"/>
    <s v="CAR-6021"/>
    <s v="SAFIA FOODS (PVT) LTD A/C BANK ALFALAH LTD"/>
    <s v="SUZUKI"/>
    <s v="PKT390899"/>
    <s v="PK495559"/>
    <m/>
    <m/>
    <s v="Jan 21 2026  5:03PM"/>
    <s v="Jan 21 2026  6:40PM"/>
    <s v="RAHIM YAR KHAN"/>
    <s v="force removal done"/>
    <s v="Force"/>
    <s v="Jan 10 2024  3:59PM"/>
    <x v="3"/>
    <n v="294369"/>
    <x v="0"/>
    <s v="21-Jan-2026"/>
    <s v="IQRA.KHAN"/>
    <m/>
  </r>
  <r>
    <n v="174"/>
    <x v="0"/>
    <s v="R-124173-2026"/>
    <s v="G1C MINI"/>
    <s v="CAR-3342"/>
    <s v="SAFIA FOODS (PVT) LTD A/C BANK ALFALAH LTD"/>
    <s v="SUZUKI"/>
    <s v="PKT391033"/>
    <s v="PK495689"/>
    <m/>
    <m/>
    <s v="Jan 23 2026  3:31PM"/>
    <s v="Jan 23 2026  3:56PM"/>
    <s v="RAHIM YAR KHAN"/>
    <s v="Removal Completed"/>
    <s v="Normal"/>
    <s v="Jan 10 2024  3:37PM"/>
    <x v="3"/>
    <n v="294370"/>
    <x v="0"/>
    <s v="23-Jan-2026"/>
    <s v="IQRA.KHAN"/>
    <m/>
  </r>
  <r>
    <n v="175"/>
    <x v="0"/>
    <s v="R-124234-2026"/>
    <s v="FMB910"/>
    <s v="AGW-669"/>
    <s v="HISUN (PVT.) LIMITED"/>
    <s v="SUZUKI"/>
    <s v="190035"/>
    <s v="10090026"/>
    <m/>
    <m/>
    <s v="Jan 26 2026 11:12AM"/>
    <s v="Jan 27 2026 12:01PM"/>
    <s v="D.G.KHAN"/>
    <s v="Removal Completed"/>
    <s v="Normal"/>
    <s v="Sep 13 2024  4:50PM"/>
    <x v="3"/>
    <n v="312405"/>
    <x v="0"/>
    <s v="27-Jan-2026"/>
    <s v="IQRA.KHAN"/>
    <m/>
  </r>
  <r>
    <n v="176"/>
    <x v="0"/>
    <s v="R-124353-2026"/>
    <s v="MT100"/>
    <s v="BVF-862"/>
    <s v="RAZA ALI SABIR"/>
    <s v="SUZUKI"/>
    <s v="PK10K186472"/>
    <s v="NF1AVK310H10086484"/>
    <m/>
    <m/>
    <s v="Jan 27 2026  2:17PM"/>
    <s v="Jan 28 2026  2:24PM"/>
    <s v="KARACHI"/>
    <s v="Removal Completed"/>
    <s v="Normal"/>
    <s v="Oct 24 2025  7:46PM"/>
    <x v="3"/>
    <n v="355690"/>
    <x v="0"/>
    <s v="28-Jan-2026"/>
    <s v="IQRA.KHAN"/>
    <m/>
  </r>
  <r>
    <n v="177"/>
    <x v="0"/>
    <s v="R-124190-2026"/>
    <s v="G1C MINI"/>
    <s v="KHI231202554"/>
    <s v="FAIZAN"/>
    <s v="NISSAN"/>
    <s v="KHI231202554"/>
    <s v="B44W-0114745"/>
    <m/>
    <m/>
    <s v="Jan 23 2026  4:18PM"/>
    <s v="Jan 30 2026  4:52PM"/>
    <s v="KARACHI"/>
    <s v="Removal Completed"/>
    <s v="Normal"/>
    <s v="Jan 23 2025  9:01PM"/>
    <x v="3"/>
    <n v="325270"/>
    <x v="0"/>
    <s v="30-Jan-2026"/>
    <s v="IQRA.KHAN"/>
    <m/>
  </r>
  <r>
    <n v="178"/>
    <x v="0"/>
    <s v="R-124147-2026"/>
    <s v="TM2 (FM2)"/>
    <s v="BSZ-289"/>
    <s v="DAWOOD ENGINEERING (PRIVATE) LIMITED"/>
    <s v="HONDA"/>
    <s v="R18Z16917213"/>
    <s v="NFBFC6668MR069398"/>
    <m/>
    <m/>
    <s v="Jan 23 2026 10:07AM"/>
    <s v="Jan 23 2026  3:55PM"/>
    <s v="KARACHI"/>
    <s v="Removal Completed"/>
    <s v="Normal"/>
    <s v="Jan 23 2025  3:56PM"/>
    <x v="3"/>
    <n v="325211"/>
    <x v="0"/>
    <s v="23-Jan-2026"/>
    <s v="IQRA.KHAN"/>
    <m/>
  </r>
  <r>
    <n v="179"/>
    <x v="0"/>
    <s v="R-124107-2026"/>
    <s v="FMB-920"/>
    <s v="BMZ-818(REMOVED)"/>
    <s v="MUNEEB"/>
    <s v="TOYOTA"/>
    <s v="Z530722(REMOVED)"/>
    <s v="NZE170R-4156948(REMOVED)"/>
    <m/>
    <m/>
    <s v="Jan 22 2026  3:17PM"/>
    <s v="Jan 23 2026  5:17PM"/>
    <s v="KARACHI"/>
    <s v="Removal Completed"/>
    <s v="Normal"/>
    <s v="Nov 30 2024  3:10PM"/>
    <x v="3"/>
    <n v="319885"/>
    <x v="0"/>
    <s v="23-Jan-2026"/>
    <s v="IQRA.KHAN"/>
    <m/>
  </r>
  <r>
    <n v="180"/>
    <x v="0"/>
    <s v="R-122265-2026"/>
    <s v="MTB-100"/>
    <s v="CY-8168"/>
    <s v="QAZI SHABBIR AHMED"/>
    <s v="SUZUKI"/>
    <s v="PKT1003772"/>
    <s v="SV308PK01120288"/>
    <m/>
    <m/>
    <s v="Jan  5 2026  9:44AM"/>
    <s v="Jan  9 2026 11:59AM"/>
    <s v="KARACHI"/>
    <s v="Removal Completed"/>
    <s v="Normal"/>
    <s v="Feb 12 2021  4:47PM"/>
    <x v="3"/>
    <n v="281142"/>
    <x v="0"/>
    <s v="9-Jan-2026"/>
    <s v="IQRA.KHAN"/>
    <m/>
  </r>
  <r>
    <n v="181"/>
    <x v="0"/>
    <s v="R-122635-2026"/>
    <s v="FMB910"/>
    <s v="ADS-093"/>
    <s v="DANISH"/>
    <s v="HONDA"/>
    <s v="R18Z12916825"/>
    <s v="NFBFC6660HR020203"/>
    <m/>
    <m/>
    <s v="Jan  7 2026  4:01PM"/>
    <s v="Jan 12 2026  5:34PM"/>
    <s v="FAISALABAD"/>
    <s v="Removal"/>
    <s v="Normal"/>
    <s v="Oct  1 2022  6:42PM"/>
    <x v="3"/>
    <n v="265899"/>
    <x v="0"/>
    <s v="12-Jan-2026"/>
    <s v="IQRA.KHAN"/>
    <m/>
  </r>
  <r>
    <n v="182"/>
    <x v="0"/>
    <s v="R-122705-2026"/>
    <s v="FMB-920"/>
    <s v="BSS-749"/>
    <s v="TAUSIF ASGHAR"/>
    <s v="TOYOTA"/>
    <s v="1815255-1KP"/>
    <s v="KSP130-220319"/>
    <m/>
    <m/>
    <s v="Jan  8 2026  3:27PM"/>
    <s v="Jan  9 2026  4:23PM"/>
    <s v="KARACHI"/>
    <s v="Removal Completed"/>
    <s v="Normal"/>
    <s v="Jan  1 2021  6:40PM"/>
    <x v="3"/>
    <n v="205538"/>
    <x v="0"/>
    <s v="9-Jan-2026"/>
    <s v="IQRA.KHAN"/>
    <m/>
  </r>
  <r>
    <n v="183"/>
    <x v="0"/>
    <s v="R-122770-2026"/>
    <s v="G1C MINI"/>
    <s v="ABS-2814"/>
    <s v="M/S JP DISTRIBUTOR"/>
    <s v="UNITED"/>
    <s v="U724398"/>
    <s v="100744908"/>
    <m/>
    <m/>
    <s v="Jan  9 2026 12:36PM"/>
    <s v="Jan 12 2026  4:57PM"/>
    <s v="FAISALABAD"/>
    <s v="Removal Done Sakhawat Ali"/>
    <s v="Normal"/>
    <s v="Sep 16 2023  7:02PM"/>
    <x v="3"/>
    <n v="287357"/>
    <x v="0"/>
    <s v="12-Jan-2026"/>
    <s v="IQRA.KHAN"/>
    <m/>
  </r>
  <r>
    <n v="184"/>
    <x v="0"/>
    <s v="R-123650-2026"/>
    <s v="FMB-920"/>
    <s v="BQN-107"/>
    <s v="MUHAMMAD ASAD"/>
    <s v="SUZUKI"/>
    <s v="6R100017"/>
    <s v="H1000016"/>
    <m/>
    <m/>
    <s v="Jan 16 2026 10:23AM"/>
    <s v="Jan 20 2026 10:47AM"/>
    <s v="KARACHI"/>
    <s v="Removal Completed"/>
    <s v="Normal"/>
    <s v="May  5 2023  2:34PM"/>
    <x v="3"/>
    <n v="249760"/>
    <x v="0"/>
    <s v="20-Jan-2026"/>
    <s v="IQRA.KHAN"/>
    <m/>
  </r>
  <r>
    <n v="185"/>
    <x v="0"/>
    <s v="R-123636-2026"/>
    <s v="FMB-920"/>
    <s v="CAA-7156"/>
    <s v="SYED M AWAIS  KHALID"/>
    <s v="HYUNDAI"/>
    <s v="D4BBK015795"/>
    <s v="PMFZBX7BLLN100300"/>
    <m/>
    <m/>
    <s v="Jan 15 2026  5:06PM"/>
    <s v="Jan 15 2026  5:17PM"/>
    <s v="SAHIWAL"/>
    <s v="Removal Completed"/>
    <s v="Normal"/>
    <s v="Jan 20 2025  4:50PM"/>
    <x v="3"/>
    <n v="324777"/>
    <x v="0"/>
    <s v="15-Jan-2026"/>
    <s v="IQRA.KHAN"/>
    <m/>
  </r>
  <r>
    <n v="186"/>
    <x v="0"/>
    <s v="R-123369-2026"/>
    <s v="FMB-920"/>
    <s v="BNY-850"/>
    <s v="FAIZAN BAKHT"/>
    <s v="HONDA"/>
    <s v="Z17522885"/>
    <s v="R239670"/>
    <m/>
    <m/>
    <s v="Jan 12 2026  3:15PM"/>
    <s v="Jan 15 2026  5:02PM"/>
    <s v="KARACHI"/>
    <s v="done"/>
    <s v="Normal"/>
    <s v="Feb 28 2023 12:31PM"/>
    <x v="3"/>
    <n v="277163"/>
    <x v="0"/>
    <s v="15-Jan-2026"/>
    <s v="IQRA.KHAN"/>
    <m/>
  </r>
  <r>
    <n v="187"/>
    <x v="0"/>
    <s v="R-123244-2026"/>
    <s v="G1C MINI"/>
    <s v="LAR22112268"/>
    <s v="AMAAR SHAIKH"/>
    <s v="SUZUKI"/>
    <s v="PKT386547"/>
    <s v="PK491213"/>
    <m/>
    <m/>
    <s v="Jan 10 2026 11:41AM"/>
    <s v="Jan 29 2026  5:21PM"/>
    <s v="LARKANA"/>
    <s v="Removal Completed"/>
    <s v="Force"/>
    <s v="Nov 22 2022  4:15PM"/>
    <x v="3"/>
    <n v="269876"/>
    <x v="0"/>
    <s v="29-Jan-2026"/>
    <s v="IQRA.KHAN"/>
    <m/>
  </r>
  <r>
    <n v="188"/>
    <x v="0"/>
    <s v="R-123329-2026"/>
    <s v="FMB-920"/>
    <s v="BH-2814"/>
    <s v="Mr Khalid Mehmood"/>
    <s v="TOYOTA"/>
    <s v="590841"/>
    <s v="0891500"/>
    <m/>
    <m/>
    <s v="Jan 12 2026 12:31PM"/>
    <s v="Jan 14 2026 10:56AM"/>
    <s v="KARACHI"/>
    <s v="Removal Completed"/>
    <s v="Normal"/>
    <s v="Apr  7 2021 12:56PM"/>
    <x v="3"/>
    <n v="114418"/>
    <x v="0"/>
    <s v="14-Jan-2026"/>
    <s v="IQRA.KHAN"/>
    <m/>
  </r>
  <r>
    <n v="189"/>
    <x v="0"/>
    <s v="R-123229-2026"/>
    <s v="JM-VG03"/>
    <s v="KHI411202422"/>
    <s v="ASIF"/>
    <s v="FORLAND"/>
    <s v="N06605106"/>
    <s v="NFJV3JV15RL005807"/>
    <m/>
    <m/>
    <s v="Jan 10 2026 11:37AM"/>
    <s v="Jan 30 2026 10:41AM"/>
    <s v="KARACHI"/>
    <s v="Removal Completed"/>
    <s v="Normal"/>
    <s v="Nov  4 2024  5:18PM"/>
    <x v="3"/>
    <n v="317485"/>
    <x v="0"/>
    <s v="30-Jan-2026"/>
    <s v="IQRA.KHAN"/>
    <m/>
  </r>
  <r>
    <n v="190"/>
    <x v="0"/>
    <s v="R-124392-2026"/>
    <s v="FMB910"/>
    <s v="AQY-462"/>
    <s v="SAFIA FOODS (PVT) LTD A/C BANK ALFALAH LTD"/>
    <s v="SUZUKI"/>
    <s v="6R293144"/>
    <s v="H1193076"/>
    <m/>
    <m/>
    <s v="Jan 27 2026  3:20PM"/>
    <s v="Jan 27 2026  3:25PM"/>
    <s v="MULTAN"/>
    <s v="Removal Completed"/>
    <s v="Normal"/>
    <s v="Jan 10 2024  2:57PM"/>
    <x v="3"/>
    <n v="294371"/>
    <x v="0"/>
    <s v="27-Jan-2026"/>
    <s v="IQRA.KHAN"/>
    <m/>
  </r>
  <r>
    <n v="191"/>
    <x v="0"/>
    <s v="R-123200-2026"/>
    <s v="FMB-920"/>
    <s v="GUJ1112245"/>
    <s v="SYED NASEER AHMED"/>
    <s v="SUZUKI"/>
    <s v="241660"/>
    <s v="10141660"/>
    <m/>
    <m/>
    <s v="Jan 10 2026 11:33AM"/>
    <s v="Jan 16 2026  3:08PM"/>
    <s v="JHELUM"/>
    <s v="COMPLETED"/>
    <s v="Normal"/>
    <s v="Nov  1 2022  2:35PM"/>
    <x v="4"/>
    <n v="268425"/>
    <x v="0"/>
    <s v="16-Jan-2026"/>
    <s v="JAWAHIR.SAEED"/>
    <m/>
  </r>
  <r>
    <n v="192"/>
    <x v="0"/>
    <s v="R-123328-2026"/>
    <s v="FMB910"/>
    <s v="PPT19102233"/>
    <s v="MUHAMMAD FAROOQ"/>
    <s v="SUZUKI"/>
    <s v="PK10K200923"/>
    <s v="NF1AVK31H10100894"/>
    <m/>
    <m/>
    <s v="Jan 12 2026 12:30PM"/>
    <s v="Jan 19 2026  3:50PM"/>
    <s v="BAHAWALNAGAR"/>
    <s v="COMPLETED"/>
    <s v="Normal"/>
    <s v="Oct 19 2022  1:09PM"/>
    <x v="4"/>
    <n v="267357"/>
    <x v="0"/>
    <s v="19-Jan-2026"/>
    <s v="JAWAHIR.SAEED"/>
    <m/>
  </r>
  <r>
    <n v="193"/>
    <x v="0"/>
    <s v="R-123376-2026"/>
    <s v="IDST100"/>
    <s v="RIG08-1074(REMOVED)"/>
    <s v="JAHANGIR AKHTAR"/>
    <s v="HINO"/>
    <s v="16282(REMOVED)"/>
    <s v="14405(REMOVED)"/>
    <m/>
    <m/>
    <s v="Jan 12 2026  3:33PM"/>
    <s v="Jan 14 2026 10:23AM"/>
    <s v="ISLAMABAD"/>
    <s v="COMPLETED"/>
    <s v="Normal"/>
    <s v="Dec 29 2025  1:12PM"/>
    <x v="4"/>
    <n v="363408"/>
    <x v="0"/>
    <s v="14-Jan-2026"/>
    <s v="JAWAHIR.SAEED"/>
    <m/>
  </r>
  <r>
    <n v="194"/>
    <x v="0"/>
    <s v="R-123352-2026"/>
    <s v="FMB-920"/>
    <s v="AVZ-331"/>
    <s v="MR. HUMAYUN RIZWAN"/>
    <s v="TOYOTA"/>
    <s v="2A17898"/>
    <s v="9507272"/>
    <m/>
    <m/>
    <s v="Jan 12 2026  1:01PM"/>
    <s v="Jan 28 2026  5:31PM"/>
    <s v="ISLAMABAD"/>
    <s v="COMPLETED"/>
    <s v="Normal"/>
    <s v="Jan 22 2024  2:22PM"/>
    <x v="4"/>
    <n v="295201"/>
    <x v="0"/>
    <s v="28-Jan-2026"/>
    <s v="JAWAHIR.SAEED"/>
    <m/>
  </r>
  <r>
    <n v="195"/>
    <x v="0"/>
    <s v="R-123639-2026"/>
    <s v="JM-VG03"/>
    <s v="AMX-152"/>
    <s v="SYED QAMAR MUSTAFA HAIDER"/>
    <s v="SUZUKI"/>
    <s v="6R2675150"/>
    <s v="NF1AET306H1167292"/>
    <m/>
    <m/>
    <s v="Jan 15 2026  5:33PM"/>
    <s v="Jan 15 2026  5:36PM"/>
    <s v="ISLAMABAD"/>
    <s v="COMPLETED"/>
    <s v="Force"/>
    <s v="Sep  2 2024 12:00AM"/>
    <x v="4"/>
    <n v="273903"/>
    <x v="0"/>
    <s v="15-Jan-2026"/>
    <s v="JAWAHIR.SAEED"/>
    <m/>
  </r>
  <r>
    <n v="196"/>
    <x v="0"/>
    <s v="R-123742-2026"/>
    <s v="JM-VG03"/>
    <s v="LE17A-9179"/>
    <s v="AZMAT ULLAH"/>
    <s v="HONDA"/>
    <s v="79785856"/>
    <s v="LE17A-9179"/>
    <m/>
    <m/>
    <s v="Jan 17 2026 12:59PM"/>
    <s v="Jan 17 2026  1:03PM"/>
    <s v="D.G.KHAN"/>
    <s v="COMPLETED"/>
    <s v="Normal"/>
    <s v="Jan 22 2024  3:52PM"/>
    <x v="4"/>
    <n v="295206"/>
    <x v="0"/>
    <s v="17-Jan-2026"/>
    <s v="JAWAHIR.SAEED"/>
    <m/>
  </r>
  <r>
    <n v="197"/>
    <x v="0"/>
    <s v="R-123767-2026"/>
    <s v="MTB-100"/>
    <s v="RYK14122027"/>
    <s v="MUHAMMAD ASHFAQ"/>
    <s v="TOYOTA"/>
    <s v="2A13994"/>
    <s v="NSP150R-7008223"/>
    <m/>
    <m/>
    <s v="Jan 19 2026 11:00AM"/>
    <s v="Jan 23 2026 12:35PM"/>
    <s v="VEHARI"/>
    <s v="ONLY DEVICE REMOVED - COMPLETED"/>
    <s v="Force"/>
    <s v="Dec 14 2020  4:19PM"/>
    <x v="4"/>
    <n v="204356"/>
    <x v="0"/>
    <s v="23-Jan-2026"/>
    <s v="JAWAHIR.SAEED"/>
    <m/>
  </r>
  <r>
    <n v="198"/>
    <x v="0"/>
    <s v="R-122879-2026"/>
    <s v="FMB920"/>
    <s v="PESH12924DI10838"/>
    <s v="MUHAMMAD ADNAN"/>
    <s v="SUZUKI"/>
    <s v="318196"/>
    <s v="1218264"/>
    <m/>
    <m/>
    <s v="Jan  9 2026  1:58PM"/>
    <s v="Jan 12 2026 11:25AM"/>
    <s v="PESHAWAR"/>
    <s v="COMPLETED"/>
    <s v="Normal"/>
    <s v="Nov 15 2019  5:00PM"/>
    <x v="4"/>
    <n v="312458"/>
    <x v="0"/>
    <s v="12-Jan-2026"/>
    <s v="JAWAHIR.SAEED"/>
    <m/>
  </r>
  <r>
    <n v="199"/>
    <x v="0"/>
    <s v="R-122763-2026"/>
    <s v="FMB-920"/>
    <s v="FDS11-1890"/>
    <s v="M/S JP DISTRIBUTOR"/>
    <s v="SUZUKI"/>
    <s v="205587"/>
    <s v="310029"/>
    <m/>
    <m/>
    <s v="Jan  9 2026 12:18PM"/>
    <s v="Jan 12 2026  5:44PM"/>
    <s v="FAISALABAD"/>
    <s v="COMPLETED"/>
    <s v="Normal"/>
    <s v="Aug 28 2023 12:41PM"/>
    <x v="4"/>
    <n v="286013"/>
    <x v="0"/>
    <s v="12-Jan-2026"/>
    <s v="JAWAHIR.SAEED"/>
    <m/>
  </r>
  <r>
    <n v="200"/>
    <x v="0"/>
    <s v="R-123375-2026"/>
    <s v="IDST100"/>
    <s v="RIG08-1072"/>
    <s v="JAHANGIR AKHTAR"/>
    <s v="HINO"/>
    <s v="J08CFM16579"/>
    <s v="JG1JKPB14445"/>
    <m/>
    <m/>
    <s v="Jan 12 2026  3:33PM"/>
    <s v="Jan 14 2026 10:22AM"/>
    <s v="ISLAMABAD"/>
    <s v="COMPLETED"/>
    <s v="Normal"/>
    <s v="Dec 27 2025  4:49PM"/>
    <x v="4"/>
    <n v="363406"/>
    <x v="0"/>
    <s v="14-Jan-2026"/>
    <s v="JAWAHIR.SAEED"/>
    <m/>
  </r>
  <r>
    <n v="201"/>
    <x v="0"/>
    <s v="R-122772-2026"/>
    <s v="JM-VG03"/>
    <s v="AFV-9576"/>
    <s v="M/S JP DISTRIBUTOR"/>
    <s v="UNITED"/>
    <s v="U806076"/>
    <s v="100829711"/>
    <m/>
    <m/>
    <s v="Jan  9 2026 12:36PM"/>
    <s v="Jan 12 2026  4:45PM"/>
    <s v="FAISALABAD"/>
    <s v="Removal Done Sakhawat Ali"/>
    <s v="Normal"/>
    <s v="Sep 18 2023 10:21AM"/>
    <x v="4"/>
    <n v="287282"/>
    <x v="0"/>
    <s v="12-Jan-2026"/>
    <s v="JAWAHIR.SAEED"/>
    <m/>
  </r>
  <r>
    <n v="202"/>
    <x v="0"/>
    <s v="R-122884-2026"/>
    <s v="FMA-120"/>
    <s v="BUE-694"/>
    <s v="NADEEM IMAD"/>
    <s v="SUZUKI"/>
    <s v="6R176995"/>
    <s v="H1076981"/>
    <m/>
    <m/>
    <s v="Jan  9 2026  3:00PM"/>
    <s v="Jan 19 2026  4:05PM"/>
    <s v="KARACHI"/>
    <s v="03092229310"/>
    <s v="Force"/>
    <s v="Jan  3 2024  3:35PM"/>
    <x v="4"/>
    <n v="293901"/>
    <x v="0"/>
    <s v="19-Jan-2026"/>
    <s v="JAWAHIR.SAEED"/>
    <m/>
  </r>
  <r>
    <n v="203"/>
    <x v="0"/>
    <s v="R-124379-2026"/>
    <s v="FMB910"/>
    <s v="LQP-SB-LR-150"/>
    <s v="SB ENGINEERING JV"/>
    <s v="UNITED"/>
    <s v="29868562458"/>
    <s v="HMKLYE3321"/>
    <m/>
    <m/>
    <s v="Jan 27 2026  2:53PM"/>
    <s v="Jan 28 2026  3:12PM"/>
    <s v="RAHIM YAR KHAN"/>
    <s v="COMPLETED"/>
    <s v="Normal"/>
    <s v="Dec 24 2025  1:46PM"/>
    <x v="4"/>
    <n v="362789"/>
    <x v="0"/>
    <s v="28-Jan-2026"/>
    <s v="JAWAHIR.SAEED"/>
    <m/>
  </r>
  <r>
    <n v="204"/>
    <x v="0"/>
    <s v="R-120529-2025"/>
    <s v="JM-VG03"/>
    <s v="LEB-7155"/>
    <s v="FAISAM  NADEEM"/>
    <s v="TOYOTA"/>
    <s v="Z325714"/>
    <s v="ZRE172R7024825"/>
    <m/>
    <m/>
    <s v="Dec  3 2025  2:06PM"/>
    <s v="Jan 12 2026  5:30PM"/>
    <s v="ABBOTABAD"/>
    <s v="COMPLETED"/>
    <s v="Normal"/>
    <s v="Aug 28 2025  4:49PM"/>
    <x v="4"/>
    <n v="350948"/>
    <x v="0"/>
    <s v="12-Jan-2026"/>
    <s v="JAWAHIR.SAEED"/>
    <m/>
  </r>
  <r>
    <n v="205"/>
    <x v="0"/>
    <s v="R-123406-2026"/>
    <s v="FMB920"/>
    <s v="BQX-782"/>
    <s v="ABDUL WAHAB"/>
    <s v="SUZUKI"/>
    <s v="110883"/>
    <s v="H1010805"/>
    <m/>
    <m/>
    <s v="Jan 13 2026 11:00AM"/>
    <s v="Jan 15 2026 10:53AM"/>
    <s v="KARACHI"/>
    <s v="COMPLETED"/>
    <s v="Normal"/>
    <s v="Jan  5 2024  8:43PM"/>
    <x v="4"/>
    <n v="294084"/>
    <x v="0"/>
    <s v="15-Jan-2026"/>
    <s v="JAWAHIR.SAEED"/>
    <m/>
  </r>
  <r>
    <n v="206"/>
    <x v="0"/>
    <s v="R-124215-2026"/>
    <s v="FMB-920"/>
    <s v="BJN-325"/>
    <s v="FAYYAZ AMIN"/>
    <s v="TOYOTA"/>
    <s v="Q320704"/>
    <s v="ZRE172R-7019787"/>
    <m/>
    <m/>
    <s v="Jan 26 2026  9:42AM"/>
    <s v="Jan 26 2026  2:57PM"/>
    <s v="KARACHI"/>
    <s v="COMPLETED"/>
    <s v="Normal"/>
    <s v="Jan 24 2025  6:43PM"/>
    <x v="4"/>
    <n v="325344"/>
    <x v="0"/>
    <s v="26-Jan-2026"/>
    <s v="JAWAHIR.SAEED"/>
    <m/>
  </r>
  <r>
    <n v="207"/>
    <x v="0"/>
    <s v="R-122402-2026"/>
    <s v="MTB-100"/>
    <s v="AQP-860"/>
    <s v="M.FARHAN SADIQ"/>
    <s v="SUZUKI"/>
    <s v="292112"/>
    <s v="1192220"/>
    <m/>
    <m/>
    <s v="Jan  6 2026 12:53PM"/>
    <s v="Jan  6 2026  1:37PM"/>
    <s v="LAHORE"/>
    <s v="COMPLETED"/>
    <s v="Normal"/>
    <s v="Jan  3 2024  4:05PM"/>
    <x v="4"/>
    <n v="293900"/>
    <x v="0"/>
    <s v="6-Jan-2026"/>
    <s v="JAWAHIR.SAEED"/>
    <m/>
  </r>
  <r>
    <n v="208"/>
    <x v="0"/>
    <s v="R-124499-2026"/>
    <s v="FMB-920"/>
    <s v="BTY-862"/>
    <s v="Abdullah Haseeb Agro Chemicals"/>
    <s v="KIA"/>
    <s v="82282"/>
    <s v="500900"/>
    <m/>
    <m/>
    <s v="Jan 28 2026  4:35PM"/>
    <s v="Jan 28 2026  4:42PM"/>
    <s v="D.G.KHAN"/>
    <s v="COMPLETED"/>
    <s v="Normal"/>
    <s v="Feb 27 2021 12:52PM"/>
    <x v="4"/>
    <n v="209800"/>
    <x v="0"/>
    <s v="28-Jan-2026"/>
    <s v="JAWAHIR.SAEED"/>
    <m/>
  </r>
  <r>
    <n v="209"/>
    <x v="0"/>
    <s v="R-122372-2026"/>
    <s v="JM-VG03"/>
    <s v="PESH251120242"/>
    <s v="NAVEED AHMAD"/>
    <s v="TOYOTA"/>
    <s v="9Z08004"/>
    <s v="ZVG10R-0906764"/>
    <m/>
    <m/>
    <s v="Jan  5 2026  3:25PM"/>
    <s v="Jan  9 2026 12:45PM"/>
    <s v="MARDAN"/>
    <s v="COMPLETED"/>
    <s v="Normal"/>
    <s v="Nov 27 2024 12:11PM"/>
    <x v="4"/>
    <n v="319414"/>
    <x v="0"/>
    <s v="9-Jan-2026"/>
    <s v="JAWAHIR.SAEED"/>
    <m/>
  </r>
  <r>
    <n v="210"/>
    <x v="0"/>
    <s v="R-122211-2026"/>
    <s v="G1C MINI"/>
    <s v="AGW-076"/>
    <s v="USMAN SIDDIQUE"/>
    <s v="TOYOTA"/>
    <s v="Q329501"/>
    <s v="ZRE172R7028639"/>
    <m/>
    <m/>
    <s v="Jan  2 2026  3:39PM"/>
    <s v="Jan  6 2026  2:34PM"/>
    <s v="FAISALABAD"/>
    <s v="Removal Done Sakhawat Ali"/>
    <s v="Normal"/>
    <s v="Oct 31 2022  6:08PM"/>
    <x v="4"/>
    <n v="268327"/>
    <x v="0"/>
    <s v="6-Jan-2026"/>
    <s v="JAWAHIR.SAEED"/>
    <m/>
  </r>
  <r>
    <n v="211"/>
    <x v="0"/>
    <s v="R-123612-2026"/>
    <s v="FMB-920"/>
    <s v="AKY-792"/>
    <s v="SAJID ALI KAUSAR"/>
    <s v="SUZUKI"/>
    <s v="235290"/>
    <s v="1135292"/>
    <m/>
    <m/>
    <s v="Jan 15 2026  1:51PM"/>
    <s v="Jan 22 2026 10:05AM"/>
    <s v="SHEIKHUPURA"/>
    <s v="COMPLETED"/>
    <s v="Normal"/>
    <s v="Jun 21 2022  4:47PM"/>
    <x v="4"/>
    <n v="257783"/>
    <x v="0"/>
    <s v="22-Jan-2026"/>
    <s v="JAWAHIR.SAEED"/>
    <m/>
  </r>
  <r>
    <n v="212"/>
    <x v="0"/>
    <s v="R-122753-2026"/>
    <s v="JM-VG03"/>
    <s v="AHN-2522"/>
    <s v="M/S JP DISTRIBUTOR"/>
    <s v="UNITED"/>
    <s v="U839966"/>
    <s v="100863678"/>
    <m/>
    <m/>
    <s v="Jan  9 2026 12:16PM"/>
    <s v="Jan 12 2026  5:45PM"/>
    <s v="FAISALABAD"/>
    <s v="COMPLETED"/>
    <s v="Normal"/>
    <s v="Sep 16 2023  3:29PM"/>
    <x v="4"/>
    <n v="287386"/>
    <x v="0"/>
    <s v="12-Jan-2026"/>
    <s v="JAWAHIR.SAEED"/>
    <m/>
  </r>
  <r>
    <n v="213"/>
    <x v="0"/>
    <s v="R-124108-2026"/>
    <s v="FMA-120"/>
    <s v="LD-5006"/>
    <s v="TALHA SOOMRO"/>
    <s v="TOYOTA"/>
    <s v="1GD5318664"/>
    <s v="1232456"/>
    <m/>
    <m/>
    <s v="Jan 22 2026  3:17PM"/>
    <s v="Jan 23 2026  5:13PM"/>
    <s v="KARACHI"/>
    <s v="COMPLETED"/>
    <s v="Normal"/>
    <s v="Dec 11 2025  7:24PM"/>
    <x v="4"/>
    <n v="361812"/>
    <x v="0"/>
    <s v="23-Jan-2026"/>
    <s v="JAWAHIR.SAEED"/>
    <m/>
  </r>
  <r>
    <n v="214"/>
    <x v="0"/>
    <s v="R-123652-2026"/>
    <s v="FMB-920"/>
    <s v="AMJ-172"/>
    <s v="MUHAMMAD MUKHTAR"/>
    <s v="CHANGAN"/>
    <s v="JL466Q9N69U502070"/>
    <s v="NKMAAB3D1N1014511"/>
    <m/>
    <m/>
    <s v="Jan 16 2026 10:43AM"/>
    <s v="Jan 19 2026 10:19AM"/>
    <s v="OKARA"/>
    <s v="COMPLETED"/>
    <s v="Normal"/>
    <s v="Sep 30 2019  1:34PM"/>
    <x v="4"/>
    <n v="269512"/>
    <x v="0"/>
    <s v="19-Jan-2026"/>
    <s v="JAWAHIR.SAEED"/>
    <m/>
  </r>
  <r>
    <n v="215"/>
    <x v="0"/>
    <s v="R-123485-2026"/>
    <s v="FMB910"/>
    <s v="BHS-574"/>
    <s v="MUHAMMAD AFFAN MASOOD"/>
    <s v="TOYOTA"/>
    <s v="1KR-1427535"/>
    <s v="KSP130-2095862"/>
    <m/>
    <m/>
    <s v="Jan 14 2026 11:40AM"/>
    <s v="Jan 19 2026 10:21AM"/>
    <s v="KARACHI"/>
    <s v="COMPLETED"/>
    <s v="Normal"/>
    <s v="Oct 29 2024  4:33PM"/>
    <x v="4"/>
    <n v="364196"/>
    <x v="0"/>
    <s v="19-Jan-2026"/>
    <s v="JAWAHIR.SAEED"/>
    <m/>
  </r>
  <r>
    <n v="216"/>
    <x v="0"/>
    <s v="R-123462-2026"/>
    <s v="JM-VG03"/>
    <s v="RIG08-1073"/>
    <s v="JAHANGIR AKHTAR"/>
    <s v="HINO"/>
    <s v="J08CFM16578"/>
    <s v="JF1JKPB14444"/>
    <m/>
    <m/>
    <s v="Jan 14 2026 10:19AM"/>
    <s v="Jan 14 2026 10:23AM"/>
    <s v="ISLAMABAD"/>
    <s v="COMPLETED"/>
    <s v="Normal"/>
    <s v="Dec 23 2025  5:51PM"/>
    <x v="4"/>
    <n v="362854"/>
    <x v="0"/>
    <s v="14-Jan-2026"/>
    <s v="JAWAHIR.SAEED"/>
    <m/>
  </r>
  <r>
    <n v="217"/>
    <x v="0"/>
    <s v="R-123729-2026"/>
    <s v="G1C MINI"/>
    <s v="BJ-6717"/>
    <s v="AJAZ HASSAN BAIG"/>
    <s v="TOYOTA"/>
    <s v="1GD5033214"/>
    <s v="1096383"/>
    <m/>
    <m/>
    <s v="Jan 17 2026 11:04AM"/>
    <s v="Jan 19 2026  4:00PM"/>
    <s v="KARACHI"/>
    <s v="03092229310"/>
    <s v="Normal"/>
    <s v="Oct  4 2021  1:40PM"/>
    <x v="4"/>
    <n v="234181"/>
    <x v="0"/>
    <s v="19-Jan-2026"/>
    <s v="JAWAHIR.SAEED"/>
    <m/>
  </r>
  <r>
    <n v="218"/>
    <x v="0"/>
    <s v="R-123821-2026"/>
    <s v="G1C MINI"/>
    <s v="HDD25112153"/>
    <s v="MUSHTAQ AHMED"/>
    <s v="TOYOTA"/>
    <s v="2A40068"/>
    <s v="NSP151R-9515006"/>
    <m/>
    <m/>
    <s v="Jan 19 2026 11:43AM"/>
    <s v="Jan 22 2026 12:12PM"/>
    <s v="HYDERABAD"/>
    <s v="COMPLETED"/>
    <s v="Normal"/>
    <s v="Nov 25 2021  5:34PM"/>
    <x v="4"/>
    <n v="238403"/>
    <x v="0"/>
    <s v="22-Jan-2026"/>
    <s v="JAWAHIR.SAEED"/>
    <m/>
  </r>
  <r>
    <n v="219"/>
    <x v="0"/>
    <s v="R-122689-2026"/>
    <s v="JM-VG03"/>
    <s v="BRM-649"/>
    <s v="MUHAMMAD RASHID"/>
    <s v="SUZUKI"/>
    <s v="6R126879"/>
    <s v="NF1AET306H1026861"/>
    <m/>
    <m/>
    <s v="Jan  8 2026  1:50PM"/>
    <s v="Jan 17 2026  2:07PM"/>
    <s v="KARACHI"/>
    <s v="COMPLETED"/>
    <s v="Normal"/>
    <s v="Jun 17 2019  5:35PM"/>
    <x v="4"/>
    <n v="271978"/>
    <x v="0"/>
    <s v="17-Jan-2026"/>
    <s v="JAWAHIR.SAEED"/>
    <m/>
  </r>
  <r>
    <n v="220"/>
    <x v="0"/>
    <s v="R-122611-2026"/>
    <s v="G1C MINI"/>
    <s v="ZW-932"/>
    <s v="COMMUNITY WORLD SERVICE ASIA"/>
    <s v="ISUZU"/>
    <s v="03979P"/>
    <s v="9-7102396"/>
    <m/>
    <m/>
    <s v="Jan  7 2026  2:02PM"/>
    <s v="Jan 26 2026 10:39AM"/>
    <s v="MIRPURKHAS"/>
    <s v="COMPLETED"/>
    <s v="Normal"/>
    <s v="Sep  6 2022  3:38PM"/>
    <x v="4"/>
    <n v="263851"/>
    <x v="0"/>
    <s v="26-Jan-2026"/>
    <s v="JAWAHIR.SAEED"/>
    <m/>
  </r>
  <r>
    <n v="221"/>
    <x v="0"/>
    <s v="R-122238-2026"/>
    <s v="FMB-920"/>
    <s v="BFH-755"/>
    <s v="TARIQ BUKHARI"/>
    <s v="TOYOTA"/>
    <s v="314831"/>
    <s v="7013861"/>
    <m/>
    <m/>
    <s v="Jan  3 2026 10:42AM"/>
    <s v="Jan  3 2026  2:17PM"/>
    <s v="LAHORE"/>
    <s v="COMPLETED"/>
    <s v="Normal"/>
    <s v="Apr 20 2024  2:24PM"/>
    <x v="4"/>
    <n v="301244"/>
    <x v="0"/>
    <s v="3-Jan-2026"/>
    <s v="JAWAHIR.SAEED"/>
    <m/>
  </r>
  <r>
    <n v="222"/>
    <x v="0"/>
    <s v="R-122318-2026"/>
    <s v="JM-VG03"/>
    <s v="DGK5420256"/>
    <s v="PS CHOTI"/>
    <s v="HONDA"/>
    <s v="P927770"/>
    <s v="JF861853"/>
    <m/>
    <m/>
    <s v="Jan  5 2026 12:48PM"/>
    <s v="Jan  6 2026 12:30PM"/>
    <s v="D.G.KHAN"/>
    <s v="COMPLETED"/>
    <s v="Normal"/>
    <s v="Apr  7 2025  3:21PM"/>
    <x v="4"/>
    <n v="332308"/>
    <x v="0"/>
    <s v="6-Jan-2026"/>
    <s v="JAWAHIR.SAEED"/>
    <m/>
  </r>
  <r>
    <n v="223"/>
    <x v="0"/>
    <s v="R-122479-2026"/>
    <s v="FMB-920"/>
    <s v="MUL892088"/>
    <s v="FRASAT ALI"/>
    <s v="HONDA"/>
    <s v="9799455"/>
    <s v="R263257"/>
    <m/>
    <m/>
    <s v="Jan  7 2026 11:58AM"/>
    <s v="Jan 13 2026  1:35PM"/>
    <s v="MULTAN"/>
    <s v="ok"/>
    <s v="Normal"/>
    <s v="Sep  8 2020  5:20PM"/>
    <x v="4"/>
    <n v="196508"/>
    <x v="0"/>
    <s v="13-Jan-2026"/>
    <s v="JAWAHIR.SAEED"/>
    <m/>
  </r>
  <r>
    <n v="224"/>
    <x v="0"/>
    <s v="R-124349-2026"/>
    <s v="FMA-120"/>
    <s v="AUE-188"/>
    <s v="HAROON UL HASSAN"/>
    <s v="NISSAN"/>
    <s v="HR12-187742J"/>
    <s v="HE12-184217"/>
    <m/>
    <m/>
    <s v="Jan 27 2026 12:51PM"/>
    <s v="Jan 28 2026 12:11PM"/>
    <s v="SAHIWAL"/>
    <s v="COMPLETED"/>
    <s v="Normal"/>
    <s v="Jun 30 2021  2:00PM"/>
    <x v="4"/>
    <n v="217579"/>
    <x v="0"/>
    <s v="28-Jan-2026"/>
    <s v="JAWAHIR.SAEED"/>
    <m/>
  </r>
  <r>
    <n v="225"/>
    <x v="0"/>
    <s v="R-124240-2026"/>
    <s v="FMB910"/>
    <s v="RJP2312026"/>
    <s v="WAH SEEDS PVT LTD (GHULAM FAREED)"/>
    <s v="SUZUKI"/>
    <s v="10116068"/>
    <s v="216064"/>
    <m/>
    <m/>
    <s v="Jan 26 2026 11:21AM"/>
    <s v="Jan 28 2026 11:51AM"/>
    <s v="MULTAN"/>
    <s v="ok"/>
    <s v="Normal"/>
    <s v="Jan 23 2026  4:19PM"/>
    <x v="4"/>
    <n v="366953"/>
    <x v="0"/>
    <s v="28-Jan-2026"/>
    <s v="JAWAHIR.SAEED"/>
    <m/>
  </r>
  <r>
    <n v="226"/>
    <x v="0"/>
    <s v="R-124311-2026"/>
    <s v="FMB-920"/>
    <s v="MUL19218"/>
    <s v="SAMREEN RASHEED"/>
    <s v="CHANGAN"/>
    <s v="JL473OFM3CAD512363"/>
    <s v="NKMA2ASE5M1002197"/>
    <m/>
    <m/>
    <s v="Jan 26 2026  5:29PM"/>
    <s v="Jan 27 2026  5:43PM"/>
    <s v="MULTAN"/>
    <s v="removal done Muhammad arif multan"/>
    <s v="Normal"/>
    <s v="Oct  4 2019  3:32PM"/>
    <x v="4"/>
    <n v="221533"/>
    <x v="0"/>
    <s v="27-Jan-2026"/>
    <s v="JAWAHIR.SAEED"/>
    <m/>
  </r>
  <r>
    <n v="227"/>
    <x v="0"/>
    <s v="R-123875-2026"/>
    <s v="FMB910"/>
    <s v="BS-9966"/>
    <s v="FAZAL NAEEM"/>
    <s v="HYUNDAI"/>
    <s v="373463"/>
    <s v="215753"/>
    <m/>
    <m/>
    <s v="Jan 19 2026  3:58PM"/>
    <s v="Jan 21 2026  5:45PM"/>
    <s v="HYDERABAD"/>
    <s v="???? ???? ?????"/>
    <s v="Normal"/>
    <s v="Jan 16 2023  5:53PM"/>
    <x v="4"/>
    <n v="299482"/>
    <x v="0"/>
    <s v="21-Jan-2026"/>
    <s v="JAWAHIR.SAEED"/>
    <m/>
  </r>
  <r>
    <n v="228"/>
    <x v="0"/>
    <s v="R-124011-2026"/>
    <s v="FMB-920"/>
    <s v="LHE16120258"/>
    <s v="SHEIKH MASOOD ALAM"/>
    <s v="SUZUKI"/>
    <s v="6R334104"/>
    <s v="1234134"/>
    <m/>
    <m/>
    <s v="Jan 21 2026 12:27PM"/>
    <s v="Jan 21 2026 12:31PM"/>
    <s v="LAHORE"/>
    <s v="COMPLETED"/>
    <s v="Normal"/>
    <s v="Jan 16 2025  3:45PM"/>
    <x v="4"/>
    <n v="324506"/>
    <x v="0"/>
    <s v="21-Jan-2026"/>
    <s v="JAWAHIR.SAEED"/>
    <m/>
  </r>
  <r>
    <n v="229"/>
    <x v="0"/>
    <s v="R-123962-2026"/>
    <s v="JM-VG03"/>
    <s v="BLU-332"/>
    <s v="ABDUL REHMAN HINGORJO"/>
    <s v="SUZUKI"/>
    <s v="PKF638667"/>
    <s v="SF410PK545615"/>
    <m/>
    <m/>
    <s v="Jan 20 2026  3:19PM"/>
    <s v="Jan 20 2026  3:23PM"/>
    <s v="MIRPURKHAS"/>
    <s v="COMPLETED"/>
    <s v="Normal"/>
    <s v="Jan  7 2025  3:49PM"/>
    <x v="4"/>
    <n v="323368"/>
    <x v="0"/>
    <s v="20-Jan-2026"/>
    <s v="JAWAHIR.SAEED"/>
    <m/>
  </r>
  <r>
    <n v="230"/>
    <x v="0"/>
    <s v="R-124047-2026"/>
    <s v="FMB-920"/>
    <s v="AHR-712"/>
    <s v="ZIA UR REHMAN"/>
    <s v="TOYOTA"/>
    <s v="2A28466"/>
    <s v="NSP151R9511045"/>
    <m/>
    <m/>
    <s v="Jan 21 2026  4:43PM"/>
    <s v="Jan 27 2026  4:24PM"/>
    <s v="FAISALABAD"/>
    <s v="ok"/>
    <s v="Normal"/>
    <s v="Feb 29 2020  4:00PM"/>
    <x v="4"/>
    <n v="254592"/>
    <x v="0"/>
    <s v="27-Jan-2026"/>
    <s v="JAWAHIR.SAEED"/>
    <m/>
  </r>
  <r>
    <n v="231"/>
    <x v="0"/>
    <s v="R-123941-2026"/>
    <s v="FMB-920"/>
    <s v="KHI6420242"/>
    <s v="IMRAN ASLAM"/>
    <s v="SUZUKI"/>
    <s v="238103"/>
    <s v="10138117"/>
    <m/>
    <m/>
    <s v="Jan 20 2026  1:33PM"/>
    <s v="Jan 22 2026 11:35AM"/>
    <s v="MIAN CHANNU"/>
    <s v="COMPLETED"/>
    <s v="Normal"/>
    <s v="Apr  6 2024  3:24PM"/>
    <x v="4"/>
    <n v="300576"/>
    <x v="0"/>
    <s v="22-Jan-2026"/>
    <s v="JAWAHIR.SAEED"/>
    <m/>
  </r>
  <r>
    <n v="232"/>
    <x v="0"/>
    <s v="R-93065-2024"/>
    <s v="FMB-920"/>
    <s v="LYH29112129"/>
    <s v="UMBREEN SHAHZAD"/>
    <s v="SUZUKI"/>
    <s v="PK10B180407"/>
    <s v="A1J310PK10080419"/>
    <m/>
    <m/>
    <s v="Nov 27 2024  5:48PM"/>
    <s v="Jan 16 2026  3:13PM"/>
    <s v="ISLAMABAD"/>
    <s v="COMPLETED"/>
    <s v="Normal"/>
    <s v="Nov 29 2021  6:18PM"/>
    <x v="4"/>
    <n v="238661"/>
    <x v="0"/>
    <s v="16-Jan-2026"/>
    <s v="JAWAHIR.SAEED"/>
    <m/>
  </r>
  <r>
    <n v="233"/>
    <x v="0"/>
    <s v="R-123261-2026"/>
    <s v="FMB-920"/>
    <s v="SA-7351"/>
    <s v="KTD (PVT) LTD"/>
    <s v="SUZUKI"/>
    <s v="KHI201202528"/>
    <s v="C101333"/>
    <m/>
    <m/>
    <s v="Jan 10 2026 11:52AM"/>
    <s v="Jan  9 2026  5:49PM"/>
    <s v="KARACHI"/>
    <s v="-"/>
    <s v="Normal"/>
    <s v="Jan 21 2025 12:20PM"/>
    <x v="5"/>
    <n v="324828"/>
    <x v="0"/>
    <s v="9-Jan-2026"/>
    <s v="M.KHALID"/>
    <m/>
  </r>
  <r>
    <n v="234"/>
    <x v="0"/>
    <s v="R-123268-2026"/>
    <s v="FMB910"/>
    <s v="AVC-484"/>
    <s v="KTD PRIVATE LTD"/>
    <s v="SUZUKI"/>
    <s v="E1002423"/>
    <s v="C102398"/>
    <m/>
    <m/>
    <s v="Jan 10 2026  1:07PM"/>
    <s v="Jan 10 2026  2:00PM"/>
    <s v="LAHORE"/>
    <s v="-"/>
    <s v="Normal"/>
    <s v="Jan 24 2025  6:42PM"/>
    <x v="5"/>
    <n v="325365"/>
    <x v="0"/>
    <s v="10-Jan-2026"/>
    <s v="M.KHALID"/>
    <m/>
  </r>
  <r>
    <n v="235"/>
    <x v="0"/>
    <s v="R-124280-2026"/>
    <s v="G1C MINI"/>
    <s v="BLM-823"/>
    <s v="MUHAMMAD KASHIF NAEEM"/>
    <s v="SUZUKI"/>
    <s v="PKS13039448"/>
    <s v="RS413PK10039462"/>
    <m/>
    <m/>
    <s v="Jan 26 2026  2:21PM"/>
    <s v="Jan 26 2026  7:03PM"/>
    <s v="KARACHI"/>
    <s v="-"/>
    <s v="Normal"/>
    <s v="Dec  1 2021 12:32PM"/>
    <x v="5"/>
    <n v="239038"/>
    <x v="0"/>
    <s v="26-Jan-2026"/>
    <s v="M.KHALID"/>
    <m/>
  </r>
  <r>
    <n v="236"/>
    <x v="0"/>
    <s v="R-122324-2026"/>
    <s v="JM-VG03"/>
    <s v="APP-4599"/>
    <s v="PS SADDAR DERA"/>
    <s v="HONDA"/>
    <s v="T706193"/>
    <s v="EC388361"/>
    <m/>
    <m/>
    <s v="Jan  5 2026 12:49PM"/>
    <s v="Jan  5 2026  3:13PM"/>
    <s v="D.G.KHAN"/>
    <s v="-"/>
    <s v="Normal"/>
    <s v="Apr  7 2025  1:55PM"/>
    <x v="5"/>
    <n v="332363"/>
    <x v="0"/>
    <s v="5-Jan-2026"/>
    <s v="M.KHALID"/>
    <m/>
  </r>
  <r>
    <n v="237"/>
    <x v="0"/>
    <s v="R-122182-2026"/>
    <s v="FMA-120"/>
    <s v="AAX-625"/>
    <s v="chaudhry zahid iqbal"/>
    <s v="TOYOTA"/>
    <s v="2A12209"/>
    <s v="NSP151R-9505058"/>
    <m/>
    <m/>
    <s v="Jan  2 2026 12:33PM"/>
    <s v="Jan 27 2026  4:00PM"/>
    <s v="GUJRANWALA"/>
    <s v="Removal done"/>
    <s v="Normal"/>
    <s v="Nov 14 2020  1:02PM"/>
    <x v="5"/>
    <n v="202029"/>
    <x v="0"/>
    <s v="27-Jan-2026"/>
    <s v="M.KHALID"/>
    <m/>
  </r>
  <r>
    <n v="238"/>
    <x v="0"/>
    <s v="R-120963-2025"/>
    <s v="G1C MINI"/>
    <s v="LB-9108"/>
    <s v="BASIT MOOSANI"/>
    <s v="TOYOTA"/>
    <s v="1GD5218168"/>
    <s v="GUN126R-5556203"/>
    <m/>
    <m/>
    <s v="Dec 10 2025 12:53PM"/>
    <s v="Jan 28 2026  4:07PM"/>
    <s v="PESHAWAR"/>
    <s v="-"/>
    <s v="Normal"/>
    <s v="Oct 30 2024  9:32PM"/>
    <x v="5"/>
    <n v="317005"/>
    <x v="0"/>
    <s v="28-Jan-2026"/>
    <s v="M.KHALID"/>
    <m/>
  </r>
  <r>
    <n v="239"/>
    <x v="0"/>
    <s v="R-121376-2025"/>
    <s v="FMB-920"/>
    <s v="BNX-299"/>
    <s v="SYED NOOR UL HASSAN"/>
    <s v="HONDA"/>
    <s v="R18Z12943870"/>
    <s v="NFBFC6666JR047234"/>
    <m/>
    <m/>
    <s v="Dec 17 2025  5:05PM"/>
    <s v="Jan  8 2026  8:04PM"/>
    <s v="KARACHI"/>
    <s v="-"/>
    <s v="Normal"/>
    <s v="Sep 13 2019  1:12PM"/>
    <x v="5"/>
    <n v="308880"/>
    <x v="0"/>
    <s v="8-Jan-2026"/>
    <s v="M.KHALID"/>
    <m/>
  </r>
  <r>
    <n v="240"/>
    <x v="0"/>
    <s v="R-120932-2025"/>
    <s v="JM-VG03"/>
    <s v="BCB-996"/>
    <s v="TEN PEARLS PVT LIMITED"/>
    <s v="SUZUKI"/>
    <s v="1015010"/>
    <s v="00115006"/>
    <m/>
    <m/>
    <s v="Dec  9 2025  5:19PM"/>
    <s v="Jan 28 2026  5:10PM"/>
    <s v="ISLAMABAD"/>
    <s v="-"/>
    <s v="Normal"/>
    <s v="Jun  7 2023  4:42PM"/>
    <x v="5"/>
    <n v="282028"/>
    <x v="0"/>
    <s v="28-Jan-2026"/>
    <s v="M.KHALID"/>
    <m/>
  </r>
  <r>
    <n v="241"/>
    <x v="0"/>
    <s v="R-121691-2025"/>
    <s v="FMB-920"/>
    <s v="LHE2462327"/>
    <s v="TALAL HAIDER"/>
    <s v="HONDA"/>
    <s v="L12B51008362"/>
    <s v="R013339"/>
    <m/>
    <m/>
    <s v="Dec 24 2025 10:33AM"/>
    <s v="Jan  2 2026  2:31PM"/>
    <s v="LAHORE"/>
    <s v="-"/>
    <s v="Normal"/>
    <s v="Jun 24 2023  1:55PM"/>
    <x v="5"/>
    <n v="282940"/>
    <x v="0"/>
    <s v="2-Jan-2026"/>
    <s v="M.KHALID"/>
    <m/>
  </r>
  <r>
    <n v="242"/>
    <x v="0"/>
    <s v="R-122314-2026"/>
    <s v="MTB-100"/>
    <s v="APK-654"/>
    <s v="MUHAMMAD SHAFIQUE"/>
    <s v="SUZUKI"/>
    <s v="PK10K152957"/>
    <s v="NF1AVK31H10052920"/>
    <m/>
    <m/>
    <s v="Jan  5 2026 12:32PM"/>
    <s v="Jan  8 2026 10:15AM"/>
    <s v="FAISALABAD"/>
    <s v="permanent removal"/>
    <s v="Normal"/>
    <s v="Jan  1 2025  4:09PM"/>
    <x v="5"/>
    <n v="322901"/>
    <x v="0"/>
    <s v="8-Jan-2026"/>
    <s v="M.KHALID"/>
    <m/>
  </r>
  <r>
    <n v="243"/>
    <x v="0"/>
    <s v="R-121872-2025"/>
    <s v="FMB-920"/>
    <s v="TE-212"/>
    <s v="CHIMBALS (PVT) LTD CEO- KAMAL KHALID"/>
    <s v="SUZUKI"/>
    <s v="PKT366566"/>
    <s v="471227"/>
    <m/>
    <m/>
    <s v="Dec 29 2025 12:18PM"/>
    <s v="Jan  1 2026  4:34PM"/>
    <s v="ISLAMABAD"/>
    <s v="-"/>
    <s v="Normal"/>
    <s v="Oct  8 2021 11:30AM"/>
    <x v="5"/>
    <n v="234684"/>
    <x v="0"/>
    <s v="1-Jan-2026"/>
    <s v="M.KHALID"/>
    <m/>
  </r>
  <r>
    <n v="244"/>
    <x v="0"/>
    <s v="R-124495-2026"/>
    <s v="MTB-100"/>
    <s v="ABD-314"/>
    <s v="FIDA HUSSAIN"/>
    <s v="SUZUKI"/>
    <s v="207188"/>
    <s v="10107178"/>
    <m/>
    <m/>
    <s v="Jan 28 2026  4:00PM"/>
    <s v="Jan 30 2026  4:16PM"/>
    <s v="MULTAN"/>
    <s v="-"/>
    <s v="Normal"/>
    <s v="Dec 23 2020  1:57PM"/>
    <x v="5"/>
    <n v="204948"/>
    <x v="0"/>
    <s v="30-Jan-2026"/>
    <s v="M.KHALID"/>
    <m/>
  </r>
  <r>
    <n v="245"/>
    <x v="0"/>
    <s v="R-107453-2025"/>
    <s v="FMB-920"/>
    <s v="BUN-745(REMOVED)"/>
    <s v="MR. FAISAL MUMTAZ"/>
    <s v="TOYOTA"/>
    <s v="2A36344(REMOVED)"/>
    <s v="NSP151R-9513484(REMOVED)"/>
    <m/>
    <m/>
    <s v="Jul 18 2025  3:14PM"/>
    <s v="Jan 28 2026  3:46PM"/>
    <s v="KARACHI"/>
    <s v="-"/>
    <s v="Normal"/>
    <s v="Sep 11 2021 12:55PM"/>
    <x v="5"/>
    <n v="232256"/>
    <x v="0"/>
    <s v="28-Jan-2026"/>
    <s v="M.KHALID"/>
    <m/>
  </r>
  <r>
    <n v="246"/>
    <x v="0"/>
    <s v="R-124608-2026"/>
    <s v="G1C MINI"/>
    <s v="AY-920"/>
    <s v="ARSALAN ANWAR"/>
    <s v="DAIHATSU"/>
    <s v="1142633"/>
    <s v="S-0002086"/>
    <m/>
    <m/>
    <s v="Jan 29 2026  1:59PM"/>
    <s v="Jan 31 2026  5:01PM"/>
    <s v="ISLAMABAD"/>
    <s v="-"/>
    <s v="Normal"/>
    <s v="Sep 12 2023  7:19PM"/>
    <x v="5"/>
    <n v="297186"/>
    <x v="0"/>
    <s v="31-Jan-2026"/>
    <s v="M.KHALID"/>
    <m/>
  </r>
  <r>
    <n v="247"/>
    <x v="0"/>
    <s v="R-124756-2026"/>
    <s v="FMB-900"/>
    <s v="ASZ-311"/>
    <s v="SAAD TANVIR"/>
    <s v="CHANGAN"/>
    <s v="JL4730FR3CAD511826"/>
    <s v="NKMA2ASE6R1000169"/>
    <m/>
    <m/>
    <s v="Jan 29 2026  5:38PM"/>
    <s v="Jan 29 2026  5:42PM"/>
    <s v="SIALKOT"/>
    <s v="-"/>
    <s v="Normal"/>
    <s v="May 10 2023 12:20PM"/>
    <x v="5"/>
    <n v="314770"/>
    <x v="0"/>
    <s v="29-Jan-2026"/>
    <s v="M.KHALID"/>
    <m/>
  </r>
  <r>
    <n v="248"/>
    <x v="0"/>
    <s v="R-124818-2026"/>
    <s v="JM-VG03"/>
    <s v="LC-5001"/>
    <s v="BILAL FARHAN"/>
    <s v="TOYOTA"/>
    <s v="1GD5310189"/>
    <s v="GUN126R-5560805"/>
    <m/>
    <m/>
    <s v="Jan 31 2026  9:55AM"/>
    <s v="Jan 30 2026  9:59PM"/>
    <s v="KARACHI"/>
    <s v="-"/>
    <s v="Normal"/>
    <s v="Jan 23 2024  8:30PM"/>
    <x v="5"/>
    <n v="295300"/>
    <x v="0"/>
    <s v="30-Jan-2026"/>
    <s v="M.KHALID"/>
    <m/>
  </r>
  <r>
    <n v="249"/>
    <x v="0"/>
    <s v="R-124456-2026"/>
    <s v="G1C MINI"/>
    <s v="AUW-808"/>
    <s v="NAZIA AFZAL"/>
    <s v="MG"/>
    <s v="MGLB120367"/>
    <s v="MN019894"/>
    <m/>
    <m/>
    <s v="Jan 28 2026  2:24PM"/>
    <s v="Jan 28 2026  2:32PM"/>
    <s v="ISLAMABAD"/>
    <s v="-"/>
    <s v="Normal"/>
    <s v="Jan 13 2022 12:29PM"/>
    <x v="5"/>
    <n v="307091"/>
    <x v="0"/>
    <s v="28-Jan-2026"/>
    <s v="M.KHALID"/>
    <m/>
  </r>
  <r>
    <n v="250"/>
    <x v="0"/>
    <s v="R-124630-2026"/>
    <s v="G1C MINI"/>
    <s v="LHE12220258"/>
    <s v="SABTAIN JAVED"/>
    <s v="HONDA"/>
    <s v="7921417"/>
    <s v="SR011407"/>
    <m/>
    <m/>
    <s v="Jan 29 2026  3:49PM"/>
    <s v="Jan 29 2026  3:55PM"/>
    <s v="ISLAMABAD"/>
    <s v="-"/>
    <s v="Normal"/>
    <s v="Feb 12 2025  5:34PM"/>
    <x v="5"/>
    <n v="327335"/>
    <x v="0"/>
    <s v="29-Jan-2026"/>
    <s v="M.KHALID"/>
    <m/>
  </r>
  <r>
    <n v="251"/>
    <x v="0"/>
    <s v="R-122767-2026"/>
    <s v="G1C MINI"/>
    <s v="ABS-2762"/>
    <s v="M/S JP DISTRIBUTOR"/>
    <s v="UNITED"/>
    <s v="U723642"/>
    <s v="100744893"/>
    <m/>
    <m/>
    <s v="Jan  9 2026 12:35PM"/>
    <s v="Jan 14 2026  4:01PM"/>
    <s v="FAISALABAD"/>
    <s v="-"/>
    <s v="Normal"/>
    <s v="Sep 18 2023 10:25AM"/>
    <x v="5"/>
    <n v="287389"/>
    <x v="0"/>
    <s v="14-Jan-2026"/>
    <s v="M.KHALID"/>
    <m/>
  </r>
  <r>
    <n v="252"/>
    <x v="0"/>
    <s v="R-122754-2026"/>
    <s v="FMB-920"/>
    <s v="AHN-2591"/>
    <s v="M/S JP DISTRIBUTOR"/>
    <s v="UNITED"/>
    <s v="U840112"/>
    <s v="100863670"/>
    <m/>
    <m/>
    <s v="Jan  9 2026 12:16PM"/>
    <s v="Jan 13 2026 11:33AM"/>
    <s v="FAISALABAD"/>
    <s v="Removal Done Sakhawat Ali"/>
    <s v="Normal"/>
    <s v="Sep  1 2023  6:51PM"/>
    <x v="5"/>
    <n v="286419"/>
    <x v="0"/>
    <s v="13-Jan-2026"/>
    <s v="M.KHALID"/>
    <m/>
  </r>
  <r>
    <n v="253"/>
    <x v="0"/>
    <s v="R-122755-2026"/>
    <s v="JM-VG03"/>
    <s v="AHN-2706"/>
    <s v="M/S JP DISTRIBUTOR"/>
    <s v="UNITED"/>
    <s v="U836177"/>
    <s v="100859669"/>
    <m/>
    <m/>
    <s v="Jan  9 2026 12:16PM"/>
    <s v="Jan 13 2026 11:42AM"/>
    <s v="FAISALABAD"/>
    <s v="Removal Done Sakhawat Ali"/>
    <s v="Normal"/>
    <s v="Sep  1 2023  5:34PM"/>
    <x v="5"/>
    <n v="286416"/>
    <x v="0"/>
    <s v="13-Jan-2026"/>
    <s v="M.KHALID"/>
    <m/>
  </r>
  <r>
    <n v="254"/>
    <x v="0"/>
    <s v="R-122757-2026"/>
    <s v="FMB-920"/>
    <s v="AHN-1783"/>
    <s v="M/S JP DISTRIBUTOR"/>
    <s v="UNITED"/>
    <s v="U840130"/>
    <s v="100863656"/>
    <m/>
    <m/>
    <s v="Jan  9 2026 12:16PM"/>
    <s v="Jan 13 2026 11:37AM"/>
    <s v="FAISALABAD"/>
    <s v="Removal Done Sakhawat Ali"/>
    <s v="Normal"/>
    <s v="Sep  1 2023  9:15PM"/>
    <x v="5"/>
    <n v="286418"/>
    <x v="0"/>
    <s v="13-Jan-2026"/>
    <s v="M.KHALID"/>
    <m/>
  </r>
  <r>
    <n v="255"/>
    <x v="0"/>
    <s v="R-109962-2025"/>
    <s v="FMB-920"/>
    <s v="AQY-571"/>
    <s v="MUHAMMAD KHAWAR AKBAR"/>
    <s v="TOYOTA"/>
    <s v="Q065813"/>
    <s v="ZRE171R-6043317"/>
    <m/>
    <m/>
    <s v="Aug 27 2025  5:29PM"/>
    <s v="Jan 19 2026  2:14PM"/>
    <s v="JHELUM"/>
    <s v="-"/>
    <s v="Normal"/>
    <s v="Jul 29 2020 12:15PM"/>
    <x v="5"/>
    <n v="173594"/>
    <x v="0"/>
    <s v="19-Jan-2026"/>
    <s v="M.KHALID"/>
    <m/>
  </r>
  <r>
    <n v="256"/>
    <x v="0"/>
    <s v="R-124186-2026"/>
    <s v="G1C MINI"/>
    <s v="KHI251202413"/>
    <s v="ASHAR SYED"/>
    <s v="PEUGEOT"/>
    <s v="10TMA90002841"/>
    <s v="PH502281"/>
    <m/>
    <m/>
    <s v="Jan 23 2026  4:17PM"/>
    <s v="Jan 26 2026 11:10AM"/>
    <s v="KARACHI"/>
    <s v="-"/>
    <s v="Normal"/>
    <s v="Jan 26 2024 10:07AM"/>
    <x v="5"/>
    <n v="295496"/>
    <x v="0"/>
    <s v="26-Jan-2026"/>
    <s v="M.KHALID"/>
    <m/>
  </r>
  <r>
    <n v="257"/>
    <x v="0"/>
    <s v="R-124027-2026"/>
    <s v="G1C MINI"/>
    <s v="RYK9420243"/>
    <s v="MUHAMMAD ANAS ZAFAR"/>
    <s v="SUZUKI"/>
    <s v="6R303150"/>
    <s v="NF1AET306H1203127"/>
    <m/>
    <m/>
    <s v="Jan 21 2026  3:06PM"/>
    <s v="Jan 27 2026  2:18PM"/>
    <s v="RAHIM YAR KHAN"/>
    <s v="-"/>
    <s v="Normal"/>
    <s v="Apr  9 2024  5:04PM"/>
    <x v="5"/>
    <n v="300804"/>
    <x v="0"/>
    <s v="27-Jan-2026"/>
    <s v="M.KHALID"/>
    <m/>
  </r>
  <r>
    <n v="258"/>
    <x v="0"/>
    <s v="R-124017-2026"/>
    <s v="G1C MINI"/>
    <s v="BYG-438"/>
    <s v="FASIH(ASAD ALI JAVED)"/>
    <s v="SUZUKI"/>
    <s v="BYG-1"/>
    <s v="BYG-438"/>
    <m/>
    <m/>
    <s v="Jan 21 2026  1:12PM"/>
    <s v="Jan 21 2026  2:11PM"/>
    <s v="KARACHI"/>
    <s v="rimoal dun"/>
    <s v="Normal"/>
    <s v="Aug 24 2023  5:21PM"/>
    <x v="5"/>
    <n v="285751"/>
    <x v="0"/>
    <s v="21-Jan-2026"/>
    <s v="M.KHALID"/>
    <m/>
  </r>
  <r>
    <n v="259"/>
    <x v="0"/>
    <s v="R-124403-2026"/>
    <s v="JM-VG03"/>
    <s v="LEC-18-428"/>
    <s v="AMJAD NAZIR BHATTI"/>
    <s v="TOYOTA"/>
    <s v="Z515210"/>
    <s v="R4141799"/>
    <m/>
    <m/>
    <s v="Jan 27 2026  5:02PM"/>
    <s v="Jan 27 2026  5:06PM"/>
    <s v="LAHORE"/>
    <s v="-"/>
    <s v="Normal"/>
    <s v="Jan 20 2026  3:14PM"/>
    <x v="5"/>
    <n v="366443"/>
    <x v="0"/>
    <s v="27-Jan-2026"/>
    <s v="M.KHALID"/>
    <m/>
  </r>
  <r>
    <n v="260"/>
    <x v="0"/>
    <s v="R-123844-2026"/>
    <s v="G1C MINI"/>
    <s v="CAU-641"/>
    <s v="SYED UZAIR RAZA TAQVI"/>
    <s v="SUZUKI"/>
    <s v="6R333459"/>
    <s v="H1233487"/>
    <m/>
    <m/>
    <s v="Jan 19 2026  1:02PM"/>
    <s v="Jan 21 2026 12:57PM"/>
    <s v="KARACHI"/>
    <s v="good"/>
    <s v="Normal"/>
    <s v="Oct 18 2025  9:34AM"/>
    <x v="5"/>
    <n v="354705"/>
    <x v="0"/>
    <s v="21-Jan-2026"/>
    <s v="M.KHALID"/>
    <m/>
  </r>
  <r>
    <n v="261"/>
    <x v="0"/>
    <s v="R-123998-2026"/>
    <s v="FMB-920"/>
    <s v="ADR-995"/>
    <s v="MUHAMMAD SOHAIB ZAHOOR"/>
    <s v="KIA"/>
    <s v="G4NAMH310428"/>
    <s v="NNAQL51AZKP512498"/>
    <m/>
    <m/>
    <s v="Jan 21 2026 11:00AM"/>
    <s v="Jan 28 2026  8:33PM"/>
    <s v="SARGODHA"/>
    <s v="Removal Done"/>
    <s v="Normal"/>
    <s v="Apr 12 2023  1:21PM"/>
    <x v="5"/>
    <n v="279522"/>
    <x v="0"/>
    <s v="28-Jan-2026"/>
    <s v="M.KHALID"/>
    <m/>
  </r>
  <r>
    <n v="262"/>
    <x v="0"/>
    <s v="R-124008-2026"/>
    <s v="FMB-920"/>
    <s v="AKK-905"/>
    <s v="ZEESHAN NAZIR"/>
    <s v="HONDA"/>
    <s v="L13Z17514290"/>
    <s v="NFBGM1546JR228600"/>
    <m/>
    <m/>
    <s v="Jan 21 2026 11:59AM"/>
    <s v="Jan 26 2026  3:38PM"/>
    <s v="SIALKOT"/>
    <s v="Normal"/>
    <s v="Normal"/>
    <s v="Aug 24 2022  6:18PM"/>
    <x v="5"/>
    <n v="278537"/>
    <x v="0"/>
    <s v="26-Jan-2026"/>
    <s v="M.KHALID"/>
    <m/>
  </r>
  <r>
    <n v="263"/>
    <x v="0"/>
    <s v="R-123965-2026"/>
    <s v="G1C MINI"/>
    <s v="LHE71122DI8993"/>
    <s v="MUHAMMAD AZAM"/>
    <s v="CHANGAN"/>
    <s v="503796"/>
    <s v="1016963"/>
    <m/>
    <m/>
    <s v="Jan 20 2026  3:25PM"/>
    <s v="Jan 27 2026  3:27PM"/>
    <s v="MURIDKE"/>
    <s v="REMOVAL DONE AND CLOSED."/>
    <s v="Normal"/>
    <s v="Nov  7 2022  4:50PM"/>
    <x v="5"/>
    <n v="268871"/>
    <x v="0"/>
    <s v="27-Jan-2026"/>
    <s v="M.KHALID"/>
    <m/>
  </r>
  <r>
    <n v="264"/>
    <x v="0"/>
    <s v="R-124076-2026"/>
    <s v="MT100"/>
    <s v="AJY-465"/>
    <s v="SOHAIL AHMED"/>
    <s v="KIA"/>
    <s v="327825"/>
    <s v="309032"/>
    <m/>
    <m/>
    <s v="Jan 22 2026 11:18AM"/>
    <s v="Jan 21 2026  5:09PM"/>
    <s v="LAHORE"/>
    <s v="-"/>
    <s v="Normal"/>
    <s v="Jan 11 2025  4:26PM"/>
    <x v="5"/>
    <n v="323932"/>
    <x v="0"/>
    <s v="21-Jan-2026"/>
    <s v="M.KHALID"/>
    <m/>
  </r>
  <r>
    <n v="265"/>
    <x v="0"/>
    <s v="R-124373-2026"/>
    <s v="FMB-900"/>
    <s v="BMV-852"/>
    <s v="NADEEM AHMED NASIR"/>
    <s v="TOYOTA"/>
    <s v="Q332481"/>
    <s v="R-7031607"/>
    <m/>
    <m/>
    <s v="Jan 27 2026  2:41PM"/>
    <s v="Jan 27 2026 10:03PM"/>
    <s v="KARACHI"/>
    <s v="-"/>
    <s v="Normal"/>
    <s v="Mar  8 2024  4:06PM"/>
    <x v="5"/>
    <n v="298374"/>
    <x v="0"/>
    <s v="27-Jan-2026"/>
    <s v="M.KHALID"/>
    <m/>
  </r>
  <r>
    <n v="266"/>
    <x v="0"/>
    <s v="R-124428-2026"/>
    <s v="G1C MINI"/>
    <s v="CAX-158"/>
    <s v="TAHIRA"/>
    <s v="DAIHATSU"/>
    <s v="KF-K051623"/>
    <s v="S-0273312"/>
    <m/>
    <m/>
    <s v="Jan 28 2026  1:18PM"/>
    <s v="Jan 28 2026  1:25PM"/>
    <s v="KARACHI"/>
    <s v="-"/>
    <s v="Normal"/>
    <s v="Jan 22 2025  6:05PM"/>
    <x v="5"/>
    <n v="325047"/>
    <x v="0"/>
    <s v="28-Jan-2026"/>
    <s v="M.KHALID"/>
    <m/>
  </r>
  <r>
    <n v="267"/>
    <x v="0"/>
    <s v="R-124144-2026"/>
    <s v="G1C MINI"/>
    <s v="BHB-851"/>
    <s v="NAJMI GAFOOR"/>
    <s v="TOYOTA"/>
    <s v="Z473070"/>
    <s v="4099020"/>
    <m/>
    <m/>
    <s v="Jan 23 2026  9:53AM"/>
    <s v="Jan 24 2026  1:57PM"/>
    <s v="KARACHI"/>
    <s v="Removal done"/>
    <s v="Normal"/>
    <s v="Jul 29 2022 10:17AM"/>
    <x v="5"/>
    <n v="261037"/>
    <x v="0"/>
    <s v="24-Jan-2026"/>
    <s v="M.KHALID"/>
    <m/>
  </r>
  <r>
    <n v="268"/>
    <x v="0"/>
    <s v="R-124152-2026"/>
    <s v="FMB-920"/>
    <s v="KHI20120263"/>
    <s v="AFNAN &amp; BROTHERS CONSTRUCTION CO."/>
    <s v="CHANGAN"/>
    <s v="161196"/>
    <s v="1007863"/>
    <m/>
    <m/>
    <s v="Jan 23 2026 10:57AM"/>
    <s v="Jan 27 2026  4:31PM"/>
    <s v="KARACHI"/>
    <s v="-"/>
    <s v="Normal"/>
    <s v="Jan 21 2026  2:34PM"/>
    <x v="5"/>
    <n v="366381"/>
    <x v="0"/>
    <s v="27-Jan-2026"/>
    <s v="M.KHALID"/>
    <m/>
  </r>
  <r>
    <n v="269"/>
    <x v="0"/>
    <s v="R-124185-2026"/>
    <s v="JM-VG03"/>
    <s v="SA-7452"/>
    <s v="MUHAMMAD IRFAN"/>
    <s v="TOYOTA"/>
    <s v="1NZ-R842293"/>
    <s v="NHP170-7195732"/>
    <m/>
    <m/>
    <s v="Jan 23 2026  4:16PM"/>
    <s v="Jan 28 2026  4:52PM"/>
    <s v="KARACHI"/>
    <s v="-"/>
    <s v="Normal"/>
    <s v="Feb  1 2025  4:14PM"/>
    <x v="5"/>
    <n v="326225"/>
    <x v="0"/>
    <s v="28-Jan-2026"/>
    <s v="M.KHALID"/>
    <m/>
  </r>
  <r>
    <n v="270"/>
    <x v="0"/>
    <s v="R-122253-2026"/>
    <s v="JM-VG03"/>
    <s v="AYY-597"/>
    <s v="INSHAL PHARMACEUTICAL INDUSTRIES"/>
    <s v="PROTON"/>
    <s v="L12B5-1005151"/>
    <s v="NKPBT3SRRNP001249"/>
    <m/>
    <m/>
    <s v="Jan  3 2026 12:57PM"/>
    <s v="Jan  3 2026  3:32PM"/>
    <s v="BHAWALPUR"/>
    <s v="-"/>
    <s v="Normal"/>
    <s v="Jan 11 2025 10:30AM"/>
    <x v="5"/>
    <n v="323914"/>
    <x v="0"/>
    <s v="3-Jan-2026"/>
    <s v="M.KHALID"/>
    <m/>
  </r>
  <r>
    <n v="271"/>
    <x v="0"/>
    <s v="R-122262-2026"/>
    <s v="MTB-100"/>
    <s v="BGS-792"/>
    <s v="ZAID KHAN"/>
    <s v="TOYOTA"/>
    <s v="Z465706"/>
    <s v="R-4092656"/>
    <m/>
    <m/>
    <s v="Jan  3 2026  3:51PM"/>
    <s v="Jan  3 2026  4:08PM"/>
    <s v="KARACHI"/>
    <s v="Removal done"/>
    <s v="Normal"/>
    <s v="Dec 30 2024 12:00AM"/>
    <x v="5"/>
    <n v="214249"/>
    <x v="0"/>
    <s v="3-Jan-2026"/>
    <s v="M.KHALID"/>
    <m/>
  </r>
  <r>
    <n v="272"/>
    <x v="0"/>
    <s v="R-122628-2026"/>
    <s v="FMB-920"/>
    <s v="HDD301222DI9352"/>
    <s v="KHALIL UR REHMAN QURESHI"/>
    <s v="SUZUKI"/>
    <s v="1013337"/>
    <s v="113339"/>
    <m/>
    <m/>
    <s v="Jan  7 2026  3:01PM"/>
    <s v="Jan 15 2026  6:12PM"/>
    <s v="HYDERABAD"/>
    <s v="-"/>
    <s v="Normal"/>
    <s v="Sep 24 2020  1:39PM"/>
    <x v="5"/>
    <n v="272967"/>
    <x v="0"/>
    <s v="15-Jan-2026"/>
    <s v="M.KHALID"/>
    <m/>
  </r>
  <r>
    <n v="273"/>
    <x v="0"/>
    <s v="R-122750-2026"/>
    <s v="FMB-920"/>
    <s v="AHN-2749"/>
    <s v="M/S JP DISTRIBUTOR"/>
    <s v="UNITED"/>
    <s v="U840065"/>
    <s v="100863644"/>
    <m/>
    <m/>
    <s v="Jan  9 2026 12:16PM"/>
    <s v="Jan 10 2026 11:29AM"/>
    <s v="FAISALABAD"/>
    <s v="Removal"/>
    <s v="Normal"/>
    <s v="Sep  1 2023  4:11PM"/>
    <x v="5"/>
    <n v="286413"/>
    <x v="0"/>
    <s v="10-Jan-2026"/>
    <s v="M.KHALID"/>
    <m/>
  </r>
  <r>
    <n v="274"/>
    <x v="0"/>
    <s v="R-122751-2026"/>
    <s v="FMB910"/>
    <s v="AHN-2281"/>
    <s v="M/S JP DISTRIBUTOR"/>
    <s v="UNITED"/>
    <s v="U840174"/>
    <s v="100863671"/>
    <m/>
    <m/>
    <s v="Jan  9 2026 12:16PM"/>
    <s v="Jan 13 2026 11:45AM"/>
    <s v="FAISALABAD"/>
    <s v="Removal Done Sakhawat Ali"/>
    <s v="Normal"/>
    <s v="Sep  1 2023  3:36PM"/>
    <x v="5"/>
    <n v="286417"/>
    <x v="0"/>
    <s v="13-Jan-2026"/>
    <s v="M.KHALID"/>
    <m/>
  </r>
  <r>
    <n v="275"/>
    <x v="0"/>
    <s v="R-121188-2025"/>
    <s v="MTB-100"/>
    <s v="ISL2212517(REMOVAL)"/>
    <s v="CH. ZULFAQAR ALI"/>
    <s v="SUZUKI"/>
    <s v="6R333823(REMOVAL)"/>
    <s v="NF1AET306H1233723(REMOVAL)"/>
    <m/>
    <m/>
    <s v="Dec 15 2025  2:06PM"/>
    <s v="Jan  6 2026  3:50PM"/>
    <s v="ISLAMABAD"/>
    <s v="-"/>
    <s v="Normal"/>
    <s v="Feb  1 2024  4:03PM"/>
    <x v="5"/>
    <n v="324993"/>
    <x v="0"/>
    <s v="6-Jan-2026"/>
    <s v="M.KHALID"/>
    <m/>
  </r>
  <r>
    <n v="276"/>
    <x v="0"/>
    <s v="R-123831-2026"/>
    <s v="FMB-920"/>
    <s v="AAH-586"/>
    <s v="MR FARRUKH QAYYUM"/>
    <s v="SUZUKI"/>
    <s v="PK10B202322"/>
    <s v="A1J310PK10102311"/>
    <m/>
    <m/>
    <s v="Jan 19 2026 12:44PM"/>
    <s v="Jan 20 2026  5:26PM"/>
    <s v="GUJRANWALA"/>
    <s v="-"/>
    <s v="Normal"/>
    <s v="Sep  8 2020  2:36PM"/>
    <x v="5"/>
    <n v="196208"/>
    <x v="0"/>
    <s v="20-Jan-2026"/>
    <s v="M.KHALID"/>
    <m/>
  </r>
  <r>
    <n v="277"/>
    <x v="0"/>
    <s v="R-123551-2026"/>
    <s v="G1C MINI"/>
    <s v="LHE23420248"/>
    <s v="ALI ZAIN"/>
    <s v="SUZUKI"/>
    <s v="6R305499"/>
    <s v="NF1AET306H1205498"/>
    <m/>
    <m/>
    <s v="Jan 14 2026  2:14PM"/>
    <s v="Jan 19 2026  4:06PM"/>
    <s v="LAHORE"/>
    <s v="-"/>
    <s v="Normal"/>
    <s v="Apr 23 2024  6:09PM"/>
    <x v="5"/>
    <n v="301415"/>
    <x v="0"/>
    <s v="19-Jan-2026"/>
    <s v="M.KHALID"/>
    <m/>
  </r>
  <r>
    <n v="278"/>
    <x v="0"/>
    <s v="R-124422-2026"/>
    <m/>
    <s v="BZX-603"/>
    <s v="MEHROZ ANWER"/>
    <s v="SUZUKI"/>
    <s v="6R305572"/>
    <s v="NF1AET306H1205629"/>
    <m/>
    <m/>
    <s v="Jan 28 2026 12:25PM"/>
    <s v="Jan 28 2026 12:27PM"/>
    <s v="HYDERABAD"/>
    <s v="-"/>
    <s v="Normal"/>
    <s v="Jan 16 2026 12:00AM"/>
    <x v="5"/>
    <n v="304568"/>
    <x v="0"/>
    <s v="28-Jan-2026"/>
    <s v="M.KHALID"/>
    <m/>
  </r>
  <r>
    <n v="279"/>
    <x v="0"/>
    <s v="R-123300-2026"/>
    <s v="JM-VG03"/>
    <s v="ISL241220253"/>
    <s v="MUHAMMAD AHSIN IJAZ"/>
    <s v="HONDA"/>
    <s v="L15ZG1200849"/>
    <s v="NFBRV3851SR006988"/>
    <m/>
    <m/>
    <s v="Jan 12 2026 10:43AM"/>
    <s v="Jan 10 2026  3:55PM"/>
    <s v="ISLAMABAD"/>
    <s v="-"/>
    <s v="Normal"/>
    <s v="Dec 24 2025  2:33PM"/>
    <x v="5"/>
    <n v="363163"/>
    <x v="0"/>
    <s v="10-Jan-2026"/>
    <s v="M.KHALID"/>
    <m/>
  </r>
  <r>
    <n v="280"/>
    <x v="0"/>
    <s v="R-123302-2026"/>
    <s v="G1C MINI"/>
    <s v="AMH-934"/>
    <s v="SABA HANIF"/>
    <s v="TOYOTA"/>
    <s v="Q055435"/>
    <s v="R-6032944"/>
    <m/>
    <m/>
    <s v="Jan 12 2026 10:59AM"/>
    <s v="Jan 10 2026  4:22PM"/>
    <s v="ISLAMABAD"/>
    <s v="-"/>
    <s v="Normal"/>
    <s v="Jan  6 2025  1:51PM"/>
    <x v="5"/>
    <n v="323374"/>
    <x v="0"/>
    <s v="10-Jan-2026"/>
    <s v="M.KHALID"/>
    <m/>
  </r>
  <r>
    <n v="281"/>
    <x v="0"/>
    <s v="R-123310-2026"/>
    <s v="JM-VG03"/>
    <s v="AHN-2674"/>
    <s v="M/S JP DISTRIBUTOR"/>
    <s v="UNITED"/>
    <s v="U840085"/>
    <s v="100863625"/>
    <m/>
    <m/>
    <s v="Jan 12 2026 11:30AM"/>
    <s v="Jan 13 2026 11:31AM"/>
    <s v="FAISALABAD"/>
    <s v="Removal Done Sakhawat Ali"/>
    <s v="Normal"/>
    <s v="Sep  1 2023  5:31PM"/>
    <x v="5"/>
    <n v="286420"/>
    <x v="0"/>
    <s v="13-Jan-2026"/>
    <s v="M.KHALID"/>
    <m/>
  </r>
  <r>
    <n v="282"/>
    <x v="0"/>
    <s v="R-123311-2026"/>
    <s v="FMB910"/>
    <s v="AHN-2119"/>
    <s v="M/S JP DISTRIBUTOR"/>
    <s v="UNITED"/>
    <s v="U840077"/>
    <s v="100863672"/>
    <m/>
    <m/>
    <s v="Jan 12 2026 11:30AM"/>
    <s v="Jan 13 2026 11:38AM"/>
    <s v="FAISALABAD"/>
    <s v="Removal Done Sakhawat Ali"/>
    <s v="Normal"/>
    <s v="Sep  1 2023  8:18PM"/>
    <x v="5"/>
    <n v="286415"/>
    <x v="0"/>
    <s v="13-Jan-2026"/>
    <s v="M.KHALID"/>
    <m/>
  </r>
  <r>
    <n v="283"/>
    <x v="0"/>
    <s v="R-123450-2026"/>
    <s v="FM-1100"/>
    <s v="BRD-659"/>
    <s v="KHALID HANIF KHAN"/>
    <s v="HONDA"/>
    <s v="Z17536104"/>
    <s v="BRD-659(A)"/>
    <m/>
    <m/>
    <s v="Jan 13 2026  4:45PM"/>
    <s v="Jan 14 2026  5:22PM"/>
    <s v="KARACHI"/>
    <s v="Done"/>
    <s v="Normal"/>
    <s v="Jan 28 2025  8:00PM"/>
    <x v="5"/>
    <n v="325742"/>
    <x v="0"/>
    <s v="14-Jan-2026"/>
    <s v="M.KHALID"/>
    <m/>
  </r>
  <r>
    <n v="284"/>
    <x v="0"/>
    <s v="R-123644-2026"/>
    <s v="FMB-920"/>
    <s v="LE17-9310"/>
    <s v="SABIHA HASHIM KHAN"/>
    <s v="SUZUKI"/>
    <s v="PKF626968"/>
    <s v="SF410PK533836"/>
    <m/>
    <m/>
    <s v="Jan 16 2026  9:41AM"/>
    <s v="Jan 21 2026  5:22PM"/>
    <s v="LAHORE"/>
    <s v="-"/>
    <s v="Normal"/>
    <s v="Dec 30 2019  1:04PM"/>
    <x v="5"/>
    <n v="246220"/>
    <x v="0"/>
    <s v="21-Jan-2026"/>
    <s v="M.KHALID"/>
    <m/>
  </r>
  <r>
    <n v="285"/>
    <x v="0"/>
    <s v="R-122430-2026"/>
    <s v="G1C MINI"/>
    <s v="ISL1120241"/>
    <s v="MUHAMMAD ABBAS"/>
    <s v="HONDA"/>
    <s v="7917521"/>
    <s v="PR-007527"/>
    <m/>
    <m/>
    <s v="Jan  6 2026  3:47PM"/>
    <s v="Jan  6 2026  4:04PM"/>
    <s v="ISLAMABAD"/>
    <s v="COMPLETED"/>
    <s v="Normal"/>
    <s v="Jan  1 2024  3:45PM"/>
    <x v="6"/>
    <n v="293735"/>
    <x v="0"/>
    <s v="6-Jan-2026"/>
    <s v="MOSES.AKHTAR"/>
    <m/>
  </r>
  <r>
    <n v="286"/>
    <x v="0"/>
    <s v="R-122135-2026"/>
    <s v="JM-VG03"/>
    <s v="KHI151202417"/>
    <s v="FARHAN BAIG"/>
    <s v="HONDA"/>
    <s v="1003081"/>
    <s v="KHI-R003094"/>
    <m/>
    <m/>
    <s v="Jan  1 2026  3:13PM"/>
    <s v="Jan 23 2026 12:35PM"/>
    <s v="KARACHI"/>
    <s v="COMPLETED"/>
    <s v="Normal"/>
    <s v="Jan 15 2024  5:07PM"/>
    <x v="6"/>
    <n v="294732"/>
    <x v="0"/>
    <s v="23-Jan-2026"/>
    <s v="MOSES.AKHTAR"/>
    <m/>
  </r>
  <r>
    <n v="287"/>
    <x v="0"/>
    <s v="R-122219-2026"/>
    <s v="FMB-920"/>
    <s v="APX-946"/>
    <s v="SHAHID OMER"/>
    <s v="SUZUKI"/>
    <s v="PKS13048164"/>
    <s v="RS413PK10048165"/>
    <m/>
    <m/>
    <s v="Jan  2 2026  4:43PM"/>
    <s v="Jan  2 2026  7:00PM"/>
    <s v="ISLAMABAD"/>
    <s v="COMPLETED"/>
    <s v="Normal"/>
    <s v="Jan 17 2025 12:00AM"/>
    <x v="6"/>
    <n v="146459"/>
    <x v="0"/>
    <s v="2-Jan-2026"/>
    <s v="MOSES.AKHTAR"/>
    <m/>
  </r>
  <r>
    <n v="288"/>
    <x v="0"/>
    <s v="R-122220-2026"/>
    <s v="MT100"/>
    <s v="ATJ-897"/>
    <s v="MOHAMMAD WAQAS"/>
    <s v="TOYOTA"/>
    <s v="23919"/>
    <s v="9509639"/>
    <m/>
    <m/>
    <s v="Jan  2 2026  4:44PM"/>
    <s v="Jan  3 2026  4:45PM"/>
    <s v="ISLAMABAD"/>
    <s v="removal done"/>
    <s v="Normal"/>
    <s v="Jan  8 2024  5:45PM"/>
    <x v="6"/>
    <n v="294245"/>
    <x v="0"/>
    <s v="3-Jan-2026"/>
    <s v="MOSES.AKHTAR"/>
    <m/>
  </r>
  <r>
    <n v="289"/>
    <x v="0"/>
    <s v="R-122141-2026"/>
    <s v="FMB-920"/>
    <s v="AHQ-331"/>
    <s v="MUHAMMAD TAHIR QAMAR"/>
    <s v="TOYOTA"/>
    <s v="2A47216"/>
    <s v="9517589"/>
    <m/>
    <m/>
    <s v="Jan  1 2026  5:20PM"/>
    <s v="Jan  1 2026  5:32PM"/>
    <s v="LAHORE"/>
    <s v="COMPLETED"/>
    <s v="Normal"/>
    <s v="Jul 28 2022  3:53PM"/>
    <x v="6"/>
    <n v="318627"/>
    <x v="0"/>
    <s v="1-Jan-2026"/>
    <s v="MOSES.AKHTAR"/>
    <m/>
  </r>
  <r>
    <n v="290"/>
    <x v="0"/>
    <s v="R-123716-2026"/>
    <s v="FMB-920"/>
    <s v="SRG1792137"/>
    <s v="MR. MUHAMMAD FURQAN AZIZ"/>
    <s v="SUZUKI"/>
    <s v="220252"/>
    <s v="10120262"/>
    <m/>
    <m/>
    <s v="Jan 17 2026 10:42AM"/>
    <s v="Jan 19 2026 12:23PM"/>
    <s v="SARGODHA"/>
    <s v="COMPLETED"/>
    <s v="Normal"/>
    <s v="Sep 17 2021 12:32PM"/>
    <x v="6"/>
    <n v="232818"/>
    <x v="0"/>
    <s v="19-Jan-2026"/>
    <s v="MOSES.AKHTAR"/>
    <m/>
  </r>
  <r>
    <n v="291"/>
    <x v="0"/>
    <s v="R-122123-2026"/>
    <s v="FMB-900"/>
    <s v="BLS-188"/>
    <s v="AHMED ZUBAIR KAPADIA"/>
    <s v="TOYOTA"/>
    <s v="Q329076"/>
    <s v="ZRE172R-7028192"/>
    <m/>
    <m/>
    <s v="Jan  1 2026 12:44PM"/>
    <s v="Jan  1 2026  1:11PM"/>
    <s v="KARACHI"/>
    <s v="COMPLETED"/>
    <s v="Normal"/>
    <s v="Jul 22 2025  6:52PM"/>
    <x v="6"/>
    <n v="344612"/>
    <x v="0"/>
    <s v="1-Jan-2026"/>
    <s v="MOSES.AKHTAR"/>
    <m/>
  </r>
  <r>
    <n v="292"/>
    <x v="0"/>
    <s v="R-122535-2026"/>
    <s v="FMB910"/>
    <s v="BSP-786"/>
    <s v="MUHAMMAD SHAHZAD ANWAR"/>
    <s v="TOYOTA"/>
    <s v="Q068951"/>
    <s v="ZRE171R-6046485"/>
    <m/>
    <m/>
    <s v="Jan  7 2026  1:45PM"/>
    <s v="Jan  7 2026  4:30PM"/>
    <s v="KARACHI"/>
    <s v="COMPLETED"/>
    <s v="Normal"/>
    <s v="Oct  7 2024 10:39AM"/>
    <x v="6"/>
    <n v="314581"/>
    <x v="0"/>
    <s v="7-Jan-2026"/>
    <s v="MOSES.AKHTAR"/>
    <m/>
  </r>
  <r>
    <n v="293"/>
    <x v="0"/>
    <s v="R-123091-2026"/>
    <s v="G1C MINI"/>
    <s v="BAV-661"/>
    <s v="MUHAMMAD RAMZAN"/>
    <s v="HONDA"/>
    <s v="1015946"/>
    <s v="R028072"/>
    <m/>
    <m/>
    <s v="Jan 10 2026 11:18AM"/>
    <s v="Jan 10 2026  2:29PM"/>
    <s v="BHAWALPUR"/>
    <s v="COMPLETED"/>
    <s v="Normal"/>
    <s v="Nov  7 2022 11:23AM"/>
    <x v="6"/>
    <n v="268776"/>
    <x v="0"/>
    <s v="10-Jan-2026"/>
    <s v="MOSES.AKHTAR"/>
    <m/>
  </r>
  <r>
    <n v="294"/>
    <x v="0"/>
    <s v="R-115961-2025"/>
    <s v="FMB-920"/>
    <s v="ASB-763"/>
    <s v="ASMA HANIF"/>
    <s v="TOYOTA"/>
    <s v="14168"/>
    <s v="7008436"/>
    <m/>
    <m/>
    <s v="Oct 21 2025 10:00AM"/>
    <s v="Jan 14 2026 12:52PM"/>
    <s v="ISLAMABAD"/>
    <s v="COMPLETED"/>
    <s v="Normal"/>
    <s v="Dec 22 2020  4:32PM"/>
    <x v="6"/>
    <n v="204927"/>
    <x v="0"/>
    <s v="14-Jan-2026"/>
    <s v="MOSES.AKHTAR"/>
    <m/>
  </r>
  <r>
    <n v="295"/>
    <x v="0"/>
    <s v="R-124404-2026"/>
    <s v="G1C MINI"/>
    <s v="BFD-435"/>
    <s v="FAISAL HABIB"/>
    <s v="HYUNDAI"/>
    <s v="G4KMRA925755"/>
    <s v="PMHL341BMRN405401"/>
    <m/>
    <m/>
    <s v="Jan 27 2026  5:07PM"/>
    <s v="Jan 27 2026  5:17PM"/>
    <s v="JHANG"/>
    <s v="COMPLETED"/>
    <s v="Normal"/>
    <s v="Jan 27 2025 10:58AM"/>
    <x v="6"/>
    <n v="325491"/>
    <x v="0"/>
    <s v="27-Jan-2026"/>
    <s v="MOSES.AKHTAR"/>
    <m/>
  </r>
  <r>
    <n v="296"/>
    <x v="0"/>
    <s v="R-123007-2026"/>
    <s v="FMB-920"/>
    <s v="AMN-430"/>
    <s v="TOQEER ZAFAR"/>
    <s v="TOYOTA"/>
    <s v="2A56367"/>
    <s v="7035642"/>
    <m/>
    <m/>
    <s v="Jan 10 2026 11:01AM"/>
    <s v="Jan 12 2026  1:14PM"/>
    <s v="KARACHI"/>
    <s v="COMPLETED"/>
    <s v="Normal"/>
    <s v="Oct 26 2023  1:19PM"/>
    <x v="6"/>
    <n v="289585"/>
    <x v="0"/>
    <s v="12-Jan-2026"/>
    <s v="MOSES.AKHTAR"/>
    <m/>
  </r>
  <r>
    <n v="297"/>
    <x v="0"/>
    <s v="R-122120-2026"/>
    <s v="FMB-920"/>
    <s v="BAG-288"/>
    <s v="PESHAWAR MODEL SCHOOL SHERGARH CAMPUS"/>
    <s v="PEUGEOT"/>
    <s v="10XVDP1868095"/>
    <s v="NG3USHNLVMH500580"/>
    <m/>
    <m/>
    <s v="Jan  1 2026 12:40PM"/>
    <s v="Jan  5 2026  1:58PM"/>
    <s v="ISLAMABAD"/>
    <s v="COMPLETED"/>
    <s v="Normal"/>
    <s v="Sep 15 2022  1:25PM"/>
    <x v="6"/>
    <n v="264537"/>
    <x v="0"/>
    <s v="5-Jan-2026"/>
    <s v="MOSES.AKHTAR"/>
    <m/>
  </r>
  <r>
    <n v="298"/>
    <x v="0"/>
    <s v="R-122128-2026"/>
    <s v="JM-VG03"/>
    <s v="BN-1967"/>
    <s v="MOHSIN ZAMEER"/>
    <s v="TOYOTA"/>
    <s v="1KR-K025568"/>
    <s v="C0023512"/>
    <m/>
    <m/>
    <s v="Jan  1 2026  2:16PM"/>
    <s v="Jan  1 2026  7:13PM"/>
    <s v="KARACHI"/>
    <s v="COMPLETED"/>
    <s v="Normal"/>
    <s v="Mar  6 2025 12:55PM"/>
    <x v="6"/>
    <n v="329358"/>
    <x v="0"/>
    <s v="1-Jan-2026"/>
    <s v="MOSES.AKHTAR"/>
    <m/>
  </r>
  <r>
    <n v="299"/>
    <x v="0"/>
    <s v="R-122046-2025"/>
    <s v="FMB910"/>
    <s v="CAR-353"/>
    <s v="JEHANGIR"/>
    <s v="SUZUKI"/>
    <s v="R06D-K210542"/>
    <s v="MH95S-230537"/>
    <m/>
    <m/>
    <s v="Dec 31 2025  5:09PM"/>
    <s v="Jan  1 2026  6:43PM"/>
    <s v="KARACHI"/>
    <s v="COMPLETED"/>
    <s v="Normal"/>
    <s v="Dec  3 2024  7:04PM"/>
    <x v="6"/>
    <n v="320214"/>
    <x v="0"/>
    <s v="1-Jan-2026"/>
    <s v="MOSES.AKHTAR"/>
    <m/>
  </r>
  <r>
    <n v="300"/>
    <x v="0"/>
    <s v="R-122319-2026"/>
    <s v="JM-VG03"/>
    <s v="KHI74202528"/>
    <s v="PS SHAH SADAR DIN"/>
    <s v="HONDA"/>
    <s v="P426727"/>
    <s v="JF141402"/>
    <m/>
    <m/>
    <s v="Jan  5 2026 12:48PM"/>
    <s v="Jan  5 2026  3:29PM"/>
    <s v="D.G.KHAN"/>
    <s v="COMPLETED"/>
    <s v="Normal"/>
    <s v="Apr  7 2025  4:34PM"/>
    <x v="6"/>
    <n v="332533"/>
    <x v="0"/>
    <s v="5-Jan-2026"/>
    <s v="MOSES.AKHTAR"/>
    <m/>
  </r>
  <r>
    <n v="301"/>
    <x v="0"/>
    <s v="R-124556-2026"/>
    <s v="MTB-100"/>
    <s v="LHE29122057"/>
    <s v="ABDUL GHAFFAR"/>
    <s v="SUZUKI"/>
    <s v="6R149576"/>
    <s v="1049563"/>
    <m/>
    <m/>
    <s v="Jan 28 2026  4:50PM"/>
    <s v="Jan 29 2026  6:04PM"/>
    <s v="MULTAN"/>
    <s v="COMPLETED"/>
    <s v="Normal"/>
    <s v="Dec 29 2020  5:45PM"/>
    <x v="6"/>
    <n v="205332"/>
    <x v="0"/>
    <s v="29-Jan-2026"/>
    <s v="MOSES.AKHTAR"/>
    <m/>
  </r>
  <r>
    <n v="302"/>
    <x v="0"/>
    <s v="R-124577-2026"/>
    <s v="G1C MINI"/>
    <s v="BMA-125"/>
    <s v="TANVEER AHMED"/>
    <s v="TOYOTA"/>
    <s v="7274290"/>
    <s v="6333444"/>
    <m/>
    <m/>
    <s v="Jan 29 2026 10:07AM"/>
    <s v="Jan 29 2026  3:47PM"/>
    <s v="KARACHI"/>
    <s v="COMPLETED"/>
    <s v="Normal"/>
    <s v="Sep  5 2019 11:49AM"/>
    <x v="6"/>
    <n v="246988"/>
    <x v="0"/>
    <s v="29-Jan-2026"/>
    <s v="MOSES.AKHTAR"/>
    <m/>
  </r>
  <r>
    <n v="303"/>
    <x v="0"/>
    <s v="R-122373-2026"/>
    <s v="FMB-920"/>
    <s v="AWA-340"/>
    <s v="FAISAL IQBAL KHAN"/>
    <s v="HONDA"/>
    <s v="R18Z16928024"/>
    <s v="NFBFC666MR080612"/>
    <m/>
    <m/>
    <s v="Jan  5 2026  3:25PM"/>
    <s v="Jan 14 2026  4:10PM"/>
    <s v="LAHORE"/>
    <s v="COMPLETED"/>
    <s v="Normal"/>
    <s v="Nov  1 2023  3:57PM"/>
    <x v="6"/>
    <n v="289906"/>
    <x v="0"/>
    <s v="14-Jan-2026"/>
    <s v="MOSES.AKHTAR"/>
    <m/>
  </r>
  <r>
    <n v="304"/>
    <x v="0"/>
    <s v="R-124644-2026"/>
    <s v="G1C MINI"/>
    <s v="AYV-280"/>
    <s v="MUHAMMAD HAMMAD ASGHAR"/>
    <s v="HONDA"/>
    <s v="L15BG7912623"/>
    <s v="NFBFE1680NR002617"/>
    <m/>
    <m/>
    <s v="Jan 29 2026  4:40PM"/>
    <s v="Jan 30 2026  2:01PM"/>
    <s v="MULTAN"/>
    <s v="removal done"/>
    <s v="Normal"/>
    <s v="May 25 2022  5:55PM"/>
    <x v="6"/>
    <n v="254559"/>
    <x v="0"/>
    <s v="30-Jan-2026"/>
    <s v="MOSES.AKHTAR"/>
    <m/>
  </r>
  <r>
    <n v="305"/>
    <x v="0"/>
    <s v="R-124844-2026"/>
    <s v="FMB-920"/>
    <s v="AZC-585"/>
    <s v="FARHANA FAISAL"/>
    <s v="TOYOTA"/>
    <s v="Y704157"/>
    <s v="2158956"/>
    <m/>
    <m/>
    <s v="Jan 31 2026  3:27PM"/>
    <s v="Jan 31 2026  3:36PM"/>
    <s v="KARACHI"/>
    <s v="COMPLETED"/>
    <s v="Normal"/>
    <s v="Sep 30 2025  5:23PM"/>
    <x v="6"/>
    <n v="352522"/>
    <x v="0"/>
    <s v="31-Jan-2026"/>
    <s v="MOSES.AKHTAR"/>
    <m/>
  </r>
  <r>
    <n v="306"/>
    <x v="0"/>
    <s v="R-124764-2026"/>
    <s v="JM-VG03"/>
    <s v="MUL211120241"/>
    <s v="SAIMA KHAN"/>
    <s v="SUZUKI"/>
    <s v="326655"/>
    <s v="1226689"/>
    <m/>
    <m/>
    <s v="Jan 30 2026  9:38AM"/>
    <s v="Jan 31 2026  1:34PM"/>
    <s v="MULTAN"/>
    <s v="COMPLETED"/>
    <s v="Normal"/>
    <s v="Nov 22 2024 10:31AM"/>
    <x v="6"/>
    <n v="319158"/>
    <x v="0"/>
    <s v="31-Jan-2026"/>
    <s v="MOSES.AKHTAR"/>
    <m/>
  </r>
  <r>
    <n v="307"/>
    <x v="0"/>
    <s v="R-122723-2026"/>
    <s v="G1C MINI"/>
    <s v="BK-5305"/>
    <s v="SHAHBAZ HUSSAIN"/>
    <s v="KIA"/>
    <s v="MH330105"/>
    <s v="P516702"/>
    <m/>
    <m/>
    <s v="Jan  8 2026  5:34PM"/>
    <s v="Jan  8 2026  7:47PM"/>
    <s v="KARACHI"/>
    <s v="03092229310"/>
    <s v="Normal"/>
    <s v="Jan  1 2024  6:27PM"/>
    <x v="6"/>
    <n v="293739"/>
    <x v="0"/>
    <s v="8-Jan-2026"/>
    <s v="MOSES.AKHTAR"/>
    <m/>
  </r>
  <r>
    <n v="308"/>
    <x v="0"/>
    <s v="R-122725-2026"/>
    <s v="G1C MINI"/>
    <s v="KHI111202410"/>
    <s v="AHMED RAZA"/>
    <s v="SUZUKI"/>
    <s v="292624"/>
    <s v="1192730"/>
    <m/>
    <m/>
    <s v="Jan  8 2026  6:18PM"/>
    <s v="Jan  8 2026  6:28PM"/>
    <s v="KARACHI"/>
    <s v="COMPLETED"/>
    <s v="Normal"/>
    <s v="Jan 11 2024 12:17PM"/>
    <x v="6"/>
    <n v="294421"/>
    <x v="0"/>
    <s v="8-Jan-2026"/>
    <s v="MOSES.AKHTAR"/>
    <m/>
  </r>
  <r>
    <n v="309"/>
    <x v="0"/>
    <s v="R-113210-2025"/>
    <s v="G1C MINI"/>
    <s v="BBU-594"/>
    <s v="ADNAN MALIK"/>
    <s v="SUZUKI"/>
    <s v="255079"/>
    <s v="1155066"/>
    <m/>
    <m/>
    <s v="Oct  9 2025  1:11PM"/>
    <s v="Jan 19 2026  3:18PM"/>
    <s v="ISLAMABAD"/>
    <s v="COMPLETED"/>
    <s v="Normal"/>
    <s v="Oct 22 2024  2:50PM"/>
    <x v="6"/>
    <n v="316163"/>
    <x v="0"/>
    <s v="19-Jan-2026"/>
    <s v="MOSES.AKHTAR"/>
    <m/>
  </r>
  <r>
    <n v="310"/>
    <x v="0"/>
    <s v="R-122431-2026"/>
    <s v="G1C MINI"/>
    <s v="ISL11202"/>
    <s v="MUHAMMAD ABBAS"/>
    <s v="HONDA"/>
    <s v="7917469"/>
    <s v="PR-007470"/>
    <m/>
    <m/>
    <s v="Jan  6 2026  3:47PM"/>
    <s v="Jan  6 2026  4:06PM"/>
    <s v="ISLAMABAD"/>
    <s v="COMPLETED"/>
    <s v="Normal"/>
    <s v="Jan  1 2024  3:47PM"/>
    <x v="6"/>
    <n v="293734"/>
    <x v="0"/>
    <s v="6-Jan-2026"/>
    <s v="MOSES.AKHTAR"/>
    <m/>
  </r>
  <r>
    <n v="311"/>
    <x v="0"/>
    <s v="R-122782-2026"/>
    <s v="FMB910"/>
    <s v="AEK-8207"/>
    <s v="M/S JP DISTRIBUTOR"/>
    <s v="UNITED"/>
    <s v="U779975"/>
    <s v="100803873"/>
    <m/>
    <m/>
    <s v="Jan  9 2026 12:39PM"/>
    <s v="Jan 10 2026 10:00AM"/>
    <s v="FAISALABAD"/>
    <s v="Removal Done Sakhawat Ali"/>
    <s v="Normal"/>
    <s v="Sep 16 2023  6:36PM"/>
    <x v="6"/>
    <n v="287351"/>
    <x v="0"/>
    <s v="10-Jan-2026"/>
    <s v="MOSES.AKHTAR"/>
    <m/>
  </r>
  <r>
    <n v="312"/>
    <x v="0"/>
    <s v="R-122819-2026"/>
    <s v="FMB910"/>
    <s v="ARA-955"/>
    <s v="SIKANDAR ZAMAN"/>
    <s v="HONDA"/>
    <s v="3413533"/>
    <s v="1023492"/>
    <m/>
    <m/>
    <s v="Jan  9 2026  1:10PM"/>
    <s v="Jan 12 2026  4:37PM"/>
    <s v="PESHAWAR"/>
    <s v="COMPLETED"/>
    <s v="Normal"/>
    <s v="Oct 24 2020  1:16PM"/>
    <x v="6"/>
    <n v="200416"/>
    <x v="0"/>
    <s v="12-Jan-2026"/>
    <s v="MOSES.AKHTAR"/>
    <m/>
  </r>
  <r>
    <n v="313"/>
    <x v="0"/>
    <s v="R-122991-2026"/>
    <s v="IDST100"/>
    <s v="MNA19-715"/>
    <s v="SOHAIL HAMEED KHAN"/>
    <s v="SUZUKI"/>
    <s v="187201"/>
    <s v="10087198"/>
    <m/>
    <m/>
    <s v="Jan  9 2026  6:06PM"/>
    <s v="Jan 10 2026  9:45AM"/>
    <s v="MULTAN"/>
    <s v="removal done"/>
    <s v="Normal"/>
    <s v="Jan  3 2025 10:15AM"/>
    <x v="6"/>
    <n v="323130"/>
    <x v="0"/>
    <s v="10-Jan-2026"/>
    <s v="MOSES.AKHTAR"/>
    <m/>
  </r>
  <r>
    <n v="314"/>
    <x v="0"/>
    <s v="R-122992-2026"/>
    <s v="G1C MINI"/>
    <s v="KHI20625109"/>
    <s v="ASIF JAWAID"/>
    <s v="SUZUKI"/>
    <s v="356805"/>
    <s v="1256818"/>
    <m/>
    <m/>
    <s v="Jan  9 2026  6:51PM"/>
    <s v="Jan  9 2026  7:01PM"/>
    <s v="KARACHI"/>
    <s v="COMPLETED"/>
    <s v="Normal"/>
    <s v="Nov 11 2024  5:36PM"/>
    <x v="6"/>
    <n v="340501"/>
    <x v="0"/>
    <s v="9-Jan-2026"/>
    <s v="MOSES.AKHTAR"/>
    <m/>
  </r>
  <r>
    <n v="315"/>
    <x v="0"/>
    <s v="R-122843-2026"/>
    <s v="FMB910"/>
    <s v="JHL10102215"/>
    <s v="FARUKH IQBAL"/>
    <s v="HONDA"/>
    <s v="1014299"/>
    <s v="NR025915"/>
    <m/>
    <m/>
    <s v="Jan  9 2026  1:12PM"/>
    <s v="Jan 12 2026  4:56PM"/>
    <s v="MULTAN"/>
    <s v="removal done"/>
    <s v="Normal"/>
    <s v="Oct 10 2022 12:09PM"/>
    <x v="6"/>
    <n v="266532"/>
    <x v="0"/>
    <s v="12-Jan-2026"/>
    <s v="MOSES.AKHTAR"/>
    <m/>
  </r>
  <r>
    <n v="316"/>
    <x v="0"/>
    <s v="R-123931-2026"/>
    <s v="FMB-920"/>
    <s v="AXM-713"/>
    <s v="M/S MRK DEVELOPERS"/>
    <s v="CHANGAN"/>
    <s v="JL473ZQ7SN8AT110883"/>
    <s v="NKMASE2E9S1006107"/>
    <m/>
    <m/>
    <s v="Jan 20 2026 12:47PM"/>
    <s v="Jan 20 2026  4:17PM"/>
    <s v="LAHORE"/>
    <s v="done"/>
    <s v="Normal"/>
    <s v="Sep 16 2025  2:31PM"/>
    <x v="6"/>
    <n v="350819"/>
    <x v="0"/>
    <s v="20-Jan-2026"/>
    <s v="MOSES.AKHTAR"/>
    <m/>
  </r>
  <r>
    <n v="317"/>
    <x v="0"/>
    <s v="R-124074-2026"/>
    <s v="G1C MINI"/>
    <s v="LHE1032025"/>
    <s v="MUHAMMAD YAHYA RAFI"/>
    <s v="CHANGAN"/>
    <s v="383089"/>
    <s v="10024630"/>
    <m/>
    <m/>
    <s v="Jan 22 2026 11:10AM"/>
    <s v="Jan 22 2026  5:20PM"/>
    <s v="LAHORE"/>
    <s v="normal removal"/>
    <s v="Normal"/>
    <s v="Mar 10 2025  2:05PM"/>
    <x v="6"/>
    <n v="329674"/>
    <x v="0"/>
    <s v="22-Jan-2026"/>
    <s v="MOSES.AKHTAR"/>
    <m/>
  </r>
  <r>
    <n v="318"/>
    <x v="0"/>
    <s v="R-123969-2026"/>
    <s v="FMB-920"/>
    <s v="LAZ-7918"/>
    <s v="ABDULLAH"/>
    <s v="HONDA"/>
    <s v="Y238967"/>
    <s v="EG238985"/>
    <m/>
    <m/>
    <s v="Jan 20 2026  3:54PM"/>
    <s v="Jan 28 2026 12:58PM"/>
    <s v="LARKANA"/>
    <s v="COMPLETED"/>
    <s v="Normal"/>
    <s v="Sep 11 2025  3:39PM"/>
    <x v="6"/>
    <n v="350351"/>
    <x v="0"/>
    <s v="28-Jan-2026"/>
    <s v="MOSES.AKHTAR"/>
    <m/>
  </r>
  <r>
    <n v="319"/>
    <x v="0"/>
    <s v="R-123976-2026"/>
    <s v="JM-VG03"/>
    <s v="BBG-321"/>
    <s v="SYED HASAN TASSADUQ ALI BOKHARI"/>
    <s v="HONDA"/>
    <s v="7915624"/>
    <s v="NR-005625"/>
    <m/>
    <m/>
    <s v="Jan 20 2026  4:25PM"/>
    <s v="Jan 20 2026  4:36PM"/>
    <s v="ISLAMABAD"/>
    <s v="COMPLETED"/>
    <s v="Normal"/>
    <s v="Jan 20 2023 12:30PM"/>
    <x v="6"/>
    <n v="274544"/>
    <x v="0"/>
    <s v="20-Jan-2026"/>
    <s v="MOSES.AKHTAR"/>
    <m/>
  </r>
  <r>
    <n v="320"/>
    <x v="0"/>
    <s v="R-123788-2026"/>
    <s v="FMB-920"/>
    <s v="BRE-876"/>
    <s v="MUHAMMAD ZUBAIR"/>
    <s v="SUZUKI"/>
    <s v="PK10B203010"/>
    <s v="K10102983"/>
    <m/>
    <m/>
    <s v="Jan 19 2026 11:17AM"/>
    <s v="Jan 19 2026  6:06PM"/>
    <s v="KARACHI"/>
    <s v="COMPLETED"/>
    <s v="Normal"/>
    <s v="Dec 18 2019  2:19PM"/>
    <x v="6"/>
    <n v="145420"/>
    <x v="0"/>
    <s v="19-Jan-2026"/>
    <s v="MOSES.AKHTAR"/>
    <m/>
  </r>
  <r>
    <n v="321"/>
    <x v="0"/>
    <s v="R-124336-2026"/>
    <s v="FMB910"/>
    <s v="APG-098"/>
    <s v="IMRAN ALI SHOUKAT"/>
    <s v="SUZUKI"/>
    <s v="6R275589"/>
    <s v="NF1AET306H1175564"/>
    <m/>
    <m/>
    <s v="Jan 27 2026 11:56AM"/>
    <s v="Jan 27 2026  3:48PM"/>
    <s v="MULTAN"/>
    <s v="removal done"/>
    <s v="Normal"/>
    <s v="Jun 10 2023 10:28AM"/>
    <x v="6"/>
    <n v="282185"/>
    <x v="0"/>
    <s v="27-Jan-2026"/>
    <s v="MOSES.AKHTAR"/>
    <m/>
  </r>
  <r>
    <n v="322"/>
    <x v="0"/>
    <s v="R-124341-2026"/>
    <s v="FMB-900"/>
    <s v="ASB-510"/>
    <s v="SAJID UR REHMAN"/>
    <s v="TOYOTA"/>
    <s v="9Z03890"/>
    <s v="ZVG10R0902786"/>
    <m/>
    <m/>
    <s v="Jan 27 2026 12:21PM"/>
    <s v="Jan 27 2026 12:34PM"/>
    <s v="GUJRANWALA"/>
    <s v="COMPLETED"/>
    <s v="Normal"/>
    <s v="Jan 20 2025  1:14PM"/>
    <x v="6"/>
    <n v="324768"/>
    <x v="0"/>
    <s v="27-Jan-2026"/>
    <s v="MOSES.AKHTAR"/>
    <m/>
  </r>
  <r>
    <n v="323"/>
    <x v="0"/>
    <s v="R-124313-2026"/>
    <s v="FMB910"/>
    <s v="ZZ-404"/>
    <s v="SAAD KHAN"/>
    <s v="TOYOTA"/>
    <s v="ZZ-404"/>
    <s v="5134332"/>
    <m/>
    <m/>
    <s v="Jan 26 2026  5:39PM"/>
    <s v="Jan 26 2026  5:50PM"/>
    <s v="ISLAMABAD"/>
    <s v="COMPLETED"/>
    <s v="Normal"/>
    <s v="Jan 23 2025  2:01PM"/>
    <x v="6"/>
    <n v="325177"/>
    <x v="0"/>
    <s v="26-Jan-2026"/>
    <s v="MOSES.AKHTAR"/>
    <m/>
  </r>
  <r>
    <n v="324"/>
    <x v="0"/>
    <s v="R-124314-2026"/>
    <s v="G1C MINI"/>
    <s v="CZ-296"/>
    <s v="muhammad ashfaq"/>
    <s v="TOYOTA"/>
    <s v="305133"/>
    <s v="C7004161"/>
    <m/>
    <m/>
    <s v="Jan 26 2026  5:39PM"/>
    <s v="Jan 26 2026  5:51PM"/>
    <s v="ISLAMABAD"/>
    <s v="COMPLETED"/>
    <s v="Normal"/>
    <s v="Jan 23 2025  1:54PM"/>
    <x v="6"/>
    <n v="325176"/>
    <x v="0"/>
    <s v="26-Jan-2026"/>
    <s v="MOSES.AKHTAR"/>
    <m/>
  </r>
  <r>
    <n v="325"/>
    <x v="0"/>
    <s v="R-124268-2026"/>
    <s v="JM-VG03"/>
    <s v="BBP-192"/>
    <s v="SYED RIZWAN ALI"/>
    <s v="TOYOTA"/>
    <s v="Z031090"/>
    <s v="NZE140-2191317"/>
    <m/>
    <m/>
    <s v="Jan 26 2026  2:05PM"/>
    <s v="Jan 26 2026  4:53PM"/>
    <s v="KARACHI"/>
    <s v="COMPLETED"/>
    <s v="Normal"/>
    <s v="Sep 19 2023  3:32PM"/>
    <x v="6"/>
    <n v="287522"/>
    <x v="0"/>
    <s v="26-Jan-2026"/>
    <s v="MOSES.AKHTAR"/>
    <m/>
  </r>
  <r>
    <n v="326"/>
    <x v="0"/>
    <s v="R-124189-2026"/>
    <s v="FMB910"/>
    <s v="ADU-429"/>
    <s v="ASAD EJAZ BAIG"/>
    <s v="TOYOTA"/>
    <s v="2A32171"/>
    <s v="NSP150R7019730"/>
    <m/>
    <m/>
    <s v="Jan 23 2026  4:18PM"/>
    <s v="Jan 27 2026  4:23PM"/>
    <s v="FAISALABAD"/>
    <s v="ok"/>
    <s v="Normal"/>
    <s v="Oct 17 2025 12:49PM"/>
    <x v="6"/>
    <n v="354666"/>
    <x v="0"/>
    <s v="27-Jan-2026"/>
    <s v="MOSES.AKHTAR"/>
    <m/>
  </r>
  <r>
    <n v="327"/>
    <x v="0"/>
    <s v="R-124197-2026"/>
    <s v="MT100"/>
    <s v="LEH16-8747"/>
    <s v="ALLMED SOLUTION A/C ZAKIR MALIK"/>
    <s v="TOYOTA"/>
    <s v="1KR1309353"/>
    <s v="SP1302047888"/>
    <m/>
    <m/>
    <s v="Jan 23 2026  5:20PM"/>
    <s v="Jan 26 2026 12:24PM"/>
    <s v="ISLAMABAD"/>
    <s v="COMPLETED"/>
    <s v="Normal"/>
    <s v="Jul  2 2025 11:51AM"/>
    <x v="6"/>
    <n v="341904"/>
    <x v="0"/>
    <s v="26-Jan-2026"/>
    <s v="MOSES.AKHTAR"/>
    <m/>
  </r>
  <r>
    <n v="328"/>
    <x v="0"/>
    <s v="R-124298-2026"/>
    <s v="FMB-920"/>
    <s v="MUL2932236"/>
    <s v="MR. MUHAMMAD NAWAZ"/>
    <s v="SUZUKI"/>
    <s v="6R216645"/>
    <s v="1117164"/>
    <m/>
    <m/>
    <s v="Jan 26 2026  4:50PM"/>
    <s v="Jan 28 2026 12:29PM"/>
    <s v="MULTAN"/>
    <s v="COMPLETED"/>
    <s v="Normal"/>
    <s v="Mar 29 2022  2:15PM"/>
    <x v="6"/>
    <n v="248925"/>
    <x v="0"/>
    <s v="28-Jan-2026"/>
    <s v="MOSES.AKHTAR"/>
    <m/>
  </r>
  <r>
    <n v="329"/>
    <x v="0"/>
    <s v="R-124080-2026"/>
    <s v="JM-VG03"/>
    <s v="BHY-171"/>
    <s v="Sara Atif"/>
    <s v="HONDA"/>
    <s v="L13Z17459070"/>
    <s v="NFDGM-1659HR201781"/>
    <m/>
    <m/>
    <s v="Jan 22 2026 12:12PM"/>
    <s v="Jan 23 2026  2:03PM"/>
    <s v="ISLAMABAD"/>
    <s v="COMPLETED"/>
    <s v="Normal"/>
    <s v="Apr  9 2025  9:59AM"/>
    <x v="6"/>
    <n v="332666"/>
    <x v="0"/>
    <s v="23-Jan-2026"/>
    <s v="MOSES.AKHTAR"/>
    <m/>
  </r>
  <r>
    <n v="330"/>
    <x v="0"/>
    <s v="R-124061-2026"/>
    <s v="JM-VG03"/>
    <s v="BP-2700"/>
    <s v="NAVEED AHMED"/>
    <s v="KIA"/>
    <s v="G4FTH765091"/>
    <s v="NG3NO5PVBSP701772"/>
    <m/>
    <m/>
    <s v="Jan 21 2026  7:08PM"/>
    <s v="Jan 21 2026  7:56PM"/>
    <s v="KARACHI"/>
    <s v="COMPLETED"/>
    <s v="Normal"/>
    <s v="Oct  4 2025  6:06PM"/>
    <x v="6"/>
    <n v="353162"/>
    <x v="0"/>
    <s v="21-Jan-2026"/>
    <s v="MOSES.AKHTAR"/>
    <m/>
  </r>
  <r>
    <n v="331"/>
    <x v="0"/>
    <s v="R-124024-2026"/>
    <s v="FMB-920"/>
    <s v="BXM-050"/>
    <s v="ANAS KHAN"/>
    <s v="TOYOTA"/>
    <s v="Q350225"/>
    <s v="7049373"/>
    <m/>
    <m/>
    <s v="Jan 21 2026  2:33PM"/>
    <s v="Jan 21 2026  4:09PM"/>
    <s v="KARACHI"/>
    <s v="rimoal dun"/>
    <s v="Normal"/>
    <s v="Dec 11 2024 12:00AM"/>
    <x v="6"/>
    <n v="219843"/>
    <x v="0"/>
    <s v="21-Jan-2026"/>
    <s v="MOSES.AKHTAR"/>
    <m/>
  </r>
  <r>
    <n v="332"/>
    <x v="0"/>
    <s v="R-122287-2026"/>
    <s v="G1C MINI"/>
    <s v="BWP-273"/>
    <s v="RAJESH KUMAR"/>
    <s v="TOYOTA"/>
    <s v="Q088812"/>
    <s v="ZRE171R-6066125"/>
    <m/>
    <m/>
    <s v="Jan  5 2026 11:18AM"/>
    <s v="Jan 21 2026 12:28PM"/>
    <s v="KARACHI"/>
    <s v="COMPLETED"/>
    <s v="Normal"/>
    <s v="May 17 2022  2:03PM"/>
    <x v="6"/>
    <n v="253573"/>
    <x v="0"/>
    <s v="21-Jan-2026"/>
    <s v="MOSES.AKHTAR"/>
    <m/>
  </r>
  <r>
    <n v="333"/>
    <x v="0"/>
    <s v="R-122327-2026"/>
    <s v="JM-VG03"/>
    <s v="DGK542025"/>
    <s v="PS KOT CHUTTA"/>
    <s v="HONDA"/>
    <s v="T986113"/>
    <s v="EC671099"/>
    <m/>
    <m/>
    <s v="Jan  5 2026 12:50PM"/>
    <s v="Jan  5 2026  3:25PM"/>
    <s v="D.G.KHAN"/>
    <s v="COMPLETED"/>
    <s v="Normal"/>
    <s v="Apr  7 2025 11:34AM"/>
    <x v="6"/>
    <n v="332302"/>
    <x v="0"/>
    <s v="5-Jan-2026"/>
    <s v="MOSES.AKHTAR"/>
    <m/>
  </r>
  <r>
    <n v="334"/>
    <x v="0"/>
    <s v="R-122266-2026"/>
    <s v="MTB-100"/>
    <s v="LHE672283"/>
    <s v="MUHAMMAD ABRAR CHAUHAN"/>
    <s v="SUZUKI"/>
    <s v="6R240166"/>
    <s v="NF1AET306H1140233"/>
    <m/>
    <m/>
    <s v="Jan  5 2026  9:45AM"/>
    <s v="Jan  5 2026  8:02PM"/>
    <s v="LAHORE"/>
    <s v="normal removal"/>
    <s v="Normal"/>
    <s v="Jul  6 2022  3:02PM"/>
    <x v="6"/>
    <n v="259582"/>
    <x v="0"/>
    <s v="5-Jan-2026"/>
    <s v="MOSES.AKHTAR"/>
    <m/>
  </r>
  <r>
    <n v="335"/>
    <x v="0"/>
    <s v="R-122418-2026"/>
    <s v="FM-1100"/>
    <s v="BXG-364"/>
    <s v="MUHAMMAD AZHAR"/>
    <s v="CHANGAN"/>
    <s v="506053"/>
    <s v="1009694"/>
    <m/>
    <m/>
    <s v="Jan  6 2026  2:26PM"/>
    <s v="Jan  7 2026  3:33PM"/>
    <s v="MIRPURKHAS"/>
    <s v="ok"/>
    <s v="Normal"/>
    <s v="Aug 18 2025  3:00PM"/>
    <x v="6"/>
    <n v="347615"/>
    <x v="0"/>
    <s v="7-Jan-2026"/>
    <s v="MOSES.AKHTAR"/>
    <m/>
  </r>
  <r>
    <n v="336"/>
    <x v="0"/>
    <s v="R-122484-2026"/>
    <s v="FMB-920"/>
    <s v="AAJ-307"/>
    <s v="MUNAWAR ABBAS"/>
    <s v="HONDA"/>
    <s v="7540668"/>
    <s v="R263353"/>
    <m/>
    <m/>
    <s v="Jan  7 2026 12:58PM"/>
    <s v="Jan  8 2026  1:46PM"/>
    <s v="LAYYAH"/>
    <s v="COMPLETED"/>
    <s v="Normal"/>
    <s v="Sep 10 2020  5:09PM"/>
    <x v="6"/>
    <n v="196717"/>
    <x v="0"/>
    <s v="8-Jan-2026"/>
    <s v="MOSES.AKHTAR"/>
    <m/>
  </r>
  <r>
    <n v="337"/>
    <x v="0"/>
    <s v="R-122398-2026"/>
    <s v="FMB-920"/>
    <s v="MUL313235"/>
    <s v="RISE AG PAKISTAN"/>
    <s v="SUZUKI"/>
    <s v="6R270215"/>
    <s v="NF1AET306H1170212"/>
    <m/>
    <m/>
    <s v="Jan  6 2026 10:22AM"/>
    <s v="Jan  6 2026  2:52PM"/>
    <s v="MULTAN"/>
    <s v="COMPLETED"/>
    <s v="Normal"/>
    <s v="Mar 31 2023 12:02PM"/>
    <x v="6"/>
    <n v="278873"/>
    <x v="0"/>
    <s v="6-Jan-2026"/>
    <s v="MOSES.AKHTAR"/>
    <m/>
  </r>
  <r>
    <n v="338"/>
    <x v="0"/>
    <s v="R-122636-2026"/>
    <s v="FMB-920"/>
    <s v="BRQ-778"/>
    <s v="D DRIVE &amp; CO"/>
    <s v="SUZUKI"/>
    <s v="6R126684"/>
    <s v="H1026578"/>
    <m/>
    <m/>
    <s v="Jan  7 2026  4:28PM"/>
    <s v="Jan  7 2026  4:38PM"/>
    <s v="KARACHI"/>
    <s v="COMPLETED"/>
    <s v="Normal"/>
    <s v="Jul  9 2025 12:00AM"/>
    <x v="6"/>
    <n v="200036"/>
    <x v="0"/>
    <s v="7-Jan-2026"/>
    <s v="MOSES.AKHTAR"/>
    <m/>
  </r>
  <r>
    <n v="339"/>
    <x v="0"/>
    <s v="R-122523-2026"/>
    <s v="FMB-920"/>
    <s v="AQ-920"/>
    <s v="SHABANA MEHNAZ"/>
    <s v="SUZUKI"/>
    <s v="1006289"/>
    <s v="01122807"/>
    <m/>
    <m/>
    <s v="Jan  7 2026  1:15PM"/>
    <s v="Jan  8 2026  4:08PM"/>
    <s v="JHELUM"/>
    <s v="COMPLETED"/>
    <s v="Normal"/>
    <s v="Sep 26 2020  3:10PM"/>
    <x v="6"/>
    <n v="198067"/>
    <x v="0"/>
    <s v="8-Jan-2026"/>
    <s v="MOSES.AKHTAR"/>
    <m/>
  </r>
  <r>
    <n v="340"/>
    <x v="0"/>
    <s v="R-122660-2026"/>
    <s v="G1C MINI"/>
    <s v="AMN-390"/>
    <s v="TAHIR MASOOD SHAIKH"/>
    <s v="SUZUKI"/>
    <s v="6R261411"/>
    <s v="NF1AET306H1161395"/>
    <m/>
    <m/>
    <s v="Jan  8 2026 12:06PM"/>
    <s v="Jan  8 2026  4:00PM"/>
    <s v="BHAWALPUR"/>
    <s v="COMPLETED"/>
    <s v="Normal"/>
    <s v="Dec  2 2022  5:37PM"/>
    <x v="6"/>
    <n v="270886"/>
    <x v="0"/>
    <s v="8-Jan-2026"/>
    <s v="MOSES.AKHTAR"/>
    <m/>
  </r>
  <r>
    <n v="341"/>
    <x v="0"/>
    <s v="R-122632-2026"/>
    <s v="FMB-920"/>
    <s v="LA-4541"/>
    <s v="MR. ADNAN SALEEM"/>
    <s v="TOYOTA"/>
    <s v="1GD5051978"/>
    <s v="GUN126R-5548056"/>
    <m/>
    <m/>
    <s v="Jan  7 2026  3:59PM"/>
    <s v="Jan  7 2026  4:08PM"/>
    <s v="KARACHI"/>
    <s v="COMPLETED"/>
    <s v="Normal"/>
    <s v="Jan 10 2025 12:00AM"/>
    <x v="6"/>
    <n v="276839"/>
    <x v="0"/>
    <s v="7-Jan-2026"/>
    <s v="MOSES.AKHTAR"/>
    <m/>
  </r>
  <r>
    <n v="342"/>
    <x v="0"/>
    <s v="R-123503-2026"/>
    <s v="FM-1100"/>
    <s v="CCG-725"/>
    <s v="MUHAMMAD ZAKKI"/>
    <s v="TOYOTA"/>
    <s v="2A83224"/>
    <s v="R-7060027"/>
    <m/>
    <m/>
    <s v="Jan 14 2026  1:26PM"/>
    <s v="Jan 14 2026  2:24PM"/>
    <s v="KARACHI"/>
    <s v="COMPLETED"/>
    <s v="Normal"/>
    <s v="Oct  3 2025 10:09AM"/>
    <x v="6"/>
    <n v="352948"/>
    <x v="0"/>
    <s v="14-Jan-2026"/>
    <s v="MOSES.AKHTAR"/>
    <m/>
  </r>
  <r>
    <n v="343"/>
    <x v="0"/>
    <s v="R-122771-2026"/>
    <s v="FMB-920"/>
    <s v="FSP-945"/>
    <s v="M/S JP DISTRIBUTOR"/>
    <s v="HYUNDAI"/>
    <s v="6338314"/>
    <s v="133145"/>
    <m/>
    <m/>
    <s v="Jan  9 2026 12:36PM"/>
    <s v="Jan 12 2026 12:59PM"/>
    <s v="FAISALABAD"/>
    <s v="Removal Done Sakhawat Ali"/>
    <s v="Normal"/>
    <s v="Aug 28 2023 12:36PM"/>
    <x v="6"/>
    <n v="286019"/>
    <x v="0"/>
    <s v="12-Jan-2026"/>
    <s v="MOSES.AKHTAR"/>
    <m/>
  </r>
  <r>
    <n v="344"/>
    <x v="0"/>
    <s v="R-123645-2026"/>
    <s v="FMB910"/>
    <s v="BYS-259"/>
    <s v="ABDUL RAZZAK VOHRA"/>
    <s v="SUZUKI"/>
    <s v="PK10K206157"/>
    <s v="NF1AVK31H10106155"/>
    <m/>
    <m/>
    <s v="Jan 16 2026  9:49AM"/>
    <s v="Jan 16 2026 12:53PM"/>
    <s v="KARACHI"/>
    <s v="COMPLETED"/>
    <s v="Normal"/>
    <s v="Nov 11 2024 12:00AM"/>
    <x v="6"/>
    <n v="317923"/>
    <x v="0"/>
    <s v="16-Jan-2026"/>
    <s v="MOSES.AKHTAR"/>
    <m/>
  </r>
  <r>
    <n v="345"/>
    <x v="0"/>
    <s v="R-122735-2026"/>
    <s v="TM2 (FM2)"/>
    <s v="BWC-641"/>
    <s v="USMAN GHANI"/>
    <s v="TOYOTA"/>
    <s v="Q092116"/>
    <s v="ZRE171R-6069555"/>
    <m/>
    <m/>
    <s v="Jan  9 2026 12:06PM"/>
    <s v="Jan  9 2026  7:49PM"/>
    <s v="KARACHI"/>
    <s v="COMPLETED"/>
    <s v="Normal"/>
    <s v="Sep 13 2023  7:34PM"/>
    <x v="6"/>
    <n v="338294"/>
    <x v="0"/>
    <s v="9-Jan-2026"/>
    <s v="MOSES.AKHTAR"/>
    <m/>
  </r>
  <r>
    <n v="346"/>
    <x v="0"/>
    <s v="R-123834-2026"/>
    <s v="FMB-920"/>
    <s v="ACA-891"/>
    <s v="MUHAMMAD NAWAZ"/>
    <s v="PRINCE"/>
    <s v="09608951"/>
    <s v="PAILPPM21A01880"/>
    <m/>
    <m/>
    <s v="Jan 19 2026 12:49PM"/>
    <s v="Jan 19 2026  6:02PM"/>
    <s v="LAHORE"/>
    <s v="COMPLETED"/>
    <s v="Normal"/>
    <s v="Jan 26 2021  4:52PM"/>
    <x v="6"/>
    <n v="207432"/>
    <x v="0"/>
    <s v="19-Jan-2026"/>
    <s v="MOSES.AKHTAR"/>
    <m/>
  </r>
  <r>
    <n v="347"/>
    <x v="0"/>
    <s v="R-123804-2026"/>
    <s v="MTB-100"/>
    <s v="LHE8122078"/>
    <s v="SAMIA SHAMIM"/>
    <s v="DAIHATSU"/>
    <s v="1KR-2056571"/>
    <s v="M700S-0008253"/>
    <m/>
    <m/>
    <s v="Jan 19 2026 11:32AM"/>
    <s v="Jan 19 2026  5:17PM"/>
    <s v="LAHORE"/>
    <s v="done"/>
    <s v="Normal"/>
    <s v="Dec  8 2020  8:34PM"/>
    <x v="6"/>
    <n v="204007"/>
    <x v="0"/>
    <s v="19-Jan-2026"/>
    <s v="MOSES.AKHTAR"/>
    <m/>
  </r>
  <r>
    <n v="348"/>
    <x v="0"/>
    <s v="R-123552-2026"/>
    <s v="FMB-920"/>
    <s v="AEJ-889"/>
    <s v="SHEIKH SHAHIBZAD AHMAD"/>
    <s v="SUZUKI"/>
    <s v="6R176269"/>
    <s v="1076247"/>
    <m/>
    <m/>
    <s v="Jan 14 2026  2:39PM"/>
    <s v="Jan 14 2026  6:12PM"/>
    <s v="LAHORE"/>
    <s v="COMPLETED"/>
    <s v="Normal"/>
    <s v="Jul 31 2021 10:54AM"/>
    <x v="6"/>
    <n v="219460"/>
    <x v="0"/>
    <s v="14-Jan-2026"/>
    <s v="MOSES.AKHTAR"/>
    <m/>
  </r>
  <r>
    <n v="349"/>
    <x v="0"/>
    <s v="R-123675-2026"/>
    <s v="G1C MINI"/>
    <s v="BNE-535"/>
    <s v="MUHAMMAD AMIN KANTH"/>
    <s v="SUZUKI"/>
    <s v="PK10K123077"/>
    <s v="NF1AVK31H10023044"/>
    <m/>
    <m/>
    <s v="Jan 16 2026  1:08PM"/>
    <s v="Jan 16 2026  4:20PM"/>
    <s v="KARACHI"/>
    <s v="COMPLETED"/>
    <s v="Normal"/>
    <s v="Apr 18 2023  3:12PM"/>
    <x v="6"/>
    <n v="279849"/>
    <x v="0"/>
    <s v="16-Jan-2026"/>
    <s v="MOSES.AKHTAR"/>
    <m/>
  </r>
  <r>
    <n v="350"/>
    <x v="0"/>
    <s v="R-123316-2026"/>
    <s v="JM-VG03"/>
    <s v="LHE5620257"/>
    <s v="MUHAMMAD RASHID"/>
    <s v="SUZUKI"/>
    <s v="349243"/>
    <s v="1249347"/>
    <m/>
    <m/>
    <s v="Jan 12 2026 12:06PM"/>
    <s v="Jan 12 2026  3:20PM"/>
    <s v="LAHORE"/>
    <s v="COMPLETED"/>
    <s v="Normal"/>
    <s v="Jun  5 2025  3:49PM"/>
    <x v="6"/>
    <n v="338998"/>
    <x v="0"/>
    <s v="12-Jan-2026"/>
    <s v="MOSES.AKHTAR"/>
    <m/>
  </r>
  <r>
    <n v="351"/>
    <x v="0"/>
    <s v="R-123595-2026"/>
    <s v="JM-VG03"/>
    <s v="BGB-908"/>
    <s v="MUHAMMAD AHMAD"/>
    <s v="SUZUKI"/>
    <s v="6R346804"/>
    <s v="1246846"/>
    <m/>
    <m/>
    <s v="Jan 15 2026 11:20AM"/>
    <s v="Jan 15 2026  4:14PM"/>
    <s v="ISLAMABAD"/>
    <s v="COMPLETED"/>
    <s v="Normal"/>
    <s v="Feb 17 2022 12:57PM"/>
    <x v="6"/>
    <n v="357462"/>
    <x v="0"/>
    <s v="15-Jan-2026"/>
    <s v="MOSES.AKHTAR"/>
    <m/>
  </r>
  <r>
    <n v="352"/>
    <x v="0"/>
    <s v="R-123663-2026"/>
    <s v="JM-VG03"/>
    <s v="TLL-229"/>
    <s v="MALIK FAROOQ GOOD"/>
    <s v="NISSAN"/>
    <s v="TLL-229"/>
    <s v="H-10403"/>
    <m/>
    <m/>
    <s v="Jan 16 2026 12:24PM"/>
    <s v="Jan 16 2026 12:33PM"/>
    <s v="KARACHI"/>
    <s v="COMPLETED"/>
    <s v="Normal"/>
    <s v="Aug 18 2023 12:00AM"/>
    <x v="6"/>
    <n v="285268"/>
    <x v="0"/>
    <s v="16-Jan-2026"/>
    <s v="MOSES.AKHTAR"/>
    <m/>
  </r>
  <r>
    <n v="353"/>
    <x v="0"/>
    <s v="R-123453-2026"/>
    <s v="G1C MINI"/>
    <s v="BYD-366"/>
    <s v="RENT AND RIDE (SAMEER)"/>
    <s v="SUZUKI"/>
    <s v="6R264020"/>
    <s v="H1163992"/>
    <m/>
    <m/>
    <s v="Jan 13 2026  5:08PM"/>
    <s v="Jan 13 2026  5:18PM"/>
    <s v="KARACHI"/>
    <s v="COMPLETED"/>
    <s v="Normal"/>
    <s v="Jan 13 2023  8:05PM"/>
    <x v="6"/>
    <n v="274071"/>
    <x v="0"/>
    <s v="13-Jan-2026"/>
    <s v="MOSES.AKHTAR"/>
    <m/>
  </r>
  <r>
    <n v="354"/>
    <x v="0"/>
    <s v="R-123569-2026"/>
    <s v="FMB-920"/>
    <s v="BLV-406"/>
    <s v="SYED NIDA ZEHRA"/>
    <s v="TOYOTA"/>
    <s v="Q329714"/>
    <s v="R7028845"/>
    <m/>
    <m/>
    <s v="Jan 14 2026  4:56PM"/>
    <s v="Jan 14 2026  5:06PM"/>
    <s v="SARGODHA"/>
    <s v="COMPLETED"/>
    <s v="Normal"/>
    <s v="Jan 13 2025  3:43PM"/>
    <x v="6"/>
    <n v="323854"/>
    <x v="0"/>
    <s v="14-Jan-2026"/>
    <s v="MOSES.AKHTAR"/>
    <m/>
  </r>
  <r>
    <n v="355"/>
    <x v="0"/>
    <s v="R-123615-2026"/>
    <s v="G1C MINI"/>
    <s v="ALF-184"/>
    <s v="RIAZ GUJJAR"/>
    <s v="SUZUKI"/>
    <s v="PK10K197598"/>
    <s v="H10097603"/>
    <m/>
    <m/>
    <s v="Jan 15 2026  1:59PM"/>
    <s v="Jan 15 2026  2:26PM"/>
    <s v="LAYYAH"/>
    <s v="COMPLETED"/>
    <s v="Normal"/>
    <s v="Jan 21 2025 11:45AM"/>
    <x v="6"/>
    <n v="324848"/>
    <x v="0"/>
    <s v="15-Jan-2026"/>
    <s v="MOSES.AKHTAR"/>
    <m/>
  </r>
  <r>
    <n v="356"/>
    <x v="0"/>
    <s v="R-123439-2026"/>
    <s v="G1C MINI"/>
    <s v="BGV-226"/>
    <s v="AGHA FAHAD AHMED KHAN"/>
    <s v="HONDA"/>
    <s v="B71401250"/>
    <s v="R005173"/>
    <m/>
    <m/>
    <s v="Jan 13 2026  3:41PM"/>
    <s v="Jan 13 2026  7:00PM"/>
    <s v="KARACHI"/>
    <s v="COMPLETED"/>
    <s v="Normal"/>
    <s v="Mar  5 2025  4:36PM"/>
    <x v="6"/>
    <n v="329336"/>
    <x v="0"/>
    <s v="13-Jan-2026"/>
    <s v="MOSES.AKHTAR"/>
    <m/>
  </r>
  <r>
    <n v="357"/>
    <x v="0"/>
    <s v="R-124112-2026"/>
    <s v="FMB-920"/>
    <s v="BQX-057"/>
    <s v="HAMZA BIN ALI"/>
    <s v="SUZUKI"/>
    <s v="6R114649"/>
    <s v="H1014600"/>
    <m/>
    <m/>
    <s v="Jan 22 2026  3:19PM"/>
    <s v="Jan 22 2026  7:21PM"/>
    <s v="KARACHI"/>
    <s v="COMPLETED"/>
    <s v="Normal"/>
    <s v="May  5 2023  8:44PM"/>
    <x v="6"/>
    <n v="283716"/>
    <x v="0"/>
    <s v="22-Jan-2026"/>
    <s v="MOSES.AKHTAR"/>
    <m/>
  </r>
  <r>
    <n v="358"/>
    <x v="0"/>
    <s v="R-123205-2026"/>
    <s v="FMB910"/>
    <s v="LEB20-1794"/>
    <s v="MUKHTAR FEEDS"/>
    <s v="SUZUKI"/>
    <s v="150097"/>
    <s v="10050156"/>
    <m/>
    <m/>
    <s v="Jan 10 2026 11:34AM"/>
    <s v="Jan 13 2026  4:02PM"/>
    <s v="FAISALABAD"/>
    <s v="removal"/>
    <s v="Normal"/>
    <s v="Nov 23 2022  2:00PM"/>
    <x v="6"/>
    <n v="269851"/>
    <x v="0"/>
    <s v="13-Jan-2026"/>
    <s v="MOSES.AKHTAR"/>
    <m/>
  </r>
  <r>
    <n v="359"/>
    <x v="0"/>
    <s v="R-123743-2026"/>
    <s v="G1C MINI"/>
    <s v="CBH-637"/>
    <s v="MUHAMMAD HARIS"/>
    <s v="DAIHATSU"/>
    <s v="188722"/>
    <s v="61781"/>
    <m/>
    <m/>
    <s v="Jan 17 2026  1:17PM"/>
    <s v="Jan 17 2026  2:06PM"/>
    <s v="KARACHI"/>
    <s v="COMPLETED"/>
    <s v="Normal"/>
    <s v="Apr 16 2025  3:13PM"/>
    <x v="6"/>
    <n v="333381"/>
    <x v="0"/>
    <s v="17-Jan-2026"/>
    <s v="MOSES.AKHTAR"/>
    <m/>
  </r>
  <r>
    <n v="360"/>
    <x v="0"/>
    <s v="R-123362-2026"/>
    <s v="FMB910"/>
    <s v="BJA-342"/>
    <s v="USMAN SULTAN"/>
    <s v="TOYOTA"/>
    <s v="Q088901"/>
    <s v="ZRE171R-6066370"/>
    <m/>
    <m/>
    <s v="Jan 12 2026  2:28PM"/>
    <s v="Jan 14 2026 12:08PM"/>
    <s v="LAHORE"/>
    <s v="removal done"/>
    <s v="Normal"/>
    <s v="Sep 12 2025  6:43PM"/>
    <x v="7"/>
    <n v="350538"/>
    <x v="0"/>
    <s v="14-Jan-2026"/>
    <s v="MUHAMMAD.OWAIS"/>
    <m/>
  </r>
  <r>
    <n v="361"/>
    <x v="0"/>
    <s v="R-123405-2026"/>
    <s v="MT100"/>
    <s v="KHI472594"/>
    <s v="AMMAR"/>
    <s v="TOYOTA"/>
    <s v="Q373144(A)"/>
    <s v="R-7072327(A)"/>
    <m/>
    <m/>
    <s v="Jan 13 2026 10:54AM"/>
    <s v="Jan 13 2026 10:56AM"/>
    <s v="KARACHI"/>
    <s v="Removal Completed"/>
    <s v="Normal"/>
    <s v="Nov 25 2024  4:23PM"/>
    <x v="7"/>
    <n v="342675"/>
    <x v="0"/>
    <s v="13-Jan-2026"/>
    <s v="MUHAMMAD.OWAIS"/>
    <m/>
  </r>
  <r>
    <n v="362"/>
    <x v="0"/>
    <s v="R-123614-2026"/>
    <s v="FMB910"/>
    <s v="AVK-838"/>
    <s v="KAMRAN SARWAR"/>
    <s v="CHANGAN"/>
    <s v="AVK-838"/>
    <s v="1002598"/>
    <m/>
    <m/>
    <s v="Jan 15 2026  1:58PM"/>
    <s v="Jan 15 2026  2:36PM"/>
    <s v="LAHORE"/>
    <s v="done"/>
    <s v="Normal"/>
    <s v="Apr  7 2025  5:53PM"/>
    <x v="7"/>
    <n v="332501"/>
    <x v="0"/>
    <s v="15-Jan-2026"/>
    <s v="MUHAMMAD.OWAIS"/>
    <m/>
  </r>
  <r>
    <n v="363"/>
    <x v="0"/>
    <s v="R-123074-2026"/>
    <s v="FMB-920"/>
    <s v="AFV-9625"/>
    <s v="M/S JP DISTRIBUTOR"/>
    <s v="UNITED"/>
    <s v="U806039"/>
    <s v="100829758"/>
    <m/>
    <m/>
    <s v="Jan 10 2026 11:11AM"/>
    <s v="Jan 12 2026 12:33PM"/>
    <s v="FAISALABAD"/>
    <s v="Removal Done Sakhawat t"/>
    <s v="Normal"/>
    <s v="Sep  5 2023  8:38PM"/>
    <x v="7"/>
    <n v="286600"/>
    <x v="0"/>
    <s v="12-Jan-2026"/>
    <s v="MUHAMMAD.OWAIS"/>
    <m/>
  </r>
  <r>
    <n v="364"/>
    <x v="0"/>
    <s v="R-123075-2026"/>
    <s v="MTB-100"/>
    <s v="AFV-9588"/>
    <s v="M/S JP DISTRIBUTOR"/>
    <s v="UNITED"/>
    <s v="U806040"/>
    <s v="100829725"/>
    <m/>
    <m/>
    <s v="Jan 10 2026 11:12AM"/>
    <s v="Jan 12 2026  1:14PM"/>
    <s v="FAISALABAD"/>
    <s v="Removal Done Sakhawat Ali"/>
    <s v="Normal"/>
    <s v="Sep  5 2023  9:25PM"/>
    <x v="7"/>
    <n v="286596"/>
    <x v="0"/>
    <s v="12-Jan-2026"/>
    <s v="MUHAMMAD.OWAIS"/>
    <m/>
  </r>
  <r>
    <n v="365"/>
    <x v="0"/>
    <s v="R-123078-2026"/>
    <s v="G1C MINI"/>
    <s v="AEK-8327"/>
    <s v="M/S JP DISTRIBUTOR"/>
    <s v="UNITED"/>
    <s v="U77889"/>
    <s v="100803832"/>
    <m/>
    <m/>
    <s v="Jan 10 2026 11:12AM"/>
    <s v="Jan 12 2026 12:51PM"/>
    <s v="FAISALABAD"/>
    <s v="Removal Done Sakhawat Ali"/>
    <s v="Normal"/>
    <s v="Sep 23 2023  7:18PM"/>
    <x v="7"/>
    <n v="287801"/>
    <x v="0"/>
    <s v="12-Jan-2026"/>
    <s v="MUHAMMAD.OWAIS"/>
    <m/>
  </r>
  <r>
    <n v="366"/>
    <x v="0"/>
    <s v="R-123323-2026"/>
    <s v="G1C MINI"/>
    <s v="ABA-521"/>
    <s v="KASHIF MUMTAZ"/>
    <s v="SUZUKI"/>
    <s v="6R342208"/>
    <s v="NF1AET306H1242072"/>
    <m/>
    <m/>
    <s v="Jan 12 2026 12:18PM"/>
    <s v="Jan 14 2026  5:40PM"/>
    <s v="MULTAN"/>
    <s v="removal done"/>
    <s v="Normal"/>
    <s v="Mar  8 2025  2:45PM"/>
    <x v="7"/>
    <n v="329583"/>
    <x v="0"/>
    <s v="14-Jan-2026"/>
    <s v="MUHAMMAD.OWAIS"/>
    <m/>
  </r>
  <r>
    <n v="367"/>
    <x v="0"/>
    <s v="R-123504-2026"/>
    <s v="G1C MINI"/>
    <s v="AGP- 119"/>
    <s v="MUHAMMAD SHAHID"/>
    <s v="SUZUKI"/>
    <s v="6R193509"/>
    <s v="NF1AET306H1093495"/>
    <m/>
    <m/>
    <s v="Jan 14 2026  1:32PM"/>
    <s v="Jan 14 2026  7:38PM"/>
    <s v="FAISALABAD"/>
    <s v="removal"/>
    <s v="Normal"/>
    <s v="Oct 28 2024  8:56PM"/>
    <x v="7"/>
    <n v="316790"/>
    <x v="0"/>
    <s v="14-Jan-2026"/>
    <s v="MUHAMMAD.OWAIS"/>
    <m/>
  </r>
  <r>
    <n v="368"/>
    <x v="0"/>
    <s v="R-123484-2026"/>
    <s v="FMB-920"/>
    <s v="PPT1212391"/>
    <s v="SYED IZHAR HUSSAIN SHAH"/>
    <s v="SUZUKI"/>
    <s v="6R261773"/>
    <s v="NF1AET306H1161776"/>
    <m/>
    <m/>
    <s v="Jan 14 2026 11:40AM"/>
    <s v="Jan 23 2026  3:19PM"/>
    <s v="OKARA"/>
    <s v="Removal Completed"/>
    <s v="Normal"/>
    <s v="Jan 13 2023 12:02PM"/>
    <x v="7"/>
    <n v="274009"/>
    <x v="0"/>
    <s v="23-Jan-2026"/>
    <s v="MUHAMMAD.OWAIS"/>
    <m/>
  </r>
  <r>
    <n v="369"/>
    <x v="0"/>
    <s v="R-123642-2026"/>
    <s v="G1C MINI"/>
    <s v="ANX-459"/>
    <s v="MUHAMMAD UMAR"/>
    <s v="SUZUKI"/>
    <s v="R1011372"/>
    <s v="S00111365"/>
    <m/>
    <m/>
    <s v="Jan 15 2026  5:42PM"/>
    <s v="Jan 21 2026  2:34PM"/>
    <s v="MULTAN"/>
    <s v="Removal Completed"/>
    <s v="Normal"/>
    <s v="Feb 26 2025  2:30PM"/>
    <x v="7"/>
    <n v="328714"/>
    <x v="0"/>
    <s v="21-Jan-2026"/>
    <s v="MUHAMMAD.OWAIS"/>
    <m/>
  </r>
  <r>
    <n v="370"/>
    <x v="0"/>
    <s v="R-123802-2026"/>
    <s v="FMB-920"/>
    <s v="APX-361"/>
    <s v="MUHAMMAD KAMRAN"/>
    <s v="SUZUKI"/>
    <s v="124341"/>
    <s v="1024334"/>
    <m/>
    <m/>
    <s v="Jan 19 2026 11:32AM"/>
    <s v="Jan 25 2026  2:49PM"/>
    <s v="ISLAMABAD"/>
    <s v="Removal Completed"/>
    <s v="Normal"/>
    <s v="Dec 31 2019  4:18PM"/>
    <x v="7"/>
    <n v="145868"/>
    <x v="0"/>
    <s v="25-Jan-2026"/>
    <s v="MUHAMMAD.OWAIS"/>
    <m/>
  </r>
  <r>
    <n v="371"/>
    <x v="0"/>
    <s v="R-123786-2026"/>
    <s v="FMB-920"/>
    <s v="APW-409"/>
    <s v="CHAUDHARY MUHAMMAD FAISAL LATIF"/>
    <s v="SUZUKI"/>
    <s v="120286"/>
    <s v="1019414"/>
    <m/>
    <m/>
    <s v="Jan 19 2026 11:16AM"/>
    <s v="Jan 24 2026 11:32AM"/>
    <s v="FAISALABAD"/>
    <s v="ok"/>
    <s v="Normal"/>
    <s v="Dec 14 2019  1:35PM"/>
    <x v="7"/>
    <n v="145258"/>
    <x v="0"/>
    <s v="24-Jan-2026"/>
    <s v="MUHAMMAD.OWAIS"/>
    <m/>
  </r>
  <r>
    <n v="372"/>
    <x v="0"/>
    <s v="R-123835-2026"/>
    <s v="FMB-920"/>
    <s v="LEE13-7673"/>
    <s v="MUHAMMAD ALI"/>
    <s v="HONDA"/>
    <s v="L13Z15423409"/>
    <s v="NFBGM1547DR141888"/>
    <m/>
    <m/>
    <s v="Jan 19 2026 12:50PM"/>
    <s v="Jan 19 2026  4:13PM"/>
    <s v="LAHORE"/>
    <s v="Removal Completed"/>
    <s v="Normal"/>
    <s v="Oct  9 2019  3:22PM"/>
    <x v="7"/>
    <n v="142316"/>
    <x v="0"/>
    <s v="19-Jan-2026"/>
    <s v="MUHAMMAD.OWAIS"/>
    <m/>
  </r>
  <r>
    <n v="373"/>
    <x v="0"/>
    <s v="R-123471-2026"/>
    <s v="JM-VG03"/>
    <s v="BM-4429"/>
    <s v="muhammad ahmed kundan"/>
    <s v="TOYOTA"/>
    <s v="1GD5409556"/>
    <s v="GUN156R-1104058"/>
    <m/>
    <m/>
    <s v="Jan 14 2026 11:24AM"/>
    <s v="Jan 14 2026 12:25PM"/>
    <s v="KARACHI"/>
    <s v="Removal Completed"/>
    <s v="Normal"/>
    <s v="Jan 21 2025 12:00AM"/>
    <x v="7"/>
    <n v="285161"/>
    <x v="0"/>
    <s v="14-Jan-2026"/>
    <s v="MUHAMMAD.OWAIS"/>
    <m/>
  </r>
  <r>
    <n v="374"/>
    <x v="0"/>
    <s v="R-121404-2025"/>
    <s v="FMA-120"/>
    <s v="RWL2112266"/>
    <s v="MALIK SHAHRYAR"/>
    <s v="TOYOTA"/>
    <s v="Z548916"/>
    <s v="NZE170R-4174375"/>
    <m/>
    <m/>
    <s v="Dec 18 2025  1:01PM"/>
    <s v="Jan 19 2026  5:23PM"/>
    <s v="ISLAMABAD"/>
    <s v="Removal Completed"/>
    <s v="Normal"/>
    <s v="Nov  2 2022  6:14PM"/>
    <x v="7"/>
    <n v="268550"/>
    <x v="0"/>
    <s v="19-Jan-2026"/>
    <s v="MUHAMMAD.OWAIS"/>
    <m/>
  </r>
  <r>
    <n v="375"/>
    <x v="0"/>
    <s v="R-123600-2026"/>
    <s v="G1C MINI"/>
    <s v="KQV-2528"/>
    <s v="MUHAMMAD GHAFFAR"/>
    <s v="SUZUKI"/>
    <s v="153981"/>
    <s v="153975"/>
    <m/>
    <m/>
    <s v="Jan 15 2026 11:35AM"/>
    <s v="Jan 15 2026 12:18PM"/>
    <s v="KARACHI"/>
    <s v="rimoal dun"/>
    <s v="Normal"/>
    <s v="Jan 27 2025  5:04PM"/>
    <x v="7"/>
    <n v="325532"/>
    <x v="0"/>
    <s v="15-Jan-2026"/>
    <s v="MUHAMMAD.OWAIS"/>
    <m/>
  </r>
  <r>
    <n v="376"/>
    <x v="0"/>
    <s v="R-122768-2026"/>
    <s v="JM-VG03"/>
    <s v="ABS-2797"/>
    <s v="M/S JP DISTRIBUTOR"/>
    <s v="UNITED"/>
    <s v="U724211"/>
    <s v="C100746632"/>
    <m/>
    <m/>
    <s v="Jan  9 2026 12:35PM"/>
    <s v="Jan 12 2026 11:37AM"/>
    <s v="FAISALABAD"/>
    <s v="Removal Done Sakhawat Ali"/>
    <s v="Normal"/>
    <s v="Sep 23 2023  3:47PM"/>
    <x v="7"/>
    <n v="287800"/>
    <x v="0"/>
    <s v="12-Jan-2026"/>
    <s v="MUHAMMAD.OWAIS"/>
    <m/>
  </r>
  <r>
    <n v="377"/>
    <x v="0"/>
    <s v="R-122752-2026"/>
    <s v="FMB-920"/>
    <s v="AHN-2410"/>
    <s v="M/S JP DISTRIBUTOR"/>
    <s v="UNITED"/>
    <s v="U840096"/>
    <s v="100863680"/>
    <m/>
    <m/>
    <s v="Jan  9 2026 12:16PM"/>
    <s v="Jan 10 2026 11:00AM"/>
    <s v="FAISALABAD"/>
    <s v="Removal Done Sakhawat Ali"/>
    <s v="Normal"/>
    <s v="Sep  1 2023  7:31PM"/>
    <x v="7"/>
    <n v="286410"/>
    <x v="0"/>
    <s v="10-Jan-2026"/>
    <s v="MUHAMMAD.OWAIS"/>
    <m/>
  </r>
  <r>
    <n v="378"/>
    <x v="0"/>
    <s v="R-122662-2026"/>
    <s v="FMB-920"/>
    <s v="APT-366"/>
    <s v="ZAHOOR HUSSAIN"/>
    <s v="TOYOTA"/>
    <s v="Q342297"/>
    <s v="ZRE172R-7041450"/>
    <m/>
    <m/>
    <s v="Jan  8 2026 12:24PM"/>
    <s v="Jan 12 2026 10:28AM"/>
    <s v="MULTAN"/>
    <s v="Removal Completed"/>
    <s v="Normal"/>
    <s v="Nov 15 2019 10:23AM"/>
    <x v="7"/>
    <n v="144115"/>
    <x v="0"/>
    <s v="12-Jan-2026"/>
    <s v="MUHAMMAD.OWAIS"/>
    <m/>
  </r>
  <r>
    <n v="379"/>
    <x v="0"/>
    <s v="R-122325-2026"/>
    <s v="JM-VG03"/>
    <s v="AQQ-4460"/>
    <s v="PS CIVIL LINES"/>
    <s v="HONDA"/>
    <s v="7432674"/>
    <s v="BH432697"/>
    <m/>
    <m/>
    <s v="Jan  5 2026 12:49PM"/>
    <s v="Jan  5 2026  3:16PM"/>
    <s v="D.G.KHAN"/>
    <s v="Removal Completed"/>
    <s v="Normal"/>
    <s v="Apr  5 2025  1:31PM"/>
    <x v="7"/>
    <n v="332361"/>
    <x v="0"/>
    <s v="5-Jan-2026"/>
    <s v="MUHAMMAD.OWAIS"/>
    <m/>
  </r>
  <r>
    <n v="380"/>
    <x v="0"/>
    <s v="R-124333-2026"/>
    <s v="FMB-920"/>
    <s v="AGM-996"/>
    <s v="MUHAMMAD HANIF"/>
    <s v="HONDA"/>
    <s v="R18Z16930129"/>
    <s v="NFBFC6668MR082703"/>
    <m/>
    <m/>
    <s v="Jan 27 2026 11:48AM"/>
    <s v="Jan 29 2026 11:04AM"/>
    <s v="ISLAMABAD"/>
    <s v="Removal Completed"/>
    <s v="Normal"/>
    <s v="Jan  5 2022  5:37PM"/>
    <x v="7"/>
    <n v="241847"/>
    <x v="0"/>
    <s v="29-Jan-2026"/>
    <s v="MUHAMMAD.OWAIS"/>
    <m/>
  </r>
  <r>
    <n v="381"/>
    <x v="0"/>
    <s v="R-123848-2026"/>
    <s v="FMB-920"/>
    <s v="BMH-390"/>
    <s v="MUSTAFA MOIN MIRZA"/>
    <s v="TOYOTA"/>
    <s v="Q046281"/>
    <s v="ZRE171R-6023769"/>
    <m/>
    <m/>
    <s v="Jan 19 2026  1:03PM"/>
    <s v="Jan 24 2026 10:57AM"/>
    <s v="KARACHI"/>
    <s v="Removal Completed"/>
    <s v="Normal"/>
    <s v="Oct 16 2025  6:14PM"/>
    <x v="7"/>
    <n v="354322"/>
    <x v="0"/>
    <s v="24-Jan-2026"/>
    <s v="MUHAMMAD.OWAIS"/>
    <m/>
  </r>
  <r>
    <n v="382"/>
    <x v="0"/>
    <s v="R-124037-2026"/>
    <s v="G1C MINI"/>
    <s v="AXE-695"/>
    <s v="AMJAD ALI"/>
    <s v="HONDA"/>
    <s v="51006925"/>
    <s v="010895"/>
    <m/>
    <m/>
    <s v="Jan 21 2026  3:33PM"/>
    <s v="Jan 27 2026 10:08AM"/>
    <s v="ISLAMABAD"/>
    <s v="Removal Completed"/>
    <s v="Normal"/>
    <s v="Jan 17 2022 12:40PM"/>
    <x v="7"/>
    <n v="242905"/>
    <x v="0"/>
    <s v="27-Jan-2026"/>
    <s v="MUHAMMAD.OWAIS"/>
    <m/>
  </r>
  <r>
    <n v="383"/>
    <x v="0"/>
    <s v="R-124004-2026"/>
    <s v="G1C MINI"/>
    <s v="BFV-063"/>
    <s v="SYED SHARIQUE AHMED"/>
    <s v="SUPER STAR"/>
    <s v="PKF620832"/>
    <s v="SF410PKPK527697"/>
    <m/>
    <m/>
    <s v="Jan 21 2026 11:39AM"/>
    <s v="Jan 22 2026 12:40PM"/>
    <s v="KARACHI"/>
    <s v="Removal Completed"/>
    <s v="Normal"/>
    <s v="Feb  1 2022  1:34PM"/>
    <x v="7"/>
    <n v="244125"/>
    <x v="0"/>
    <s v="22-Jan-2026"/>
    <s v="MUHAMMAD.OWAIS"/>
    <m/>
  </r>
  <r>
    <n v="384"/>
    <x v="0"/>
    <s v="R-112981-2025"/>
    <s v="G1C MINI"/>
    <s v="BVM-762"/>
    <s v="OWAIS RANA"/>
    <s v="SUZUKI"/>
    <s v="6R196729"/>
    <s v="NF1AET306H1096726"/>
    <m/>
    <m/>
    <s v="Oct  6 2025  5:56PM"/>
    <s v="Jan 24 2026 10:27AM"/>
    <s v="KARACHI"/>
    <s v="Removal Completed"/>
    <s v="Normal"/>
    <s v="Oct  4 2023  3:20PM"/>
    <x v="7"/>
    <n v="242678"/>
    <x v="0"/>
    <s v="24-Jan-2026"/>
    <s v="MUHAMMAD.OWAIS"/>
    <m/>
  </r>
  <r>
    <n v="385"/>
    <x v="0"/>
    <s v="R-122756-2026"/>
    <s v="FMB-920"/>
    <s v="AFV-9638"/>
    <s v="M/S JP DISTRIBUTOR"/>
    <s v="UNITED"/>
    <s v="U806117"/>
    <s v="100829714"/>
    <m/>
    <m/>
    <s v="Jan  9 2026 12:16PM"/>
    <s v="Jan 10 2026 11:02AM"/>
    <s v="FAISALABAD"/>
    <s v="Removal Done Sakhawat Ali"/>
    <s v="Normal"/>
    <s v="Sep  1 2023  9:37PM"/>
    <x v="7"/>
    <n v="286411"/>
    <x v="0"/>
    <s v="10-Jan-2026"/>
    <s v="MUHAMMAD.OWAIS"/>
    <m/>
  </r>
  <r>
    <n v="386"/>
    <x v="0"/>
    <s v="R-122765-2026"/>
    <s v="MTB-100"/>
    <s v="ABS-2694"/>
    <s v="M/S JP DISTRIBUTOR"/>
    <s v="UNITED"/>
    <s v="U727388"/>
    <s v="100748492"/>
    <m/>
    <m/>
    <s v="Jan  9 2026 12:35PM"/>
    <s v="Jan 12 2026  1:03PM"/>
    <s v="FAISALABAD"/>
    <s v="Removal Done Sakhawat Ali"/>
    <s v="Normal"/>
    <s v="Sep 23 2023  5:55PM"/>
    <x v="7"/>
    <n v="287799"/>
    <x v="0"/>
    <s v="12-Jan-2026"/>
    <s v="MUHAMMAD.OWAIS"/>
    <m/>
  </r>
  <r>
    <n v="387"/>
    <x v="0"/>
    <s v="R-122777-2026"/>
    <s v="JM-VG03"/>
    <s v="AFV-9559"/>
    <s v="M/S JP DISTRIBUTOR"/>
    <s v="UNITED"/>
    <s v="U806068"/>
    <s v="100829721"/>
    <m/>
    <m/>
    <s v="Jan  9 2026 12:36PM"/>
    <s v="Jan 12 2026 11:43AM"/>
    <s v="FAISALABAD"/>
    <s v="Removal Done Sakhawat Ali"/>
    <s v="Normal"/>
    <s v="Sep 23 2023  3:49PM"/>
    <x v="7"/>
    <n v="287806"/>
    <x v="0"/>
    <s v="12-Jan-2026"/>
    <s v="MUHAMMAD.OWAIS"/>
    <m/>
  </r>
  <r>
    <n v="388"/>
    <x v="0"/>
    <s v="R-123063-2026"/>
    <s v="G1C MINI"/>
    <s v="BSN-990"/>
    <s v="HUZAIFA FARHAN"/>
    <s v="HONDA"/>
    <s v="R18Z16914670"/>
    <s v="BSN-990"/>
    <m/>
    <m/>
    <s v="Jan 10 2026 11:07AM"/>
    <s v="Jan 15 2026  1:16PM"/>
    <s v="KARACHI"/>
    <s v="Removal Completed"/>
    <s v="Normal"/>
    <s v="Jan 25 2024  4:49PM"/>
    <x v="7"/>
    <n v="299485"/>
    <x v="0"/>
    <s v="15-Jan-2026"/>
    <s v="MUHAMMAD.OWAIS"/>
    <m/>
  </r>
  <r>
    <n v="389"/>
    <x v="0"/>
    <s v="R-122989-2026"/>
    <s v="G1C MINI"/>
    <s v="CAZ-613"/>
    <s v="MEER ALI HASSAN"/>
    <s v="SUZUKI"/>
    <s v="335689"/>
    <s v="1235694"/>
    <m/>
    <m/>
    <s v="Jan  9 2026  5:23PM"/>
    <s v="Jan 12 2026  2:34PM"/>
    <s v="HYDERABAD"/>
    <s v="Removal Completed"/>
    <s v="Normal"/>
    <s v="Jan 17 2025  6:20PM"/>
    <x v="7"/>
    <n v="324591"/>
    <x v="0"/>
    <s v="12-Jan-2026"/>
    <s v="MUHAMMAD.OWAIS"/>
    <m/>
  </r>
  <r>
    <n v="390"/>
    <x v="0"/>
    <s v="R-124759-2026"/>
    <s v="FM-1100"/>
    <s v="BM-3528"/>
    <s v="OSAMA ALI"/>
    <s v="TOYOTA"/>
    <s v="2TR-1289134"/>
    <s v="TRJ150-003661"/>
    <m/>
    <m/>
    <s v="Jan 29 2026  6:43PM"/>
    <s v="Jan 29 2026  6:44PM"/>
    <s v="KARACHI"/>
    <s v="Removal Completed"/>
    <s v="Normal"/>
    <s v="Mar 22 2025 12:00AM"/>
    <x v="7"/>
    <n v="352526"/>
    <x v="1"/>
    <s v="-"/>
    <s v="-"/>
    <s v="Vehicle not found in CRM"/>
  </r>
  <r>
    <n v="391"/>
    <x v="0"/>
    <s v="R-124765-2026"/>
    <s v="FMB-920"/>
    <s v="AVV-63"/>
    <s v="MUHAMMAD JAVED"/>
    <s v="SUZUKI"/>
    <s v="PK10B223060"/>
    <s v="A1J310PK10123068"/>
    <m/>
    <m/>
    <s v="Jan 30 2026  9:39AM"/>
    <s v="Jan 30 2026 12:46PM"/>
    <s v="FAISALABAD"/>
    <s v="removal"/>
    <s v="Normal"/>
    <s v="Mar 14 2024  1:11PM"/>
    <x v="7"/>
    <n v="298809"/>
    <x v="0"/>
    <s v="30-Jan-2026"/>
    <s v="MUHAMMAD.OWAIS"/>
    <m/>
  </r>
  <r>
    <n v="392"/>
    <x v="0"/>
    <s v="R-124562-2026"/>
    <s v="G1C MINI"/>
    <s v="FSL301122DI9187"/>
    <s v="UMAIR ASHRAF"/>
    <s v="SUZUKI"/>
    <s v="1011547"/>
    <s v="111522"/>
    <m/>
    <m/>
    <s v="Jan 28 2026  5:15PM"/>
    <s v="Jan 30 2026  4:09PM"/>
    <s v="FAISALABAD"/>
    <s v="removal"/>
    <s v="Normal"/>
    <s v="Dec  1 2022 12:28PM"/>
    <x v="7"/>
    <n v="270642"/>
    <x v="0"/>
    <s v="30-Jan-2026"/>
    <s v="MUHAMMAD.OWAIS"/>
    <m/>
  </r>
  <r>
    <n v="393"/>
    <x v="0"/>
    <s v="R-124372-2026"/>
    <s v="JM-VG03"/>
    <s v="JF-9414"/>
    <s v="BILAL"/>
    <s v="TOYOTA"/>
    <s v="957978"/>
    <s v="700171361"/>
    <m/>
    <m/>
    <s v="Jan 27 2026  2:41PM"/>
    <s v="Jan 29 2026  6:27PM"/>
    <s v="KARACHI"/>
    <s v="Removal Completed"/>
    <s v="Normal"/>
    <s v="Jun  2 2025  5:28PM"/>
    <x v="7"/>
    <n v="338430"/>
    <x v="0"/>
    <s v="29-Jan-2026"/>
    <s v="MUHAMMAD.OWAIS"/>
    <m/>
  </r>
  <r>
    <n v="394"/>
    <x v="0"/>
    <s v="R-124415-2026"/>
    <s v="FMB-920"/>
    <s v="LEB20-92"/>
    <s v="ALLAH DITTA"/>
    <s v="KIA"/>
    <s v="G4NALH309160"/>
    <s v="NNAQL51AZKP502892"/>
    <m/>
    <m/>
    <s v="Jan 28 2026 10:56AM"/>
    <s v="Jan 28 2026  7:21PM"/>
    <s v="LAHORE"/>
    <s v="done"/>
    <s v="Normal"/>
    <s v="Mar 20 2020 11:11AM"/>
    <x v="7"/>
    <n v="312953"/>
    <x v="0"/>
    <s v="28-Jan-2026"/>
    <s v="MUHAMMAD.OWAIS"/>
    <m/>
  </r>
  <r>
    <n v="395"/>
    <x v="0"/>
    <s v="R-123073-2026"/>
    <s v="FMB910"/>
    <s v="AFV-9591"/>
    <s v="M/S JP DISTRIBUTOR"/>
    <s v="UNITED"/>
    <s v="U806103"/>
    <s v="100829718"/>
    <m/>
    <m/>
    <s v="Jan 10 2026 11:11AM"/>
    <s v="Jan 12 2026  1:25PM"/>
    <s v="FAISALABAD"/>
    <s v="Removal Done Sakhawat Ali"/>
    <s v="Normal"/>
    <s v="Sep  5 2023  4:28PM"/>
    <x v="7"/>
    <n v="286597"/>
    <x v="0"/>
    <s v="12-Jan-2026"/>
    <s v="MUHAMMAD.OWAIS"/>
    <m/>
  </r>
  <r>
    <n v="396"/>
    <x v="0"/>
    <s v="R-122341-2026"/>
    <s v="FMB910"/>
    <s v="BTS-876"/>
    <s v="SHER KHAN"/>
    <s v="SUZUKI"/>
    <s v="6R167463"/>
    <s v="NF1AET306H1067480"/>
    <m/>
    <m/>
    <s v="Jan  5 2026 12:57PM"/>
    <s v="Jan  6 2026  1:39PM"/>
    <s v="KARACHI"/>
    <s v="Removal Completed"/>
    <s v="Normal"/>
    <s v="Jun 17 2019  1:50PM"/>
    <x v="7"/>
    <n v="310555"/>
    <x v="0"/>
    <s v="6-Jan-2026"/>
    <s v="MUHAMMAD.OWAIS"/>
    <m/>
  </r>
  <r>
    <n v="397"/>
    <x v="0"/>
    <s v="R-122411-2026"/>
    <s v="FMB-920"/>
    <s v="BUK-525"/>
    <s v="M. Younus"/>
    <s v="TOYOTA"/>
    <s v="2A17535"/>
    <s v="9507220"/>
    <m/>
    <m/>
    <s v="Jan  6 2026  1:16PM"/>
    <s v="Jan 12 2026  5:47PM"/>
    <s v="QUETTA"/>
    <s v="Removal Completed"/>
    <s v="Normal"/>
    <s v="Jan 16 2025 12:00AM"/>
    <x v="7"/>
    <n v="207913"/>
    <x v="0"/>
    <s v="12-Jan-2026"/>
    <s v="MUHAMMAD.OWAIS"/>
    <m/>
  </r>
  <r>
    <n v="398"/>
    <x v="0"/>
    <s v="R-122205-2026"/>
    <s v="FMB-920"/>
    <s v="AUX-813"/>
    <s v="MUHAMMAD IRFAN RAMZAN"/>
    <s v="TOYOTA"/>
    <s v="Q079967"/>
    <s v="6057336"/>
    <m/>
    <m/>
    <s v="Jan  2 2026  2:45PM"/>
    <s v="Jan  3 2026  2:44PM"/>
    <s v="LAHORE"/>
    <s v="done"/>
    <s v="Normal"/>
    <s v="Sep  9 2021  4:48PM"/>
    <x v="7"/>
    <n v="232167"/>
    <x v="0"/>
    <s v="3-Jan-2026"/>
    <s v="MUHAMMAD.OWAIS"/>
    <m/>
  </r>
  <r>
    <n v="399"/>
    <x v="0"/>
    <s v="R-122368-2026"/>
    <s v="G1C MINI"/>
    <s v="AWK-902"/>
    <s v="AKHTAR"/>
    <s v="TOYOTA"/>
    <s v="Q086061"/>
    <s v="ZRE171R-6063540"/>
    <m/>
    <m/>
    <s v="Jan  5 2026  3:11PM"/>
    <s v="Jan 14 2026  3:38PM"/>
    <s v="FAISALABAD"/>
    <s v="removal"/>
    <s v="Normal"/>
    <s v="Dec 21 2021 12:05PM"/>
    <x v="7"/>
    <n v="240502"/>
    <x v="0"/>
    <s v="14-Jan-2026"/>
    <s v="MUHAMMAD.OWAIS"/>
    <m/>
  </r>
  <r>
    <n v="400"/>
    <x v="0"/>
    <s v="R-123077-2026"/>
    <s v="JM-VG03"/>
    <s v="AHN-2472"/>
    <s v="M/S JP DISTRIBUTOR"/>
    <s v="UNITED"/>
    <s v="U840180"/>
    <s v="100863663"/>
    <m/>
    <m/>
    <s v="Jan 10 2026 11:12AM"/>
    <s v="Jan 12 2026  1:10PM"/>
    <s v="FAISALABAD"/>
    <s v="Removal Done Sakhawat Ali"/>
    <s v="Normal"/>
    <s v="Sep 23 2023  4:34PM"/>
    <x v="7"/>
    <n v="287804"/>
    <x v="0"/>
    <s v="12-Jan-2026"/>
    <s v="MUHAMMAD.OWAIS"/>
    <m/>
  </r>
  <r>
    <n v="401"/>
    <x v="0"/>
    <s v="R-123076-2026"/>
    <s v="JM-VG03"/>
    <s v="AFV-9646"/>
    <s v="M/S JP DISTRIBUTOR"/>
    <s v="UNITED"/>
    <s v="U806118"/>
    <s v="100829713"/>
    <m/>
    <m/>
    <s v="Jan 10 2026 11:12AM"/>
    <s v="Jan 12 2026  1:17PM"/>
    <s v="FAISALABAD"/>
    <s v="Removal Done Sakhawat Ali"/>
    <s v="Normal"/>
    <s v="Sep  5 2023 10:05PM"/>
    <x v="7"/>
    <n v="286601"/>
    <x v="0"/>
    <s v="12-Jan-2026"/>
    <s v="MUHAMMAD.OWAIS"/>
    <m/>
  </r>
  <r>
    <n v="402"/>
    <x v="0"/>
    <s v="R-123594-2026"/>
    <s v="FMB910"/>
    <s v="BYA-245"/>
    <s v="SYED SALMAN SHAH"/>
    <s v="HONDA"/>
    <s v="L15BG7915367"/>
    <s v="XNR005377"/>
    <m/>
    <m/>
    <s v="Jan 15 2026 11:20AM"/>
    <s v="Jan 26 2026 12:10PM"/>
    <s v="KARACHI"/>
    <s v="Removal Completed"/>
    <s v="Normal"/>
    <s v="Dec  9 2022 12:10PM"/>
    <x v="7"/>
    <n v="271313"/>
    <x v="0"/>
    <s v="26-Jan-2026"/>
    <s v="MUHAMMAD.OWAIS"/>
    <m/>
  </r>
  <r>
    <n v="403"/>
    <x v="0"/>
    <s v="R-124030-2026"/>
    <s v="FMB910"/>
    <s v="BZJ-194"/>
    <s v="KASHAN HAMZA"/>
    <s v="TOYOTA"/>
    <s v="2763672"/>
    <s v="KSP210-0025189"/>
    <m/>
    <m/>
    <s v="Jan 21 2026  3:08PM"/>
    <s v="Jan 22 2026 10:12AM"/>
    <s v="KARACHI"/>
    <s v="tracker remove"/>
    <s v="Normal"/>
    <s v="Nov 11 2025  6:41PM"/>
    <x v="8"/>
    <n v="357840"/>
    <x v="0"/>
    <s v="22-Jan-2026"/>
    <s v="MUHAMMAD.UMER"/>
    <m/>
  </r>
  <r>
    <n v="404"/>
    <x v="0"/>
    <s v="R-124072-2026"/>
    <s v="FMB910"/>
    <s v="CZ-2217"/>
    <s v="MASTER CHANGAN MOTORS"/>
    <s v="CHANGAN"/>
    <s v="CZ2217"/>
    <s v="CZ-2217"/>
    <m/>
    <m/>
    <s v="Jan 22 2026 10:56AM"/>
    <s v="Jan 22 2026 11:21AM"/>
    <s v="KARACHI"/>
    <s v="tracker remove"/>
    <s v="Normal"/>
    <s v="Nov 22 2023 12:56PM"/>
    <x v="8"/>
    <n v="291028"/>
    <x v="0"/>
    <s v="22-Jan-2026"/>
    <s v="MUHAMMAD.UMER"/>
    <m/>
  </r>
  <r>
    <n v="405"/>
    <x v="0"/>
    <s v="R-123964-2026"/>
    <s v="G1C MINI"/>
    <s v="KHI4420248"/>
    <s v="ANAYAT ULLAH NIAZI"/>
    <s v="SUZUKI"/>
    <s v="6R301428"/>
    <s v="NF1AET306H1201466"/>
    <m/>
    <m/>
    <s v="Jan 20 2026  3:21PM"/>
    <s v="Jan 22 2026 10:16AM"/>
    <s v="KARACHI"/>
    <s v="tracker remove"/>
    <s v="Normal"/>
    <s v="Apr  4 2024  1:43PM"/>
    <x v="8"/>
    <n v="300399"/>
    <x v="0"/>
    <s v="22-Jan-2026"/>
    <s v="MUHAMMAD.UMER"/>
    <m/>
  </r>
  <r>
    <n v="406"/>
    <x v="0"/>
    <s v="R-123896-2026"/>
    <s v="G1C MINI"/>
    <s v="KHI2132356"/>
    <s v="HAZRAT ISLAM"/>
    <s v="SUZUKI"/>
    <s v="B234690"/>
    <s v="K10134693"/>
    <m/>
    <m/>
    <s v="Jan 20 2026  9:42AM"/>
    <s v="Jan 20 2026  5:14PM"/>
    <s v="KARACHI"/>
    <s v="tracker remove"/>
    <s v="Normal"/>
    <s v="Mar 28 2023  2:46PM"/>
    <x v="8"/>
    <n v="278401"/>
    <x v="0"/>
    <s v="20-Jan-2026"/>
    <s v="MUHAMMAD.UMER"/>
    <m/>
  </r>
  <r>
    <n v="407"/>
    <x v="0"/>
    <s v="R-124005-2026"/>
    <s v="MTB-100"/>
    <s v="KHI17122046"/>
    <s v="MR.MOHAMMAD ASIM"/>
    <s v="HONDA"/>
    <s v="LEB-5053075"/>
    <s v="RU3-1103072"/>
    <m/>
    <m/>
    <s v="Jan 21 2026 11:41AM"/>
    <s v="Jan 22 2026 10:30AM"/>
    <s v="KARACHI"/>
    <s v="tracker remove"/>
    <s v="Normal"/>
    <s v="Dec 19 2020 10:19AM"/>
    <x v="8"/>
    <n v="204626"/>
    <x v="0"/>
    <s v="22-Jan-2026"/>
    <s v="MUHAMMAD.UMER"/>
    <m/>
  </r>
  <r>
    <n v="408"/>
    <x v="0"/>
    <s v="R-124182-2026"/>
    <s v="G1C MINI"/>
    <s v="MUL7220252"/>
    <s v="HAFEEZ UR REHMAN"/>
    <s v="CHANGAN"/>
    <s v="309545"/>
    <s v="NKMASE2E9S1001722"/>
    <m/>
    <m/>
    <s v="Jan 23 2026  4:16PM"/>
    <s v="Jan 24 2026 11:54AM"/>
    <s v="MULTAN"/>
    <s v="removal done"/>
    <s v="Normal"/>
    <s v="Feb  7 2025  2:48PM"/>
    <x v="8"/>
    <n v="326779"/>
    <x v="0"/>
    <s v="24-Jan-2026"/>
    <s v="MUHAMMAD.UMER"/>
    <m/>
  </r>
  <r>
    <n v="409"/>
    <x v="0"/>
    <s v="R-124081-2026"/>
    <s v="MTB-100"/>
    <s v="LEC18A-9155"/>
    <s v="SHAMAS TABRAIZ"/>
    <s v="TOYOTA"/>
    <s v="Z541544"/>
    <s v="4167432"/>
    <m/>
    <m/>
    <s v="Jan 22 2026 12:15PM"/>
    <s v="Jan 22 2026  3:34PM"/>
    <s v="GUJRAT"/>
    <s v="tracker remove"/>
    <s v="Normal"/>
    <s v="Jan 16 2024 12:00AM"/>
    <x v="8"/>
    <n v="205444"/>
    <x v="0"/>
    <s v="22-Jan-2026"/>
    <s v="MUHAMMAD.UMER"/>
    <m/>
  </r>
  <r>
    <n v="410"/>
    <x v="0"/>
    <s v="R-124137-2026"/>
    <s v="G1C MINI"/>
    <s v="AUK-46"/>
    <s v="MR.NOOR KAMAL"/>
    <s v="TOYOTA"/>
    <s v="1KR-2573426"/>
    <s v="KSP130-4031604"/>
    <m/>
    <m/>
    <s v="Jan 22 2026  5:29PM"/>
    <s v="Jan 26 2026  5:17PM"/>
    <s v="PESHAWAR"/>
    <s v="tracker remove"/>
    <s v="Normal"/>
    <s v="May  5 2025  1:33PM"/>
    <x v="8"/>
    <n v="335069"/>
    <x v="0"/>
    <s v="26-Jan-2026"/>
    <s v="MUHAMMAD.UMER"/>
    <m/>
  </r>
  <r>
    <n v="411"/>
    <x v="0"/>
    <s v="R-124183-2026"/>
    <s v="G1C MINI"/>
    <s v="BUL-270"/>
    <s v="NOMAN AHMAD"/>
    <s v="SUZUKI"/>
    <s v="6R178578"/>
    <s v="NF1AET306H1078510"/>
    <m/>
    <m/>
    <s v="Jan 23 2026  4:16PM"/>
    <s v="Jan 29 2026 11:14AM"/>
    <s v="KHAN PUR"/>
    <s v="tracker remove"/>
    <s v="Normal"/>
    <s v="Jul 14 2025  2:47PM"/>
    <x v="8"/>
    <n v="343669"/>
    <x v="0"/>
    <s v="29-Jan-2026"/>
    <s v="MUHAMMAD.UMER"/>
    <m/>
  </r>
  <r>
    <n v="412"/>
    <x v="0"/>
    <s v="R-124109-2026"/>
    <s v="FMB-920"/>
    <s v="BUH-502"/>
    <s v="ASGHAR ALI SHAIKH"/>
    <s v="HONDA"/>
    <s v="LI2B51000131"/>
    <s v="MR000191"/>
    <m/>
    <m/>
    <s v="Jan 22 2026  3:17PM"/>
    <s v="Jan 23 2026 10:32AM"/>
    <s v="KARACHI"/>
    <s v="TRACKER REMOVE"/>
    <s v="Normal"/>
    <s v="Aug 26 2021  3:01PM"/>
    <x v="8"/>
    <n v="221128"/>
    <x v="0"/>
    <s v="23-Jan-2026"/>
    <s v="MUHAMMAD.UMER"/>
    <m/>
  </r>
  <r>
    <n v="413"/>
    <x v="0"/>
    <s v="R-124230-2026"/>
    <s v="FMB910"/>
    <s v="AQK-664"/>
    <s v="SUNCROP PESTICIDES"/>
    <s v="SUZUKI"/>
    <s v="208129"/>
    <s v="10108124"/>
    <m/>
    <m/>
    <s v="Jan 26 2026 11:10AM"/>
    <s v="Jan 29 2026 10:26AM"/>
    <s v="HYDERABAD"/>
    <s v="tracker remove"/>
    <s v="Normal"/>
    <s v="Sep 18 2024 12:45PM"/>
    <x v="8"/>
    <n v="312367"/>
    <x v="0"/>
    <s v="29-Jan-2026"/>
    <s v="MUHAMMAD.UMER"/>
    <m/>
  </r>
  <r>
    <n v="414"/>
    <x v="0"/>
    <s v="R-124413-2026"/>
    <s v="FMB-920"/>
    <s v="ABC13122345"/>
    <s v="MUHAMMAD TANVEER ASLAM"/>
    <s v="SUZUKI"/>
    <s v="K12MR1017317"/>
    <s v="NF1SZC63S00117312"/>
    <m/>
    <m/>
    <s v="Jan 28 2026 10:55AM"/>
    <s v="Jan 29 2026 10:31AM"/>
    <s v="FAISALABAD"/>
    <s v="ok"/>
    <s v="Normal"/>
    <s v="Dec 14 2023 12:01PM"/>
    <x v="8"/>
    <n v="292369"/>
    <x v="0"/>
    <s v="29-Jan-2026"/>
    <s v="MUHAMMAD.UMER"/>
    <m/>
  </r>
  <r>
    <n v="415"/>
    <x v="0"/>
    <s v="R-122236-2026"/>
    <s v="TM2 (FM2)"/>
    <s v="AXB-303"/>
    <s v="KHAWAJA ABRAR AHMED"/>
    <s v="SUZUKI"/>
    <s v="13011687"/>
    <s v="10011686"/>
    <m/>
    <m/>
    <s v="Jan  3 2026 10:38AM"/>
    <s v="Jan  3 2026 11:09AM"/>
    <s v="KARACHI"/>
    <s v="tracker remove"/>
    <s v="Normal"/>
    <s v="Jan  8 2025  9:35PM"/>
    <x v="8"/>
    <n v="323638"/>
    <x v="0"/>
    <s v="3-Jan-2026"/>
    <s v="MUHAMMAD.UMER"/>
    <m/>
  </r>
  <r>
    <n v="416"/>
    <x v="0"/>
    <s v="R-122256-2026"/>
    <s v="FMB-920"/>
    <s v="ADP-878"/>
    <s v="MUHAMMAD SAKHAWAT"/>
    <s v="MG"/>
    <s v="15E4EMGLC090456"/>
    <s v="LSJA24U90MN022828"/>
    <m/>
    <m/>
    <s v="Jan  3 2026  1:38PM"/>
    <s v="Jan  5 2026 11:48AM"/>
    <s v="LAHORE"/>
    <s v="normal removal"/>
    <s v="Normal"/>
    <s v="Jan  8 2025  6:35PM"/>
    <x v="8"/>
    <n v="323651"/>
    <x v="0"/>
    <s v="5-Jan-2026"/>
    <s v="MUHAMMAD.UMER"/>
    <m/>
  </r>
  <r>
    <n v="417"/>
    <x v="0"/>
    <s v="R-122285-2026"/>
    <s v="FMB-920"/>
    <s v="ADA-701"/>
    <s v="MR. MUNIR AHMAD"/>
    <s v="SUZUKI"/>
    <s v="PK10K172739"/>
    <s v="NF1AVK31H10072769"/>
    <m/>
    <m/>
    <s v="Jan  5 2026 11:17AM"/>
    <s v="Jan  6 2026 11:55AM"/>
    <s v="MULTAN"/>
    <s v="removal done"/>
    <s v="Normal"/>
    <s v="May 26 2021  5:23PM"/>
    <x v="8"/>
    <n v="215115"/>
    <x v="0"/>
    <s v="6-Jan-2026"/>
    <s v="MUHAMMAD.UMER"/>
    <m/>
  </r>
  <r>
    <n v="418"/>
    <x v="0"/>
    <s v="R-122669-2026"/>
    <s v="G1C MINI"/>
    <s v="FSL11120251"/>
    <s v="MUBASHER HUSSAIN"/>
    <s v="SUZUKI"/>
    <s v="334924"/>
    <s v="1234944"/>
    <m/>
    <m/>
    <s v="Jan  8 2026 12:37PM"/>
    <s v="Jan  8 2026 12:47PM"/>
    <s v="FAISALABAD"/>
    <s v="tracker remove"/>
    <s v="Normal"/>
    <s v="Jan 11 2025 12:28PM"/>
    <x v="8"/>
    <n v="323982"/>
    <x v="0"/>
    <s v="8-Jan-2026"/>
    <s v="MUHAMMAD.UMER"/>
    <m/>
  </r>
  <r>
    <n v="419"/>
    <x v="0"/>
    <s v="R-122652-2026"/>
    <s v="FMB910"/>
    <s v="AQB-520"/>
    <s v="CHAUDHARY TARIQ MEHMOOD PANNO"/>
    <s v="KIA"/>
    <s v="G4NAKH050532"/>
    <s v="NNAQL51AZKP501656"/>
    <m/>
    <m/>
    <s v="Jan  8 2026 11:51AM"/>
    <s v="Jan 12 2026 11:12AM"/>
    <s v="SHEIKHUPURA"/>
    <s v="tracker remove"/>
    <s v="Normal"/>
    <s v="Aug 25 2022 12:00AM"/>
    <x v="8"/>
    <n v="351067"/>
    <x v="0"/>
    <s v="12-Jan-2026"/>
    <s v="MUHAMMAD.UMER"/>
    <m/>
  </r>
  <r>
    <n v="420"/>
    <x v="0"/>
    <s v="R-123509-2026"/>
    <s v="FMB910"/>
    <s v="AAU-294"/>
    <s v="MUZAFAR SAEED AMANAT"/>
    <s v="TOYOTA"/>
    <s v="2A11141"/>
    <s v="7006782"/>
    <m/>
    <m/>
    <s v="Jan 14 2026  1:53PM"/>
    <s v="Jan 19 2026  6:07PM"/>
    <s v="LAHORE"/>
    <s v="done"/>
    <s v="Force"/>
    <s v="Feb  4 2020 12:04AM"/>
    <x v="8"/>
    <n v="287288"/>
    <x v="0"/>
    <s v="19-Jan-2026"/>
    <s v="MUHAMMAD.UMER"/>
    <m/>
  </r>
  <r>
    <n v="421"/>
    <x v="0"/>
    <s v="R-123873-2026"/>
    <s v="G1C MINI"/>
    <s v="KHI852436"/>
    <s v="MUHAMMAD IMRAN BUTT"/>
    <s v="CHANGAN"/>
    <s v="JL473Q4M3EE503475"/>
    <s v="NKMA2CBRAM1000647"/>
    <m/>
    <m/>
    <s v="Jan 19 2026  3:23PM"/>
    <s v="Jan 19 2026  3:33PM"/>
    <s v="ISLAMABAD"/>
    <s v="tracker remove"/>
    <s v="Normal"/>
    <s v="Feb  3 2024  3:12PM"/>
    <x v="8"/>
    <n v="302593"/>
    <x v="0"/>
    <s v="19-Jan-2026"/>
    <s v="MUHAMMAD.UMER"/>
    <m/>
  </r>
  <r>
    <n v="422"/>
    <x v="0"/>
    <s v="R-123590-2026"/>
    <s v="FMA-120"/>
    <s v="CAY-751"/>
    <s v="Bilal Akhter"/>
    <s v="SUZUKI"/>
    <s v="333622"/>
    <s v="1233643"/>
    <m/>
    <m/>
    <s v="Jan 15 2026 11:00AM"/>
    <s v="Jan 15 2026 11:37AM"/>
    <s v="KARACHI"/>
    <s v="tracker remove"/>
    <s v="Normal"/>
    <s v="Jan 29 2025  5:53PM"/>
    <x v="8"/>
    <n v="325771"/>
    <x v="0"/>
    <s v="15-Jan-2026"/>
    <s v="MUHAMMAD.UMER"/>
    <m/>
  </r>
  <r>
    <n v="423"/>
    <x v="0"/>
    <s v="R-123480-2026"/>
    <s v="JM-VG03"/>
    <s v="BVX-681"/>
    <s v="SAJID ALI"/>
    <s v="SUZUKI"/>
    <s v="6R216193"/>
    <s v="NF1AET306H1116143"/>
    <m/>
    <m/>
    <s v="Jan 14 2026 11:40AM"/>
    <s v="Jan 19 2026  5:16PM"/>
    <s v="KARACHI"/>
    <s v="TRACKER REMOVE"/>
    <s v="Normal"/>
    <s v="Dec 30 2022 11:51AM"/>
    <x v="8"/>
    <n v="272811"/>
    <x v="0"/>
    <s v="19-Jan-2026"/>
    <s v="MUHAMMAD.UMER"/>
    <m/>
  </r>
  <r>
    <n v="424"/>
    <x v="0"/>
    <s v="R-123825-2026"/>
    <s v="FMB910"/>
    <s v="BCW-672"/>
    <s v="KUMAIL ABBAS HAIDRY"/>
    <s v="SUZUKI"/>
    <s v="PKF600758"/>
    <s v="SF410PK507618"/>
    <m/>
    <m/>
    <s v="Jan 19 2026 12:07PM"/>
    <s v="Jan 20 2026 10:09AM"/>
    <s v="KARACHI"/>
    <s v="tracker remove"/>
    <s v="Normal"/>
    <s v="Sep 22 2022 12:30PM"/>
    <x v="8"/>
    <n v="265188"/>
    <x v="0"/>
    <s v="20-Jan-2026"/>
    <s v="MUHAMMAD.UMER"/>
    <m/>
  </r>
  <r>
    <n v="425"/>
    <x v="0"/>
    <s v="R-122323-2026"/>
    <s v="JM-VG03"/>
    <s v="ASP-8725"/>
    <s v="PS CIVIL LINES"/>
    <s v="HONDA"/>
    <s v="E172727"/>
    <s v="HA565265"/>
    <m/>
    <m/>
    <s v="Jan  5 2026 12:49PM"/>
    <s v="Jan  5 2026  3:11PM"/>
    <s v="D.G.KHAN"/>
    <s v="tracker remove"/>
    <s v="Normal"/>
    <s v="Apr  5 2025  1:29PM"/>
    <x v="8"/>
    <n v="332360"/>
    <x v="0"/>
    <s v="5-Jan-2026"/>
    <s v="MUHAMMAD.UMER"/>
    <m/>
  </r>
  <r>
    <n v="426"/>
    <x v="0"/>
    <s v="R-124580-2026"/>
    <s v="G1C MINI"/>
    <s v="KJZ-0957 Elliya"/>
    <s v="ESPRESSO COFFEE HOUSES (Head Office Bike) (Elliya)"/>
    <s v="SUPER STAR"/>
    <s v="SSA1175237"/>
    <s v="SSA1205566"/>
    <m/>
    <m/>
    <s v="Jan 29 2026 10:29AM"/>
    <s v="Jan 29 2026 10:33AM"/>
    <s v="KARACHI"/>
    <s v="tracker remove"/>
    <s v="Normal"/>
    <s v="Feb 14 2025 11:38AM"/>
    <x v="8"/>
    <n v="325761"/>
    <x v="0"/>
    <s v="29-Jan-2026"/>
    <s v="MUHAMMAD.UMER"/>
    <m/>
  </r>
  <r>
    <n v="427"/>
    <x v="0"/>
    <s v="R-122696-2026"/>
    <s v="FMB-920"/>
    <s v="ABP-423"/>
    <s v="SHEIKH MOIN UD DIN SABRI"/>
    <s v="KIA"/>
    <s v="43LALP077832"/>
    <s v="NNATA52AXKP500643"/>
    <m/>
    <m/>
    <s v="Jan  8 2026  2:32PM"/>
    <s v="Jan 13 2026  1:59PM"/>
    <s v="LAHORE"/>
    <s v="tracker remove"/>
    <s v="Normal"/>
    <s v="Dec 31 2020  2:26PM"/>
    <x v="8"/>
    <n v="205436"/>
    <x v="0"/>
    <s v="13-Jan-2026"/>
    <s v="MUHAMMAD.UMER"/>
    <m/>
  </r>
  <r>
    <n v="428"/>
    <x v="0"/>
    <s v="R-116012-2025"/>
    <s v="FMB-920"/>
    <s v="BTN-241"/>
    <s v="ADNAN"/>
    <s v="TOYOTA"/>
    <s v="Q074429"/>
    <s v="6051930"/>
    <m/>
    <m/>
    <s v="Oct 21 2025  3:06PM"/>
    <s v="Jan 16 2026  4:14PM"/>
    <s v="KARACHI"/>
    <s v="tracker remove"/>
    <s v="Normal"/>
    <s v="Oct 29 2024  4:43PM"/>
    <x v="8"/>
    <n v="316847"/>
    <x v="0"/>
    <s v="16-Jan-2026"/>
    <s v="MUHAMMAD.UMER"/>
    <m/>
  </r>
  <r>
    <n v="429"/>
    <x v="0"/>
    <s v="R-122663-2026"/>
    <s v="G1C MINI"/>
    <s v="KHI151202512"/>
    <s v="SHIVA KARAN"/>
    <s v="TOYOTA"/>
    <s v="9Z08577"/>
    <s v="0907312"/>
    <m/>
    <m/>
    <s v="Jan  8 2026 12:25PM"/>
    <s v="Jan  8 2026 12:38PM"/>
    <s v="KARACHI"/>
    <s v="tracker remove"/>
    <s v="Normal"/>
    <s v="Jan 15 2025  3:38PM"/>
    <x v="8"/>
    <n v="324355"/>
    <x v="0"/>
    <s v="8-Jan-2026"/>
    <s v="MUHAMMAD.UMER"/>
    <m/>
  </r>
  <r>
    <n v="430"/>
    <x v="0"/>
    <s v="R-123028-2026"/>
    <s v="G1C MINI"/>
    <s v="KHI31102236"/>
    <s v="ABDUL SATTAR"/>
    <s v="TOYOTA"/>
    <s v="Q363587"/>
    <s v="ZRE172R-7062818"/>
    <m/>
    <m/>
    <s v="Jan 10 2026 11:04AM"/>
    <s v="Jan 12 2026 11:06AM"/>
    <s v="MIRPURKHAS"/>
    <s v="tracker remove"/>
    <s v="Normal"/>
    <s v="Oct 31 2022  5:28PM"/>
    <x v="8"/>
    <n v="268230"/>
    <x v="0"/>
    <s v="12-Jan-2026"/>
    <s v="MUHAMMAD.UMER"/>
    <m/>
  </r>
  <r>
    <n v="431"/>
    <x v="0"/>
    <s v="R-122815-2026"/>
    <s v="G1C MINI"/>
    <s v="BEV-330"/>
    <s v="AWAIS NIAZ"/>
    <s v="SUZUKI"/>
    <s v="320566"/>
    <s v="1220537"/>
    <m/>
    <m/>
    <s v="Jan  9 2026  1:09PM"/>
    <s v="Jan 12 2026  4:26PM"/>
    <s v="PESHAWAR"/>
    <s v="tracker remove"/>
    <s v="Normal"/>
    <s v="Oct 14 2024 11:11AM"/>
    <x v="8"/>
    <n v="315295"/>
    <x v="0"/>
    <s v="12-Jan-2026"/>
    <s v="MUHAMMAD.UMER"/>
    <m/>
  </r>
  <r>
    <n v="432"/>
    <x v="0"/>
    <s v="R-122935-2026"/>
    <s v="FMB-920"/>
    <s v="ART-267"/>
    <s v="ATIF PERVEZ"/>
    <s v="CHANGAN"/>
    <s v="1002664"/>
    <s v="L69U500003"/>
    <m/>
    <m/>
    <s v="Jan  9 2026  4:06PM"/>
    <s v="Jan 28 2026  4:09PM"/>
    <s v="JHELUM"/>
    <s v="tracker remove"/>
    <s v="Normal"/>
    <s v="Oct 10 2020  4:49PM"/>
    <x v="8"/>
    <n v="199283"/>
    <x v="0"/>
    <s v="28-Jan-2026"/>
    <s v="MUHAMMAD.UMER"/>
    <m/>
  </r>
  <r>
    <n v="433"/>
    <x v="0"/>
    <s v="R-121846-2025"/>
    <s v="JM-VG03"/>
    <s v="KHI412344"/>
    <s v="YASIR ISHAQUE"/>
    <s v="SUZUKI"/>
    <s v="K12MR1012098"/>
    <s v="NF1SZC63S00112110"/>
    <m/>
    <m/>
    <s v="Dec 29 2025  9:40AM"/>
    <s v="Jan  5 2026 10:19AM"/>
    <s v="KARACHI"/>
    <s v="tracker remove"/>
    <s v="Normal"/>
    <s v="Jan  4 2023  3:47PM"/>
    <x v="8"/>
    <n v="273274"/>
    <x v="0"/>
    <s v="5-Jan-2026"/>
    <s v="MUHAMMAD.UMER"/>
    <m/>
  </r>
  <r>
    <n v="434"/>
    <x v="0"/>
    <s v="R-122069-2025"/>
    <s v="FMB-920"/>
    <s v="ASD-337"/>
    <s v="SHAZIA SULTANA"/>
    <s v="KIA"/>
    <s v="G4NALH333253"/>
    <s v="NNAQL51AZKP506828"/>
    <m/>
    <m/>
    <s v="Dec 31 2025  9:43PM"/>
    <s v="Jan  1 2026  1:52PM"/>
    <s v="LAHORE"/>
    <s v="tracker remove"/>
    <s v="Normal"/>
    <s v="Dec 24 2020  2:30PM"/>
    <x v="8"/>
    <n v="205038"/>
    <x v="0"/>
    <s v="1-Jan-2026"/>
    <s v="MUHAMMAD.UMER"/>
    <m/>
  </r>
  <r>
    <n v="435"/>
    <x v="0"/>
    <s v="R-122365-2026"/>
    <s v="FMB-920"/>
    <s v="BBY-617"/>
    <s v="SYED ZAIN IMRAN ZAIDI"/>
    <s v="TOYOTA"/>
    <s v="Q301176"/>
    <s v="ZRE172R-7000194"/>
    <m/>
    <m/>
    <s v="Jan  5 2026  3:01PM"/>
    <s v="Jan  6 2026 10:23AM"/>
    <s v="KARACHI"/>
    <s v="tracker remove"/>
    <s v="Normal"/>
    <s v="May 30 2019  4:38PM"/>
    <x v="8"/>
    <n v="171228"/>
    <x v="0"/>
    <s v="6-Jan-2026"/>
    <s v="MUHAMMAD.UMER"/>
    <m/>
  </r>
  <r>
    <n v="436"/>
    <x v="0"/>
    <s v="R-123436-2026"/>
    <s v="FMB910"/>
    <s v="ANB-732"/>
    <s v="AMEER HARRAM"/>
    <s v="HONDA"/>
    <s v="L15Z81012855"/>
    <s v="NFBGN9666NR029709"/>
    <m/>
    <m/>
    <s v="Jan 13 2026  3:31PM"/>
    <s v="Jan 14 2026  2:03PM"/>
    <s v="LAHORE"/>
    <s v="removal done"/>
    <s v="Normal"/>
    <s v="Sep  7 2019 10:28AM"/>
    <x v="8"/>
    <n v="273496"/>
    <x v="0"/>
    <s v="14-Jan-2026"/>
    <s v="MUHAMMAD.UMER"/>
    <m/>
  </r>
  <r>
    <n v="437"/>
    <x v="0"/>
    <s v="R-123053-2026"/>
    <s v="G1C MINI"/>
    <s v="BQF-969"/>
    <s v="MUHAMMAD MOIZUDDIN"/>
    <s v="TOYOTA"/>
    <s v="Q059522"/>
    <s v="BQF-969"/>
    <m/>
    <m/>
    <s v="Jan 10 2026 11:07AM"/>
    <s v="Jan 12 2026 11:10AM"/>
    <s v="KARACHI"/>
    <s v="tracker remove"/>
    <s v="Normal"/>
    <s v="Aug 30 2025  3:17PM"/>
    <x v="8"/>
    <n v="348999"/>
    <x v="0"/>
    <s v="12-Jan-2026"/>
    <s v="MUHAMMAD.UMER"/>
    <m/>
  </r>
  <r>
    <n v="438"/>
    <x v="0"/>
    <s v="R-122153-2026"/>
    <s v="G1C MINI"/>
    <s v="ABD-280"/>
    <s v="WASIM NAWAZ"/>
    <s v="SUZUKI"/>
    <s v="PKF625433"/>
    <s v="SF410PK532306"/>
    <m/>
    <m/>
    <s v="Jan  2 2026 11:42AM"/>
    <s v="Jan  6 2026 11:17AM"/>
    <s v="ISLAMABAD"/>
    <s v="removal done"/>
    <s v="Normal"/>
    <s v="Jan 18 2023  3:48PM"/>
    <x v="8"/>
    <n v="274382"/>
    <x v="0"/>
    <s v="6-Jan-2026"/>
    <s v="MUHAMMAD.UMER"/>
    <m/>
  </r>
  <r>
    <n v="439"/>
    <x v="0"/>
    <s v="R-122455-2026"/>
    <s v="FMB-920"/>
    <s v="FSL91222DI9260"/>
    <s v="MUHAMMAD NASIR"/>
    <s v="TOYOTA"/>
    <s v="2A58890"/>
    <s v="7037464"/>
    <m/>
    <m/>
    <s v="Jan  7 2026 11:18AM"/>
    <s v="Jan 21 2026 11:48AM"/>
    <s v="VEHARI"/>
    <s v="tracker remove"/>
    <s v="Normal"/>
    <s v="Dec  9 2022  4:17PM"/>
    <x v="8"/>
    <n v="271363"/>
    <x v="0"/>
    <s v="21-Jan-2026"/>
    <s v="MUHAMMAD.UMER"/>
    <m/>
  </r>
  <r>
    <n v="440"/>
    <x v="0"/>
    <s v="R-123318-2026"/>
    <s v="G1C MINI"/>
    <s v="BSS-231"/>
    <s v="MUHAMMAD SAKHAWAT"/>
    <s v="HONDA"/>
    <s v="R18Z16916008"/>
    <s v="NFBFC6666LR068054"/>
    <m/>
    <m/>
    <s v="Jan 12 2026 12:09PM"/>
    <s v="Jan 12 2026  1:29PM"/>
    <s v="LAHORE"/>
    <s v="normal removal"/>
    <s v="Normal"/>
    <s v="Jan  8 2025  6:29PM"/>
    <x v="8"/>
    <n v="323652"/>
    <x v="0"/>
    <s v="12-Jan-2026"/>
    <s v="MUHAMMAD.UMER"/>
    <m/>
  </r>
  <r>
    <n v="441"/>
    <x v="0"/>
    <s v="R-123360-2026"/>
    <s v="G1C MINI"/>
    <s v="BL-2924"/>
    <s v="MAQBOOL AHMED DAHRI"/>
    <s v="HONDA"/>
    <s v="L15ZG1001949"/>
    <s v="R001955"/>
    <m/>
    <m/>
    <s v="Jan 12 2026  2:24PM"/>
    <s v="Jan 22 2026  2:01PM"/>
    <s v="MORO"/>
    <s v="Tracker remove"/>
    <s v="Normal"/>
    <s v="Feb 16 2023  5:17PM"/>
    <x v="8"/>
    <n v="276352"/>
    <x v="0"/>
    <s v="22-Jan-2026"/>
    <s v="MUHAMMAD.UMER"/>
    <m/>
  </r>
  <r>
    <n v="442"/>
    <x v="0"/>
    <s v="R-123322-2026"/>
    <s v="JM-VG03"/>
    <s v="BBS-150"/>
    <s v="ABDUL WAHEED"/>
    <s v="TOYOTA"/>
    <s v="5292336"/>
    <s v="5559069"/>
    <m/>
    <m/>
    <s v="Jan 12 2026 12:13PM"/>
    <s v="Jan 12 2026  4:04PM"/>
    <s v="KARACHI"/>
    <s v="03092229310"/>
    <s v="Normal"/>
    <s v="Jan 19 2023  4:26PM"/>
    <x v="8"/>
    <n v="274533"/>
    <x v="0"/>
    <s v="12-Jan-2026"/>
    <s v="MUHAMMAD.UMER"/>
    <m/>
  </r>
  <r>
    <n v="443"/>
    <x v="0"/>
    <s v="R-123850-2026"/>
    <s v="FMB-920"/>
    <s v="BFK-064"/>
    <s v="AHMED TRANSPORT"/>
    <s v="TOYOTA"/>
    <s v="Z384824"/>
    <s v="R4059865"/>
    <m/>
    <m/>
    <s v="Jan 19 2026  1:04PM"/>
    <s v="Jan 20 2026  5:48PM"/>
    <s v="KARACHI"/>
    <s v="TRACKER REMOVE"/>
    <s v="Normal"/>
    <s v="Jul  2 2025  2:47PM"/>
    <x v="8"/>
    <n v="342322"/>
    <x v="0"/>
    <s v="20-Jan-2026"/>
    <s v="MUHAMMAD.UMER"/>
    <m/>
  </r>
  <r>
    <n v="444"/>
    <x v="0"/>
    <s v="R-123616-2026"/>
    <s v="JM-VG03"/>
    <s v="BFH-440"/>
    <s v="MUHAMMAD ALI"/>
    <s v="SUZUKI"/>
    <s v="PKB623512"/>
    <s v="SB308PK01162113"/>
    <m/>
    <m/>
    <s v="Jan 15 2026  1:59PM"/>
    <s v="Jan 15 2026  4:17PM"/>
    <s v="KARACHI"/>
    <s v="tracker remove"/>
    <s v="Normal"/>
    <s v="Jan 14 2025  9:57PM"/>
    <x v="8"/>
    <n v="324203"/>
    <x v="0"/>
    <s v="15-Jan-2026"/>
    <s v="MUHAMMAD.UMER"/>
    <m/>
  </r>
  <r>
    <n v="445"/>
    <x v="0"/>
    <s v="R-123309-2026"/>
    <s v="FMB-920"/>
    <s v="AKE-59"/>
    <s v="ALMAS ARIF"/>
    <s v="KIA"/>
    <s v="G4NALH307018"/>
    <s v="NNAQL51AZKP302550"/>
    <m/>
    <m/>
    <s v="Jan 12 2026 11:29AM"/>
    <s v="Jan 12 2026  4:05PM"/>
    <s v="LAHORE"/>
    <s v="Removal done."/>
    <s v="Normal"/>
    <s v="Oct 22 2022 11:50AM"/>
    <x v="9"/>
    <n v="267574"/>
    <x v="0"/>
    <s v="12-Jan-2026"/>
    <s v="NAZRA.NAZAR"/>
    <m/>
  </r>
  <r>
    <n v="446"/>
    <x v="0"/>
    <s v="R-123630-2026"/>
    <s v="FMA-120"/>
    <s v="ATS-534"/>
    <s v="MUHAMMAD HAYYAN LARAIB"/>
    <s v="TOYOTA"/>
    <s v="Y108614"/>
    <s v="NZE140-2051933"/>
    <m/>
    <m/>
    <s v="Jan 15 2026  4:28PM"/>
    <s v="Jan 17 2026 10:46AM"/>
    <s v="KARACHI"/>
    <s v="Removal Done ."/>
    <s v="Normal"/>
    <s v="Jan 22 2025  8:26PM"/>
    <x v="9"/>
    <n v="325055"/>
    <x v="0"/>
    <s v="17-Jan-2026"/>
    <s v="NAZRA.NAZAR"/>
    <m/>
  </r>
  <r>
    <n v="447"/>
    <x v="0"/>
    <s v="R-122766-2026"/>
    <s v="G1C MINI"/>
    <s v="ABS-2719"/>
    <s v="M/S JP DISTRIBUTOR"/>
    <s v="UNITED"/>
    <s v="U727390"/>
    <s v="100748490"/>
    <m/>
    <m/>
    <s v="Jan  9 2026 12:35PM"/>
    <s v="Jan 14 2026  3:19PM"/>
    <s v="FAISALABAD"/>
    <s v="Removal done ."/>
    <s v="Normal"/>
    <s v="Sep 18 2023 10:20AM"/>
    <x v="9"/>
    <n v="287276"/>
    <x v="0"/>
    <s v="14-Jan-2026"/>
    <s v="NAZRA.NAZAR"/>
    <m/>
  </r>
  <r>
    <n v="448"/>
    <x v="0"/>
    <s v="R-122877-2026"/>
    <s v="FMB-920"/>
    <s v="AAT-177"/>
    <s v="RAJA ASIM MEHMOOD"/>
    <s v="PRINCE"/>
    <s v="20335242"/>
    <s v="20H0407"/>
    <m/>
    <m/>
    <s v="Jan  9 2026  1:16PM"/>
    <s v="Jan 14 2026  2:18PM"/>
    <s v="JHELUM"/>
    <s v="Removal done ."/>
    <s v="Normal"/>
    <s v="Oct  7 2020  5:21PM"/>
    <x v="9"/>
    <n v="199024"/>
    <x v="0"/>
    <s v="14-Jan-2026"/>
    <s v="NAZRA.NAZAR"/>
    <m/>
  </r>
  <r>
    <n v="449"/>
    <x v="0"/>
    <s v="R-122774-2026"/>
    <s v="G1C MINI"/>
    <s v="AEK-8358"/>
    <s v="M/S JP DISTRIBUTOR"/>
    <s v="UNITED"/>
    <s v="U779941"/>
    <s v="100803830"/>
    <m/>
    <m/>
    <s v="Jan  9 2026 12:36PM"/>
    <s v="Jan 10 2026 11:03AM"/>
    <s v="FAISALABAD"/>
    <s v="Removal Done."/>
    <s v="Normal"/>
    <s v="Sep 25 2023 10:41AM"/>
    <x v="9"/>
    <n v="287769"/>
    <x v="0"/>
    <s v="10-Jan-2026"/>
    <s v="NAZRA.NAZAR"/>
    <m/>
  </r>
  <r>
    <n v="450"/>
    <x v="0"/>
    <s v="R-121689-2025"/>
    <s v="JM-VG03"/>
    <s v="BNE-812"/>
    <s v="SHAHID AKHTAR"/>
    <s v="SUZUKI"/>
    <s v="126925"/>
    <s v="10026926"/>
    <m/>
    <m/>
    <s v="Dec 24 2025 10:33AM"/>
    <s v="Jan 16 2026  3:45PM"/>
    <s v="KARACHI"/>
    <s v="Removal done ."/>
    <s v="Normal"/>
    <s v="Dec 31 2022  3:48PM"/>
    <x v="9"/>
    <n v="273041"/>
    <x v="0"/>
    <s v="16-Jan-2026"/>
    <s v="NAZRA.NAZAR"/>
    <m/>
  </r>
  <r>
    <n v="451"/>
    <x v="0"/>
    <s v="R-121698-2025"/>
    <s v="G1C MINI"/>
    <s v="AFH-680"/>
    <s v="WASEEN AKRAM"/>
    <s v="SUZUKI"/>
    <s v="PK10B220553"/>
    <s v="A1J310PK10120481"/>
    <m/>
    <m/>
    <s v="Dec 24 2025 11:38AM"/>
    <s v="Jan 22 2026  5:10PM"/>
    <s v="LAHORE"/>
    <s v="Removal Done."/>
    <s v="Normal"/>
    <s v="Dec  2 2019  3:44PM"/>
    <x v="9"/>
    <n v="234546"/>
    <x v="0"/>
    <s v="22-Jan-2026"/>
    <s v="NAZRA.NAZAR"/>
    <m/>
  </r>
  <r>
    <n v="452"/>
    <x v="0"/>
    <s v="R-123576-2026"/>
    <s v="G1C MINI"/>
    <s v="BHE-496"/>
    <s v="ASAD ALI IQBAL"/>
    <s v="SUZUKI"/>
    <s v="PK10B122214"/>
    <s v="A1J310PK10022371"/>
    <m/>
    <m/>
    <s v="Jan 15 2026  9:48AM"/>
    <s v="Jan 19 2026  3:54PM"/>
    <s v="KARACHI"/>
    <s v="03092229310"/>
    <s v="Normal"/>
    <s v="Aug 10 2024 12:47PM"/>
    <x v="9"/>
    <n v="309652"/>
    <x v="0"/>
    <s v="19-Jan-2026"/>
    <s v="NAZRA.NAZAR"/>
    <m/>
  </r>
  <r>
    <n v="453"/>
    <x v="0"/>
    <s v="R-122331-2026"/>
    <s v="JM-VG03"/>
    <s v="DGG-879"/>
    <s v="PS KALA"/>
    <s v="HONDA"/>
    <s v="T389607"/>
    <s v="EC071879"/>
    <m/>
    <m/>
    <s v="Jan  5 2026 12:50PM"/>
    <s v="Jan  5 2026  3:16PM"/>
    <s v="D.G.KHAN"/>
    <s v="completed."/>
    <s v="Normal"/>
    <s v="Apr  5 2025  1:41PM"/>
    <x v="9"/>
    <n v="332340"/>
    <x v="0"/>
    <s v="5-Jan-2026"/>
    <s v="NAZRA.NAZAR"/>
    <m/>
  </r>
  <r>
    <n v="454"/>
    <x v="0"/>
    <s v="R-122378-2026"/>
    <s v="FMB910"/>
    <s v="GJRN682222"/>
    <s v="MRS. FATIMA AFZAL"/>
    <s v="SUZUKI"/>
    <s v="6R246209"/>
    <s v="1146062"/>
    <m/>
    <m/>
    <s v="Jan  5 2026  3:48PM"/>
    <s v="Jan 10 2026 10:34AM"/>
    <s v="GUJRANWALA"/>
    <s v="Removal Done."/>
    <s v="Normal"/>
    <s v="Aug  6 2022 12:20PM"/>
    <x v="9"/>
    <n v="261828"/>
    <x v="0"/>
    <s v="10-Jan-2026"/>
    <s v="NAZRA.NAZAR"/>
    <m/>
  </r>
  <r>
    <n v="455"/>
    <x v="0"/>
    <s v="R-122348-2026"/>
    <s v="FMB-920"/>
    <s v="ALQ-990"/>
    <s v="TARIQ SAEED"/>
    <s v="SUZUKI"/>
    <s v="1005652"/>
    <s v="S00105640"/>
    <m/>
    <m/>
    <s v="Jan  5 2026  2:23PM"/>
    <s v="Jan  6 2026  3:17PM"/>
    <s v="SAHIWAL"/>
    <s v="Removal done"/>
    <s v="Normal"/>
    <s v="Oct 25 2023  6:52PM"/>
    <x v="9"/>
    <n v="289559"/>
    <x v="0"/>
    <s v="6-Jan-2026"/>
    <s v="NAZRA.NAZAR"/>
    <m/>
  </r>
  <r>
    <n v="456"/>
    <x v="0"/>
    <s v="R-123557-2026"/>
    <s v="FMB910"/>
    <s v="ANV-376"/>
    <s v="MUHMMAD ABUBAKAR"/>
    <s v="TOYOTA"/>
    <s v="540680"/>
    <s v="4166553"/>
    <m/>
    <m/>
    <s v="Jan 14 2026  3:51PM"/>
    <s v="Jan 15 2026  6:10PM"/>
    <s v="GUJRANWALA"/>
    <s v="Removal Done"/>
    <s v="Normal"/>
    <s v="Oct 11 2022  8:45PM"/>
    <x v="9"/>
    <n v="266744"/>
    <x v="0"/>
    <s v="15-Jan-2026"/>
    <s v="NAZRA.NAZAR"/>
    <m/>
  </r>
  <r>
    <n v="457"/>
    <x v="0"/>
    <s v="R-122259-2026"/>
    <s v="FM-1100"/>
    <s v="SA-6969"/>
    <s v="HAMMAD MUKHTAR AHMED"/>
    <s v="DAIHATSU"/>
    <s v="128131"/>
    <s v="458286"/>
    <m/>
    <m/>
    <s v="Jan  3 2026  1:58PM"/>
    <s v="Jan  3 2026  2:05PM"/>
    <s v="KARACHI"/>
    <s v="completed."/>
    <s v="Normal"/>
    <s v="Jan 18 2025  4:02PM"/>
    <x v="9"/>
    <n v="324697"/>
    <x v="0"/>
    <s v="3-Jan-2026"/>
    <s v="NAZRA.NAZAR"/>
    <m/>
  </r>
  <r>
    <n v="458"/>
    <x v="0"/>
    <s v="R-123950-2026"/>
    <s v="FMB-920"/>
    <s v="BUB-368"/>
    <s v="MASHKOOR AHMED"/>
    <s v="SUZUKI"/>
    <s v="6R167021"/>
    <s v="NF1AET306H1067067"/>
    <m/>
    <m/>
    <s v="Jan 20 2026  2:11PM"/>
    <s v="Jan 21 2026  4:38PM"/>
    <s v="KARACHI"/>
    <s v="03092229310"/>
    <s v="Force"/>
    <s v="Sep 29 2022  6:19PM"/>
    <x v="9"/>
    <n v="265750"/>
    <x v="0"/>
    <s v="21-Jan-2026"/>
    <s v="NAZRA.NAZAR"/>
    <m/>
  </r>
  <r>
    <n v="459"/>
    <x v="0"/>
    <s v="R-123905-2026"/>
    <s v="G1C MINI"/>
    <s v="BET-535"/>
    <s v="SADAM HUSSAIN"/>
    <s v="SUZUKI"/>
    <s v="PKB626017"/>
    <s v="SB308PK01164526"/>
    <m/>
    <m/>
    <s v="Jan 20 2026 10:45AM"/>
    <s v="Jan 22 2026  2:18PM"/>
    <s v="RAHIM YAR KHAN"/>
    <s v="removal done"/>
    <s v="Normal"/>
    <s v="Jun 29 2019 10:56PM"/>
    <x v="10"/>
    <n v="302539"/>
    <x v="0"/>
    <s v="22-Jan-2026"/>
    <s v="RAHAT.GUL"/>
    <m/>
  </r>
  <r>
    <n v="460"/>
    <x v="0"/>
    <s v="R-90244-2024"/>
    <s v="G1C MINI"/>
    <s v="CAA-4652"/>
    <s v="ALI RAZA"/>
    <s v="ISUZU"/>
    <s v="1832562"/>
    <s v="1267604"/>
    <m/>
    <m/>
    <s v="Oct 16 2024  4:13PM"/>
    <s v="Jan  6 2026  3:07PM"/>
    <s v="KARACHI"/>
    <s v="Removal completed"/>
    <s v="Normal"/>
    <s v="Dec  5 2022  2:07PM"/>
    <x v="10"/>
    <n v="270964"/>
    <x v="0"/>
    <s v="6-Jan-2026"/>
    <s v="RAHAT.GUL"/>
    <m/>
  </r>
  <r>
    <n v="461"/>
    <x v="0"/>
    <s v="R-123902-2026"/>
    <s v="FMB-920"/>
    <s v="BAX-145"/>
    <s v="MR RAJA MUHAMMAD ASHRAF"/>
    <s v="SUZUKI"/>
    <s v="A250735"/>
    <s v="746717"/>
    <m/>
    <m/>
    <s v="Jan 20 2026 10:36AM"/>
    <s v="Jan 20 2026  4:06PM"/>
    <s v="KARACHI"/>
    <s v="Just device recovered and removal completed"/>
    <s v="Normal"/>
    <s v="Jan 12 2023 10:21AM"/>
    <x v="10"/>
    <n v="273919"/>
    <x v="0"/>
    <s v="20-Jan-2026"/>
    <s v="RAHAT.GUL"/>
    <m/>
  </r>
  <r>
    <n v="462"/>
    <x v="0"/>
    <s v="R-123979-2026"/>
    <s v="FMB-920"/>
    <s v="BSD-703"/>
    <s v="RAZI UR REHMAN HAKRO"/>
    <s v="TOYOTA"/>
    <s v="Q067158"/>
    <s v="ZRE171R-6044627"/>
    <m/>
    <m/>
    <s v="Jan 20 2026  4:36PM"/>
    <s v="Jan 20 2026  5:23PM"/>
    <s v="KARACHI"/>
    <s v="Removal completed"/>
    <s v="Normal"/>
    <s v="Nov  3 2023 12:00AM"/>
    <x v="10"/>
    <n v="197045"/>
    <x v="0"/>
    <s v="20-Jan-2026"/>
    <s v="RAHAT.GUL"/>
    <m/>
  </r>
  <r>
    <n v="463"/>
    <x v="0"/>
    <s v="R-123874-2026"/>
    <s v="FMB910"/>
    <s v="AAX-175"/>
    <s v="MUHAMMAD ADEEL"/>
    <s v="TOYOTA"/>
    <s v="Z442959"/>
    <s v="4077557"/>
    <m/>
    <m/>
    <s v="Jan 19 2026  3:52PM"/>
    <s v="Jan 19 2026  4:21PM"/>
    <s v="SIALKOT"/>
    <s v="Normal"/>
    <s v="Normal"/>
    <s v="Jan 25 2023  3:50PM"/>
    <x v="10"/>
    <n v="274915"/>
    <x v="0"/>
    <s v="19-Jan-2026"/>
    <s v="RAHAT.GUL"/>
    <m/>
  </r>
  <r>
    <n v="464"/>
    <x v="0"/>
    <s v="R-123904-2026"/>
    <s v="JM-VG03"/>
    <s v="BBE-742"/>
    <s v="ALI RAZA"/>
    <s v="TOYOTA"/>
    <s v="5289001"/>
    <s v="5559036"/>
    <m/>
    <m/>
    <s v="Jan 20 2026 10:38AM"/>
    <s v="Jan 28 2026  4:40PM"/>
    <s v="ISLAMABAD"/>
    <s v="Removal completed"/>
    <s v="Normal"/>
    <s v="Jan 20 2023  5:43PM"/>
    <x v="10"/>
    <n v="274618"/>
    <x v="0"/>
    <s v="28-Jan-2026"/>
    <s v="RAHAT.GUL"/>
    <m/>
  </r>
  <r>
    <n v="465"/>
    <x v="0"/>
    <s v="R-123952-2026"/>
    <s v="G1C MINI"/>
    <s v="BQA-738"/>
    <s v="MUHAMMAD BILAL"/>
    <s v="NISSAN"/>
    <s v="3B20KD7964"/>
    <s v="B21W-0234974"/>
    <m/>
    <m/>
    <s v="Jan 20 2026  2:36PM"/>
    <s v="Jan 21 2026  4:48PM"/>
    <s v="KARACHI"/>
    <s v="Removal completed"/>
    <s v="Normal"/>
    <s v="Apr 22 2019  6:20PM"/>
    <x v="10"/>
    <n v="115855"/>
    <x v="0"/>
    <s v="21-Jan-2026"/>
    <s v="RAHAT.GUL"/>
    <m/>
  </r>
  <r>
    <n v="466"/>
    <x v="0"/>
    <s v="R-123836-2026"/>
    <s v="JM-VG03"/>
    <s v="APZ-910"/>
    <s v="MUHAMMAD BIN TEHSIN"/>
    <s v="HONDA"/>
    <s v="12955639"/>
    <s v="R059474"/>
    <m/>
    <m/>
    <s v="Jan 19 2026 12:50PM"/>
    <s v="Jan 19 2026  3:22PM"/>
    <s v="FAISALABAD"/>
    <s v="permanent removal"/>
    <s v="Normal"/>
    <s v="Jan 31 2023  2:52PM"/>
    <x v="10"/>
    <n v="275311"/>
    <x v="0"/>
    <s v="19-Jan-2026"/>
    <s v="RAHAT.GUL"/>
    <m/>
  </r>
  <r>
    <n v="467"/>
    <x v="0"/>
    <s v="R-124023-2026"/>
    <s v="FMB-920"/>
    <s v="BHS-416"/>
    <s v="DUA SHAHID"/>
    <s v="DAIHATSU"/>
    <s v="KF-J165859"/>
    <s v="LA300S-1283812"/>
    <m/>
    <m/>
    <s v="Jan 21 2026  2:31PM"/>
    <s v="Jan 23 2026  4:57PM"/>
    <s v="KARACHI"/>
    <s v="Removal completed"/>
    <s v="Normal"/>
    <s v="May 13 2025 12:19PM"/>
    <x v="10"/>
    <n v="336005"/>
    <x v="0"/>
    <s v="23-Jan-2026"/>
    <s v="RAHAT.GUL"/>
    <m/>
  </r>
  <r>
    <n v="468"/>
    <x v="0"/>
    <s v="R-124194-2026"/>
    <s v="FMB910"/>
    <s v="LES-3646"/>
    <s v="MUHAMMAD HASSAN"/>
    <s v="ISUZU"/>
    <s v="2U2072"/>
    <s v="JAANKR55LG7100546"/>
    <m/>
    <m/>
    <s v="Jan 23 2026  5:14PM"/>
    <s v="Jan 23 2026  5:23PM"/>
    <s v="MULTAN"/>
    <s v="Removal completed"/>
    <s v="Normal"/>
    <s v="Jan  5 2024  1:36PM"/>
    <x v="10"/>
    <n v="293975"/>
    <x v="0"/>
    <s v="23-Jan-2026"/>
    <s v="RAHAT.GUL"/>
    <m/>
  </r>
  <r>
    <n v="469"/>
    <x v="0"/>
    <s v="R-124117-2026"/>
    <s v="FM-1100"/>
    <s v="BYH-352"/>
    <s v="MUHAMMAD UMER NOUMAN"/>
    <s v="SUZUKI"/>
    <s v="6R268099"/>
    <s v="NF1ACT306H1168077"/>
    <m/>
    <m/>
    <s v="Jan 22 2026  3:42PM"/>
    <s v="Jan 29 2026 10:29AM"/>
    <s v="KARACHI"/>
    <s v="Removal completed"/>
    <s v="Normal"/>
    <s v="Jan 28 2023  4:36PM"/>
    <x v="10"/>
    <n v="275156"/>
    <x v="0"/>
    <s v="29-Jan-2026"/>
    <s v="RAHAT.GUL"/>
    <m/>
  </r>
  <r>
    <n v="470"/>
    <x v="0"/>
    <s v="R-124180-2026"/>
    <s v="FMB-920"/>
    <s v="AEY-942"/>
    <s v="ARSHAD GHOURI"/>
    <s v="CHANGAN"/>
    <s v="JL473QFM3CAD510858"/>
    <s v="NKMA2ASE5M1002604"/>
    <m/>
    <m/>
    <s v="Jan 23 2026  4:15PM"/>
    <s v="Jan 24 2026 12:38PM"/>
    <s v="LAHORE"/>
    <s v="Removal completed"/>
    <s v="Normal"/>
    <s v="Oct  8 2024 12:00AM"/>
    <x v="10"/>
    <n v="233265"/>
    <x v="0"/>
    <s v="24-Jan-2026"/>
    <s v="RAHAT.GUL"/>
    <m/>
  </r>
  <r>
    <n v="471"/>
    <x v="0"/>
    <s v="R-124320-2026"/>
    <s v="FMB-920"/>
    <s v="ACE-872"/>
    <s v="UZMA SAJID"/>
    <s v="MITSUBISHI"/>
    <s v="3B20"/>
    <s v="0047412"/>
    <m/>
    <m/>
    <s v="Jan 27 2026  9:58AM"/>
    <s v="Jan 29 2026 12:35PM"/>
    <s v="ISLAMABAD"/>
    <s v="Removal completed"/>
    <s v="Normal"/>
    <s v="Feb 27 2019  4:37PM"/>
    <x v="10"/>
    <n v="113428"/>
    <x v="0"/>
    <s v="29-Jan-2026"/>
    <s v="RAHAT.GUL"/>
    <m/>
  </r>
  <r>
    <n v="472"/>
    <x v="0"/>
    <s v="R-124351-2026"/>
    <s v="FMB-920"/>
    <s v="BZ-11"/>
    <s v="BABAR ANAYAT"/>
    <s v="TOYOTA"/>
    <s v="Q304038"/>
    <s v="ZRE172R-7003046"/>
    <m/>
    <m/>
    <s v="Jan 27 2026  2:04PM"/>
    <s v="Jan 27 2026  3:15PM"/>
    <s v="GUJRANWALA"/>
    <s v="Removal Done"/>
    <s v="Normal"/>
    <s v="Jan 24 2024 10:53AM"/>
    <x v="10"/>
    <n v="295279"/>
    <x v="0"/>
    <s v="27-Jan-2026"/>
    <s v="RAHAT.GUL"/>
    <m/>
  </r>
  <r>
    <n v="473"/>
    <x v="0"/>
    <s v="R-124354-2026"/>
    <s v="FMB-920"/>
    <s v="BT-1982"/>
    <s v="MANSOOR AHMED"/>
    <s v="HYUNDAI"/>
    <s v="G4TPU579872"/>
    <s v="RN500527"/>
    <m/>
    <m/>
    <s v="Jan 27 2026  2:19PM"/>
    <s v="Jan 27 2026  4:03PM"/>
    <s v="KARACHI"/>
    <s v="Removal completed"/>
    <s v="Normal"/>
    <s v="Jan 23 2024  3:32PM"/>
    <x v="10"/>
    <n v="295284"/>
    <x v="0"/>
    <s v="27-Jan-2026"/>
    <s v="RAHAT.GUL"/>
    <m/>
  </r>
  <r>
    <n v="474"/>
    <x v="0"/>
    <s v="R-124365-2026"/>
    <s v="G1C MINI"/>
    <s v="BRW-034"/>
    <s v="SADAM KHAN"/>
    <s v="SUZUKI"/>
    <s v="155342"/>
    <s v="10055337"/>
    <m/>
    <m/>
    <s v="Jan 27 2026  2:38PM"/>
    <s v="Jan 28 2026  9:58AM"/>
    <s v="HYDERABAD"/>
    <s v="Removal completed"/>
    <s v="Normal"/>
    <s v="Mar  6 2024  7:39PM"/>
    <x v="10"/>
    <n v="171844"/>
    <x v="0"/>
    <s v="28-Jan-2026"/>
    <s v="RAHAT.GUL"/>
    <m/>
  </r>
  <r>
    <n v="475"/>
    <x v="0"/>
    <s v="R-124327-2026"/>
    <s v="FMB-920"/>
    <s v="KT-8567"/>
    <s v="MUHAMMAD ASLAM"/>
    <s v="SUZUKI"/>
    <s v="PKT254659"/>
    <s v="SR308PK359390"/>
    <m/>
    <m/>
    <s v="Jan 27 2026 11:04AM"/>
    <s v="Jan 27 2026  1:02PM"/>
    <s v="KARACHI"/>
    <s v="Removal completed"/>
    <s v="Normal"/>
    <s v="Feb  7 2023  3:58PM"/>
    <x v="10"/>
    <n v="275677"/>
    <x v="0"/>
    <s v="27-Jan-2026"/>
    <s v="RAHAT.GUL"/>
    <m/>
  </r>
  <r>
    <n v="476"/>
    <x v="0"/>
    <s v="R-122249-2026"/>
    <s v="G1C MINI"/>
    <s v="BST-283"/>
    <s v="NAEEM FEROZE"/>
    <s v="DAIHATSU"/>
    <s v="KFJ540399"/>
    <s v="S0032800"/>
    <m/>
    <m/>
    <s v="Jan  3 2026 12:30PM"/>
    <s v="Jan  3 2026 12:45PM"/>
    <s v="KARACHI"/>
    <s v="Removal completed"/>
    <s v="Normal"/>
    <s v="Jan 12 2023  1:50PM"/>
    <x v="10"/>
    <n v="273932"/>
    <x v="0"/>
    <s v="3-Jan-2026"/>
    <s v="RAHAT.GUL"/>
    <m/>
  </r>
  <r>
    <n v="477"/>
    <x v="0"/>
    <s v="R-122278-2026"/>
    <s v="G1C MINI"/>
    <s v="BFJ-371"/>
    <s v="INSHAL PHARMACEUTICAL INDUSTRIES"/>
    <s v="CHANGAN"/>
    <s v="503976"/>
    <s v="1002479"/>
    <m/>
    <m/>
    <s v="Jan  5 2026 11:12AM"/>
    <s v="Jan  5 2026 11:34AM"/>
    <s v="KARACHI"/>
    <s v="Removal completed"/>
    <s v="Normal"/>
    <s v="Feb 22 2025  3:29PM"/>
    <x v="10"/>
    <n v="328318"/>
    <x v="0"/>
    <s v="5-Jan-2026"/>
    <s v="RAHAT.GUL"/>
    <m/>
  </r>
  <r>
    <n v="478"/>
    <x v="0"/>
    <s v="R-122489-2026"/>
    <s v="MTB-100"/>
    <s v="KHI1212189"/>
    <s v="SAJJAD SADIQ"/>
    <s v="TOYOTA"/>
    <s v="69354"/>
    <s v="6046841"/>
    <m/>
    <m/>
    <s v="Jan  7 2026  1:01PM"/>
    <s v="Jan 13 2026  2:00PM"/>
    <s v="ISLAMABAD"/>
    <s v="Removal completed"/>
    <s v="Normal"/>
    <s v="Jan 13 2021 12:11PM"/>
    <x v="10"/>
    <n v="206528"/>
    <x v="0"/>
    <s v="13-Jan-2026"/>
    <s v="RAHAT.GUL"/>
    <m/>
  </r>
  <r>
    <n v="479"/>
    <x v="0"/>
    <s v="R-122237-2026"/>
    <s v="G1C MINI"/>
    <s v="BRC-215"/>
    <s v="NADEEM IRSHAD"/>
    <s v="TOYOTA"/>
    <s v="Z571307"/>
    <s v="R-4196716"/>
    <m/>
    <m/>
    <s v="Jan  3 2026 10:39AM"/>
    <s v="Jan  3 2026 12:46PM"/>
    <s v="ISLAMABAD"/>
    <s v="removal done"/>
    <s v="Normal"/>
    <s v="Jan 11 2024  6:46PM"/>
    <x v="10"/>
    <n v="294466"/>
    <x v="0"/>
    <s v="3-Jan-2026"/>
    <s v="RAHAT.GUL"/>
    <m/>
  </r>
  <r>
    <n v="480"/>
    <x v="0"/>
    <s v="R-122393-2026"/>
    <s v="G1C MINI"/>
    <s v="BSZ-462"/>
    <s v="MUHAMMAD TOUSEEF"/>
    <s v="SUZUKI"/>
    <s v="6R135889"/>
    <s v="1035893"/>
    <m/>
    <m/>
    <s v="Jan  6 2026  9:58AM"/>
    <s v="Jan  6 2026 10:03AM"/>
    <s v="LAHORE"/>
    <s v="Removal completed"/>
    <s v="Normal"/>
    <s v="Jan 15 2025 12:47PM"/>
    <x v="10"/>
    <n v="324317"/>
    <x v="0"/>
    <s v="6-Jan-2026"/>
    <s v="RAHAT.GUL"/>
    <m/>
  </r>
  <r>
    <n v="481"/>
    <x v="0"/>
    <s v="R-122562-2026"/>
    <s v="FMB-920"/>
    <s v="ALW-713"/>
    <s v="SYED AHMAD SAAD"/>
    <s v="CHANGAN"/>
    <s v="N69U503766"/>
    <s v="N1016045"/>
    <m/>
    <m/>
    <s v="Jan  7 2026  1:49PM"/>
    <s v="Jan 23 2026 12:41PM"/>
    <s v="LAHORE"/>
    <s v="Removal completed"/>
    <s v="Normal"/>
    <s v="Sep  2 2022  5:25PM"/>
    <x v="10"/>
    <n v="263835"/>
    <x v="0"/>
    <s v="23-Jan-2026"/>
    <s v="RAHAT.GUL"/>
    <m/>
  </r>
  <r>
    <n v="482"/>
    <x v="0"/>
    <s v="R-123399-2026"/>
    <s v="G1C MINI"/>
    <s v="BUY-377"/>
    <s v="TAHIR AMIN"/>
    <s v="TOYOTA"/>
    <s v="2A39755"/>
    <s v="9514876"/>
    <m/>
    <m/>
    <s v="Jan 12 2026  5:27PM"/>
    <s v="Jan 13 2026  3:48PM"/>
    <s v="KARACHI"/>
    <s v="Removal completed"/>
    <s v="Normal"/>
    <s v="Oct 28 2021  3:53PM"/>
    <x v="10"/>
    <n v="236237"/>
    <x v="0"/>
    <s v="13-Jan-2026"/>
    <s v="RAHAT.GUL"/>
    <m/>
  </r>
  <r>
    <n v="483"/>
    <x v="0"/>
    <s v="R-122720-2026"/>
    <s v="FMB-920"/>
    <s v="LEA10-391"/>
    <s v="USMAN SALEEM"/>
    <s v="HONDA"/>
    <s v="R18A14997365"/>
    <s v="NFBFD16729R117350"/>
    <m/>
    <m/>
    <s v="Jan  8 2026  5:16PM"/>
    <s v="Jan  8 2026  5:24PM"/>
    <s v="MURIDKE"/>
    <s v="Removal completed"/>
    <s v="Normal"/>
    <s v="Jan 21 2025 10:58AM"/>
    <x v="10"/>
    <n v="324866"/>
    <x v="0"/>
    <s v="8-Jan-2026"/>
    <s v="RAHAT.GUL"/>
    <m/>
  </r>
  <r>
    <n v="484"/>
    <x v="0"/>
    <s v="R-123723-2026"/>
    <s v="FMB-920"/>
    <s v="BYY-515"/>
    <s v="MR. SAJJAD HUSSAIN"/>
    <s v="SUZUKI"/>
    <s v="6R281335"/>
    <s v="NF1AET306H1181289"/>
    <m/>
    <m/>
    <s v="Jan 17 2026 11:02AM"/>
    <s v="Jan 30 2026 10:19AM"/>
    <s v="KARACHI"/>
    <s v="Removal completed"/>
    <s v="Normal"/>
    <s v="Nov  4 2025 12:00AM"/>
    <x v="10"/>
    <n v="287154"/>
    <x v="0"/>
    <s v="30-Jan-2026"/>
    <s v="RAHAT.GUL"/>
    <m/>
  </r>
  <r>
    <n v="485"/>
    <x v="0"/>
    <s v="R-123571-2026"/>
    <s v="JM-VG03"/>
    <s v="BN-0256"/>
    <s v="MUHAMMAD IQBAL"/>
    <s v="HAVAL"/>
    <s v="2443528009"/>
    <s v="KHI41202531"/>
    <m/>
    <m/>
    <s v="Jan 14 2026  5:13PM"/>
    <s v="Jan 14 2026  5:41PM"/>
    <s v="KARACHI"/>
    <s v="Removal completed"/>
    <s v="Normal"/>
    <s v="Jan  6 2025 11:05AM"/>
    <x v="10"/>
    <n v="323317"/>
    <x v="0"/>
    <s v="14-Jan-2026"/>
    <s v="RAHAT.GUL"/>
    <m/>
  </r>
  <r>
    <n v="486"/>
    <x v="0"/>
    <s v="R-123461-2026"/>
    <s v="G1C MINI"/>
    <s v="BD-162"/>
    <s v="MUHAMMAD ARSHAD"/>
    <s v="HYUNDAI"/>
    <s v="G4NANU299623"/>
    <s v="PMHJ2813SPN213311"/>
    <m/>
    <m/>
    <s v="Jan 14 2026 10:17AM"/>
    <s v="Jan 22 2026  4:42PM"/>
    <s v="MURIDKE"/>
    <s v="Re"/>
    <s v="Normal"/>
    <s v="Oct 16 2024  1:31PM"/>
    <x v="10"/>
    <n v="315565"/>
    <x v="0"/>
    <s v="22-Jan-2026"/>
    <s v="RAHAT.GUL"/>
    <m/>
  </r>
  <r>
    <n v="487"/>
    <x v="0"/>
    <s v="R-123855-2026"/>
    <s v="FMB910"/>
    <s v="BAV-36"/>
    <s v="SHOAIB NASEEM"/>
    <s v="HONDA"/>
    <s v="51014570"/>
    <s v="NR026206"/>
    <m/>
    <m/>
    <s v="Jan 19 2026  1:05PM"/>
    <s v="Jan 20 2026  1:02PM"/>
    <s v="ISLAMABAD"/>
    <s v="Shoaib Naseem"/>
    <s v="Normal"/>
    <s v="Sep 30 2025 12:00AM"/>
    <x v="10"/>
    <n v="265413"/>
    <x v="0"/>
    <s v="20-Jan-2026"/>
    <s v="RAHAT.GUL"/>
    <m/>
  </r>
  <r>
    <n v="488"/>
    <x v="0"/>
    <s v="R-124242-2026"/>
    <s v="G1C MINI"/>
    <s v="LHE1812202418"/>
    <s v="MUHAMMAD ALI ANWAR"/>
    <s v="HONDA"/>
    <s v="7920833"/>
    <s v="RR010833"/>
    <m/>
    <m/>
    <s v="Jan 26 2026 11:50AM"/>
    <s v="Jan 26 2026  6:50PM"/>
    <s v="LAHORE"/>
    <s v="done"/>
    <s v="Normal"/>
    <s v="Dec 19 2024 11:15AM"/>
    <x v="10"/>
    <n v="321726"/>
    <x v="0"/>
    <s v="26-Jan-2026"/>
    <s v="RAHAT.GUL"/>
    <m/>
  </r>
  <r>
    <n v="489"/>
    <x v="0"/>
    <s v="R-117787-2025"/>
    <s v="FMB-920"/>
    <s v="PESH122129"/>
    <s v="ASAD NAZIR"/>
    <s v="SUZUKI"/>
    <s v="150678"/>
    <s v="1052569"/>
    <m/>
    <m/>
    <s v="Nov 17 2025 10:03AM"/>
    <s v="Jan  8 2026 10:03AM"/>
    <s v="PESHAWAR"/>
    <s v="Removal completed"/>
    <s v="Normal"/>
    <s v="Feb  1 2021  3:08PM"/>
    <x v="10"/>
    <n v="207862"/>
    <x v="0"/>
    <s v="8-Jan-2026"/>
    <s v="RAHAT.GUL"/>
    <m/>
  </r>
  <r>
    <n v="490"/>
    <x v="0"/>
    <s v="R-117702-2025"/>
    <s v="FMB-900"/>
    <s v="BPE-180"/>
    <s v="MR Zafar Ahmed"/>
    <s v="SUZUKI"/>
    <s v="180673"/>
    <s v="10080670"/>
    <m/>
    <m/>
    <s v="Nov 14 2025  2:09PM"/>
    <s v="Jan 19 2026  9:58AM"/>
    <s v="KARACHI"/>
    <s v="Removal completed"/>
    <s v="Normal"/>
    <s v="Feb 12 2019 12:00AM"/>
    <x v="10"/>
    <n v="112827"/>
    <x v="0"/>
    <s v="19-Jan-2026"/>
    <s v="RAHAT.GUL"/>
    <m/>
  </r>
  <r>
    <n v="491"/>
    <x v="0"/>
    <s v="R-122416-2026"/>
    <s v="G1C MINI"/>
    <s v="BML-858"/>
    <s v="SIRJEEL"/>
    <s v="TOYOTA"/>
    <s v="BML-858"/>
    <s v="6024133"/>
    <m/>
    <m/>
    <s v="Jan  6 2026  2:22PM"/>
    <s v="Jan  6 2026  2:30PM"/>
    <s v="KARACHI"/>
    <s v="Removal completed"/>
    <s v="Normal"/>
    <s v="Dec 30 2024  1:54PM"/>
    <x v="10"/>
    <n v="322681"/>
    <x v="0"/>
    <s v="6-Jan-2026"/>
    <s v="RAHAT.GUL"/>
    <m/>
  </r>
  <r>
    <n v="492"/>
    <x v="0"/>
    <s v="R-124628-2026"/>
    <s v="G1C MINI"/>
    <s v="BSL-056"/>
    <s v="ASLAM"/>
    <s v="SUZUKI"/>
    <s v="6R140195"/>
    <s v="NF1AET306H1040194"/>
    <m/>
    <m/>
    <s v="Jan 29 2026  3:23PM"/>
    <s v="Jan 30 2026  1:15PM"/>
    <s v="HYDERABAD"/>
    <s v="???? ???? ?????"/>
    <s v="Normal"/>
    <s v="Dec 21 2021  4:29PM"/>
    <x v="10"/>
    <n v="240336"/>
    <x v="0"/>
    <s v="30-Jan-2026"/>
    <s v="RAHAT.GUL"/>
    <m/>
  </r>
  <r>
    <n v="493"/>
    <x v="0"/>
    <s v="R-124826-2026"/>
    <s v="FMB-920"/>
    <s v="ANH-611"/>
    <s v="HUSSAIN BAJWA"/>
    <s v="CHANGAN"/>
    <s v="262741"/>
    <s v="1002681"/>
    <m/>
    <m/>
    <s v="Jan 31 2026 12:36PM"/>
    <s v="Jan 31 2026  1:26PM"/>
    <s v="SARGODHA"/>
    <s v="Removal Done"/>
    <s v="Normal"/>
    <s v="Feb  8 2023 10:46AM"/>
    <x v="10"/>
    <n v="275864"/>
    <x v="0"/>
    <s v="31-Jan-2026"/>
    <s v="RAHAT.GUL"/>
    <m/>
  </r>
  <r>
    <n v="494"/>
    <x v="0"/>
    <s v="R-124785-2026"/>
    <s v="G1C MINI"/>
    <s v="LHE71022DI8670"/>
    <s v="ALI AHSIN"/>
    <s v="TOYOTA"/>
    <s v="Q363218"/>
    <s v="7062398"/>
    <m/>
    <m/>
    <s v="Jan 30 2026 12:00PM"/>
    <s v="Jan 31 2026 12:46PM"/>
    <s v="SIALKOT"/>
    <s v="force"/>
    <s v="Force"/>
    <s v="Apr 30 2019  1:38PM"/>
    <x v="10"/>
    <n v="266444"/>
    <x v="0"/>
    <s v="31-Jan-2026"/>
    <s v="RAHAT.GUL"/>
    <m/>
  </r>
  <r>
    <n v="495"/>
    <x v="0"/>
    <s v="R-117297-2025"/>
    <s v="JM-VG03"/>
    <s v="AGJ-113"/>
    <s v="MUHAMMAD ARFAN"/>
    <s v="TOYOTA"/>
    <s v="Q043220"/>
    <s v="ZRE171R-6020674"/>
    <m/>
    <m/>
    <s v="Nov  8 2025  1:56PM"/>
    <s v="Jan 14 2026  4:26PM"/>
    <s v="LAHORE"/>
    <s v="with out relay Removal done"/>
    <s v="Normal"/>
    <s v="Nov 19 2024  6:09PM"/>
    <x v="10"/>
    <n v="318898"/>
    <x v="1"/>
    <s v="-"/>
    <s v="-"/>
    <s v="Vehicle not found in CRM"/>
  </r>
  <r>
    <n v="496"/>
    <x v="0"/>
    <s v="R-113267-2025"/>
    <s v="FMB-920"/>
    <s v="ARK-364"/>
    <s v="MALIK HAMID RAZA JAVED"/>
    <s v="HONDA"/>
    <s v="16912635"/>
    <s v="64170"/>
    <m/>
    <m/>
    <s v="Oct 10 2025  9:41AM"/>
    <s v="Jan 26 2026  6:05PM"/>
    <s v="ISLAMABAD"/>
    <s v="Removal completed"/>
    <s v="Normal"/>
    <s v="Sep  2 2020 12:53PM"/>
    <x v="10"/>
    <n v="195937"/>
    <x v="0"/>
    <s v="26-Jan-2026"/>
    <s v="RAHAT.GUL"/>
    <m/>
  </r>
  <r>
    <n v="497"/>
    <x v="0"/>
    <s v="R-122838-2026"/>
    <s v="FMB-920"/>
    <s v="BSA-442"/>
    <s v="WAHEED ABBAS"/>
    <s v="SUZUKI"/>
    <s v="206902"/>
    <s v="10106910"/>
    <m/>
    <m/>
    <s v="Jan  9 2026  1:12PM"/>
    <s v="Jan 10 2026  1:55PM"/>
    <s v="RAHIM YAR KHAN"/>
    <s v="removal done"/>
    <s v="Normal"/>
    <s v="Oct  7 2020  5:20PM"/>
    <x v="10"/>
    <n v="199042"/>
    <x v="0"/>
    <s v="10-Jan-2026"/>
    <s v="RAHAT.GUL"/>
    <m/>
  </r>
  <r>
    <n v="498"/>
    <x v="0"/>
    <s v="R-122841-2026"/>
    <s v="FMB910"/>
    <s v="BVG-957"/>
    <s v="MUJAHID HUSSAIN"/>
    <s v="SUZUKI"/>
    <s v="6R201215"/>
    <s v="NF1AET306H1101199"/>
    <m/>
    <m/>
    <s v="Jan  9 2026  1:12PM"/>
    <s v="Jan 14 2026 10:37AM"/>
    <s v="KHAN PUR"/>
    <s v="Removal completed"/>
    <s v="Normal"/>
    <s v="Oct 31 2022  1:06PM"/>
    <x v="10"/>
    <n v="268239"/>
    <x v="0"/>
    <s v="14-Jan-2026"/>
    <s v="RAHAT.GUL"/>
    <m/>
  </r>
  <r>
    <n v="499"/>
    <x v="0"/>
    <s v="R-122677-2026"/>
    <s v="JM-VG03"/>
    <s v="HDD271120241"/>
    <s v="SYED NAVEED ALI"/>
    <s v="SUZUKI"/>
    <s v="320779"/>
    <s v="1220829"/>
    <m/>
    <m/>
    <s v="Jan  8 2026  1:30PM"/>
    <s v="Jan 22 2026 12:15PM"/>
    <s v="HYDERABAD"/>
    <s v="Removal completed"/>
    <s v="Normal"/>
    <s v="Nov 27 2024  2:13PM"/>
    <x v="10"/>
    <n v="319543"/>
    <x v="0"/>
    <s v="22-Jan-2026"/>
    <s v="RAHAT.GUL"/>
    <m/>
  </r>
  <r>
    <n v="500"/>
    <x v="0"/>
    <s v="R-122713-2026"/>
    <s v="FMB910"/>
    <s v="CCR-034"/>
    <s v="SADDAM HUSSAIN"/>
    <s v="SUZUKI"/>
    <s v="MOR4112025"/>
    <s v="1274465"/>
    <m/>
    <m/>
    <s v="Jan  8 2026  4:14PM"/>
    <s v="Jan  4 2026  2:31PM"/>
    <s v="SUKKUR"/>
    <s v="Removal completed"/>
    <s v="Normal"/>
    <s v="May 15 2025  4:19PM"/>
    <x v="10"/>
    <n v="357046"/>
    <x v="0"/>
    <s v="4-Jan-2026"/>
    <s v="RAHAT.GUL"/>
    <m/>
  </r>
  <r>
    <n v="501"/>
    <x v="0"/>
    <s v="R-122791-2026"/>
    <s v="G1C MINI"/>
    <s v="AAF-330"/>
    <s v="ABDUL GHAFFAR"/>
    <s v="SUZUKI"/>
    <s v="1005728"/>
    <s v="01122234"/>
    <m/>
    <m/>
    <s v="Jan  9 2026  1:04PM"/>
    <s v="Jan 20 2026  6:57PM"/>
    <s v="FAISALABAD"/>
    <s v="ok"/>
    <s v="Normal"/>
    <s v="Sep  2 2020 11:41AM"/>
    <x v="10"/>
    <n v="195934"/>
    <x v="0"/>
    <s v="20-Jan-2026"/>
    <s v="RAHAT.GUL"/>
    <m/>
  </r>
  <r>
    <n v="502"/>
    <x v="0"/>
    <s v="R-122880-2026"/>
    <s v="FMB-920"/>
    <s v="AHN-2372"/>
    <s v="M/S JP DISTRIBUTOR"/>
    <s v="UNITED"/>
    <s v="Y840120"/>
    <s v="100863684"/>
    <m/>
    <m/>
    <s v="Jan  9 2026  2:15PM"/>
    <s v="Jan 10 2026 10:30AM"/>
    <s v="FAISALABAD"/>
    <s v="1105597699"/>
    <s v="Normal"/>
    <s v="Sep 16 2023  6:13PM"/>
    <x v="10"/>
    <n v="287387"/>
    <x v="0"/>
    <s v="10-Jan-2026"/>
    <s v="RAHAT.GUL"/>
    <m/>
  </r>
  <r>
    <n v="503"/>
    <x v="0"/>
    <s v="R-122946-2026"/>
    <s v="FMB-920"/>
    <s v="KHI22102036"/>
    <s v="FALAK SHER KHAN"/>
    <s v="HONDA"/>
    <s v="LLEB-HI-3877247"/>
    <s v="RV3-1077190"/>
    <m/>
    <m/>
    <s v="Jan  9 2026  4:07PM"/>
    <s v="Jan 14 2026 10:06AM"/>
    <s v="RAHIM YAR KHAN"/>
    <s v="Removal completed"/>
    <s v="Normal"/>
    <s v="Oct 22 2020  3:18PM"/>
    <x v="10"/>
    <n v="200211"/>
    <x v="0"/>
    <s v="14-Jan-2026"/>
    <s v="RAHAT.GUL"/>
    <m/>
  </r>
  <r>
    <n v="504"/>
    <x v="0"/>
    <s v="R-123022-2026"/>
    <s v="FMB-900"/>
    <s v="BXJ-321"/>
    <s v="SANAULLAH"/>
    <s v="SUZUKI"/>
    <s v="247530"/>
    <s v="1147517"/>
    <m/>
    <m/>
    <s v="Jan 10 2026 11:04AM"/>
    <s v="Jan 20 2026  6:01PM"/>
    <s v="KARACHI"/>
    <s v="Removal completed"/>
    <s v="Normal"/>
    <s v="Oct 26 2022  4:41PM"/>
    <x v="10"/>
    <n v="267709"/>
    <x v="0"/>
    <s v="20-Jan-2026"/>
    <s v="RAHAT.GUL"/>
    <m/>
  </r>
  <r>
    <n v="505"/>
    <x v="0"/>
    <s v="R-122904-2026"/>
    <s v="FMB910"/>
    <s v="GUJ23122024"/>
    <s v="IMRAN KHAN"/>
    <s v="HONDA"/>
    <s v="1004141"/>
    <s v="RR004143"/>
    <m/>
    <m/>
    <s v="Jan  9 2026  3:29PM"/>
    <s v="Jan  9 2026  4:19PM"/>
    <s v="GUJRAT"/>
    <s v="Removal completed"/>
    <s v="Normal"/>
    <s v="Dec 23 2024  5:30PM"/>
    <x v="10"/>
    <n v="322138"/>
    <x v="0"/>
    <s v="9-Jan-2026"/>
    <s v="RAHAT.GUL"/>
    <m/>
  </r>
  <r>
    <n v="506"/>
    <x v="0"/>
    <s v="R-123060-2026"/>
    <s v="FMB-920"/>
    <s v="AAP-672"/>
    <s v="RIZWAN AHMED"/>
    <s v="TOYOTA"/>
    <s v="Q067480"/>
    <s v="6044974"/>
    <m/>
    <m/>
    <s v="Jan 10 2026 11:07AM"/>
    <s v="Jan 19 2026  5:52PM"/>
    <s v="LAYYAH"/>
    <s v="Removal completed"/>
    <s v="Normal"/>
    <s v="Oct  2 2020  4:38PM"/>
    <x v="10"/>
    <n v="198658"/>
    <x v="0"/>
    <s v="19-Jan-2026"/>
    <s v="RAHAT.GUL"/>
    <m/>
  </r>
  <r>
    <n v="507"/>
    <x v="0"/>
    <s v="R-121682-2025"/>
    <s v="FMB-920"/>
    <s v="BUT-493"/>
    <s v="MUHAMMAD SHAHID QURSHI"/>
    <s v="TOYOTA"/>
    <s v="Q081856"/>
    <s v="6059327"/>
    <m/>
    <m/>
    <s v="Dec 24 2025 10:28AM"/>
    <s v="Jan  5 2026  4:49PM"/>
    <s v="KARACHI"/>
    <s v="Removal completed"/>
    <s v="Normal"/>
    <s v="Oct 11 2021  3:44PM"/>
    <x v="10"/>
    <n v="234855"/>
    <x v="0"/>
    <s v="5-Jan-2026"/>
    <s v="RAHAT.GUL"/>
    <m/>
  </r>
  <r>
    <n v="508"/>
    <x v="0"/>
    <s v="R-121815-2025"/>
    <s v="G1C MINI"/>
    <s v="BVX-469"/>
    <s v="FIDA HUSSAIN"/>
    <s v="SUZUKI"/>
    <s v="6R216250"/>
    <s v="1116237"/>
    <m/>
    <m/>
    <s v="Dec 26 2025  5:07PM"/>
    <s v="Jan 23 2026 11:30AM"/>
    <s v="SUKKUR"/>
    <s v="Removal completed"/>
    <s v="Normal"/>
    <s v="Jan 13 2024  1:32PM"/>
    <x v="10"/>
    <n v="294652"/>
    <x v="0"/>
    <s v="23-Jan-2026"/>
    <s v="RAHAT.GUL"/>
    <m/>
  </r>
  <r>
    <n v="509"/>
    <x v="0"/>
    <s v="R-121848-2025"/>
    <s v="G1C MINI"/>
    <s v="SKT13122289"/>
    <s v="FARHAN MAJEED"/>
    <s v="SUZUKI"/>
    <s v="6R261573"/>
    <s v="NF1AET306H1161561"/>
    <m/>
    <m/>
    <s v="Dec 29 2025 10:19AM"/>
    <s v="Jan  1 2026 11:41AM"/>
    <s v="SIALKOT"/>
    <s v="Removal done"/>
    <s v="Normal"/>
    <s v="Dec 14 2022 11:49AM"/>
    <x v="10"/>
    <n v="271646"/>
    <x v="0"/>
    <s v="1-Jan-2026"/>
    <s v="RAHAT.GUL"/>
    <m/>
  </r>
  <r>
    <n v="510"/>
    <x v="0"/>
    <s v="R-121925-2025"/>
    <s v="FMB-920"/>
    <s v="AJT-764"/>
    <s v="HUSSAIN SHAH"/>
    <s v="TOYOTA"/>
    <s v="7487987"/>
    <s v="6387670"/>
    <m/>
    <m/>
    <s v="Dec 30 2025 10:04AM"/>
    <s v="Jan 10 2026  3:03PM"/>
    <s v="PESHAWAR"/>
    <s v="Removal completed"/>
    <s v="Normal"/>
    <s v="Sep 10 2021 12:18PM"/>
    <x v="10"/>
    <n v="232178"/>
    <x v="0"/>
    <s v="10-Jan-2026"/>
    <s v="RAHAT.GUL"/>
    <m/>
  </r>
  <r>
    <n v="511"/>
    <x v="0"/>
    <s v="R-121930-2025"/>
    <s v="TM2 (FM2)"/>
    <s v="CAB-543"/>
    <s v="RAS ENTERPRISES"/>
    <s v="SUZUKI"/>
    <s v="6R314390"/>
    <s v="NF1AET306H1214254"/>
    <m/>
    <m/>
    <s v="Dec 30 2025 11:03AM"/>
    <s v="Jan  1 2026  3:29PM"/>
    <s v="KARACHI"/>
    <s v="Removal completed"/>
    <s v="Normal"/>
    <s v="Jan 14 2025  7:18PM"/>
    <x v="10"/>
    <n v="324165"/>
    <x v="0"/>
    <s v="1-Jan-2026"/>
    <s v="RAHAT.GUL"/>
    <m/>
  </r>
  <r>
    <n v="512"/>
    <x v="0"/>
    <s v="R-122075-2026"/>
    <s v="FMB-920"/>
    <s v="BL-5098"/>
    <s v="LUNDBECK PAKISTAN PVT LTD"/>
    <s v="KIA"/>
    <s v="302265"/>
    <s v="103929"/>
    <m/>
    <m/>
    <s v="Jan  1 2026 11:44AM"/>
    <s v="Jan  5 2026  2:00PM"/>
    <s v="KARACHI"/>
    <s v="Removal completed"/>
    <s v="Normal"/>
    <s v="Jul 10 2023  5:43PM"/>
    <x v="10"/>
    <n v="283515"/>
    <x v="0"/>
    <s v="5-Jan-2026"/>
    <s v="RAHAT.GUL"/>
    <m/>
  </r>
  <r>
    <n v="513"/>
    <x v="0"/>
    <s v="R-123397-2026"/>
    <s v="FMB-900"/>
    <s v="BET-29"/>
    <s v="SYED GHULAM MEHER MOHI UDDIN GILLANI"/>
    <s v="HAVAL"/>
    <s v="24431518534"/>
    <s v="R2010626"/>
    <m/>
    <m/>
    <s v="Jan 12 2026  5:12PM"/>
    <s v="Jan 13 2026  5:33PM"/>
    <s v="ISLAMABAD"/>
    <s v="Removal completed"/>
    <s v="Normal"/>
    <s v="Oct 30 2024  3:33PM"/>
    <x v="10"/>
    <n v="316977"/>
    <x v="0"/>
    <s v="13-Jan-2026"/>
    <s v="RAHAT.GUL"/>
    <m/>
  </r>
  <r>
    <n v="514"/>
    <x v="0"/>
    <s v="R-122492-2026"/>
    <s v="FMB-920"/>
    <s v="GJRN1692065"/>
    <s v="TAFSEEL ABBAS"/>
    <s v="SUZUKI"/>
    <s v="139347"/>
    <s v="1039320"/>
    <m/>
    <m/>
    <s v="Jan  7 2026  1:02PM"/>
    <s v="Jan 19 2026  9:44AM"/>
    <s v="SHEIKHUPURA"/>
    <s v="Removal completed"/>
    <s v="Normal"/>
    <s v="Sep 17 2020 11:47AM"/>
    <x v="10"/>
    <n v="197192"/>
    <x v="0"/>
    <s v="19-Jan-2026"/>
    <s v="RAHAT.GUL"/>
    <m/>
  </r>
  <r>
    <n v="515"/>
    <x v="0"/>
    <s v="R-122074-2026"/>
    <s v="G1C MINI"/>
    <s v="SA-3517"/>
    <s v="MUHAMMAD AMAN SHIRAZ"/>
    <s v="NISSAN"/>
    <s v="R06A-2570735"/>
    <s v="DR17V-310683"/>
    <m/>
    <m/>
    <s v="Jan  1 2026 11:41AM"/>
    <s v="Jan  1 2026 11:57AM"/>
    <s v="KARACHI"/>
    <s v="Removal completed"/>
    <s v="Normal"/>
    <s v="Jan 11 2024  9:18PM"/>
    <x v="10"/>
    <n v="294480"/>
    <x v="0"/>
    <s v="1-Jan-2026"/>
    <s v="RAHAT.GUL"/>
    <m/>
  </r>
  <r>
    <n v="516"/>
    <x v="0"/>
    <s v="R-122320-2026"/>
    <s v="JM-VG03"/>
    <s v="AZL-9299"/>
    <s v="PS SHAH SADAR DIN"/>
    <s v="HONDA"/>
    <s v="P198548"/>
    <s v="JF489844"/>
    <m/>
    <m/>
    <s v="Jan  5 2026 12:48PM"/>
    <s v="Jan  5 2026  3:18PM"/>
    <s v="D.G.KHAN"/>
    <s v="Removal completed"/>
    <s v="Normal"/>
    <s v="Apr  7 2025 11:47AM"/>
    <x v="10"/>
    <n v="332341"/>
    <x v="0"/>
    <s v="5-Jan-2026"/>
    <s v="RAHAT.GUL"/>
    <m/>
  </r>
  <r>
    <n v="517"/>
    <x v="0"/>
    <s v="R-122173-2026"/>
    <s v="FMB-920"/>
    <s v="FSL22112175"/>
    <s v="MR. ASIF ALI"/>
    <s v="SUZUKI"/>
    <s v="PKT1017098"/>
    <s v="SV308PK01133607"/>
    <m/>
    <m/>
    <s v="Jan  2 2026 12:31PM"/>
    <s v="Jan 13 2026 11:32AM"/>
    <s v="FAISALABAD"/>
    <s v="Removal"/>
    <s v="Normal"/>
    <s v="Nov 22 2021  4:08PM"/>
    <x v="10"/>
    <n v="238118"/>
    <x v="0"/>
    <s v="13-Jan-2026"/>
    <s v="RAHAT.GUL"/>
    <m/>
  </r>
  <r>
    <n v="518"/>
    <x v="0"/>
    <s v="R-122130-2026"/>
    <s v="G1C MINI"/>
    <s v="AJH-961"/>
    <s v="JUNAID IQBAL"/>
    <s v="TOYOTA"/>
    <s v="Q332286"/>
    <s v="7031418"/>
    <m/>
    <m/>
    <s v="Jan  1 2026  2:19PM"/>
    <s v="Jan  2 2026 11:48AM"/>
    <s v="MULTAN"/>
    <s v="Removal completed"/>
    <s v="Normal"/>
    <s v="Feb 19 2024  5:04PM"/>
    <x v="10"/>
    <n v="297021"/>
    <x v="0"/>
    <s v="2-Jan-2026"/>
    <s v="RAHAT.GUL"/>
    <m/>
  </r>
  <r>
    <n v="519"/>
    <x v="0"/>
    <s v="R-124279-2026"/>
    <s v="FMB-920"/>
    <s v="HDD822292"/>
    <s v="NAJIA KASHIF"/>
    <s v="SUZUKI"/>
    <s v="210899"/>
    <s v="1110900"/>
    <m/>
    <m/>
    <s v="Jan 26 2026  2:19PM"/>
    <s v="Jan 27 2026 10:12AM"/>
    <s v="HYDERABAD"/>
    <s v="Removal completed"/>
    <s v="Normal"/>
    <s v="Feb  8 2022  5:53PM"/>
    <x v="10"/>
    <n v="244812"/>
    <x v="0"/>
    <s v="27-Jan-2026"/>
    <s v="RAHAT.GUL"/>
    <m/>
  </r>
  <r>
    <n v="520"/>
    <x v="0"/>
    <s v="R-122107-2026"/>
    <s v="FMB-920"/>
    <s v="BRT-049"/>
    <s v="ART AND FASHION(DANIYAL)"/>
    <s v="TOYOTA"/>
    <s v="Z568768"/>
    <s v="NZE170R-4194035"/>
    <m/>
    <m/>
    <s v="Jan  1 2026 12:35PM"/>
    <s v="Jan  6 2026  9:52AM"/>
    <s v="KARACHI"/>
    <s v="Removal completed"/>
    <s v="Normal"/>
    <s v="Oct 23 2020  5:26PM"/>
    <x v="10"/>
    <n v="200377"/>
    <x v="0"/>
    <s v="6-Jan-2026"/>
    <s v="RAHAT.GUL"/>
    <m/>
  </r>
  <r>
    <n v="521"/>
    <x v="0"/>
    <s v="R-122342-2026"/>
    <s v="FMB-920"/>
    <s v="BLW-377"/>
    <s v="KHURRAM KHAN"/>
    <s v="SUZUKI"/>
    <s v="149379"/>
    <s v="10049359"/>
    <m/>
    <m/>
    <s v="Jan  5 2026 12:59PM"/>
    <s v="Jan  5 2026  1:10PM"/>
    <s v="KARACHI"/>
    <s v="Removal completed"/>
    <s v="Normal"/>
    <s v="Jan 18 2025  5:02PM"/>
    <x v="10"/>
    <n v="324698"/>
    <x v="0"/>
    <s v="5-Jan-2026"/>
    <s v="RAHAT.GUL"/>
    <m/>
  </r>
  <r>
    <n v="522"/>
    <x v="0"/>
    <s v="R-122384-2026"/>
    <s v="JM-VG03"/>
    <s v="BEN-421"/>
    <s v="MOHAMMAD MURSALEEN KHAN"/>
    <s v="TOYOTA"/>
    <s v="KF-G084481"/>
    <s v="LA300A-1007476"/>
    <m/>
    <m/>
    <s v="Jan  5 2026  3:52PM"/>
    <s v="Jan  7 2026  6:04PM"/>
    <s v="KARACHI"/>
    <s v="Removal completed"/>
    <s v="Normal"/>
    <s v="Mar 11 2024  3:03PM"/>
    <x v="10"/>
    <n v="298516"/>
    <x v="0"/>
    <s v="7-Jan-2026"/>
    <s v="RAHAT.GUL"/>
    <m/>
  </r>
  <r>
    <n v="523"/>
    <x v="0"/>
    <s v="R-122432-2026"/>
    <s v="FMB-920"/>
    <s v="BSN-578"/>
    <s v="SHAHZAIB"/>
    <s v="TOYOTA"/>
    <s v="1KR-1850743"/>
    <s v="KSP130-2207273"/>
    <m/>
    <m/>
    <s v="Jan  6 2026  3:52PM"/>
    <s v="Jan  7 2026  4:58PM"/>
    <s v="KARACHI"/>
    <s v="Removal completed"/>
    <s v="Normal"/>
    <s v="Nov 23 2020  3:32PM"/>
    <x v="10"/>
    <n v="202613"/>
    <x v="0"/>
    <s v="7-Jan-2026"/>
    <s v="RAHAT.GUL"/>
    <m/>
  </r>
  <r>
    <n v="524"/>
    <x v="0"/>
    <s v="R-122446-2026"/>
    <s v="G1C MINI"/>
    <s v="SHEK412025"/>
    <s v="FARAZ ARIF"/>
    <s v="HYUNDAI"/>
    <s v="9662464"/>
    <s v="302551"/>
    <m/>
    <m/>
    <s v="Jan  6 2026  5:37PM"/>
    <s v="Jan  6 2026  5:43PM"/>
    <s v="LAHORE"/>
    <s v="Removal completed"/>
    <s v="Force"/>
    <s v="Jan  6 2025 11:19AM"/>
    <x v="10"/>
    <n v="323319"/>
    <x v="0"/>
    <s v="6-Jan-2026"/>
    <s v="RAHAT.GUL"/>
    <m/>
  </r>
  <r>
    <n v="525"/>
    <x v="0"/>
    <s v="R-122361-2026"/>
    <s v="G1C MINI"/>
    <s v="ARN-689"/>
    <s v="SHAHARYAR TARIQ"/>
    <s v="HONDA"/>
    <s v="38778"/>
    <s v="1023290"/>
    <m/>
    <m/>
    <s v="Jan  5 2026  2:28PM"/>
    <s v="Jan  7 2026  2:59PM"/>
    <s v="LAHORE"/>
    <s v="normal removal"/>
    <s v="Normal"/>
    <s v="Apr 26 2024  9:24PM"/>
    <x v="10"/>
    <n v="301677"/>
    <x v="0"/>
    <s v="7-Jan-2026"/>
    <s v="RAHAT.GUL"/>
    <m/>
  </r>
  <r>
    <n v="526"/>
    <x v="0"/>
    <s v="R-122385-2026"/>
    <s v="G1C MINI"/>
    <s v="AXC-901"/>
    <s v="NABILA ASGHAR"/>
    <s v="SUZUKI"/>
    <s v="190824"/>
    <s v="10090810"/>
    <m/>
    <m/>
    <s v="Jan  5 2026  3:55PM"/>
    <s v="Jan  5 2026  4:12PM"/>
    <s v="JHELUM"/>
    <s v="Removal completed"/>
    <s v="Normal"/>
    <s v="Jan 20 2022  4:19PM"/>
    <x v="10"/>
    <n v="243271"/>
    <x v="0"/>
    <s v="5-Jan-2026"/>
    <s v="RAHAT.GUL"/>
    <m/>
  </r>
  <r>
    <n v="527"/>
    <x v="0"/>
    <s v="R-122434-2026"/>
    <s v="MTB-100"/>
    <s v="BDP-277"/>
    <s v="SAEED IQBAL M/S SAEED TRADERS"/>
    <s v="TOYOTA"/>
    <s v="Z-262569"/>
    <s v="NZE170R-4033073"/>
    <m/>
    <m/>
    <s v="Jan  6 2026  4:15PM"/>
    <s v="Jan 12 2026 12:59PM"/>
    <s v="KARACHI"/>
    <s v="nice"/>
    <s v="Normal"/>
    <s v="Nov 29 2022  4:45PM"/>
    <x v="10"/>
    <n v="270468"/>
    <x v="0"/>
    <s v="12-Jan-2026"/>
    <s v="RAHAT.GUL"/>
    <m/>
  </r>
  <r>
    <n v="528"/>
    <x v="0"/>
    <s v="R-122437-2026"/>
    <s v="FMB-920"/>
    <s v="BJ-6437"/>
    <s v="ADIL ABBAS"/>
    <s v="PRINCE"/>
    <s v="SFG15T21013220"/>
    <s v="PDF580PALR21I1819"/>
    <m/>
    <m/>
    <s v="Jan  6 2026  4:35PM"/>
    <s v="Jan  8 2026  5:08PM"/>
    <s v="BAHAWALNAGAR"/>
    <s v="Removal completed"/>
    <s v="Normal"/>
    <s v="Sep 29 2022  2:26PM"/>
    <x v="10"/>
    <n v="265689"/>
    <x v="0"/>
    <s v="8-Jan-2026"/>
    <s v="RAHAT.GUL"/>
    <m/>
  </r>
  <r>
    <n v="529"/>
    <x v="0"/>
    <s v="R-123577-2026"/>
    <s v="G1C MINI"/>
    <s v="BHWL8120252"/>
    <s v="MUHAMMAD KAMRAN"/>
    <s v="SUZUKI"/>
    <s v="6R332928"/>
    <s v="NF1AET306H1232943"/>
    <m/>
    <m/>
    <s v="Jan 15 2026  9:50AM"/>
    <s v="Jan 19 2026  9:55AM"/>
    <s v="BHAWALPUR"/>
    <s v="Removal completed"/>
    <s v="Normal"/>
    <s v="Jan  8 2025  6:17PM"/>
    <x v="10"/>
    <n v="323627"/>
    <x v="0"/>
    <s v="19-Jan-2026"/>
    <s v="RAHAT.GUL"/>
    <m/>
  </r>
  <r>
    <n v="530"/>
    <x v="0"/>
    <s v="R-123613-2026"/>
    <s v="FMB-920"/>
    <s v="BEZ-127"/>
    <s v="INSHAL PHARMACEUTICAL INDUSTRIES"/>
    <s v="CHANGAN"/>
    <s v="JL473Q4R3EE503437"/>
    <s v="NKMA2CBR4R10023000"/>
    <m/>
    <m/>
    <s v="Jan 15 2026  1:58PM"/>
    <s v="Jan 15 2026  2:46PM"/>
    <s v="MULTAN"/>
    <s v="removal done"/>
    <s v="Normal"/>
    <s v="Jan 16 2025  9:28AM"/>
    <x v="10"/>
    <n v="323936"/>
    <x v="0"/>
    <s v="15-Jan-2026"/>
    <s v="RAHAT.GUL"/>
    <m/>
  </r>
  <r>
    <n v="531"/>
    <x v="0"/>
    <s v="R-123137-2026"/>
    <s v="MTB-100"/>
    <s v="ABC-529"/>
    <s v="MUHAMMAD IDREES BABAR"/>
    <s v="HONDA"/>
    <s v="7542310"/>
    <s v="LR265549"/>
    <m/>
    <m/>
    <s v="Jan 10 2026 11:26AM"/>
    <s v="Jan 20 2026 10:09AM"/>
    <s v="RAHIM YAR KHAN"/>
    <s v="Removal completed without relay"/>
    <s v="Normal"/>
    <s v="Nov 30 2020  3:42PM"/>
    <x v="10"/>
    <n v="203320"/>
    <x v="0"/>
    <s v="20-Jan-2026"/>
    <s v="RAHAT.GUL"/>
    <m/>
  </r>
  <r>
    <n v="532"/>
    <x v="0"/>
    <s v="R-123188-2026"/>
    <s v="G1C MINI"/>
    <s v="PESH291122114"/>
    <s v="MAQSOOD UR REHMAN"/>
    <s v="SUZUKI"/>
    <s v="260892"/>
    <s v="1160991"/>
    <m/>
    <m/>
    <s v="Jan 10 2026 11:32AM"/>
    <s v="Jan 15 2026  4:00PM"/>
    <s v="PESHAWAR"/>
    <s v="Removal completed"/>
    <s v="Normal"/>
    <s v="Nov 30 2022 11:38AM"/>
    <x v="10"/>
    <n v="270508"/>
    <x v="0"/>
    <s v="15-Jan-2026"/>
    <s v="RAHAT.GUL"/>
    <m/>
  </r>
  <r>
    <n v="533"/>
    <x v="0"/>
    <s v="R-123423-2026"/>
    <s v="FMB-900"/>
    <s v="LEB19-2520"/>
    <s v="USMAN SHARIF"/>
    <s v="HONDA"/>
    <s v="7525176"/>
    <s v="242526"/>
    <m/>
    <m/>
    <s v="Jan 13 2026 12:25PM"/>
    <s v="Jan 19 2026  9:41AM"/>
    <s v="MURIDKE"/>
    <s v="Removal completed"/>
    <s v="Normal"/>
    <s v="Jan 11 2019  3:17PM"/>
    <x v="10"/>
    <n v="101860"/>
    <x v="0"/>
    <s v="19-Jan-2026"/>
    <s v="RAHAT.GUL"/>
    <m/>
  </r>
  <r>
    <n v="534"/>
    <x v="0"/>
    <s v="R-123378-2026"/>
    <s v="G1C MINI"/>
    <s v="AEK-8213"/>
    <s v="M/S JP DISTRIBUTOR"/>
    <s v="UNITED"/>
    <s v="U779953"/>
    <s v="100803877"/>
    <m/>
    <m/>
    <s v="Jan 12 2026  3:58PM"/>
    <s v="Jan 12 2026  4:21PM"/>
    <s v="FAISALABAD"/>
    <s v="Removal completed"/>
    <s v="Normal"/>
    <s v="Sep 16 2023  7:51PM"/>
    <x v="10"/>
    <n v="287352"/>
    <x v="0"/>
    <s v="12-Jan-2026"/>
    <s v="RAHAT.GUL"/>
    <m/>
  </r>
  <r>
    <n v="535"/>
    <x v="0"/>
    <s v="R-123662-2026"/>
    <s v="FMB910"/>
    <s v="BBF-506"/>
    <s v="SYED AFTAB ALI SHAH"/>
    <s v="TOYOTA"/>
    <s v="Y987072"/>
    <s v="BBF-506"/>
    <m/>
    <m/>
    <s v="Jan 16 2026 12:23PM"/>
    <s v="Jan 19 2026  9:52AM"/>
    <s v="KARACHI"/>
    <s v="Removal completed"/>
    <s v="Normal"/>
    <s v="Dec 13 2025  3:37PM"/>
    <x v="10"/>
    <n v="361364"/>
    <x v="0"/>
    <s v="19-Jan-2026"/>
    <s v="RAHAT.GUL"/>
    <m/>
  </r>
  <r>
    <n v="536"/>
    <x v="0"/>
    <s v="R-123344-2026"/>
    <s v="FMB-920"/>
    <s v="APZ-082"/>
    <s v="SALMAN AHMED"/>
    <s v="SUZUKI"/>
    <s v="PKS13048069"/>
    <s v="RS413PK10048074"/>
    <m/>
    <m/>
    <s v="Jan 12 2026 12:46PM"/>
    <s v="Jan 12 2026  1:57PM"/>
    <s v="SIALKOT"/>
    <s v="Normal"/>
    <s v="Normal"/>
    <s v="Nov 14 2022  1:19PM"/>
    <x v="11"/>
    <n v="147728"/>
    <x v="0"/>
    <s v="12-Jan-2026"/>
    <s v="SABA.CH"/>
    <m/>
  </r>
  <r>
    <n v="537"/>
    <x v="0"/>
    <s v="R-123342-2026"/>
    <s v="FMB-920"/>
    <s v="BUC-195"/>
    <s v="MUHAMMAD AKRAM"/>
    <s v="SUZUKI"/>
    <s v="175741"/>
    <s v="1075754"/>
    <m/>
    <m/>
    <s v="Jan 12 2026 12:45PM"/>
    <s v="Jan 29 2026  2:32PM"/>
    <s v="KARACHI"/>
    <s v="removal completed"/>
    <s v="Normal"/>
    <s v="Jul 15 2021  1:56PM"/>
    <x v="11"/>
    <n v="218601"/>
    <x v="0"/>
    <s v="29-Jan-2026"/>
    <s v="SABA.CH"/>
    <m/>
  </r>
  <r>
    <n v="538"/>
    <x v="0"/>
    <s v="R-123601-2026"/>
    <s v="FMB-920"/>
    <s v="AQG-584"/>
    <s v="Shahzad shakeel"/>
    <s v="SUZUKI"/>
    <s v="284357"/>
    <s v="1184347"/>
    <m/>
    <m/>
    <s v="Jan 15 2026 11:35AM"/>
    <s v="Jan 15 2026 12:47PM"/>
    <s v="RAHIM YAR KHAN"/>
    <s v="removal completed"/>
    <s v="Normal"/>
    <s v="Nov 17 2023 11:42AM"/>
    <x v="11"/>
    <n v="290734"/>
    <x v="0"/>
    <s v="15-Jan-2026"/>
    <s v="SABA.CH"/>
    <m/>
  </r>
  <r>
    <n v="539"/>
    <x v="0"/>
    <s v="R-123648-2026"/>
    <s v="JM-VG03"/>
    <s v="RWL4112024"/>
    <s v="SHEIKH MUHAMMAD SHOAIB"/>
    <s v="SUZUKI"/>
    <s v="6R322542"/>
    <s v="NF1AET306H1222573"/>
    <m/>
    <m/>
    <s v="Jan 16 2026 10:13AM"/>
    <s v="Jan 26 2026  3:23PM"/>
    <s v="ISLAMABAD"/>
    <s v="removal completed"/>
    <s v="Normal"/>
    <s v="Nov  4 2024  4:59PM"/>
    <x v="11"/>
    <n v="317503"/>
    <x v="0"/>
    <s v="26-Jan-2026"/>
    <s v="SABA.CH"/>
    <m/>
  </r>
  <r>
    <n v="540"/>
    <x v="0"/>
    <s v="R-124094-2026"/>
    <s v="G1C MINI"/>
    <s v="KHI2012226"/>
    <s v="ZAFER IQBAL"/>
    <s v="TOYOTA"/>
    <s v="Q087734"/>
    <s v="6065153"/>
    <m/>
    <m/>
    <s v="Jan 22 2026  2:23PM"/>
    <s v="Jan 22 2026  3:13PM"/>
    <s v="KARACHI"/>
    <s v="removal completed"/>
    <s v="Normal"/>
    <s v="Jan 20 2022 12:57PM"/>
    <x v="11"/>
    <n v="243227"/>
    <x v="0"/>
    <s v="22-Jan-2026"/>
    <s v="SABA.CH"/>
    <m/>
  </r>
  <r>
    <n v="541"/>
    <x v="0"/>
    <s v="R-123733-2026"/>
    <s v="G1C MINI"/>
    <s v="MUL11102141"/>
    <s v="SIADAT SIBTAIN ARIF"/>
    <s v="SUZUKI"/>
    <s v="186269"/>
    <s v="10086249"/>
    <m/>
    <m/>
    <s v="Jan 17 2026 11:17AM"/>
    <s v="Jan 17 2026 12:34PM"/>
    <s v="MULTAN"/>
    <s v="removal completed"/>
    <s v="Normal"/>
    <s v="Oct 12 2021  2:29PM"/>
    <x v="11"/>
    <n v="234875"/>
    <x v="0"/>
    <s v="17-Jan-2026"/>
    <s v="SABA.CH"/>
    <m/>
  </r>
  <r>
    <n v="542"/>
    <x v="0"/>
    <s v="R-121573-2025"/>
    <s v="FMB-920"/>
    <s v="BAX-314"/>
    <s v="Muhammad Mohib"/>
    <s v="TOYOTA"/>
    <s v="Q020065"/>
    <s v="ZRE141-4519063"/>
    <m/>
    <m/>
    <s v="Dec 22 2025  3:02PM"/>
    <s v="Jan 24 2026 10:03AM"/>
    <s v="KARACHI"/>
    <s v="removal completed"/>
    <s v="Normal"/>
    <s v="Nov  4 2024 12:00AM"/>
    <x v="11"/>
    <n v="141935"/>
    <x v="0"/>
    <s v="24-Jan-2026"/>
    <s v="SABA.CH"/>
    <m/>
  </r>
  <r>
    <n v="543"/>
    <x v="0"/>
    <s v="R-123472-2026"/>
    <s v="FMB-920"/>
    <s v="LEC16-5640"/>
    <s v="SYED FAIZAN ISHAQ"/>
    <s v="HONDA"/>
    <s v="L13Z17440734"/>
    <s v="NFBGM1544GR180796"/>
    <m/>
    <m/>
    <s v="Jan 14 2026 11:37AM"/>
    <s v="Jan 15 2026 12:45PM"/>
    <s v="LAHORE"/>
    <s v="removal completed"/>
    <s v="Normal"/>
    <s v="Jul 18 2025  4:30PM"/>
    <x v="11"/>
    <n v="344214"/>
    <x v="0"/>
    <s v="15-Jan-2026"/>
    <s v="SABA.CH"/>
    <m/>
  </r>
  <r>
    <n v="544"/>
    <x v="0"/>
    <s v="R-121400-2025"/>
    <s v="FMB-920"/>
    <s v="BL-9212"/>
    <s v="MUHAMMAD SHAHID"/>
    <s v="PRINCE"/>
    <s v="21750694"/>
    <s v="PDF580PALR21J2219"/>
    <m/>
    <m/>
    <s v="Dec 18 2025 12:31PM"/>
    <s v="Jan 20 2026  5:34PM"/>
    <s v="KARACHI"/>
    <s v="REMOVAL COMPLETED"/>
    <s v="Normal"/>
    <s v="Nov 23 2022  3:48PM"/>
    <x v="11"/>
    <n v="236209"/>
    <x v="0"/>
    <s v="20-Jan-2026"/>
    <s v="SABA.CH"/>
    <m/>
  </r>
  <r>
    <n v="545"/>
    <x v="0"/>
    <s v="R-121587-2025"/>
    <s v="FMB-900"/>
    <s v="Le19-5448FSL711944"/>
    <s v="Ahtisham Afzal"/>
    <s v="HONDA"/>
    <s v="L13Z17519480"/>
    <s v="NFBGM1649JR235006"/>
    <m/>
    <m/>
    <s v="Dec 22 2025  4:27PM"/>
    <s v="Jan 20 2026 11:54AM"/>
    <s v="FAISALABAD"/>
    <s v="removal completed"/>
    <s v="Normal"/>
    <s v="Nov  9 2022  1:08PM"/>
    <x v="11"/>
    <n v="101685"/>
    <x v="0"/>
    <s v="20-Jan-2026"/>
    <s v="SABA.CH"/>
    <m/>
  </r>
  <r>
    <n v="546"/>
    <x v="0"/>
    <s v="R-122273-2026"/>
    <s v="JM-VG03"/>
    <s v="BUT-182"/>
    <s v="ABDUL REHMAN MANGIO"/>
    <s v="SUZUKI"/>
    <s v="K181934"/>
    <s v="H10081926"/>
    <m/>
    <m/>
    <s v="Jan  5 2026 10:21AM"/>
    <s v="Jan  4 2026  4:35PM"/>
    <s v="HYDERABAD"/>
    <s v="removal completed"/>
    <s v="Normal"/>
    <s v="Jan 10 2023 10:42AM"/>
    <x v="11"/>
    <n v="276634"/>
    <x v="0"/>
    <s v="4-Jan-2026"/>
    <s v="SABA.CH"/>
    <m/>
  </r>
  <r>
    <n v="547"/>
    <x v="0"/>
    <s v="R-122426-2026"/>
    <s v="FMA-120"/>
    <s v="AAX-551"/>
    <s v="MUHAMMAD ASLAM"/>
    <s v="TOYOTA"/>
    <s v="2A12274"/>
    <s v="NSP150R-7007139"/>
    <m/>
    <m/>
    <s v="Jan  6 2026  3:14PM"/>
    <s v="Jan  6 2026  5:07PM"/>
    <s v="LAHORE"/>
    <s v="removal completed"/>
    <s v="Normal"/>
    <s v="Nov 28 2023 12:00AM"/>
    <x v="11"/>
    <n v="202030"/>
    <x v="0"/>
    <s v="6-Jan-2026"/>
    <s v="SABA.CH"/>
    <m/>
  </r>
  <r>
    <n v="548"/>
    <x v="0"/>
    <s v="R-122334-2026"/>
    <s v="JM-VG03"/>
    <s v="AEA-7105"/>
    <s v="PS KOT CHUTTA"/>
    <s v="HONDA"/>
    <s v="D366545"/>
    <s v="CD999051"/>
    <m/>
    <m/>
    <s v="Jan  5 2026 12:51PM"/>
    <s v="Jan  5 2026  4:39PM"/>
    <s v="D.G.KHAN"/>
    <s v="removal completed"/>
    <s v="Normal"/>
    <s v="Apr  7 2025 11:44AM"/>
    <x v="11"/>
    <n v="332306"/>
    <x v="0"/>
    <s v="5-Jan-2026"/>
    <s v="SABA.CH"/>
    <m/>
  </r>
  <r>
    <n v="549"/>
    <x v="0"/>
    <s v="R-122410-2026"/>
    <s v="FMB910"/>
    <s v="MUL271220237"/>
    <s v="SIFAT ZARAH"/>
    <s v="SUZUKI"/>
    <s v="292075"/>
    <s v="1191963"/>
    <m/>
    <m/>
    <s v="Jan  6 2026  1:13PM"/>
    <s v="Jan 15 2026  1:00PM"/>
    <s v="MULTAN"/>
    <s v="removal completed"/>
    <s v="Normal"/>
    <s v="Dec 27 2023  3:56PM"/>
    <x v="11"/>
    <n v="293255"/>
    <x v="0"/>
    <s v="15-Jan-2026"/>
    <s v="SABA.CH"/>
    <m/>
  </r>
  <r>
    <n v="550"/>
    <x v="0"/>
    <s v="R-124421-2026"/>
    <s v="G1C MINI"/>
    <s v="BK-9212"/>
    <s v="KASHIF KADRI"/>
    <s v="PRINCE"/>
    <s v="21750692"/>
    <s v="PDF580PALR21J2218"/>
    <m/>
    <m/>
    <s v="Jan 28 2026 12:24PM"/>
    <s v="Jan 28 2026 12:40PM"/>
    <s v="KARACHI"/>
    <s v="removal completed"/>
    <s v="Normal"/>
    <s v="Nov 23 2022 12:37PM"/>
    <x v="11"/>
    <n v="236217"/>
    <x v="0"/>
    <s v="28-Jan-2026"/>
    <s v="SABA.CH"/>
    <m/>
  </r>
  <r>
    <n v="551"/>
    <x v="0"/>
    <s v="R-124375-2026"/>
    <s v="FMB-920"/>
    <s v="LQP-SB-LT-07"/>
    <s v="SB ENGINEERING JV"/>
    <s v="MASSEY"/>
    <s v="LM9B57V550234D"/>
    <s v="83647-01-18"/>
    <m/>
    <m/>
    <s v="Jan 27 2026  2:53PM"/>
    <s v="Jan 28 2026  3:14PM"/>
    <s v="RAHIM YAR KHAN"/>
    <s v="removal completed"/>
    <s v="Normal"/>
    <s v="Dec 24 2025  2:57PM"/>
    <x v="11"/>
    <n v="362783"/>
    <x v="0"/>
    <s v="28-Jan-2026"/>
    <s v="SABA.CH"/>
    <m/>
  </r>
  <r>
    <n v="552"/>
    <x v="0"/>
    <s v="R-123983-2026"/>
    <s v="G1C MINI"/>
    <s v="AHS-706"/>
    <s v="MUHAMMAD RIZWAN"/>
    <s v="FAW"/>
    <s v="7901712-J-2"/>
    <s v="AHFMVA118PD005673"/>
    <m/>
    <m/>
    <s v="Jan 20 2026  5:16PM"/>
    <s v="Jan 20 2026  5:32PM"/>
    <s v="KARACHI"/>
    <s v="REMOVAL COMPLETED"/>
    <s v="Normal"/>
    <s v="Jan 31 2024  4:06PM"/>
    <x v="11"/>
    <n v="295887"/>
    <x v="0"/>
    <s v="20-Jan-2026"/>
    <s v="SABA.CH"/>
    <m/>
  </r>
  <r>
    <n v="553"/>
    <x v="0"/>
    <s v="R-123876-2026"/>
    <s v="G1C PLUS 5W"/>
    <s v="TLF-987"/>
    <s v="MALIK FAROOQ GOODS"/>
    <s v="NISSAN"/>
    <s v="105032"/>
    <s v="41024"/>
    <m/>
    <m/>
    <s v="Jan 19 2026  4:13PM"/>
    <s v="Jan 19 2026  4:30PM"/>
    <s v="KARACHI"/>
    <s v="removal completed"/>
    <s v="Normal"/>
    <s v="Oct 10 2020  2:13PM"/>
    <x v="11"/>
    <n v="199278"/>
    <x v="0"/>
    <s v="19-Jan-2026"/>
    <s v="SABA.CH"/>
    <m/>
  </r>
  <r>
    <n v="554"/>
    <x v="0"/>
    <s v="R-123910-2026"/>
    <s v="FMB-920"/>
    <s v="AVZ-936"/>
    <s v="CROPZA BIOSCIENCES ( mr taufiq )"/>
    <s v="TOYOTA"/>
    <s v="Q354210"/>
    <s v="ZRE172R-7053360"/>
    <m/>
    <m/>
    <s v="Jan 20 2026 10:47AM"/>
    <s v="Jan 29 2026  1:17PM"/>
    <s v="LAHORE"/>
    <s v="removal done"/>
    <s v="Normal"/>
    <s v="Nov 18 2021  1:02PM"/>
    <x v="11"/>
    <n v="237778"/>
    <x v="0"/>
    <s v="29-Jan-2026"/>
    <s v="SABA.CH"/>
    <m/>
  </r>
  <r>
    <n v="555"/>
    <x v="0"/>
    <s v="R-123934-2026"/>
    <s v="FMB-920"/>
    <s v="BAW-121"/>
    <s v="HASSAN ANWAR AWAN"/>
    <s v="TOYOTA"/>
    <s v="1GD5324979"/>
    <s v="5560670"/>
    <m/>
    <m/>
    <s v="Jan 20 2026 12:58PM"/>
    <s v="Jan 20 2026  2:52PM"/>
    <s v="LAHORE"/>
    <s v="removal completed"/>
    <s v="Normal"/>
    <s v="Jan 31 2023  6:57PM"/>
    <x v="11"/>
    <n v="275334"/>
    <x v="0"/>
    <s v="20-Jan-2026"/>
    <s v="SABA.CH"/>
    <m/>
  </r>
  <r>
    <n v="556"/>
    <x v="0"/>
    <s v="R-123981-2026"/>
    <s v="FMB-920"/>
    <s v="KW-6706"/>
    <s v="YASIR RAFI"/>
    <s v="FAW"/>
    <s v="AHFMVA118PD005841"/>
    <s v="7901997-J2"/>
    <m/>
    <m/>
    <s v="Jan 20 2026  5:16PM"/>
    <s v="Jan 20 2026  5:30PM"/>
    <s v="KARACHI"/>
    <s v="REMOVAL COMPLETED"/>
    <s v="Normal"/>
    <s v="Jan 31 2024  9:19PM"/>
    <x v="11"/>
    <n v="295894"/>
    <x v="0"/>
    <s v="20-Jan-2026"/>
    <s v="SABA.CH"/>
    <m/>
  </r>
  <r>
    <n v="557"/>
    <x v="0"/>
    <s v="R-123982-2026"/>
    <s v="G1C MINI"/>
    <s v="KW-1207"/>
    <s v="Yasir Rafi"/>
    <s v="FAW"/>
    <s v="AHFMVA117PD005290"/>
    <s v="7701190-J2"/>
    <m/>
    <m/>
    <s v="Jan 20 2026  5:16PM"/>
    <s v="Jan 20 2026  5:31PM"/>
    <s v="KARACHI"/>
    <s v="REMOVAL COMPLETED"/>
    <s v="Normal"/>
    <s v="Feb  1 2024  9:36PM"/>
    <x v="11"/>
    <n v="295893"/>
    <x v="0"/>
    <s v="20-Jan-2026"/>
    <s v="SABA.CH"/>
    <m/>
  </r>
  <r>
    <n v="558"/>
    <x v="0"/>
    <s v="R-119139-2025"/>
    <s v="FMA-120"/>
    <s v="BH-3661"/>
    <s v="SHAGUFTA MOID"/>
    <s v="HONDA"/>
    <s v="3516080"/>
    <s v="R015975"/>
    <m/>
    <m/>
    <s v="Nov 26 2025 11:56AM"/>
    <s v="Jan 14 2026  5:04PM"/>
    <s v="KARACHI"/>
    <s v="removal completed"/>
    <s v="Normal"/>
    <s v="Nov 21 2024 12:00AM"/>
    <x v="11"/>
    <n v="129060"/>
    <x v="0"/>
    <s v="14-Jan-2026"/>
    <s v="SABA.CH"/>
    <m/>
  </r>
  <r>
    <n v="559"/>
    <x v="0"/>
    <s v="R-124149-2026"/>
    <s v="FMA-120"/>
    <s v="FSL21122235"/>
    <s v="MR. ARSALAN"/>
    <s v="TOYOTA"/>
    <s v="Q102244"/>
    <s v="6079737"/>
    <m/>
    <m/>
    <s v="Jan 23 2026 10:23AM"/>
    <s v="Jan 23 2026 11:10AM"/>
    <s v="FAISALABAD"/>
    <s v="ok"/>
    <s v="Normal"/>
    <s v="Dec 21 2022  1:26PM"/>
    <x v="11"/>
    <n v="272153"/>
    <x v="0"/>
    <s v="23-Jan-2026"/>
    <s v="SABA.CH"/>
    <m/>
  </r>
  <r>
    <n v="560"/>
    <x v="0"/>
    <s v="R-123400-2026"/>
    <s v="G1C MINI"/>
    <s v="AXY-555"/>
    <s v="ASAD UR REHMAN"/>
    <s v="MG"/>
    <s v="8200249"/>
    <s v="154675"/>
    <m/>
    <m/>
    <s v="Jan 12 2026  5:27PM"/>
    <s v="Jan 13 2026 12:02PM"/>
    <s v="LAHORE"/>
    <s v="normal removal"/>
    <s v="Normal"/>
    <s v="Feb 22 2022  6:54PM"/>
    <x v="11"/>
    <n v="246106"/>
    <x v="0"/>
    <s v="13-Jan-2026"/>
    <s v="SABA.CH"/>
    <m/>
  </r>
  <r>
    <n v="561"/>
    <x v="0"/>
    <s v="R-123059-2026"/>
    <s v="G1C MINI"/>
    <s v="BJ-0174"/>
    <s v="Waqqas Kayani"/>
    <s v="KIA"/>
    <s v="319343"/>
    <s v="302970"/>
    <m/>
    <m/>
    <s v="Jan 10 2026 11:07AM"/>
    <s v="Jan 20 2026 11:20AM"/>
    <s v="KARACHI"/>
    <s v="removal completed"/>
    <s v="Normal"/>
    <s v="May  6 2024  7:30PM"/>
    <x v="11"/>
    <n v="305823"/>
    <x v="0"/>
    <s v="20-Jan-2026"/>
    <s v="SABA.CH"/>
    <m/>
  </r>
  <r>
    <n v="562"/>
    <x v="0"/>
    <s v="R-122855-2026"/>
    <s v="FMB-920"/>
    <s v="AAC-170"/>
    <s v="NADEEM AHMED"/>
    <s v="SUZUKI"/>
    <s v="PK10K156197"/>
    <s v="NF1AVK31H10056212"/>
    <m/>
    <m/>
    <s v="Jan  9 2026  1:13PM"/>
    <s v="Jan 12 2026  3:41PM"/>
    <s v="LAHORE"/>
    <s v="done"/>
    <s v="Normal"/>
    <s v="Oct 30 2024 11:28AM"/>
    <x v="11"/>
    <n v="316927"/>
    <x v="0"/>
    <s v="12-Jan-2026"/>
    <s v="SABA.CH"/>
    <m/>
  </r>
  <r>
    <n v="563"/>
    <x v="0"/>
    <s v="R-122629-2026"/>
    <s v="FMB-920"/>
    <s v="LHE171220247"/>
    <s v="SYED ALI BAQA SHAH"/>
    <s v="SUZUKI"/>
    <s v="330727"/>
    <s v="1230738"/>
    <m/>
    <m/>
    <s v="Jan  7 2026  3:12PM"/>
    <s v="Jan  7 2026  4:07PM"/>
    <s v="LAHORE"/>
    <s v="force done"/>
    <s v="Force"/>
    <s v="Dec 17 2024  2:57PM"/>
    <x v="11"/>
    <n v="321550"/>
    <x v="0"/>
    <s v="7-Jan-2026"/>
    <s v="SABA.CH"/>
    <m/>
  </r>
  <r>
    <n v="564"/>
    <x v="0"/>
    <s v="R-124770-2026"/>
    <s v="G1C MINI"/>
    <s v="BEG-736"/>
    <s v="BILAL FARHAN"/>
    <s v="TOYOTA"/>
    <s v="Z330786"/>
    <s v="NZE170R-4048276"/>
    <m/>
    <m/>
    <s v="Jan 30 2026 10:38AM"/>
    <s v="Jan 30 2026 10:55AM"/>
    <s v="KARACHI"/>
    <s v="removal completed"/>
    <s v="Normal"/>
    <s v="Jan 23 2024 12:00AM"/>
    <x v="11"/>
    <n v="295301"/>
    <x v="0"/>
    <s v="30-Jan-2026"/>
    <s v="SABA.CH"/>
    <m/>
  </r>
  <r>
    <n v="565"/>
    <x v="0"/>
    <s v="R-122675-2026"/>
    <s v="G1C MINI"/>
    <s v="KHI281220231"/>
    <s v="ALI HAIDER"/>
    <s v="SUZUKI"/>
    <s v="KHI-290410"/>
    <s v="1190485"/>
    <m/>
    <m/>
    <s v="Jan  8 2026  1:12PM"/>
    <s v="Jan 19 2026  5:13PM"/>
    <s v="KARACHI"/>
    <s v="03092229310"/>
    <s v="Normal"/>
    <s v="Dec 28 2023 11:17AM"/>
    <x v="11"/>
    <n v="293304"/>
    <x v="0"/>
    <s v="19-Jan-2026"/>
    <s v="SABA.CH"/>
    <m/>
  </r>
  <r>
    <n v="566"/>
    <x v="0"/>
    <s v="R-122769-2026"/>
    <s v="G1C MINI"/>
    <s v="ABS-2808"/>
    <s v="M/S JP DISTRIBUTOR"/>
    <s v="UNITED"/>
    <s v="U724390"/>
    <s v="100747558"/>
    <m/>
    <m/>
    <s v="Jan  9 2026 12:36PM"/>
    <s v="Jan 14 2026  3:19PM"/>
    <s v="FAISALABAD"/>
    <s v="removal completed"/>
    <s v="Normal"/>
    <s v="Sep 26 2023  3:55PM"/>
    <x v="11"/>
    <n v="287914"/>
    <x v="0"/>
    <s v="14-Jan-2026"/>
    <s v="SABA.CH"/>
    <m/>
  </r>
  <r>
    <n v="567"/>
    <x v="0"/>
    <s v="R-124214-2026"/>
    <s v="FMB-920"/>
    <s v="BSF-968"/>
    <s v="AZEEM SAFDAR"/>
    <s v="KIA"/>
    <s v="G3LALP057724"/>
    <s v="NNATA52AZKP702867"/>
    <m/>
    <m/>
    <s v="Jan 24 2026  2:25PM"/>
    <s v="Jan 24 2026  2:26PM"/>
    <s v="LAHORE"/>
    <s v="removal completed"/>
    <s v="Normal"/>
    <s v="Oct 24 2023  3:55PM"/>
    <x v="11"/>
    <n v="198539"/>
    <x v="0"/>
    <s v="24-Jan-2026"/>
    <s v="SABA.CH"/>
    <m/>
  </r>
  <r>
    <n v="568"/>
    <x v="0"/>
    <s v="R-120266-2025"/>
    <s v="G1C MINI"/>
    <s v="BNJ-464"/>
    <s v="SALMAN SHAMS"/>
    <s v="SUZUKI"/>
    <s v="PKS-13042800"/>
    <s v="RS413PK-10042850"/>
    <m/>
    <m/>
    <s v="Dec  1 2025  4:01PM"/>
    <s v="Jan 24 2026 10:05AM"/>
    <s v="KARACHI"/>
    <s v="removal completed"/>
    <s v="Normal"/>
    <s v="Sep  4 2021  1:53PM"/>
    <x v="11"/>
    <n v="268844"/>
    <x v="0"/>
    <s v="24-Jan-2026"/>
    <s v="SABA.CH"/>
    <m/>
  </r>
  <r>
    <n v="569"/>
    <x v="0"/>
    <s v="R-122260-2026"/>
    <s v="FMB-920"/>
    <s v="MUL6102088"/>
    <s v="KHURRAM SHAHZAD"/>
    <s v="HONDA"/>
    <s v="L13Z17540933"/>
    <s v="NFBGM1543LR263873"/>
    <m/>
    <m/>
    <s v="Jan  3 2026  3:02PM"/>
    <s v="Jan  5 2026  4:37PM"/>
    <s v="MULTAN"/>
    <s v="removal completed"/>
    <s v="Force"/>
    <s v="Nov  7 2023 12:00AM"/>
    <x v="11"/>
    <n v="198953"/>
    <x v="0"/>
    <s v="5-Jan-2026"/>
    <s v="SABA.CH"/>
    <m/>
  </r>
  <r>
    <n v="570"/>
    <x v="0"/>
    <s v="R-121705-2025"/>
    <s v="JM-VG03"/>
    <s v="LES-1987"/>
    <s v="WAHEED"/>
    <s v="MASTER"/>
    <s v="E56046"/>
    <s v="C600368"/>
    <m/>
    <m/>
    <s v="Dec 24 2025  1:04PM"/>
    <s v="Jan 13 2026  3:28PM"/>
    <s v="KARACHI"/>
    <s v="removal completed"/>
    <s v="Normal"/>
    <s v="Nov 16 2024 10:34AM"/>
    <x v="11"/>
    <n v="318410"/>
    <x v="0"/>
    <s v="13-Jan-2026"/>
    <s v="SABA.CH"/>
    <m/>
  </r>
  <r>
    <n v="571"/>
    <x v="0"/>
    <s v="R-121768-2025"/>
    <s v="G1C MINI"/>
    <s v="BWB-007"/>
    <s v="MUHAMMAD ASIF"/>
    <s v="TOYOTA"/>
    <s v="Q085930"/>
    <s v="R6063208"/>
    <m/>
    <m/>
    <s v="Dec 26 2025 11:52AM"/>
    <s v="Jan  8 2026  4:51PM"/>
    <s v="KARACHI"/>
    <s v="03092229310"/>
    <s v="Normal"/>
    <s v="Dec 14 2021  3:32PM"/>
    <x v="11"/>
    <n v="240030"/>
    <x v="0"/>
    <s v="8-Jan-2026"/>
    <s v="SABA.CH"/>
    <m/>
  </r>
  <r>
    <n v="572"/>
    <x v="0"/>
    <s v="R-121835-2025"/>
    <s v="G1C MINI"/>
    <s v="AVX-984"/>
    <s v="BILAL HASHMI"/>
    <s v="HYUNDAI"/>
    <s v="911017"/>
    <s v="302001"/>
    <m/>
    <m/>
    <s v="Dec 27 2025 12:47PM"/>
    <s v="Jan  6 2026  2:21PM"/>
    <s v="LAHORE"/>
    <s v="removal completed"/>
    <s v="Normal"/>
    <s v="Dec 14 2021  3:30PM"/>
    <x v="11"/>
    <n v="240032"/>
    <x v="0"/>
    <s v="6-Jan-2026"/>
    <s v="SABA.CH"/>
    <m/>
  </r>
  <r>
    <n v="573"/>
    <x v="0"/>
    <s v="R-123456-2026"/>
    <s v="FMB-920"/>
    <s v="KNW2591961"/>
    <s v="KHALIDA SHAHID HAMEED"/>
    <s v="HONDA"/>
    <s v="L13Z17534163"/>
    <s v="NFBGM1548KR253628"/>
    <m/>
    <m/>
    <s v="Jan 13 2026  5:12PM"/>
    <s v="Jan 16 2026  5:35PM"/>
    <s v="LAHORE"/>
    <s v="force done"/>
    <s v="Force"/>
    <s v="Nov  7 2023 12:00AM"/>
    <x v="11"/>
    <n v="141652"/>
    <x v="0"/>
    <s v="16-Jan-2026"/>
    <s v="SABA.CH"/>
    <m/>
  </r>
  <r>
    <n v="574"/>
    <x v="0"/>
    <s v="R-119012-2025"/>
    <s v="FMB-920"/>
    <s v="BSE-271"/>
    <s v="TARIQ AZIZ"/>
    <s v="KIA"/>
    <s v="057682"/>
    <s v="702923"/>
    <m/>
    <m/>
    <s v="Nov 24 2025  5:09PM"/>
    <s v="Jan 20 2026  3:25PM"/>
    <s v="MORO"/>
    <s v="removal completed"/>
    <s v="Normal"/>
    <s v="Sep 17 2020  3:30PM"/>
    <x v="11"/>
    <n v="197264"/>
    <x v="0"/>
    <s v="20-Jan-2026"/>
    <s v="SABA.CH"/>
    <m/>
  </r>
  <r>
    <n v="575"/>
    <x v="0"/>
    <s v="R-123169-2026"/>
    <s v="MTB-100"/>
    <s v="GUJ12112035"/>
    <s v="AQEEL AHMED"/>
    <s v="CHANGAN"/>
    <s v="501186"/>
    <s v="1003092"/>
    <m/>
    <m/>
    <s v="Jan 10 2026 11:30AM"/>
    <s v="Jan 14 2026  4:05PM"/>
    <s v="GUJRAT"/>
    <s v="removal completed"/>
    <s v="Normal"/>
    <s v="Nov 12 2020  2:38PM"/>
    <x v="11"/>
    <n v="201871"/>
    <x v="0"/>
    <s v="14-Jan-2026"/>
    <s v="SABA.CH"/>
    <m/>
  </r>
  <r>
    <n v="576"/>
    <x v="0"/>
    <s v="R-123564-2026"/>
    <s v="G1C MINI"/>
    <s v="LEB17-4888"/>
    <s v="ARSALAN SHOUKAT"/>
    <s v="HONDA"/>
    <s v="R18Z12906992"/>
    <s v="NFBFC6669HR009815"/>
    <m/>
    <m/>
    <s v="Jan 14 2026  4:23PM"/>
    <s v="Jan 15 2026  2:39PM"/>
    <s v="LAHORE"/>
    <s v="removal completed"/>
    <s v="Normal"/>
    <s v="Dec  2 2021  7:12PM"/>
    <x v="11"/>
    <n v="239203"/>
    <x v="0"/>
    <s v="15-Jan-2026"/>
    <s v="SABA.CH"/>
    <m/>
  </r>
  <r>
    <n v="577"/>
    <x v="0"/>
    <s v="R-122061-2025"/>
    <s v="FMB910"/>
    <s v="ADS-455"/>
    <s v="MUHAMMAD RABI HAIDER"/>
    <s v="TOYOTA"/>
    <s v="Z490298"/>
    <s v="4115230"/>
    <m/>
    <m/>
    <s v="Dec 31 2025  9:31PM"/>
    <s v="Jan 24 2026  2:04PM"/>
    <s v="FAISALABAD"/>
    <s v="Removal"/>
    <s v="Normal"/>
    <s v="May 20 2024  4:16PM"/>
    <x v="11"/>
    <n v="303488"/>
    <x v="0"/>
    <s v="24-Jan-2026"/>
    <s v="SABA.CH"/>
    <m/>
  </r>
  <r>
    <n v="578"/>
    <x v="0"/>
    <s v="R-122127-2026"/>
    <s v="FMB-920"/>
    <s v="KHI2562128"/>
    <s v="NADEEM HASSAN  MALIK"/>
    <s v="TOYOTA"/>
    <s v="Q075474"/>
    <s v="6052914"/>
    <m/>
    <m/>
    <s v="Jan  1 2026 12:49PM"/>
    <s v="Jan  1 2026 12:55PM"/>
    <s v="KARACHI"/>
    <s v="-"/>
    <s v="Normal"/>
    <s v="Jun 25 2021 12:09PM"/>
    <x v="12"/>
    <n v="217304"/>
    <x v="0"/>
    <s v="1-Jan-2026"/>
    <s v="SAIF.MALIK"/>
    <m/>
  </r>
  <r>
    <n v="579"/>
    <x v="0"/>
    <s v="R-122200-2026"/>
    <s v="FMB-920"/>
    <s v="LHE18121940"/>
    <s v="ADNAN AZIZ"/>
    <s v="HONDA"/>
    <s v="L13Z17535521"/>
    <s v="NFBGM1643KR256063"/>
    <m/>
    <m/>
    <s v="Jan  2 2026  2:12PM"/>
    <s v="Jan 22 2026 10:10AM"/>
    <s v="LAHORE"/>
    <s v="-"/>
    <s v="Normal"/>
    <s v="Dec 18 2019  5:46PM"/>
    <x v="12"/>
    <n v="145451"/>
    <x v="0"/>
    <s v="22-Jan-2026"/>
    <s v="SAIF.MALIK"/>
    <m/>
  </r>
  <r>
    <n v="580"/>
    <x v="0"/>
    <s v="R-122386-2026"/>
    <s v="G1C MINI"/>
    <s v="LEC12-738"/>
    <s v="NAZEER AHMED"/>
    <s v="HONDA"/>
    <s v="1006077"/>
    <s v="CR129102"/>
    <m/>
    <m/>
    <s v="Jan  5 2026  4:03PM"/>
    <s v="Jan  5 2026  6:10PM"/>
    <s v="GUJRANWALA"/>
    <s v="Removal Done"/>
    <s v="Force"/>
    <s v="Dec 28 2021  4:44PM"/>
    <x v="12"/>
    <n v="348896"/>
    <x v="0"/>
    <s v="5-Jan-2026"/>
    <s v="SAIF.MALIK"/>
    <m/>
  </r>
  <r>
    <n v="581"/>
    <x v="0"/>
    <s v="R-122457-2026"/>
    <s v="G1C MINI"/>
    <s v="LE20-5107"/>
    <s v="INSHAL PHARMACEUTICAL INDUSTRIES"/>
    <s v="TOYOTA"/>
    <s v="1KR1606412"/>
    <s v="KSP1302165282"/>
    <m/>
    <m/>
    <s v="Jan  7 2026 11:38AM"/>
    <s v="Jan  7 2026 11:38AM"/>
    <s v="ISLAMABAD"/>
    <s v="-"/>
    <s v="Normal"/>
    <s v="Jan 16 2025 12:58PM"/>
    <x v="12"/>
    <n v="323923"/>
    <x v="0"/>
    <s v="7-Jan-2026"/>
    <s v="SAIF.MALIK"/>
    <m/>
  </r>
  <r>
    <n v="582"/>
    <x v="0"/>
    <s v="R-122197-2026"/>
    <s v="FMB910"/>
    <s v="BUZ-472"/>
    <s v="MUHAMMAD IJAZ UL HAQ"/>
    <s v="TOYOTA"/>
    <s v="2A40090"/>
    <s v="NSP150R-7025137"/>
    <m/>
    <m/>
    <s v="Jan  2 2026 12:35PM"/>
    <s v="Jan 12 2026 12:50PM"/>
    <s v="KARACHI"/>
    <s v="03092229310"/>
    <s v="Normal"/>
    <s v="Nov  8 2024  4:29PM"/>
    <x v="12"/>
    <n v="317830"/>
    <x v="0"/>
    <s v="12-Jan-2026"/>
    <s v="SAIF.MALIK"/>
    <m/>
  </r>
  <r>
    <n v="583"/>
    <x v="0"/>
    <s v="R-121970-2025"/>
    <s v="MTB-100"/>
    <s v="LEC16-808"/>
    <s v="MUHAMMAD ILYAS"/>
    <s v="HONDA"/>
    <s v="L13Z17441945"/>
    <s v="NFBGM1540GR182190"/>
    <m/>
    <m/>
    <s v="Dec 30 2025  4:06PM"/>
    <s v="Jan  1 2026 11:03AM"/>
    <s v="LAHORE"/>
    <s v="-"/>
    <s v="Normal"/>
    <s v="Nov 24 2020  4:01PM"/>
    <x v="12"/>
    <n v="202794"/>
    <x v="0"/>
    <s v="1-Jan-2026"/>
    <s v="SAIF.MALIK"/>
    <m/>
  </r>
  <r>
    <n v="584"/>
    <x v="0"/>
    <s v="R-122230-2026"/>
    <s v="JM-VG03"/>
    <s v="BFX-839"/>
    <s v="INSHAL PHARMACEUTICAL INDUSTRIES"/>
    <s v="CHANGAN"/>
    <s v="2405301"/>
    <s v="1002586"/>
    <m/>
    <m/>
    <s v="Jan  2 2026  5:18PM"/>
    <s v="Jan  2 2026  5:21PM"/>
    <s v="ISLAMABAD"/>
    <s v="-"/>
    <s v="Normal"/>
    <s v="Apr  9 2025  4:46PM"/>
    <x v="12"/>
    <n v="332795"/>
    <x v="0"/>
    <s v="2-Jan-2026"/>
    <s v="SAIF.MALIK"/>
    <m/>
  </r>
  <r>
    <n v="585"/>
    <x v="0"/>
    <s v="R-123267-2026"/>
    <s v="FMB-920"/>
    <s v="BYM-315"/>
    <s v="MUHAMMAD UMAID KHAN"/>
    <s v="TOYOTA"/>
    <s v="Q103172"/>
    <s v="ZRE171R-6080501"/>
    <m/>
    <m/>
    <s v="Jan 10 2026 12:53PM"/>
    <s v="Jan 10 2026 12:56PM"/>
    <s v="KARACHI"/>
    <s v="-"/>
    <s v="Normal"/>
    <s v="Jan 11 2025  7:18PM"/>
    <x v="12"/>
    <n v="323949"/>
    <x v="0"/>
    <s v="10-Jan-2026"/>
    <s v="SAIF.MALIK"/>
    <m/>
  </r>
  <r>
    <n v="586"/>
    <x v="0"/>
    <s v="R-124820-2026"/>
    <s v="G1C MINI"/>
    <s v="CZ-4581"/>
    <s v="MASTER CHANGAN MOTORS LTD."/>
    <s v="CHANGAN"/>
    <s v="JL466Q9M69U505431"/>
    <s v="NKMAAB3D1M1009200"/>
    <m/>
    <m/>
    <s v="Jan 31 2026 10:43AM"/>
    <s v="Jan 31 2026 10:57AM"/>
    <s v="KARACHI"/>
    <s v="-"/>
    <s v="Normal"/>
    <s v="Mar 13 2023  9:50AM"/>
    <x v="12"/>
    <n v="276908"/>
    <x v="0"/>
    <s v="31-Jan-2026"/>
    <s v="SAIF.MALIK"/>
    <m/>
  </r>
  <r>
    <n v="587"/>
    <x v="0"/>
    <s v="R-124097-2026"/>
    <s v="FMB-920"/>
    <s v="LHE81119DI2006"/>
    <s v="MUHAMMAD IQBAL MALIK"/>
    <s v="SUZUKI"/>
    <s v="150577"/>
    <s v="10050546"/>
    <m/>
    <m/>
    <s v="Jan 22 2026  2:25PM"/>
    <s v="Jan 26 2026  4:17PM"/>
    <s v="LAHORE"/>
    <s v="normal removal"/>
    <s v="Normal"/>
    <s v="Nov  8 2019  5:37PM"/>
    <x v="12"/>
    <n v="143855"/>
    <x v="0"/>
    <s v="26-Jan-2026"/>
    <s v="SAIF.MALIK"/>
    <m/>
  </r>
  <r>
    <n v="588"/>
    <x v="0"/>
    <s v="R-122987-2026"/>
    <s v="JM-VG03"/>
    <s v="LEA18A-6057"/>
    <s v="SOHAIB SHAFIQ"/>
    <s v="HONDA"/>
    <s v="L13Z17518129"/>
    <s v="NFBGM154XJR233363"/>
    <m/>
    <m/>
    <s v="Jan  9 2026  5:17PM"/>
    <s v="Jan 12 2026 10:29AM"/>
    <s v="FAISALABAD"/>
    <s v="-"/>
    <s v="Normal"/>
    <s v="Nov 22 2024  1:01PM"/>
    <x v="12"/>
    <n v="319150"/>
    <x v="0"/>
    <s v="12-Jan-2026"/>
    <s v="SAIF.MALIK"/>
    <m/>
  </r>
  <r>
    <n v="589"/>
    <x v="0"/>
    <s v="R-122131-2026"/>
    <s v="JM-VG03"/>
    <s v="AWB-777"/>
    <s v="SYED NAWAZISH ALI AJMI"/>
    <s v="PROTON"/>
    <s v="G022054"/>
    <s v="3100763"/>
    <m/>
    <m/>
    <s v="Jan  1 2026  2:21PM"/>
    <s v="Jan  2 2026 11:25AM"/>
    <s v="LAHORE"/>
    <s v="-"/>
    <s v="Normal"/>
    <s v="Jun 13 2022  4:59PM"/>
    <x v="12"/>
    <n v="329361"/>
    <x v="0"/>
    <s v="2-Jan-2026"/>
    <s v="SAIF.MALIK"/>
    <m/>
  </r>
  <r>
    <n v="590"/>
    <x v="0"/>
    <s v="R-122229-2026"/>
    <s v="FMB-920"/>
    <s v="AQH-119"/>
    <s v="MAZHAR IQBAL"/>
    <s v="TOYOTA"/>
    <s v="Z578938"/>
    <s v="NZE170R-4204233"/>
    <m/>
    <m/>
    <s v="Jan  2 2026  5:15PM"/>
    <s v="Jan  3 2026 10:24AM"/>
    <s v="JHANG"/>
    <s v="dn"/>
    <s v="Normal"/>
    <s v="Aug 18 2022  2:31PM"/>
    <x v="12"/>
    <n v="170088"/>
    <x v="0"/>
    <s v="3-Jan-2026"/>
    <s v="SAIF.MALIK"/>
    <m/>
  </r>
  <r>
    <n v="591"/>
    <x v="0"/>
    <s v="R-122175-2026"/>
    <s v="FMB-920"/>
    <s v="ARV-695"/>
    <s v="MR. MUHAMMAD ASGHAR"/>
    <s v="KIA"/>
    <s v="G4NALH326903"/>
    <s v="NNAQL51AZKP505951"/>
    <m/>
    <m/>
    <s v="Jan  2 2026 12:31PM"/>
    <s v="Jan 20 2026  3:49PM"/>
    <s v="OKARA"/>
    <s v="-"/>
    <s v="Normal"/>
    <s v="Nov  3 2020  6:19PM"/>
    <x v="12"/>
    <n v="201210"/>
    <x v="0"/>
    <s v="20-Jan-2026"/>
    <s v="SAIF.MALIK"/>
    <m/>
  </r>
  <r>
    <n v="592"/>
    <x v="0"/>
    <s v="R-121858-2025"/>
    <s v="JM-VG03"/>
    <s v="GJRN4122024"/>
    <s v="MUHAMMAD REHAN"/>
    <s v="TOYOTA"/>
    <s v="2A70064"/>
    <s v="NSP151R9522746"/>
    <m/>
    <m/>
    <s v="Dec 29 2025 10:57AM"/>
    <s v="Jan  1 2026  1:55PM"/>
    <s v="GUJRANWALA"/>
    <s v="Removal Done ??"/>
    <s v="Normal"/>
    <s v="Dec  4 2024  4:00PM"/>
    <x v="12"/>
    <n v="320277"/>
    <x v="0"/>
    <s v="1-Jan-2026"/>
    <s v="SAIF.MALIK"/>
    <m/>
  </r>
  <r>
    <n v="593"/>
    <x v="0"/>
    <s v="R-121823-2025"/>
    <s v="TM2 (FM2)"/>
    <s v="AUC-505"/>
    <s v="AMAAN ANWER"/>
    <s v="SUZUKI"/>
    <s v="PKR261671"/>
    <s v="AUC-505"/>
    <m/>
    <m/>
    <s v="Dec 27 2025 11:16AM"/>
    <s v="Jan 30 2026  1:37PM"/>
    <s v="KARACHI"/>
    <s v="-"/>
    <s v="Normal"/>
    <s v="Aug 16 2025  1:04PM"/>
    <x v="12"/>
    <n v="347625"/>
    <x v="0"/>
    <s v="30-Jan-2026"/>
    <s v="SAIF.MALIK"/>
    <m/>
  </r>
  <r>
    <n v="594"/>
    <x v="0"/>
    <s v="R-121888-2025"/>
    <s v="G1C MINI"/>
    <s v="KHI61222DI9235"/>
    <s v="MOHAMMAD RAFIQ"/>
    <s v="CHANGAN"/>
    <s v="JL473ZQ7NN8AH15870"/>
    <s v="NKMASE2E6N1002010"/>
    <m/>
    <m/>
    <s v="Dec 29 2025  1:33PM"/>
    <s v="Jan  1 2026  5:28PM"/>
    <s v="KARACHI"/>
    <s v="-"/>
    <s v="Normal"/>
    <s v="Nov 17 2021  6:42PM"/>
    <x v="12"/>
    <n v="271026"/>
    <x v="0"/>
    <s v="1-Jan-2026"/>
    <s v="SAIF.MALIK"/>
    <m/>
  </r>
  <r>
    <n v="595"/>
    <x v="0"/>
    <s v="R-124093-2026"/>
    <s v="FMB-900"/>
    <s v="BH-9401"/>
    <s v="SYED AREESH IMAM"/>
    <s v="KIA"/>
    <s v="G4NALH337573"/>
    <s v="NNAQL51AZKP507289"/>
    <m/>
    <m/>
    <s v="Jan 22 2026  2:22PM"/>
    <s v="Jan 22 2026  2:22PM"/>
    <s v="KARACHI"/>
    <s v="-"/>
    <s v="Normal"/>
    <s v="Feb  1 2024  8:34PM"/>
    <x v="12"/>
    <n v="295965"/>
    <x v="0"/>
    <s v="22-Jan-2026"/>
    <s v="SAIF.MALIK"/>
    <m/>
  </r>
  <r>
    <n v="596"/>
    <x v="0"/>
    <s v="R-122072-2026"/>
    <s v="G1C MINI"/>
    <s v="BHY-306"/>
    <s v="MUHAMMED WASI"/>
    <s v="DAIHATSU"/>
    <s v="KFR-364653"/>
    <s v="LA910S-0059323"/>
    <m/>
    <m/>
    <s v="Jan  1 2026 11:40AM"/>
    <s v="Jan  1 2026 11:41AM"/>
    <s v="KARACHI"/>
    <s v="-"/>
    <s v="Normal"/>
    <s v="Aug 26 2025  8:43PM"/>
    <x v="12"/>
    <n v="348583"/>
    <x v="0"/>
    <s v="1-Jan-2026"/>
    <s v="SAIF.MALIK"/>
    <m/>
  </r>
  <r>
    <n v="597"/>
    <x v="0"/>
    <s v="R-122073-2026"/>
    <s v="G1C MINI"/>
    <s v="BN-2043"/>
    <s v="SHANTA KUMAR"/>
    <s v="TOYOTA"/>
    <s v="1KR-K085968"/>
    <s v="A200A-0075703"/>
    <m/>
    <m/>
    <s v="Jan  1 2026 11:40AM"/>
    <s v="Jan  1 2026 11:43AM"/>
    <s v="SUKKUR"/>
    <s v="-"/>
    <s v="Normal"/>
    <s v="Mar  6 2025  3:57PM"/>
    <x v="12"/>
    <n v="329451"/>
    <x v="0"/>
    <s v="1-Jan-2026"/>
    <s v="SAIF.MALIK"/>
    <m/>
  </r>
  <r>
    <n v="598"/>
    <x v="0"/>
    <s v="R-124448-2026"/>
    <s v="FMB-920"/>
    <s v="AGW-480"/>
    <s v="SHAHBAZ KHAN"/>
    <s v="SUZUKI"/>
    <s v="185376"/>
    <s v="10085385"/>
    <m/>
    <m/>
    <s v="Jan 28 2026  1:44PM"/>
    <s v="Jan 29 2026  4:50PM"/>
    <s v="LAHORE"/>
    <s v="-"/>
    <s v="Normal"/>
    <s v="Apr 22 2022  3:01PM"/>
    <x v="12"/>
    <n v="251371"/>
    <x v="0"/>
    <s v="29-Jan-2026"/>
    <s v="SAIF.MALIK"/>
    <m/>
  </r>
  <r>
    <n v="599"/>
    <x v="0"/>
    <s v="R-124438-2026"/>
    <s v="TM2 (FM2)"/>
    <s v="AWQ-571"/>
    <s v="SYED AMIN UDDIN CHISHTY"/>
    <s v="TOYOTA"/>
    <s v="1KR-0234265"/>
    <s v="AWQ571"/>
    <m/>
    <m/>
    <s v="Jan 28 2026  1:30PM"/>
    <s v="Jan 28 2026  1:29PM"/>
    <s v="KARACHI"/>
    <s v="-"/>
    <s v="Normal"/>
    <s v="Jan 23 2024  4:50PM"/>
    <x v="12"/>
    <n v="347403"/>
    <x v="0"/>
    <s v="28-Jan-2026"/>
    <s v="SAIF.MALIK"/>
    <m/>
  </r>
  <r>
    <n v="600"/>
    <x v="0"/>
    <s v="R-124225-2026"/>
    <s v="G1C MINI"/>
    <s v="BVL-992"/>
    <s v="HISUN (PVT.) LIMITED"/>
    <s v="SUZUKI"/>
    <s v="190033"/>
    <s v="10090024"/>
    <m/>
    <m/>
    <s v="Jan 26 2026 11:09AM"/>
    <s v="Jan 30 2026  3:13PM"/>
    <s v="MULTAN"/>
    <s v="-"/>
    <s v="Normal"/>
    <s v="Oct  5 2024  2:23PM"/>
    <x v="12"/>
    <n v="312397"/>
    <x v="0"/>
    <s v="30-Jan-2026"/>
    <s v="SAIF.MALIK"/>
    <m/>
  </r>
  <r>
    <n v="601"/>
    <x v="0"/>
    <s v="R-124219-2026"/>
    <s v="JM-VG03"/>
    <s v="BDF-233"/>
    <s v="TOQUEER TAHIR"/>
    <s v="TOYOTA"/>
    <s v="Z150719"/>
    <s v="NZE170R-4011473"/>
    <m/>
    <m/>
    <s v="Jan 26 2026 10:51AM"/>
    <s v="Jan 26 2026 11:21AM"/>
    <s v="MULTAN"/>
    <s v="-"/>
    <s v="Normal"/>
    <s v="Jul 22 2025  4:54PM"/>
    <x v="12"/>
    <n v="344524"/>
    <x v="0"/>
    <s v="26-Jan-2026"/>
    <s v="SAIF.MALIK"/>
    <m/>
  </r>
  <r>
    <n v="602"/>
    <x v="0"/>
    <s v="R-124808-2026"/>
    <s v="FMB910"/>
    <s v="BQN-733"/>
    <s v="SARWAR BADAMI"/>
    <s v="SUZUKI"/>
    <s v="H1006958"/>
    <s v="6R107140"/>
    <m/>
    <m/>
    <s v="Jan 30 2026  4:56PM"/>
    <s v="Jan 30 2026  4:56PM"/>
    <s v="KARACHI"/>
    <s v="-"/>
    <s v="Normal"/>
    <s v="Jul 19 2023  6:35PM"/>
    <x v="12"/>
    <n v="283921"/>
    <x v="0"/>
    <s v="30-Jan-2026"/>
    <s v="SAIF.MALIK"/>
    <m/>
  </r>
  <r>
    <n v="603"/>
    <x v="0"/>
    <s v="R-124812-2026"/>
    <s v="G1C MINI"/>
    <s v="BXM-873"/>
    <s v="MAJID KHAN"/>
    <s v="TOYOTA"/>
    <s v="Q098833"/>
    <s v="R6076309"/>
    <m/>
    <m/>
    <s v="Jan 30 2026  5:40PM"/>
    <s v="Jan 30 2026  5:41PM"/>
    <s v="KARACHI"/>
    <s v="-"/>
    <s v="Normal"/>
    <s v="Nov 28 2022  1:06PM"/>
    <x v="12"/>
    <n v="270304"/>
    <x v="0"/>
    <s v="30-Jan-2026"/>
    <s v="SAIF.MALIK"/>
    <m/>
  </r>
  <r>
    <n v="604"/>
    <x v="0"/>
    <s v="R-124771-2026"/>
    <s v="G1C MINI"/>
    <s v="BYD-629a"/>
    <s v="MUHAMMAD ABUZAR"/>
    <s v="SUZUKI"/>
    <s v="6R262222a"/>
    <s v="NF1AET306H1162179a"/>
    <m/>
    <m/>
    <s v="Jan 30 2026 10:42AM"/>
    <s v="Jan 30 2026 10:44AM"/>
    <s v="KARACHI"/>
    <s v="-"/>
    <s v="Normal"/>
    <s v="Feb  2 2025 12:00AM"/>
    <x v="12"/>
    <n v="322495"/>
    <x v="0"/>
    <s v="30-Jan-2026"/>
    <s v="SAIF.MALIK"/>
    <m/>
  </r>
  <r>
    <n v="605"/>
    <x v="0"/>
    <s v="R-124773-2026"/>
    <s v="G1C MINI"/>
    <s v="ATA-646"/>
    <s v="MUHAMMAD FAIZAN AKRAM CHAUDHRY"/>
    <s v="SUZUKI"/>
    <s v="6R305198"/>
    <s v="H1205130"/>
    <m/>
    <m/>
    <s v="Jan 30 2026 10:57AM"/>
    <s v="Jan 30 2026 10:57AM"/>
    <s v="LAHORE"/>
    <s v="-"/>
    <s v="Normal"/>
    <s v="Feb  4 2025  6:42PM"/>
    <x v="12"/>
    <n v="326582"/>
    <x v="0"/>
    <s v="30-Jan-2026"/>
    <s v="SAIF.MALIK"/>
    <m/>
  </r>
  <r>
    <n v="606"/>
    <x v="0"/>
    <s v="R-124776-2026"/>
    <s v="G1C MINI"/>
    <s v="AYV-209"/>
    <s v="SAQLAIN TRADE A/C BANK ISLAMI PAKISTAN"/>
    <s v="SUZUKI"/>
    <s v="E1003521"/>
    <s v="103526"/>
    <m/>
    <m/>
    <s v="Jan 30 2026 11:13AM"/>
    <s v="Jan 30 2026 11:20AM"/>
    <s v="MULTAN"/>
    <s v="-"/>
    <s v="Normal"/>
    <s v="Feb 10 2025  1:21PM"/>
    <x v="12"/>
    <n v="326989"/>
    <x v="0"/>
    <s v="30-Jan-2026"/>
    <s v="SAIF.MALIK"/>
    <m/>
  </r>
  <r>
    <n v="607"/>
    <x v="0"/>
    <s v="R-124803-2026"/>
    <s v="X3-MN"/>
    <s v="ISL10120264"/>
    <s v="MUHAMMAD MASHOOD TARIQ"/>
    <s v="HAVAL"/>
    <s v="ISL10120264"/>
    <s v="NF9EF4A59T2025974"/>
    <m/>
    <m/>
    <s v="Jan 30 2026  4:14PM"/>
    <s v="Jan 30 2026  4:13PM"/>
    <s v="ISLAMABAD"/>
    <s v="-"/>
    <s v="Normal"/>
    <s v="Jan 12 2026 11:39AM"/>
    <x v="12"/>
    <n v="365118"/>
    <x v="0"/>
    <s v="30-Jan-2026"/>
    <s v="SAIF.MALIK"/>
    <m/>
  </r>
  <r>
    <n v="608"/>
    <x v="0"/>
    <s v="R-124634-2026"/>
    <s v="FMB-920"/>
    <s v="LES17-3438"/>
    <s v="FATIMA VEGETABLES OIL MILLS PVT LTD"/>
    <s v="MAZDA"/>
    <s v="1528"/>
    <s v="M019144"/>
    <m/>
    <m/>
    <s v="Jan 29 2026  4:16PM"/>
    <s v="Jan 29 2026  4:16PM"/>
    <s v="OKARA"/>
    <s v="-"/>
    <s v="Normal"/>
    <s v="Jan 16 2021 12:00AM"/>
    <x v="12"/>
    <n v="216002"/>
    <x v="0"/>
    <s v="29-Jan-2026"/>
    <s v="SAIF.MALIK"/>
    <m/>
  </r>
  <r>
    <n v="609"/>
    <x v="0"/>
    <s v="R-124639-2026"/>
    <s v="JM-VG03"/>
    <s v="LES17-4038"/>
    <s v="FATIMA VEGETABLES OIL MILLS PVT LTD"/>
    <s v="MAZDA"/>
    <s v="19342"/>
    <s v="19207"/>
    <m/>
    <m/>
    <s v="Jan 29 2026  4:31PM"/>
    <s v="Jan 29 2026  4:33PM"/>
    <s v="OKARA"/>
    <s v="--"/>
    <s v="Normal"/>
    <s v="Jan 16 2021 12:00AM"/>
    <x v="12"/>
    <n v="216013"/>
    <x v="0"/>
    <s v="29-Jan-2026"/>
    <s v="SAIF.MALIK"/>
    <m/>
  </r>
  <r>
    <n v="610"/>
    <x v="0"/>
    <s v="R-124645-2026"/>
    <s v="JM-VG03"/>
    <s v="ABD-783"/>
    <s v="MR IRFAN"/>
    <s v="SUZUKI"/>
    <s v="1036400"/>
    <s v="136421"/>
    <m/>
    <m/>
    <s v="Jan 29 2026  4:54PM"/>
    <s v="Jan 30 2026 11:36AM"/>
    <s v="RAHIM YAR KHAN"/>
    <s v="-"/>
    <s v="Normal"/>
    <s v="Feb  1 2023  5:12PM"/>
    <x v="12"/>
    <n v="275468"/>
    <x v="0"/>
    <s v="30-Jan-2026"/>
    <s v="SAIF.MALIK"/>
    <m/>
  </r>
  <r>
    <n v="611"/>
    <x v="0"/>
    <s v="R-124638-2026"/>
    <s v="JM-VG03"/>
    <s v="LES17-2044"/>
    <s v="FATIMA VEGETABLES OIL MILLS PVT LTD"/>
    <s v="MAZDA"/>
    <s v="15422"/>
    <s v="18693"/>
    <m/>
    <m/>
    <s v="Jan 29 2026  4:31PM"/>
    <s v="Jan 29 2026  4:32PM"/>
    <s v="OKARA"/>
    <s v="-"/>
    <s v="Normal"/>
    <s v="Jan  8 2021 12:00AM"/>
    <x v="12"/>
    <n v="216000"/>
    <x v="0"/>
    <s v="29-Jan-2026"/>
    <s v="SAIF.MALIK"/>
    <m/>
  </r>
  <r>
    <n v="612"/>
    <x v="0"/>
    <s v="R-124640-2026"/>
    <s v="G1C MINI"/>
    <s v="LEF15-2963"/>
    <s v="AMEER KHAN"/>
    <s v="DAIHATSU"/>
    <s v="KF400879"/>
    <s v="S331V0035940"/>
    <m/>
    <m/>
    <s v="Jan 29 2026  4:33PM"/>
    <s v="Jan 29 2026  4:48PM"/>
    <s v="LAHORE"/>
    <s v="-"/>
    <s v="Normal"/>
    <s v="Feb 13 2025 12:01PM"/>
    <x v="12"/>
    <n v="327392"/>
    <x v="0"/>
    <s v="29-Jan-2026"/>
    <s v="SAIF.MALIK"/>
    <m/>
  </r>
  <r>
    <n v="613"/>
    <x v="0"/>
    <s v="R-124609-2026"/>
    <s v="TM2 (FM2)"/>
    <s v="CAW-188"/>
    <s v="UMAIR TAHIR"/>
    <s v="SUZUKI"/>
    <s v="6R335078"/>
    <s v="NF1AET306H1235026"/>
    <m/>
    <m/>
    <s v="Jan 29 2026  1:59PM"/>
    <s v="Jan 30 2026 10:53AM"/>
    <s v="KARACHI"/>
    <s v="-"/>
    <s v="Normal"/>
    <s v="Jan  9 2025 11:50AM"/>
    <x v="12"/>
    <n v="323698"/>
    <x v="0"/>
    <s v="30-Jan-2026"/>
    <s v="SAIF.MALIK"/>
    <m/>
  </r>
  <r>
    <n v="614"/>
    <x v="0"/>
    <s v="R-124617-2026"/>
    <s v="FMB910"/>
    <s v="APR-212"/>
    <s v="MUZAMMAL HUSSAIN ALVI"/>
    <s v="TOYOTA"/>
    <s v="1KR2148511"/>
    <s v="1302239690"/>
    <m/>
    <m/>
    <s v="Jan 29 2026  2:26PM"/>
    <s v="Jan 29 2026  2:26PM"/>
    <s v="FAISALABAD"/>
    <s v="-"/>
    <s v="Normal"/>
    <s v="Nov 17 2025 11:20AM"/>
    <x v="12"/>
    <n v="358395"/>
    <x v="0"/>
    <s v="29-Jan-2026"/>
    <s v="SAIF.MALIK"/>
    <m/>
  </r>
  <r>
    <n v="615"/>
    <x v="0"/>
    <s v="R-124552-2026"/>
    <s v="FMB-920"/>
    <s v="LYH28122040"/>
    <s v="MUHAMMAD SHAHID"/>
    <s v="SUZUKI"/>
    <s v="10075190"/>
    <s v="1124091"/>
    <m/>
    <m/>
    <s v="Jan 28 2026  4:49PM"/>
    <s v="Jan 30 2026  3:26PM"/>
    <s v="LAYYAH"/>
    <s v="-"/>
    <s v="Normal"/>
    <s v="Dec 28 2020  3:10PM"/>
    <x v="12"/>
    <n v="205236"/>
    <x v="0"/>
    <s v="30-Jan-2026"/>
    <s v="SAIF.MALIK"/>
    <m/>
  </r>
  <r>
    <n v="616"/>
    <x v="0"/>
    <s v="R-124604-2026"/>
    <s v="FMB-920"/>
    <s v="LE17A-2502"/>
    <s v="AHMAD RAZA"/>
    <s v="SUZUKI"/>
    <s v="PK10K107998"/>
    <s v="NF1AVK31H1008015"/>
    <m/>
    <m/>
    <s v="Jan 29 2026  1:55PM"/>
    <s v="Jan 31 2026 10:19AM"/>
    <s v="LAHORE"/>
    <s v="-"/>
    <s v="Normal"/>
    <s v="Aug 24 2022  1:21PM"/>
    <x v="12"/>
    <n v="262997"/>
    <x v="0"/>
    <s v="31-Jan-2026"/>
    <s v="SAIF.MALIK"/>
    <m/>
  </r>
  <r>
    <n v="617"/>
    <x v="0"/>
    <s v="R-122198-2026"/>
    <s v="FMB910"/>
    <s v="LHE261220258"/>
    <s v="TANZEELA SHAHZADI"/>
    <s v="TOYOTA"/>
    <s v="2A90705"/>
    <s v="R-7067354"/>
    <m/>
    <m/>
    <s v="Jan  2 2026  1:32PM"/>
    <s v="Jan  2 2026  1:32PM"/>
    <s v="GUJRANWALA"/>
    <s v="-"/>
    <s v="Normal"/>
    <s v="Dec 26 2025  4:35PM"/>
    <x v="12"/>
    <n v="363354"/>
    <x v="0"/>
    <s v="2-Jan-2026"/>
    <s v="SAIF.MALIK"/>
    <m/>
  </r>
  <r>
    <n v="618"/>
    <x v="0"/>
    <s v="R-122630-2026"/>
    <s v="FMB-920"/>
    <s v="BDC-518"/>
    <s v="MUHAMMAD FAHAD"/>
    <s v="HONDA"/>
    <s v="BDC518"/>
    <s v="BDC-518"/>
    <m/>
    <m/>
    <s v="Jan  7 2026  3:33PM"/>
    <s v="Jan  7 2026  3:39PM"/>
    <s v="KARACHI"/>
    <s v="-"/>
    <s v="Normal"/>
    <s v="Oct 17 2023  1:51PM"/>
    <x v="12"/>
    <n v="307399"/>
    <x v="0"/>
    <s v="7-Jan-2026"/>
    <s v="SAIF.MALIK"/>
    <m/>
  </r>
  <r>
    <n v="619"/>
    <x v="0"/>
    <s v="R-124408-2026"/>
    <s v="G1C MINI"/>
    <s v="BZD-524"/>
    <s v="ADAMJEE LIFE ASSURANCE CO"/>
    <s v="HYUNDAI"/>
    <s v="G4FGNU030162"/>
    <s v="PMHD841CMPN306758"/>
    <m/>
    <m/>
    <s v="Jan 28 2026  9:38AM"/>
    <s v="Jan 28 2026  2:18PM"/>
    <s v="KARACHI"/>
    <s v="rimoal dun"/>
    <s v="Normal"/>
    <s v="Nov 15 2023 12:43PM"/>
    <x v="12"/>
    <n v="290579"/>
    <x v="0"/>
    <s v="28-Jan-2026"/>
    <s v="SAIF.MALIK"/>
    <m/>
  </r>
  <r>
    <n v="620"/>
    <x v="0"/>
    <s v="R-122722-2026"/>
    <s v="JM-VG03"/>
    <s v="AJT-781"/>
    <s v="ZEESHAN GILL"/>
    <s v="SUZUKI"/>
    <s v="PK10B163271"/>
    <s v="A1J310PK10063271"/>
    <m/>
    <m/>
    <s v="Jan  8 2026  5:27PM"/>
    <s v="Jan 22 2026 11:22AM"/>
    <s v="SIALKOT"/>
    <s v="-"/>
    <s v="Normal"/>
    <s v="Dec  9 2025  5:56PM"/>
    <x v="12"/>
    <n v="361133"/>
    <x v="0"/>
    <s v="22-Jan-2026"/>
    <s v="SAIF.MALIK"/>
    <m/>
  </r>
  <r>
    <n v="621"/>
    <x v="0"/>
    <s v="R-122783-2026"/>
    <s v="TM2 (FM2)"/>
    <s v="BYM-428"/>
    <s v="MUHAMMAD SHOAIB"/>
    <s v="SUZUKI"/>
    <s v="6R153869"/>
    <s v="H1053859"/>
    <m/>
    <m/>
    <s v="Jan  9 2026 12:40PM"/>
    <s v="Jan  9 2026 12:56PM"/>
    <s v="KARACHI"/>
    <s v="-"/>
    <s v="Normal"/>
    <s v="Jan  9 2024  4:23PM"/>
    <x v="12"/>
    <n v="333466"/>
    <x v="0"/>
    <s v="9-Jan-2026"/>
    <s v="SAIF.MALIK"/>
    <m/>
  </r>
  <r>
    <n v="622"/>
    <x v="0"/>
    <s v="R-122781-2026"/>
    <s v="MTB-100"/>
    <s v="KHI11120256(REMOVED)"/>
    <s v="PREM CHAND"/>
    <s v="TOYOTA"/>
    <s v="9Z08548(REMOVED)"/>
    <s v="R0907293(REMOVED)"/>
    <m/>
    <m/>
    <s v="Jan  9 2026 12:39PM"/>
    <s v="Jan  9 2026 12:56PM"/>
    <s v="KARACHI"/>
    <s v="-"/>
    <s v="Normal"/>
    <s v="Jan 11 2025  1:18PM"/>
    <x v="12"/>
    <n v="323956"/>
    <x v="0"/>
    <s v="9-Jan-2026"/>
    <s v="SAIF.MALIK"/>
    <m/>
  </r>
  <r>
    <n v="623"/>
    <x v="0"/>
    <s v="R-122948-2026"/>
    <s v="FMB910"/>
    <s v="BEV-17"/>
    <s v="NOOMAN JAVAID"/>
    <s v="MG"/>
    <s v="15E4E5MSR4010065"/>
    <s v="NFPA24U96RP001775"/>
    <m/>
    <m/>
    <s v="Jan  9 2026  4:07PM"/>
    <s v="Jan 15 2026  7:26PM"/>
    <s v="FAISALABAD"/>
    <s v="ok"/>
    <s v="Normal"/>
    <s v="Oct  9 2024 11:12AM"/>
    <x v="12"/>
    <n v="314831"/>
    <x v="0"/>
    <s v="15-Jan-2026"/>
    <s v="SAIF.MALIK"/>
    <m/>
  </r>
  <r>
    <n v="624"/>
    <x v="0"/>
    <s v="R-123779-2026"/>
    <s v="FMB-900"/>
    <s v="APV-237"/>
    <s v="TAHIR ABBAS"/>
    <s v="SUZUKI"/>
    <s v="2012430"/>
    <s v="10101197"/>
    <m/>
    <m/>
    <s v="Jan 19 2026 11:15AM"/>
    <s v="Jan 22 2026  5:03PM"/>
    <s v="ISLAMABAD"/>
    <s v="-"/>
    <s v="Normal"/>
    <s v="Dec  6 2019 11:08AM"/>
    <x v="12"/>
    <n v="144942"/>
    <x v="0"/>
    <s v="22-Jan-2026"/>
    <s v="SAIF.MALIK"/>
    <m/>
  </r>
  <r>
    <n v="625"/>
    <x v="0"/>
    <s v="R-123363-2026"/>
    <s v="IDST100"/>
    <s v="BQG-184"/>
    <s v="SUPER WHEEL"/>
    <s v="HONDA"/>
    <s v="R18Z1-2545739"/>
    <s v="NFBFB265XDR109127"/>
    <m/>
    <m/>
    <s v="Jan 12 2026  2:31PM"/>
    <s v="Jan 12 2026  2:36PM"/>
    <s v="ISLAMABAD"/>
    <s v="-"/>
    <s v="Normal"/>
    <s v="Dec 31 2025  3:44PM"/>
    <x v="12"/>
    <n v="363922"/>
    <x v="0"/>
    <s v="12-Jan-2026"/>
    <s v="SAIF.MALIK"/>
    <m/>
  </r>
  <r>
    <n v="626"/>
    <x v="0"/>
    <s v="R-124033-2026"/>
    <s v="FMB910"/>
    <s v="AKY-022"/>
    <s v="Muhammad khubaib"/>
    <s v="TOYOTA"/>
    <s v="Z553324"/>
    <s v="NZE170R-4179066"/>
    <m/>
    <m/>
    <s v="Jan 21 2026  3:09PM"/>
    <s v="Jan 23 2026  4:32PM"/>
    <s v="PESHAWAR"/>
    <s v="-"/>
    <s v="Normal"/>
    <s v="Oct 13 2025 12:00AM"/>
    <x v="12"/>
    <n v="265642"/>
    <x v="0"/>
    <s v="23-Jan-2026"/>
    <s v="SAIF.MALIK"/>
    <m/>
  </r>
  <r>
    <n v="627"/>
    <x v="0"/>
    <s v="R-124053-2026"/>
    <m/>
    <s v="LC-7697"/>
    <s v="MUHAMMAD SHEHZAD"/>
    <s v="TOYOTA"/>
    <s v="1GD5330524"/>
    <s v="H5560168"/>
    <m/>
    <m/>
    <s v="Jan 21 2026  5:07PM"/>
    <s v="Jan 21 2026  5:07PM"/>
    <s v="KARACHI"/>
    <s v="-"/>
    <s v="Normal"/>
    <s v="Feb  3 2025 10:36AM"/>
    <x v="12"/>
    <n v="324935"/>
    <x v="0"/>
    <s v="21-Jan-2026"/>
    <s v="SAIF.MALIK"/>
    <m/>
  </r>
  <r>
    <n v="628"/>
    <x v="0"/>
    <s v="R-124068-2026"/>
    <s v="FMB-920"/>
    <s v="ACH-257"/>
    <s v="USMAN ALAM"/>
    <s v="SUZUKI"/>
    <s v="PK10K166866"/>
    <s v="NF1AVK31H10066551"/>
    <m/>
    <m/>
    <s v="Jan 22 2026 10:38AM"/>
    <s v="Jan 27 2026  2:54PM"/>
    <s v="MIANWALI"/>
    <s v="Removal done"/>
    <s v="Normal"/>
    <s v="Jan 21 2021 11:21AM"/>
    <x v="12"/>
    <n v="207068"/>
    <x v="0"/>
    <s v="27-Jan-2026"/>
    <s v="SAIF.MALIK"/>
    <m/>
  </r>
  <r>
    <n v="629"/>
    <x v="0"/>
    <s v="R-123926-2026"/>
    <s v="G1C MINI"/>
    <s v="BYC-139"/>
    <s v="GHULAM MUHAMMAD"/>
    <s v="SUZUKI"/>
    <s v="239642"/>
    <s v="10139655"/>
    <m/>
    <m/>
    <s v="Jan 20 2026 12:04PM"/>
    <s v="Jan 29 2026 11:54AM"/>
    <s v="MIANWALI"/>
    <s v="-"/>
    <s v="Normal"/>
    <s v="Dec 20 2022  2:58PM"/>
    <x v="12"/>
    <n v="272086"/>
    <x v="0"/>
    <s v="29-Jan-2026"/>
    <s v="SAIF.MALIK"/>
    <m/>
  </r>
  <r>
    <n v="630"/>
    <x v="0"/>
    <s v="R-123997-2026"/>
    <s v="FMB-920"/>
    <s v="LE17-5640"/>
    <s v="M/S ANGELINI PHARMA"/>
    <s v="HONDA"/>
    <s v="L13Z17454908"/>
    <s v="NFBGM1645GR197184"/>
    <m/>
    <m/>
    <s v="Jan 21 2026 10:48AM"/>
    <s v="Jan 21 2026  3:25PM"/>
    <s v="LAHORE"/>
    <s v="done"/>
    <s v="Normal"/>
    <s v="Oct 16 2023 12:15PM"/>
    <x v="12"/>
    <n v="288972"/>
    <x v="0"/>
    <s v="21-Jan-2026"/>
    <s v="SAIF.MALIK"/>
    <m/>
  </r>
  <r>
    <n v="631"/>
    <x v="0"/>
    <s v="R-124003-2026"/>
    <s v="G1C MINI"/>
    <s v="BL-8706"/>
    <s v="BILAL AKHTER NAGORI"/>
    <s v="TOYOTA"/>
    <s v="9Z01046"/>
    <s v="900080"/>
    <m/>
    <m/>
    <s v="Jan 21 2026 11:33AM"/>
    <s v="Jan 21 2026 11:54AM"/>
    <s v="KARACHI"/>
    <s v="-"/>
    <s v="Normal"/>
    <s v="Jan 30 2024  8:48PM"/>
    <x v="12"/>
    <n v="295826"/>
    <x v="0"/>
    <s v="21-Jan-2026"/>
    <s v="SAIF.MALIK"/>
    <m/>
  </r>
  <r>
    <n v="632"/>
    <x v="0"/>
    <s v="R-124010-2026"/>
    <s v="G1C MINI"/>
    <s v="BFG-527"/>
    <s v="UNITED MOTORS /DR MUHAMMAD ABU BAKER"/>
    <s v="HONDA"/>
    <s v="7921245"/>
    <s v="R011246"/>
    <m/>
    <m/>
    <s v="Jan 21 2026 12:14PM"/>
    <s v="Jan 21 2026 12:16PM"/>
    <s v="SARGODHA"/>
    <s v="-"/>
    <s v="Normal"/>
    <s v="Feb  6 2025  4:24PM"/>
    <x v="12"/>
    <n v="326702"/>
    <x v="0"/>
    <s v="21-Jan-2026"/>
    <s v="SAIF.MALIK"/>
    <m/>
  </r>
  <r>
    <n v="633"/>
    <x v="0"/>
    <s v="R-124453-2026"/>
    <s v="JM-VG03"/>
    <s v="BVK22-325"/>
    <s v="MUHAMMAD HAMMAD"/>
    <s v="SUZUKI"/>
    <s v="6R213702"/>
    <s v="NF1AET306H1113694"/>
    <m/>
    <m/>
    <s v="Jan 28 2026  1:45PM"/>
    <s v="Jan 28 2026  4:34PM"/>
    <s v="KARACHI"/>
    <s v="-"/>
    <s v="Normal"/>
    <s v="Jan 17 2026  7:04PM"/>
    <x v="12"/>
    <n v="366170"/>
    <x v="0"/>
    <s v="28-Jan-2026"/>
    <s v="SAIF.MALIK"/>
    <m/>
  </r>
  <r>
    <n v="634"/>
    <x v="0"/>
    <s v="R-123958-2026"/>
    <s v="FMB-920"/>
    <s v="CZ-0947"/>
    <s v="FARHAN MUHAMMAD YOUSUF"/>
    <s v="FAW"/>
    <s v="300101-JZ"/>
    <s v="120PD000801"/>
    <m/>
    <m/>
    <s v="Jan 20 2026  2:48PM"/>
    <s v="Jan 22 2026  5:18AM"/>
    <s v="KARACHI"/>
    <s v="Done"/>
    <s v="Normal"/>
    <s v="Dec 26 2020 11:46AM"/>
    <x v="12"/>
    <n v="205087"/>
    <x v="0"/>
    <s v="22-Jan-2026"/>
    <s v="SAIF.MALIK"/>
    <m/>
  </r>
  <r>
    <n v="635"/>
    <x v="0"/>
    <s v="R-124202-2026"/>
    <s v="JM-VG03"/>
    <s v="ISL261220253"/>
    <s v="KHALID MAHMOOD CHATTAH"/>
    <s v="HONDA"/>
    <s v="L15ZG1200549"/>
    <s v="NFBRV3852SR00693"/>
    <m/>
    <m/>
    <s v="Jan 24 2026 11:34AM"/>
    <s v="Jan 24 2026 11:36AM"/>
    <s v="ISLAMABAD"/>
    <s v="-"/>
    <s v="Normal"/>
    <s v="Dec 26 2025  1:13PM"/>
    <x v="12"/>
    <n v="363296"/>
    <x v="0"/>
    <s v="24-Jan-2026"/>
    <s v="SAIF.MALIK"/>
    <m/>
  </r>
  <r>
    <n v="636"/>
    <x v="0"/>
    <s v="R-124153-2026"/>
    <s v="FMB-900"/>
    <s v="BCC-179"/>
    <s v="HAMZA KHALIL"/>
    <s v="HONDA"/>
    <s v="D16W91022120"/>
    <s v="LZL-4339"/>
    <m/>
    <m/>
    <s v="Jan 23 2026 11:07AM"/>
    <s v="Jan 27 2026 10:20AM"/>
    <s v="LAHORE"/>
    <s v="-"/>
    <s v="Normal"/>
    <s v="Feb  3 2024  1:33PM"/>
    <x v="12"/>
    <n v="296173"/>
    <x v="0"/>
    <s v="27-Jan-2026"/>
    <s v="SAIF.MALIK"/>
    <m/>
  </r>
  <r>
    <n v="637"/>
    <x v="0"/>
    <s v="R-124294-2026"/>
    <s v="FMB-920"/>
    <s v="LHE28422DI6803"/>
    <s v="BASHATRAT ULLAH NAVEED"/>
    <s v="SUZUKI"/>
    <s v="227185"/>
    <s v="117211"/>
    <m/>
    <m/>
    <s v="Jan 26 2026  4:10PM"/>
    <s v="Jan 28 2026  2:19PM"/>
    <s v="LAHORE"/>
    <s v="normal removal"/>
    <s v="Normal"/>
    <s v="Sep 17 2020  5:03PM"/>
    <x v="12"/>
    <n v="252164"/>
    <x v="0"/>
    <s v="28-Jan-2026"/>
    <s v="SAIF.MALIK"/>
    <m/>
  </r>
  <r>
    <n v="638"/>
    <x v="0"/>
    <s v="R-124253-2026"/>
    <s v="FMB-920"/>
    <s v="BQT-982"/>
    <s v="MUHAMMAD ZAHID MAHMOOD"/>
    <s v="SUZUKI"/>
    <s v="104306"/>
    <s v="1004328"/>
    <m/>
    <m/>
    <s v="Jan 26 2026  1:19PM"/>
    <s v="Jan 26 2026  5:51PM"/>
    <s v="RAHIM YAR KHAN"/>
    <s v="-"/>
    <s v="Normal"/>
    <s v="Dec 14 2021  3:02PM"/>
    <x v="12"/>
    <n v="240062"/>
    <x v="0"/>
    <s v="26-Jan-2026"/>
    <s v="SAIF.MALIK"/>
    <m/>
  </r>
  <r>
    <n v="639"/>
    <x v="0"/>
    <s v="R-124409-2026"/>
    <s v="FMB-920"/>
    <s v="BYE-019"/>
    <s v="MUBARIK ALI"/>
    <s v="SUZUKI"/>
    <s v="256604"/>
    <s v="1156596"/>
    <m/>
    <m/>
    <s v="Jan 28 2026 10:17AM"/>
    <s v="Jan 29 2026  5:51PM"/>
    <s v="KARACHI"/>
    <s v="-"/>
    <s v="Normal"/>
    <s v="May 30 2022  2:15PM"/>
    <x v="12"/>
    <n v="270608"/>
    <x v="0"/>
    <s v="29-Jan-2026"/>
    <s v="SAIF.MALIK"/>
    <m/>
  </r>
  <r>
    <n v="640"/>
    <x v="0"/>
    <s v="R-124125-2026"/>
    <s v="FMB-920"/>
    <s v="LEA20-763"/>
    <s v="SALMAN RAZA"/>
    <s v="SUZUKI"/>
    <s v="PK10K155968"/>
    <s v="NF1AVK31H10055977"/>
    <m/>
    <m/>
    <s v="Jan 22 2026  4:17PM"/>
    <s v="Jan 23 2026  4:05PM"/>
    <s v="GUJRANWALA"/>
    <s v="Removal Done"/>
    <s v="Normal"/>
    <s v="Jan 19 2021  5:56PM"/>
    <x v="12"/>
    <n v="206932"/>
    <x v="0"/>
    <s v="23-Jan-2026"/>
    <s v="SAIF.MALIK"/>
    <m/>
  </r>
  <r>
    <n v="641"/>
    <x v="0"/>
    <s v="R-124328-2026"/>
    <s v="FMB910"/>
    <s v="LEA18A-2711"/>
    <s v="MR. SARDAR ARSALAN"/>
    <s v="HONDA"/>
    <s v="R18Z12937163"/>
    <s v="JR040595"/>
    <m/>
    <m/>
    <s v="Jan 27 2026 11:05AM"/>
    <s v="Jan 27 2026  3:19PM"/>
    <s v="LAHORE"/>
    <s v="-"/>
    <s v="Normal"/>
    <s v="Feb  6 2024  8:18PM"/>
    <x v="12"/>
    <n v="307661"/>
    <x v="0"/>
    <s v="27-Jan-2026"/>
    <s v="SAIF.MALIK"/>
    <m/>
  </r>
  <r>
    <n v="642"/>
    <x v="0"/>
    <s v="R-124331-2026"/>
    <s v="JM-VG03"/>
    <s v="RC-208"/>
    <s v="USMAN BASHIR JANJUA"/>
    <s v="TOYOTA"/>
    <s v="Y314483"/>
    <s v="NZE140-2090487"/>
    <m/>
    <m/>
    <s v="Jan 27 2026 11:29AM"/>
    <s v="Jan 27 2026 11:29AM"/>
    <s v="ISLAMABAD"/>
    <s v="-"/>
    <s v="Normal"/>
    <s v="May 22 2025  4:05PM"/>
    <x v="12"/>
    <n v="337085"/>
    <x v="0"/>
    <s v="27-Jan-2026"/>
    <s v="SAIF.MALIK"/>
    <m/>
  </r>
  <r>
    <n v="643"/>
    <x v="0"/>
    <s v="R-124177-2026"/>
    <s v="G1C MINI"/>
    <s v="BGY-50"/>
    <s v="MUHAMMAD UMMAR"/>
    <s v="TOYOTA"/>
    <s v="1KR-2286864"/>
    <s v="KSP130-4007018"/>
    <m/>
    <m/>
    <s v="Jan 23 2026  4:00PM"/>
    <s v="Jan 23 2026  4:01PM"/>
    <s v="ISLAMABAD"/>
    <s v="-"/>
    <s v="Normal"/>
    <s v="Aug 27 2025 12:41PM"/>
    <x v="12"/>
    <n v="348658"/>
    <x v="0"/>
    <s v="23-Jan-2026"/>
    <s v="SAIF.MALIK"/>
    <m/>
  </r>
  <r>
    <n v="644"/>
    <x v="0"/>
    <s v="R-124287-2026"/>
    <s v="FMB-920"/>
    <s v="AQY-437"/>
    <s v="FURQAN ASHRAF BUTT"/>
    <s v="SUZUKI"/>
    <s v="K160032"/>
    <s v="H10059980"/>
    <m/>
    <m/>
    <s v="Jan 26 2026  3:52PM"/>
    <s v="Jan 26 2026  5:55PM"/>
    <s v="GUJRANWALA"/>
    <s v="Removal Done"/>
    <s v="Normal"/>
    <s v="Aug 31 2022  2:41PM"/>
    <x v="12"/>
    <n v="263608"/>
    <x v="0"/>
    <s v="26-Jan-2026"/>
    <s v="SAIF.MALIK"/>
    <m/>
  </r>
  <r>
    <n v="645"/>
    <x v="0"/>
    <s v="R-124222-2026"/>
    <s v="FMB910"/>
    <s v="ACS-163"/>
    <s v="SUNCROP PAKISTAN (PVT.) LIMITED"/>
    <s v="SUZUKI"/>
    <s v="170996"/>
    <s v="10071058"/>
    <m/>
    <m/>
    <s v="Jan 26 2026 11:08AM"/>
    <s v="Jan 26 2026  5:06PM"/>
    <s v="MULTAN"/>
    <s v="removal done"/>
    <s v="Normal"/>
    <s v="Sep 16 2024  8:10PM"/>
    <x v="12"/>
    <n v="312300"/>
    <x v="0"/>
    <s v="26-Jan-2026"/>
    <s v="SAIF.MALIK"/>
    <m/>
  </r>
  <r>
    <n v="646"/>
    <x v="0"/>
    <s v="R-124359-2026"/>
    <s v="FMB-920"/>
    <s v="BVD-396"/>
    <s v="M NASEEM UDDIN FAROOQUI"/>
    <s v="SUZUKI"/>
    <s v="127963"/>
    <s v="1028092"/>
    <m/>
    <m/>
    <s v="Jan 27 2026  2:32PM"/>
    <s v="Jan 28 2026 10:36AM"/>
    <s v="KARACHI"/>
    <s v="-"/>
    <s v="Normal"/>
    <s v="Nov 30 2021  4:49PM"/>
    <x v="12"/>
    <n v="238878"/>
    <x v="0"/>
    <s v="28-Jan-2026"/>
    <s v="SAIF.MALIK"/>
    <m/>
  </r>
  <r>
    <n v="647"/>
    <x v="0"/>
    <s v="R-124414-2026"/>
    <s v="FMB-900"/>
    <s v="ACW-526"/>
    <s v="ANJUM NAVEED"/>
    <s v="HONDA"/>
    <s v="L13Z17546054"/>
    <s v="NFBGM1646MR270610"/>
    <m/>
    <m/>
    <s v="Jan 28 2026 10:55AM"/>
    <s v="Jan 28 2026  4:56PM"/>
    <s v="LAHORE"/>
    <s v="-"/>
    <s v="Normal"/>
    <s v="May  6 2021  4:56PM"/>
    <x v="12"/>
    <n v="214293"/>
    <x v="0"/>
    <s v="28-Jan-2026"/>
    <s v="SAIF.MALIK"/>
    <m/>
  </r>
  <r>
    <n v="648"/>
    <x v="0"/>
    <s v="R-122337-2026"/>
    <s v="JM-VG03"/>
    <s v="DGL-6910"/>
    <s v="PS DARAHMA"/>
    <s v="SUPER POWER"/>
    <s v="SP700523658"/>
    <s v="SP700573125"/>
    <m/>
    <m/>
    <s v="Jan  5 2026 12:51PM"/>
    <s v="Jan  5 2026  3:13PM"/>
    <s v="D.G.KHAN"/>
    <s v="-"/>
    <s v="Normal"/>
    <s v="Apr  7 2025 11:42AM"/>
    <x v="12"/>
    <n v="332348"/>
    <x v="0"/>
    <s v="5-Jan-2026"/>
    <s v="SAIF.MALIK"/>
    <m/>
  </r>
  <r>
    <n v="649"/>
    <x v="0"/>
    <s v="R-122488-2026"/>
    <s v="FMB-920"/>
    <s v="KHI27122237"/>
    <s v="OMAIR MANSOOR"/>
    <s v="HYUNDAI"/>
    <s v="G4NALU079628"/>
    <s v="PMHJ2813SMN203227"/>
    <m/>
    <m/>
    <s v="Jan  7 2026  1:00PM"/>
    <s v="Jan  8 2026  3:20PM"/>
    <s v="KARACHI"/>
    <s v="-"/>
    <s v="Normal"/>
    <s v="Jan  6 2021  3:21PM"/>
    <x v="12"/>
    <n v="272535"/>
    <x v="0"/>
    <s v="8-Jan-2026"/>
    <s v="SAIF.MALIK"/>
    <m/>
  </r>
  <r>
    <n v="650"/>
    <x v="0"/>
    <s v="R-122349-2026"/>
    <s v="MT100"/>
    <s v="AZE-551"/>
    <s v="MUHAMMAD ZAIN UL ABDIN"/>
    <s v="TOYOTA"/>
    <s v="Y612285"/>
    <s v="NZE140-2148553"/>
    <m/>
    <m/>
    <s v="Jan  5 2026  2:24PM"/>
    <s v="Jan  8 2026  4:57PM"/>
    <s v="KARACHI"/>
    <s v="-"/>
    <s v="Normal"/>
    <s v="Jul  7 2025  7:36PM"/>
    <x v="12"/>
    <n v="342771"/>
    <x v="0"/>
    <s v="8-Jan-2026"/>
    <s v="SAIF.MALIK"/>
    <m/>
  </r>
  <r>
    <n v="651"/>
    <x v="0"/>
    <s v="R-123384-2026"/>
    <s v="FMB910"/>
    <s v="BFU-828"/>
    <s v="ABRAR ALI KHAN"/>
    <s v="HONDA"/>
    <s v="L15BG7921632"/>
    <s v="NFBFE1686SR011625"/>
    <m/>
    <m/>
    <s v="Jan 12 2026  4:30PM"/>
    <s v="Jan 12 2026  4:32PM"/>
    <s v="ISLAMABAD"/>
    <s v="-"/>
    <s v="Normal"/>
    <s v="Sep 25 2025  3:33PM"/>
    <x v="12"/>
    <n v="351873"/>
    <x v="0"/>
    <s v="12-Jan-2026"/>
    <s v="SAIF.MALIK"/>
    <m/>
  </r>
  <r>
    <n v="652"/>
    <x v="0"/>
    <s v="R-122436-2026"/>
    <s v="FMB910"/>
    <s v="ASE-843"/>
    <s v="HUSNAIN SHABBIR"/>
    <s v="SUZUKI"/>
    <s v="6R289423"/>
    <s v="1189392"/>
    <m/>
    <m/>
    <s v="Jan  6 2026  4:33PM"/>
    <s v="Jan  7 2026 11:10AM"/>
    <s v="MULTAN"/>
    <s v="removal done"/>
    <s v="Normal"/>
    <s v="Dec  7 2024  5:02PM"/>
    <x v="12"/>
    <n v="320653"/>
    <x v="0"/>
    <s v="7-Jan-2026"/>
    <s v="SAIF.MALIK"/>
    <m/>
  </r>
  <r>
    <n v="653"/>
    <x v="0"/>
    <s v="R-124133-2026"/>
    <s v="G1C MINI"/>
    <s v="AJG-046"/>
    <s v="Mehwish Zahid"/>
    <s v="DAIHATSU"/>
    <s v="KF75322"/>
    <s v="LA160S0037255"/>
    <m/>
    <m/>
    <s v="Jan 22 2026  5:13PM"/>
    <s v="Jan 22 2026  5:14PM"/>
    <s v="LAHORE"/>
    <s v="-"/>
    <s v="Normal"/>
    <s v="Feb 12 2024 11:27AM"/>
    <x v="12"/>
    <n v="296522"/>
    <x v="0"/>
    <s v="22-Jan-2026"/>
    <s v="SAIF.MALIK"/>
    <m/>
  </r>
  <r>
    <n v="654"/>
    <x v="0"/>
    <s v="R-122279-2026"/>
    <s v="JM-VG03"/>
    <s v="BMY-049"/>
    <s v="Qurat ul Ain Haroon"/>
    <s v="SUZUKI"/>
    <s v="PKS13041941"/>
    <s v="RS413PK10041941"/>
    <m/>
    <m/>
    <s v="Jan  5 2026 11:12AM"/>
    <s v="Jan  5 2026 11:13AM"/>
    <s v="KARACHI"/>
    <s v="-"/>
    <s v="Normal"/>
    <s v="Jan 16 2025 12:00AM"/>
    <x v="12"/>
    <n v="273396"/>
    <x v="0"/>
    <s v="5-Jan-2026"/>
    <s v="SAIF.MALIK"/>
    <m/>
  </r>
  <r>
    <n v="655"/>
    <x v="0"/>
    <s v="R-122280-2026"/>
    <s v="G1C MINI"/>
    <s v="BDR-185"/>
    <s v="MUHAMMAD RAHEEL"/>
    <s v="TOYOTA"/>
    <s v="1KR-1385725"/>
    <s v="KSP130-2078994"/>
    <m/>
    <m/>
    <s v="Jan  5 2026 11:15AM"/>
    <s v="Jan  5 2026 11:15AM"/>
    <s v="KARACHI"/>
    <s v="-"/>
    <s v="Normal"/>
    <s v="Dec 21 2024 10:29AM"/>
    <x v="12"/>
    <n v="321972"/>
    <x v="0"/>
    <s v="5-Jan-2026"/>
    <s v="SAIF.MALIK"/>
    <m/>
  </r>
  <r>
    <n v="656"/>
    <x v="0"/>
    <s v="R-122269-2026"/>
    <s v="G1C MINI"/>
    <s v="BVD-905"/>
    <s v="RAZA ALI VAKIL"/>
    <s v="HONDA"/>
    <s v="L15Z81000858"/>
    <s v="NFBGN9644MR003526"/>
    <m/>
    <m/>
    <s v="Jan  5 2026  9:55AM"/>
    <s v="Jan  5 2026 10:43AM"/>
    <s v="KARACHI"/>
    <s v="-"/>
    <s v="Normal"/>
    <s v="Jul 18 2025 11:29AM"/>
    <x v="12"/>
    <n v="343909"/>
    <x v="0"/>
    <s v="5-Jan-2026"/>
    <s v="SAIF.MALIK"/>
    <m/>
  </r>
  <r>
    <n v="657"/>
    <x v="0"/>
    <s v="R-122584-2026"/>
    <s v="JM-VG03"/>
    <s v="AAW-735"/>
    <s v="KHALID MAHMOOD"/>
    <s v="TOYOTA"/>
    <s v="Q067441"/>
    <s v="6044933"/>
    <m/>
    <m/>
    <s v="Jan  7 2026  1:53PM"/>
    <s v="Jan 13 2026  5:04PM"/>
    <s v="VEHARI"/>
    <s v="-"/>
    <s v="Normal"/>
    <s v="Sep 29 2020 12:02PM"/>
    <x v="12"/>
    <n v="198225"/>
    <x v="0"/>
    <s v="13-Jan-2026"/>
    <s v="SAIF.MALIK"/>
    <m/>
  </r>
  <r>
    <n v="658"/>
    <x v="0"/>
    <s v="R-122529-2026"/>
    <s v="FMB-920"/>
    <s v="HEM-5656"/>
    <s v="SHEHZAD KEERIO"/>
    <s v="HONDA"/>
    <s v="Y166549"/>
    <s v="HEM-5656"/>
    <m/>
    <m/>
    <s v="Jan  7 2026  1:45PM"/>
    <s v="Jan  8 2026  3:41PM"/>
    <s v="MIRPURKHAS"/>
    <s v="-"/>
    <s v="Normal"/>
    <s v="Apr 15 2024  3:27PM"/>
    <x v="12"/>
    <n v="300885"/>
    <x v="0"/>
    <s v="8-Jan-2026"/>
    <s v="SAIF.MALIK"/>
    <m/>
  </r>
  <r>
    <n v="659"/>
    <x v="0"/>
    <s v="R-122684-2026"/>
    <s v="FMB910"/>
    <s v="CBW-116"/>
    <s v="AYESHA RASHEED"/>
    <s v="SUZUKI"/>
    <s v="6R358761"/>
    <s v="H1258799"/>
    <m/>
    <m/>
    <s v="Jan  8 2026  1:45PM"/>
    <s v="Jan  9 2026 10:52AM"/>
    <s v="KARACHI"/>
    <s v="-"/>
    <s v="Normal"/>
    <s v="Jun 30 2025  1:12PM"/>
    <x v="12"/>
    <n v="342016"/>
    <x v="0"/>
    <s v="9-Jan-2026"/>
    <s v="SAIF.MALIK"/>
    <m/>
  </r>
  <r>
    <n v="660"/>
    <x v="0"/>
    <s v="R-122643-2026"/>
    <s v="FMB910"/>
    <s v="BAG-116"/>
    <s v="ATHAR ALI SHAHBAZ"/>
    <s v="SUZUKI"/>
    <s v="246453"/>
    <s v="11464690"/>
    <m/>
    <m/>
    <s v="Jan  8 2026 11:06AM"/>
    <s v="Jan  8 2026 11:09AM"/>
    <s v="MULTAN"/>
    <s v="-"/>
    <s v="Normal"/>
    <s v="Sep 19 2022  4:30PM"/>
    <x v="12"/>
    <n v="264907"/>
    <x v="0"/>
    <s v="8-Jan-2026"/>
    <s v="SAIF.MALIK"/>
    <m/>
  </r>
  <r>
    <n v="661"/>
    <x v="0"/>
    <s v="R-122651-2026"/>
    <s v="G1C MINI"/>
    <s v="RYK712226"/>
    <s v="AIHTESHAM AKBAR"/>
    <s v="TOYOTA"/>
    <s v="Q048185"/>
    <s v="ZRE171R-6025662"/>
    <m/>
    <m/>
    <s v="Jan  8 2026 11:49AM"/>
    <s v="Jan 19 2026  5:25PM"/>
    <s v="KHAN PUR"/>
    <s v="-"/>
    <s v="Normal"/>
    <s v="Dec  7 2022  2:29PM"/>
    <x v="12"/>
    <n v="271118"/>
    <x v="0"/>
    <s v="19-Jan-2026"/>
    <s v="SAIF.MALIK"/>
    <m/>
  </r>
  <r>
    <n v="662"/>
    <x v="0"/>
    <s v="R-123581-2026"/>
    <s v="JM-VG03"/>
    <s v="MN19-278"/>
    <s v="ALLAH DITTA"/>
    <s v="SUZUKI"/>
    <s v="737724"/>
    <s v="1276289"/>
    <m/>
    <m/>
    <s v="Jan 15 2026 10:04AM"/>
    <s v="Jan 16 2026  2:18PM"/>
    <s v="MULTAN"/>
    <s v="nice"/>
    <s v="Normal"/>
    <s v="Aug 16 2024  6:07PM"/>
    <x v="12"/>
    <n v="310139"/>
    <x v="0"/>
    <s v="16-Jan-2026"/>
    <s v="SAIF.MALIK"/>
    <m/>
  </r>
  <r>
    <n v="663"/>
    <x v="0"/>
    <s v="R-123491-2026"/>
    <s v="MT100"/>
    <s v="AJU-421"/>
    <s v="SAIMA RIAZ"/>
    <s v="SUZUKI"/>
    <s v="PKB731115"/>
    <s v="SB308PK01269687"/>
    <m/>
    <m/>
    <s v="Jan 14 2026 12:38PM"/>
    <s v="Jan 21 2026 11:39AM"/>
    <s v="TAXILA"/>
    <s v="-"/>
    <s v="Normal"/>
    <s v="Jan  3 2024  4:07PM"/>
    <x v="12"/>
    <n v="293851"/>
    <x v="0"/>
    <s v="21-Jan-2026"/>
    <s v="SAIF.MALIK"/>
    <m/>
  </r>
  <r>
    <n v="664"/>
    <x v="0"/>
    <s v="R-122448-2026"/>
    <s v="FMB-920"/>
    <s v="APD-738"/>
    <s v="IMRAN RIAZ"/>
    <s v="KIA"/>
    <s v="G4NAMH300765"/>
    <s v="NNAQL51AZKP305681"/>
    <m/>
    <m/>
    <s v="Jan  7 2026 10:05AM"/>
    <s v="Jan 29 2026  2:20PM"/>
    <s v="GUJRANWALA"/>
    <s v="-"/>
    <s v="Normal"/>
    <s v="Jul  7 2021 11:36AM"/>
    <x v="12"/>
    <n v="218058"/>
    <x v="0"/>
    <s v="29-Jan-2026"/>
    <s v="SAIF.MALIK"/>
    <m/>
  </r>
  <r>
    <n v="665"/>
    <x v="0"/>
    <s v="R-122233-2026"/>
    <s v="JM-VG03"/>
    <s v="BMJ-244"/>
    <s v="SHEHZAD TRANSPORT"/>
    <s v="HONDA"/>
    <s v="R18Z12930978"/>
    <s v="R034642"/>
    <m/>
    <m/>
    <s v="Jan  2 2026  9:14PM"/>
    <s v="Jan  5 2026  4:35PM"/>
    <s v="KARACHI"/>
    <s v="-"/>
    <s v="Normal"/>
    <s v="Sep 17 2025  4:31PM"/>
    <x v="12"/>
    <n v="350864"/>
    <x v="0"/>
    <s v="5-Jan-2026"/>
    <s v="SAIF.MALIK"/>
    <m/>
  </r>
  <r>
    <n v="666"/>
    <x v="0"/>
    <s v="R-123470-2026"/>
    <s v="MTB-100"/>
    <s v="FSL262276"/>
    <s v="REHAN ASIF"/>
    <s v="SUZUKI"/>
    <s v="233192"/>
    <s v="1133189"/>
    <m/>
    <m/>
    <s v="Jan 14 2026 11:22AM"/>
    <s v="Jan 16 2026 11:57AM"/>
    <s v="FAISALABAD"/>
    <s v="ok"/>
    <s v="Normal"/>
    <s v="Jun  3 2022 11:40AM"/>
    <x v="12"/>
    <n v="255681"/>
    <x v="0"/>
    <s v="16-Jan-2026"/>
    <s v="SAIF.MALIK"/>
    <m/>
  </r>
  <r>
    <n v="667"/>
    <x v="0"/>
    <s v="R-123666-2026"/>
    <s v="JM-VG03"/>
    <s v="BQP-261"/>
    <s v="FAHEEM HUSSAIN BROHI"/>
    <s v="TOYOTA"/>
    <s v="61549"/>
    <s v="6039056"/>
    <m/>
    <m/>
    <s v="Jan 16 2026 12:39PM"/>
    <s v="Jan 21 2026  1:12PM"/>
    <s v="D.G.KHAN"/>
    <s v="-"/>
    <s v="Normal"/>
    <s v="Feb 14 2024  6:45PM"/>
    <x v="12"/>
    <n v="296739"/>
    <x v="0"/>
    <s v="21-Jan-2026"/>
    <s v="SAIF.MALIK"/>
    <m/>
  </r>
  <r>
    <n v="668"/>
    <x v="0"/>
    <s v="R-123699-2026"/>
    <s v="G1C MINI"/>
    <s v="FSL28224DI10131"/>
    <s v="NOMAAN JAVAID"/>
    <s v="SUZUKI"/>
    <s v="295627"/>
    <s v="1195574"/>
    <m/>
    <m/>
    <s v="Jan 16 2026  4:43PM"/>
    <s v="Jan 20 2026  4:01PM"/>
    <s v="FAISALABAD"/>
    <s v="removal"/>
    <s v="Normal"/>
    <s v="Jan  1 2021 12:09PM"/>
    <x v="12"/>
    <n v="297659"/>
    <x v="0"/>
    <s v="20-Jan-2026"/>
    <s v="SAIF.MALIK"/>
    <m/>
  </r>
  <r>
    <n v="669"/>
    <x v="0"/>
    <s v="R-123508-2026"/>
    <s v="JM-VG03"/>
    <s v="APF-924"/>
    <s v="SAMAD HUSSAIN (HIGHSPEED AUTOMOTIVE SOLUTION)"/>
    <s v="KIA"/>
    <s v="H025885"/>
    <s v="500572"/>
    <m/>
    <m/>
    <s v="Jan 14 2026  1:49PM"/>
    <s v="Jan 14 2026  1:54PM"/>
    <s v="SIALKOT"/>
    <s v="-"/>
    <s v="Normal"/>
    <s v="Feb 17 2023  4:32PM"/>
    <x v="12"/>
    <n v="276441"/>
    <x v="0"/>
    <s v="14-Jan-2026"/>
    <s v="SAIF.MALIK"/>
    <m/>
  </r>
  <r>
    <n v="670"/>
    <x v="0"/>
    <s v="R-123725-2026"/>
    <s v="FMB-920"/>
    <s v="BJQ-847"/>
    <s v="IMRAN HASEEn UDDIN"/>
    <s v="TOYOTA"/>
    <s v="2ZR-3JM6032706"/>
    <s v="ZVW30-1807467"/>
    <m/>
    <m/>
    <s v="Jan 17 2026 11:03AM"/>
    <s v="Jan 17 2026  2:43PM"/>
    <s v="KARACHI"/>
    <s v="rimoal dun karo"/>
    <s v="Normal"/>
    <s v="Feb 19 2024 10:08AM"/>
    <x v="12"/>
    <n v="296942"/>
    <x v="0"/>
    <s v="17-Jan-2026"/>
    <s v="SAIF.MALIK"/>
    <m/>
  </r>
  <r>
    <n v="671"/>
    <x v="0"/>
    <s v="R-123799-2026"/>
    <s v="JM-VG03"/>
    <s v="ANY-575"/>
    <s v="SAQLAIN ABBAS"/>
    <s v="HONDA"/>
    <s v="R18712951591"/>
    <s v="NFBFC666XKR055015"/>
    <m/>
    <m/>
    <s v="Jan 19 2026 11:28AM"/>
    <s v="Jan 19 2026 11:29AM"/>
    <s v="MULTAN"/>
    <s v="-"/>
    <s v="Normal"/>
    <s v="Nov  1 2025  4:00PM"/>
    <x v="12"/>
    <n v="356754"/>
    <x v="0"/>
    <s v="19-Jan-2026"/>
    <s v="SAIF.MALIK"/>
    <m/>
  </r>
  <r>
    <n v="672"/>
    <x v="0"/>
    <s v="R-123800-2026"/>
    <s v="G1C MINI"/>
    <s v="BEG-582"/>
    <s v="ABID IQBAL"/>
    <s v="KIA"/>
    <s v="G3LARP041871"/>
    <s v="RP713779"/>
    <m/>
    <m/>
    <s v="Jan 19 2026 11:28AM"/>
    <s v="Jan 18 2026  1:27PM"/>
    <s v="ISLAMABAD"/>
    <s v="-"/>
    <s v="Normal"/>
    <s v="Jan 28 2025 11:52AM"/>
    <x v="12"/>
    <n v="325670"/>
    <x v="0"/>
    <s v="18-Jan-2026"/>
    <s v="SAIF.MALIK"/>
    <m/>
  </r>
  <r>
    <n v="673"/>
    <x v="0"/>
    <s v="R-123774-2026"/>
    <s v="G1C MINI"/>
    <s v="MUL23122250"/>
    <s v="RANA IMRAN LATIF"/>
    <s v="SUZUKI"/>
    <s v="K12MR1012193"/>
    <s v="NF1SZC63S00112202"/>
    <m/>
    <m/>
    <s v="Jan 19 2026 11:01AM"/>
    <s v="Jan 19 2026  9:03PM"/>
    <s v="MULTAN"/>
    <s v="removal done"/>
    <s v="Normal"/>
    <s v="Dec 23 2022  5:18PM"/>
    <x v="12"/>
    <n v="272328"/>
    <x v="0"/>
    <s v="19-Jan-2026"/>
    <s v="SAIF.MALIK"/>
    <m/>
  </r>
  <r>
    <n v="674"/>
    <x v="0"/>
    <s v="R-123849-2026"/>
    <s v="G1C MINI"/>
    <s v="BVG-229"/>
    <s v="HAMMAD NAZMI"/>
    <s v="DAIHATSU"/>
    <s v="KF-J576409"/>
    <s v="LA350S-0054342"/>
    <m/>
    <m/>
    <s v="Jan 19 2026  1:04PM"/>
    <s v="Jan 20 2026 10:02AM"/>
    <s v="KARACHI"/>
    <s v="-"/>
    <s v="Normal"/>
    <s v="Mar  2 2023  7:49PM"/>
    <x v="12"/>
    <n v="292239"/>
    <x v="0"/>
    <s v="20-Jan-2026"/>
    <s v="SAIF.MALIK"/>
    <m/>
  </r>
  <r>
    <n v="675"/>
    <x v="0"/>
    <s v="R-123341-2026"/>
    <s v="G1C MINI"/>
    <s v="AHC-949"/>
    <s v="QAISER SHAHZAD KHICHI"/>
    <s v="TOYOTA"/>
    <s v="Q356711"/>
    <s v="7055862"/>
    <m/>
    <m/>
    <s v="Jan 12 2026 12:45PM"/>
    <s v="Jan 12 2026  3:12PM"/>
    <s v="LAHORE"/>
    <s v="-"/>
    <s v="Normal"/>
    <s v="Jan 18 2022  2:25PM"/>
    <x v="12"/>
    <n v="243045"/>
    <x v="0"/>
    <s v="12-Jan-2026"/>
    <s v="SAIF.MALIK"/>
    <m/>
  </r>
  <r>
    <n v="676"/>
    <x v="0"/>
    <s v="R-123449-2026"/>
    <s v="FMB-920"/>
    <s v="BDW-277"/>
    <s v="FAZAL REHMAN"/>
    <s v="HAVAL"/>
    <s v="24431509393"/>
    <s v="NF9EFUA5XR2006178"/>
    <m/>
    <m/>
    <s v="Jan 13 2026  4:33PM"/>
    <s v="Jan 13 2026  4:34PM"/>
    <s v="ISLAMABAD"/>
    <s v="-"/>
    <s v="Normal"/>
    <s v="Jul 23 2025  4:00PM"/>
    <x v="12"/>
    <n v="344625"/>
    <x v="0"/>
    <s v="13-Jan-2026"/>
    <s v="SAIF.MALIK"/>
    <m/>
  </r>
  <r>
    <n v="677"/>
    <x v="0"/>
    <s v="R-123390-2026"/>
    <s v="JM-VG03"/>
    <s v="BWB-211"/>
    <s v="SYED SHAHEER SHAHID"/>
    <s v="SUZUKI"/>
    <s v="6R192545"/>
    <s v="NF1AET306H1092375"/>
    <m/>
    <m/>
    <s v="Jan 12 2026  4:36PM"/>
    <s v="Jan 14 2026  1:55PM"/>
    <s v="KARACHI"/>
    <s v="-"/>
    <s v="Normal"/>
    <s v="Dec 13 2024  3:30PM"/>
    <x v="12"/>
    <n v="321221"/>
    <x v="0"/>
    <s v="14-Jan-2026"/>
    <s v="SAIF.MALIK"/>
    <m/>
  </r>
  <r>
    <n v="678"/>
    <x v="0"/>
    <s v="R-123749-2026"/>
    <s v="TM2 (FM2)"/>
    <s v="KHI141202539"/>
    <s v="FAWAD YASEEN"/>
    <s v="SUZUKI"/>
    <s v="R335721"/>
    <s v="1235685"/>
    <m/>
    <m/>
    <s v="Jan 19 2026 10:01AM"/>
    <s v="Jan 19 2026 10:55AM"/>
    <s v="KARACHI"/>
    <s v="-"/>
    <s v="Normal"/>
    <s v="Jan 15 2025 11:41AM"/>
    <x v="12"/>
    <n v="324268"/>
    <x v="0"/>
    <s v="19-Jan-2026"/>
    <s v="SAIF.MALIK"/>
    <m/>
  </r>
  <r>
    <n v="679"/>
    <x v="0"/>
    <s v="R-123428-2026"/>
    <s v="FMB-920"/>
    <s v="HDD5920DI2958"/>
    <s v="SALMAN KHOWAGA"/>
    <s v="NISSAN"/>
    <s v="DR17V-115301"/>
    <s v="RO6A-1780030"/>
    <m/>
    <m/>
    <s v="Jan 13 2026  2:17PM"/>
    <s v="Jan 15 2026 11:08AM"/>
    <s v="HYDERABAD"/>
    <s v="-"/>
    <s v="Normal"/>
    <s v="Sep  7 2020 12:26PM"/>
    <x v="12"/>
    <n v="196262"/>
    <x v="0"/>
    <s v="15-Jan-2026"/>
    <s v="SAIF.MALIK"/>
    <m/>
  </r>
  <r>
    <n v="680"/>
    <x v="0"/>
    <s v="R-123313-2026"/>
    <s v="FMB-920"/>
    <s v="CCM-617"/>
    <s v="NOSHAD ALI"/>
    <s v="SUZUKI"/>
    <s v="HDD211020252"/>
    <s v="NF1AZL412216921"/>
    <m/>
    <m/>
    <s v="Jan 12 2026 11:34AM"/>
    <s v="Jan 13 2026 11:41AM"/>
    <s v="MORO"/>
    <s v="Removal done"/>
    <s v="Normal"/>
    <s v="Oct 21 2025  6:10PM"/>
    <x v="13"/>
    <n v="355221"/>
    <x v="0"/>
    <s v="13-Jan-2026"/>
    <s v="SHAHROZ"/>
    <m/>
  </r>
  <r>
    <n v="681"/>
    <x v="0"/>
    <s v="R-123392-2026"/>
    <s v="G1C MINI"/>
    <s v="PESH201220242"/>
    <s v="MUHAMMAD AMIN KHALIL"/>
    <s v="SUZUKI"/>
    <s v="6R330605"/>
    <s v="NF1AET306H1230650"/>
    <m/>
    <m/>
    <s v="Jan 12 2026  4:55PM"/>
    <s v="Jan 21 2026  7:16PM"/>
    <s v="PESHAWAR"/>
    <s v="Removal done"/>
    <s v="Normal"/>
    <s v="Dec 20 2024  3:38PM"/>
    <x v="13"/>
    <n v="321881"/>
    <x v="0"/>
    <s v="21-Jan-2026"/>
    <s v="SHAHROZ"/>
    <m/>
  </r>
  <r>
    <n v="682"/>
    <x v="0"/>
    <s v="R-123452-2026"/>
    <s v="FMA-120"/>
    <s v="ARS-662"/>
    <s v="Kamran"/>
    <s v="SUZUKI"/>
    <s v="6R129588"/>
    <s v="1029569"/>
    <m/>
    <m/>
    <s v="Jan 13 2026  5:08PM"/>
    <s v="Jan 14 2026 11:16AM"/>
    <s v="JHELUM"/>
    <s v="Removal done"/>
    <s v="Normal"/>
    <s v="Nov  5 2024 12:00AM"/>
    <x v="13"/>
    <n v="197544"/>
    <x v="0"/>
    <s v="14-Jan-2026"/>
    <s v="SHAHROZ"/>
    <m/>
  </r>
  <r>
    <n v="683"/>
    <x v="0"/>
    <s v="R-123293-2026"/>
    <s v="FMB-920"/>
    <s v="AAS-828"/>
    <s v="GULRAIZ ASGHAR"/>
    <s v="TOYOTA"/>
    <s v="2A01969"/>
    <s v="NSR150R7000536"/>
    <m/>
    <m/>
    <s v="Jan 10 2026  1:39PM"/>
    <s v="Jan 10 2026  1:49PM"/>
    <s v="BAHAWALNAGAR"/>
    <s v="Removal done"/>
    <s v="Normal"/>
    <s v="Jan 23 2025  4:06PM"/>
    <x v="13"/>
    <n v="325224"/>
    <x v="0"/>
    <s v="10-Jan-2026"/>
    <s v="SHAHROZ"/>
    <m/>
  </r>
  <r>
    <n v="684"/>
    <x v="0"/>
    <s v="R-123794-2026"/>
    <s v="G1C MINI"/>
    <s v="KHI301202542"/>
    <s v="NASRULLAH"/>
    <s v="SUZUKI"/>
    <s v="KHI301202542"/>
    <s v="208159"/>
    <m/>
    <m/>
    <s v="Jan 19 2026 11:25AM"/>
    <s v="Jan 19 2026 12:06PM"/>
    <s v="LARKANA"/>
    <s v="Removal done"/>
    <s v="Normal"/>
    <s v="Jan 30 2025  6:31PM"/>
    <x v="13"/>
    <n v="326045"/>
    <x v="0"/>
    <s v="19-Jan-2026"/>
    <s v="SHAHROZ"/>
    <m/>
  </r>
  <r>
    <n v="685"/>
    <x v="0"/>
    <s v="R-123795-2026"/>
    <s v="FMB-920"/>
    <s v="BSV-401"/>
    <s v="IRSHAD AHMED"/>
    <s v="SUZUKI"/>
    <s v="167458"/>
    <s v="10067453"/>
    <m/>
    <m/>
    <s v="Jan 19 2026 11:26AM"/>
    <s v="Jan 19 2026 12:05PM"/>
    <s v="KARACHI"/>
    <s v="Removal done"/>
    <s v="Normal"/>
    <s v="Jan 20 2021  2:04PM"/>
    <x v="13"/>
    <n v="207028"/>
    <x v="0"/>
    <s v="19-Jan-2026"/>
    <s v="SHAHROZ"/>
    <m/>
  </r>
  <r>
    <n v="686"/>
    <x v="0"/>
    <s v="R-123709-2026"/>
    <s v="G1C MINI"/>
    <s v="BUZ-737"/>
    <s v="ASWAD ASLAM"/>
    <s v="TOYOTA"/>
    <s v="Q352852"/>
    <s v="ZRE172R-7052098"/>
    <m/>
    <m/>
    <s v="Jan 16 2026  5:50PM"/>
    <s v="Jan 16 2026  6:18PM"/>
    <s v="KARACHI"/>
    <s v="03092229310"/>
    <s v="Force"/>
    <s v="Jan 28 2025  3:45PM"/>
    <x v="13"/>
    <n v="325714"/>
    <x v="0"/>
    <s v="16-Jan-2026"/>
    <s v="SHAHROZ"/>
    <m/>
  </r>
  <r>
    <n v="687"/>
    <x v="0"/>
    <s v="R-123673-2026"/>
    <s v="FMB-920"/>
    <s v="LEC18-7955"/>
    <s v="GHULAM MOIN UL DIN"/>
    <s v="HONDA"/>
    <s v="215834"/>
    <s v="7504516"/>
    <m/>
    <m/>
    <s v="Jan 16 2026 12:42PM"/>
    <s v="Jan 16 2026  1:09PM"/>
    <s v="OKARA"/>
    <s v="Removal done"/>
    <s v="Normal"/>
    <s v="Jan  8 2025  6:20PM"/>
    <x v="13"/>
    <n v="323515"/>
    <x v="0"/>
    <s v="16-Jan-2026"/>
    <s v="SHAHROZ"/>
    <m/>
  </r>
  <r>
    <n v="688"/>
    <x v="0"/>
    <s v="R-122204-2026"/>
    <s v="JM-VG03"/>
    <s v="FDA14-86"/>
    <s v="MUHAMMAD KHALID GHANI"/>
    <s v="TOYOTA"/>
    <s v="D008674"/>
    <s v="301359406"/>
    <m/>
    <m/>
    <s v="Jan  2 2026  2:45PM"/>
    <s v="Jan  5 2026 11:19AM"/>
    <s v="FAISALABAD"/>
    <s v="Removal done"/>
    <s v="Normal"/>
    <s v="Aug  5 2024 11:45AM"/>
    <x v="13"/>
    <n v="326710"/>
    <x v="0"/>
    <s v="5-Jan-2026"/>
    <s v="SHAHROZ"/>
    <m/>
  </r>
  <r>
    <n v="689"/>
    <x v="0"/>
    <s v="R-122134-2026"/>
    <s v="FMB910"/>
    <s v="BZA-243"/>
    <s v="ABDUL AHAD"/>
    <s v="SUZUKI"/>
    <s v="6R280177"/>
    <s v="BZA-243"/>
    <m/>
    <m/>
    <s v="Jan  1 2026  3:13PM"/>
    <s v="Jan  1 2026  3:43PM"/>
    <s v="KARACHI"/>
    <s v="Removal done"/>
    <s v="Normal"/>
    <s v="Apr 28 2025  6:03PM"/>
    <x v="13"/>
    <n v="360350"/>
    <x v="0"/>
    <s v="1-Jan-2026"/>
    <s v="SHAHROZ"/>
    <m/>
  </r>
  <r>
    <n v="690"/>
    <x v="0"/>
    <s v="R-122360-2026"/>
    <s v="FMB-920"/>
    <s v="LE16-4733"/>
    <s v="ADEEL SUNNY"/>
    <s v="TOYOTA"/>
    <s v="B625332"/>
    <s v="1000193"/>
    <m/>
    <m/>
    <s v="Jan  5 2026  2:28PM"/>
    <s v="Jan  5 2026  3:31PM"/>
    <s v="FAISALABAD"/>
    <s v="Removal done"/>
    <s v="Normal"/>
    <s v="Dec 20 2022 11:23AM"/>
    <x v="13"/>
    <n v="272043"/>
    <x v="0"/>
    <s v="5-Jan-2026"/>
    <s v="SHAHROZ"/>
    <m/>
  </r>
  <r>
    <n v="691"/>
    <x v="0"/>
    <s v="R-122333-2026"/>
    <s v="JM-VG03"/>
    <s v="AYM-5391"/>
    <s v="PS DARAHMA"/>
    <s v="HONDA"/>
    <s v="Z349753"/>
    <s v="ED031890"/>
    <m/>
    <m/>
    <s v="Jan  5 2026 12:51PM"/>
    <s v="Jan  5 2026  3:20PM"/>
    <s v="D.G.KHAN"/>
    <s v="Removal done"/>
    <s v="Normal"/>
    <s v="Apr  7 2025 11:41AM"/>
    <x v="13"/>
    <n v="332351"/>
    <x v="0"/>
    <s v="5-Jan-2026"/>
    <s v="SHAHROZ"/>
    <m/>
  </r>
  <r>
    <n v="692"/>
    <x v="0"/>
    <s v="R-121979-2025"/>
    <s v="FMB-920"/>
    <s v="BGU-618"/>
    <s v="MUHAMMAD SOHAIB"/>
    <s v="SUZUKI"/>
    <s v="PKS13033817"/>
    <s v="RFS413PK10033821"/>
    <m/>
    <m/>
    <s v="Dec 30 2025  5:44PM"/>
    <s v="Jan  1 2026  3:29PM"/>
    <s v="KARACHI"/>
    <s v="Removal done"/>
    <s v="Normal"/>
    <s v="Jan  1 2022 12:20PM"/>
    <x v="13"/>
    <n v="241521"/>
    <x v="0"/>
    <s v="1-Jan-2026"/>
    <s v="SHAHROZ"/>
    <m/>
  </r>
  <r>
    <n v="693"/>
    <x v="0"/>
    <s v="R-122015-2025"/>
    <s v="FMB-920"/>
    <s v="ASD-371"/>
    <s v="CHOUDHARY QAMAR JAVAID"/>
    <s v="HONDA"/>
    <s v="066560"/>
    <s v="6914634"/>
    <m/>
    <m/>
    <s v="Dec 31 2025  4:01PM"/>
    <s v="Jan  7 2026 12:55PM"/>
    <s v="ISLAMABAD"/>
    <s v="removal done"/>
    <s v="Normal"/>
    <s v="Sep 30 2020  1:20PM"/>
    <x v="13"/>
    <n v="202237"/>
    <x v="0"/>
    <s v="7-Jan-2026"/>
    <s v="SHAHROZ"/>
    <m/>
  </r>
  <r>
    <n v="694"/>
    <x v="0"/>
    <s v="R-123838-2026"/>
    <s v="FMB-920"/>
    <s v="AUD-838"/>
    <s v="BILAL HUSSAIN"/>
    <s v="CHANGAN"/>
    <s v="M69U502683"/>
    <s v="M1007077"/>
    <m/>
    <m/>
    <s v="Jan 19 2026  1:01PM"/>
    <s v="Jan 21 2026  1:26PM"/>
    <s v="ISLAMABAD"/>
    <s v="Removal done"/>
    <s v="Normal"/>
    <s v="Aug 11 2022  2:48PM"/>
    <x v="13"/>
    <n v="261931"/>
    <x v="0"/>
    <s v="21-Jan-2026"/>
    <s v="SHAHROZ"/>
    <m/>
  </r>
  <r>
    <n v="695"/>
    <x v="0"/>
    <s v="R-122045-2025"/>
    <s v="JM-VG03"/>
    <s v="RWL26520254"/>
    <s v="ABDUL MOIZ"/>
    <s v="SUZUKI"/>
    <s v="346282"/>
    <s v="1246300"/>
    <m/>
    <m/>
    <s v="Dec 31 2025  5:08PM"/>
    <s v="Jan  3 2026 11:49AM"/>
    <s v="ISLAMABAD"/>
    <s v="Removal done"/>
    <s v="Normal"/>
    <s v="May 27 2025 12:00AM"/>
    <x v="13"/>
    <n v="337624"/>
    <x v="0"/>
    <s v="3-Jan-2026"/>
    <s v="SHAHROZ"/>
    <m/>
  </r>
  <r>
    <n v="696"/>
    <x v="0"/>
    <s v="R-121994-2025"/>
    <s v="G1C MINI"/>
    <s v="RWL51222DI9227"/>
    <s v="MOIZ KHURRAM"/>
    <s v="SUZUKI"/>
    <s v="1011819"/>
    <s v="00111822"/>
    <m/>
    <m/>
    <s v="Dec 31 2025 10:46AM"/>
    <s v="Jan 14 2026  4:26PM"/>
    <s v="LAHORE"/>
    <s v="Removal done"/>
    <s v="Normal"/>
    <s v="Dec  3 2020  6:19PM"/>
    <x v="13"/>
    <n v="270952"/>
    <x v="0"/>
    <s v="14-Jan-2026"/>
    <s v="SHAHROZ"/>
    <m/>
  </r>
  <r>
    <n v="697"/>
    <x v="0"/>
    <s v="R-121980-2025"/>
    <s v="FMB-920"/>
    <s v="DGK25112286"/>
    <s v="TANVEER AHMAD"/>
    <s v="SUZUKI"/>
    <s v="6R256320"/>
    <s v="NF1AET306H1156287"/>
    <m/>
    <m/>
    <s v="Dec 30 2025  7:55PM"/>
    <s v="Jan  1 2026  3:26PM"/>
    <s v="D.G.KHAN"/>
    <s v="Removal done"/>
    <s v="Normal"/>
    <s v="Nov 25 2022  5:32PM"/>
    <x v="13"/>
    <n v="270220"/>
    <x v="0"/>
    <s v="1-Jan-2026"/>
    <s v="SHAHROZ"/>
    <m/>
  </r>
  <r>
    <n v="698"/>
    <x v="0"/>
    <s v="R-115936-2025"/>
    <s v="G1C MINI"/>
    <s v="BAU-550"/>
    <s v="HAROON AZAM MUDASSAR"/>
    <s v="HONDA"/>
    <s v="L15Z81011194"/>
    <s v="NFBGN9665NR025473"/>
    <m/>
    <m/>
    <s v="Oct 20 2025  3:03PM"/>
    <s v="Jan 21 2026 12:54PM"/>
    <s v="FAISALABAD"/>
    <s v="ok"/>
    <s v="Normal"/>
    <s v="Sep  1 2022 10:26AM"/>
    <x v="13"/>
    <n v="263686"/>
    <x v="0"/>
    <s v="21-Jan-2026"/>
    <s v="SHAHROZ"/>
    <m/>
  </r>
  <r>
    <n v="699"/>
    <x v="0"/>
    <s v="R-121344-2025"/>
    <s v="FM-1100"/>
    <s v="BRA-647"/>
    <s v="SADAM HUSSAIN"/>
    <s v="SUZUKI"/>
    <s v="6R119248"/>
    <s v="1019347"/>
    <m/>
    <m/>
    <s v="Dec 17 2025 12:25PM"/>
    <s v="Jan  5 2026  3:29PM"/>
    <s v="MIRPURKHAS"/>
    <s v="Removal done"/>
    <s v="Normal"/>
    <s v="Jan 22 2025 10:28PM"/>
    <x v="13"/>
    <n v="325044"/>
    <x v="0"/>
    <s v="5-Jan-2026"/>
    <s v="SHAHROZ"/>
    <m/>
  </r>
  <r>
    <n v="700"/>
    <x v="0"/>
    <s v="R-122796-2026"/>
    <s v="FMB-920"/>
    <s v="AAF 543"/>
    <s v="MUHAMMAD KHALID"/>
    <s v="TOYOTA"/>
    <s v="2A06134"/>
    <s v="9502827"/>
    <m/>
    <m/>
    <s v="Jan  9 2026  1:05PM"/>
    <s v="Jan 22 2026  7:30PM"/>
    <s v="OKARA"/>
    <s v="Removal done"/>
    <s v="Normal"/>
    <s v="Sep  5 2020 12:04PM"/>
    <x v="13"/>
    <n v="196265"/>
    <x v="0"/>
    <s v="22-Jan-2026"/>
    <s v="SHAHROZ"/>
    <m/>
  </r>
  <r>
    <n v="701"/>
    <x v="0"/>
    <s v="R-121620-2025"/>
    <s v="G1C MINI"/>
    <s v="ANJ-923"/>
    <s v="QAISAR ALI"/>
    <s v="TOYOTA"/>
    <s v="Q059353"/>
    <s v="ZRE171R-6036853"/>
    <m/>
    <m/>
    <s v="Dec 23 2025 12:55PM"/>
    <s v="Jan 20 2026  2:28PM"/>
    <s v="LAHORE"/>
    <s v="sold out force done"/>
    <s v="Force"/>
    <s v="Jan 27 2020  1:25PM"/>
    <x v="13"/>
    <n v="300677"/>
    <x v="0"/>
    <s v="20-Jan-2026"/>
    <s v="SHAHROZ"/>
    <m/>
  </r>
  <r>
    <n v="702"/>
    <x v="0"/>
    <s v="R-109991-2025"/>
    <s v="FMB910"/>
    <s v="ATT1782212"/>
    <s v="ROHAN AFZAL KHAN"/>
    <s v="CHANGAN"/>
    <s v="JL466Q9N69U503072"/>
    <s v="NKMAAB3D1N1015979"/>
    <m/>
    <m/>
    <s v="Aug 27 2025  5:38PM"/>
    <s v="Jan 28 2026  6:36PM"/>
    <s v="MIRPUR (A.K)"/>
    <s v="Removal done"/>
    <s v="Normal"/>
    <s v="Aug 17 2022 10:56AM"/>
    <x v="13"/>
    <n v="262485"/>
    <x v="0"/>
    <s v="28-Jan-2026"/>
    <s v="SHAHROZ"/>
    <m/>
  </r>
  <r>
    <n v="703"/>
    <x v="0"/>
    <s v="R-120890-2025"/>
    <s v="FMB910"/>
    <s v="BAS-759"/>
    <s v="SIGMA MOTORS LTD."/>
    <s v="HYUNDAI"/>
    <s v="G4NANU677582"/>
    <s v="PMHD841FMNN305683"/>
    <m/>
    <m/>
    <s v="Dec  9 2025  5:12PM"/>
    <s v="Jan 24 2026 12:53PM"/>
    <s v="ISLAMABAD"/>
    <s v="Removal done"/>
    <s v="Normal"/>
    <s v="Oct 26 2022 10:36AM"/>
    <x v="13"/>
    <n v="267829"/>
    <x v="0"/>
    <s v="24-Jan-2026"/>
    <s v="SHAHROZ"/>
    <m/>
  </r>
  <r>
    <n v="704"/>
    <x v="0"/>
    <s v="R-123401-2026"/>
    <s v="JM-VG03"/>
    <s v="BDA-705"/>
    <s v="ZULFIQAR HUSSAIN"/>
    <s v="SUZUKI"/>
    <s v="6R288377"/>
    <s v="1188336"/>
    <m/>
    <m/>
    <s v="Jan 12 2026  5:44PM"/>
    <s v="Jan 13 2026 10:37AM"/>
    <s v="GUJRAT"/>
    <s v="Removal done"/>
    <s v="Normal"/>
    <s v="Dec  7 2023  2:07PM"/>
    <x v="13"/>
    <n v="291991"/>
    <x v="0"/>
    <s v="13-Jan-2026"/>
    <s v="SHAHROZ"/>
    <m/>
  </r>
  <r>
    <n v="705"/>
    <x v="0"/>
    <s v="R-123701-2026"/>
    <s v="JM-VG03"/>
    <s v="BDK-144"/>
    <s v="TARIQ MEHMOOD ABBASI"/>
    <s v="SUZUKI"/>
    <s v="300724"/>
    <s v="1200390"/>
    <m/>
    <m/>
    <s v="Jan 16 2026  4:53PM"/>
    <s v="Jan 17 2026  5:27PM"/>
    <s v="ISLAMABAD"/>
    <s v="removal done"/>
    <s v="Normal"/>
    <s v="Oct  6 2020 12:00AM"/>
    <x v="13"/>
    <n v="298161"/>
    <x v="0"/>
    <s v="17-Jan-2026"/>
    <s v="SHAHROZ"/>
    <m/>
  </r>
  <r>
    <n v="706"/>
    <x v="0"/>
    <s v="R-124285-2026"/>
    <s v="G1C MINI"/>
    <s v="FSL25620243"/>
    <s v="IMRAN"/>
    <s v="HONDA"/>
    <s v="5036449"/>
    <s v="1020577"/>
    <m/>
    <m/>
    <s v="Jan 26 2026  3:31PM"/>
    <s v="Jan 26 2026  3:41PM"/>
    <s v="FAISALABAD"/>
    <s v="Removal done"/>
    <s v="Normal"/>
    <s v="Jun 30 2025 12:00AM"/>
    <x v="13"/>
    <n v="306176"/>
    <x v="0"/>
    <s v="26-Jan-2026"/>
    <s v="SHAHROZ"/>
    <m/>
  </r>
  <r>
    <n v="707"/>
    <x v="0"/>
    <s v="R-113462-2025"/>
    <s v="FMB-920"/>
    <s v="BUX-881"/>
    <s v="ABDUL SAMAD"/>
    <s v="TOYOTA"/>
    <s v="2A13027"/>
    <s v="NSP150R-7007854"/>
    <m/>
    <m/>
    <s v="Oct 13 2025  4:00PM"/>
    <s v="Jan  3 2026 12:37PM"/>
    <s v="HYDERABAD"/>
    <s v="Removal done"/>
    <s v="Normal"/>
    <s v="Oct  4 2023  7:53PM"/>
    <x v="13"/>
    <n v="288468"/>
    <x v="0"/>
    <s v="3-Jan-2026"/>
    <s v="SHAHROZ"/>
    <m/>
  </r>
  <r>
    <n v="708"/>
    <x v="0"/>
    <s v="R-123756-2026"/>
    <s v="FMB-920"/>
    <s v="LEA-16A2288"/>
    <s v="WAHEED AKRAM"/>
    <s v="HONDA"/>
    <s v="LEA-16A2288"/>
    <s v="LEA-16A-2288"/>
    <m/>
    <m/>
    <s v="Jan 19 2026 10:41AM"/>
    <s v="Jan 19 2026 12:41PM"/>
    <s v="FAISALABAD"/>
    <s v="temporary removal"/>
    <s v="Normal"/>
    <s v="Oct 27 2023 11:49AM"/>
    <x v="13"/>
    <n v="289486"/>
    <x v="0"/>
    <s v="19-Jan-2026"/>
    <s v="SHAHROZ"/>
    <m/>
  </r>
  <r>
    <n v="709"/>
    <x v="0"/>
    <s v="R-123781-2026"/>
    <s v="JM-VG03"/>
    <s v="BN-0742"/>
    <s v="ASAD KHAN"/>
    <s v="HAVAL"/>
    <s v="24431520429"/>
    <s v="2010822"/>
    <m/>
    <m/>
    <s v="Jan 19 2026 11:16AM"/>
    <s v="Jan 19 2026 11:25AM"/>
    <s v="KARACHI"/>
    <s v="Removal done"/>
    <s v="Force"/>
    <s v="Dec 31 2025  5:49PM"/>
    <x v="13"/>
    <n v="363500"/>
    <x v="0"/>
    <s v="19-Jan-2026"/>
    <s v="SHAHROZ"/>
    <m/>
  </r>
  <r>
    <n v="710"/>
    <x v="0"/>
    <s v="R-123797-2026"/>
    <s v="JM-VG03"/>
    <s v="JHG4620251"/>
    <s v="ALI NAWAZ"/>
    <s v="TOYOTA"/>
    <s v="Q373944"/>
    <s v="7073179"/>
    <m/>
    <m/>
    <s v="Jan 19 2026 11:27AM"/>
    <s v="Jan 19 2026 12:19PM"/>
    <s v="JHANG"/>
    <s v="rt removl dn"/>
    <s v="Normal"/>
    <s v="Jun  4 2025  5:06PM"/>
    <x v="13"/>
    <n v="338885"/>
    <x v="0"/>
    <s v="19-Jan-2026"/>
    <s v="SHAHROZ"/>
    <m/>
  </r>
  <r>
    <n v="711"/>
    <x v="0"/>
    <s v="R-124236-2026"/>
    <s v="FMB910"/>
    <s v="AEA-197"/>
    <s v="SUNCROP PAKISTAN (PVT.) LIMITED"/>
    <s v="SUZUKI"/>
    <s v="177852"/>
    <s v="10077855"/>
    <m/>
    <m/>
    <s v="Jan 26 2026 11:12AM"/>
    <s v="Jan 27 2026  1:03PM"/>
    <s v="D.G.KHAN"/>
    <s v="Removal done"/>
    <s v="Normal"/>
    <s v="Sep 13 2024  3:34PM"/>
    <x v="13"/>
    <n v="312304"/>
    <x v="0"/>
    <s v="27-Jan-2026"/>
    <s v="SHAHROZ"/>
    <m/>
  </r>
  <r>
    <n v="712"/>
    <x v="0"/>
    <s v="R-123762-2026"/>
    <s v="FMB910"/>
    <s v="AEU-349"/>
    <s v="ABDUL HANAN SHAIKH"/>
    <s v="TOYOTA"/>
    <s v="2NZ-2954912"/>
    <s v="NZE120-6003025"/>
    <m/>
    <m/>
    <s v="Jan 19 2026 10:58AM"/>
    <s v="Jan 19 2026 11:10AM"/>
    <s v="KARACHI"/>
    <s v="Removal done"/>
    <s v="Force"/>
    <s v="Dec 24 2025  3:58PM"/>
    <x v="13"/>
    <n v="363086"/>
    <x v="0"/>
    <s v="19-Jan-2026"/>
    <s v="SHAHROZ"/>
    <m/>
  </r>
  <r>
    <n v="713"/>
    <x v="0"/>
    <s v="R-123556-2026"/>
    <s v="JM-VG03"/>
    <s v="AD-4807"/>
    <s v="Umer Awan"/>
    <s v="TOYOTA"/>
    <s v="6R325449"/>
    <s v="AD-4807"/>
    <m/>
    <m/>
    <s v="Jan 14 2026  3:50PM"/>
    <s v="Jan 17 2026  3:50PM"/>
    <s v="JHANG"/>
    <s v="removl for RT"/>
    <s v="Normal"/>
    <s v="Dec  8 2025 12:00AM"/>
    <x v="13"/>
    <n v="355287"/>
    <x v="0"/>
    <s v="17-Jan-2026"/>
    <s v="SHAHROZ"/>
    <m/>
  </r>
  <r>
    <n v="714"/>
    <x v="0"/>
    <s v="R-124426-2026"/>
    <s v="FMB910"/>
    <s v="LEE16-6377"/>
    <s v="GHULAM RAZA CHEEMA"/>
    <s v="TOYOTA"/>
    <s v="Z448318"/>
    <s v="R4080090"/>
    <m/>
    <m/>
    <s v="Jan 28 2026  1:01PM"/>
    <s v="Jan 28 2026  1:22PM"/>
    <s v="GUJRAT"/>
    <s v="Removal done"/>
    <s v="Normal"/>
    <s v="Dec  6 2022  5:45PM"/>
    <x v="13"/>
    <n v="346115"/>
    <x v="0"/>
    <s v="28-Jan-2026"/>
    <s v="SHAHROZ"/>
    <m/>
  </r>
  <r>
    <n v="715"/>
    <x v="0"/>
    <s v="R-123499-2026"/>
    <s v="G1C MINI"/>
    <s v="AUU-367"/>
    <s v="MR. ZOHAIB ARIF"/>
    <s v="TOYOTA"/>
    <s v="Q078805"/>
    <s v="6056272"/>
    <m/>
    <m/>
    <s v="Jan 14 2026 12:58PM"/>
    <s v="Jan 14 2026  4:19PM"/>
    <s v="GUJRANWALA"/>
    <s v="Removal done"/>
    <s v="Normal"/>
    <s v="Oct 10 2022 10:30AM"/>
    <x v="13"/>
    <n v="219807"/>
    <x v="0"/>
    <s v="14-Jan-2026"/>
    <s v="SHAHROZ"/>
    <m/>
  </r>
  <r>
    <n v="716"/>
    <x v="0"/>
    <s v="R-123589-2026"/>
    <s v="FMB-920"/>
    <s v="KHI31122080"/>
    <s v="SHEHNILA SHAHAB UDDIN"/>
    <s v="TOYOTA"/>
    <s v="18727371KR"/>
    <s v="KSP130-2209471"/>
    <m/>
    <m/>
    <s v="Jan 15 2026 10:58AM"/>
    <s v="Jan 21 2026  4:47PM"/>
    <s v="KARACHI"/>
    <s v="03092229310"/>
    <s v="Force"/>
    <s v="Dec 31 2020  5:38PM"/>
    <x v="13"/>
    <n v="205510"/>
    <x v="0"/>
    <s v="21-Jan-2026"/>
    <s v="SHAHROZ"/>
    <m/>
  </r>
  <r>
    <n v="717"/>
    <x v="0"/>
    <s v="R-122718-2026"/>
    <s v="FMB-920"/>
    <s v="LRK-3078"/>
    <s v="MISS KAYNAYAT"/>
    <s v="SUZUKI"/>
    <s v="R169289"/>
    <s v="473265"/>
    <m/>
    <m/>
    <s v="Jan  8 2026  4:54PM"/>
    <s v="Jan  9 2026 10:04AM"/>
    <s v="MULTAN"/>
    <s v="removal done Askari colony"/>
    <s v="Normal"/>
    <s v="Jan 14 2025  1:07PM"/>
    <x v="13"/>
    <n v="324194"/>
    <x v="0"/>
    <s v="9-Jan-2026"/>
    <s v="SHAHROZ"/>
    <m/>
  </r>
  <r>
    <n v="718"/>
    <x v="0"/>
    <s v="R-122667-2026"/>
    <s v="FMB-920"/>
    <s v="BYS-571"/>
    <s v="AZAN HAFEEZ"/>
    <s v="SUZUKI"/>
    <s v="545761"/>
    <s v="58171299"/>
    <m/>
    <m/>
    <s v="Jan  8 2026 12:27PM"/>
    <s v="Jan  8 2026 12:42PM"/>
    <s v="KARACHI"/>
    <s v="Removal done"/>
    <s v="Normal"/>
    <s v="Jan 18 2022 10:07PM"/>
    <x v="13"/>
    <n v="282079"/>
    <x v="0"/>
    <s v="8-Jan-2026"/>
    <s v="SHAHROZ"/>
    <m/>
  </r>
  <r>
    <n v="719"/>
    <x v="0"/>
    <s v="R-122543-2026"/>
    <s v="JM-VG03"/>
    <s v="AQA-361"/>
    <s v="MUHAMMAD DAWOOD"/>
    <s v="TOYOTA"/>
    <s v="Q339256"/>
    <s v="7038410"/>
    <m/>
    <m/>
    <s v="Jan  7 2026  1:46PM"/>
    <s v="Jan 14 2026  1:47PM"/>
    <s v="FAISALABAD"/>
    <s v="permanent removal"/>
    <s v="Normal"/>
    <s v="Aug  9 2019  5:22PM"/>
    <x v="13"/>
    <n v="140297"/>
    <x v="0"/>
    <s v="14-Jan-2026"/>
    <s v="SHAHROZ"/>
    <m/>
  </r>
  <r>
    <n v="720"/>
    <x v="0"/>
    <s v="R-122664-2026"/>
    <s v="FMB-920"/>
    <s v="APG-898"/>
    <s v="AMJID SHAHID (ALYAN RANT CAR)"/>
    <s v="SUZUKI"/>
    <s v="104553"/>
    <s v="1001523"/>
    <m/>
    <m/>
    <s v="Jan  8 2026 12:25PM"/>
    <s v="Jan  8 2026  6:38PM"/>
    <s v="JHANG"/>
    <s v="dn"/>
    <s v="Normal"/>
    <s v="Jan 14 2025  2:10PM"/>
    <x v="13"/>
    <n v="324180"/>
    <x v="0"/>
    <s v="8-Jan-2026"/>
    <s v="SHAHROZ"/>
    <m/>
  </r>
  <r>
    <n v="721"/>
    <x v="0"/>
    <s v="R-122668-2026"/>
    <s v="FMB-920"/>
    <s v="LE19A-741"/>
    <s v="Ali Subhan"/>
    <s v="TOYOTA"/>
    <s v="Z569886"/>
    <s v="NZE170R-4194958"/>
    <m/>
    <m/>
    <s v="Jan  8 2026 12:28PM"/>
    <s v="Jan  8 2026  1:13PM"/>
    <s v="GUJRANWALA"/>
    <s v="Removal Done"/>
    <s v="Normal"/>
    <s v="Jan 16 2025 12:00AM"/>
    <x v="13"/>
    <n v="143120"/>
    <x v="0"/>
    <s v="8-Jan-2026"/>
    <s v="SHAHROZ"/>
    <m/>
  </r>
  <r>
    <n v="722"/>
    <x v="0"/>
    <s v="R-122670-2026"/>
    <s v="G1C MINI"/>
    <s v="ABV-649"/>
    <s v="MUHAMMAD JAMAL KHALID"/>
    <s v="TOYOTA"/>
    <s v="2A18092"/>
    <s v="NSB150R7010654"/>
    <m/>
    <m/>
    <s v="Jan  8 2026 12:38PM"/>
    <s v="Jan  8 2026  1:05PM"/>
    <s v="ISLAMABAD"/>
    <s v="Removal done"/>
    <s v="Normal"/>
    <s v="Jan 13 2025  6:50PM"/>
    <x v="13"/>
    <n v="324037"/>
    <x v="0"/>
    <s v="8-Jan-2026"/>
    <s v="SHAHROZ"/>
    <m/>
  </r>
  <r>
    <n v="723"/>
    <x v="0"/>
    <s v="R-122282-2026"/>
    <s v="G1C MINI"/>
    <s v="ASU-7124"/>
    <s v="AMIR SAEED"/>
    <s v="HONDA"/>
    <s v="P207925"/>
    <s v="HA805627"/>
    <m/>
    <m/>
    <s v="Jan  5 2026 11:15AM"/>
    <s v="Jan  5 2026 11:46AM"/>
    <s v="FAISALABAD"/>
    <s v="permanent removal"/>
    <s v="Normal"/>
    <s v="Oct  2 2023  1:16PM"/>
    <x v="13"/>
    <n v="288227"/>
    <x v="0"/>
    <s v="5-Jan-2026"/>
    <s v="SHAHROZ"/>
    <m/>
  </r>
  <r>
    <n v="724"/>
    <x v="0"/>
    <s v="R-122246-2026"/>
    <s v="TM2 (FM2)"/>
    <s v="CAW-843"/>
    <s v="RASHID ALI"/>
    <s v="SUZUKI"/>
    <s v="KHI9120251"/>
    <s v="1024626"/>
    <m/>
    <m/>
    <s v="Jan  3 2026 12:01PM"/>
    <s v="Jan  3 2026 12:38PM"/>
    <s v="KARACHI"/>
    <s v="Removal done"/>
    <s v="Normal"/>
    <s v="Jan  9 2025 11:33AM"/>
    <x v="13"/>
    <n v="323692"/>
    <x v="0"/>
    <s v="3-Jan-2026"/>
    <s v="SHAHROZ"/>
    <m/>
  </r>
  <r>
    <n v="725"/>
    <x v="0"/>
    <s v="R-122281-2026"/>
    <s v="FMB-920"/>
    <s v="LE-4219"/>
    <s v="M ASIF HAMEED KHAN"/>
    <s v="HONDA"/>
    <s v="L13216420427"/>
    <s v="NFBGM1541ER146733"/>
    <m/>
    <m/>
    <s v="Jan  5 2026 11:15AM"/>
    <s v="Jan  5 2026  4:07PM"/>
    <s v="JHANG"/>
    <s v="dn"/>
    <s v="Normal"/>
    <s v="Feb  3 2025  1:02PM"/>
    <x v="13"/>
    <n v="322105"/>
    <x v="0"/>
    <s v="5-Jan-2026"/>
    <s v="SHAHROZ"/>
    <m/>
  </r>
  <r>
    <n v="726"/>
    <x v="0"/>
    <s v="R-124325-2026"/>
    <s v="FMB-920"/>
    <s v="BG-5519"/>
    <s v="WAQAR YOUNUS"/>
    <s v="HONDA"/>
    <s v="L15Z1-3505151"/>
    <s v="NFBDG1833HR005163"/>
    <m/>
    <m/>
    <s v="Jan 27 2026 10:04AM"/>
    <s v="Jan 28 2026  9:23PM"/>
    <s v="KARACHI"/>
    <s v="03092229310"/>
    <s v="Force"/>
    <s v="Jul 10 2024 12:00AM"/>
    <x v="13"/>
    <n v="277986"/>
    <x v="0"/>
    <s v="28-Jan-2026"/>
    <s v="SHAHROZ"/>
    <m/>
  </r>
  <r>
    <n v="727"/>
    <x v="0"/>
    <s v="R-124207-2026"/>
    <s v="JM-VG03"/>
    <s v="MIRKH1412025"/>
    <s v="KISHAN KUMAR"/>
    <s v="SUZUKI"/>
    <s v="394994"/>
    <s v="499647"/>
    <m/>
    <m/>
    <s v="Jan 24 2026  1:16PM"/>
    <s v="Jan 24 2026  2:11PM"/>
    <s v="MIRPURKHAS"/>
    <s v="Removal done"/>
    <s v="Normal"/>
    <s v="Jan 14 2025  2:36PM"/>
    <x v="13"/>
    <n v="324202"/>
    <x v="0"/>
    <s v="24-Jan-2026"/>
    <s v="SHAHROZ"/>
    <m/>
  </r>
  <r>
    <n v="728"/>
    <x v="0"/>
    <s v="R-124126-2026"/>
    <s v="FMB-920"/>
    <s v="ADT-189"/>
    <s v="MUHAMMAD FAROOQ NAWAZ"/>
    <s v="CHANGAN"/>
    <s v="CAD537554"/>
    <s v="L1000294"/>
    <m/>
    <m/>
    <s v="Jan 22 2026  4:17PM"/>
    <s v="Jan 23 2026  7:20PM"/>
    <s v="LAHORE"/>
    <s v="Removal done"/>
    <s v="Normal"/>
    <s v="Jun  1 2021  1:52PM"/>
    <x v="13"/>
    <n v="215463"/>
    <x v="0"/>
    <s v="23-Jan-2026"/>
    <s v="SHAHROZ"/>
    <m/>
  </r>
  <r>
    <n v="729"/>
    <x v="0"/>
    <s v="R-124208-2026"/>
    <s v="FMB920"/>
    <s v="MUL1312025"/>
    <s v="SAWERA MALIK"/>
    <s v="SUZUKI"/>
    <s v="333594"/>
    <s v="1233605"/>
    <m/>
    <m/>
    <s v="Jan 24 2026  1:17PM"/>
    <s v="Jan 24 2026  2:10PM"/>
    <s v="MULTAN"/>
    <s v="Removal done"/>
    <s v="Normal"/>
    <s v="Jan 13 2025  8:56PM"/>
    <x v="13"/>
    <n v="324046"/>
    <x v="0"/>
    <s v="24-Jan-2026"/>
    <s v="SHAHROZ"/>
    <m/>
  </r>
  <r>
    <n v="730"/>
    <x v="0"/>
    <s v="R-123959-2026"/>
    <s v="FMB910"/>
    <s v="CAX-337"/>
    <s v="MISS SEHAR HIRA"/>
    <s v="TOYOTA"/>
    <s v="2A72088"/>
    <s v="7049268"/>
    <m/>
    <m/>
    <s v="Jan 20 2026  3:01PM"/>
    <s v="Jan 20 2026  4:33PM"/>
    <s v="KARACHI"/>
    <s v="03092229310"/>
    <s v="Force"/>
    <s v="Jan 20 2025 12:14PM"/>
    <x v="13"/>
    <n v="324756"/>
    <x v="0"/>
    <s v="20-Jan-2026"/>
    <s v="SHAHROZ"/>
    <m/>
  </r>
  <r>
    <n v="731"/>
    <x v="0"/>
    <s v="R-123925-2026"/>
    <s v="G1C MINI"/>
    <s v="KHI1812215"/>
    <s v="SYED ZIA RAFI"/>
    <s v="SUZUKI"/>
    <s v="K190362"/>
    <s v="H10090358"/>
    <m/>
    <m/>
    <s v="Jan 20 2026 12:03PM"/>
    <s v="Jan 21 2026  4:49PM"/>
    <s v="KARACHI"/>
    <s v="Removal done"/>
    <s v="Normal"/>
    <s v="Dec 18 2021 11:39AM"/>
    <x v="13"/>
    <n v="240354"/>
    <x v="0"/>
    <s v="21-Jan-2026"/>
    <s v="SHAHROZ"/>
    <m/>
  </r>
  <r>
    <n v="732"/>
    <x v="0"/>
    <s v="R-124028-2026"/>
    <s v="FMB-920"/>
    <s v="LE17A-4480"/>
    <s v="SULTAN MUHAMMAD"/>
    <s v="HONDA"/>
    <s v="L13Z17500774"/>
    <s v="NFBGM1548HR209864"/>
    <m/>
    <m/>
    <s v="Jan 21 2026  3:07PM"/>
    <s v="Jan 23 2026  7:58PM"/>
    <s v="FAISALABAD"/>
    <s v="ok"/>
    <s v="Normal"/>
    <s v="May 23 2019 11:53AM"/>
    <x v="13"/>
    <n v="274494"/>
    <x v="0"/>
    <s v="23-Jan-2026"/>
    <s v="SHAHROZ"/>
    <m/>
  </r>
  <r>
    <n v="733"/>
    <x v="0"/>
    <s v="R-124179-2026"/>
    <s v="FMB910"/>
    <s v="BDF-322"/>
    <s v="MUHAMMAD HAROON KHAN"/>
    <s v="HONDA"/>
    <s v="L12B51021339"/>
    <s v="NFBGN8626RR036608"/>
    <m/>
    <m/>
    <s v="Jan 23 2026  4:11PM"/>
    <s v="Jan 26 2026  3:45PM"/>
    <s v="FAISALABAD"/>
    <s v="permanent removal"/>
    <s v="Normal"/>
    <s v="Sep 16 2022 12:21PM"/>
    <x v="13"/>
    <n v="295951"/>
    <x v="0"/>
    <s v="26-Jan-2026"/>
    <s v="SHAHROZ"/>
    <m/>
  </r>
  <r>
    <n v="734"/>
    <x v="0"/>
    <s v="R-123935-2026"/>
    <s v="G1C MINI"/>
    <s v="LHE271202513"/>
    <s v="GHULAM MUHAMMAD ANJUM"/>
    <s v="TOYOTA"/>
    <s v="8230"/>
    <s v="906955"/>
    <m/>
    <m/>
    <s v="Jan 20 2026 12:59PM"/>
    <s v="Jan 20 2026  1:54PM"/>
    <s v="LAHORE"/>
    <s v="done"/>
    <s v="Normal"/>
    <s v="Jan 27 2025  3:35PM"/>
    <x v="13"/>
    <n v="325574"/>
    <x v="0"/>
    <s v="20-Jan-2026"/>
    <s v="SHAHROZ"/>
    <m/>
  </r>
  <r>
    <n v="735"/>
    <x v="0"/>
    <s v="R-123899-2026"/>
    <s v="FMB-920"/>
    <s v="ASE-570"/>
    <s v="MUHAMMAD YOUNAS"/>
    <s v="SUZUKI"/>
    <s v="PKS13049360"/>
    <s v="RS413PK10049389"/>
    <m/>
    <m/>
    <s v="Jan 20 2026  9:47AM"/>
    <s v="Jan 21 2026  5:04PM"/>
    <s v="LAHORE"/>
    <s v="Removal done"/>
    <s v="Normal"/>
    <s v="Jun  8 2021  6:05PM"/>
    <x v="13"/>
    <n v="215936"/>
    <x v="0"/>
    <s v="21-Jan-2026"/>
    <s v="SHAHROZ"/>
    <m/>
  </r>
  <r>
    <n v="736"/>
    <x v="0"/>
    <s v="R-123957-2026"/>
    <s v="FMB-920"/>
    <s v="BMQ-900"/>
    <s v="MUHAMMAD IDRIS"/>
    <s v="TOYOTA"/>
    <s v="Q046994"/>
    <s v="ZRE171R6024485"/>
    <m/>
    <m/>
    <s v="Jan 20 2026  2:47PM"/>
    <s v="Jan 20 2026  4:45PM"/>
    <s v="KARACHI"/>
    <s v="Removal done"/>
    <s v="Normal"/>
    <s v="Oct 19 2022 11:42AM"/>
    <x v="13"/>
    <n v="267331"/>
    <x v="0"/>
    <s v="20-Jan-2026"/>
    <s v="SHAHROZ"/>
    <m/>
  </r>
  <r>
    <n v="737"/>
    <x v="0"/>
    <s v="R-123884-2026"/>
    <s v="FMB-900"/>
    <s v="LHE181202514"/>
    <s v="MR. ABDULLAH"/>
    <s v="HONDA"/>
    <s v="1017002"/>
    <s v="RR046640"/>
    <m/>
    <m/>
    <s v="Jan 19 2026  4:46PM"/>
    <s v="Jan 19 2026  5:00PM"/>
    <s v="MURIDKE"/>
    <s v="Removal done"/>
    <s v="Normal"/>
    <s v="Jan 18 2025  3:24PM"/>
    <x v="13"/>
    <n v="324707"/>
    <x v="0"/>
    <s v="19-Jan-2026"/>
    <s v="SHAHROZ"/>
    <m/>
  </r>
  <r>
    <n v="738"/>
    <x v="0"/>
    <s v="R-123973-2026"/>
    <s v="G1C MINI"/>
    <s v="CBA-335"/>
    <s v="DR. SHAKEELA"/>
    <s v="TOYOTA"/>
    <s v="371858"/>
    <s v="7071079"/>
    <m/>
    <m/>
    <s v="Jan 20 2026  4:12PM"/>
    <s v="Jan 20 2026  4:47PM"/>
    <s v="LARKANA"/>
    <s v="Removal done"/>
    <s v="Normal"/>
    <s v="Jan 24 2025  4:26PM"/>
    <x v="13"/>
    <n v="325326"/>
    <x v="0"/>
    <s v="20-Jan-2026"/>
    <s v="SHAHROZ"/>
    <m/>
  </r>
  <r>
    <n v="739"/>
    <x v="0"/>
    <s v="R-124058-2026"/>
    <s v="G1C MINI"/>
    <s v="CAR24-536"/>
    <s v="ABDUL JABBAR"/>
    <s v="SUZUKI"/>
    <s v="1023349"/>
    <s v="206024"/>
    <m/>
    <m/>
    <s v="Jan 21 2026  5:20PM"/>
    <s v="Jan 21 2026  7:17PM"/>
    <s v="HYDERABAD"/>
    <s v="Removal done"/>
    <s v="Normal"/>
    <s v="Jan 11 2023  3:29PM"/>
    <x v="13"/>
    <n v="319304"/>
    <x v="0"/>
    <s v="21-Jan-2026"/>
    <s v="SHAHROZ"/>
    <m/>
  </r>
  <r>
    <n v="740"/>
    <x v="0"/>
    <s v="R-124056-2026"/>
    <s v="JM-VG03"/>
    <s v="GJRN4220253"/>
    <s v="NOUMAN FAROOQ"/>
    <s v="CHANGAN"/>
    <s v="GJRN4220253"/>
    <s v="10608865"/>
    <m/>
    <m/>
    <s v="Jan 21 2026  5:16PM"/>
    <s v="Jan 22 2026  2:07PM"/>
    <s v="MULTAN"/>
    <s v="ok"/>
    <s v="Normal"/>
    <s v="Feb  4 2025  5:58PM"/>
    <x v="13"/>
    <n v="326567"/>
    <x v="0"/>
    <s v="22-Jan-2026"/>
    <s v="SHAHROZ"/>
    <m/>
  </r>
  <r>
    <n v="741"/>
    <x v="0"/>
    <s v="R-123735-2026"/>
    <s v="FMA-120"/>
    <s v="APX-147"/>
    <s v="SYED ALI HYDER NAQVI"/>
    <s v="TOYOTA"/>
    <s v="Z572233"/>
    <s v="NZE170R-4197337"/>
    <m/>
    <m/>
    <s v="Jan 17 2026 11:34AM"/>
    <s v="Jan 17 2026  8:32PM"/>
    <s v="LAHORE"/>
    <s v="done"/>
    <s v="Normal"/>
    <s v="Jan  9 2025 12:00AM"/>
    <x v="14"/>
    <n v="145151"/>
    <x v="0"/>
    <s v="17-Jan-2026"/>
    <s v="WASEEM.TARIQ"/>
    <m/>
  </r>
  <r>
    <n v="742"/>
    <x v="0"/>
    <s v="R-123879-2026"/>
    <s v="FMB-920"/>
    <s v="BCC-883"/>
    <s v="MUHAMMAD ANUS KHAN"/>
    <s v="HONDA"/>
    <s v="R18Z1-3745777"/>
    <s v="NFBFB2660ER119840"/>
    <m/>
    <m/>
    <s v="Jan 19 2026  4:34PM"/>
    <s v="Jan 21 2026 11:49PM"/>
    <s v="KARACHI"/>
    <s v="REMOVED"/>
    <s v="Normal"/>
    <s v="Nov  6 2021 12:25PM"/>
    <x v="14"/>
    <n v="236919"/>
    <x v="0"/>
    <s v="21-Jan-2026"/>
    <s v="WASEEM.TARIQ"/>
    <m/>
  </r>
  <r>
    <n v="743"/>
    <x v="0"/>
    <s v="R-124046-2026"/>
    <s v="G1C MINI"/>
    <s v="AGR-019"/>
    <s v="MUHAMMAD TARIQ SHAREEF AHSAN"/>
    <s v="HONDA"/>
    <s v="L15Z81003315"/>
    <s v="NFBGN9661MR009320"/>
    <m/>
    <m/>
    <s v="Jan 21 2026  4:31PM"/>
    <s v="Jan 22 2026  1:15PM"/>
    <s v="MULTAN"/>
    <s v="removal done"/>
    <s v="Normal"/>
    <s v="Aug 21 2025  4:59PM"/>
    <x v="14"/>
    <n v="348110"/>
    <x v="0"/>
    <s v="22-Jan-2026"/>
    <s v="WASEEM.TARIQ"/>
    <m/>
  </r>
  <r>
    <n v="744"/>
    <x v="0"/>
    <s v="R-124026-2026"/>
    <s v="FMB-920"/>
    <s v="BSD-100"/>
    <s v="MAZHAR ALI SHAH"/>
    <s v="TOYOTA"/>
    <s v="2A06843"/>
    <s v="NSP151R-9503048"/>
    <m/>
    <m/>
    <s v="Jan 21 2026  2:59PM"/>
    <s v="Jan 26 2026 11:11AM"/>
    <s v="JACOBABAD"/>
    <s v="Removal done."/>
    <s v="Normal"/>
    <s v="Mar  1 2022  4:05PM"/>
    <x v="14"/>
    <n v="246512"/>
    <x v="0"/>
    <s v="26-Jan-2026"/>
    <s v="WASEEM.TARIQ"/>
    <m/>
  </r>
  <r>
    <n v="745"/>
    <x v="0"/>
    <s v="R-124055-2026"/>
    <s v="FMB-920"/>
    <s v="BHJ-577"/>
    <s v="MUHAMMAD SADIQ SHAFI"/>
    <s v="TOYOTA"/>
    <s v="Z474770"/>
    <s v="4103676"/>
    <m/>
    <m/>
    <s v="Jan 21 2026  5:10PM"/>
    <s v="Jan 21 2026  7:44PM"/>
    <s v="KARACHI"/>
    <s v="REMOVED"/>
    <s v="Normal"/>
    <s v="Jan 14 2019 11:35AM"/>
    <x v="14"/>
    <n v="101845"/>
    <x v="0"/>
    <s v="21-Jan-2026"/>
    <s v="WASEEM.TARIQ"/>
    <m/>
  </r>
  <r>
    <n v="746"/>
    <x v="0"/>
    <s v="R-124054-2026"/>
    <s v="FMB-920"/>
    <s v="BBU-134"/>
    <s v="SYED WAJAHAT HUSSAIN JAFFRI"/>
    <s v="SUZUKI"/>
    <s v="B-101092"/>
    <s v="K-1001074"/>
    <m/>
    <m/>
    <s v="Jan 21 2026  5:08PM"/>
    <s v="Jan 22 2026  3:19PM"/>
    <s v="KARACHI"/>
    <s v="03092229310"/>
    <s v="Force"/>
    <s v="Jan 22 2025 12:00AM"/>
    <x v="14"/>
    <n v="144950"/>
    <x v="0"/>
    <s v="22-Jan-2026"/>
    <s v="WASEEM.TARIQ"/>
    <m/>
  </r>
  <r>
    <n v="747"/>
    <x v="0"/>
    <s v="R-124439-2026"/>
    <s v="FMB-920"/>
    <s v="BRJ-058"/>
    <s v="MUHAMMAD SALEEM KHAN"/>
    <s v="HONDA"/>
    <s v="R18Z12954686"/>
    <s v="NFBFC6669KR058472"/>
    <m/>
    <m/>
    <s v="Jan 28 2026  1:37PM"/>
    <s v="Jan 28 2026  1:43PM"/>
    <s v="KARACHI"/>
    <s v="removed"/>
    <s v="Normal"/>
    <s v="Feb 10 2022  3:26PM"/>
    <x v="14"/>
    <n v="146899"/>
    <x v="0"/>
    <s v="28-Jan-2026"/>
    <s v="WASEEM.TARIQ"/>
    <m/>
  </r>
  <r>
    <n v="748"/>
    <x v="0"/>
    <s v="R-124086-2026"/>
    <s v="FMB-920"/>
    <s v="MUL18112110"/>
    <s v="ASIF EJAZ"/>
    <s v="SUZUKI"/>
    <s v="6R193243"/>
    <s v="NF1AET306H1093235"/>
    <m/>
    <m/>
    <s v="Jan 22 2026 12:48PM"/>
    <s v="Jan 23 2026  4:30PM"/>
    <s v="MULTAN"/>
    <s v="ok"/>
    <s v="Normal"/>
    <s v="Nov 18 2021 11:10AM"/>
    <x v="14"/>
    <n v="237807"/>
    <x v="0"/>
    <s v="23-Jan-2026"/>
    <s v="WASEEM.TARIQ"/>
    <m/>
  </r>
  <r>
    <n v="749"/>
    <x v="0"/>
    <s v="R-123867-2026"/>
    <s v="FMB-900"/>
    <s v="ACH-108"/>
    <s v="GHULAM ABBAS"/>
    <s v="TOYOTA"/>
    <s v="Q070502"/>
    <s v="6048005"/>
    <m/>
    <m/>
    <s v="Jan 19 2026  2:26PM"/>
    <s v="Jan 19 2026  3:53PM"/>
    <s v="VEHARI"/>
    <s v="REMOVED"/>
    <s v="Normal"/>
    <s v="Jan  2 2021 11:55AM"/>
    <x v="14"/>
    <n v="205665"/>
    <x v="0"/>
    <s v="19-Jan-2026"/>
    <s v="WASEEM.TARIQ"/>
    <m/>
  </r>
  <r>
    <n v="750"/>
    <x v="0"/>
    <s v="R-121777-2025"/>
    <s v="TM2 (FM2)"/>
    <s v="BBU-608"/>
    <s v="SHAYAN SHAHID"/>
    <s v="HONDA"/>
    <s v="L13Z1-6424869"/>
    <s v="BBU-608"/>
    <m/>
    <m/>
    <s v="Dec 26 2025  1:04PM"/>
    <s v="Jan  6 2026 10:21AM"/>
    <s v="KARACHI"/>
    <s v="REMOVED"/>
    <s v="Normal"/>
    <s v="Sep 11 2025  5:10PM"/>
    <x v="14"/>
    <n v="350405"/>
    <x v="0"/>
    <s v="6-Jan-2026"/>
    <s v="WASEEM.TARIQ"/>
    <m/>
  </r>
  <r>
    <n v="751"/>
    <x v="0"/>
    <s v="R-119238-2025"/>
    <s v="FMB920"/>
    <s v="ALK-353"/>
    <s v="TAHIRA PARVEEN"/>
    <s v="TOYOTA"/>
    <s v="2A53854"/>
    <s v="9519707"/>
    <m/>
    <m/>
    <s v="Nov 27 2025 12:04PM"/>
    <s v="Jan  5 2026 12:04PM"/>
    <s v="OKARA"/>
    <s v="REMOVED"/>
    <s v="Normal"/>
    <s v="Apr  3 2023  3:44PM"/>
    <x v="14"/>
    <n v="338423"/>
    <x v="0"/>
    <s v="5-Jan-2026"/>
    <s v="WASEEM.TARIQ"/>
    <m/>
  </r>
  <r>
    <n v="752"/>
    <x v="0"/>
    <s v="R-124116-2026"/>
    <s v="MTB-100"/>
    <s v="FSL241120DI3601"/>
    <s v="MUHAMMAD MUBASHAR SAEED"/>
    <s v="SUZUKI"/>
    <s v="163838"/>
    <s v="10063809"/>
    <m/>
    <m/>
    <s v="Jan 22 2026  3:40PM"/>
    <s v="Jan 24 2026  2:00PM"/>
    <s v="FAISALABAD"/>
    <s v="permanent removal"/>
    <s v="Normal"/>
    <s v="Nov 24 2020 12:13PM"/>
    <x v="14"/>
    <n v="202789"/>
    <x v="0"/>
    <s v="24-Jan-2026"/>
    <s v="WASEEM.TARIQ"/>
    <m/>
  </r>
  <r>
    <n v="753"/>
    <x v="0"/>
    <s v="R-124381-2026"/>
    <s v="FMB-920"/>
    <s v="LQP-SB-LR-03"/>
    <s v="SB ENGINEERING JV"/>
    <s v="UNITED"/>
    <s v="162FMJJ1144823"/>
    <s v="LF3HCK30XJP:005654"/>
    <m/>
    <m/>
    <s v="Jan 27 2026  2:53PM"/>
    <s v="Jan 29 2026  1:06PM"/>
    <s v="RAHIM YAR KHAN"/>
    <s v="REMOVED"/>
    <s v="Normal"/>
    <s v="Dec 24 2025  4:29PM"/>
    <x v="14"/>
    <n v="362793"/>
    <x v="0"/>
    <s v="29-Jan-2026"/>
    <s v="WASEEM.TARIQ"/>
    <m/>
  </r>
  <r>
    <n v="754"/>
    <x v="0"/>
    <s v="R-122241-2026"/>
    <s v="FMB910"/>
    <s v="AXY-562"/>
    <s v="MR TALHA"/>
    <s v="HYUNDAI"/>
    <s v="PU359588"/>
    <s v="PN215355"/>
    <m/>
    <m/>
    <s v="Jan  3 2026 11:04AM"/>
    <s v="Jan  3 2026  2:53PM"/>
    <s v="GUJRANWALA"/>
    <s v="REWMOVED"/>
    <s v="Normal"/>
    <s v="May 25 2021 11:07AM"/>
    <x v="14"/>
    <n v="323078"/>
    <x v="0"/>
    <s v="3-Jan-2026"/>
    <s v="WASEEM.TARIQ"/>
    <m/>
  </r>
  <r>
    <n v="755"/>
    <x v="0"/>
    <s v="R-122252-2026"/>
    <s v="G1C MINI"/>
    <s v="AZV-745"/>
    <s v="ZAHID JAVED"/>
    <s v="TOYOTA"/>
    <s v="Q098003"/>
    <s v="6075489"/>
    <m/>
    <m/>
    <s v="Jan  3 2026 12:43PM"/>
    <s v="Jan  3 2026  2:49PM"/>
    <s v="SARGODHA"/>
    <s v="REMOVED"/>
    <s v="Normal"/>
    <s v="Mar  3 2025 12:00AM"/>
    <x v="14"/>
    <n v="259209"/>
    <x v="0"/>
    <s v="3-Jan-2026"/>
    <s v="WASEEM.TARIQ"/>
    <m/>
  </r>
  <r>
    <n v="756"/>
    <x v="0"/>
    <s v="R-122317-2026"/>
    <s v="JM-VG03"/>
    <s v="AUM-8161"/>
    <s v="PS KOT MUBARAK"/>
    <s v="HONDA"/>
    <s v="2005610"/>
    <s v="EC685757"/>
    <m/>
    <m/>
    <s v="Jan  5 2026 12:48PM"/>
    <s v="Jan  5 2026  4:19PM"/>
    <s v="D.G.KHAN"/>
    <s v="REMOVED"/>
    <s v="Normal"/>
    <s v="Apr  5 2025  2:55PM"/>
    <x v="14"/>
    <n v="332335"/>
    <x v="0"/>
    <s v="5-Jan-2026"/>
    <s v="WASEEM.TARIQ"/>
    <m/>
  </r>
  <r>
    <n v="757"/>
    <x v="0"/>
    <s v="R-122665-2026"/>
    <s v="G1C MINI"/>
    <s v="AKZ-308"/>
    <s v="JUNAID MISBAH"/>
    <s v="TOYOTA"/>
    <s v="539391"/>
    <s v="4165293"/>
    <m/>
    <m/>
    <s v="Jan  8 2026 12:26PM"/>
    <s v="Jan  8 2026  1:34PM"/>
    <s v="FAISALABAD"/>
    <s v="permanent removal"/>
    <s v="Normal"/>
    <s v="Jan  8 2024 12:00AM"/>
    <x v="14"/>
    <n v="60083"/>
    <x v="0"/>
    <s v="8-Jan-2026"/>
    <s v="WASEEM.TARIQ"/>
    <m/>
  </r>
  <r>
    <n v="758"/>
    <x v="0"/>
    <s v="R-123409-2026"/>
    <s v="TM2 (FM2)"/>
    <s v="CY-7228"/>
    <s v="JIBRAN KHAN"/>
    <s v="SUZUKI"/>
    <s v="PKT1002116"/>
    <s v="CY-7228"/>
    <m/>
    <m/>
    <s v="Jan 13 2026 11:01AM"/>
    <s v="Jan 17 2026 11:36AM"/>
    <s v="KARACHI"/>
    <s v="REMOVED"/>
    <s v="Normal"/>
    <s v="Oct 15 2025  4:41PM"/>
    <x v="14"/>
    <n v="354231"/>
    <x v="0"/>
    <s v="17-Jan-2026"/>
    <s v="WASEEM.TARIQ"/>
    <m/>
  </r>
  <r>
    <n v="759"/>
    <x v="0"/>
    <s v="R-123759-2026"/>
    <s v="JM-VG03"/>
    <s v="BYA-966"/>
    <s v="ADNAN FAROOQ"/>
    <s v="CHANGAN"/>
    <s v="JL4773QFL3CAD537459"/>
    <s v="NKMA2ASE5L1000504"/>
    <m/>
    <m/>
    <s v="Jan 19 2026 10:58AM"/>
    <s v="Jan 21 2026  3:24PM"/>
    <s v="KARACHI"/>
    <s v="removed"/>
    <s v="Normal"/>
    <s v="Nov 22 2021  7:25PM"/>
    <x v="14"/>
    <n v="271769"/>
    <x v="0"/>
    <s v="21-Jan-2026"/>
    <s v="WASEEM.TARIQ"/>
    <m/>
  </r>
  <r>
    <n v="760"/>
    <x v="0"/>
    <s v="R-123796-2026"/>
    <s v="FMB-900"/>
    <s v="CT-4901"/>
    <s v="SYED IMRAN HAIDER"/>
    <s v="TOYOTA"/>
    <s v="2KD6680766"/>
    <s v="KUN25R-9500404"/>
    <m/>
    <m/>
    <s v="Jan 19 2026 11:27AM"/>
    <s v="Jan 19 2026  2:19PM"/>
    <s v="KARACHI"/>
    <s v="REMOVED"/>
    <s v="Normal"/>
    <s v="Jan 11 2019 11:55AM"/>
    <x v="14"/>
    <n v="101788"/>
    <x v="0"/>
    <s v="19-Jan-2026"/>
    <s v="WASEEM.TARIQ"/>
    <m/>
  </r>
  <r>
    <n v="761"/>
    <x v="0"/>
    <s v="R-123686-2026"/>
    <s v="FMB-920"/>
    <s v="LWP-2440"/>
    <s v="Muhammad Hamza Cheema"/>
    <s v="HONDA"/>
    <s v="21035726"/>
    <s v="R135669"/>
    <m/>
    <m/>
    <s v="Jan 16 2026  3:45PM"/>
    <s v="Jan 16 2026  4:28PM"/>
    <s v="LAHORE"/>
    <s v="REMOVED"/>
    <s v="Normal"/>
    <s v="Jun 28 2025  3:01PM"/>
    <x v="14"/>
    <n v="341931"/>
    <x v="0"/>
    <s v="16-Jan-2026"/>
    <s v="WASEEM.TARIQ"/>
    <m/>
  </r>
  <r>
    <n v="762"/>
    <x v="0"/>
    <s v="R-123495-2026"/>
    <s v="FMB-920"/>
    <s v="ARW-238"/>
    <s v="ZAHID MEHMOOD"/>
    <s v="SUZUKI"/>
    <s v="141956"/>
    <s v="1041915"/>
    <m/>
    <m/>
    <s v="Jan 14 2026 12:47PM"/>
    <s v="Jan 27 2026  7:36PM"/>
    <s v="SAWABI"/>
    <s v="REMOVED"/>
    <s v="Normal"/>
    <s v="Oct 13 2020  1:16PM"/>
    <x v="14"/>
    <n v="199453"/>
    <x v="0"/>
    <s v="27-Jan-2026"/>
    <s v="WASEEM.TARIQ"/>
    <m/>
  </r>
  <r>
    <n v="763"/>
    <x v="0"/>
    <s v="R-123734-2026"/>
    <s v="FMB-920"/>
    <s v="LE19-2163"/>
    <s v="WAJID IJAZ"/>
    <s v="HONDA"/>
    <s v="9793865"/>
    <s v="JR240933"/>
    <m/>
    <m/>
    <s v="Jan 17 2026 11:18AM"/>
    <s v="Jan 17 2026 12:29PM"/>
    <s v="LAHORE"/>
    <s v="done"/>
    <s v="Normal"/>
    <s v="Jan 13 2024 12:00AM"/>
    <x v="14"/>
    <n v="90909"/>
    <x v="0"/>
    <s v="17-Jan-2026"/>
    <s v="WASEEM.TARIQ"/>
    <m/>
  </r>
  <r>
    <n v="764"/>
    <x v="0"/>
    <s v="R-123640-2026"/>
    <s v="FMB910"/>
    <s v="BG-7549"/>
    <s v="Abdul razzaq saeed"/>
    <s v="HONDA"/>
    <s v="L15Z13500335"/>
    <s v="NFBDG-1826HR000322"/>
    <m/>
    <m/>
    <s v="Jan 15 2026  5:39PM"/>
    <s v="Jan 16 2026 10:17AM"/>
    <s v="KARACHI"/>
    <s v="REMOVED"/>
    <s v="Force"/>
    <s v="Jan  3 2023 11:18AM"/>
    <x v="14"/>
    <n v="112173"/>
    <x v="0"/>
    <s v="16-Jan-2026"/>
    <s v="WASEEM.TARIQ"/>
    <m/>
  </r>
  <r>
    <n v="765"/>
    <x v="0"/>
    <s v="R-123695-2026"/>
    <s v="FMB-920"/>
    <s v="CZ-2895"/>
    <s v="MUHAMMAD AQEEL"/>
    <s v="SUZUKI"/>
    <s v="R06A-1966743"/>
    <s v="DA17V-200739"/>
    <m/>
    <m/>
    <s v="Jan 16 2026  4:24PM"/>
    <s v="Jan 20 2026  4:58PM"/>
    <s v="KARACHI"/>
    <s v="removed"/>
    <s v="Normal"/>
    <s v="Jun 10 2021  6:13PM"/>
    <x v="14"/>
    <n v="216121"/>
    <x v="0"/>
    <s v="20-Jan-2026"/>
    <s v="WASEEM.TARIQ"/>
    <m/>
  </r>
  <r>
    <n v="766"/>
    <x v="0"/>
    <s v="R-123659-2026"/>
    <s v="FMB-920"/>
    <s v="BMG-680"/>
    <s v="MUHAMMAD TABISH SIDDIQUI"/>
    <s v="SUBARU"/>
    <s v="KF-J091105"/>
    <s v="LA300F-1511387"/>
    <m/>
    <m/>
    <s v="Jan 16 2026 12:02PM"/>
    <s v="Jan 16 2026  3:16PM"/>
    <s v="KARACHI"/>
    <s v="REMOVED"/>
    <s v="Normal"/>
    <s v="Jan  6 2025 12:00AM"/>
    <x v="14"/>
    <n v="145142"/>
    <x v="0"/>
    <s v="16-Jan-2026"/>
    <s v="WASEEM.TARIQ"/>
    <m/>
  </r>
  <r>
    <n v="767"/>
    <x v="0"/>
    <s v="R-123623-2026"/>
    <s v="FMB-900"/>
    <s v="BHT-929"/>
    <s v="ABDUL KHALID"/>
    <s v="SUZUKI"/>
    <s v="PKS-13035274"/>
    <s v="RS413PK-10035268"/>
    <m/>
    <m/>
    <s v="Jan 15 2026  3:26PM"/>
    <s v="Jan 27 2026  7:39PM"/>
    <s v="KARACHI"/>
    <s v="REMOVED"/>
    <s v="Normal"/>
    <s v="Jan  3 2020 11:55AM"/>
    <x v="14"/>
    <n v="145980"/>
    <x v="0"/>
    <s v="27-Jan-2026"/>
    <s v="WASEEM.TARIQ"/>
    <m/>
  </r>
  <r>
    <n v="768"/>
    <x v="0"/>
    <s v="R-122215-2026"/>
    <s v="TM2 (FM2)"/>
    <s v="KHI1112025"/>
    <s v="AMAR YASIR JUNEJO"/>
    <s v="SUZUKI"/>
    <s v="1024776"/>
    <s v="207490"/>
    <m/>
    <m/>
    <s v="Jan  2 2026  3:44PM"/>
    <s v="Jan  7 2026 10:06AM"/>
    <s v="KARACHI"/>
    <s v="REMOVED"/>
    <s v="Normal"/>
    <s v="Jan 11 2025 12:04PM"/>
    <x v="14"/>
    <n v="323946"/>
    <x v="0"/>
    <s v="7-Jan-2026"/>
    <s v="WASEEM.TARIQ"/>
    <m/>
  </r>
  <r>
    <n v="769"/>
    <x v="0"/>
    <s v="R-122062-2025"/>
    <s v="JM-VG03"/>
    <s v="BK-7008"/>
    <s v="DAWOOD ADNAN"/>
    <s v="KIA"/>
    <s v="G4KEMH627373"/>
    <s v="NNAUM53AZMP300933"/>
    <m/>
    <m/>
    <s v="Dec 31 2025  9:31PM"/>
    <s v="Jan  2 2026  4:33PM"/>
    <s v="KARACHI"/>
    <s v="TRACKER REMOVED"/>
    <s v="Normal"/>
    <s v="Dec  6 2023 10:36AM"/>
    <x v="14"/>
    <n v="312903"/>
    <x v="0"/>
    <s v="2-Jan-2026"/>
    <s v="WASEEM.TARIQ"/>
    <m/>
  </r>
  <r>
    <n v="770"/>
    <x v="0"/>
    <s v="R-122982-2026"/>
    <s v="JM-VG03"/>
    <s v="BYN-385"/>
    <s v="ARSALAN SAMI"/>
    <s v="SUZUKI"/>
    <s v="6R269847"/>
    <s v="NF1AET306H1169844"/>
    <m/>
    <m/>
    <s v="Jan  9 2026  4:45PM"/>
    <s v="Jan 19 2026 12:12PM"/>
    <s v="KARACHI"/>
    <s v="Removal done."/>
    <s v="Normal"/>
    <s v="Jul 11 2019  1:41PM"/>
    <x v="14"/>
    <n v="278400"/>
    <x v="0"/>
    <s v="19-Jan-2026"/>
    <s v="WASEEM.TARIQ"/>
    <m/>
  </r>
  <r>
    <n v="771"/>
    <x v="0"/>
    <s v="R-122352-2026"/>
    <s v="G1C MINI"/>
    <s v="TAD-719"/>
    <s v="INSHAL PHARMACEUTICAL INDUSTRIES"/>
    <s v="MASTER"/>
    <s v="Q220896625D"/>
    <s v="NFJV3JA3XRL005647"/>
    <m/>
    <m/>
    <s v="Jan  5 2026  2:25PM"/>
    <s v="Jan  5 2026  2:57PM"/>
    <s v="ISLAMABAD"/>
    <s v="completed"/>
    <s v="Normal"/>
    <s v="Jan 16 2025  2:06PM"/>
    <x v="14"/>
    <n v="323931"/>
    <x v="0"/>
    <s v="5-Jan-2026"/>
    <s v="WASEEM.TARIQ"/>
    <m/>
  </r>
  <r>
    <n v="772"/>
    <x v="0"/>
    <s v="R-122979-2026"/>
    <s v="FMB-920"/>
    <s v="ANT-160"/>
    <s v="MOHSIN FAROOQ"/>
    <s v="SUZUKI"/>
    <s v="6R259859"/>
    <s v="NF1AET306H1159831"/>
    <m/>
    <m/>
    <s v="Jan  9 2026  4:23PM"/>
    <s v="Jan 12 2026 11:15AM"/>
    <s v="FAISALABAD"/>
    <s v="REMOVED"/>
    <s v="Normal"/>
    <s v="Nov 25 2022  2:27PM"/>
    <x v="14"/>
    <n v="270188"/>
    <x v="0"/>
    <s v="12-Jan-2026"/>
    <s v="WASEEM.TARIQ"/>
    <m/>
  </r>
  <r>
    <n v="773"/>
    <x v="0"/>
    <s v="R-122059-2025"/>
    <s v="FMB910"/>
    <s v="CBN-651"/>
    <s v="SAJJAD HUSSAIN"/>
    <s v="SUZUKI"/>
    <s v="346609"/>
    <s v="1246702"/>
    <m/>
    <m/>
    <s v="Dec 31 2025  9:30PM"/>
    <s v="Jan 16 2026  4:46PM"/>
    <s v="KARACHI"/>
    <s v="Removal done."/>
    <s v="Normal"/>
    <s v="May 29 2025  1:55PM"/>
    <x v="14"/>
    <n v="337919"/>
    <x v="0"/>
    <s v="16-Jan-2026"/>
    <s v="WASEEM.TARIQ"/>
    <m/>
  </r>
  <r>
    <n v="774"/>
    <x v="0"/>
    <s v="R-122166-2026"/>
    <s v="FMB-920"/>
    <s v="SKT2111228"/>
    <s v="TARIQ MEHMOOD"/>
    <s v="PEUGEOT"/>
    <s v="10XVDP1898972"/>
    <s v="NG3USHNLVMH501191"/>
    <m/>
    <m/>
    <s v="Jan  2 2026 12:26PM"/>
    <s v="Jan  6 2026  4:05PM"/>
    <s v="SIALKOT"/>
    <s v="Normal"/>
    <s v="Normal"/>
    <s v="Nov 21 2022  2:04PM"/>
    <x v="14"/>
    <n v="269688"/>
    <x v="0"/>
    <s v="6-Jan-2026"/>
    <s v="WASEEM.TARIQ"/>
    <m/>
  </r>
  <r>
    <n v="775"/>
    <x v="0"/>
    <s v="R-122106-2026"/>
    <s v="FMB-920"/>
    <s v="ARW-292"/>
    <s v="MIHAMMAD UMAR"/>
    <s v="SUZUKI"/>
    <s v="Z207141"/>
    <s v="10107144"/>
    <m/>
    <m/>
    <s v="Jan  1 2026 12:35PM"/>
    <s v="Jan 31 2026  2:59PM"/>
    <s v="GUJRAT"/>
    <s v="done"/>
    <s v="Normal"/>
    <s v="Oct 16 2020  1:53PM"/>
    <x v="14"/>
    <n v="199762"/>
    <x v="0"/>
    <s v="31-Jan-2026"/>
    <s v="WASEEM.TARIQ"/>
    <m/>
  </r>
  <r>
    <n v="776"/>
    <x v="0"/>
    <s v="R-123381-2026"/>
    <s v="G1C MINI"/>
    <s v="ARU-14"/>
    <s v="MUHAMMAD HAROON"/>
    <s v="TOYOTA"/>
    <s v="Q345629"/>
    <s v="ZRE172R-7044798"/>
    <m/>
    <m/>
    <s v="Jan 12 2026  4:19PM"/>
    <s v="Jan 26 2026  6:52PM"/>
    <s v="PESHAWAR"/>
    <s v="REMOVED"/>
    <s v="Normal"/>
    <s v="Jan  8 2025  5:52PM"/>
    <x v="14"/>
    <n v="201913"/>
    <x v="0"/>
    <s v="26-Jan-2026"/>
    <s v="WASEEM.TARIQ"/>
    <m/>
  </r>
  <r>
    <n v="777"/>
    <x v="0"/>
    <s v="R-123728-2026"/>
    <s v="FMB-920"/>
    <s v="AZF-148"/>
    <s v="HASSAN UL BANA"/>
    <s v="SUZUKI"/>
    <s v="1004906"/>
    <s v="104882"/>
    <m/>
    <m/>
    <s v="Jan 17 2026 11:04AM"/>
    <s v="Jan 28 2026  1:42PM"/>
    <s v="FAISALABAD"/>
    <s v="removed"/>
    <s v="Normal"/>
    <s v="Feb  2 2023  4:20PM"/>
    <x v="14"/>
    <n v="275514"/>
    <x v="0"/>
    <s v="28-Jan-2026"/>
    <s v="WASEEM.TARIQ"/>
    <m/>
  </r>
  <r>
    <n v="778"/>
    <x v="0"/>
    <s v="R-121630-2025"/>
    <s v="JM-VG03"/>
    <s v="ABB-572"/>
    <s v="IMPERIAL MOTORS"/>
    <s v="HONDA"/>
    <s v="L13Z17446535"/>
    <s v="NFBGM1549GR187436"/>
    <m/>
    <m/>
    <s v="Dec 23 2025  1:45PM"/>
    <s v="Jan 28 2026  3:35PM"/>
    <s v="ISLAMABAD"/>
    <s v="removed"/>
    <s v="Normal"/>
    <s v="Nov  5 2025  1:33PM"/>
    <x v="14"/>
    <n v="357166"/>
    <x v="0"/>
    <s v="28-Jan-2026"/>
    <s v="WASEEM.TARIQ"/>
    <m/>
  </r>
  <r>
    <n v="779"/>
    <x v="0"/>
    <s v="R-124243-2026"/>
    <s v="FMB-920"/>
    <s v="ALG-707"/>
    <s v="RANA FAHAD MEHMOOD"/>
    <s v="HONDA"/>
    <s v="16929768"/>
    <s v="MR082344"/>
    <m/>
    <m/>
    <s v="Jan 26 2026 11:59AM"/>
    <s v="Jan 27 2026  2:12PM"/>
    <s v="LAHORE"/>
    <s v="REMOVED"/>
    <s v="Normal"/>
    <s v="Jan 13 2022 12:37PM"/>
    <x v="14"/>
    <n v="242643"/>
    <x v="0"/>
    <s v="27-Jan-2026"/>
    <s v="WASEEM.TARIQ"/>
    <m/>
  </r>
  <r>
    <n v="780"/>
    <x v="0"/>
    <s v="R-122742-2026"/>
    <s v="FMB-920"/>
    <s v="LHE1212237"/>
    <s v="ABDUL KHALIQ AZAD"/>
    <s v="TOYOTA"/>
    <s v="Q087890"/>
    <s v="6065334"/>
    <m/>
    <m/>
    <s v="Jan  9 2026 12:12PM"/>
    <s v="Jan 10 2026 12:32PM"/>
    <s v="LAHORE"/>
    <s v="Removal Done."/>
    <s v="Normal"/>
    <s v="Jan 12 2022  1:50PM"/>
    <x v="14"/>
    <n v="242511"/>
    <x v="0"/>
    <s v="10-Jan-2026"/>
    <s v="WASEEM.TARIQ"/>
    <m/>
  </r>
  <r>
    <n v="781"/>
    <x v="0"/>
    <s v="R-122899-2026"/>
    <s v="FMB-920"/>
    <s v="LHE311219DI2232"/>
    <s v="ABDULLAH RIZWAN"/>
    <s v="TOYOTA"/>
    <s v="Z570010"/>
    <s v="4198241"/>
    <m/>
    <m/>
    <s v="Jan  9 2026  3:10PM"/>
    <s v="Jan 12 2026 11:19AM"/>
    <s v="LAHORE"/>
    <s v="REMOVED"/>
    <s v="Normal"/>
    <s v="Jan  1 2020 11:26AM"/>
    <x v="14"/>
    <n v="145911"/>
    <x v="0"/>
    <s v="12-Jan-2026"/>
    <s v="WASEEM.TARIQ"/>
    <m/>
  </r>
  <r>
    <n v="782"/>
    <x v="0"/>
    <s v="R-122736-2026"/>
    <s v="FMB-900"/>
    <s v="BSP-127"/>
    <s v="Ali Ahmed"/>
    <s v="TOYOTA"/>
    <s v="12424"/>
    <s v="7007253"/>
    <m/>
    <m/>
    <s v="Jan  9 2026 12:06PM"/>
    <s v="Jan  9 2026 12:55PM"/>
    <s v="KARACHI"/>
    <s v="REMOVED"/>
    <s v="Normal"/>
    <s v="Jan  4 2024  1:52PM"/>
    <x v="14"/>
    <n v="202152"/>
    <x v="0"/>
    <s v="9-Jan-2026"/>
    <s v="WASEEM.TARIQ"/>
    <m/>
  </r>
  <r>
    <n v="783"/>
    <x v="0"/>
    <s v="R-122218-2026"/>
    <s v="G1C MINI"/>
    <s v="BRF-649"/>
    <s v="ANEEL KUMAR"/>
    <s v="DAIHATSU"/>
    <s v="707628"/>
    <s v="BRF1"/>
    <m/>
    <m/>
    <s v="Jan  2 2026  4:41PM"/>
    <s v="Jan  2 2026  5:45PM"/>
    <s v="KARACHI"/>
    <s v="REMOVED"/>
    <s v="Normal"/>
    <s v="Jan 15 2020  2:41PM"/>
    <x v="14"/>
    <n v="146777"/>
    <x v="0"/>
    <s v="2-Jan-2026"/>
    <s v="WASEEM.TARIQ"/>
    <m/>
  </r>
  <r>
    <n v="784"/>
    <x v="0"/>
    <s v="R-124227-2026"/>
    <s v="FMB910"/>
    <s v="LE20-5918"/>
    <s v="SUNCROP PAKISTAN (PVT.) LIMITED"/>
    <s v="SUZUKI"/>
    <s v="153934"/>
    <s v="10053932"/>
    <m/>
    <m/>
    <s v="Jan 26 2026 11:10AM"/>
    <s v="Jan 26 2026  5:23PM"/>
    <s v="MULTAN"/>
    <s v="Removal Done."/>
    <s v="Normal"/>
    <s v="Sep 14 2024 12:02PM"/>
    <x v="14"/>
    <n v="312275"/>
    <x v="0"/>
    <s v="26-Jan-2026"/>
    <s v="WASEEM.TARIQ"/>
    <m/>
  </r>
  <r>
    <n v="785"/>
    <x v="0"/>
    <s v="R-102494-2025"/>
    <s v="FMB-920"/>
    <s v="BCZ-122(REMOVED)"/>
    <s v="INDUS MOTOR COMPANY"/>
    <s v="TOYOTA"/>
    <s v="9Z01234(REMOVED)"/>
    <s v="ZVG10R-0900283(REMOVED)"/>
    <m/>
    <m/>
    <s v="May  5 2025  4:03PM"/>
    <s v="Jan 13 2026  2:26PM"/>
    <s v="FAISALABAD"/>
    <s v="REMOVED"/>
    <s v="Normal"/>
    <s v="Dec 15 2023  3:42PM"/>
    <x v="14"/>
    <n v="292512"/>
    <x v="0"/>
    <s v="13-Jan-2026"/>
    <s v="WASEEM.TARIQ"/>
    <m/>
  </r>
  <r>
    <n v="786"/>
    <x v="0"/>
    <s v="R-124274-2026"/>
    <s v="G1C MINI"/>
    <s v="BRH-360"/>
    <s v="MUHAMMAD FAZIL QAMAR"/>
    <s v="UNITED"/>
    <s v="K05604052W"/>
    <s v="BRH-360"/>
    <m/>
    <m/>
    <s v="Jan 26 2026  2:07PM"/>
    <s v="Jan 29 2026  4:07PM"/>
    <s v="KARACHI"/>
    <s v="REMOVED"/>
    <s v="Normal"/>
    <s v="Aug 22 2025  6:39PM"/>
    <x v="14"/>
    <n v="348245"/>
    <x v="0"/>
    <s v="29-Jan-2026"/>
    <s v="WASEEM.TARIQ"/>
    <m/>
  </r>
  <r>
    <n v="787"/>
    <x v="0"/>
    <s v="R-124216-2026"/>
    <s v="JM-VG03"/>
    <s v="TMK-111"/>
    <s v="HABIB BALOCH (AFRIDI LOGISTICS)"/>
    <s v="HINO"/>
    <s v="FMZPKPA"/>
    <s v="FMZPKPA-19057"/>
    <m/>
    <m/>
    <s v="Jan 26 2026 10:27AM"/>
    <s v="Jan 26 2026 11:04AM"/>
    <s v="KARACHI"/>
    <s v="Removal done ."/>
    <s v="Normal"/>
    <s v="Nov 25 2021  2:20PM"/>
    <x v="14"/>
    <n v="234631"/>
    <x v="0"/>
    <s v="26-Jan-2026"/>
    <s v="WASEEM.TARIQ"/>
    <m/>
  </r>
  <r>
    <n v="788"/>
    <x v="0"/>
    <s v="R-124599-2026"/>
    <m/>
    <s v="BRQ-260"/>
    <s v="ADAMJEE PHARMA SERVICES"/>
    <s v="SUZUKI"/>
    <s v="154949"/>
    <s v="10054932"/>
    <m/>
    <m/>
    <s v="Jan 29 2026  1:02PM"/>
    <s v="Jan 29 2026  1:07PM"/>
    <s v="KARACHI"/>
    <s v="REMOVED"/>
    <s v="Normal"/>
    <s v="Jan 14 2025 12:00AM"/>
    <x v="14"/>
    <n v="169969"/>
    <x v="0"/>
    <s v="29-Jan-2026"/>
    <s v="WASEEM.TARIQ"/>
    <m/>
  </r>
  <r>
    <n v="789"/>
    <x v="0"/>
    <s v="R-124397-2026"/>
    <s v="FMB910"/>
    <s v="FSL31724DI10667"/>
    <s v="FAISAL WASEEM"/>
    <s v="SUZUKI"/>
    <s v="6R315720"/>
    <s v="NF1AET306H1215705"/>
    <m/>
    <m/>
    <s v="Jan 27 2026  4:24PM"/>
    <s v="Jan 28 2026  3:30PM"/>
    <s v="FAISALABAD"/>
    <s v="permanent removal done"/>
    <s v="Normal"/>
    <s v="Jul  4 2022  9:36AM"/>
    <x v="14"/>
    <n v="308870"/>
    <x v="0"/>
    <s v="28-Jan-2026"/>
    <s v="WASEEM.TARIQ"/>
    <m/>
  </r>
  <r>
    <n v="790"/>
    <x v="0"/>
    <s v="R-124440-2026"/>
    <s v="FMB-920"/>
    <s v="LEF15-38"/>
    <s v="MUHAMMAD AAMIR SALEEM"/>
    <s v="TOYOTA"/>
    <s v="2TR1086732"/>
    <s v="TRJ1500020764"/>
    <m/>
    <m/>
    <s v="Jan 28 2026  1:37PM"/>
    <s v="Jan 28 2026  2:20PM"/>
    <s v="GUJRAT"/>
    <s v="done ?"/>
    <s v="Normal"/>
    <s v="Jan 11 2021  4:31PM"/>
    <x v="14"/>
    <n v="145772"/>
    <x v="0"/>
    <s v="28-Jan-2026"/>
    <s v="WASEEM.TARIQ"/>
    <m/>
  </r>
  <r>
    <n v="791"/>
    <x v="0"/>
    <s v="R-124614-2026"/>
    <s v="FM-1100"/>
    <s v="CCJ-528"/>
    <s v="SYED MAZHAR ALI"/>
    <s v="SUZUKI"/>
    <s v="6R365398"/>
    <s v="H1265414"/>
    <m/>
    <m/>
    <s v="Jan 29 2026  2:01PM"/>
    <s v="Jan 30 2026  4:31PM"/>
    <s v="KARACHI"/>
    <s v="REMOVED"/>
    <s v="Normal"/>
    <s v="Oct  2 2025  3:02PM"/>
    <x v="14"/>
    <n v="352877"/>
    <x v="0"/>
    <s v="30-Jan-2026"/>
    <s v="WASEEM.TARIQ"/>
    <m/>
  </r>
  <r>
    <n v="792"/>
    <x v="0"/>
    <s v="R-123572-2026"/>
    <s v="G1C MINI"/>
    <s v="HDD29823DI9871"/>
    <s v="MUHAMMAD SOHAIL SIDDIQUI"/>
    <s v="SUZUKI"/>
    <s v="1016576"/>
    <s v="00116574"/>
    <m/>
    <m/>
    <s v="Jan 14 2026  5:16PM"/>
    <s v="Jan 21 2026  7:29PM"/>
    <s v="MIRPURKHAS"/>
    <s v="removed"/>
    <s v="Normal"/>
    <s v="May 20 2021 11:35AM"/>
    <x v="14"/>
    <n v="286110"/>
    <x v="0"/>
    <s v="21-Jan-2026"/>
    <s v="WASEEM.TARIQ"/>
    <m/>
  </r>
  <r>
    <n v="793"/>
    <x v="0"/>
    <s v="R-123655-2026"/>
    <s v="FMB-920"/>
    <s v="RWL1312221"/>
    <s v="MALIK MUHAMMAD JAVED"/>
    <s v="SUZUKI"/>
    <s v="227400"/>
    <s v="10127423"/>
    <m/>
    <m/>
    <s v="Jan 16 2026 11:39AM"/>
    <s v="Jan 24 2026  1:28PM"/>
    <s v="ISLAMABAD"/>
    <s v="REMOVED"/>
    <s v="Normal"/>
    <s v="Jan 13 2022  3:47PM"/>
    <x v="14"/>
    <n v="242615"/>
    <x v="0"/>
    <s v="24-Jan-2026"/>
    <s v="WASEEM.TARIQ"/>
    <m/>
  </r>
  <r>
    <n v="794"/>
    <x v="0"/>
    <s v="R-123380-2026"/>
    <s v="FMB-920"/>
    <s v="BBJ-455"/>
    <s v="SYED USAMA ALI SHAH"/>
    <s v="HYUNDAI"/>
    <s v="G4NANU273327"/>
    <s v="FMNN306078"/>
    <m/>
    <m/>
    <s v="Jan 12 2026  4:13PM"/>
    <s v="Jan 14 2026  3:59PM"/>
    <s v="FAISALABAD"/>
    <s v="permanent removal"/>
    <s v="Normal"/>
    <s v="Apr 24 2019  2:20PM"/>
    <x v="14"/>
    <n v="273035"/>
    <x v="0"/>
    <s v="14-Jan-2026"/>
    <s v="WASEEM.TARIQ"/>
    <m/>
  </r>
  <r>
    <n v="795"/>
    <x v="0"/>
    <s v="R-123340-2026"/>
    <s v="JM-VG03"/>
    <s v="AAK-714"/>
    <s v="HASNAIN NAWAZ"/>
    <s v="SUZUKI"/>
    <s v="139690"/>
    <s v="101039659"/>
    <m/>
    <m/>
    <s v="Jan 12 2026 12:44PM"/>
    <s v="Jan 14 2026  3:39PM"/>
    <s v="VEHARI"/>
    <s v="REMOVED"/>
    <s v="Normal"/>
    <s v="Aug 28 2025 10:05AM"/>
    <x v="14"/>
    <n v="306282"/>
    <x v="0"/>
    <s v="14-Jan-2026"/>
    <s v="WASEEM.TARIQ"/>
    <m/>
  </r>
  <r>
    <n v="796"/>
    <x v="0"/>
    <s v="R-123457-2026"/>
    <s v="FMB-920"/>
    <s v="BXP-950"/>
    <s v="MUHAMMAD IMRAN"/>
    <s v="SUZUKI"/>
    <s v="6R245789"/>
    <s v="NF1AET306H1145762"/>
    <m/>
    <m/>
    <s v="Jan 13 2026  5:12PM"/>
    <s v="Jan 16 2026 10:22AM"/>
    <s v="KARACHI"/>
    <s v="REMOVED"/>
    <s v="Normal"/>
    <s v="Sep 30 2019 12:00AM"/>
    <x v="14"/>
    <n v="307061"/>
    <x v="0"/>
    <s v="16-Jan-2026"/>
    <s v="WASEEM.TARIQ"/>
    <m/>
  </r>
  <r>
    <n v="797"/>
    <x v="0"/>
    <s v="R-123732-2026"/>
    <s v="G1C MINI"/>
    <s v="BUB-188"/>
    <s v="ABDUL RAFAY"/>
    <s v="TOYOTA"/>
    <s v="2A31511"/>
    <s v="BUB-188"/>
    <m/>
    <m/>
    <s v="Jan 17 2026 11:05AM"/>
    <s v="Jan 19 2026 11:52AM"/>
    <s v="KARACHI"/>
    <s v="Removal done"/>
    <s v="Normal"/>
    <s v="Jul 30 2025  5:04PM"/>
    <x v="15"/>
    <n v="345580"/>
    <x v="0"/>
    <s v="19-Jan-2026"/>
    <s v="YOUSUF.KHAN"/>
    <m/>
  </r>
  <r>
    <n v="798"/>
    <x v="0"/>
    <s v="R-124293-2026"/>
    <s v="FMB-920"/>
    <s v="BFT-820"/>
    <s v="ASIF ABDUL RASHEED"/>
    <s v="SUZUKI"/>
    <s v="PK10B114657"/>
    <s v="A1J310PK10014659"/>
    <m/>
    <m/>
    <s v="Jan 26 2026  4:09PM"/>
    <s v="Jan 27 2026 12:28PM"/>
    <s v="KARACHI"/>
    <s v="Removal done"/>
    <s v="Normal"/>
    <s v="Mar  1 2022  4:38PM"/>
    <x v="15"/>
    <n v="246651"/>
    <x v="0"/>
    <s v="27-Jan-2026"/>
    <s v="YOUSUF.KHAN"/>
    <m/>
  </r>
  <r>
    <n v="799"/>
    <x v="0"/>
    <s v="R-123353-2026"/>
    <s v="FMB-920"/>
    <s v="BSD-723"/>
    <s v="WAQAR AHMED ADIL"/>
    <s v="TOYOTA"/>
    <s v="1845785"/>
    <s v="2206328"/>
    <m/>
    <m/>
    <s v="Jan 12 2026  1:02PM"/>
    <s v="Jan 12 2026  5:55PM"/>
    <s v="KARACHI"/>
    <s v="Removal done"/>
    <s v="Normal"/>
    <s v="Feb 26 2021  4:40PM"/>
    <x v="15"/>
    <n v="209702"/>
    <x v="0"/>
    <s v="12-Jan-2026"/>
    <s v="YOUSUF.KHAN"/>
    <m/>
  </r>
  <r>
    <n v="800"/>
    <x v="0"/>
    <s v="R-123674-2026"/>
    <s v="FMB910"/>
    <s v="ATN-176"/>
    <s v="Basit Zain"/>
    <s v="HONDA"/>
    <s v="L15Z81016704"/>
    <s v="NFBGN9660RR044437"/>
    <m/>
    <m/>
    <s v="Jan 16 2026 12:42PM"/>
    <s v="Jan 16 2026  3:34PM"/>
    <s v="LAHORE"/>
    <s v="Removal done"/>
    <s v="Normal"/>
    <s v="Sep 18 2025 12:00AM"/>
    <x v="15"/>
    <n v="315841"/>
    <x v="0"/>
    <s v="16-Jan-2026"/>
    <s v="YOUSUF.KHAN"/>
    <m/>
  </r>
  <r>
    <n v="801"/>
    <x v="0"/>
    <s v="R-123348-2026"/>
    <s v="FMB-920"/>
    <s v="ISL16120244"/>
    <s v="mr.HUMAYUN RIZWAN"/>
    <s v="TOYOTA"/>
    <s v="9Z01133"/>
    <s v="R-0900164"/>
    <m/>
    <m/>
    <s v="Jan 12 2026 12:51PM"/>
    <s v="Jan 12 2026 12:52PM"/>
    <s v="ISLAMABAD"/>
    <s v="Removal done"/>
    <s v="Normal"/>
    <s v="Jan 16 2024  3:42PM"/>
    <x v="15"/>
    <n v="294824"/>
    <x v="0"/>
    <s v="12-Jan-2026"/>
    <s v="YOUSUF.KHAN"/>
    <m/>
  </r>
  <r>
    <n v="802"/>
    <x v="0"/>
    <s v="R-123586-2026"/>
    <s v="JM-VG03"/>
    <s v="SKT24924DI10877"/>
    <s v="SHEHROZ MUSHTAQ"/>
    <s v="TOYOTA"/>
    <s v="Q108674"/>
    <s v="ZRE171R-6086187"/>
    <m/>
    <m/>
    <s v="Jan 15 2026 10:34AM"/>
    <s v="Jan 15 2026  4:43PM"/>
    <s v="SIALKOT"/>
    <s v="Norma"/>
    <s v="Normal"/>
    <s v="Jun  3 2021  5:24PM"/>
    <x v="15"/>
    <n v="313286"/>
    <x v="0"/>
    <s v="15-Jan-2026"/>
    <s v="YOUSUF.KHAN"/>
    <m/>
  </r>
  <r>
    <n v="803"/>
    <x v="0"/>
    <s v="R-123793-2026"/>
    <s v="JM-VG03"/>
    <s v="GJRN25924DI10891"/>
    <s v="NADEEM ANWAR GORAYA"/>
    <s v="HYUNDAI"/>
    <s v="G4NAPU361249"/>
    <s v="PMHJ2813SRN217542"/>
    <m/>
    <m/>
    <s v="Jan 19 2026 11:24AM"/>
    <s v="Jan 19 2026  2:58PM"/>
    <s v="GUJRANWALA"/>
    <s v="Removal Done ??"/>
    <s v="Normal"/>
    <s v="Mar  3 2021  1:05PM"/>
    <x v="15"/>
    <n v="313473"/>
    <x v="0"/>
    <s v="19-Jan-2026"/>
    <s v="YOUSUF.KHAN"/>
    <m/>
  </r>
  <r>
    <n v="804"/>
    <x v="0"/>
    <s v="R-123189-2026"/>
    <s v="JM-VG03"/>
    <s v="PESH211120243"/>
    <s v="MUNAWAR KHAN"/>
    <s v="SUZUKI"/>
    <n v="327451"/>
    <s v="1227281"/>
    <m/>
    <m/>
    <s v="Jan 10 2026 11:32AM"/>
    <s v="Jan 15 2026  4:48PM"/>
    <s v="PESHAWAR"/>
    <s v="Removal done"/>
    <s v="Normal"/>
    <s v="Nov 21 2024  4:44PM"/>
    <x v="15"/>
    <n v="319129"/>
    <x v="0"/>
    <s v="15-Jan-2026"/>
    <s v="YOUSUF.KHAN"/>
    <m/>
  </r>
  <r>
    <n v="805"/>
    <x v="0"/>
    <s v="R-123266-2026"/>
    <s v="FMB-920"/>
    <s v="ALX-417"/>
    <s v="Zulfiqar"/>
    <s v="SUZUKI"/>
    <n v="179787"/>
    <s v="10079776"/>
    <m/>
    <m/>
    <s v="Jan 10 2026 12:53PM"/>
    <s v="Jan 10 2026  3:21PM"/>
    <s v="LAHORE"/>
    <s v="Removal done"/>
    <s v="Normal"/>
    <s v="Jan 17 2024 12:00AM"/>
    <x v="15"/>
    <n v="90860"/>
    <x v="0"/>
    <s v="10-Jan-2026"/>
    <s v="YOUSUF.KHAN"/>
    <m/>
  </r>
  <r>
    <n v="806"/>
    <x v="0"/>
    <s v="R-122383-2026"/>
    <s v="FMB910"/>
    <s v="LEA20-4902"/>
    <s v="MR. DAWOOD"/>
    <s v="SUZUKI"/>
    <n v="201114"/>
    <s v="10101099"/>
    <m/>
    <m/>
    <s v="Jan  5 2026  3:50PM"/>
    <s v="Jan  5 2026  6:45PM"/>
    <s v="GUJRANWALA"/>
    <s v="Removal Done"/>
    <s v="Normal"/>
    <s v="Dec 27 2022  5:23PM"/>
    <x v="15"/>
    <n v="272572"/>
    <x v="0"/>
    <s v="5-Jan-2026"/>
    <s v="YOUSUF.KHAN"/>
    <m/>
  </r>
  <r>
    <n v="807"/>
    <x v="0"/>
    <s v="R-123031-2026"/>
    <s v="FMB-920"/>
    <s v="FSL30921113"/>
    <s v="MUHAMMAD FAISAL"/>
    <s v="SUZUKI"/>
    <s v="R06A-2069764"/>
    <s v="DA17V-233765"/>
    <m/>
    <m/>
    <s v="Jan 10 2026 11:04AM"/>
    <s v="Jan 16 2026  4:37PM"/>
    <s v="FAISALABAD"/>
    <s v="ok"/>
    <s v="Normal"/>
    <s v="Oct  2 2021 11:11AM"/>
    <x v="15"/>
    <n v="234013"/>
    <x v="0"/>
    <s v="16-Jan-2026"/>
    <s v="YOUSUF.KHAN"/>
    <m/>
  </r>
  <r>
    <n v="808"/>
    <x v="0"/>
    <s v="R-123317-2026"/>
    <s v="FMB-900"/>
    <s v="APT-090"/>
    <s v="NAEEM ABID"/>
    <s v="TOYOTA"/>
    <s v="Q062822"/>
    <s v="ZRE171R6040320"/>
    <m/>
    <m/>
    <s v="Jan 12 2026 12:09PM"/>
    <s v="Jan 12 2026  3:09PM"/>
    <s v="MULTAN"/>
    <s v="Removal done"/>
    <s v="Normal"/>
    <s v="Jan  2 2021  1:12PM"/>
    <x v="15"/>
    <n v="205526"/>
    <x v="0"/>
    <s v="12-Jan-2026"/>
    <s v="YOUSUF.KHAN"/>
    <m/>
  </r>
  <r>
    <n v="809"/>
    <x v="0"/>
    <s v="R-122392-2026"/>
    <s v="FMB-920"/>
    <s v="AZJ-749"/>
    <s v="WASEEM ALI"/>
    <s v="SUZUKI"/>
    <n v="578581"/>
    <s v="485463"/>
    <m/>
    <m/>
    <s v="Jan  6 2026  9:44AM"/>
    <s v="Jan  9 2026 12:21PM"/>
    <s v="KARACHI"/>
    <s v="Removal done"/>
    <s v="Normal"/>
    <s v="Mar 20 2023 12:21PM"/>
    <x v="15"/>
    <n v="278263"/>
    <x v="0"/>
    <s v="9-Jan-2026"/>
    <s v="YOUSUF.KHAN"/>
    <m/>
  </r>
  <r>
    <n v="810"/>
    <x v="0"/>
    <s v="R-122223-2026"/>
    <s v="MTB-100"/>
    <s v="BZD-136"/>
    <s v="SHAFQAT HUSSAIN"/>
    <s v="SUZUKI"/>
    <s v="6R284990"/>
    <s v="NF1AET306H1184947"/>
    <m/>
    <m/>
    <s v="Jan  2 2026  4:45PM"/>
    <s v="Jan  2 2026  5:01PM"/>
    <s v="KARACHI"/>
    <s v="Removal done"/>
    <s v="Normal"/>
    <s v="Nov 20 2023 10:56AM"/>
    <x v="15"/>
    <n v="290797"/>
    <x v="0"/>
    <s v="2-Jan-2026"/>
    <s v="YOUSUF.KHAN"/>
    <m/>
  </r>
  <r>
    <n v="811"/>
    <x v="0"/>
    <s v="R-122199-2026"/>
    <s v="G1C MINI"/>
    <s v="ACY-813"/>
    <s v="CH RIZWAN ALI"/>
    <s v="TOYOTA"/>
    <s v="2A26443"/>
    <s v="R7015958"/>
    <m/>
    <m/>
    <s v="Jan  2 2026  1:55PM"/>
    <s v="Jan  5 2026  2:17PM"/>
    <s v="LAHORE"/>
    <s v="Removal done"/>
    <s v="Normal"/>
    <s v="Sep 24 2025  9:07PM"/>
    <x v="15"/>
    <n v="351881"/>
    <x v="0"/>
    <s v="5-Jan-2026"/>
    <s v="YOUSUF.KHAN"/>
    <m/>
  </r>
  <r>
    <n v="812"/>
    <x v="0"/>
    <s v="R-122442-2026"/>
    <s v="FMB-920"/>
    <s v="BWA-787"/>
    <s v="NASREEN BIBI"/>
    <s v="TOYOTA"/>
    <s v="Q089294"/>
    <s v="6066893"/>
    <m/>
    <m/>
    <s v="Jan  6 2026  4:56PM"/>
    <s v="Jan  8 2026 12:44PM"/>
    <s v="KARACHI"/>
    <s v="Removal done"/>
    <s v="Normal"/>
    <s v="Feb  2 2019 12:55PM"/>
    <x v="15"/>
    <n v="246499"/>
    <x v="0"/>
    <s v="8-Jan-2026"/>
    <s v="YOUSUF.KHAN"/>
    <m/>
  </r>
  <r>
    <n v="813"/>
    <x v="0"/>
    <s v="R-122177-2026"/>
    <s v="MTB-100"/>
    <s v="ARB-543"/>
    <s v="MRS. ATIYA BATOOL"/>
    <s v="HONDA"/>
    <s v="L15Z14802969"/>
    <s v="NFBDG183XLR019652"/>
    <m/>
    <m/>
    <s v="Jan  2 2026 12:32PM"/>
    <s v="Jan 16 2026  3:29PM"/>
    <s v="GUJRAT"/>
    <s v="removal done ???"/>
    <s v="Normal"/>
    <s v="Nov  6 2020 12:54PM"/>
    <x v="15"/>
    <n v="201458"/>
    <x v="0"/>
    <s v="16-Jan-2026"/>
    <s v="YOUSUF.KHAN"/>
    <m/>
  </r>
  <r>
    <n v="814"/>
    <x v="0"/>
    <s v="R-122147-2026"/>
    <s v="G1C MINI"/>
    <s v="BSK-622"/>
    <s v="MUHAMMAD KAMIL"/>
    <s v="TOYOTA"/>
    <s v="2A05227"/>
    <s v="NSP150R7002742"/>
    <m/>
    <m/>
    <s v="Jan  2 2026 10:55AM"/>
    <s v="Jan  6 2026 12:31PM"/>
    <s v="KARACHI"/>
    <s v="Removal done"/>
    <s v="Normal"/>
    <s v="Nov 18 2022  4:52PM"/>
    <x v="15"/>
    <n v="269620"/>
    <x v="0"/>
    <s v="6-Jan-2026"/>
    <s v="YOUSUF.KHAN"/>
    <m/>
  </r>
  <r>
    <n v="815"/>
    <x v="0"/>
    <s v="R-121974-2025"/>
    <s v="JM-VG03"/>
    <s v="CAG-865"/>
    <s v="NOMAN JAMAL"/>
    <s v="SUZUKI"/>
    <n v="317840"/>
    <s v="1217842"/>
    <m/>
    <m/>
    <s v="Dec 30 2025  4:41PM"/>
    <s v="Jan  1 2026  3:45PM"/>
    <s v="KARACHI"/>
    <s v="Removal Done."/>
    <s v="Normal"/>
    <s v="Jan 28 2022 12:00AM"/>
    <x v="15"/>
    <n v="311348"/>
    <x v="0"/>
    <s v="1-Jan-2026"/>
    <s v="YOUSUF.KHAN"/>
    <m/>
  </r>
  <r>
    <n v="816"/>
    <x v="0"/>
    <s v="R-122092-2026"/>
    <s v="FMB-900"/>
    <s v="GUJ3102231"/>
    <s v="MR. ASAD AZIZ"/>
    <s v="CHANGAN"/>
    <n v="506362"/>
    <s v="1016656"/>
    <m/>
    <m/>
    <s v="Jan  1 2026 12:29PM"/>
    <s v="Jan  6 2026 12:16PM"/>
    <s v="JHELUM"/>
    <s v="Removal done"/>
    <s v="Normal"/>
    <s v="Oct  3 2022 11:38AM"/>
    <x v="15"/>
    <n v="265993"/>
    <x v="0"/>
    <s v="6-Jan-2026"/>
    <s v="YOUSUF.KHAN"/>
    <m/>
  </r>
  <r>
    <n v="817"/>
    <x v="0"/>
    <s v="R-121845-2025"/>
    <s v="FMB-920"/>
    <s v="BUN-763"/>
    <s v="GHULAM MUSTAFA HASHMI"/>
    <s v="TOYOTA"/>
    <s v="1KR2129891"/>
    <s v="KSP1302236714"/>
    <m/>
    <m/>
    <s v="Dec 29 2025  9:40AM"/>
    <s v="Jan  1 2026  7:21PM"/>
    <s v="KARACHI"/>
    <s v="Removal done."/>
    <s v="Normal"/>
    <s v="Sep 17 2021  7:40PM"/>
    <x v="15"/>
    <n v="232867"/>
    <x v="0"/>
    <s v="1-Jan-2026"/>
    <s v="YOUSUF.KHAN"/>
    <m/>
  </r>
  <r>
    <n v="818"/>
    <x v="0"/>
    <s v="R-122780-2026"/>
    <s v="G1C MINI"/>
    <s v="AUX-320"/>
    <s v="MUMTAZ HUSSAIN"/>
    <s v="TOYOTA"/>
    <s v="2A35453"/>
    <s v="7022069"/>
    <m/>
    <m/>
    <s v="Jan  9 2026 12:38PM"/>
    <s v="Jan  9 2026  1:11PM"/>
    <s v="BAHAWALNAGAR"/>
    <s v="Removal done"/>
    <s v="Normal"/>
    <s v="Jan 15 2024 12:00AM"/>
    <x v="15"/>
    <n v="272432"/>
    <x v="0"/>
    <s v="9-Jan-2026"/>
    <s v="YOUSUF.KHAN"/>
    <m/>
  </r>
  <r>
    <n v="819"/>
    <x v="0"/>
    <s v="R-116615-2025"/>
    <s v="G1C MINI"/>
    <s v="KNW192351"/>
    <s v="MUHAMMAD AHSAN"/>
    <s v="HONDA"/>
    <s v="R18Z12905966"/>
    <s v="NFBFC6666GR008426"/>
    <m/>
    <m/>
    <s v="Oct 30 2025 12:08PM"/>
    <s v="Jan 30 2026  5:00PM"/>
    <s v="JHANG"/>
    <s v="removal done"/>
    <s v="Normal"/>
    <s v="Sep  1 2023  6:33PM"/>
    <x v="15"/>
    <n v="286442"/>
    <x v="0"/>
    <s v="30-Jan-2026"/>
    <s v="YOUSUF.KHAN"/>
    <m/>
  </r>
  <r>
    <n v="820"/>
    <x v="0"/>
    <s v="R-118012-2025"/>
    <s v="FMB-920"/>
    <s v="LEC17-8992"/>
    <s v="ZAHEER ABBAS"/>
    <s v="SUZUKI"/>
    <s v="LEC-125619"/>
    <s v="10025619"/>
    <m/>
    <m/>
    <s v="Nov 18 2025  4:42PM"/>
    <s v="Jan 28 2026  5:55PM"/>
    <s v="OKARA"/>
    <s v="Removal done"/>
    <s v="Normal"/>
    <s v="Nov  6 2023 10:47AM"/>
    <x v="15"/>
    <n v="290110"/>
    <x v="0"/>
    <s v="28-Jan-2026"/>
    <s v="YOUSUF.KHAN"/>
    <m/>
  </r>
  <r>
    <n v="821"/>
    <x v="0"/>
    <s v="R-121865-2025"/>
    <s v="FMB-920"/>
    <s v="ABE-381"/>
    <s v="MONIUM AKRAM"/>
    <s v="SUZUKI"/>
    <n v="164091"/>
    <s v="10064104"/>
    <m/>
    <m/>
    <s v="Dec 29 2025 11:08AM"/>
    <s v="Jan  1 2026  2:55PM"/>
    <s v="GUJRANWALA"/>
    <s v="Removal Done"/>
    <s v="Normal"/>
    <s v="Nov 20 2020  4:52PM"/>
    <x v="15"/>
    <n v="202551"/>
    <x v="0"/>
    <s v="1-Jan-2026"/>
    <s v="YOUSUF.KHAN"/>
    <m/>
  </r>
  <r>
    <n v="822"/>
    <x v="0"/>
    <s v="R-121797-2025"/>
    <s v="FMB-920"/>
    <s v="ADP-849"/>
    <s v="MUHAMMAD ARSHAD"/>
    <s v="SUZUKI"/>
    <s v="PKT1011750"/>
    <s v="SV308PK01128261"/>
    <m/>
    <m/>
    <s v="Dec 26 2025  2:39PM"/>
    <s v="Jan  5 2026 12:31PM"/>
    <s v="ISLAMABAD"/>
    <s v="Removal done"/>
    <s v="Normal"/>
    <s v="Jun 14 2021  3:52PM"/>
    <x v="15"/>
    <n v="216490"/>
    <x v="0"/>
    <s v="5-Jan-2026"/>
    <s v="YOUSUF.KHAN"/>
    <m/>
  </r>
  <r>
    <n v="823"/>
    <x v="0"/>
    <s v="R-121718-2025"/>
    <s v="FMB-920"/>
    <s v="GUJ2432247"/>
    <s v="SAJJAD TRADERS HPA BANK AL HABIB LIMITED"/>
    <s v="HYUNDAI"/>
    <s v="D4BBM011092"/>
    <s v="PMFZBX7BLNN102701"/>
    <m/>
    <m/>
    <s v="Dec 24 2025  2:47PM"/>
    <s v="Jan  6 2026 12:24PM"/>
    <s v="GUJRAT"/>
    <s v="Removal done"/>
    <s v="Normal"/>
    <s v="Apr 20 2022 12:46PM"/>
    <x v="15"/>
    <n v="248510"/>
    <x v="0"/>
    <s v="6-Jan-2026"/>
    <s v="YOUSUF.KHAN"/>
    <m/>
  </r>
  <r>
    <n v="824"/>
    <x v="0"/>
    <s v="R-121894-2025"/>
    <s v="FMB-920"/>
    <s v="LEA13-3333"/>
    <s v="JAWAD WAHEED"/>
    <s v="HONDA"/>
    <s v="R18Z11543296"/>
    <s v="NFBFB2660DR103295"/>
    <m/>
    <m/>
    <s v="Dec 29 2025  2:22PM"/>
    <s v="Jan  6 2026 12:19PM"/>
    <s v="VEHARI"/>
    <s v="Removal done"/>
    <s v="Normal"/>
    <s v="May 24 2023  6:04PM"/>
    <x v="15"/>
    <n v="281362"/>
    <x v="0"/>
    <s v="6-Jan-2026"/>
    <s v="YOUSUF.KHAN"/>
    <m/>
  </r>
  <r>
    <n v="825"/>
    <x v="0"/>
    <s v="R-121476-2025"/>
    <s v="G1C MINI"/>
    <s v="KTL-2226"/>
    <s v="MR.KHIZAR"/>
    <s v="SUZUKI"/>
    <n v="117082"/>
    <s v="G42B-117083"/>
    <m/>
    <m/>
    <s v="Dec 19 2025  2:59PM"/>
    <s v="Jan  5 2026  3:23PM"/>
    <s v="KARACHI"/>
    <s v="Removal done"/>
    <s v="Normal"/>
    <s v="Oct 11 2025  9:59AM"/>
    <x v="15"/>
    <n v="353911"/>
    <x v="0"/>
    <s v="5-Jan-2026"/>
    <s v="YOUSUF.KHAN"/>
    <m/>
  </r>
  <r>
    <n v="826"/>
    <x v="0"/>
    <s v="R-120910-2025"/>
    <s v="MTB-100"/>
    <s v="ISL28102023"/>
    <s v="MR. SYED MATLOOBHUSSAIN SHAH"/>
    <s v="TOYOTA"/>
    <s v="2A09408"/>
    <s v="NSP150R-7005620"/>
    <m/>
    <m/>
    <s v="Dec  9 2025  5:15PM"/>
    <s v="Jan 23 2026  2:37PM"/>
    <s v="JHELUM"/>
    <s v="Removal done"/>
    <s v="Force"/>
    <s v="Oct 28 2020 12:34PM"/>
    <x v="15"/>
    <n v="200711"/>
    <x v="0"/>
    <s v="23-Jan-2026"/>
    <s v="YOUSUF.KHAN"/>
    <m/>
  </r>
  <r>
    <n v="827"/>
    <x v="0"/>
    <s v="R-116571-2025"/>
    <s v="G1C MINI"/>
    <s v="BRW-281"/>
    <s v="MR. HAMMAD ABBASI"/>
    <s v="HONDA"/>
    <s v="L13Z17539088"/>
    <s v="NFBGM1542LR260950"/>
    <m/>
    <m/>
    <s v="Oct 30 2025 11:38AM"/>
    <s v="Jan 28 2026 12:19PM"/>
    <s v="KARACHI"/>
    <s v="Removal done"/>
    <s v="Normal"/>
    <s v="Jul 25 2023 12:44PM"/>
    <x v="15"/>
    <n v="284198"/>
    <x v="0"/>
    <s v="28-Jan-2026"/>
    <s v="YOUSUF.KHAN"/>
    <m/>
  </r>
  <r>
    <n v="828"/>
    <x v="0"/>
    <s v="R-123065-2026"/>
    <s v="FMB-920"/>
    <s v="ARV-003"/>
    <s v="MUHAMMAD SHARON AMIR ZADAH"/>
    <s v="HONDA"/>
    <n v="79799802"/>
    <s v="LR264259"/>
    <m/>
    <m/>
    <s v="Jan 10 2026 11:07AM"/>
    <s v="Jan 16 2026  3:02PM"/>
    <s v="ISLAMABAD"/>
    <s v="removal done"/>
    <s v="Normal"/>
    <s v="Oct 17 2020  5:25PM"/>
    <x v="15"/>
    <n v="199846"/>
    <x v="0"/>
    <s v="16-Jan-2026"/>
    <s v="YOUSUF.KHAN"/>
    <m/>
  </r>
  <r>
    <n v="829"/>
    <x v="0"/>
    <s v="R-122940-2026"/>
    <s v="FMB-920"/>
    <s v="PESH7102058"/>
    <s v="REHMAN SHAH"/>
    <s v="SUZUKI"/>
    <n v="204054"/>
    <s v="10104039"/>
    <m/>
    <m/>
    <s v="Jan  9 2026  4:07PM"/>
    <s v="Jan 15 2026  3:15PM"/>
    <s v="PESHAWAR"/>
    <s v="removal done"/>
    <s v="Normal"/>
    <s v="Oct  8 2020 12:25PM"/>
    <x v="15"/>
    <n v="199033"/>
    <x v="0"/>
    <s v="15-Jan-2026"/>
    <s v="YOUSUF.KHAN"/>
    <m/>
  </r>
  <r>
    <n v="830"/>
    <x v="0"/>
    <s v="R-122990-2026"/>
    <s v="G1C MINI"/>
    <s v="BQG-745"/>
    <s v="Muhammad Ali Zia"/>
    <s v="HONDA"/>
    <s v="R18Z12952088"/>
    <s v="KR055508"/>
    <m/>
    <m/>
    <s v="Jan  9 2026  5:31PM"/>
    <s v="Jan 12 2026  5:46PM"/>
    <s v="KARACHI"/>
    <s v="Removal done"/>
    <s v="Normal"/>
    <s v="Jul 18 2020  2:46PM"/>
    <x v="15"/>
    <n v="285335"/>
    <x v="0"/>
    <s v="12-Jan-2026"/>
    <s v="YOUSUF.KHAN"/>
    <m/>
  </r>
  <r>
    <n v="831"/>
    <x v="0"/>
    <s v="R-123067-2026"/>
    <s v="JM-VG03"/>
    <s v="KQW-2274"/>
    <s v="HARIS MUNIR"/>
    <s v="SUZUKI"/>
    <s v="E487-152661"/>
    <s v="KQW-2274"/>
    <m/>
    <m/>
    <s v="Jan 10 2026 11:08AM"/>
    <s v="Jan 13 2026  3:55PM"/>
    <s v="KARACHI"/>
    <s v="Removal done"/>
    <s v="Normal"/>
    <s v="Feb 12 2025  5:49PM"/>
    <x v="15"/>
    <n v="327306"/>
    <x v="0"/>
    <s v="13-Jan-2026"/>
    <s v="YOUSUF.KHAN"/>
    <m/>
  </r>
  <r>
    <n v="832"/>
    <x v="0"/>
    <s v="R-124411-2026"/>
    <s v="FMB-920"/>
    <s v="BYC-486"/>
    <s v="FAWAZ ABDUL MAJEED"/>
    <s v="TOYOTA"/>
    <s v="Q100158"/>
    <s v="6077630"/>
    <m/>
    <m/>
    <s v="Jan 28 2026 10:29AM"/>
    <s v="Jan 28 2026  6:04PM"/>
    <s v="KARACHI"/>
    <s v="Removal done"/>
    <s v="Normal"/>
    <s v="Apr 12 2023  2:44PM"/>
    <x v="15"/>
    <n v="279533"/>
    <x v="0"/>
    <s v="28-Jan-2026"/>
    <s v="YOUSUF.KHAN"/>
    <m/>
  </r>
  <r>
    <n v="833"/>
    <x v="0"/>
    <s v="R-123036-2026"/>
    <s v="JM-VG03"/>
    <s v="KHI2032322"/>
    <s v="MUHAMMAD FARHAN"/>
    <s v="SUZUKI"/>
    <s v="6R269846"/>
    <s v="NF1AET306H1169818"/>
    <m/>
    <m/>
    <s v="Jan 10 2026 11:05AM"/>
    <s v="Jan 14 2026  1:59PM"/>
    <s v="KARACHI"/>
    <s v="Removal done"/>
    <s v="Normal"/>
    <s v="Oct 26 2023  1:26PM"/>
    <x v="15"/>
    <n v="278281"/>
    <x v="0"/>
    <s v="14-Jan-2026"/>
    <s v="YOUSUF.KHAN"/>
    <m/>
  </r>
  <r>
    <n v="834"/>
    <x v="0"/>
    <s v="R-122729-2026"/>
    <s v="FMB-920"/>
    <s v="BQC-310"/>
    <s v="MUHAMMAD JAMAL USMANI"/>
    <s v="NISSAN"/>
    <s v="3B20-JY-6588"/>
    <s v="B21W0222-197"/>
    <m/>
    <m/>
    <s v="Jan  9 2026 10:52AM"/>
    <s v="Jan 23 2026 12:27PM"/>
    <s v="KARACHI"/>
    <s v="Removal done"/>
    <s v="Normal"/>
    <s v="Oct  3 2019  6:06PM"/>
    <x v="15"/>
    <n v="142085"/>
    <x v="0"/>
    <s v="23-Jan-2026"/>
    <s v="YOUSUF.KHAN"/>
    <m/>
  </r>
  <r>
    <n v="835"/>
    <x v="0"/>
    <s v="R-122906-2026"/>
    <s v="FMB910"/>
    <s v="LED18-2135"/>
    <s v="ARSALAN MOHYUDDIN"/>
    <s v="HONDA"/>
    <s v="L15Z13508721"/>
    <s v="NFBDG1835JR008734"/>
    <m/>
    <m/>
    <s v="Jan  9 2026  3:33PM"/>
    <s v="Jan  9 2026  4:56PM"/>
    <s v="FAISALABAD"/>
    <s v="removal"/>
    <s v="Normal"/>
    <s v="Jan 23 2025  1:38PM"/>
    <x v="15"/>
    <n v="325158"/>
    <x v="0"/>
    <s v="9-Jan-2026"/>
    <s v="YOUSUF.KHAN"/>
    <m/>
  </r>
  <r>
    <n v="836"/>
    <x v="0"/>
    <s v="R-122797-2026"/>
    <s v="FMB-920"/>
    <s v="AAP-109"/>
    <s v="AFTAB AHMAD"/>
    <s v="HONDA"/>
    <n v="9799432"/>
    <s v="R263239"/>
    <m/>
    <m/>
    <s v="Jan  9 2026  1:05PM"/>
    <s v="Jan 15 2026  2:09PM"/>
    <s v="BAHAWALNAGAR"/>
    <s v="Removal done"/>
    <s v="Normal"/>
    <s v="Sep  8 2020  5:25PM"/>
    <x v="15"/>
    <n v="196499"/>
    <x v="0"/>
    <s v="15-Jan-2026"/>
    <s v="YOUSUF.KHAN"/>
    <m/>
  </r>
  <r>
    <n v="837"/>
    <x v="0"/>
    <s v="R-124782-2026"/>
    <s v="G1C MINI"/>
    <s v="ABV-047"/>
    <s v="NASIR SULTAN"/>
    <s v="TOYOTA"/>
    <s v="2A18840"/>
    <s v="NSP150R-7011092"/>
    <m/>
    <m/>
    <s v="Jan 30 2026 11:36AM"/>
    <s v="Jan 30 2026  4:06PM"/>
    <s v="SAHIWAL"/>
    <s v="Removal done"/>
    <s v="Normal"/>
    <s v="Feb 27 2025  1:08PM"/>
    <x v="15"/>
    <n v="328817"/>
    <x v="0"/>
    <s v="30-Jan-2026"/>
    <s v="YOUSUF.KHAN"/>
    <m/>
  </r>
  <r>
    <n v="838"/>
    <x v="0"/>
    <s v="R-123568-2026"/>
    <s v="FMB-920"/>
    <s v="BQS-708"/>
    <s v="Farooq Ahmed Memon"/>
    <s v="HONDA"/>
    <s v="R058024"/>
    <s v="L15B71403599"/>
    <m/>
    <m/>
    <s v="Jan 14 2026  4:42PM"/>
    <s v="Jan 14 2026  6:06PM"/>
    <s v="MORO"/>
    <s v="Removal done"/>
    <s v="Normal"/>
    <s v="Jan  4 2025 12:00AM"/>
    <x v="15"/>
    <n v="140655"/>
    <x v="0"/>
    <s v="14-Jan-2026"/>
    <s v="YOUSUF.KHAN"/>
    <m/>
  </r>
  <r>
    <n v="839"/>
    <x v="0"/>
    <s v="R-122836-2026"/>
    <s v="FMB-920"/>
    <s v="DGK14102016"/>
    <s v="MUHAMMAD IMRAN"/>
    <s v="TOYOTA"/>
    <s v="2A07625"/>
    <s v="9503277"/>
    <m/>
    <m/>
    <s v="Jan  9 2026  1:11PM"/>
    <s v="Jan 16 2026  7:25PM"/>
    <s v="MULTAN"/>
    <s v="Removal done"/>
    <s v="Force"/>
    <s v="Oct 14 2020  1:11PM"/>
    <x v="15"/>
    <n v="199538"/>
    <x v="0"/>
    <s v="16-Jan-2026"/>
    <s v="YOUSUF.KHAN"/>
    <m/>
  </r>
  <r>
    <n v="840"/>
    <x v="0"/>
    <s v="R-122693-2026"/>
    <s v="FMB-920"/>
    <s v="AKC-021"/>
    <s v="AHMAD HASSAN"/>
    <s v="TOYOTA"/>
    <s v="2A49590"/>
    <s v="NSP151R-9518420"/>
    <m/>
    <m/>
    <s v="Jan  8 2026  2:21PM"/>
    <s v="Jan 12 2026 12:50PM"/>
    <s v="LAHORE"/>
    <s v="normal removal"/>
    <s v="Normal"/>
    <s v="Jul  9 2019 11:45AM"/>
    <x v="15"/>
    <n v="250581"/>
    <x v="0"/>
    <s v="12-Jan-2026"/>
    <s v="YOUSUF.KHAN"/>
    <m/>
  </r>
  <r>
    <n v="841"/>
    <x v="0"/>
    <s v="R-122758-2026"/>
    <s v="FMB-920"/>
    <s v="AHN-2004"/>
    <s v="M/S JP DISTRIBUTOR"/>
    <s v="UNITED"/>
    <s v="U840069"/>
    <s v="US100863653"/>
    <m/>
    <m/>
    <s v="Jan  9 2026 12:16PM"/>
    <s v="Jan 12 2026  1:05PM"/>
    <s v="FAISALABAD"/>
    <s v="Removal Done Sakhawat Ali"/>
    <s v="Normal"/>
    <s v="Aug 28 2023 11:40AM"/>
    <x v="15"/>
    <n v="286000"/>
    <x v="0"/>
    <s v="12-Jan-2026"/>
    <s v="YOUSUF.KHAN"/>
    <m/>
  </r>
  <r>
    <n v="842"/>
    <x v="0"/>
    <s v="R-122594-2026"/>
    <s v="G1C MINI"/>
    <s v="CAL-1294"/>
    <s v="RAFEY TRADERS"/>
    <s v="JAC"/>
    <n v="4010267"/>
    <s v="1901196"/>
    <m/>
    <m/>
    <s v="Jan  7 2026  1:55PM"/>
    <s v="Jan 12 2026 12:34PM"/>
    <s v="GUJRAT"/>
    <s v="Removal done"/>
    <s v="Normal"/>
    <s v="Sep  7 2024  5:18PM"/>
    <x v="15"/>
    <n v="311817"/>
    <x v="0"/>
    <s v="12-Jan-2026"/>
    <s v="YOUSUF.KHAN"/>
    <m/>
  </r>
  <r>
    <n v="843"/>
    <x v="0"/>
    <s v="R-124718-2026"/>
    <s v="G1C MINI"/>
    <s v="LB-8227"/>
    <s v="FARID KHAN"/>
    <s v="ISUZU"/>
    <s v="0NU714"/>
    <s v="JAANPR71KN7101185"/>
    <m/>
    <m/>
    <s v="Jan 29 2026  5:17PM"/>
    <s v="Jan 29 2026  7:10PM"/>
    <s v="KARACHI"/>
    <s v="Removal done"/>
    <s v="Normal"/>
    <s v="Dec 13 2022 12:20PM"/>
    <x v="15"/>
    <n v="271567"/>
    <x v="0"/>
    <s v="29-Jan-2026"/>
    <s v="YOUSUF.KHAN"/>
    <m/>
  </r>
  <r>
    <n v="844"/>
    <x v="0"/>
    <s v="R-124760-2026"/>
    <s v="FMB-920"/>
    <s v="KHI278202419"/>
    <s v="ABDUL GHAFFAR"/>
    <s v="HAVAL"/>
    <n v="24431512061"/>
    <s v="R2008546"/>
    <m/>
    <m/>
    <s v="Jan 29 2026  6:58PM"/>
    <s v="Jan 29 2026  6:57PM"/>
    <s v="KARACHI"/>
    <s v="Removal done"/>
    <s v="Normal"/>
    <s v="Aug 27 2024  2:07PM"/>
    <x v="15"/>
    <n v="310948"/>
    <x v="0"/>
    <s v="29-Jan-2026"/>
    <s v="YOUSUF.KHAN"/>
    <m/>
  </r>
  <r>
    <n v="845"/>
    <x v="0"/>
    <s v="R-124761-2026"/>
    <s v="JM-VG03"/>
    <s v="ABQ-162"/>
    <s v="SYED SABBAR ABBAS"/>
    <s v="SUZUKI"/>
    <n v="207978"/>
    <s v="1017979"/>
    <m/>
    <m/>
    <s v="Jan 29 2026  7:52PM"/>
    <s v="Jan 29 2026  7:52PM"/>
    <s v="FAISALABAD"/>
    <s v="Removal done"/>
    <s v="Force"/>
    <s v="Jan 25 2025  1:06PM"/>
    <x v="15"/>
    <n v="325442"/>
    <x v="0"/>
    <s v="29-Jan-2026"/>
    <s v="YOUSUF.KHAN"/>
    <m/>
  </r>
  <r>
    <n v="846"/>
    <x v="0"/>
    <s v="R-124792-2026"/>
    <s v="JM-VG03"/>
    <s v="BL-8207"/>
    <s v="MUHAMMAD SALMAN BACHANI"/>
    <s v="HYUNDAI"/>
    <s v="G4NAPU363593"/>
    <s v="PMHJ2813SPN215771"/>
    <m/>
    <m/>
    <s v="Jan 30 2026  3:06PM"/>
    <s v="Jan 30 2026  3:18PM"/>
    <s v="KARACHI"/>
    <s v="Removal done"/>
    <s v="Normal"/>
    <s v="Feb 12 2024  2:01PM"/>
    <x v="15"/>
    <n v="296536"/>
    <x v="0"/>
    <s v="30-Jan-2026"/>
    <s v="YOUSUF.KHAN"/>
    <m/>
  </r>
  <r>
    <n v="847"/>
    <x v="0"/>
    <s v="R-124632-2026"/>
    <s v="FMB-920"/>
    <s v="LED18-7348"/>
    <s v="MUHAMMAD SUFYAN YOUSAF"/>
    <s v="SUZUKI"/>
    <s v="PK10B151887"/>
    <s v="A1J310PK10051882"/>
    <m/>
    <m/>
    <s v="Jan 29 2026  4:12PM"/>
    <s v="Jan 30 2026  7:59PM"/>
    <s v="FAISALABAD"/>
    <s v="ok"/>
    <s v="Normal"/>
    <s v="Feb 29 2020  6:19PM"/>
    <x v="15"/>
    <n v="169640"/>
    <x v="0"/>
    <s v="30-Jan-2026"/>
    <s v="YOUSUF.KHAN"/>
    <m/>
  </r>
  <r>
    <n v="848"/>
    <x v="0"/>
    <s v="R-124757-2026"/>
    <s v="JM-VG03"/>
    <s v="MUL1312234"/>
    <s v="MUHAMMAD ASLAM"/>
    <s v="SUZUKI"/>
    <s v="6R289166"/>
    <s v="NF1AET306H1189176"/>
    <m/>
    <m/>
    <s v="Jan 29 2026  5:40PM"/>
    <s v="Jan 30 2026 12:36PM"/>
    <s v="BHAWALPUR"/>
    <s v="Removal done"/>
    <s v="Normal"/>
    <s v="Dec 13 2023  1:38PM"/>
    <x v="15"/>
    <n v="292328"/>
    <x v="0"/>
    <s v="30-Jan-2026"/>
    <s v="YOUSUF.KHAN"/>
    <m/>
  </r>
  <r>
    <n v="849"/>
    <x v="0"/>
    <s v="R-124806-2026"/>
    <s v="G1C MINI"/>
    <s v="AJT-713"/>
    <s v="MUHAMMAD SHAHID"/>
    <s v="SUZUKI"/>
    <s v="6R214379"/>
    <s v="NF1AET306H1114370"/>
    <m/>
    <m/>
    <s v="Jan 30 2026  4:53PM"/>
    <s v="Jan 30 2026  7:12PM"/>
    <s v="FAISALABAD"/>
    <s v="permanent removal"/>
    <s v="Normal"/>
    <s v="Sep 14 2021  3:08PM"/>
    <x v="15"/>
    <n v="273059"/>
    <x v="0"/>
    <s v="30-Jan-2026"/>
    <s v="YOUSUF.KHAN"/>
    <m/>
  </r>
  <r>
    <n v="850"/>
    <x v="0"/>
    <s v="R-122387-2026"/>
    <s v="G1C MINI"/>
    <s v="BAU-339"/>
    <s v="SHAMAIL ABDUL MAJEED"/>
    <s v="HONDA"/>
    <n v="51015828"/>
    <s v="NR027940"/>
    <m/>
    <m/>
    <s v="Jan  5 2026  4:16PM"/>
    <s v="Jan  6 2026  3:18PM"/>
    <s v="SIALKOT"/>
    <s v="Normal"/>
    <s v="Normal"/>
    <s v="Nov 25 2021  6:51PM"/>
    <x v="15"/>
    <n v="268611"/>
    <x v="0"/>
    <s v="6-Jan-2026"/>
    <s v="YOUSUF.KHAN"/>
    <m/>
  </r>
  <r>
    <n v="851"/>
    <x v="0"/>
    <s v="R-122403-2026"/>
    <s v="FMB-900"/>
    <s v="KT-5558"/>
    <s v="COLGATE PALMOLIVE PAKISTAN LTD"/>
    <s v="SHEHZORE"/>
    <s v="D4BB9049958"/>
    <s v="RDD150539"/>
    <m/>
    <m/>
    <s v="Jan  6 2026 12:54PM"/>
    <s v="Jan  9 2026  5:23PM"/>
    <s v="FAISALABAD"/>
    <s v="removal"/>
    <s v="Normal"/>
    <s v="Apr  1 2024  2:02PM"/>
    <x v="15"/>
    <n v="298758"/>
    <x v="0"/>
    <s v="9-Jan-2026"/>
    <s v="YOUSUF.KHAN"/>
    <m/>
  </r>
  <r>
    <n v="852"/>
    <x v="0"/>
    <s v="R-124256-2026"/>
    <s v="FMB-920"/>
    <s v="SKT1592175"/>
    <s v="SYED NASEEM SAQLAIN"/>
    <s v="SUZUKI"/>
    <n v="220170"/>
    <s v="10120169"/>
    <m/>
    <m/>
    <s v="Jan 26 2026  2:01PM"/>
    <s v="Jan 28 2026 12:48PM"/>
    <s v="SIALKOT"/>
    <s v="Waseem Gill"/>
    <s v="Normal"/>
    <s v="Sep 15 2021  5:11PM"/>
    <x v="15"/>
    <n v="232635"/>
    <x v="0"/>
    <s v="28-Jan-2026"/>
    <s v="YOUSUF.KHAN"/>
    <m/>
  </r>
  <r>
    <n v="853"/>
    <x v="0"/>
    <s v="R-122326-2026"/>
    <s v="JM-VG03"/>
    <s v="MUL54202519"/>
    <s v="PS GADDAI"/>
    <s v="HONDA"/>
    <s v="P630434"/>
    <s v="JF418684"/>
    <m/>
    <m/>
    <s v="Jan  5 2026 12:49PM"/>
    <s v="Jan  5 2026  3:14PM"/>
    <s v="D.G.KHAN"/>
    <s v="Removal done"/>
    <s v="Normal"/>
    <s v="Apr  5 2025  2:47PM"/>
    <x v="15"/>
    <n v="332355"/>
    <x v="0"/>
    <s v="5-Jan-2026"/>
    <s v="YOUSUF.KHAN"/>
    <m/>
  </r>
  <r>
    <n v="854"/>
    <x v="0"/>
    <s v="R-124318-2026"/>
    <s v="MT100"/>
    <s v="ANP-012"/>
    <s v="IMRAN AMEER KHAN"/>
    <s v="TOYOTA"/>
    <s v="2TRA925125"/>
    <s v="0893914"/>
    <m/>
    <m/>
    <s v="Jan 26 2026  7:07PM"/>
    <s v="Jan 26 2026  7:07PM"/>
    <s v="KARACHI"/>
    <s v="Removal done"/>
    <s v="Normal"/>
    <s v="Feb  2 2022  4:23PM"/>
    <x v="15"/>
    <n v="244277"/>
    <x v="0"/>
    <s v="26-Jan-2026"/>
    <s v="YOUSUF.KHAN"/>
    <m/>
  </r>
  <r>
    <n v="855"/>
    <x v="0"/>
    <s v="R-124323-2026"/>
    <s v="JM-VG03"/>
    <s v="BBW-986"/>
    <s v="SHEIKH MUHAMMAD NAZIR"/>
    <s v="TOYOTA"/>
    <s v="Q104089"/>
    <s v="ZRE171R-6081558"/>
    <m/>
    <m/>
    <s v="Jan 27 2026 10:02AM"/>
    <s v="Jan 27 2026  5:59PM"/>
    <s v="SARGODHA"/>
    <s v="Removal Done ?"/>
    <s v="Normal"/>
    <s v="Dec  7 2021  1:05PM"/>
    <x v="15"/>
    <n v="278442"/>
    <x v="0"/>
    <s v="27-Jan-2026"/>
    <s v="YOUSUF.KHAN"/>
    <m/>
  </r>
  <r>
    <n v="856"/>
    <x v="0"/>
    <s v="R-124239-2026"/>
    <s v="FMB910"/>
    <s v="AQJ-823"/>
    <s v="SUNCROP PESTICIDES"/>
    <s v="SUZUKI"/>
    <n v="208201"/>
    <s v="10108197"/>
    <m/>
    <m/>
    <s v="Jan 26 2026 11:12AM"/>
    <s v="Jan 28 2026 12:29PM"/>
    <s v="VEHARI"/>
    <s v="Removal done"/>
    <s v="Normal"/>
    <s v="Sep 16 2024  9:35AM"/>
    <x v="15"/>
    <n v="312336"/>
    <x v="0"/>
    <s v="28-Jan-2026"/>
    <s v="YOUSUF.KHAN"/>
    <m/>
  </r>
  <r>
    <n v="857"/>
    <x v="0"/>
    <s v="R-124461-2026"/>
    <s v="JM-VG03"/>
    <s v="EJ-123"/>
    <s v="NUMAN ALI"/>
    <s v="TOYOTA"/>
    <s v="Q355615"/>
    <s v="7054752"/>
    <m/>
    <m/>
    <s v="Jan 28 2026  3:08PM"/>
    <s v="Jan 28 2026  3:59PM"/>
    <s v="ISLAMABAD"/>
    <s v="Removal done"/>
    <s v="Normal"/>
    <s v="Sep  6 2024 11:27AM"/>
    <x v="15"/>
    <n v="311750"/>
    <x v="0"/>
    <s v="28-Jan-2026"/>
    <s v="YOUSUF.KHAN"/>
    <m/>
  </r>
  <r>
    <n v="858"/>
    <x v="0"/>
    <s v="R-124541-2026"/>
    <s v="G1C MINI"/>
    <s v="AHP-060"/>
    <s v="MUHAMMAD SAAD MASOOD"/>
    <s v="KIA"/>
    <s v="G3LAMP136537"/>
    <s v="NNATA52AZKP708557"/>
    <m/>
    <m/>
    <s v="Jan 28 2026  4:48PM"/>
    <s v="Jan 30 2026  7:11PM"/>
    <s v="LAHORE"/>
    <s v="Removal done"/>
    <s v="Normal"/>
    <s v="Dec 23 2024  2:39PM"/>
    <x v="15"/>
    <n v="322064"/>
    <x v="0"/>
    <s v="30-Jan-2026"/>
    <s v="YOUSUF.KHAN"/>
    <m/>
  </r>
  <r>
    <n v="859"/>
    <x v="0"/>
    <s v="R-120857-2025"/>
    <s v="FMB-920"/>
    <s v="LEB20-1094"/>
    <s v="DASAN FEEDS (PRIVATE) LIMITED"/>
    <s v="SUZUKI"/>
    <n v="198400"/>
    <s v="10098389"/>
    <m/>
    <m/>
    <s v="Dec  9 2025  4:24PM"/>
    <s v="Jan 28 2026  3:45PM"/>
    <s v="FAISALABAD"/>
    <s v="ok"/>
    <s v="Normal"/>
    <s v="Apr 28 2023  6:23PM"/>
    <x v="15"/>
    <n v="280148"/>
    <x v="0"/>
    <s v="28-Jan-2026"/>
    <s v="YOUSUF.KHAN"/>
    <m/>
  </r>
  <r>
    <n v="860"/>
    <x v="0"/>
    <s v="R-120473-2025"/>
    <s v="MTB-100"/>
    <s v="LHE1122049"/>
    <s v="RANA IJAZ AHMED"/>
    <s v="SUZUKI"/>
    <n v="164778"/>
    <s v="10064859"/>
    <m/>
    <m/>
    <s v="Dec  2 2025  4:09PM"/>
    <s v="Jan 31 2026 12:16PM"/>
    <s v="LAHORE"/>
    <s v="Removal done"/>
    <s v="Normal"/>
    <s v="Dec  1 2020  4:56PM"/>
    <x v="15"/>
    <n v="203437"/>
    <x v="0"/>
    <s v="31-Jan-2026"/>
    <s v="YOUSUF.KHAN"/>
    <m/>
  </r>
  <r>
    <n v="861"/>
    <x v="0"/>
    <s v="R-123624-2026"/>
    <s v="MTB-100"/>
    <s v="LEA19-26"/>
    <s v="CHAUDHARY SHAHZAD IQBAL"/>
    <s v="SUZUKI"/>
    <n v="136058"/>
    <s v="10036049"/>
    <m/>
    <m/>
    <s v="Jan 15 2026  3:34PM"/>
    <s v="Jan 15 2026  3:59PM"/>
    <s v="LAHORE"/>
    <s v="Removal done"/>
    <s v="Normal"/>
    <s v="Dec 26 2024 12:00AM"/>
    <x v="15"/>
    <n v="275110"/>
    <x v="0"/>
    <s v="15-Jan-2026"/>
    <s v="YOUSUF.KHAN"/>
    <m/>
  </r>
  <r>
    <n v="862"/>
    <x v="0"/>
    <s v="R-123483-2026"/>
    <s v="FMB-920"/>
    <s v="BSR-364"/>
    <s v="ALI AHSAN"/>
    <s v="SUZUKI"/>
    <n v="134562"/>
    <s v="1034544"/>
    <m/>
    <m/>
    <s v="Jan 14 2026 11:40AM"/>
    <s v="Jan 14 2026  4:06PM"/>
    <s v="HYDERABAD"/>
    <s v="Removal done"/>
    <s v="Normal"/>
    <s v="Sep 14 2021  4:18PM"/>
    <x v="15"/>
    <n v="232540"/>
    <x v="0"/>
    <s v="14-Jan-2026"/>
    <s v="YOUSUF.KHAN"/>
    <m/>
  </r>
  <r>
    <n v="863"/>
    <x v="0"/>
    <s v="R-121505-2025"/>
    <s v="JM-VG03"/>
    <s v="FSL281120259"/>
    <s v="MUHAMMAD YAQOOB"/>
    <s v="HAVAL"/>
    <n v="25378584971"/>
    <s v="NF9EF4A52S2024115"/>
    <m/>
    <m/>
    <s v="Dec 20 2025 11:13AM"/>
    <s v="Jan  6 2026  6:19PM"/>
    <s v="FAISALABAD"/>
    <s v="Removal Done Sakhawat Ali"/>
    <s v="Normal"/>
    <s v="Nov 29 2025 10:42AM"/>
    <x v="15"/>
    <n v="360040"/>
    <x v="0"/>
    <s v="6-Jan-2026"/>
    <s v="YOUSUF.KHAN"/>
    <m/>
  </r>
  <r>
    <n v="864"/>
    <x v="0"/>
    <s v="R-121625-2025"/>
    <s v="FMB-920"/>
    <s v="APF-031"/>
    <s v="AWAIS MANZOOR"/>
    <s v="TOYOTA"/>
    <s v="Z572291"/>
    <s v="NZE170R-4197662"/>
    <m/>
    <m/>
    <s v="Dec 23 2025  1:22PM"/>
    <s v="Jan 15 2026  6:13PM"/>
    <s v="ISLAMABAD"/>
    <s v="Removal done"/>
    <s v="Normal"/>
    <s v="Dec 13 2019  5:03PM"/>
    <x v="15"/>
    <n v="145238"/>
    <x v="0"/>
    <s v="15-Jan-2026"/>
    <s v="YOUSUF.KHAN"/>
    <m/>
  </r>
  <r>
    <n v="865"/>
    <x v="0"/>
    <s v="R-123507-2026"/>
    <s v="FMB-920"/>
    <s v="RWL28422115"/>
    <s v="ZAHIR MEHMOOD"/>
    <s v="SUZUKI"/>
    <n v="205330"/>
    <s v="1105304"/>
    <m/>
    <m/>
    <s v="Jan 14 2026  1:40PM"/>
    <s v="Jan 20 2026  3:26PM"/>
    <s v="ISLAMABAD"/>
    <s v="Removal done"/>
    <s v="Normal"/>
    <s v="Apr 30 2022 10:25AM"/>
    <x v="15"/>
    <n v="252141"/>
    <x v="0"/>
    <s v="20-Jan-2026"/>
    <s v="YOUSUF.KHAN"/>
    <m/>
  </r>
  <r>
    <n v="866"/>
    <x v="0"/>
    <s v="R-122671-2026"/>
    <s v="FMB-920"/>
    <s v="ISL2251958"/>
    <s v="Romail Ahmed"/>
    <s v="TOYOTA"/>
    <s v="Z554717"/>
    <s v="4180412"/>
    <m/>
    <m/>
    <s v="Jan  8 2026 12:39PM"/>
    <s v="Jan  8 2026 12:51PM"/>
    <s v="JHELUM"/>
    <s v="Removal done"/>
    <s v="Normal"/>
    <s v="Jan 18 2022  1:13PM"/>
    <x v="15"/>
    <n v="117165"/>
    <x v="0"/>
    <s v="8-Jan-2026"/>
    <s v="YOUSUF.KHAN"/>
    <m/>
  </r>
  <r>
    <n v="867"/>
    <x v="0"/>
    <s v="R-122621-2026"/>
    <s v="JM-VG03"/>
    <s v="AFD-877"/>
    <s v="QAMAR SHAHZAD"/>
    <s v="SUZUKI"/>
    <n v="184790"/>
    <s v="10084790"/>
    <m/>
    <m/>
    <s v="Jan  7 2026  2:31PM"/>
    <s v="Jan 15 2026  6:23PM"/>
    <s v="FAISALABAD"/>
    <s v="permanent removal"/>
    <s v="Normal"/>
    <s v="Sep 14 2021 12:07PM"/>
    <x v="15"/>
    <n v="232482"/>
    <x v="0"/>
    <s v="15-Jan-2026"/>
    <s v="YOUSUF.KHAN"/>
    <m/>
  </r>
  <r>
    <n v="868"/>
    <x v="0"/>
    <s v="R-122406-2026"/>
    <s v="FM-1100"/>
    <s v="LE-0962"/>
    <s v="FAHAD ULLAH SIDDIQUI"/>
    <s v="TOYOTA"/>
    <s v="1GD1597986"/>
    <s v="GUN126R-5565848"/>
    <m/>
    <m/>
    <s v="Jan  6 2026  1:07PM"/>
    <s v="Jan  6 2026  3:24PM"/>
    <s v="KARACHI"/>
    <s v="Removal done"/>
    <s v="Normal"/>
    <s v="Jan 25 2025 11:30AM"/>
    <x v="15"/>
    <n v="325420"/>
    <x v="0"/>
    <s v="6-Jan-2026"/>
    <s v="YOUSUF.KHAN"/>
    <m/>
  </r>
  <r>
    <n v="869"/>
    <x v="0"/>
    <s v="R-122358-2026"/>
    <s v="TM2 (FM2)"/>
    <s v="BRX-901"/>
    <s v="Farwa Batool"/>
    <s v="HONDA"/>
    <n v="17534718"/>
    <s v="254662"/>
    <m/>
    <m/>
    <s v="Jan  5 2026  2:27PM"/>
    <s v="Jan  7 2026 12:27PM"/>
    <s v="KARACHI"/>
    <s v="Removal done"/>
    <s v="Normal"/>
    <s v="Aug 15 2025  5:56PM"/>
    <x v="15"/>
    <n v="347545"/>
    <x v="0"/>
    <s v="7-Jan-2026"/>
    <s v="YOUSUF.KHAN"/>
    <m/>
  </r>
  <r>
    <n v="870"/>
    <x v="0"/>
    <s v="R-122388-2026"/>
    <s v="G1C MINI"/>
    <s v="FSL27524DI10479"/>
    <s v="SHAHID IQBAL"/>
    <s v="SUZUKI"/>
    <s v="6R309997"/>
    <s v="H1210019"/>
    <m/>
    <m/>
    <s v="Jan  5 2026  4:46PM"/>
    <s v="Jan  6 2026  4:08PM"/>
    <s v="ISLAMABAD"/>
    <s v="removal done"/>
    <s v="Normal"/>
    <s v="Aug  2 2019  1:05PM"/>
    <x v="15"/>
    <n v="303978"/>
    <x v="0"/>
    <s v="6-Jan-2026"/>
    <s v="YOUSUF.KHAN"/>
    <m/>
  </r>
  <r>
    <n v="871"/>
    <x v="0"/>
    <s v="R-122435-2026"/>
    <s v="JM-VG03"/>
    <s v="AVM-805"/>
    <s v="M.R TRADERS"/>
    <s v="HAVAL"/>
    <n v="24431537653"/>
    <s v="NF9EFUA56S2014297"/>
    <m/>
    <m/>
    <s v="Jan  6 2026  4:21PM"/>
    <s v="Jan  8 2026 12:42PM"/>
    <s v="LAHORE"/>
    <s v="Removal done"/>
    <s v="Normal"/>
    <s v="Jun  2 2025  6:41PM"/>
    <x v="15"/>
    <n v="337746"/>
    <x v="0"/>
    <s v="8-Jan-2026"/>
    <s v="YOUSUF.KHAN"/>
    <m/>
  </r>
  <r>
    <n v="872"/>
    <x v="0"/>
    <s v="R-122261-2026"/>
    <s v="FMB910"/>
    <s v="BAB-987"/>
    <s v="INSHAL PHARMACEUTICAL INDUSTRIES"/>
    <s v="SUZUKI"/>
    <s v="6R246279"/>
    <s v="1146273"/>
    <m/>
    <m/>
    <s v="Jan  3 2026  3:10PM"/>
    <s v="Jan  5 2026  1:05PM"/>
    <s v="SIALKOT"/>
    <s v="Removal done"/>
    <s v="Normal"/>
    <s v="Jan 11 2025 10:49AM"/>
    <x v="15"/>
    <n v="261949"/>
    <x v="0"/>
    <s v="5-Jan-2026"/>
    <s v="YOUSUF.KHAN"/>
    <m/>
  </r>
  <r>
    <n v="873"/>
    <x v="0"/>
    <s v="R-122255-2026"/>
    <s v="FMB-920"/>
    <s v="BPG-216"/>
    <s v="AURANGZEB KAZI"/>
    <s v="DAIHATSU"/>
    <s v="KF-J482923"/>
    <s v="LA250S-0094381"/>
    <m/>
    <m/>
    <s v="Jan  3 2026  1:12PM"/>
    <s v="Jan  3 2026  2:24PM"/>
    <s v="KARACHI"/>
    <s v="Removal done"/>
    <s v="Normal"/>
    <s v="Dec 14 2024 12:00AM"/>
    <x v="15"/>
    <n v="144034"/>
    <x v="0"/>
    <s v="3-Jan-2026"/>
    <s v="YOUSUF.KHAN"/>
    <m/>
  </r>
  <r>
    <n v="874"/>
    <x v="0"/>
    <s v="R-122248-2026"/>
    <s v="FMB910"/>
    <s v="LHE171202511"/>
    <s v="IFTIKHAR AHMAD"/>
    <s v="SUZUKI"/>
    <s v="6R335555"/>
    <s v="1235572"/>
    <m/>
    <m/>
    <s v="Jan  3 2026 12:24PM"/>
    <s v="Jan  3 2026 12:39PM"/>
    <s v="LAHORE"/>
    <s v="Removal done"/>
    <s v="Normal"/>
    <s v="Jan 17 2025  7:29PM"/>
    <x v="15"/>
    <n v="324659"/>
    <x v="0"/>
    <s v="3-Jan-2026"/>
    <s v="YOUSUF.KHAN"/>
    <m/>
  </r>
  <r>
    <n v="875"/>
    <x v="0"/>
    <s v="R-122315-2026"/>
    <s v="FMB-900"/>
    <s v="BAH-432"/>
    <s v="INSHAL PHARMACEUTICAL INDUSTRIES"/>
    <s v="SUZUKI"/>
    <n v="200877"/>
    <s v="10100852"/>
    <m/>
    <m/>
    <s v="Jan  5 2026 12:33PM"/>
    <s v="Jan  5 2026  1:08PM"/>
    <s v="ISLAMABAD"/>
    <s v="Removal done"/>
    <s v="Normal"/>
    <s v="Jan 11 2025 11:49AM"/>
    <x v="15"/>
    <n v="264279"/>
    <x v="0"/>
    <s v="5-Jan-2026"/>
    <s v="YOUSUF.KHAN"/>
    <m/>
  </r>
  <r>
    <n v="876"/>
    <x v="0"/>
    <s v="R-122450-2026"/>
    <s v="G1C MINI"/>
    <s v="ARV-947"/>
    <s v="AFNAN AKHTAR"/>
    <s v="SUZUKI"/>
    <s v="6R306362"/>
    <s v="NF1AET306H1206350"/>
    <m/>
    <m/>
    <s v="Jan  7 2026 10:25AM"/>
    <s v="Jan  8 2026  4:16PM"/>
    <s v="FAISALABAD"/>
    <s v="permanently closed"/>
    <s v="Normal"/>
    <s v="May 23 2024 11:26AM"/>
    <x v="15"/>
    <n v="303644"/>
    <x v="0"/>
    <s v="8-Jan-2026"/>
    <s v="YOUSUF.KHAN"/>
    <m/>
  </r>
  <r>
    <n v="877"/>
    <x v="0"/>
    <s v="R-122413-2026"/>
    <s v="G1C MINI"/>
    <s v="BUA-281"/>
    <s v="MUHAMMAD RAFEEQUE AHMED ALVI"/>
    <s v="CHANGAN"/>
    <s v="JL473QFM3CAD507356"/>
    <s v="NKMA2ASE5M1001319"/>
    <m/>
    <m/>
    <s v="Jan  6 2026  1:41PM"/>
    <s v="Jan  8 2026 12:48PM"/>
    <s v="KARACHI"/>
    <s v="Removal done"/>
    <s v="Normal"/>
    <s v="Mar 12 2021 12:07PM"/>
    <x v="15"/>
    <n v="321838"/>
    <x v="0"/>
    <s v="8-Jan-2026"/>
    <s v="YOUSUF.KHAN"/>
    <m/>
  </r>
  <r>
    <n v="878"/>
    <x v="0"/>
    <s v="R-122409-2026"/>
    <s v="G1C MINI"/>
    <s v="CBZ-311"/>
    <s v="ARSALAN ABRO"/>
    <s v="SUZUKI"/>
    <s v="6R359624"/>
    <s v="NF1AET306H1259625"/>
    <m/>
    <m/>
    <s v="Jan  6 2026  1:08PM"/>
    <s v="Jan  8 2026 12:38PM"/>
    <s v="KARACHI"/>
    <s v="Removal done"/>
    <s v="Normal"/>
    <s v="Jul 21 2025  4:13PM"/>
    <x v="15"/>
    <n v="344387"/>
    <x v="1"/>
    <d v="2026-02-12T00:00:00"/>
    <s v="-"/>
    <s v="Convert into UBL in Feb-26"/>
  </r>
  <r>
    <n v="879"/>
    <x v="0"/>
    <s v="R-124363-2026"/>
    <s v="FMA-120"/>
    <s v="BVT-265"/>
    <s v="Hidayat Ullah"/>
    <s v="TOYOTA"/>
    <s v="Q356555"/>
    <s v="R-7055739"/>
    <m/>
    <m/>
    <s v="Jan 27 2026  2:38PM"/>
    <s v="Jan 28 2026 12:33PM"/>
    <s v="HYDERABAD"/>
    <s v="Removal done"/>
    <s v="Normal"/>
    <s v="Dec 16 2024 11:50AM"/>
    <x v="15"/>
    <n v="290783"/>
    <x v="0"/>
    <s v="28-Jan-2026"/>
    <s v="YOUSUF.KHAN"/>
    <m/>
  </r>
  <r>
    <n v="880"/>
    <x v="0"/>
    <s v="R-124425-2026"/>
    <s v="FMB-920"/>
    <s v="SKT722024"/>
    <s v="MUSHARAF BAJWA"/>
    <s v="SUZUKI"/>
    <n v="296601"/>
    <s v="1196617"/>
    <m/>
    <m/>
    <s v="Jan 28 2026  1:01PM"/>
    <s v="Jan 28 2026  3:01PM"/>
    <s v="SIALKOT"/>
    <s v="Waseem Gill"/>
    <s v="Normal"/>
    <s v="Feb  7 2024  2:02PM"/>
    <x v="15"/>
    <n v="296359"/>
    <x v="0"/>
    <s v="28-Jan-2026"/>
    <s v="YOUSUF.KHAN"/>
    <m/>
  </r>
  <r>
    <n v="881"/>
    <x v="0"/>
    <s v="R-124141-2026"/>
    <s v="FMB-920"/>
    <s v="BH-8887"/>
    <s v="ADEEL SHEIKH"/>
    <s v="TOYOTA"/>
    <n v="1244147"/>
    <s v="0030929"/>
    <m/>
    <m/>
    <s v="Jan 22 2026  5:42PM"/>
    <s v="Jan 22 2026  5:46PM"/>
    <s v="HYDERABAD"/>
    <s v="Removal done"/>
    <s v="Normal"/>
    <s v="Sep  5 2024 12:00AM"/>
    <x v="15"/>
    <n v="129360"/>
    <x v="0"/>
    <s v="22-Jan-2026"/>
    <s v="YOUSUF.KHAN"/>
    <m/>
  </r>
  <r>
    <n v="882"/>
    <x v="0"/>
    <s v="R-124342-2026"/>
    <s v="G1C MINI"/>
    <s v="LEA17-5886"/>
    <s v="MR ABBAS BUTT"/>
    <s v="SUZUKI"/>
    <n v="632434"/>
    <s v="39249"/>
    <m/>
    <m/>
    <s v="Jan 27 2026 12:21PM"/>
    <s v="Jan 27 2026 12:24PM"/>
    <s v="LAHORE"/>
    <s v="Removal done"/>
    <s v="Normal"/>
    <s v="May 30 2024  5:15PM"/>
    <x v="15"/>
    <n v="304192"/>
    <x v="0"/>
    <s v="27-Jan-2026"/>
    <s v="YOUSUF.KHAN"/>
    <m/>
  </r>
  <r>
    <n v="883"/>
    <x v="0"/>
    <s v="R-124276-2026"/>
    <s v="MTB-100"/>
    <s v="ANA-025"/>
    <s v="SARJEEL"/>
    <s v="SUZUKI"/>
    <n v="269205"/>
    <s v="1169196"/>
    <m/>
    <m/>
    <s v="Jan 26 2026  2:18PM"/>
    <s v="Jan 26 2026  3:18PM"/>
    <s v="LAHORE"/>
    <s v="Removal done"/>
    <s v="Normal"/>
    <s v="Jan 24 2024  4:11PM"/>
    <x v="15"/>
    <n v="295403"/>
    <x v="0"/>
    <s v="26-Jan-2026"/>
    <s v="YOUSUF.KHAN"/>
    <m/>
  </r>
  <r>
    <n v="884"/>
    <x v="0"/>
    <s v="R-124249-2026"/>
    <s v="FMA-120"/>
    <s v="ANC-665"/>
    <s v="SHAHZAD RAZA"/>
    <s v="HONDA"/>
    <s v="L15A79794778"/>
    <s v="NFBGM266XKR246802"/>
    <m/>
    <m/>
    <s v="Jan 26 2026 12:33PM"/>
    <s v="Jan 26 2026  1:09PM"/>
    <s v="FAISALABAD"/>
    <s v="ok"/>
    <s v="Normal"/>
    <s v="Jan 19 2022  4:49PM"/>
    <x v="15"/>
    <n v="116449"/>
    <x v="0"/>
    <s v="26-Jan-2026"/>
    <s v="YOUSUF.KHAN"/>
    <m/>
  </r>
  <r>
    <n v="885"/>
    <x v="0"/>
    <s v="R-124273-2026"/>
    <s v="FMB910"/>
    <s v="BMY-458"/>
    <s v="SHAKEIB SHAIDA"/>
    <s v="SUZUKI"/>
    <s v="PKS13041980"/>
    <s v="RS413PK10041983"/>
    <m/>
    <m/>
    <s v="Jan 26 2026  2:07PM"/>
    <s v="Jan 26 2026  5:37PM"/>
    <s v="KARACHI"/>
    <s v="Removal done"/>
    <s v="Normal"/>
    <s v="Sep 22 2025 12:00AM"/>
    <x v="15"/>
    <n v="262040"/>
    <x v="0"/>
    <s v="26-Jan-2026"/>
    <s v="YOUSUF.KHAN"/>
    <m/>
  </r>
  <r>
    <n v="886"/>
    <x v="0"/>
    <s v="R-124463-2026"/>
    <s v="G1C MINI"/>
    <s v="KU-1562"/>
    <s v="NAILA ASIF"/>
    <s v="TOYOTA"/>
    <s v="2KDS477081"/>
    <s v="KUN25R9608258"/>
    <m/>
    <m/>
    <s v="Jan 28 2026  3:16PM"/>
    <s v="Jan 29 2026 12:10PM"/>
    <s v="HYDERABAD"/>
    <s v="Removal done"/>
    <s v="Normal"/>
    <s v="Feb 17 2023  4:28PM"/>
    <x v="15"/>
    <n v="276431"/>
    <x v="0"/>
    <s v="29-Jan-2026"/>
    <s v="YOUSUF.KHAN"/>
    <m/>
  </r>
  <r>
    <n v="887"/>
    <x v="0"/>
    <s v="R-124066-2026"/>
    <s v="FMB910"/>
    <s v="SRG912025"/>
    <s v="MUHAMAMD AWAIS"/>
    <s v="SUZUKI"/>
    <s v="6R331379"/>
    <s v="NF1AET306H1231412"/>
    <m/>
    <m/>
    <s v="Jan 22 2026 10:38AM"/>
    <s v="Jan 22 2026  2:50PM"/>
    <s v="SARGODHA"/>
    <s v="Removal Done"/>
    <s v="Normal"/>
    <s v="Jan  9 2025  4:15PM"/>
    <x v="15"/>
    <n v="323751"/>
    <x v="0"/>
    <s v="22-Jan-2026"/>
    <s v="YOUSUF.KHAN"/>
    <m/>
  </r>
  <r>
    <n v="888"/>
    <x v="0"/>
    <s v="R-124090-2026"/>
    <s v="FMB-920"/>
    <s v="LHE15121DI4024"/>
    <s v="HAMMAD MUMTAZ AHMAD"/>
    <s v="HONDA"/>
    <n v="6916720"/>
    <s v="68839"/>
    <m/>
    <m/>
    <s v="Jan 22 2026  1:09PM"/>
    <s v="Jan 30 2026  1:43PM"/>
    <s v="LAHORE"/>
    <s v="Removal done"/>
    <s v="Normal"/>
    <s v="Jan 15 2021  5:59PM"/>
    <x v="15"/>
    <n v="206777"/>
    <x v="0"/>
    <s v="30-Jan-2026"/>
    <s v="YOUSUF.KHAN"/>
    <m/>
  </r>
  <r>
    <n v="889"/>
    <x v="0"/>
    <s v="R-124187-2026"/>
    <s v="G1C MINI"/>
    <s v="BEH-192"/>
    <s v="UMAIR ALI"/>
    <s v="HONDA"/>
    <n v="7919961"/>
    <s v="10005"/>
    <m/>
    <m/>
    <s v="Jan 23 2026  4:17PM"/>
    <s v="Jan 26 2026  4:14PM"/>
    <s v="LAYYAH"/>
    <s v="Removal done"/>
    <s v="Normal"/>
    <s v="Jan 20 2025  2:03PM"/>
    <x v="15"/>
    <n v="312164"/>
    <x v="0"/>
    <s v="26-Jan-2026"/>
    <s v="YOUSUF.KHAN"/>
    <m/>
  </r>
  <r>
    <n v="890"/>
    <x v="0"/>
    <s v="R-123940-2026"/>
    <s v="JM-VG03"/>
    <s v="AJZ-300"/>
    <s v="HAFIZ SALEEM"/>
    <s v="TOYOTA"/>
    <n v="359859"/>
    <s v="7059006"/>
    <m/>
    <m/>
    <s v="Jan 20 2026  1:33PM"/>
    <s v="Jan 30 2026  2:37PM"/>
    <s v="LAHORE"/>
    <s v="Removal done"/>
    <s v="Normal"/>
    <s v="May 16 2022  4:15PM"/>
    <x v="15"/>
    <n v="291610"/>
    <x v="0"/>
    <s v="30-Jan-2026"/>
    <s v="YOUSUF.KHAN"/>
    <m/>
  </r>
  <r>
    <n v="891"/>
    <x v="0"/>
    <s v="R-124124-2026"/>
    <s v="G1C MINI"/>
    <s v="BFY-345"/>
    <s v="MUHAMMAD JAVED"/>
    <s v="HONDA"/>
    <s v="L12B51030879"/>
    <s v="NFBGN8620SR048274"/>
    <m/>
    <m/>
    <s v="Jan 22 2026  4:16PM"/>
    <s v="Jan 23 2026  3:01PM"/>
    <s v="GUJRANWALA"/>
    <s v="removal Done"/>
    <s v="Normal"/>
    <s v="Jan 31 2025 11:22AM"/>
    <x v="15"/>
    <n v="326070"/>
    <x v="0"/>
    <s v="23-Jan-2026"/>
    <s v="YOUSUF.KHAN"/>
    <m/>
  </r>
  <r>
    <n v="892"/>
    <x v="0"/>
    <s v="R-124098-2026"/>
    <s v="FMB910"/>
    <s v="KHI18102276"/>
    <s v="VISHAL KUMAR"/>
    <s v="SUZUKI"/>
    <s v="6R250706"/>
    <s v="NF1AET306H1150706"/>
    <m/>
    <m/>
    <s v="Jan 22 2026  2:26PM"/>
    <s v="Jan 23 2026 12:11PM"/>
    <s v="SUKKUR"/>
    <s v="removal done"/>
    <s v="Normal"/>
    <s v="May 23 2019  3:07PM"/>
    <x v="15"/>
    <n v="267299"/>
    <x v="0"/>
    <s v="23-Jan-2026"/>
    <s v="YOUSUF.KHAN"/>
    <m/>
  </r>
  <r>
    <n v="893"/>
    <x v="0"/>
    <s v="R-123847-2026"/>
    <s v="FMB910"/>
    <s v="BDT-717"/>
    <s v="GUL MUHAMMAD"/>
    <s v="HAVAL"/>
    <n v="24431509318"/>
    <s v="NF9EFUA52R2006241"/>
    <m/>
    <m/>
    <s v="Jan 19 2026  1:03PM"/>
    <s v="Jan 24 2026 12:18PM"/>
    <s v="LAYYAH"/>
    <s v="Removal done"/>
    <s v="Normal"/>
    <s v="Jul 15 2024 10:58AM"/>
    <x v="15"/>
    <n v="307599"/>
    <x v="0"/>
    <s v="24-Jan-2026"/>
    <s v="YOUSUF.KHAN"/>
    <m/>
  </r>
  <r>
    <n v="894"/>
    <x v="0"/>
    <s v="R-123961-2026"/>
    <s v="JM-VG03"/>
    <s v="BYF-642"/>
    <s v="HORIZON HEALTHCARE PRIVATE LIMITED HPA FAYSAL BANK"/>
    <s v="SUZUKI"/>
    <n v="267055"/>
    <s v="1167063"/>
    <m/>
    <m/>
    <s v="Jan 20 2026  3:19PM"/>
    <s v="Jan 20 2026  3:35PM"/>
    <s v="KARACHI"/>
    <s v="Removal done"/>
    <s v="Normal"/>
    <s v="Dec 30 2022  3:17PM"/>
    <x v="15"/>
    <n v="272862"/>
    <x v="0"/>
    <s v="20-Jan-2026"/>
    <s v="YOUSUF.KHAN"/>
    <m/>
  </r>
  <r>
    <n v="895"/>
    <x v="0"/>
    <s v="R-123895-2026"/>
    <s v="FMB-920"/>
    <s v="BUF-986"/>
    <s v="MUHAMMAD ADIL MASOOD"/>
    <s v="SUZUKI"/>
    <s v="K181013"/>
    <s v="H10081005"/>
    <m/>
    <m/>
    <s v="Jan 20 2026  9:39AM"/>
    <s v="Jan 20 2026  3:29PM"/>
    <s v="KARACHI"/>
    <s v="Removal done"/>
    <s v="Normal"/>
    <s v="Aug 17 2021 12:14PM"/>
    <x v="15"/>
    <n v="220618"/>
    <x v="0"/>
    <s v="20-Jan-2026"/>
    <s v="YOUSUF.KHAN"/>
    <m/>
  </r>
  <r>
    <n v="896"/>
    <x v="0"/>
    <s v="R-123951-2026"/>
    <s v="FMB-920"/>
    <s v="BFB-334"/>
    <s v="MR. Mushtaq Ahmed"/>
    <s v="SUZUKI"/>
    <s v="6R332127"/>
    <s v="1232171"/>
    <m/>
    <m/>
    <s v="Jan 20 2026  2:12PM"/>
    <s v="Jan 20 2026  2:24PM"/>
    <s v="ISLAMABAD"/>
    <s v="Removal done"/>
    <s v="Normal"/>
    <s v="Jan 27 2025  3:01PM"/>
    <x v="15"/>
    <n v="325561"/>
    <x v="0"/>
    <s v="20-Jan-2026"/>
    <s v="YOUSUF.KHAN"/>
    <m/>
  </r>
  <r>
    <n v="897"/>
    <x v="0"/>
    <s v="R-124029-2026"/>
    <s v="G1C MINI"/>
    <s v="DGK1942333"/>
    <s v="Mehroona Leghari"/>
    <s v="SUZUKI"/>
    <n v="1171453"/>
    <s v="271465"/>
    <m/>
    <m/>
    <s v="Jan 21 2026  3:08PM"/>
    <s v="Jan 24 2026 12:22PM"/>
    <s v="D.G.KHAN"/>
    <s v="Removal done"/>
    <s v="Normal"/>
    <s v="Jun 19 2025 12:00AM"/>
    <x v="15"/>
    <n v="279914"/>
    <x v="0"/>
    <s v="24-Jan-2026"/>
    <s v="YOUSUF.KHAN"/>
    <m/>
  </r>
  <r>
    <n v="898"/>
    <x v="0"/>
    <s v="R-123924-2026"/>
    <s v="FMB-920"/>
    <s v="KHI5122228"/>
    <s v="RIAZ ALI"/>
    <s v="SUZUKI"/>
    <s v="R1011560"/>
    <s v="S00111555"/>
    <m/>
    <m/>
    <s v="Jan 20 2026 12:02PM"/>
    <s v="Jan 20 2026  3:32PM"/>
    <s v="KARACHI"/>
    <s v="Removal done"/>
    <s v="Normal"/>
    <s v="Dec  5 2022  1:42PM"/>
    <x v="15"/>
    <n v="270954"/>
    <x v="0"/>
    <s v="20-Jan-2026"/>
    <s v="YOUSUF.KHAN"/>
    <m/>
  </r>
  <r>
    <n v="899"/>
    <x v="0"/>
    <s v="R-94451-2024"/>
    <s v="FMB910"/>
    <s v="BAG-253"/>
    <s v="RUMMAN BIN SADIQ"/>
    <s v="CHANGAN"/>
    <s v="473ZQ7NN8AH158828"/>
    <s v="NKMASE2E6N1001753"/>
    <m/>
    <m/>
    <s v="Dec 23 2024  1:22PM"/>
    <s v="Jan 23 2026  5:47PM"/>
    <s v="LAHORE"/>
    <s v="Removal done"/>
    <s v="Normal"/>
    <s v="Apr 27 2023  1:14PM"/>
    <x v="15"/>
    <n v="280095"/>
    <x v="0"/>
    <s v="23-Jan-2026"/>
    <s v="YOUSUF.KHAN"/>
    <m/>
  </r>
  <r>
    <n v="900"/>
    <x v="0"/>
    <s v="R-122420-2026"/>
    <s v="-"/>
    <s v="BVU-090"/>
    <s v="MUHAMMAD TARIQ IQBAL"/>
    <s v="HONDA"/>
    <s v="L15Z81003984"/>
    <s v="NFBGN9663NR011247"/>
    <m/>
    <m/>
    <s v="-"/>
    <s v="Jan 7 2026  5:47PM"/>
    <s v="KARACHI"/>
    <s v="Removal done &amp; Reinstate"/>
    <s v="Normal"/>
    <s v="-"/>
    <x v="3"/>
    <s v="-"/>
    <x v="0"/>
    <d v="2026-01-20T00:00:00"/>
    <s v="-"/>
    <m/>
  </r>
  <r>
    <n v="901"/>
    <x v="0"/>
    <s v="R-124107-2026"/>
    <s v="-"/>
    <s v="BMZ-818"/>
    <s v="MUNEEB"/>
    <s v="TOYOTA"/>
    <s v="Z530722"/>
    <s v="NZE170R-4156948"/>
    <m/>
    <m/>
    <s v="-"/>
    <s v="Jan 23 2026  5:47PM"/>
    <s v="KARACHI"/>
    <s v="Removal done &amp; Reinstate"/>
    <s v="Normal"/>
    <s v="-"/>
    <x v="3"/>
    <s v="-"/>
    <x v="1"/>
    <s v="-"/>
    <s v="-"/>
    <s v="No Removal/Reinstate Showing in CRM"/>
  </r>
  <r>
    <n v="902"/>
    <x v="0"/>
    <s v="R-124780-2026"/>
    <s v="-"/>
    <s v="ALT-177"/>
    <s v="SOIS LIFE SCIENCES"/>
    <s v="SUZUKI"/>
    <s v="R210874"/>
    <s v="ALT-177"/>
    <m/>
    <m/>
    <s v="-"/>
    <s v="Jan 30 2026  5:47PM"/>
    <s v="KARACHI"/>
    <s v="Removal done"/>
    <s v="Normal"/>
    <s v="-"/>
    <x v="3"/>
    <s v="-"/>
    <x v="0"/>
    <s v="30-Jan-2026"/>
    <s v="AGHA.M.JAFFER"/>
    <m/>
  </r>
  <r>
    <s v="1"/>
    <x v="1"/>
    <s v="R-122275-2026"/>
    <s v="G1C MINI"/>
    <s v="BZW-646"/>
    <s v="MUHAMMAD ABBAS"/>
    <s v="SUZUKI"/>
    <s v="6R309017"/>
    <s v="NF1AET306H1209060"/>
    <m/>
    <m/>
    <s v="RENTAL"/>
    <s v="Jan  5 2026 10:36AM"/>
    <s v="10366"/>
    <s v="KARACHI"/>
    <s v="Force"/>
    <s v="Jun  3 2024 10:04PM"/>
    <x v="16"/>
    <s v="304555"/>
    <x v="0"/>
    <s v="8-Jan-2026"/>
    <s v="M.MUSTAFA"/>
    <m/>
  </r>
  <r>
    <s v="2"/>
    <x v="1"/>
    <s v="R-122482-2026"/>
    <s v="JM-VG03"/>
    <s v="HDD15120252"/>
    <s v="KHALID HUSSAIN BALOCH"/>
    <s v="TOYOTA"/>
    <s v="2A71674"/>
    <s v="NSP150R-7048894"/>
    <m/>
    <m/>
    <s v="RENTAL"/>
    <s v="Jan  7 2026 12:36PM"/>
    <s v="10644"/>
    <s v="HYDERABAD"/>
    <s v="Normal"/>
    <s v="Jan 15 2025  4:25PM"/>
    <x v="16"/>
    <s v="324379"/>
    <x v="0"/>
    <s v="8-Jan-2026"/>
    <s v="M.MUSTAFA"/>
    <m/>
  </r>
  <r>
    <s v="3"/>
    <x v="1"/>
    <s v="R-122321-2026"/>
    <s v="JM-VG03"/>
    <s v="MUL5420257"/>
    <s v="PS SHAH SADAR DIN"/>
    <s v="HONDA"/>
    <s v="P555908"/>
    <s v="JF320812"/>
    <m/>
    <m/>
    <s v="RENTAL"/>
    <s v="Jan  5 2026 12:48PM"/>
    <s v="10556"/>
    <s v="D.G.KHAN"/>
    <s v="Normal"/>
    <s v="Apr  7 2025 11:46AM"/>
    <x v="16"/>
    <s v="332343"/>
    <x v="0"/>
    <s v="5-Jan-2026"/>
    <s v="M.MUSTAFA"/>
    <m/>
  </r>
  <r>
    <s v="4"/>
    <x v="1"/>
    <s v="R-122453-2026"/>
    <s v="G1C MINI"/>
    <s v="BJR-354"/>
    <s v="Hamza Aslam"/>
    <s v="TOYOTA"/>
    <s v="1KR-1474132"/>
    <s v="KSP130-2113826"/>
    <m/>
    <m/>
    <s v="RENTAL"/>
    <s v="Jan  7 2026 11:05AM"/>
    <s v="10644"/>
    <s v="HYDERABAD"/>
    <s v="Normal"/>
    <s v="Jan 16 2024  4:07PM"/>
    <x v="16"/>
    <s v="294815"/>
    <x v="0"/>
    <s v="7-Jan-2026"/>
    <s v="M.MUSTAFA"/>
    <m/>
  </r>
  <r>
    <s v="5"/>
    <x v="1"/>
    <s v="R-122511-2026"/>
    <s v="FMB-920"/>
    <s v="KNP1892040"/>
    <s v="ZAHEER AHMAD"/>
    <s v="SUZUKI"/>
    <s v="6R140210"/>
    <s v="1040096"/>
    <m/>
    <m/>
    <s v="LEASING"/>
    <s v="Jan  7 2026  1:08PM"/>
    <s v="10104"/>
    <s v="MULTAN"/>
    <s v="Normal"/>
    <s v="Sep 18 2020  4:49PM"/>
    <x v="16"/>
    <s v="197362"/>
    <x v="0"/>
    <s v="13-Jan-2026"/>
    <s v="M.MUSTAFA"/>
    <m/>
  </r>
  <r>
    <s v="6"/>
    <x v="1"/>
    <s v="R-122277-2026"/>
    <s v="FMB-920"/>
    <s v="FSL301220242"/>
    <s v="MUHAMMAD BILAL YAQOOB"/>
    <s v="SUZUKI"/>
    <s v="1024490"/>
    <s v="500207145"/>
    <m/>
    <m/>
    <s v="LEASING"/>
    <s v="Jan  5 2026 11:12AM"/>
    <s v="10496"/>
    <s v="FAISALABAD"/>
    <s v="Normal"/>
    <s v="Dec 30 2024  5:09PM"/>
    <x v="16"/>
    <s v="322708"/>
    <x v="0"/>
    <s v="6-Jan-2026"/>
    <s v="M.MUSTAFA"/>
    <m/>
  </r>
  <r>
    <s v="7"/>
    <x v="1"/>
    <s v="R-123583-2026"/>
    <s v="G1C MINI"/>
    <s v="SHEK712025"/>
    <s v="TARIQ AZIZ"/>
    <s v="KIA"/>
    <s v="S376073"/>
    <s v="RP703897"/>
    <m/>
    <m/>
    <s v="RENTAL"/>
    <s v="Jan 15 2026 10:08AM"/>
    <s v="10173"/>
    <s v="SHEIKHUPURA"/>
    <s v="Normal"/>
    <s v="Jan  7 2025  1:24PM"/>
    <x v="16"/>
    <s v="323473"/>
    <x v="0"/>
    <s v="15-Jan-2026"/>
    <s v="M.MUSTAFA"/>
    <m/>
  </r>
  <r>
    <s v="8"/>
    <x v="1"/>
    <s v="R-122674-2026"/>
    <s v="FMA-120"/>
    <s v="KHI131202514"/>
    <s v="IMRAN"/>
    <s v="RICKSHAW"/>
    <s v="24104133"/>
    <s v="SGTTEF1826"/>
    <m/>
    <m/>
    <s v="RENTAL"/>
    <s v="Jan  8 2026  1:04PM"/>
    <s v="10366"/>
    <s v="KARACHI"/>
    <s v="Normal"/>
    <s v="Jan 16 2025  3:09PM"/>
    <x v="16"/>
    <s v="324054"/>
    <x v="0"/>
    <s v="8-Jan-2026"/>
    <s v="M.MUSTAFA"/>
    <m/>
  </r>
  <r>
    <s v="9"/>
    <x v="1"/>
    <s v="R-122678-2026"/>
    <s v="FM-1100"/>
    <s v="CAZ-236"/>
    <s v="MAHEEN SALMAN"/>
    <s v="DAIHATSU"/>
    <s v="KF-K109711"/>
    <s v="S-0297012"/>
    <m/>
    <m/>
    <s v="RENTAL"/>
    <s v="Jan  8 2026  1:42PM"/>
    <s v="20010"/>
    <s v="KARACHI"/>
    <s v="Normal"/>
    <s v="Feb  4 2025  4:32PM"/>
    <x v="16"/>
    <s v="326518"/>
    <x v="0"/>
    <s v="9-Jan-2026"/>
    <s v="M.MUSTAFA"/>
    <m/>
  </r>
  <r>
    <s v="10"/>
    <x v="1"/>
    <s v="R-122694-2026"/>
    <s v="G1C MINI"/>
    <s v="KHI18122371"/>
    <s v="MALIK SHER AFZAL"/>
    <s v="HONDA"/>
    <s v="1003152"/>
    <s v="003152"/>
    <m/>
    <m/>
    <s v="RENTAL"/>
    <s v="Jan  8 2026  2:22PM"/>
    <s v="10366"/>
    <s v="KARACHI"/>
    <s v="Normal"/>
    <s v="Dec 18 2023  5:28PM"/>
    <x v="16"/>
    <s v="292726"/>
    <x v="0"/>
    <s v="8-Jan-2026"/>
    <s v="M.MUSTAFA"/>
    <m/>
  </r>
  <r>
    <s v="11"/>
    <x v="1"/>
    <s v="R-122715-2026"/>
    <s v="JM-VG03"/>
    <s v="OAS-15"/>
    <s v="MUHAMMAD SALEEM  NAWAZ"/>
    <s v="TOYOTA"/>
    <s v="V35A-0114628"/>
    <s v="VJA300-4059348"/>
    <m/>
    <m/>
    <s v="RENTAL"/>
    <s v="Jan  8 2026  4:15PM"/>
    <s v="10340"/>
    <s v="ISLAMABAD"/>
    <s v="Normal"/>
    <s v="Dec 13 2025  1:35PM"/>
    <x v="16"/>
    <s v="361953"/>
    <x v="0"/>
    <s v="8-Jan-2026"/>
    <s v="M.MUSTAFA"/>
    <m/>
  </r>
  <r>
    <s v="12"/>
    <x v="1"/>
    <s v="R-70465-2024"/>
    <s v="G1C MINI"/>
    <s v="BVX-040"/>
    <s v="DANISH TARIQ"/>
    <s v="HYUNDAI"/>
    <s v="942216"/>
    <s v="400601"/>
    <m/>
    <m/>
    <s v="RENTAL"/>
    <s v="Jan 24 2024  4:50PM"/>
    <s v="10366"/>
    <s v="KARACHI"/>
    <s v="Normal"/>
    <s v="Jan  2 2021 12:48PM"/>
    <x v="16"/>
    <s v="234506"/>
    <x v="0"/>
    <s v="22-Jan-2026"/>
    <s v="M.MUSTAFA"/>
    <m/>
  </r>
  <r>
    <s v="13"/>
    <x v="1"/>
    <s v="R-121515-2025"/>
    <s v="FMB-920"/>
    <s v="BRE-782"/>
    <s v="SYED WAJID ALI SHAH BUKHARI"/>
    <s v="SUZUKI"/>
    <s v="114766"/>
    <s v="1014728"/>
    <m/>
    <m/>
    <s v="LEASING"/>
    <s v="Dec 20 2025 12:15PM"/>
    <s v="10434"/>
    <s v="KARACHI"/>
    <s v="Normal"/>
    <s v="Oct  2 2019  9:39AM"/>
    <x v="16"/>
    <s v="141926"/>
    <x v="0"/>
    <s v="1-Jan-2026"/>
    <s v="M.MUSTAFA"/>
    <m/>
  </r>
  <r>
    <s v="14"/>
    <x v="1"/>
    <s v="R-122148-2026"/>
    <s v="FMB910"/>
    <s v="AYK-701"/>
    <s v="MUHAMMAD ANEES"/>
    <s v="SUZUKI"/>
    <s v="E217373"/>
    <s v="1117371"/>
    <m/>
    <m/>
    <s v="RENTAL"/>
    <s v="Jan  2 2026 11:26AM"/>
    <s v="10470"/>
    <s v="ISLAMABAD"/>
    <s v="Normal"/>
    <s v="Jan  9 2025 12:24PM"/>
    <x v="16"/>
    <s v="323653"/>
    <x v="0"/>
    <s v="2-Jan-2026"/>
    <s v="M.MUSTAFA"/>
    <m/>
  </r>
  <r>
    <s v="15"/>
    <x v="1"/>
    <s v="R-123498-2026"/>
    <s v="FMB-920"/>
    <s v="ABV-392"/>
    <s v="KHURRAM IQBAL"/>
    <s v="HONDA"/>
    <s v="L13Z17533259"/>
    <s v="NFBGM1542KR25474"/>
    <m/>
    <m/>
    <s v="LEASING"/>
    <s v="Jan 14 2026 12:51PM"/>
    <s v="10403"/>
    <s v="SIALKOT"/>
    <s v="Normal"/>
    <s v="Jul  7 2020  5:43PM"/>
    <x v="16"/>
    <s v="206260"/>
    <x v="0"/>
    <s v="21-Jan-2026"/>
    <s v="M.MUSTAFA"/>
    <m/>
  </r>
  <r>
    <s v="16"/>
    <x v="1"/>
    <s v="R-123747-2026"/>
    <s v="JM-VG03"/>
    <s v="ANS-334"/>
    <s v="MIAN MUHAMMAD SARWAR"/>
    <s v="TOYOTA"/>
    <s v="Q104452"/>
    <s v="R6081946"/>
    <m/>
    <m/>
    <s v="RENTAL"/>
    <s v="Jan 17 2026  2:47PM"/>
    <s v="10588"/>
    <s v="LAHORE"/>
    <s v="Normal"/>
    <s v="Jan 16 2026  4:59PM"/>
    <x v="16"/>
    <s v="366080"/>
    <x v="0"/>
    <s v="17-Jan-2026"/>
    <s v="M.MUSTAFA"/>
    <m/>
  </r>
  <r>
    <s v="17"/>
    <x v="1"/>
    <s v="R-123496-2026"/>
    <s v="JM-VG03"/>
    <s v="ANH-983"/>
    <s v="ZEESHAN YOUNAS"/>
    <s v="HONDA"/>
    <s v="ANH983"/>
    <s v="ANH-983"/>
    <m/>
    <m/>
    <s v="RENTAL"/>
    <s v="Jan 14 2026 12:48PM"/>
    <s v="10496"/>
    <s v="FAISALABAD"/>
    <s v="Normal"/>
    <s v="Aug 30 2025 12:41PM"/>
    <x v="16"/>
    <s v="348987"/>
    <x v="0"/>
    <s v="14-Jan-2026"/>
    <s v="M.MUSTAFA"/>
    <m/>
  </r>
  <r>
    <s v="18"/>
    <x v="1"/>
    <s v="R-123510-2026"/>
    <s v="IDST100"/>
    <s v="ISL13120265"/>
    <s v="MUHAMMAD UMAIR KALURI"/>
    <s v="HONDA"/>
    <s v="L15GB7923630"/>
    <s v="NFBFE165XSR013660"/>
    <m/>
    <m/>
    <s v="RENTAL"/>
    <s v="Jan 14 2026  2:05PM"/>
    <s v="10340"/>
    <s v="ISLAMABAD"/>
    <s v="Normal"/>
    <s v="Jan 13 2026  3:15PM"/>
    <x v="16"/>
    <s v="365537"/>
    <x v="0"/>
    <s v="14-Jan-2026"/>
    <s v="M.MUSTAFA"/>
    <m/>
  </r>
  <r>
    <s v="19"/>
    <x v="1"/>
    <s v="R-123726-2026"/>
    <s v="FMB-920"/>
    <s v="BCJ-848"/>
    <s v="Hasaan Raheel"/>
    <s v="HONDA"/>
    <s v="R18Z1-3747418"/>
    <s v="121465"/>
    <m/>
    <m/>
    <s v="RENTAL"/>
    <s v="Jan 17 2026 11:03AM"/>
    <s v="20010"/>
    <s v="KARACHI"/>
    <s v="Normal"/>
    <s v="May 29 2024 12:00AM"/>
    <x v="16"/>
    <s v="289655"/>
    <x v="0"/>
    <s v="20-Jan-2026"/>
    <s v="M.MUSTAFA"/>
    <m/>
  </r>
  <r>
    <s v="20"/>
    <x v="1"/>
    <s v="R-123737-2026"/>
    <s v="FMB-920"/>
    <s v="ABF-965"/>
    <s v="AMIR AYUB"/>
    <s v="SUZUKI"/>
    <s v="146057"/>
    <s v="1046049"/>
    <m/>
    <m/>
    <s v="RENTAL"/>
    <s v="Jan 17 2026 12:20PM"/>
    <s v="10396"/>
    <s v="LAHORE"/>
    <s v="Normal"/>
    <s v="Dec  1 2025  3:26PM"/>
    <x v="16"/>
    <s v="360280"/>
    <x v="0"/>
    <s v="17-Jan-2026"/>
    <s v="M.MUSTAFA"/>
    <m/>
  </r>
  <r>
    <s v="21"/>
    <x v="1"/>
    <s v="R-123833-2026"/>
    <s v="JM-VG03"/>
    <s v="LEA18A-4848"/>
    <s v="MUHAMMAD ASHRAF"/>
    <s v="TOYOTA"/>
    <s v="Q050544"/>
    <s v="ZRE171R6028050"/>
    <m/>
    <m/>
    <s v="RENTAL"/>
    <s v="Jan 19 2026 12:48PM"/>
    <s v="10124"/>
    <s v="GUJRAT"/>
    <s v="Normal"/>
    <s v="Apr 23 2025 12:04PM"/>
    <x v="16"/>
    <s v="333968"/>
    <x v="0"/>
    <s v="19-Jan-2026"/>
    <s v="M.MUSTAFA"/>
    <m/>
  </r>
  <r>
    <s v="22"/>
    <x v="1"/>
    <s v="R-123858-2026"/>
    <s v="G1C MINI"/>
    <s v="GJRN261222DI9331"/>
    <s v="BILAL MAJEED"/>
    <s v="HONDA"/>
    <s v="1012763"/>
    <s v="NR029582"/>
    <m/>
    <m/>
    <s v="LEASING"/>
    <s v="Jan 19 2026  1:17PM"/>
    <s v="10077"/>
    <s v="GUJRANWALA"/>
    <s v="Normal"/>
    <s v="Apr 28 2021 12:07PM"/>
    <x v="16"/>
    <s v="272395"/>
    <x v="0"/>
    <s v="22-Jan-2026"/>
    <s v="M.MUSTAFA"/>
    <m/>
  </r>
  <r>
    <s v="23"/>
    <x v="1"/>
    <s v="R-124040-2026"/>
    <s v="JM-VG03"/>
    <s v="SA-0970"/>
    <s v="MASTER CHANGAN MOTORS LTD."/>
    <s v="CHANGAN"/>
    <s v="JL466Q9N69U503909"/>
    <s v="NKMAAB3D1N1016730"/>
    <m/>
    <m/>
    <s v="RENTAL"/>
    <s v="Jan 21 2026  4:26PM"/>
    <s v="20010"/>
    <s v="KARACHI"/>
    <s v="Force"/>
    <s v="Mar  3 2023  4:41PM"/>
    <x v="16"/>
    <s v="277457"/>
    <x v="0"/>
    <s v="22-Jan-2026"/>
    <s v="M.MUSTAFA"/>
    <m/>
  </r>
  <r>
    <s v="24"/>
    <x v="1"/>
    <s v="R-123878-2026"/>
    <s v="JM-VG03"/>
    <s v="LC-8606"/>
    <s v="MUHAMMAD YASIR ZAIN"/>
    <s v="HYUNDAI"/>
    <s v="D4BBN009395"/>
    <s v="N104100"/>
    <m/>
    <m/>
    <s v="RENTAL"/>
    <s v="Jan 19 2026  4:26PM"/>
    <s v="20010"/>
    <s v="KARACHI"/>
    <s v="Normal"/>
    <s v="Jan 30 2025  5:47PM"/>
    <x v="16"/>
    <s v="285370"/>
    <x v="0"/>
    <s v="21-Jan-2026"/>
    <s v="M.MUSTAFA"/>
    <m/>
  </r>
  <r>
    <s v="25"/>
    <x v="1"/>
    <s v="R-124100-2026"/>
    <s v="JM-VG03"/>
    <s v="KHI167202528"/>
    <s v="SYED MUHAMMAD OSAJA"/>
    <s v="JAC"/>
    <s v="S4106994"/>
    <s v="C034086"/>
    <m/>
    <m/>
    <s v="RENTAL"/>
    <s v="Jan 22 2026  2:42PM"/>
    <s v="10226"/>
    <s v="KARACHI"/>
    <s v="Normal"/>
    <s v="Jul 16 2025  3:05PM"/>
    <x v="16"/>
    <s v="343966"/>
    <x v="0"/>
    <s v="22-Jan-2026"/>
    <s v="M.MUSTAFA"/>
    <m/>
  </r>
  <r>
    <s v="26"/>
    <x v="1"/>
    <s v="R-124034-2026"/>
    <s v="FMB-920"/>
    <s v="LEB20-5828"/>
    <s v="MUHAMMAD USMAN"/>
    <s v="HONDA"/>
    <s v="L15A79798366"/>
    <s v="NFBGM2669LR259588"/>
    <m/>
    <m/>
    <s v="RENTAL"/>
    <s v="Jan 21 2026  3:10PM"/>
    <s v="10192"/>
    <s v="LAHORE"/>
    <s v="Normal"/>
    <s v="Oct 19 2023 12:00AM"/>
    <x v="16"/>
    <s v="173614"/>
    <x v="0"/>
    <s v="22-Jan-2026"/>
    <s v="M.MUSTAFA"/>
    <m/>
  </r>
  <r>
    <s v="27"/>
    <x v="1"/>
    <s v="R-123891-2026"/>
    <s v="FMB910"/>
    <s v="LEA17-8382"/>
    <s v="AHMED GHANI ABBASI"/>
    <s v="TOYOTA"/>
    <s v="Q320365"/>
    <s v="ZRE172R-7019417"/>
    <m/>
    <m/>
    <s v="LEASING"/>
    <s v="Jan 19 2026  5:27PM"/>
    <s v="10347"/>
    <s v="LAHORE"/>
    <s v="Normal"/>
    <s v="Oct 31 2020  6:52PM"/>
    <x v="16"/>
    <s v="252106"/>
    <x v="0"/>
    <s v="28-Jan-2026"/>
    <s v="M.MUSTAFA"/>
    <m/>
  </r>
  <r>
    <s v="28"/>
    <x v="1"/>
    <s v="R-123953-2026"/>
    <s v="MTB-100"/>
    <s v="ABK-232"/>
    <s v="MUHAMMAD UMAIR"/>
    <s v="SUZUKI"/>
    <s v="144724"/>
    <s v="1044714"/>
    <m/>
    <m/>
    <s v="LEASING"/>
    <s v="Jan 20 2026  2:38PM"/>
    <s v="10286"/>
    <s v="LAHORE"/>
    <s v="Normal"/>
    <s v="Nov 27 2020  5:19PM"/>
    <x v="16"/>
    <s v="203148"/>
    <x v="0"/>
    <s v="22-Jan-2026"/>
    <s v="M.MUSTAFA"/>
    <m/>
  </r>
  <r>
    <s v="29"/>
    <x v="1"/>
    <s v="R-123881-2026"/>
    <s v="G1C MINI"/>
    <s v="BUH-751"/>
    <s v="ABEER"/>
    <s v="TOYOTA"/>
    <s v="2A34864"/>
    <s v="9513031"/>
    <m/>
    <m/>
    <s v="RENTAL"/>
    <s v="Jan 19 2026  4:38PM"/>
    <s v="10366"/>
    <s v="KARACHI"/>
    <s v="Normal"/>
    <s v="Oct 21 2021  1:57PM"/>
    <x v="16"/>
    <s v="235671"/>
    <x v="0"/>
    <s v="19-Jan-2026"/>
    <s v="M.MUSTAFA"/>
    <m/>
  </r>
  <r>
    <s v="30"/>
    <x v="1"/>
    <s v="R-124787-2026"/>
    <s v="FMB-920"/>
    <s v="LHE11720254"/>
    <s v="WASIM AHMED"/>
    <s v="SUZUKI"/>
    <s v="354385"/>
    <s v="1254284"/>
    <m/>
    <m/>
    <s v="LEASING"/>
    <s v="Jan 30 2026 12:26PM"/>
    <s v="10156"/>
    <s v="LAHORE"/>
    <s v="Normal"/>
    <s v="Jul 18 2025 12:03PM"/>
    <x v="16"/>
    <s v="343465"/>
    <x v="0"/>
    <s v="31-Jan-2026"/>
    <s v="M.MUSTAFA"/>
    <m/>
  </r>
  <r>
    <s v="31"/>
    <x v="1"/>
    <s v="R-124049-2026"/>
    <s v="G1C MINI"/>
    <s v="BGE-471"/>
    <s v="M/S MAXGROW AGROCHEMICALS(MR. ABDULLAH)"/>
    <s v="TOYOTA"/>
    <s v="Q373705"/>
    <s v="7072927"/>
    <m/>
    <m/>
    <s v="RENTAL"/>
    <s v="Jan 21 2026  4:56PM"/>
    <s v="10496"/>
    <s v="FAISALABAD"/>
    <s v="Normal"/>
    <s v="Jun 23 2025  1:05PM"/>
    <x v="16"/>
    <s v="340090"/>
    <x v="0"/>
    <s v="21-Jan-2026"/>
    <s v="M.MUSTAFA"/>
    <m/>
  </r>
  <r>
    <s v="32"/>
    <x v="1"/>
    <s v="R-124071-2026"/>
    <s v="G1C MINI"/>
    <s v="BLE-755"/>
    <s v="NEXUS CHEMICAL HOUSE"/>
    <s v="SUZUKI"/>
    <s v="PKS13039014"/>
    <s v="BLE-755"/>
    <m/>
    <m/>
    <s v="RENTAL"/>
    <s v="Jan 22 2026 10:44AM"/>
    <s v="10366"/>
    <s v="KARACHI"/>
    <s v="Normal"/>
    <s v="Nov 29 2025  1:54PM"/>
    <x v="16"/>
    <s v="360013"/>
    <x v="0"/>
    <s v="22-Jan-2026"/>
    <s v="M.MUSTAFA"/>
    <m/>
  </r>
  <r>
    <s v="33"/>
    <x v="1"/>
    <s v="R-124121-2026"/>
    <s v="FMB910"/>
    <s v="LED16-1276"/>
    <s v="LEADER AG"/>
    <s v="TOYOTA"/>
    <s v="Z429249"/>
    <s v="NZE170R4072356"/>
    <m/>
    <m/>
    <s v="RENTAL"/>
    <s v="Jan 22 2026  3:45PM"/>
    <s v="10107"/>
    <s v="MULTAN"/>
    <s v="Normal"/>
    <s v="Nov 21 2025 12:24PM"/>
    <x v="16"/>
    <s v="357920"/>
    <x v="0"/>
    <s v="24-Jan-2026"/>
    <s v="M.MUSTAFA"/>
    <m/>
  </r>
  <r>
    <s v="34"/>
    <x v="1"/>
    <s v="R-124140-2026"/>
    <s v="G1C MINI"/>
    <s v="BVY-655"/>
    <s v="ASMA INTESAR BURNEY"/>
    <s v="SUZUKI"/>
    <s v="286168"/>
    <s v="1116913"/>
    <m/>
    <m/>
    <s v="RENTAL"/>
    <s v="Jan 22 2026  5:40PM"/>
    <s v="10366"/>
    <s v="KARACHI"/>
    <s v="Normal"/>
    <s v="Apr 22 2024  3:03PM"/>
    <x v="16"/>
    <s v="301306"/>
    <x v="0"/>
    <s v="22-Jan-2026"/>
    <s v="M.MUSTAFA"/>
    <m/>
  </r>
  <r>
    <s v="35"/>
    <x v="1"/>
    <s v="R-124326-2026"/>
    <s v="FMB-920"/>
    <s v="AMZ-450"/>
    <s v="RAGHIB UL HAQ"/>
    <s v="HONDA"/>
    <s v="L13Z1-7530110"/>
    <s v="NFBGM1540KR248617"/>
    <m/>
    <m/>
    <s v="CASH"/>
    <s v="Jan 27 2026 10:09AM"/>
    <s v="10470"/>
    <s v="ISLAMABAD"/>
    <s v="Normal"/>
    <s v="Jul 10 2021  2:30PM"/>
    <x v="16"/>
    <s v="218269"/>
    <x v="0"/>
    <s v="29-Jan-2026"/>
    <s v="M.MUSTAFA"/>
    <m/>
  </r>
  <r>
    <s v="36"/>
    <x v="1"/>
    <s v="R-124223-2026"/>
    <s v="FMB910"/>
    <s v="ACH-623"/>
    <s v="SUNCROP PAKISTAN (PVT.) LIMITED"/>
    <s v="SUZUKI"/>
    <s v="170223"/>
    <s v="10070196"/>
    <m/>
    <m/>
    <s v="RENTAL"/>
    <s v="Jan 26 2026 11:08AM"/>
    <s v="10426"/>
    <s v="MULTAN"/>
    <s v="Normal"/>
    <s v="Sep 14 2024  5:00PM"/>
    <x v="16"/>
    <s v="312293"/>
    <x v="0"/>
    <s v="28-Jan-2026"/>
    <s v="M.MUSTAFA"/>
    <m/>
  </r>
  <r>
    <s v="37"/>
    <x v="1"/>
    <s v="R-124370-2026"/>
    <s v="FMB-920"/>
    <s v="BSL-092"/>
    <s v="MUHAMMAD SAJJAD TAQI"/>
    <s v="TOYOTA"/>
    <s v="Q067863"/>
    <s v="6045349"/>
    <m/>
    <m/>
    <s v="RENTAL"/>
    <s v="Jan 27 2026  2:40PM"/>
    <s v="10366"/>
    <s v="KARACHI"/>
    <s v="Force"/>
    <s v="Oct  8 2020  2:22PM"/>
    <x v="16"/>
    <s v="199098"/>
    <x v="0"/>
    <s v="28-Jan-2026"/>
    <s v="M.MUSTAFA"/>
    <m/>
  </r>
  <r>
    <s v="38"/>
    <x v="1"/>
    <s v="R-107887-2025"/>
    <s v="G1C MINI"/>
    <s v="FSL1462281"/>
    <s v="USMAN ALI"/>
    <s v="TOYOTA"/>
    <s v="2A53332"/>
    <s v="7033705"/>
    <m/>
    <m/>
    <s v="LEASING"/>
    <s v="Jul 24 2025  4:07PM"/>
    <s v="10496"/>
    <s v="FAISALABAD"/>
    <s v="Normal"/>
    <s v="Jun 14 2022  4:10PM"/>
    <x v="16"/>
    <s v="256992"/>
    <x v="0"/>
    <s v="7-Jan-2026"/>
    <s v="M.MUSTAFA"/>
    <m/>
  </r>
  <r>
    <s v="39"/>
    <x v="1"/>
    <s v="R-108155-2025"/>
    <s v="MTB-100"/>
    <s v="AWL-484"/>
    <s v="Haseeb Ahmed Khan"/>
    <s v="TOYOTA"/>
    <s v="1KR-0298372"/>
    <s v="AWL1"/>
    <m/>
    <m/>
    <s v="RENTAL"/>
    <s v="Jul 29 2025  9:54AM"/>
    <s v="10556"/>
    <s v="D.G.KHAN"/>
    <s v="Normal"/>
    <s v="Dec 21 2024 12:00AM"/>
    <x v="16"/>
    <s v="202492"/>
    <x v="0"/>
    <s v="1-Jan-2026"/>
    <s v="M.MUSTAFA"/>
    <m/>
  </r>
  <r>
    <s v="40"/>
    <x v="1"/>
    <s v="R-117727-2025"/>
    <s v="G1C MINI"/>
    <s v="AWJ-861"/>
    <s v="BILAL YOUNAS"/>
    <s v="SUZUKI"/>
    <s v="201958"/>
    <s v="1101826"/>
    <m/>
    <m/>
    <s v="LEASING"/>
    <s v="Nov 14 2025  3:04PM"/>
    <s v="10452"/>
    <s v="ABBOTABAD"/>
    <s v="Normal"/>
    <s v="Jan 10 2022  1:25PM"/>
    <x v="16"/>
    <s v="242211"/>
    <x v="0"/>
    <s v="8-Jan-2026"/>
    <s v="M.MUSTAFA"/>
    <m/>
  </r>
  <r>
    <s v="41"/>
    <x v="1"/>
    <s v="R-120535-2025"/>
    <s v="FMB-920"/>
    <s v="BK-3348"/>
    <s v="MASTER CHANGAN MOTORS LTD."/>
    <s v="CHANGAN"/>
    <s v="JL473ZQ7MN8AHO21537"/>
    <s v="NKMASE2E6N1000011"/>
    <m/>
    <m/>
    <s v="RENTAL"/>
    <s v="Dec  3 2025  4:01PM"/>
    <s v="10226"/>
    <s v="KARACHI"/>
    <s v="Normal"/>
    <s v="Mar 20 2023 11:17AM"/>
    <x v="16"/>
    <s v="276872"/>
    <x v="0"/>
    <s v="26-Jan-2026"/>
    <s v="M.MUSTAFA"/>
    <m/>
  </r>
  <r>
    <s v="42"/>
    <x v="1"/>
    <s v="R-120798-2025"/>
    <s v="JM-VG03"/>
    <s v="RWL1920251"/>
    <s v="JUNAID MAQSOOD"/>
    <s v="SUZUKI"/>
    <s v="6R368179"/>
    <s v="NF1AET306H1268189"/>
    <m/>
    <m/>
    <s v="CASH"/>
    <s v="Dec  9 2025 10:42AM"/>
    <s v="10470"/>
    <s v="ISLAMABAD"/>
    <s v="Normal"/>
    <s v="Sep  1 2025 12:40PM"/>
    <x v="16"/>
    <s v="349299"/>
    <x v="0"/>
    <s v="15-Jan-2026"/>
    <s v="M.MUSTAFA"/>
    <m/>
  </r>
  <r>
    <s v="43"/>
    <x v="1"/>
    <s v="R-124624-2026"/>
    <s v="G1C MINI"/>
    <s v="LHE311020247"/>
    <s v="JAMSHAID AFZAL"/>
    <s v="TOYOTA"/>
    <s v="Q108700"/>
    <s v="R-6086195"/>
    <m/>
    <m/>
    <s v="RENTAL"/>
    <s v="Jan 29 2026  3:20PM"/>
    <s v="10156"/>
    <s v="LAHORE"/>
    <s v="Normal"/>
    <s v="Oct 31 2024 12:28PM"/>
    <x v="16"/>
    <s v="317100"/>
    <x v="0"/>
    <s v="30-Jan-2026"/>
    <s v="M.MUSTAFA"/>
    <m/>
  </r>
  <r>
    <s v="44"/>
    <x v="1"/>
    <s v="R-124514-2026"/>
    <s v="FMB-920"/>
    <s v="AGK-825"/>
    <s v="SHAHID ABBAS KHAN"/>
    <s v="SUZUKI"/>
    <s v="199334"/>
    <s v="1099335"/>
    <m/>
    <m/>
    <s v="LEASING"/>
    <s v="Jan 28 2026  4:45PM"/>
    <s v="10345"/>
    <s v="MULTAN"/>
    <s v="Normal"/>
    <s v="Dec 14 2021 10:33AM"/>
    <x v="16"/>
    <s v="239982"/>
    <x v="0"/>
    <s v="29-Jan-2026"/>
    <s v="M.MUSTAFA"/>
    <m/>
  </r>
  <r>
    <s v="45"/>
    <x v="1"/>
    <s v="R-124643-2026"/>
    <s v="FMB910"/>
    <s v="LEC18-9841"/>
    <s v="ABID HUSSAIN"/>
    <s v="HONDA"/>
    <s v="505742"/>
    <s v="217285"/>
    <m/>
    <m/>
    <s v="RENTAL"/>
    <s v="Jan 29 2026  4:39PM"/>
    <s v="10496"/>
    <s v="FAISALABAD"/>
    <s v="Normal"/>
    <s v="Sep 24 2025 12:55PM"/>
    <x v="16"/>
    <s v="351747"/>
    <x v="0"/>
    <s v="29-Jan-2026"/>
    <s v="M.MUSTAFA"/>
    <m/>
  </r>
  <r>
    <s v="46"/>
    <x v="1"/>
    <s v="R-124677-2026"/>
    <s v="FMB-920"/>
    <s v="AWE-406"/>
    <s v="HUMAIRA KHURRAM"/>
    <s v="TOYOTA"/>
    <s v="Q355313"/>
    <s v="7054502"/>
    <m/>
    <m/>
    <s v="LEASING"/>
    <s v="Jan 29 2026  5:13PM"/>
    <s v="10156"/>
    <s v="LAHORE"/>
    <s v="Normal"/>
    <s v="Dec 15 2021  2:02PM"/>
    <x v="16"/>
    <s v="240141"/>
    <x v="0"/>
    <s v="31-Jan-2026"/>
    <s v="M.MUSTAFA"/>
    <m/>
  </r>
  <r>
    <s v="47"/>
    <x v="1"/>
    <s v="R-124833-2026"/>
    <s v="FMB-920"/>
    <s v="CAK-616"/>
    <s v="FATIMA JAFRI"/>
    <s v="SUZUKI"/>
    <s v="316745"/>
    <s v="1216426"/>
    <m/>
    <m/>
    <s v="RENTAL"/>
    <s v="Jan 31 2026  2:19PM"/>
    <s v="10366"/>
    <s v="KARACHI"/>
    <s v="Force"/>
    <s v="Dec 31 2024 12:55PM"/>
    <x v="16"/>
    <s v="322779"/>
    <x v="0"/>
    <s v="31-Jan-2026"/>
    <s v="M.MUSTAFA"/>
    <m/>
  </r>
  <r>
    <s v="48"/>
    <x v="1"/>
    <s v="R-124834-2026"/>
    <s v="FMA-120"/>
    <s v="CAM-986"/>
    <s v="MUBEENA KHAN"/>
    <s v="SUZUKI"/>
    <s v="317556"/>
    <s v="1217533"/>
    <m/>
    <m/>
    <s v="RENTAL"/>
    <s v="Jan 31 2026  2:20PM"/>
    <s v="10366"/>
    <s v="KARACHI"/>
    <s v="Force"/>
    <s v="Dec 31 2024  1:12PM"/>
    <x v="16"/>
    <s v="322778"/>
    <x v="0"/>
    <s v="31-Jan-2026"/>
    <s v="M.MUSTAFA"/>
    <m/>
  </r>
  <r>
    <s v="49"/>
    <x v="1"/>
    <s v="R-122427-2026"/>
    <s v="FMB-920"/>
    <s v="LHE41202514"/>
    <s v="ROMAN IJAZ"/>
    <s v="SUZUKI"/>
    <s v="6R333380"/>
    <s v="1233442"/>
    <m/>
    <m/>
    <s v="RENTAL"/>
    <s v="Jan  6 2026  3:31PM"/>
    <s v="10156"/>
    <s v="LAHORE"/>
    <s v="Normal"/>
    <s v="Jan  4 2025  6:05PM"/>
    <x v="16"/>
    <s v="323325"/>
    <x v="0"/>
    <s v="6-Jan-2026"/>
    <s v="M.MUSTAFA"/>
    <m/>
  </r>
  <r>
    <s v="50"/>
    <x v="1"/>
    <s v="R-122890-2026"/>
    <s v="JM-VG03"/>
    <s v="AEK-8431"/>
    <s v="M/S JP DISTRIBUTOR"/>
    <s v="UNITED"/>
    <s v="U775952"/>
    <s v="100799723"/>
    <m/>
    <m/>
    <s v="RENTAL"/>
    <s v="Jan  9 2026  3:04PM"/>
    <s v="10082"/>
    <s v="FAISALABAD"/>
    <s v="Normal"/>
    <s v="Sep 18 2023 10:18AM"/>
    <x v="16"/>
    <s v="287353"/>
    <x v="0"/>
    <s v="10-Jan-2026"/>
    <s v="M.MUSTAFA"/>
    <m/>
  </r>
  <r>
    <s v="51"/>
    <x v="1"/>
    <s v="R-123890-2026"/>
    <s v="FMB-920"/>
    <s v="SA-5885(REMOVED)"/>
    <s v="MUHAMMAD USAMA"/>
    <s v="DAIHATSU"/>
    <s v="KHI1810202417(REMOVED)"/>
    <s v="S321V-04304929(REMOVED)"/>
    <m/>
    <m/>
    <s v="CASH"/>
    <s v="Jan 19 2026  5:15PM"/>
    <s v="10577"/>
    <s v="KARACHI"/>
    <s v="Normal"/>
    <s v="Oct 21 2024  3:35PM"/>
    <x v="16"/>
    <s v="315818"/>
    <x v="0"/>
    <s v="19-Jan-2026"/>
    <s v="M.MUSTAFA"/>
    <m/>
  </r>
  <r>
    <s v="52"/>
    <x v="1"/>
    <s v="R-122724-2026"/>
    <s v="FMB910"/>
    <s v="KHI1812202542"/>
    <s v="MUHAMMAD ASIF"/>
    <s v="TOYOTA"/>
    <s v="KHI1812202542"/>
    <s v="KSP210-0042977"/>
    <m/>
    <m/>
    <s v="RENTAL"/>
    <s v="Jan  8 2026  5:50PM"/>
    <s v="10366"/>
    <s v="KARACHI"/>
    <s v="Normal"/>
    <s v="Dec 18 2025  7:46PM"/>
    <x v="16"/>
    <s v="362530"/>
    <x v="0"/>
    <s v="8-Jan-2026"/>
    <s v="M.MUSTAFA"/>
    <m/>
  </r>
  <r>
    <s v="53"/>
    <x v="1"/>
    <s v="R-122947-2026"/>
    <s v="JM-VG03"/>
    <s v="ARZ-197"/>
    <s v="ABDUL ALEEM QURESHI"/>
    <s v="TOYOTA"/>
    <s v="2A66623"/>
    <s v="NSP150R-7044193"/>
    <m/>
    <m/>
    <s v="LEASING"/>
    <s v="Jan  9 2026  4:07PM"/>
    <s v="10396"/>
    <s v="LAHORE"/>
    <s v="Normal"/>
    <s v="Oct  1 2024  2:03PM"/>
    <x v="16"/>
    <s v="314028"/>
    <x v="0"/>
    <s v="14-Jan-2026"/>
    <s v="M.MUSTAFA"/>
    <m/>
  </r>
  <r>
    <s v="54"/>
    <x v="1"/>
    <s v="R-123451-2026"/>
    <s v="TM2 (FM2)"/>
    <s v="AJH-084"/>
    <s v="ZEESHAN"/>
    <s v="SUZUKI"/>
    <s v="E371099"/>
    <s v="987312"/>
    <m/>
    <m/>
    <s v="RENTAL"/>
    <s v="Jan 13 2026  4:55PM"/>
    <s v="20010"/>
    <s v="KARACHI"/>
    <s v="Normal"/>
    <s v="Jan  7 2025  4:11PM"/>
    <x v="16"/>
    <s v="323474"/>
    <x v="0"/>
    <s v="14-Jan-2026"/>
    <s v="M.MUSTAFA"/>
    <m/>
  </r>
  <r>
    <s v="55"/>
    <x v="1"/>
    <s v="R-123582-2026"/>
    <s v="FMB-920"/>
    <s v="AUY-492"/>
    <s v="MUHAMMAD MUNAWAR NADEEM"/>
    <s v="TOYOTA"/>
    <s v="Q352118"/>
    <s v="ZRE172R-7051274"/>
    <m/>
    <m/>
    <s v="LEASING"/>
    <s v="Jan 15 2026 10:07AM"/>
    <s v="10118"/>
    <s v="RAHIM YAR KHAN"/>
    <s v="Normal"/>
    <s v="Sep  9 2021 11:46AM"/>
    <x v="16"/>
    <s v="232140"/>
    <x v="0"/>
    <s v="24-Jan-2026"/>
    <s v="M.MUSTAFA"/>
    <m/>
  </r>
  <r>
    <s v="56"/>
    <x v="1"/>
    <s v="R-123019-2026"/>
    <s v="G1C MINI"/>
    <s v="LHE24102293"/>
    <s v="KHALID"/>
    <s v="HYUNDAI"/>
    <s v="G4NANU240245"/>
    <s v="PMHJ2813SNN210099"/>
    <m/>
    <m/>
    <s v="LEASING"/>
    <s v="Jan 10 2026 11:03AM"/>
    <s v="10682"/>
    <s v="LAHORE"/>
    <s v="Normal"/>
    <s v="Oct 24 2022  5:07PM"/>
    <x v="16"/>
    <s v="267722"/>
    <x v="0"/>
    <s v="14-Jan-2026"/>
    <s v="M.MUSTAFA"/>
    <m/>
  </r>
  <r>
    <s v="57"/>
    <x v="1"/>
    <s v="R-123068-2026"/>
    <s v="FMB-920"/>
    <s v="BUX-703"/>
    <s v="WASEEMULLAH"/>
    <s v="SUZUKI"/>
    <s v="6R185549"/>
    <s v="1085553"/>
    <m/>
    <m/>
    <s v="RENTAL"/>
    <s v="Jan 10 2026 11:08AM"/>
    <s v="10434"/>
    <s v="KARACHI"/>
    <s v="Normal"/>
    <s v="Oct 21 2025 12:00AM"/>
    <x v="16"/>
    <s v="316904"/>
    <x v="0"/>
    <s v="14-Jan-2026"/>
    <s v="M.MUSTAFA"/>
    <m/>
  </r>
  <r>
    <s v="58"/>
    <x v="1"/>
    <s v="R-123446-2026"/>
    <s v="G1C MINI"/>
    <s v="ATK-384"/>
    <s v="M/S MAXGROW AGROCHEMICALS(MR. ABDULLAH)"/>
    <s v="SUZUKI"/>
    <s v="171448"/>
    <s v="10071464"/>
    <m/>
    <m/>
    <s v="RENTAL"/>
    <s v="Jan 13 2026  4:14PM"/>
    <s v="10496"/>
    <s v="FAISALABAD"/>
    <s v="Normal"/>
    <s v="May 29 2024 12:07PM"/>
    <x v="16"/>
    <s v="303942"/>
    <x v="0"/>
    <s v="13-Jan-2026"/>
    <s v="M.MUSTAFA"/>
    <m/>
  </r>
  <r>
    <s v="59"/>
    <x v="1"/>
    <s v="R-120870-2025"/>
    <s v="FMB-920"/>
    <s v="KHI13112337"/>
    <s v="SHAHZAD SOHANI"/>
    <s v="SUZUKI"/>
    <s v="K12MR1017006"/>
    <s v="NF1SZC63S00117002"/>
    <m/>
    <m/>
    <s v="LEASING"/>
    <s v="Dec  9 2025  4:39PM"/>
    <s v="20010"/>
    <s v="KARACHI"/>
    <s v="Force"/>
    <s v="Nov 14 2023  5:38PM"/>
    <x v="16"/>
    <s v="290483"/>
    <x v="0"/>
    <s v="28-Jan-2026"/>
    <s v="M.MUSTAFA"/>
    <m/>
  </r>
  <r>
    <s v="60"/>
    <x v="1"/>
    <s v="R-119111-2025"/>
    <s v="MTB-100"/>
    <s v="GJRN4112036"/>
    <s v="MR. HAFIZ JAFAR HUSSAIN"/>
    <s v="SUZUKI"/>
    <s v="206327"/>
    <s v="10106264"/>
    <m/>
    <m/>
    <s v="LEASING"/>
    <s v="Nov 26 2025 10:38AM"/>
    <s v="10588"/>
    <s v="LAHORE"/>
    <s v="Normal"/>
    <s v="Nov  4 2020 12:23PM"/>
    <x v="16"/>
    <s v="201291"/>
    <x v="0"/>
    <s v="14-Jan-2026"/>
    <s v="M.MUSTAFA"/>
    <m/>
  </r>
  <r>
    <s v="61"/>
    <x v="1"/>
    <s v="R-117808-2025"/>
    <s v="FM-1100"/>
    <s v="BPW-103"/>
    <s v="MUHAMMAD WAQAR MUSLIM"/>
    <s v="HONDA"/>
    <s v="L13Z17529366"/>
    <s v="NFBGM1547KR247562"/>
    <m/>
    <m/>
    <s v="RENTAL"/>
    <s v="Nov 17 2025 11:38AM"/>
    <s v="10386"/>
    <s v="KARACHI"/>
    <s v="Normal"/>
    <s v="Nov 29 2024  8:35PM"/>
    <x v="16"/>
    <s v="319814"/>
    <x v="0"/>
    <s v="24-Jan-2026"/>
    <s v="M.MUSTAFA"/>
    <m/>
  </r>
  <r>
    <s v="62"/>
    <x v="1"/>
    <s v="R-121992-2025"/>
    <s v="FMB-920"/>
    <s v="AAA-773"/>
    <s v="HUSSAIN SALMAN CHEMICALS (PATRON GROUP)"/>
    <s v="SUZUKI"/>
    <s v="PK10K147430"/>
    <s v="10047428"/>
    <m/>
    <m/>
    <s v="RENTAL"/>
    <s v="Dec 31 2025 10:25AM"/>
    <s v="10345"/>
    <s v="MULTAN"/>
    <s v="Normal"/>
    <s v="Jan  6 2025 11:24AM"/>
    <x v="16"/>
    <s v="323328"/>
    <x v="0"/>
    <s v="13-Jan-2026"/>
    <s v="M.MUSTAFA"/>
    <m/>
  </r>
  <r>
    <s v="63"/>
    <x v="1"/>
    <s v="R-121963-2025"/>
    <s v="FMA-120"/>
    <s v="BFM-755"/>
    <s v="MUSTAFA TALIB"/>
    <s v="HONDA"/>
    <s v="R18Z14047526"/>
    <s v="NFBFB266XGR131271"/>
    <m/>
    <m/>
    <s v="LEASING"/>
    <s v="Dec 30 2025  3:08PM"/>
    <s v="10047"/>
    <s v="KARACHI"/>
    <s v="Normal"/>
    <s v="Feb  1 2021 12:00AM"/>
    <x v="16"/>
    <s v="305452"/>
    <x v="0"/>
    <s v="5-Jan-2026"/>
    <s v="M.MUSTAFA"/>
    <m/>
  </r>
  <r>
    <s v="64"/>
    <x v="1"/>
    <s v="R-122108-2026"/>
    <s v="FMB-920"/>
    <s v="GUJ27102013"/>
    <s v="MR. ANWAR AHMED QADRI"/>
    <s v="SUZUKI"/>
    <s v="143455"/>
    <s v="1043546"/>
    <m/>
    <m/>
    <s v="LEASING"/>
    <s v="Jan  1 2026 12:36PM"/>
    <s v="10642"/>
    <s v="JHELUM"/>
    <s v="Normal"/>
    <s v="Oct 27 2020 12:06PM"/>
    <x v="16"/>
    <s v="200586"/>
    <x v="0"/>
    <s v="5-Jan-2026"/>
    <s v="M.MUSTAFA"/>
    <m/>
  </r>
  <r>
    <s v="65"/>
    <x v="1"/>
    <s v="R-121889-2025"/>
    <s v="FMB-920"/>
    <s v="BEQ-941"/>
    <s v="MUHAMMAD ZAFAR IQBAL"/>
    <s v="TOYOTA"/>
    <s v="Q028136"/>
    <s v="ZER171R-6005609"/>
    <m/>
    <m/>
    <s v="LEASING"/>
    <s v="Dec 29 2025  1:39PM"/>
    <s v="10118"/>
    <s v="RAHIM YAR KHAN"/>
    <s v="Normal"/>
    <s v="Aug 18 2020  1:04PM"/>
    <x v="16"/>
    <s v="174750"/>
    <x v="0"/>
    <s v="7-Jan-2026"/>
    <s v="M.MUSTAFA"/>
    <m/>
  </r>
  <r>
    <s v="66"/>
    <x v="1"/>
    <s v="R-122129-2026"/>
    <s v="FMB910"/>
    <s v="BCC-915"/>
    <s v="MUHAMMAD WAQAS"/>
    <s v="SUZUKI"/>
    <s v="6R272701"/>
    <s v="H1172717"/>
    <m/>
    <m/>
    <s v="RENTAL"/>
    <s v="Jan  1 2026  2:19PM"/>
    <s v="10456"/>
    <s v="PESHAWAR"/>
    <s v="Normal"/>
    <s v="Feb 29 2024  1:09PM"/>
    <x v="16"/>
    <s v="297772"/>
    <x v="0"/>
    <s v="2-Jan-2026"/>
    <s v="M.MUSTAFA"/>
    <m/>
  </r>
  <r>
    <s v="67"/>
    <x v="1"/>
    <s v="R-122133-2026"/>
    <s v="FMB-920"/>
    <s v="ASA-341"/>
    <s v="SOHAIL RASHEED"/>
    <s v="SUZUKI"/>
    <s v="PK10K164894"/>
    <s v="NF1AVK31H10064930"/>
    <m/>
    <m/>
    <s v="RENTAL"/>
    <s v="Jan  1 2026  3:03PM"/>
    <s v="10496"/>
    <s v="FAISALABAD"/>
    <s v="Normal"/>
    <s v="Aug 12 2023  4:10PM"/>
    <x v="16"/>
    <s v="203888"/>
    <x v="0"/>
    <s v="1-Jan-2026"/>
    <s v="M.MUSTAFA"/>
    <m/>
  </r>
  <r>
    <s v="68"/>
    <x v="1"/>
    <s v="R-122231-2026"/>
    <s v="G1C MINI"/>
    <s v="ARC-598"/>
    <s v="INSHAL PHARMACEUTICAL INDUSTRIES"/>
    <s v="SUZUKI"/>
    <s v="6R136622"/>
    <s v="NF1AET306H1036601"/>
    <m/>
    <m/>
    <s v="RENTAL"/>
    <s v="Jan  2 2026  5:43PM"/>
    <s v="10470"/>
    <s v="ISLAMABAD"/>
    <s v="Normal"/>
    <s v="Jan 10 2025  6:49PM"/>
    <x v="16"/>
    <s v="323934"/>
    <x v="0"/>
    <s v="2-Jan-2026"/>
    <s v="M.MUSTAFA"/>
    <m/>
  </r>
  <r>
    <s v="69"/>
    <x v="1"/>
    <s v="R-122363-2026"/>
    <s v="G1C MINI"/>
    <s v="BHR-605"/>
    <s v="SYED MUBASHIR ABBAS ZAIDI"/>
    <s v="HONDA"/>
    <s v="R1BZ12907943"/>
    <s v="NFBFC6669HR010768"/>
    <m/>
    <m/>
    <s v="RENTAL"/>
    <s v="Jan  5 2026  2:28PM"/>
    <s v="20013"/>
    <s v="KARACHI"/>
    <s v="Normal"/>
    <s v="Sep  9 2024  3:32PM"/>
    <x v="16"/>
    <s v="311943"/>
    <x v="0"/>
    <s v="6-Jan-2026"/>
    <s v="M.MUSTAFA"/>
    <m/>
  </r>
  <r>
    <s v="70"/>
    <x v="1"/>
    <s v="R-122463-2026"/>
    <s v="FMB910"/>
    <s v="BXM-852"/>
    <s v="LUBNA NAZ"/>
    <s v="HONDA"/>
    <s v="81010976"/>
    <s v="024363"/>
    <m/>
    <m/>
    <s v="LEASING"/>
    <s v="Jan  7 2026 11:56AM"/>
    <s v="10366"/>
    <s v="KARACHI"/>
    <s v="Normal"/>
    <s v="Sep  7 2022  3:36PM"/>
    <x v="16"/>
    <s v="264146"/>
    <x v="0"/>
    <s v="13-Jan-2026"/>
    <s v="M.MUSTAFA"/>
    <m/>
  </r>
  <r>
    <s v="71"/>
    <x v="1"/>
    <s v="R-122232-2026"/>
    <s v="FMB910"/>
    <s v="AVG-943"/>
    <s v="INSHAL PHARMACEUTICAL INDUSTRIES"/>
    <s v="TOYOTA"/>
    <s v="2A37748"/>
    <s v="NSP151R-9513984"/>
    <m/>
    <m/>
    <s v="RENTAL"/>
    <s v="Jan  2 2026  5:49PM"/>
    <s v="10624"/>
    <s v="ISLAMABAD"/>
    <s v="Normal"/>
    <s v="Jan 10 2025  6:58PM"/>
    <x v="16"/>
    <s v="323937"/>
    <x v="0"/>
    <s v="2-Jan-2026"/>
    <s v="M.MUSTAFA"/>
    <m/>
  </r>
  <r>
    <s v="72"/>
    <x v="1"/>
    <s v="R-123186-2026"/>
    <s v="FMB-920"/>
    <s v="MDN30112222"/>
    <s v="SHAKIR ULLAH"/>
    <s v="SUZUKI"/>
    <s v="6R260165"/>
    <s v="NF1AET306H1160198"/>
    <m/>
    <m/>
    <s v="LEASING"/>
    <s v="Jan 10 2026 11:32AM"/>
    <s v="10285"/>
    <s v="SAWABI"/>
    <s v="Normal"/>
    <s v="Nov 30 2022  1:18PM"/>
    <x v="16"/>
    <s v="270552"/>
    <x v="0"/>
    <s v="12-Jan-2026"/>
    <s v="M.MUSTAFA"/>
    <m/>
  </r>
  <r>
    <s v="73"/>
    <x v="1"/>
    <s v="R-123232-2026"/>
    <s v="G1C MINI"/>
    <s v="BXW-262"/>
    <s v="MUHAMMAD ZAHID HUSSAIN"/>
    <s v="SUZUKI"/>
    <s v="K12MR1009658"/>
    <s v="NF1SZ363S00109657"/>
    <m/>
    <m/>
    <s v="LEASING"/>
    <s v="Jan 10 2026 11:38AM"/>
    <s v="10366"/>
    <s v="KARACHI"/>
    <s v="Normal"/>
    <s v="Nov  8 2022 12:04PM"/>
    <x v="16"/>
    <s v="268881"/>
    <x v="0"/>
    <s v="20-Jan-2026"/>
    <s v="M.MUSTAFA"/>
    <m/>
  </r>
  <r>
    <s v="74"/>
    <x v="1"/>
    <s v="R-123374-2026"/>
    <s v="G1C MINI"/>
    <s v="LHE7120256"/>
    <s v="MUHAMMAD A SHEIKH"/>
    <s v="HONDA"/>
    <s v="7920567"/>
    <s v="RR010588"/>
    <m/>
    <m/>
    <s v="RENTAL"/>
    <s v="Jan 12 2026  3:32PM"/>
    <s v="10156"/>
    <s v="LAHORE"/>
    <s v="Normal"/>
    <s v="Jan  8 2025  4:07PM"/>
    <x v="16"/>
    <s v="323472"/>
    <x v="0"/>
    <s v="13-Jan-2026"/>
    <s v="M.MUSTAFA"/>
    <m/>
  </r>
  <r>
    <s v="75"/>
    <x v="1"/>
    <s v="R-123917-2026"/>
    <s v="MTB-100"/>
    <s v="ASB-719"/>
    <s v="FRANCIS FERNANDEZ"/>
    <s v="SUZUKI"/>
    <s v="144707"/>
    <s v="1044707"/>
    <m/>
    <m/>
    <s v="LEASING"/>
    <s v="Jan 20 2026 11:26AM"/>
    <s v="10470"/>
    <s v="ISLAMABAD"/>
    <s v="Normal"/>
    <s v="Nov 11 2020 11:59AM"/>
    <x v="16"/>
    <s v="201768"/>
    <x v="0"/>
    <s v="28-Jan-2026"/>
    <s v="M.MUSTAFA"/>
    <m/>
  </r>
  <r>
    <s v="76"/>
    <x v="1"/>
    <s v="R-123421-2026"/>
    <s v="FMB-920"/>
    <s v="AYZ-440"/>
    <s v="TOYOTA LYALLPUR MOTORS (M.RAFIQ GM SALES)"/>
    <s v="TOYOTA"/>
    <s v="Q099860"/>
    <s v="6077309"/>
    <m/>
    <m/>
    <s v="RENTAL"/>
    <s v="Jan 13 2026 11:56AM"/>
    <s v="10510"/>
    <s v="FAISALABAD"/>
    <s v="Normal"/>
    <s v="Nov 15 2023  4:13PM"/>
    <x v="16"/>
    <s v="290619"/>
    <x v="0"/>
    <s v="13-Jan-2026"/>
    <s v="M.MUSTAFA"/>
    <m/>
  </r>
  <r>
    <s v="77"/>
    <x v="1"/>
    <s v="R-123424-2026"/>
    <s v="G1C MINI"/>
    <s v="FV-232"/>
    <s v="KHALIDA RASHID"/>
    <s v="TOYOTA"/>
    <s v="Z356644"/>
    <s v="NZE170R-4053803"/>
    <m/>
    <m/>
    <s v="CASH"/>
    <s v="Jan 13 2026 12:25PM"/>
    <s v="10496"/>
    <s v="FAISALABAD"/>
    <s v="Normal"/>
    <s v="Dec 31 2021  9:47PM"/>
    <x v="16"/>
    <s v="241517"/>
    <x v="0"/>
    <s v="14-Jan-2026"/>
    <s v="M.MUSTAFA"/>
    <m/>
  </r>
  <r>
    <s v="78"/>
    <x v="1"/>
    <s v="R-123626-2026"/>
    <s v="JM-VG03"/>
    <s v="KHI1282410"/>
    <s v="M DANIYAL NASIR"/>
    <s v="SUZUKI"/>
    <s v="6R316470"/>
    <s v="NF1AET3061216285"/>
    <m/>
    <m/>
    <s v="CASH"/>
    <s v="Jan 15 2026  3:39PM"/>
    <s v="20010"/>
    <s v="KARACHI"/>
    <s v="Normal"/>
    <s v="Oct  6 2023  3:40PM"/>
    <x v="16"/>
    <s v="309746"/>
    <x v="0"/>
    <s v="21-Jan-2026"/>
    <s v="M.MUSTAFA"/>
    <m/>
  </r>
  <r>
    <s v="79"/>
    <x v="1"/>
    <s v="R-123334-2026"/>
    <s v="JM-VG03"/>
    <s v="BNZ-460"/>
    <s v="SOHAIL"/>
    <s v="HONDA"/>
    <s v="R18Z12915043"/>
    <s v="NFBFC666XHR018412"/>
    <m/>
    <m/>
    <s v="RENTAL"/>
    <s v="Jan 12 2026 12:41PM"/>
    <s v="10675"/>
    <s v="SARGODHA"/>
    <s v="Normal"/>
    <s v="Dec  1 2025  4:18PM"/>
    <x v="16"/>
    <s v="360300"/>
    <x v="0"/>
    <s v="13-Jan-2026"/>
    <s v="M.MUSTAFA"/>
    <m/>
  </r>
  <r>
    <s v="80"/>
    <x v="1"/>
    <s v="R-123429-2026"/>
    <s v="G1C MINI"/>
    <s v="ATK-382"/>
    <s v="M/S MAXGROW AGROCHEMICALS(MR. ABDULLAH)"/>
    <s v="SUZUKI"/>
    <s v="171434"/>
    <s v="10071386"/>
    <m/>
    <m/>
    <s v="RENTAL"/>
    <s v="Jan 13 2026  2:23PM"/>
    <s v="10496"/>
    <s v="FAISALABAD"/>
    <s v="Normal"/>
    <s v="May 29 2024 12:02PM"/>
    <x v="16"/>
    <s v="303943"/>
    <x v="0"/>
    <s v="13-Jan-2026"/>
    <s v="M.MUSTAFA"/>
    <m/>
  </r>
  <r>
    <s v="81"/>
    <x v="1"/>
    <s v="R-123634-2026"/>
    <s v="G1C MINI"/>
    <s v="BG-9589"/>
    <s v="MUHAMMAD HANIF"/>
    <s v="TOYOTA"/>
    <s v="2TR-1356332"/>
    <s v="0037115"/>
    <m/>
    <m/>
    <s v="RENTAL"/>
    <s v="Jan 15 2026  4:55PM"/>
    <s v="10386"/>
    <s v="KARACHI"/>
    <s v="Normal"/>
    <s v="Dec 21 2024  5:13PM"/>
    <x v="16"/>
    <s v="321874"/>
    <x v="0"/>
    <s v="15-Jan-2026"/>
    <s v="M.MUSTAFA"/>
    <m/>
  </r>
  <r>
    <s v="82"/>
    <x v="1"/>
    <s v="R-123643-2026"/>
    <s v="FM-1100"/>
    <s v="BPB-528"/>
    <s v="ABDULLAH RAZA"/>
    <s v="TOYOTA"/>
    <s v="R0062755"/>
    <s v="BPB-528"/>
    <m/>
    <m/>
    <s v="RENTAL"/>
    <s v="Jan 15 2026  6:13PM"/>
    <s v="10434"/>
    <s v="KARACHI"/>
    <s v="Normal"/>
    <s v="Jan 20 2025  7:11PM"/>
    <x v="16"/>
    <s v="324817"/>
    <x v="0"/>
    <s v="15-Jan-2026"/>
    <s v="M.MUSTAFA"/>
    <m/>
  </r>
  <r>
    <s v="83"/>
    <x v="1"/>
    <s v="R-123573-2026"/>
    <s v="JM-VG03"/>
    <s v="AVS-746"/>
    <s v="HYUNDAI NISHAT MOTOR PVT LTD"/>
    <s v="HYUNDAI"/>
    <s v="G4FTSU892314"/>
    <s v="PMHJB811MSN700398"/>
    <m/>
    <m/>
    <s v="RENTAL"/>
    <s v="Jan 14 2026  5:36PM"/>
    <s v="10192"/>
    <s v="LAHORE"/>
    <s v="Normal"/>
    <s v="Jun  4 2025  3:23PM"/>
    <x v="16"/>
    <s v="338805"/>
    <x v="0"/>
    <s v="14-Jan-2026"/>
    <s v="M.MUSTAFA"/>
    <m/>
  </r>
  <r>
    <s v="84"/>
    <x v="1"/>
    <s v="R-123750-2026"/>
    <s v="FMB910"/>
    <s v="ISL10920253"/>
    <s v="KR TECH PVT LTD"/>
    <s v="HYUNDAI"/>
    <s v="G4FTSU981574"/>
    <s v="PMHJB811SSN702315"/>
    <m/>
    <m/>
    <s v="LEASING"/>
    <s v="Jan 19 2026 10:02AM"/>
    <s v="10631"/>
    <s v="KARACHI"/>
    <s v="Normal"/>
    <s v="Sep 10 2025  9:54PM"/>
    <x v="16"/>
    <s v="350310"/>
    <x v="0"/>
    <s v="19-Jan-2026"/>
    <s v="M.MUSTAFA"/>
    <m/>
  </r>
  <r>
    <s v="85"/>
    <x v="1"/>
    <s v="R-122340-2026"/>
    <s v="JM-VG03"/>
    <s v="MUL54202521"/>
    <s v="PS B-DIVISION"/>
    <s v="HONDA"/>
    <s v="E897885"/>
    <s v="HA790447"/>
    <m/>
    <m/>
    <s v="RENTAL"/>
    <s v="Jan  5 2026 12:52PM"/>
    <s v="10556"/>
    <s v="D.G.KHAN"/>
    <s v="Normal"/>
    <s v="Apr  7 2025  4:17PM"/>
    <x v="17"/>
    <s v="332357"/>
    <x v="0"/>
    <s v="5-Jan-2026"/>
    <s v="HUZAIFA.KHAN"/>
    <m/>
  </r>
  <r>
    <s v="86"/>
    <x v="1"/>
    <s v="R-122451-2026"/>
    <s v="G1C MINI"/>
    <s v="AKZ-043"/>
    <s v="MUHAMMAD SALEEM"/>
    <s v="SUZUKI"/>
    <s v="PK10K199233"/>
    <s v="NF1AVK31H10099226"/>
    <m/>
    <m/>
    <s v="CASH"/>
    <s v="Jan  7 2026 10:34AM"/>
    <s v="10104"/>
    <s v="MULTAN"/>
    <s v="Normal"/>
    <s v="Jan 31 2025  2:51PM"/>
    <x v="17"/>
    <s v="326114"/>
    <x v="0"/>
    <s v="13-Jan-2026"/>
    <s v="HUZAIFA.KHAN"/>
    <m/>
  </r>
  <r>
    <s v="87"/>
    <x v="1"/>
    <s v="R-122364-2026"/>
    <s v="G1C MINI"/>
    <s v="TEX612286"/>
    <s v="MUHAMMAD AFZAL"/>
    <s v="SUZUKI"/>
    <s v="204139"/>
    <s v="1104094"/>
    <m/>
    <m/>
    <s v="LEASING"/>
    <s v="Jan  5 2026  2:49PM"/>
    <s v="10470"/>
    <s v="ISLAMABAD"/>
    <s v="Normal"/>
    <s v="Jan  8 2022 11:18AM"/>
    <x v="17"/>
    <s v="241969"/>
    <x v="0"/>
    <s v="6-Jan-2026"/>
    <s v="HUZAIFA.KHAN"/>
    <m/>
  </r>
  <r>
    <s v="88"/>
    <x v="1"/>
    <s v="R-122481-2026"/>
    <s v="FMB910"/>
    <s v="SB-5656"/>
    <s v="KASHIF ELLAHI"/>
    <s v="TOYOTA"/>
    <s v="1GD5061366"/>
    <s v="LA-6364"/>
    <m/>
    <m/>
    <s v="RENTAL"/>
    <s v="Jan  7 2026 12:26PM"/>
    <s v="10631"/>
    <s v="KARACHI"/>
    <s v="Normal"/>
    <s v="Dec  1 2022  3:19PM"/>
    <x v="17"/>
    <s v="315918"/>
    <x v="0"/>
    <s v="8-Jan-2026"/>
    <s v="HUZAIFA.KHAN"/>
    <m/>
  </r>
  <r>
    <s v="89"/>
    <x v="1"/>
    <s v="R-122676-2026"/>
    <s v="JM-VG03"/>
    <s v="AKW-926"/>
    <s v="MIAN LIAQAT ALI"/>
    <s v="SUZUKI"/>
    <s v="233736"/>
    <s v="1133717"/>
    <m/>
    <m/>
    <s v="RENTAL"/>
    <s v="Jan  8 2026  1:12PM"/>
    <s v="10648"/>
    <s v="VEHARI"/>
    <s v="Normal"/>
    <s v="Jan 18 2022  6:06PM"/>
    <x v="17"/>
    <s v="292193"/>
    <x v="0"/>
    <s v="8-Jan-2026"/>
    <s v="HUZAIFA.KHAN"/>
    <m/>
  </r>
  <r>
    <s v="90"/>
    <x v="1"/>
    <s v="R-122914-2026"/>
    <s v="G1C MINI"/>
    <s v="AEK-8418"/>
    <s v="M/S JP DISTRIBUTOR"/>
    <s v="UNITED"/>
    <s v="U778467"/>
    <s v="100801189"/>
    <m/>
    <m/>
    <s v="RENTAL"/>
    <s v="Jan  9 2026  3:54PM"/>
    <s v="10082"/>
    <s v="FAISALABAD"/>
    <s v="Normal"/>
    <s v="Sep 23 2023  6:51PM"/>
    <x v="17"/>
    <s v="287766"/>
    <x v="0"/>
    <s v="10-Jan-2026"/>
    <s v="HUZAIFA.KHAN"/>
    <m/>
  </r>
  <r>
    <s v="91"/>
    <x v="1"/>
    <s v="R-123668-2026"/>
    <s v="FMB-920"/>
    <s v="BYZ-272"/>
    <s v="GHULAM MUJTABA"/>
    <s v="SUZUKI"/>
    <s v="6R274928"/>
    <s v="NF1AET306H1174917"/>
    <m/>
    <m/>
    <s v="RENTAL"/>
    <s v="Jan 16 2026 12:40PM"/>
    <s v="10427"/>
    <s v="SUKKUR"/>
    <s v="Normal"/>
    <s v="Sep 16 2024  3:23PM"/>
    <x v="17"/>
    <s v="330490"/>
    <x v="0"/>
    <s v="27-Jan-2026"/>
    <s v="HUZAIFA.KHAN"/>
    <m/>
  </r>
  <r>
    <s v="92"/>
    <x v="1"/>
    <s v="R-123823-2026"/>
    <s v="MTB-100"/>
    <s v="AKA-050"/>
    <s v="SHABBIR HUSSAIN"/>
    <s v="TOYOTA"/>
    <s v="Z520210"/>
    <s v="R4146158"/>
    <m/>
    <m/>
    <s v="LEASING"/>
    <s v="Jan 19 2026 12:06PM"/>
    <s v="10124"/>
    <s v="GUJRAT"/>
    <s v="Normal"/>
    <s v="Jul 11 2019  5:21PM"/>
    <x v="17"/>
    <s v="201228"/>
    <x v="0"/>
    <s v="20-Jan-2026"/>
    <s v="HUZAIFA.KHAN"/>
    <m/>
  </r>
  <r>
    <s v="93"/>
    <x v="1"/>
    <s v="R-123932-2026"/>
    <s v="FMA-120"/>
    <s v="CZ-9341"/>
    <s v="MUHAMMAD SAJID"/>
    <s v="CHANGAN"/>
    <s v="JL466Q9N69U501465"/>
    <s v="NKMAAB3D1N1014436"/>
    <m/>
    <m/>
    <s v="RENTAL"/>
    <s v="Jan 20 2026 12:55PM"/>
    <s v="10344"/>
    <s v="FAISALABAD"/>
    <s v="Normal"/>
    <s v="Jun 30 2025  6:43PM"/>
    <x v="17"/>
    <s v="341929"/>
    <x v="0"/>
    <s v="20-Jan-2026"/>
    <s v="HUZAIFA.KHAN"/>
    <m/>
  </r>
  <r>
    <s v="94"/>
    <x v="1"/>
    <s v="R-124001-2026"/>
    <s v="FMB910"/>
    <s v="AGC-779"/>
    <s v="ALLAH DITTA NASIM"/>
    <s v="SUZUKI"/>
    <s v="PK10K189700"/>
    <s v="10089680"/>
    <m/>
    <m/>
    <s v="RENTAL"/>
    <s v="Jan 21 2026 11:10AM"/>
    <s v="10156"/>
    <s v="LAHORE"/>
    <s v="Normal"/>
    <s v="Jan 29 2025  2:02PM"/>
    <x v="17"/>
    <s v="325832"/>
    <x v="0"/>
    <s v="22-Jan-2026"/>
    <s v="HUZAIFA.KHAN"/>
    <m/>
  </r>
  <r>
    <s v="95"/>
    <x v="1"/>
    <s v="R-124031-2026"/>
    <s v="G1C MINI"/>
    <s v="BH-3933"/>
    <s v="RASHID MEHMOOD"/>
    <s v="HONDA"/>
    <s v="L15Z13516378"/>
    <s v="BH-3933"/>
    <m/>
    <m/>
    <s v="RENTAL"/>
    <s v="Jan 21 2026  3:09PM"/>
    <s v="10591"/>
    <s v="KARACHI"/>
    <s v="Normal"/>
    <s v="Jun 14 2023  2:22PM"/>
    <x v="17"/>
    <s v="310362"/>
    <x v="0"/>
    <s v="27-Jan-2026"/>
    <s v="HUZAIFA.KHAN"/>
    <m/>
  </r>
  <r>
    <s v="96"/>
    <x v="1"/>
    <s v="R-124045-2026"/>
    <s v="FMB-920"/>
    <s v="BSS-435"/>
    <s v="KALEEM ULLAH"/>
    <s v="TOYOTA"/>
    <s v="BSS-435"/>
    <s v="7008777"/>
    <m/>
    <m/>
    <s v="RENTAL"/>
    <s v="Jan 21 2026  4:27PM"/>
    <s v="10648"/>
    <s v="VEHARI"/>
    <s v="Normal"/>
    <s v="Jan 20 2025 11:03AM"/>
    <x v="17"/>
    <s v="324718"/>
    <x v="0"/>
    <s v="21-Jan-2026"/>
    <s v="HUZAIFA.KHAN"/>
    <m/>
  </r>
  <r>
    <s v="97"/>
    <x v="1"/>
    <s v="R-123929-2026"/>
    <s v="FMB-920"/>
    <s v="LEA15-5822"/>
    <s v="GHULAM MUSTAFA"/>
    <s v="TOYOTA"/>
    <s v="Q023924"/>
    <s v="ZRE171R6001397"/>
    <m/>
    <m/>
    <s v="RENTAL"/>
    <s v="Jan 20 2026 12:45PM"/>
    <s v="10510"/>
    <s v="FAISALABAD"/>
    <s v="Force"/>
    <s v="Jan 20 2025  6:45PM"/>
    <x v="17"/>
    <s v="324835"/>
    <x v="0"/>
    <s v="20-Jan-2026"/>
    <s v="HUZAIFA.KHAN"/>
    <m/>
  </r>
  <r>
    <s v="98"/>
    <x v="1"/>
    <s v="R-119426-2025"/>
    <s v="MTB-100"/>
    <s v="SNGR512186(REMOVED)"/>
    <s v="BILQEES"/>
    <s v="SUZUKI"/>
    <s v="PK10K166470(REMOVED)"/>
    <s v="NF1AVK31H10066459(REMOVED)"/>
    <m/>
    <m/>
    <s v="CASH"/>
    <s v="Nov 29 2025 11:01AM"/>
    <s v="10114"/>
    <s v="MIRPURKHAS"/>
    <s v="Normal"/>
    <s v="Sep 29 2020  3:42PM"/>
    <x v="17"/>
    <s v="205925"/>
    <x v="0"/>
    <s v="14-Jan-2026"/>
    <s v="HUZAIFA.KHAN"/>
    <m/>
  </r>
  <r>
    <s v="99"/>
    <x v="1"/>
    <s v="R-119330-2025"/>
    <s v="FMA-120"/>
    <s v="EW-304"/>
    <s v="MUHAMMAD QAMAR"/>
    <s v="HONDA"/>
    <s v="17431218"/>
    <s v="169727"/>
    <m/>
    <m/>
    <s v="CASH"/>
    <s v="Nov 28 2025 10:34AM"/>
    <s v="10631"/>
    <s v="KARACHI"/>
    <s v="Normal"/>
    <s v="Jul  6 2023  5:17PM"/>
    <x v="17"/>
    <s v="283363"/>
    <x v="0"/>
    <s v="9-Jan-2026"/>
    <s v="HUZAIFA.KHAN"/>
    <m/>
  </r>
  <r>
    <s v="100"/>
    <x v="1"/>
    <s v="R-123866-2026"/>
    <s v="FMA-120"/>
    <s v="CAF-181"/>
    <s v="DANISH BALOCH"/>
    <s v="SUZUKI"/>
    <s v="6R315551"/>
    <s v="NF1AET306H1215538"/>
    <m/>
    <m/>
    <s v="RENTAL"/>
    <s v="Jan 19 2026  2:24PM"/>
    <s v="10591"/>
    <s v="KARACHI"/>
    <s v="Normal"/>
    <s v="Jan 16 2025  6:45PM"/>
    <x v="17"/>
    <s v="324367"/>
    <x v="0"/>
    <s v="19-Jan-2026"/>
    <s v="HUZAIFA.KHAN"/>
    <m/>
  </r>
  <r>
    <s v="101"/>
    <x v="1"/>
    <s v="R-123922-2026"/>
    <s v="FMB-920"/>
    <s v="MNS20-195"/>
    <s v="MUHAMMAD QASIM"/>
    <s v="MASSEY"/>
    <s v="549370"/>
    <s v="62456"/>
    <m/>
    <m/>
    <s v="RENTAL"/>
    <s v="Jan 20 2026 12:00PM"/>
    <s v="10104"/>
    <s v="MULTAN"/>
    <s v="Normal"/>
    <s v="Jun 24 2023 10:52AM"/>
    <x v="17"/>
    <s v="286624"/>
    <x v="0"/>
    <s v="20-Jan-2026"/>
    <s v="HUZAIFA.KHAN"/>
    <m/>
  </r>
  <r>
    <s v="102"/>
    <x v="1"/>
    <s v="R-124255-2026"/>
    <s v="FMB910"/>
    <s v="BPN-403"/>
    <s v="MUHAMMAD ANWAR"/>
    <s v="TOYOTA"/>
    <s v="Z549285"/>
    <s v="NZE170R-4174978"/>
    <m/>
    <m/>
    <s v="RENTAL"/>
    <s v="Jan 26 2026  2:01PM"/>
    <s v="10673"/>
    <s v="KARACHI"/>
    <s v="Normal"/>
    <s v="May  5 2025 12:00AM"/>
    <x v="17"/>
    <s v="249268"/>
    <x v="0"/>
    <s v="29-Jan-2026"/>
    <s v="HUZAIFA.KHAN"/>
    <m/>
  </r>
  <r>
    <s v="103"/>
    <x v="1"/>
    <s v="R-124288-2026"/>
    <s v="FMB-920"/>
    <s v="BJ-7794"/>
    <s v="MR. ROOMAN ZAHID"/>
    <s v="MG"/>
    <s v="15E4E5MGM6290222"/>
    <s v="LSJA24U9XMN116523"/>
    <m/>
    <m/>
    <s v="RENTAL"/>
    <s v="Jan 26 2026  3:53PM"/>
    <s v="10045"/>
    <s v="KARACHI"/>
    <s v="Normal"/>
    <s v="Aug 28 2025 12:00AM"/>
    <x v="17"/>
    <s v="283812"/>
    <x v="0"/>
    <s v="26-Jan-2026"/>
    <s v="HUZAIFA.KHAN"/>
    <m/>
  </r>
  <r>
    <s v="104"/>
    <x v="1"/>
    <s v="R-124087-2026"/>
    <s v="G1C PLUS 5W"/>
    <s v="MUL1220251"/>
    <s v="MUHAMMAD HAMZA"/>
    <s v="HONDA"/>
    <s v="1030757"/>
    <s v="R047963"/>
    <m/>
    <m/>
    <s v="RENTAL"/>
    <s v="Jan 22 2026 12:50PM"/>
    <s v="10426"/>
    <s v="MULTAN"/>
    <s v="Force"/>
    <s v="Feb  1 2025 12:36PM"/>
    <x v="17"/>
    <s v="326272"/>
    <x v="0"/>
    <s v="27-Jan-2026"/>
    <s v="HUZAIFA.KHAN"/>
    <m/>
  </r>
  <r>
    <s v="105"/>
    <x v="1"/>
    <s v="R-124132-2026"/>
    <s v="FMB-920"/>
    <s v="AXJ-822"/>
    <s v="AHMAD RAZA - BM BANK ALFALAH"/>
    <s v="HONDA"/>
    <s v="51007769"/>
    <s v="012267"/>
    <m/>
    <m/>
    <s v="RENTAL"/>
    <s v="Jan 22 2026  4:40PM"/>
    <s v="10104"/>
    <s v="MULTAN"/>
    <s v="Normal"/>
    <s v="Mar 18 2024 11:35AM"/>
    <x v="17"/>
    <s v="299079"/>
    <x v="0"/>
    <s v="22-Jan-2026"/>
    <s v="HUZAIFA.KHAN"/>
    <m/>
  </r>
  <r>
    <s v="106"/>
    <x v="1"/>
    <s v="R-124159-2026"/>
    <s v="FMB910"/>
    <s v="ATK-942"/>
    <s v="MUHAMMAD MUZAMIL SHARIF"/>
    <s v="CHANGAN"/>
    <s v="502637"/>
    <s v="1001390"/>
    <m/>
    <m/>
    <s v="RENTAL"/>
    <s v="Jan 23 2026  1:08PM"/>
    <s v="10156"/>
    <s v="LAHORE"/>
    <s v="Normal"/>
    <s v="Jan 24 2025 10:31AM"/>
    <x v="17"/>
    <s v="325282"/>
    <x v="0"/>
    <s v="27-Jan-2026"/>
    <s v="HUZAIFA.KHAN"/>
    <m/>
  </r>
  <r>
    <s v="107"/>
    <x v="1"/>
    <s v="R-124296-2026"/>
    <s v="FMB910"/>
    <s v="BG-8399"/>
    <s v="BJ CAR"/>
    <s v="TOYOTA"/>
    <s v="2TR-1017603Q"/>
    <s v="TRJ150-0016746"/>
    <m/>
    <m/>
    <s v="RENTAL"/>
    <s v="Jan 26 2026  4:48PM"/>
    <s v="10322"/>
    <s v="ISLAMABAD"/>
    <s v="Normal"/>
    <s v="Nov 20 2025  1:56PM"/>
    <x v="17"/>
    <s v="358933"/>
    <x v="0"/>
    <s v="26-Jan-2026"/>
    <s v="HUZAIFA.KHAN"/>
    <m/>
  </r>
  <r>
    <s v="108"/>
    <x v="1"/>
    <s v="R-124073-2026"/>
    <s v="FMB-900"/>
    <s v="BFJ-773"/>
    <s v="SYED MUSHAHID HUSSAIN"/>
    <s v="SUZUKI"/>
    <s v="ISL24220256"/>
    <s v="1240098"/>
    <m/>
    <m/>
    <s v="RENTAL"/>
    <s v="Jan 22 2026 10:57AM"/>
    <s v="10322"/>
    <s v="ISLAMABAD"/>
    <s v="Normal"/>
    <s v="Feb 24 2025 11:53AM"/>
    <x v="17"/>
    <s v="328395"/>
    <x v="0"/>
    <s v="22-Jan-2026"/>
    <s v="HUZAIFA.KHAN"/>
    <m/>
  </r>
  <r>
    <s v="109"/>
    <x v="1"/>
    <s v="R-124286-2026"/>
    <s v="FM-1100"/>
    <s v="BZC-731"/>
    <s v="NOUSHEEN ZEESHAN"/>
    <s v="DAIHATSU"/>
    <s v="KF-907614"/>
    <s v="BZC-731"/>
    <m/>
    <m/>
    <s v="RENTAL"/>
    <s v="Jan 26 2026  3:35PM"/>
    <s v="10645"/>
    <s v="KARACHI"/>
    <s v="Normal"/>
    <s v="Jan 27 2025 12:55PM"/>
    <x v="17"/>
    <s v="325504"/>
    <x v="0"/>
    <s v="26-Jan-2026"/>
    <s v="HUZAIFA.KHAN"/>
    <m/>
  </r>
  <r>
    <s v="110"/>
    <x v="1"/>
    <s v="R-124232-2026"/>
    <s v="FMB910"/>
    <s v="AQK-880"/>
    <s v="SUNCROP PESTICIDES"/>
    <s v="SUZUKI"/>
    <s v="K208147"/>
    <s v="C10108141"/>
    <m/>
    <m/>
    <s v="RENTAL"/>
    <s v="Jan 26 2026 11:11AM"/>
    <s v="10402"/>
    <s v="BAHAWALNAGAR"/>
    <s v="Normal"/>
    <s v="Sep 19 2024  2:06PM"/>
    <x v="17"/>
    <s v="312366"/>
    <x v="0"/>
    <s v="27-Jan-2026"/>
    <s v="HUZAIFA.KHAN"/>
    <m/>
  </r>
  <r>
    <s v="111"/>
    <x v="1"/>
    <s v="R-120213-2025"/>
    <s v="G1C MINI"/>
    <s v="BM-1675"/>
    <s v="MR. AHMAR KHAN"/>
    <s v="HYUNDAI"/>
    <s v="G4NAPU-372510"/>
    <s v="PMHJ2813-MRN216761"/>
    <m/>
    <m/>
    <s v="LEASING"/>
    <s v="Dec  1 2025  9:51AM"/>
    <s v="10510"/>
    <s v="FAISALABAD"/>
    <s v="Normal"/>
    <s v="Jun  4 2024 11:47AM"/>
    <x v="17"/>
    <s v="304592"/>
    <x v="0"/>
    <s v="2-Jan-2026"/>
    <s v="HUZAIFA.KHAN"/>
    <m/>
  </r>
  <r>
    <s v="112"/>
    <x v="1"/>
    <s v="R-124636-2026"/>
    <s v="FMB-920"/>
    <s v="ACT-677"/>
    <s v="ALI HARIS BUTT"/>
    <s v="TOYOTA"/>
    <s v="2A16249"/>
    <s v="9506547"/>
    <m/>
    <m/>
    <s v="LEASING"/>
    <s v="Jan 29 2026  4:20PM"/>
    <s v="10156"/>
    <s v="LAHORE"/>
    <s v="Normal"/>
    <s v="Jan 27 2021  4:27PM"/>
    <x v="17"/>
    <s v="207506"/>
    <x v="0"/>
    <s v="29-Jan-2026"/>
    <s v="HUZAIFA.KHAN"/>
    <m/>
  </r>
  <r>
    <s v="113"/>
    <x v="1"/>
    <s v="R-122727-2026"/>
    <s v="FMB910"/>
    <s v="BVQ-745"/>
    <s v="MUHAMMAD IMRAN"/>
    <s v="SUZUKI"/>
    <s v="R202699"/>
    <s v="H1102631"/>
    <m/>
    <m/>
    <s v="CASH"/>
    <s v="Jan  9 2026 10:34AM"/>
    <s v="10434"/>
    <s v="KARACHI"/>
    <s v="Normal"/>
    <s v="Dec 29 2021 11:36AM"/>
    <x v="17"/>
    <s v="241174"/>
    <x v="0"/>
    <s v="16-Jan-2026"/>
    <s v="HUZAIFA.KHAN"/>
    <m/>
  </r>
  <r>
    <s v="114"/>
    <x v="1"/>
    <s v="R-122762-2026"/>
    <s v="FMB-920"/>
    <s v="FDS20-4545"/>
    <s v="M/S JP DISTRIBUTOR"/>
    <s v="ISUZU"/>
    <s v="4E1362"/>
    <s v="7101635"/>
    <m/>
    <m/>
    <s v="RENTAL"/>
    <s v="Jan  9 2026 12:18PM"/>
    <s v="10082"/>
    <s v="FAISALABAD"/>
    <s v="Normal"/>
    <s v="Aug 18 2023 12:19PM"/>
    <x v="17"/>
    <s v="285386"/>
    <x v="0"/>
    <s v="12-Jan-2026"/>
    <s v="HUZAIFA.KHAN"/>
    <m/>
  </r>
  <r>
    <s v="115"/>
    <x v="1"/>
    <s v="R-122688-2026"/>
    <s v="FMB-920"/>
    <s v="BUB-282"/>
    <s v="MUSARRAT HASSAN"/>
    <s v="SUZUKI"/>
    <s v="174280"/>
    <s v="1074262"/>
    <m/>
    <m/>
    <s v="RENTAL"/>
    <s v="Jan  8 2026  1:47PM"/>
    <s v="10366"/>
    <s v="KARACHI"/>
    <s v="Force"/>
    <s v="Feb 10 2025  6:23PM"/>
    <x v="17"/>
    <s v="218083"/>
    <x v="0"/>
    <s v="8-Jan-2026"/>
    <s v="HUZAIFA.KHAN"/>
    <m/>
  </r>
  <r>
    <s v="116"/>
    <x v="1"/>
    <s v="R-122776-2026"/>
    <s v="FMB-920"/>
    <s v="AEK-8397"/>
    <s v="M/S JP DISTRIBUTOR"/>
    <s v="UNITED"/>
    <s v="U778355"/>
    <s v="100802255"/>
    <m/>
    <m/>
    <s v="RENTAL"/>
    <s v="Jan  9 2026 12:36PM"/>
    <s v="10082"/>
    <s v="FAISALABAD"/>
    <s v="Normal"/>
    <s v="Sep 23 2023  6:26PM"/>
    <x v="17"/>
    <s v="287767"/>
    <x v="0"/>
    <s v="10-Jan-2026"/>
    <s v="HUZAIFA.KHAN"/>
    <m/>
  </r>
  <r>
    <s v="117"/>
    <x v="1"/>
    <s v="R-122778-2026"/>
    <s v="FMB910"/>
    <s v="ABS-2824"/>
    <s v="M/S JP DISTRIBUTOR"/>
    <s v="UNITED"/>
    <s v="U723592"/>
    <s v="100746632"/>
    <m/>
    <m/>
    <s v="RENTAL"/>
    <s v="Jan  9 2026 12:36PM"/>
    <s v="10082"/>
    <s v="FAISALABAD"/>
    <s v="Normal"/>
    <s v="Sep 23 2023  5:21PM"/>
    <x v="17"/>
    <s v="287770"/>
    <x v="0"/>
    <s v="10-Jan-2026"/>
    <s v="HUZAIFA.KHAN"/>
    <m/>
  </r>
  <r>
    <s v="118"/>
    <x v="1"/>
    <s v="R-122779-2026"/>
    <s v="JM-VG03"/>
    <s v="AEK-8318"/>
    <s v="M/S JP DISTRIBUTOR"/>
    <s v="UNITED"/>
    <s v="U779923"/>
    <s v="100803847"/>
    <m/>
    <m/>
    <s v="RENTAL"/>
    <s v="Jan  9 2026 12:36PM"/>
    <s v="10082"/>
    <s v="FAISALABAD"/>
    <s v="Normal"/>
    <s v="Sep 23 2023  3:03PM"/>
    <x v="17"/>
    <s v="287768"/>
    <x v="0"/>
    <s v="10-Jan-2026"/>
    <s v="HUZAIFA.KHAN"/>
    <m/>
  </r>
  <r>
    <s v="119"/>
    <x v="1"/>
    <s v="R-122915-2026"/>
    <s v="FMB-920"/>
    <s v="ANR-382"/>
    <s v="MR REHMAN"/>
    <s v="TOYOTA"/>
    <s v="2A55171"/>
    <s v="7034867"/>
    <m/>
    <m/>
    <s v="RENTAL"/>
    <s v="Jan  9 2026  3:55PM"/>
    <s v="10648"/>
    <s v="VEHARI"/>
    <s v="Normal"/>
    <s v="Jan  6 2023 11:21AM"/>
    <x v="17"/>
    <s v="284010"/>
    <x v="0"/>
    <s v="9-Jan-2026"/>
    <s v="HUZAIFA.KHAN"/>
    <m/>
  </r>
  <r>
    <s v="120"/>
    <x v="1"/>
    <s v="R-122907-2026"/>
    <m/>
    <s v="AFV-9617"/>
    <s v="M/S JP DISTRIBUTOR"/>
    <s v="UNITED"/>
    <s v="U806105"/>
    <s v="100829710"/>
    <m/>
    <m/>
    <s v="RENTAL"/>
    <s v="Jan  9 2026  3:38PM"/>
    <s v="10082"/>
    <s v="FAISALABAD"/>
    <s v="Normal"/>
    <s v="Sep 16 2023  5:50PM"/>
    <x v="17"/>
    <s v="287280"/>
    <x v="0"/>
    <s v="12-Jan-2026"/>
    <s v="HUZAIFA.KHAN"/>
    <m/>
  </r>
  <r>
    <s v="121"/>
    <x v="1"/>
    <s v="R-121978-2025"/>
    <s v="G1C MINI"/>
    <s v="BXP-407"/>
    <s v="MUHAMMAD SAMEER KAZI"/>
    <s v="SUZUKI"/>
    <s v="6R246433"/>
    <s v="NF1AET306H1146470"/>
    <m/>
    <m/>
    <s v="LEASING"/>
    <s v="Dec 30 2025  5:28PM"/>
    <s v="10631"/>
    <s v="KARACHI"/>
    <s v="Normal"/>
    <s v="Nov 17 2020  3:36PM"/>
    <x v="17"/>
    <s v="268523"/>
    <x v="0"/>
    <s v="8-Jan-2026"/>
    <s v="HUZAIFA.KHAN"/>
    <m/>
  </r>
  <r>
    <s v="122"/>
    <x v="1"/>
    <s v="R-121717-2025"/>
    <s v="FMB-920"/>
    <s v="SKT2042318"/>
    <s v="MUHAMMAD TUFAIL"/>
    <s v="SUZUKI"/>
    <s v="6R272624"/>
    <s v="NF1AET306H1172632"/>
    <m/>
    <m/>
    <s v="LEASING"/>
    <s v="Dec 24 2025  2:47PM"/>
    <s v="10403"/>
    <s v="SIALKOT"/>
    <s v="Normal"/>
    <s v="Apr 20 2023  2:28PM"/>
    <x v="17"/>
    <s v="279969"/>
    <x v="0"/>
    <s v="5-Jan-2026"/>
    <s v="HUZAIFA.KHAN"/>
    <m/>
  </r>
  <r>
    <s v="123"/>
    <x v="1"/>
    <s v="R-121648-2025"/>
    <s v="FMB-920"/>
    <s v="LEF19-6173"/>
    <s v="SHAHBAZ ALI"/>
    <s v="HONDA"/>
    <s v="L13Z17531732"/>
    <s v="R250594"/>
    <m/>
    <m/>
    <s v="RENTAL"/>
    <s v="Dec 23 2025  4:06PM"/>
    <s v="10120"/>
    <s v="MIAN CHANNU"/>
    <s v="Normal"/>
    <s v="Dec 11 2023 10:31AM"/>
    <x v="17"/>
    <s v="292168"/>
    <x v="0"/>
    <s v="12-Jan-2026"/>
    <s v="HUZAIFA.KHAN"/>
    <m/>
  </r>
  <r>
    <s v="124"/>
    <x v="1"/>
    <s v="R-121736-2025"/>
    <s v="FMB-920"/>
    <s v="BRB-826"/>
    <s v="Rahim"/>
    <s v="SUZUKI"/>
    <s v="114378"/>
    <s v="1014369"/>
    <m/>
    <m/>
    <s v="RENTAL"/>
    <s v="Dec 24 2025  4:03PM"/>
    <s v="10366"/>
    <s v="KARACHI"/>
    <s v="Force"/>
    <s v="Feb  8 2025 12:00AM"/>
    <x v="17"/>
    <s v="279867"/>
    <x v="0"/>
    <s v="8-Jan-2026"/>
    <s v="HUZAIFA.KHAN"/>
    <m/>
  </r>
  <r>
    <s v="125"/>
    <x v="1"/>
    <s v="R-121935-2025"/>
    <s v="G1C MINI"/>
    <s v="LEE19-7246"/>
    <s v="MUHAMMAD RAMZAN"/>
    <s v="SUZUKI"/>
    <s v="PK10B189151"/>
    <s v="A1J310PK10089145"/>
    <m/>
    <m/>
    <s v="CASH"/>
    <s v="Dec 30 2025 11:26AM"/>
    <s v="10404"/>
    <s v="OKARA"/>
    <s v="Normal"/>
    <s v="May 10 2024  3:52PM"/>
    <x v="17"/>
    <s v="302707"/>
    <x v="0"/>
    <s v="5-Jan-2026"/>
    <s v="HUZAIFA.KHAN"/>
    <m/>
  </r>
  <r>
    <s v="126"/>
    <x v="1"/>
    <s v="R-121961-2025"/>
    <s v="FMB910"/>
    <s v="ALU-465"/>
    <s v="AFTAB ALI"/>
    <s v="SUZUKI"/>
    <s v="239686"/>
    <s v="10139695"/>
    <m/>
    <m/>
    <s v="LEASING"/>
    <s v="Dec 30 2025  2:46PM"/>
    <s v="10536"/>
    <s v="LAHORE"/>
    <s v="Normal"/>
    <s v="Aug 16 2022  5:48PM"/>
    <x v="17"/>
    <s v="262435"/>
    <x v="0"/>
    <s v="21-Jan-2026"/>
    <s v="HUZAIFA.KHAN"/>
    <m/>
  </r>
  <r>
    <s v="127"/>
    <x v="1"/>
    <s v="R-122013-2025"/>
    <s v="FMB-900"/>
    <s v="LHE2712253"/>
    <s v="SIROOSH TAHIR"/>
    <s v="SUZUKI"/>
    <s v="PKB723918"/>
    <s v="SB308PK01262423"/>
    <m/>
    <m/>
    <s v="LEASING"/>
    <s v="Dec 31 2025  3:25PM"/>
    <s v="10156"/>
    <s v="LAHORE"/>
    <s v="Normal"/>
    <s v="Jan 27 2022  5:43PM"/>
    <x v="17"/>
    <s v="243768"/>
    <x v="0"/>
    <s v="5-Jan-2026"/>
    <s v="HUZAIFA.KHAN"/>
    <m/>
  </r>
  <r>
    <s v="128"/>
    <x v="1"/>
    <s v="R-122063-2025"/>
    <s v="FMB-920"/>
    <s v="FD19-915"/>
    <s v="MUHAMMAD GHUFRAN AKRAM KHAN"/>
    <s v="SUZUKI"/>
    <s v="107239"/>
    <s v="1007244"/>
    <m/>
    <m/>
    <s v="RENTAL"/>
    <s v="Dec 31 2025  9:32PM"/>
    <s v="10510"/>
    <s v="FAISALABAD"/>
    <s v="Normal"/>
    <s v="Aug  8 2019  1:46PM"/>
    <x v="17"/>
    <s v="140207"/>
    <x v="0"/>
    <s v="1-Jan-2026"/>
    <s v="HUZAIFA.KHAN"/>
    <m/>
  </r>
  <r>
    <s v="129"/>
    <x v="1"/>
    <s v="R-121844-2025"/>
    <s v="FMA-120"/>
    <s v="BMF-244"/>
    <s v="BILAL SALEEM"/>
    <s v="HONDA"/>
    <s v="L13Z17510528"/>
    <s v="NFBGM1546-JR223452"/>
    <m/>
    <m/>
    <s v="LEASING"/>
    <s v="Dec 29 2025  9:39AM"/>
    <s v="10645"/>
    <s v="KARACHI"/>
    <s v="Normal"/>
    <s v="Nov 29 2022  8:44PM"/>
    <x v="17"/>
    <s v="270421"/>
    <x v="0"/>
    <s v="19-Jan-2026"/>
    <s v="HUZAIFA.KHAN"/>
    <m/>
  </r>
  <r>
    <s v="130"/>
    <x v="1"/>
    <s v="R-122138-2026"/>
    <s v="FMB-920"/>
    <s v="BH-002"/>
    <s v="SHUJA ROYAL CARS"/>
    <s v="HUMMER"/>
    <s v="X3H103J28"/>
    <s v="H103758"/>
    <m/>
    <m/>
    <s v="RENTAL"/>
    <s v="Jan  1 2026  4:32PM"/>
    <s v="10642"/>
    <s v="JHELUM"/>
    <s v="Normal"/>
    <s v="Dec 13 2023  8:37PM"/>
    <x v="17"/>
    <s v="292352"/>
    <x v="0"/>
    <s v="12-Jan-2026"/>
    <s v="HUZAIFA.KHAN"/>
    <m/>
  </r>
  <r>
    <s v="131"/>
    <x v="1"/>
    <s v="R-122143-2026"/>
    <s v="FMB-920"/>
    <s v="ATC-460"/>
    <s v="NASIR IQBAL"/>
    <s v="SUZUKI"/>
    <s v="6R156991"/>
    <s v="1056989"/>
    <m/>
    <m/>
    <s v="LEASING"/>
    <s v="Jan  2 2026 10:04AM"/>
    <s v="10470"/>
    <s v="ISLAMABAD"/>
    <s v="Normal"/>
    <s v="Feb 23 2021  2:03PM"/>
    <x v="17"/>
    <s v="209472"/>
    <x v="0"/>
    <s v="12-Jan-2026"/>
    <s v="HUZAIFA.KHAN"/>
    <m/>
  </r>
  <r>
    <s v="132"/>
    <x v="1"/>
    <s v="R-122150-2026"/>
    <s v="MTB-100"/>
    <s v="BHZ-837"/>
    <s v="SHARJEEL REHAN"/>
    <s v="SUZUKI"/>
    <s v="PKS13035485"/>
    <s v="RS413PK10035483"/>
    <m/>
    <m/>
    <s v="LEASING"/>
    <s v="Jan  2 2026 11:32AM"/>
    <s v="10673"/>
    <s v="KARACHI"/>
    <s v="Normal"/>
    <s v="Feb 24 2021  3:23PM"/>
    <x v="17"/>
    <s v="271834"/>
    <x v="0"/>
    <s v="2-Jan-2026"/>
    <s v="HUZAIFA.KHAN"/>
    <m/>
  </r>
  <r>
    <s v="133"/>
    <x v="1"/>
    <s v="R-122397-2026"/>
    <s v="FMB-920"/>
    <s v="CBZ-136"/>
    <s v="SAJAWAL JAMALI"/>
    <s v="SUZUKI"/>
    <s v="SUK1282025"/>
    <s v="NF1AET306H1261244"/>
    <m/>
    <m/>
    <s v="RENTAL"/>
    <s v="Jan  6 2026 10:19AM"/>
    <s v="10126"/>
    <s v="SUKKUR"/>
    <s v="Normal"/>
    <s v="Aug 12 2025  2:36PM"/>
    <x v="17"/>
    <s v="347173"/>
    <x v="0"/>
    <s v="6-Jan-2026"/>
    <s v="HUZAIFA.KHAN"/>
    <m/>
  </r>
  <r>
    <s v="134"/>
    <x v="1"/>
    <s v="R-122389-2026"/>
    <s v="FMA-120"/>
    <s v="BXE-142"/>
    <s v="DHARMOON BHAWANI"/>
    <s v="HONDA"/>
    <s v="L15Z81009560"/>
    <s v="NFBGN9661NR021551"/>
    <m/>
    <m/>
    <s v="LEASING"/>
    <s v="Jan  6 2026  9:30AM"/>
    <s v="10226"/>
    <s v="KARACHI"/>
    <s v="Normal"/>
    <s v="Dec 31 2024  4:59PM"/>
    <x v="17"/>
    <s v="322834"/>
    <x v="0"/>
    <s v="10-Jan-2026"/>
    <s v="HUZAIFA.KHAN"/>
    <m/>
  </r>
  <r>
    <s v="135"/>
    <x v="1"/>
    <s v="R-122139-2026"/>
    <s v="FMB-920"/>
    <s v="AWY-68"/>
    <s v="SHUJA ROYAL CARS"/>
    <s v="MERCEDES"/>
    <s v="1031568480"/>
    <s v="781951"/>
    <m/>
    <m/>
    <s v="RENTAL"/>
    <s v="Jan  1 2026  4:32PM"/>
    <s v="10642"/>
    <s v="JHELUM"/>
    <s v="Normal"/>
    <s v="Dec 13 2023  8:41PM"/>
    <x v="17"/>
    <s v="292353"/>
    <x v="0"/>
    <s v="12-Jan-2026"/>
    <s v="HUZAIFA.KHAN"/>
    <m/>
  </r>
  <r>
    <s v="136"/>
    <x v="1"/>
    <s v="R-123263-2026"/>
    <s v="FMB910"/>
    <s v="BXM-713(REMOVED)"/>
    <s v="MUHAMMAD REHAN MAKKI M/S MR ENTERPRISES"/>
    <s v="HYUNDAI"/>
    <s v="G4KMNA129822(REMOVED)"/>
    <s v="PMHL341BMNN402406(REMOVED)"/>
    <m/>
    <m/>
    <s v="RENTAL"/>
    <s v="Jan 10 2026 11:53AM"/>
    <s v="10695"/>
    <s v="KARACHI"/>
    <s v="Normal"/>
    <s v="Nov 26 2025 12:00AM"/>
    <x v="17"/>
    <s v="263968"/>
    <x v="0"/>
    <s v="10-Jan-2026"/>
    <s v="HUZAIFA.KHAN"/>
    <m/>
  </r>
  <r>
    <s v="137"/>
    <x v="1"/>
    <s v="R-123320-2026"/>
    <s v="JM-VG03"/>
    <s v="BUX-119"/>
    <s v="MUHAMMAD QASIM"/>
    <s v="TOYOTA"/>
    <s v="Q345749"/>
    <s v="ZRE172R-7044889"/>
    <m/>
    <m/>
    <s v="CASH"/>
    <s v="Jan 12 2026 12:11PM"/>
    <s v="10119"/>
    <s v="RAHIM YAR KHAN"/>
    <s v="Normal"/>
    <s v="Jan 12 2023 10:56AM"/>
    <x v="17"/>
    <s v="273783"/>
    <x v="0"/>
    <s v="13-Jan-2026"/>
    <s v="HUZAIFA.KHAN"/>
    <m/>
  </r>
  <r>
    <s v="138"/>
    <x v="1"/>
    <s v="R-123303-2026"/>
    <s v="G1C MINI"/>
    <s v="BSD-446"/>
    <s v="FARHAN SARKI"/>
    <s v="SUZUKI"/>
    <s v="6R137171"/>
    <s v="NF1AETJO6H1037151"/>
    <m/>
    <m/>
    <s v="RENTAL"/>
    <s v="Jan 12 2026 10:59AM"/>
    <s v="10695"/>
    <s v="KARACHI"/>
    <s v="Normal"/>
    <s v="Jan 15 2024  7:00PM"/>
    <x v="17"/>
    <s v="294772"/>
    <x v="0"/>
    <s v="12-Jan-2026"/>
    <s v="HUZAIFA.KHAN"/>
    <m/>
  </r>
  <r>
    <s v="139"/>
    <x v="1"/>
    <s v="R-123346-2026"/>
    <s v="FMB-920"/>
    <s v="KY-4297"/>
    <s v="Aziz"/>
    <s v="TOYOTA"/>
    <s v="1GD0714153"/>
    <s v="GUN126R-5537683"/>
    <m/>
    <m/>
    <s v="RENTAL"/>
    <s v="Jan 12 2026 12:50PM"/>
    <s v="10631"/>
    <s v="KARACHI"/>
    <s v="Force"/>
    <s v="Jan 18 2023 12:00AM"/>
    <x v="17"/>
    <s v="142587"/>
    <x v="0"/>
    <s v="22-Jan-2026"/>
    <s v="HUZAIFA.KHAN"/>
    <m/>
  </r>
  <r>
    <s v="140"/>
    <x v="1"/>
    <s v="R-123349-2026"/>
    <s v="FMB-920"/>
    <s v="KHI231202518"/>
    <s v="EHAS FEEDS"/>
    <s v="TOYOTA"/>
    <s v="Q109329"/>
    <s v="6086829"/>
    <m/>
    <m/>
    <s v="RENTAL"/>
    <s v="Jan 12 2026 12:51PM"/>
    <s v="10711"/>
    <s v="KARACHI"/>
    <s v="Normal"/>
    <s v="Jan 23 2025  3:43PM"/>
    <x v="17"/>
    <s v="325192"/>
    <x v="0"/>
    <s v="21-Jan-2026"/>
    <s v="HUZAIFA.KHAN"/>
    <m/>
  </r>
  <r>
    <s v="141"/>
    <x v="1"/>
    <s v="R-123441-2026"/>
    <s v="FMB910"/>
    <s v="ARW-731"/>
    <s v="MUHAMMAD REHAN AMJAD"/>
    <s v="HONDA"/>
    <s v="72600272"/>
    <s v="R066182"/>
    <m/>
    <m/>
    <s v="LEASING"/>
    <s v="Jan 13 2026  3:43PM"/>
    <s v="10470"/>
    <s v="ISLAMABAD"/>
    <s v="Normal"/>
    <s v="Sep  8 2022  2:58PM"/>
    <x v="17"/>
    <s v="264200"/>
    <x v="0"/>
    <s v="20-Jan-2026"/>
    <s v="HUZAIFA.KHAN"/>
    <m/>
  </r>
  <r>
    <s v="142"/>
    <x v="1"/>
    <s v="R-123599-2026"/>
    <s v="G1C MINI"/>
    <s v="BZG-510"/>
    <s v="ZAMEER HUSSAIN"/>
    <s v="NISSAN"/>
    <s v="BR06-QU817"/>
    <s v="B44W-0101362"/>
    <m/>
    <m/>
    <s v="CASH"/>
    <s v="Jan 15 2026 11:34AM"/>
    <s v="10045"/>
    <s v="KARACHI"/>
    <s v="Normal"/>
    <s v="Jan 11 2024  3:47PM"/>
    <x v="17"/>
    <s v="294453"/>
    <x v="0"/>
    <s v="15-Jan-2026"/>
    <s v="HUZAIFA.KHAN"/>
    <m/>
  </r>
  <r>
    <s v="143"/>
    <x v="1"/>
    <s v="R-123625-2026"/>
    <s v="JM-VG03"/>
    <s v="JF-5376"/>
    <s v="ASAD RAUF"/>
    <s v="TOYOTA"/>
    <s v="2TR-2685106"/>
    <s v="TRH224-0006342"/>
    <m/>
    <m/>
    <s v="RENTAL"/>
    <s v="Jan 15 2026  3:34PM"/>
    <s v="10613"/>
    <s v="HYDERABAD"/>
    <s v="Normal"/>
    <s v="Jan 16 2024  9:24PM"/>
    <x v="17"/>
    <s v="294477"/>
    <x v="0"/>
    <s v="23-Jan-2026"/>
    <s v="HUZAIFA.KHAN"/>
    <m/>
  </r>
  <r>
    <s v="144"/>
    <x v="1"/>
    <s v="R-123240-2026"/>
    <s v="MTB-100"/>
    <s v="LEC15-6099"/>
    <s v="SYED JAREE MEHDI NAQVI"/>
    <s v="TOYOTA"/>
    <s v="Q24891"/>
    <s v="6002465"/>
    <m/>
    <m/>
    <s v="RENTAL"/>
    <s v="Jan 10 2026 11:39AM"/>
    <s v="10104"/>
    <s v="MULTAN"/>
    <s v="Normal"/>
    <s v="Dec 27 2023  2:09PM"/>
    <x v="17"/>
    <s v="298048"/>
    <x v="0"/>
    <s v="10-Jan-2026"/>
    <s v="HUZAIFA.KHAN"/>
    <m/>
  </r>
  <r>
    <s v="145"/>
    <x v="1"/>
    <s v="R-123259-2026"/>
    <s v="JM-VG03"/>
    <s v="BDY-036"/>
    <s v="RANA MUHAMMAD ASAD"/>
    <s v="TOYOTA"/>
    <s v="Z295480"/>
    <s v="BDY-036"/>
    <m/>
    <m/>
    <s v="RENTAL"/>
    <s v="Jan 10 2026 11:52AM"/>
    <s v="10676"/>
    <s v="KARACHI"/>
    <s v="Normal"/>
    <s v="Oct  9 2025  6:25PM"/>
    <x v="17"/>
    <s v="353517"/>
    <x v="0"/>
    <s v="10-Jan-2026"/>
    <s v="HUZAIFA.KHAN"/>
    <m/>
  </r>
  <r>
    <s v="146"/>
    <x v="1"/>
    <s v="R-123563-2026"/>
    <s v="JM-VG03"/>
    <s v="RG-433"/>
    <s v="ABDUL MANAN"/>
    <s v="DAIHATSU"/>
    <s v="EF-VE659"/>
    <s v="L550S-0092378"/>
    <m/>
    <m/>
    <s v="RENTAL"/>
    <s v="Jan 14 2026  4:22PM"/>
    <s v="10344"/>
    <s v="FAISALABAD"/>
    <s v="Normal"/>
    <s v="Apr 29 2025  3:24PM"/>
    <x v="17"/>
    <s v="334656"/>
    <x v="0"/>
    <s v="14-Jan-2026"/>
    <s v="HUZAIFA.KHAN"/>
    <m/>
  </r>
  <r>
    <s v="147"/>
    <x v="1"/>
    <s v="R-123638-2026"/>
    <s v="FMB-920"/>
    <s v="KHI20111958"/>
    <s v="NOSHAAN NAVEED SHAIKH"/>
    <s v="CHANGAN"/>
    <s v="JL466Q9KG69U500606"/>
    <s v="NKMAAB3D1K1000689"/>
    <m/>
    <m/>
    <s v="CASH"/>
    <s v="Jan 15 2026  5:10PM"/>
    <s v="10591"/>
    <s v="KARACHI"/>
    <s v="Normal"/>
    <s v="Nov 21 2019 11:39AM"/>
    <x v="17"/>
    <s v="144340"/>
    <x v="0"/>
    <s v="16-Jan-2026"/>
    <s v="HUZAIFA.KHAN"/>
    <m/>
  </r>
  <r>
    <s v="148"/>
    <x v="1"/>
    <s v="R-123347-2026"/>
    <s v="FM-1100"/>
    <s v="BSB-915"/>
    <s v="RYHMA GAZAL"/>
    <s v="SUZUKI"/>
    <s v="13048838"/>
    <s v="10048843"/>
    <m/>
    <m/>
    <s v="RENTAL"/>
    <s v="Jan 12 2026 12:51PM"/>
    <s v="10156"/>
    <s v="LAHORE"/>
    <s v="Normal"/>
    <s v="Jan 22 2025  8:38PM"/>
    <x v="17"/>
    <s v="325123"/>
    <x v="0"/>
    <s v="13-Jan-2026"/>
    <s v="HUZAIFA.KHAN"/>
    <m/>
  </r>
  <r>
    <s v="149"/>
    <x v="1"/>
    <s v="R-124103-2026"/>
    <s v="MTB-100"/>
    <s v="CZ-0409"/>
    <s v="FAKHAR ALMAS HUSSAIN"/>
    <s v="CHANGAN"/>
    <s v="501414"/>
    <s v="1003037"/>
    <m/>
    <m/>
    <s v="CASH"/>
    <s v="Jan 22 2026  3:02PM"/>
    <s v="10631"/>
    <s v="KARACHI"/>
    <s v="Normal"/>
    <s v="Nov 14 2019 12:01PM"/>
    <x v="17"/>
    <s v="202443"/>
    <x v="0"/>
    <s v="27-Jan-2026"/>
    <s v="HUZAIFA.KHAN"/>
    <m/>
  </r>
  <r>
    <s v="150"/>
    <x v="1"/>
    <s v="R-123693-2026"/>
    <s v="G1C MINI"/>
    <s v="BHM-903"/>
    <s v="TOYOTA CENTER MOTOR (GHULAM NABI)"/>
    <s v="TOYOTA"/>
    <s v="Z479961"/>
    <s v="4105914"/>
    <m/>
    <m/>
    <s v="RENTAL"/>
    <s v="Jan 16 2026  4:17PM"/>
    <s v="10631"/>
    <s v="KARACHI"/>
    <s v="Normal"/>
    <s v="Jan  9 2024 12:40PM"/>
    <x v="17"/>
    <s v="294273"/>
    <x v="0"/>
    <s v="17-Jan-2026"/>
    <s v="HUZAIFA.KHAN"/>
    <m/>
  </r>
  <r>
    <s v="151"/>
    <x v="1"/>
    <s v="R-122258-2026"/>
    <s v="FMB-920"/>
    <s v="RIS-5049"/>
    <s v="INSHAL PHARMACEUTICAL INDUSTRIES"/>
    <s v="SUZUKI"/>
    <s v="320848"/>
    <s v="425499"/>
    <m/>
    <m/>
    <s v="RENTAL"/>
    <s v="Jan  3 2026  1:40PM"/>
    <s v="10624"/>
    <s v="ISLAMABAD"/>
    <s v="Normal"/>
    <s v="Apr 28 2022  5:10PM"/>
    <x v="18"/>
    <s v="252096"/>
    <x v="0"/>
    <s v="2-Jan-2026"/>
    <s v="FARJAD.MANZOOR"/>
    <m/>
  </r>
  <r>
    <s v="152"/>
    <x v="1"/>
    <s v="R-122276-2026"/>
    <s v="G1C MINI"/>
    <s v="ANL-090"/>
    <s v="TANVEEL NASHIT"/>
    <s v="HONDA"/>
    <s v="L12B51015747"/>
    <s v="NFBGN8622NR027852"/>
    <m/>
    <m/>
    <s v="CASH"/>
    <s v="Jan  5 2026 10:59AM"/>
    <s v="10344"/>
    <s v="FAISALABAD"/>
    <s v="Normal"/>
    <s v="Mar  1 2019 11:31AM"/>
    <x v="18"/>
    <s v="268623"/>
    <x v="0"/>
    <s v="14-Jan-2026"/>
    <s v="FARJAD.MANZOOR"/>
    <m/>
  </r>
  <r>
    <s v="153"/>
    <x v="1"/>
    <s v="R-122328-2026"/>
    <s v="JM-VG03"/>
    <s v="DGK5420251"/>
    <s v="PS KOT CHUTTA"/>
    <s v="HONDA"/>
    <s v="Z314733"/>
    <s v="EC996928"/>
    <m/>
    <m/>
    <s v="RENTAL"/>
    <s v="Jan  5 2026 12:50PM"/>
    <s v="10556"/>
    <s v="D.G.KHAN"/>
    <s v="Normal"/>
    <s v="Apr  7 2025 11:32AM"/>
    <x v="18"/>
    <s v="332303"/>
    <x v="0"/>
    <s v="5-Jan-2026"/>
    <s v="FARJAD.MANZOOR"/>
    <m/>
  </r>
  <r>
    <s v="154"/>
    <x v="1"/>
    <s v="R-122447-2026"/>
    <s v="FMB-920"/>
    <s v="MUL44237"/>
    <s v="RISE AG PAKISTAN"/>
    <s v="SUZUKI"/>
    <s v="6R270255"/>
    <s v="NF1AET306H1170239"/>
    <m/>
    <m/>
    <s v="CASH"/>
    <s v="Jan  6 2026  5:42PM"/>
    <s v="10292"/>
    <s v="MULTAN"/>
    <s v="Normal"/>
    <s v="Apr  4 2023 11:13AM"/>
    <x v="18"/>
    <s v="279031"/>
    <x v="0"/>
    <s v="6-Jan-2026"/>
    <s v="FARJAD.MANZOOR"/>
    <m/>
  </r>
  <r>
    <s v="155"/>
    <x v="1"/>
    <s v="R-122530-2026"/>
    <s v="JM-VG03"/>
    <s v="BL-1428"/>
    <s v="S.M RAHIM"/>
    <s v="CHANGAN"/>
    <s v="AH192945"/>
    <s v="N1001826"/>
    <m/>
    <m/>
    <s v="RENTAL"/>
    <s v="Jan  7 2026  1:45PM"/>
    <s v="10631"/>
    <s v="KARACHI"/>
    <s v="Normal"/>
    <s v="Nov  4 2019  2:21PM"/>
    <x v="18"/>
    <s v="349329"/>
    <x v="0"/>
    <s v="14-Jan-2026"/>
    <s v="FARJAD.MANZOOR"/>
    <m/>
  </r>
  <r>
    <s v="156"/>
    <x v="1"/>
    <s v="R-122744-2026"/>
    <s v="JM-VG03"/>
    <s v="ABS-2747"/>
    <s v="M/S JP DISTRIBUTOR"/>
    <s v="UNITED"/>
    <s v="U727407"/>
    <s v="100750966"/>
    <m/>
    <m/>
    <s v="RENTAL"/>
    <s v="Jan  9 2026 12:15PM"/>
    <s v="10082"/>
    <s v="FAISALABAD"/>
    <s v="Normal"/>
    <s v="Sep 16 2023  4:48PM"/>
    <x v="18"/>
    <s v="287356"/>
    <x v="0"/>
    <s v="14-Jan-2026"/>
    <s v="FARJAD.MANZOOR"/>
    <m/>
  </r>
  <r>
    <s v="157"/>
    <x v="1"/>
    <s v="R-121629-2025"/>
    <s v="FMB910"/>
    <s v="ASJ-930"/>
    <s v="ABID AHMED"/>
    <s v="HONDA"/>
    <s v="1712900"/>
    <s v="R116685"/>
    <m/>
    <m/>
    <s v="RENTAL"/>
    <s v="Dec 23 2025  1:44PM"/>
    <s v="10427"/>
    <s v="SUKKUR"/>
    <s v="Normal"/>
    <s v="Apr 30 2025 10:30PM"/>
    <x v="18"/>
    <s v="334475"/>
    <x v="0"/>
    <s v="14-Jan-2026"/>
    <s v="FARJAD.MANZOOR"/>
    <m/>
  </r>
  <r>
    <s v="158"/>
    <x v="1"/>
    <s v="R-123463-2026"/>
    <s v="FMB910"/>
    <s v="BP-2461"/>
    <s v="ABDUL AHAD"/>
    <s v="TOYOTA"/>
    <s v="1KR-260889"/>
    <s v="A200A-0023660"/>
    <m/>
    <m/>
    <s v="RENTAL"/>
    <s v="Jan 14 2026 10:28AM"/>
    <s v="10434"/>
    <s v="KARACHI"/>
    <s v="Normal"/>
    <s v="Sep 24 2025  4:49PM"/>
    <x v="18"/>
    <s v="351739"/>
    <x v="0"/>
    <s v="11-Jan-2026"/>
    <s v="FARJAD.MANZOOR"/>
    <m/>
  </r>
  <r>
    <s v="159"/>
    <x v="1"/>
    <s v="R-123698-2026"/>
    <s v="FMB910"/>
    <s v="BZP-200"/>
    <s v="WAJIH AHMED"/>
    <s v="TOYOTA"/>
    <s v="1KR2621399"/>
    <s v="KSP2100084675"/>
    <m/>
    <m/>
    <s v="RENTAL"/>
    <s v="Jan 16 2026  4:40PM"/>
    <s v="10366"/>
    <s v="KARACHI"/>
    <s v="Normal"/>
    <s v="Dec 19 2025  8:30PM"/>
    <x v="18"/>
    <s v="362661"/>
    <x v="0"/>
    <s v="16-Jan-2026"/>
    <s v="FARJAD.MANZOOR"/>
    <m/>
  </r>
  <r>
    <s v="160"/>
    <x v="1"/>
    <s v="R-123473-2026"/>
    <s v="TM2 (FM2)"/>
    <s v="BTB-619"/>
    <s v="MUZAMIL"/>
    <s v="SUZUKI"/>
    <s v="6R121970"/>
    <s v="H1051994"/>
    <m/>
    <m/>
    <s v="RENTAL"/>
    <s v="Jan 14 2026 11:37AM"/>
    <s v="10434"/>
    <s v="KARACHI"/>
    <s v="Normal"/>
    <s v="Feb 18 2025 10:58AM"/>
    <x v="18"/>
    <s v="327800"/>
    <x v="0"/>
    <s v="27-Jan-2026"/>
    <s v="FARJAD.MANZOOR"/>
    <m/>
  </r>
  <r>
    <s v="161"/>
    <x v="1"/>
    <s v="R-123752-2026"/>
    <s v="FMB910"/>
    <s v="ARL-303"/>
    <s v="M .JAWAID IQBAL LAKHANI"/>
    <s v="TOYOTA"/>
    <s v="4807707"/>
    <s v="7400306"/>
    <m/>
    <m/>
    <s v="RENTAL"/>
    <s v="Jan 19 2026 10:06AM"/>
    <s v="10434"/>
    <s v="KARACHI"/>
    <s v="Normal"/>
    <s v="May 22 2025  6:11PM"/>
    <x v="18"/>
    <s v="337073"/>
    <x v="0"/>
    <s v="19-Jan-2026"/>
    <s v="FARJAD.MANZOOR"/>
    <m/>
  </r>
  <r>
    <s v="162"/>
    <x v="1"/>
    <s v="R-123826-2026"/>
    <s v="G1C MINI"/>
    <s v="AQN-354"/>
    <s v="MUHAMMAD RAUF"/>
    <s v="SUZUKI"/>
    <s v="291936"/>
    <s v="1192053"/>
    <m/>
    <m/>
    <s v="RENTAL"/>
    <s v="Jan 19 2026 12:09PM"/>
    <s v="10426"/>
    <s v="MULTAN"/>
    <s v="Normal"/>
    <s v="Jan 20 2024 11:17AM"/>
    <x v="18"/>
    <s v="295089"/>
    <x v="0"/>
    <s v="7-Jan-2026"/>
    <s v="FARJAD.MANZOOR"/>
    <m/>
  </r>
  <r>
    <s v="163"/>
    <x v="1"/>
    <s v="R-123893-2026"/>
    <s v="FMB910"/>
    <s v="BFD-320"/>
    <s v="AHSAN JAFFARI"/>
    <s v="HONDA"/>
    <s v="R18Z14046090"/>
    <s v="NFBFB2664FR129854"/>
    <m/>
    <m/>
    <s v="RENTAL"/>
    <s v="Jan 19 2026  5:41PM"/>
    <s v="10631"/>
    <s v="KARACHI"/>
    <s v="Normal"/>
    <s v="Oct 12 2024 12:25PM"/>
    <x v="18"/>
    <s v="315167"/>
    <x v="0"/>
    <s v="19-Jan-2026"/>
    <s v="FARJAD.MANZOOR"/>
    <m/>
  </r>
  <r>
    <s v="164"/>
    <x v="1"/>
    <s v="R-123937-2026"/>
    <s v="FMB910"/>
    <s v="AMB-544"/>
    <s v="RAO MUHAMMAD HASEEB"/>
    <s v="TOYOTA"/>
    <s v="Q359305"/>
    <s v="7058499"/>
    <m/>
    <m/>
    <s v="RENTAL"/>
    <s v="Jan 20 2026  1:11PM"/>
    <s v="10675"/>
    <s v="SARGODHA"/>
    <s v="Normal"/>
    <s v="Oct  7 2024  2:01PM"/>
    <x v="18"/>
    <s v="314582"/>
    <x v="0"/>
    <s v="20-Jan-2026"/>
    <s v="FARJAD.MANZOOR"/>
    <m/>
  </r>
  <r>
    <s v="165"/>
    <x v="1"/>
    <s v="R-123939-2026"/>
    <s v="G1C MINI"/>
    <s v="SA-1404"/>
    <s v="MASTER CHANGAN MOTORS LTD."/>
    <s v="CHANGAN"/>
    <s v="JL466Q9N69U502555"/>
    <s v="NKMAAB3D1N1016961"/>
    <m/>
    <m/>
    <s v="RENTAL"/>
    <s v="Jan 20 2026  1:25PM"/>
    <s v="10711"/>
    <s v="KARACHI"/>
    <s v="Normal"/>
    <s v="Mar  3 2023 11:26AM"/>
    <x v="18"/>
    <s v="276960"/>
    <x v="0"/>
    <s v="28-Jan-2026"/>
    <s v="FARJAD.MANZOOR"/>
    <m/>
  </r>
  <r>
    <s v="166"/>
    <x v="1"/>
    <s v="R-123897-2026"/>
    <s v="MTB-100"/>
    <s v="ANN-157"/>
    <s v="MUHAMMAD UMAR"/>
    <s v="SUZUKI"/>
    <s v="6R263144"/>
    <s v="NF1AET306H1163139"/>
    <m/>
    <m/>
    <s v="CASH"/>
    <s v="Jan 20 2026  9:43AM"/>
    <s v="10402"/>
    <s v="BAHAWALNAGAR"/>
    <s v="Normal"/>
    <s v="Jan  3 2023  1:51PM"/>
    <x v="18"/>
    <s v="273165"/>
    <x v="0"/>
    <s v="31-Jan-2026"/>
    <s v="FARJAD.MANZOOR"/>
    <m/>
  </r>
  <r>
    <s v="167"/>
    <x v="1"/>
    <s v="R-123984-2026"/>
    <s v="FMB-920"/>
    <s v="LEC17-5191"/>
    <s v="MUHAMMAD ABDULLAH"/>
    <s v="HONDA"/>
    <s v="12909529"/>
    <s v="HR012595"/>
    <m/>
    <m/>
    <s v="RENTAL"/>
    <s v="Jan 20 2026  5:26PM"/>
    <s v="10455"/>
    <s v="JHELUM"/>
    <s v="Normal"/>
    <s v="Jan 30 2025  2:15PM"/>
    <x v="18"/>
    <s v="347794"/>
    <x v="0"/>
    <s v="21-Jan-2026"/>
    <s v="FARJAD.MANZOOR"/>
    <m/>
  </r>
  <r>
    <s v="168"/>
    <x v="1"/>
    <s v="R-124012-2026"/>
    <s v="FMB910"/>
    <s v="ARY-524"/>
    <s v="IRFAN ALI TAHIR"/>
    <s v="TOYOTA"/>
    <s v="Q345621"/>
    <s v="ZRE172R-7044785"/>
    <m/>
    <m/>
    <s v="LEASING"/>
    <s v="Jan 21 2026 12:28PM"/>
    <s v="10344"/>
    <s v="FAISALABAD"/>
    <s v="Normal"/>
    <s v="Oct  3 2022 11:12AM"/>
    <x v="18"/>
    <s v="265892"/>
    <x v="0"/>
    <s v="29-Jan-2026"/>
    <s v="FARJAD.MANZOOR"/>
    <m/>
  </r>
  <r>
    <s v="169"/>
    <x v="1"/>
    <s v="R-124077-2026"/>
    <s v="FMB-920"/>
    <s v="BSU-391"/>
    <s v="MR SOHAIL SHAFIQUE"/>
    <s v="KIA"/>
    <s v="G3LALP060669"/>
    <s v="NNATA52AZKP703785"/>
    <m/>
    <m/>
    <s v="LEASING"/>
    <s v="Jan 22 2026 11:55AM"/>
    <s v="10386"/>
    <s v="KARACHI"/>
    <s v="Normal"/>
    <s v="Jan  9 2021 11:27AM"/>
    <x v="18"/>
    <s v="206273"/>
    <x v="0"/>
    <s v="27-Jan-2026"/>
    <s v="FARJAD.MANZOOR"/>
    <m/>
  </r>
  <r>
    <s v="170"/>
    <x v="1"/>
    <s v="R-124174-2026"/>
    <s v="G1C MINI"/>
    <s v="BJY-702"/>
    <s v="RAI MUHAMMAD SUMEED UZ ZAMAN"/>
    <s v="DAIHATSU"/>
    <s v="KF-J264104"/>
    <s v="BJY-702"/>
    <m/>
    <m/>
    <s v="RENTAL"/>
    <s v="Jan 23 2026  3:33PM"/>
    <s v="10645"/>
    <s v="KARACHI"/>
    <s v="Normal"/>
    <s v="Feb  6 2025  9:48PM"/>
    <x v="18"/>
    <s v="326741"/>
    <x v="0"/>
    <s v="23-Jan-2026"/>
    <s v="FARJAD.MANZOOR"/>
    <m/>
  </r>
  <r>
    <s v="171"/>
    <x v="1"/>
    <s v="R-124292-2026"/>
    <s v="FMB-920"/>
    <s v="FSL1022025"/>
    <s v="ADIL AMIR"/>
    <s v="TOYOTA"/>
    <s v="1GD5700572"/>
    <s v="1106201"/>
    <m/>
    <m/>
    <s v="RENTAL"/>
    <s v="Jan 26 2026  3:59PM"/>
    <s v="10322"/>
    <s v="ISLAMABAD"/>
    <s v="Normal"/>
    <s v="Feb 10 2025 11:49AM"/>
    <x v="18"/>
    <s v="326916"/>
    <x v="0"/>
    <s v="28-Jan-2026"/>
    <s v="FARJAD.MANZOOR"/>
    <m/>
  </r>
  <r>
    <s v="172"/>
    <x v="1"/>
    <s v="R-124148-2026"/>
    <s v="FMB-920"/>
    <s v="LE20-3146"/>
    <s v="MUHAMMAD ASIM LATIF"/>
    <s v="SUZUKI"/>
    <s v="203644"/>
    <s v="10103635"/>
    <m/>
    <m/>
    <s v="LEASING"/>
    <s v="Jan 23 2026 10:16AM"/>
    <s v="10404"/>
    <s v="OKARA"/>
    <s v="Normal"/>
    <s v="Dec 23 2019  3:50PM"/>
    <x v="18"/>
    <s v="145602"/>
    <x v="0"/>
    <s v="28-Jan-2026"/>
    <s v="FARJAD.MANZOOR"/>
    <m/>
  </r>
  <r>
    <s v="173"/>
    <x v="1"/>
    <s v="R-124162-2026"/>
    <s v="FMB-900"/>
    <s v="BBS-62"/>
    <s v="MUHAMMAD ARIF NADEEM"/>
    <s v="KIA"/>
    <s v="G4KEMH626313"/>
    <s v="NNAUM53AZMP500605"/>
    <m/>
    <m/>
    <s v="CASH"/>
    <s v="Jan 23 2026  2:21PM"/>
    <s v="10344"/>
    <s v="FAISALABAD"/>
    <s v="Normal"/>
    <s v="May 27 2019 10:52AM"/>
    <x v="18"/>
    <s v="273892"/>
    <x v="0"/>
    <s v="30-Jan-2026"/>
    <s v="FARJAD.MANZOOR"/>
    <m/>
  </r>
  <r>
    <s v="174"/>
    <x v="1"/>
    <s v="R-124307-2026"/>
    <s v="IDST100"/>
    <s v="SUK9120261"/>
    <s v="ABID HUSSAIN"/>
    <s v="TOYOTA"/>
    <s v="1GD1834831"/>
    <s v="GUN126R-5572997"/>
    <m/>
    <m/>
    <s v="CASH"/>
    <s v="Jan 26 2026  5:04PM"/>
    <s v="10126"/>
    <s v="SUKKUR"/>
    <s v="Normal"/>
    <s v="Jan  9 2026 12:38PM"/>
    <x v="18"/>
    <s v="365002"/>
    <x v="0"/>
    <s v="26-Jan-2026"/>
    <s v="FARJAD.MANZOOR"/>
    <m/>
  </r>
  <r>
    <s v="175"/>
    <x v="1"/>
    <s v="R-124382-2026"/>
    <s v="FMB-920"/>
    <s v="LQP-SB-LR-07"/>
    <s v="SB ENGINEERING JV"/>
    <s v="UNITED"/>
    <s v="ZS162FMJL8JCO857"/>
    <s v="LZSHCKZ59K8004299"/>
    <m/>
    <m/>
    <s v="DEMO"/>
    <s v="Jan 27 2026  2:53PM"/>
    <s v="10118"/>
    <s v="RAHIM YAR KHAN"/>
    <s v="Normal"/>
    <s v="Dec 24 2025  4:46PM"/>
    <x v="18"/>
    <s v="362796"/>
    <x v="0"/>
    <s v="29-Jan-2026"/>
    <s v="FARJAD.MANZOOR"/>
    <m/>
  </r>
  <r>
    <s v="176"/>
    <x v="1"/>
    <s v="R-124329-2026"/>
    <s v="G1C MINI"/>
    <s v="AEL-595"/>
    <s v="M AWAIS"/>
    <s v="SUZUKI"/>
    <s v="181812"/>
    <s v="10081794"/>
    <m/>
    <m/>
    <s v="RENTAL"/>
    <s v="Jan 27 2026 11:10AM"/>
    <s v="10510"/>
    <s v="FAISALABAD"/>
    <s v="Normal"/>
    <s v="Jan 20 2022 11:01AM"/>
    <x v="18"/>
    <s v="242951"/>
    <x v="0"/>
    <s v="27-Jan-2026"/>
    <s v="FARJAD.MANZOOR"/>
    <m/>
  </r>
  <r>
    <s v="177"/>
    <x v="1"/>
    <s v="R-124233-2026"/>
    <s v="FMB910"/>
    <s v="AGT-267"/>
    <s v="HISUN (PVT.) LIMITED"/>
    <s v="SUZUKI"/>
    <s v="190042"/>
    <s v="10090037"/>
    <m/>
    <m/>
    <s v="RENTAL"/>
    <s v="Jan 26 2026 11:11AM"/>
    <s v="10556"/>
    <s v="D.G.KHAN"/>
    <s v="Normal"/>
    <s v="Sep 20 2024 10:31AM"/>
    <x v="18"/>
    <s v="312402"/>
    <x v="0"/>
    <s v="27-Jan-2026"/>
    <s v="FARJAD.MANZOOR"/>
    <m/>
  </r>
  <r>
    <s v="178"/>
    <x v="1"/>
    <s v="R-123721-2026"/>
    <s v="JM-VG03"/>
    <s v="JZ-1768"/>
    <s v="WAHEED JADOON"/>
    <s v="ISUZU"/>
    <s v="A-20189"/>
    <s v="JZ-1768"/>
    <m/>
    <m/>
    <s v="RENTAL"/>
    <s v="Jan 17 2026 10:59AM"/>
    <s v="10698"/>
    <s v="KARACHI"/>
    <s v="Normal"/>
    <s v="Apr 23 2025 11:35AM"/>
    <x v="18"/>
    <s v="333410"/>
    <x v="0"/>
    <s v="17-Jan-2026"/>
    <s v="FARJAD.MANZOOR"/>
    <m/>
  </r>
  <r>
    <s v="179"/>
    <x v="1"/>
    <s v="R-124444-2026"/>
    <s v="FMB910"/>
    <s v="MUL41020241"/>
    <s v="MUHAMMAD KAMRAN SHAFI"/>
    <s v="TOYOTA"/>
    <s v="2A69752"/>
    <s v="NSP150R-7047040"/>
    <m/>
    <m/>
    <s v="RENTAL"/>
    <s v="Jan 28 2026  1:41PM"/>
    <s v="10426"/>
    <s v="MULTAN"/>
    <s v="Normal"/>
    <s v="Oct 26 2025 12:00AM"/>
    <x v="18"/>
    <s v="314461"/>
    <x v="0"/>
    <s v="30-Jan-2026"/>
    <s v="FARJAD.MANZOOR"/>
    <m/>
  </r>
  <r>
    <s v="180"/>
    <x v="1"/>
    <s v="R-124574-2026"/>
    <s v="FMB-920"/>
    <s v="BMJ-415(REMOVED)"/>
    <s v="ZEESHAN ALI"/>
    <s v="TOYOTA"/>
    <s v="1KR-1595717(REMOVED)"/>
    <s v="KSP130-2161173(REMOVED)"/>
    <m/>
    <m/>
    <s v="RENTAL"/>
    <s v="Jan 28 2026  7:05PM"/>
    <s v="10711"/>
    <s v="KARACHI"/>
    <s v="Normal"/>
    <s v="Jun 10 2025  4:39PM"/>
    <x v="18"/>
    <s v="339080"/>
    <x v="0"/>
    <s v="28-Jan-2026"/>
    <s v="FARJAD.MANZOOR"/>
    <m/>
  </r>
  <r>
    <s v="181"/>
    <x v="1"/>
    <s v="R-124587-2026"/>
    <s v="MTB-100"/>
    <s v="BSN-207"/>
    <s v="MULTI CARGO COMPANY"/>
    <s v="TOYOTA"/>
    <s v="1KR-2404653"/>
    <s v="KSP130-4021193"/>
    <m/>
    <m/>
    <s v="CASH"/>
    <s v="Jan 29 2026 11:08AM"/>
    <s v="10645"/>
    <s v="KARACHI"/>
    <s v="Normal"/>
    <s v="Jan 27 2026 12:00AM"/>
    <x v="18"/>
    <s v="202552"/>
    <x v="0"/>
    <s v="29-Jan-2026"/>
    <s v="FARJAD.MANZOOR"/>
    <m/>
  </r>
  <r>
    <s v="182"/>
    <x v="1"/>
    <s v="R-124625-2026"/>
    <s v="FMB910"/>
    <s v="CZ-9539"/>
    <s v="NADEEM YOUSUF"/>
    <s v="SUZUKI"/>
    <s v="PKT1020548"/>
    <s v="SV308PK01137063"/>
    <m/>
    <m/>
    <s v="RENTAL"/>
    <s v="Jan 29 2026  3:20PM"/>
    <s v="10434"/>
    <s v="KARACHI"/>
    <s v="Normal"/>
    <s v="Mar  7 2023  4:09PM"/>
    <x v="18"/>
    <s v="277628"/>
    <x v="0"/>
    <s v="30-Jan-2026"/>
    <s v="FARJAD.MANZOOR"/>
    <m/>
  </r>
  <r>
    <s v="183"/>
    <x v="1"/>
    <s v="R-124561-2026"/>
    <s v="G1C MINI"/>
    <s v="KHI211202550"/>
    <s v="ADEEL HUSSAIN"/>
    <s v="HAVAL"/>
    <s v="24431529847"/>
    <s v="NF9EFUA52S2012966"/>
    <m/>
    <m/>
    <s v="RENTAL"/>
    <s v="Jan 28 2026  4:58PM"/>
    <s v="10711"/>
    <s v="KARACHI"/>
    <s v="Normal"/>
    <s v="Jan 21 2025  7:27PM"/>
    <x v="18"/>
    <s v="324969"/>
    <x v="0"/>
    <s v="28-Jan-2026"/>
    <s v="FARJAD.MANZOOR"/>
    <m/>
  </r>
  <r>
    <s v="184"/>
    <x v="1"/>
    <s v="R-124602-2026"/>
    <s v="G1C MINI"/>
    <s v="BXG-129"/>
    <s v="WAJID UL ZOHA"/>
    <s v="SUZUKI"/>
    <s v="6R242261"/>
    <s v="NF1AET306H1142267"/>
    <m/>
    <m/>
    <s v="LEASING"/>
    <s v="Jan 29 2026  1:35PM"/>
    <s v="10645"/>
    <s v="KARACHI"/>
    <s v="Normal"/>
    <s v="Oct  6 2022 12:27PM"/>
    <x v="18"/>
    <s v="297884"/>
    <x v="0"/>
    <s v="31-Jan-2026"/>
    <s v="FARJAD.MANZOOR"/>
    <m/>
  </r>
  <r>
    <s v="185"/>
    <x v="1"/>
    <s v="R-124621-2026"/>
    <s v="MT100"/>
    <s v="KHI1711202564"/>
    <s v="FAHEEM RAZA"/>
    <s v="TOYOTA"/>
    <s v="2A87263"/>
    <s v="7063982"/>
    <m/>
    <m/>
    <s v="RENTAL"/>
    <s v="Jan 29 2026  2:56PM"/>
    <s v="10631"/>
    <s v="KARACHI"/>
    <s v="Normal"/>
    <s v="Nov 18 2025 11:47AM"/>
    <x v="18"/>
    <s v="358548"/>
    <x v="0"/>
    <s v="31-Jan-2026"/>
    <s v="FARJAD.MANZOOR"/>
    <m/>
  </r>
  <r>
    <s v="186"/>
    <x v="1"/>
    <s v="R-124813-2026"/>
    <s v="MT100"/>
    <s v="AEC-711"/>
    <s v="IZHAN MUQEET"/>
    <s v="HONDA"/>
    <s v="D15Y3-1005156"/>
    <s v="AEC-711"/>
    <m/>
    <m/>
    <s v="RENTAL"/>
    <s v="Jan 30 2026  5:42PM"/>
    <s v="10698"/>
    <s v="KARACHI"/>
    <s v="Normal"/>
    <s v="Nov 17 2025 11:19AM"/>
    <x v="18"/>
    <s v="358404"/>
    <x v="0"/>
    <s v="30-Jan-2026"/>
    <s v="FARJAD.MANZOOR"/>
    <m/>
  </r>
  <r>
    <s v="187"/>
    <x v="1"/>
    <s v="R-124860-2026"/>
    <s v="FMB910"/>
    <s v="BN-2306"/>
    <s v="AHMED KUNDAN"/>
    <s v="MG"/>
    <s v="9040269"/>
    <s v="000035"/>
    <m/>
    <m/>
    <s v="RENTAL"/>
    <s v="Jan 31 2026  5:46PM"/>
    <s v="10695"/>
    <s v="KARACHI"/>
    <s v="Normal"/>
    <s v="Jan 13 2026  6:44PM"/>
    <x v="18"/>
    <s v="365559"/>
    <x v="0"/>
    <s v="31-Jan-2026"/>
    <s v="FARJAD.MANZOOR"/>
    <m/>
  </r>
  <r>
    <s v="188"/>
    <x v="1"/>
    <s v="R-124795-2026"/>
    <s v="FMB-920"/>
    <s v="AMM-760"/>
    <s v="MUHAMMAD NASEER RANA"/>
    <s v="TOYOTA"/>
    <s v="1GD5223941"/>
    <s v="R1101826"/>
    <m/>
    <m/>
    <s v="RENTAL"/>
    <s v="Jan 30 2026  3:26PM"/>
    <s v="10402"/>
    <s v="BAHAWALNAGAR"/>
    <s v="Normal"/>
    <s v="Jan 16 2024  1:38PM"/>
    <x v="18"/>
    <s v="267990"/>
    <x v="0"/>
    <s v="31-Jan-2026"/>
    <s v="FARJAD.MANZOOR"/>
    <m/>
  </r>
  <r>
    <s v="189"/>
    <x v="1"/>
    <s v="R-124861-2026"/>
    <s v="FMB-920"/>
    <s v="AQA-557"/>
    <s v="ABDUL RASHEED"/>
    <s v="CHANGAN"/>
    <s v="1004869"/>
    <s v="578513"/>
    <m/>
    <m/>
    <s v="RENTAL"/>
    <s v="Jan 31 2026  5:53PM"/>
    <s v="10648"/>
    <s v="VEHARI"/>
    <s v="Normal"/>
    <s v="Feb 13 2023  9:42AM"/>
    <x v="18"/>
    <s v="298485"/>
    <x v="0"/>
    <s v="31-Jan-2026"/>
    <s v="FARJAD.MANZOOR"/>
    <m/>
  </r>
  <r>
    <s v="190"/>
    <x v="1"/>
    <s v="R-116633-2025"/>
    <s v="FMB-920"/>
    <s v="ARK-955"/>
    <s v="SAJJAD GUL"/>
    <s v="SUZUKI"/>
    <s v="6R139800"/>
    <s v="NF1AET306H1039781"/>
    <m/>
    <m/>
    <s v="CASH"/>
    <s v="Oct 30 2025 12:12PM"/>
    <s v="10611"/>
    <s v="TAXILA"/>
    <s v="Normal"/>
    <s v="Oct  9 2020  3:22PM"/>
    <x v="18"/>
    <s v="199192"/>
    <x v="0"/>
    <s v="15-Jan-2026"/>
    <s v="FARJAD.MANZOOR"/>
    <m/>
  </r>
  <r>
    <s v="191"/>
    <x v="1"/>
    <s v="R-113522-2025"/>
    <s v="JM-VG03"/>
    <s v="AMC-251"/>
    <s v="ZAHIDA PARVEEN"/>
    <s v="SUZUKI"/>
    <s v="K12MR1006823"/>
    <s v="NF1SZC63S00106835"/>
    <m/>
    <m/>
    <s v="LEASING"/>
    <s v="Oct 14 2025  2:48PM"/>
    <s v="10426"/>
    <s v="MULTAN"/>
    <s v="Normal"/>
    <s v="Sep  9 2022  4:40PM"/>
    <x v="18"/>
    <s v="264312"/>
    <x v="0"/>
    <s v="27-Jan-2026"/>
    <s v="FARJAD.MANZOOR"/>
    <m/>
  </r>
  <r>
    <s v="192"/>
    <x v="1"/>
    <s v="R-122699-2026"/>
    <s v="MTB-100"/>
    <s v="BSN-507"/>
    <s v="MUHAMMAD ADEEL ASLAM"/>
    <s v="TOYOTA"/>
    <s v="2A13261"/>
    <s v="9505306"/>
    <m/>
    <m/>
    <s v="LEASING"/>
    <s v="Jan  8 2026  3:00PM"/>
    <s v="10631"/>
    <s v="KARACHI"/>
    <s v="Normal"/>
    <s v="Jan 27 2020 12:07PM"/>
    <x v="18"/>
    <s v="202847"/>
    <x v="0"/>
    <s v="17-Jan-2026"/>
    <s v="FARJAD.MANZOOR"/>
    <m/>
  </r>
  <r>
    <s v="193"/>
    <x v="1"/>
    <s v="R-122712-2026"/>
    <s v="G1C MINI"/>
    <s v="BL-0697"/>
    <s v="AGVEN (PRIVATE) LIMITED"/>
    <s v="CHANGAN"/>
    <s v="7NN88H179448"/>
    <s v="E6N1002307"/>
    <m/>
    <m/>
    <s v="RENTAL"/>
    <s v="Jan  8 2026  3:58PM"/>
    <s v="10631"/>
    <s v="KARACHI"/>
    <s v="Normal"/>
    <s v="Jul 27 2024 12:06PM"/>
    <x v="18"/>
    <s v="308473"/>
    <x v="0"/>
    <s v="8-Jan-2026"/>
    <s v="FARJAD.MANZOOR"/>
    <m/>
  </r>
  <r>
    <s v="194"/>
    <x v="1"/>
    <s v="R-121457-2025"/>
    <s v="G1C MINI"/>
    <s v="NWB17112135"/>
    <s v="M. IRFAN QURESHI"/>
    <s v="TOYOTA"/>
    <s v="2A40346"/>
    <s v="R-7025225"/>
    <m/>
    <m/>
    <s v="CASH"/>
    <s v="Dec 19 2025 10:48AM"/>
    <s v="10674"/>
    <s v="MORO"/>
    <s v="Normal"/>
    <s v="Nov 17 2021  2:11PM"/>
    <x v="18"/>
    <s v="237736"/>
    <x v="0"/>
    <s v="6-Jan-2026"/>
    <s v="FARJAD.MANZOOR"/>
    <m/>
  </r>
  <r>
    <s v="195"/>
    <x v="1"/>
    <s v="R-121870-2025"/>
    <s v="G1C MINI"/>
    <s v="BNA-494"/>
    <s v="SOHAIL ALAM KHAN"/>
    <s v="TOYOTA"/>
    <s v="Z531349"/>
    <s v="4157240"/>
    <m/>
    <m/>
    <s v="RENTAL"/>
    <s v="Dec 29 2025 12:16PM"/>
    <s v="10366"/>
    <s v="KARACHI"/>
    <s v="Normal"/>
    <s v="Nov 12 2022  4:04PM"/>
    <x v="18"/>
    <s v="269193"/>
    <x v="0"/>
    <s v="14-Jan-2026"/>
    <s v="FARJAD.MANZOOR"/>
    <m/>
  </r>
  <r>
    <s v="196"/>
    <x v="1"/>
    <s v="R-122005-2025"/>
    <s v="G1C MINI"/>
    <s v="JV-2639"/>
    <s v="HAQ TRANSPORT NETWORK"/>
    <s v="FAW"/>
    <s v="70112070"/>
    <s v="GAM14034"/>
    <m/>
    <m/>
    <s v="RENTAL"/>
    <s v="Dec 31 2025 12:35PM"/>
    <s v="10676"/>
    <s v="KARACHI"/>
    <s v="Normal"/>
    <s v="Oct 22 2025  2:17PM"/>
    <x v="18"/>
    <s v="355256"/>
    <x v="0"/>
    <s v="8-Jan-2026"/>
    <s v="FARJAD.MANZOOR"/>
    <m/>
  </r>
  <r>
    <s v="197"/>
    <x v="1"/>
    <s v="R-122221-2026"/>
    <s v="G1C MINI"/>
    <s v="BK-9900"/>
    <s v="SYED SHAHEER SARWAR"/>
    <s v="TOYOTA"/>
    <s v="1GD0608806"/>
    <s v="BK-9900"/>
    <m/>
    <m/>
    <s v="RENTAL"/>
    <s v="Jan  2 2026  4:45PM"/>
    <s v="10645"/>
    <s v="KARACHI"/>
    <s v="Normal"/>
    <s v="May 27 2025 11:57AM"/>
    <x v="18"/>
    <s v="344310"/>
    <x v="0"/>
    <s v="2-Jan-2026"/>
    <s v="FARJAD.MANZOOR"/>
    <m/>
  </r>
  <r>
    <s v="198"/>
    <x v="1"/>
    <s v="R-122359-2026"/>
    <s v="FMB-920"/>
    <s v="AMW-457"/>
    <s v="ANWAR UL AMIN"/>
    <s v="TOYOTA"/>
    <s v="Z555674"/>
    <s v="4181303"/>
    <m/>
    <m/>
    <s v="RENTAL"/>
    <s v="Jan  5 2026  2:27PM"/>
    <s v="10493"/>
    <s v="MIANWALI"/>
    <s v="Normal"/>
    <s v="Dec 26 2022  2:03PM"/>
    <x v="18"/>
    <s v="275712"/>
    <x v="0"/>
    <s v="26-Jan-2026"/>
    <s v="FARJAD.MANZOOR"/>
    <m/>
  </r>
  <r>
    <s v="199"/>
    <x v="1"/>
    <s v="R-124105-2026"/>
    <s v="FMB-920"/>
    <s v="BL-1370"/>
    <s v="RAHEEL ALI ABRO"/>
    <s v="DAIHATSU"/>
    <s v="1KR-2707934"/>
    <s v="BL-1370"/>
    <m/>
    <m/>
    <s v="RENTAL"/>
    <s v="Jan 22 2026  3:14PM"/>
    <s v="10645"/>
    <s v="KARACHI"/>
    <s v="Normal"/>
    <s v="Nov 12 2022  1:19PM"/>
    <x v="18"/>
    <s v="316866"/>
    <x v="0"/>
    <s v="27-Jan-2026"/>
    <s v="FARJAD.MANZOOR"/>
    <m/>
  </r>
  <r>
    <s v="200"/>
    <x v="1"/>
    <s v="R-123417-2026"/>
    <s v="FMB-920"/>
    <s v="KHI23112274"/>
    <s v="ABDUL MALIK"/>
    <s v="SUZUKI"/>
    <s v="6R251977"/>
    <s v="NF1AET306H1151976"/>
    <m/>
    <m/>
    <s v="LEASING"/>
    <s v="Jan 13 2026 11:23AM"/>
    <s v="10286"/>
    <s v="LAHORE"/>
    <s v="Normal"/>
    <s v="Nov 24 2022 11:36AM"/>
    <x v="18"/>
    <s v="269996"/>
    <x v="0"/>
    <s v="23-Jan-2026"/>
    <s v="FARJAD.MANZOOR"/>
    <m/>
  </r>
  <r>
    <s v="201"/>
    <x v="1"/>
    <s v="R-123602-2026"/>
    <s v="FMB-920"/>
    <s v="AST-836"/>
    <s v="MUHAMMAD HASSAAN KHAN"/>
    <s v="SUZUKI"/>
    <s v="6R153811"/>
    <s v="NF1AET306H1053828"/>
    <m/>
    <m/>
    <s v="LEASING"/>
    <s v="Jan 15 2026 11:39AM"/>
    <s v="10611"/>
    <s v="TAXILA"/>
    <s v="Normal"/>
    <s v="Apr 18 2022 12:59PM"/>
    <x v="18"/>
    <s v="275295"/>
    <x v="0"/>
    <s v="15-Jan-2026"/>
    <s v="FARJAD.MANZOOR"/>
    <m/>
  </r>
  <r>
    <s v="202"/>
    <x v="1"/>
    <s v="R-123294-2026"/>
    <s v="MT100"/>
    <s v="KHI2912202560"/>
    <s v="SYED SALIM RAZA"/>
    <s v="BYD"/>
    <s v="F5059277"/>
    <s v="S2253448"/>
    <m/>
    <m/>
    <s v="RENTAL"/>
    <s v="Jan 10 2026  1:54PM"/>
    <s v="10631"/>
    <s v="KARACHI"/>
    <s v="Normal"/>
    <s v="Dec 29 2025  8:25PM"/>
    <x v="18"/>
    <s v="363680"/>
    <x v="0"/>
    <s v="9-Jan-2026"/>
    <s v="FARJAD.MANZOOR"/>
    <m/>
  </r>
  <r>
    <s v="203"/>
    <x v="1"/>
    <s v="R-123587-2026"/>
    <s v="JM-VG03"/>
    <s v="BTP-691"/>
    <s v="MASTER CHANGAN MOTORS LTD."/>
    <s v="CHANGAN"/>
    <s v="JL473Q4L3EE504118"/>
    <s v="NKMA2CBR4L1000097"/>
    <m/>
    <m/>
    <s v="RENTAL"/>
    <s v="Jan 15 2026 10:34AM"/>
    <s v="10386"/>
    <s v="KARACHI"/>
    <s v="Normal"/>
    <s v="May 15 2023  1:42PM"/>
    <x v="18"/>
    <s v="276956"/>
    <x v="0"/>
    <s v="15-Jan-2026"/>
    <s v="FARJAD.MANZOOR"/>
    <m/>
  </r>
  <r>
    <s v="204"/>
    <x v="1"/>
    <s v="R-123679-2026"/>
    <s v="FMB-920"/>
    <s v="BWB-149"/>
    <s v="MUHAMMAD RAMZAN"/>
    <s v="SUZUKI"/>
    <s v="R212483"/>
    <s v="H1112557"/>
    <m/>
    <m/>
    <s v="CASH"/>
    <s v="Jan 16 2026  3:14PM"/>
    <s v="10118"/>
    <s v="RAHIM YAR KHAN"/>
    <s v="Normal"/>
    <s v="Mar  8 2022  3:13PM"/>
    <x v="18"/>
    <s v="247236"/>
    <x v="0"/>
    <s v="21-Jan-2026"/>
    <s v="FARJAD.MANZOOR"/>
    <m/>
  </r>
  <r>
    <s v="205"/>
    <x v="1"/>
    <s v="R-123697-2026"/>
    <s v="FMB-920"/>
    <s v="LHE311220249"/>
    <s v="MUHAMMAD IMRAN"/>
    <s v="HONDA"/>
    <s v="7921098"/>
    <s v="RR011096"/>
    <m/>
    <m/>
    <s v="RENTAL"/>
    <s v="Jan 16 2026  4:31PM"/>
    <s v="10156"/>
    <s v="LAHORE"/>
    <s v="Normal"/>
    <s v="Dec 31 2024  4:08PM"/>
    <x v="18"/>
    <s v="322836"/>
    <x v="0"/>
    <s v="17-Jan-2026"/>
    <s v="FARJAD.MANZOOR"/>
    <m/>
  </r>
  <r>
    <s v="206"/>
    <x v="1"/>
    <s v="R-123722-2026"/>
    <s v="G1C MINI"/>
    <s v="TAA-158"/>
    <s v="WAHEED JADOON"/>
    <s v="MAZDA"/>
    <s v="TAA-158(A)"/>
    <s v="TAA-158"/>
    <m/>
    <m/>
    <s v="RENTAL"/>
    <s v="Jan 17 2026 10:59AM"/>
    <s v="10698"/>
    <s v="KARACHI"/>
    <s v="Normal"/>
    <s v="Apr 23 2025 10:45AM"/>
    <x v="18"/>
    <s v="333412"/>
    <x v="0"/>
    <s v="17-Jan-2026"/>
    <s v="FARJAD.MANZOOR"/>
    <m/>
  </r>
  <r>
    <s v="207"/>
    <x v="1"/>
    <s v="R-123753-2026"/>
    <s v="G1C MINI"/>
    <s v="BCG-930"/>
    <s v="ZEESHAN ANWAR RANA"/>
    <s v="TOYOTA"/>
    <s v="1KR-1219394"/>
    <s v="BCG-930"/>
    <m/>
    <m/>
    <s v="RENTAL"/>
    <s v="Jan 19 2026 10:06AM"/>
    <s v="10645"/>
    <s v="KARACHI"/>
    <s v="Normal"/>
    <s v="Mar  5 2025  5:47PM"/>
    <x v="18"/>
    <s v="329334"/>
    <x v="0"/>
    <s v="19-Jan-2026"/>
    <s v="FARJAD.MANZOOR"/>
    <m/>
  </r>
  <r>
    <s v="208"/>
    <x v="1"/>
    <s v="R-122292-2026"/>
    <s v="FMB-920"/>
    <s v="AMM-739"/>
    <s v="IMRAN YASIN"/>
    <s v="HYUNDAI"/>
    <s v="G4NANU241949"/>
    <s v="PMHJ2813MNN211167"/>
    <m/>
    <m/>
    <s v="LEASING"/>
    <s v="Jan  5 2026 11:21AM"/>
    <s v="10588"/>
    <s v="LAHORE"/>
    <s v="Normal"/>
    <s v="Dec  3 2022 12:10PM"/>
    <x v="19"/>
    <s v="270887"/>
    <x v="0"/>
    <s v="5-Jan-2026"/>
    <s v="ABDUL.AHAD"/>
    <m/>
  </r>
  <r>
    <s v="209"/>
    <x v="1"/>
    <s v="R-122245-2026"/>
    <s v="FMB-900"/>
    <s v="BL-7530"/>
    <s v="Abdul Rahim"/>
    <s v="HONDA"/>
    <s v="4811533"/>
    <s v="028207"/>
    <m/>
    <m/>
    <s v="CASH"/>
    <s v="Jan  3 2026 12:00PM"/>
    <s v="10645"/>
    <s v="KARACHI"/>
    <s v="Normal"/>
    <s v="Dec 27 2023 10:57AM"/>
    <x v="19"/>
    <s v="293111"/>
    <x v="0"/>
    <s v="3-Jan-2026"/>
    <s v="ABDUL.AHAD"/>
    <m/>
  </r>
  <r>
    <s v="210"/>
    <x v="1"/>
    <s v="R-122444-2026"/>
    <s v="FMB-920"/>
    <s v="AHN-871"/>
    <s v="MUHAMMAD ZEESHAN"/>
    <s v="SUZUKI"/>
    <s v="229778"/>
    <s v="10129757"/>
    <m/>
    <m/>
    <s v="RENTAL"/>
    <s v="Jan  6 2026  5:01PM"/>
    <s v="10510"/>
    <s v="FAISALABAD"/>
    <s v="Normal"/>
    <s v="Apr 26 2022  2:17PM"/>
    <x v="19"/>
    <s v="251706"/>
    <x v="0"/>
    <s v="6-Jan-2026"/>
    <s v="ABDUL.AHAD"/>
    <m/>
  </r>
  <r>
    <s v="211"/>
    <x v="1"/>
    <s v="R-124146-2026"/>
    <s v="FMB-920"/>
    <s v="BWM-758"/>
    <s v="MR. SHOAIB"/>
    <s v="SUZUKI"/>
    <s v="6R218918"/>
    <s v="1118905"/>
    <m/>
    <m/>
    <s v="LEASING"/>
    <s v="Jan 23 2026 10:06AM"/>
    <s v="10114"/>
    <s v="MIRPURKHAS"/>
    <s v="Normal"/>
    <s v="Nov 28 2025  6:56PM"/>
    <x v="19"/>
    <s v="362799"/>
    <x v="0"/>
    <s v="26-Jan-2026"/>
    <s v="ABDUL.AHAD"/>
    <m/>
  </r>
  <r>
    <s v="212"/>
    <x v="1"/>
    <s v="R-122622-2026"/>
    <s v="FMB-920"/>
    <s v="BSJ-634"/>
    <s v="ALIZAR"/>
    <s v="SUZUKI"/>
    <s v="6R139858"/>
    <s v="BSJ-634"/>
    <m/>
    <m/>
    <s v="RENTAL"/>
    <s v="Jan  7 2026  2:33PM"/>
    <s v="10631"/>
    <s v="KARACHI"/>
    <s v="Normal"/>
    <s v="Dec 11 2025  2:38PM"/>
    <x v="19"/>
    <s v="361678"/>
    <x v="0"/>
    <s v="7-Jan-2026"/>
    <s v="ABDUL.AHAD"/>
    <m/>
  </r>
  <r>
    <s v="213"/>
    <x v="1"/>
    <s v="R-122623-2026"/>
    <s v="G1C MINI"/>
    <s v="BMT-684"/>
    <s v="ALI ABBAS KHAN"/>
    <s v="TOYOTA"/>
    <s v="Q332278"/>
    <s v="C00208278"/>
    <m/>
    <m/>
    <s v="RENTAL"/>
    <s v="Jan  7 2026  2:33PM"/>
    <s v="10631"/>
    <s v="KARACHI"/>
    <s v="Normal"/>
    <s v="Feb  4 2025  7:15PM"/>
    <x v="19"/>
    <s v="326566"/>
    <x v="0"/>
    <s v="7-Jan-2026"/>
    <s v="ABDUL.AHAD"/>
    <m/>
  </r>
  <r>
    <s v="214"/>
    <x v="1"/>
    <s v="R-122624-2026"/>
    <s v="G1C MINI"/>
    <s v="AWD-392"/>
    <s v="MUMTAZ AHMED"/>
    <s v="KIA"/>
    <s v="23024"/>
    <s v="502875"/>
    <m/>
    <m/>
    <s v="RENTAL"/>
    <s v="Jan  7 2026  2:44PM"/>
    <s v="10274"/>
    <s v="JHANG"/>
    <s v="Normal"/>
    <s v="Dec 22 2021  4:34PM"/>
    <x v="19"/>
    <s v="240721"/>
    <x v="0"/>
    <s v="7-Jan-2026"/>
    <s v="ABDUL.AHAD"/>
    <m/>
  </r>
  <r>
    <s v="215"/>
    <x v="1"/>
    <s v="R-122627-2026"/>
    <s v="MTB-100"/>
    <s v="LN-7777"/>
    <s v="MAAZ"/>
    <s v="TOYOTA"/>
    <s v="1GD5110218"/>
    <s v="5551104"/>
    <m/>
    <m/>
    <s v="RENTAL"/>
    <s v="Jan  7 2026  2:55PM"/>
    <s v="10645"/>
    <s v="KARACHI"/>
    <s v="Normal"/>
    <s v="Jan  8 2022  4:58PM"/>
    <x v="19"/>
    <s v="242048"/>
    <x v="0"/>
    <s v="7-Jan-2026"/>
    <s v="ABDUL.AHAD"/>
    <m/>
  </r>
  <r>
    <s v="216"/>
    <x v="1"/>
    <s v="R-122658-2026"/>
    <s v="FMB910"/>
    <s v="BWH-759(REMOVED)"/>
    <s v="ABDUL HANAN"/>
    <s v="HONDA"/>
    <s v="L12B51010255(REMOVED"/>
    <s v="NFBGN862XNR016662(REMOVED"/>
    <m/>
    <m/>
    <s v="RENTAL"/>
    <s v="Jan  8 2026 11:58AM"/>
    <s v="10434"/>
    <s v="KARACHI"/>
    <s v="Normal"/>
    <s v="Jul 17 2025  5:27PM"/>
    <x v="19"/>
    <s v="249620"/>
    <x v="0"/>
    <s v="8-Jan-2026"/>
    <s v="ABDUL.AHAD"/>
    <m/>
  </r>
  <r>
    <s v="217"/>
    <x v="1"/>
    <s v="R-122659-2026"/>
    <s v="TM2 (FM2)"/>
    <s v="BRF-966"/>
    <s v="ZEESHAN IQBAL"/>
    <s v="SUZUKI"/>
    <s v="H1010179"/>
    <s v="R110236"/>
    <m/>
    <m/>
    <s v="RENTAL"/>
    <s v="Jan  8 2026 12:06PM"/>
    <s v="10645"/>
    <s v="KARACHI"/>
    <s v="Normal"/>
    <s v="Jun  4 2025 10:22PM"/>
    <x v="19"/>
    <s v="338786"/>
    <x v="0"/>
    <s v="8-Jan-2026"/>
    <s v="ABDUL.AHAD"/>
    <m/>
  </r>
  <r>
    <s v="218"/>
    <x v="1"/>
    <s v="R-122690-2026"/>
    <s v="FMB-920"/>
    <s v="KHI21725130"/>
    <s v="DEWAN FAROOQ MOTORS (DFML)"/>
    <s v="HONRI"/>
    <s v="2405280025"/>
    <s v="200016"/>
    <m/>
    <m/>
    <s v="RENTAL"/>
    <s v="Jan  8 2026  2:12PM"/>
    <s v="10631"/>
    <s v="KARACHI"/>
    <s v="Normal"/>
    <s v="Jul 16 2025  7:52PM"/>
    <x v="19"/>
    <s v="344494"/>
    <x v="0"/>
    <s v="8-Jan-2026"/>
    <s v="ABDUL.AHAD"/>
    <m/>
  </r>
  <r>
    <s v="219"/>
    <x v="1"/>
    <s v="R-122702-2026"/>
    <s v="FMB-900"/>
    <s v="LE18-4602"/>
    <s v="SYED FAHAD ALI"/>
    <s v="SUZUKI"/>
    <s v="PK10B146527"/>
    <s v="A1J310PK10046472"/>
    <m/>
    <m/>
    <s v="LEASING"/>
    <s v="Jan  8 2026  3:13PM"/>
    <s v="10286"/>
    <s v="LAHORE"/>
    <s v="Normal"/>
    <s v="Mar  4 2021  5:08PM"/>
    <x v="19"/>
    <s v="250578"/>
    <x v="0"/>
    <s v="12-Jan-2026"/>
    <s v="ABDUL.AHAD"/>
    <m/>
  </r>
  <r>
    <s v="220"/>
    <x v="1"/>
    <s v="R-123598-2026"/>
    <s v="G1C MINI"/>
    <s v="JW-5566"/>
    <s v="SINOTRANS LOGISTICS"/>
    <s v="HINO"/>
    <s v="JW-1"/>
    <s v="JW-5566"/>
    <m/>
    <m/>
    <s v="RENTAL"/>
    <s v="Jan 15 2026 11:34AM"/>
    <s v="10681"/>
    <s v="KARACHI"/>
    <s v="Normal"/>
    <s v="Aug 29 2023  6:41PM"/>
    <x v="19"/>
    <s v="267048"/>
    <x v="0"/>
    <s v="15-Jan-2026"/>
    <s v="ABDUL.AHAD"/>
    <m/>
  </r>
  <r>
    <s v="221"/>
    <x v="1"/>
    <s v="R-123641-2026"/>
    <s v="G1C MINI"/>
    <s v="BSQ-017"/>
    <s v="AHMED KUNDAN"/>
    <s v="HONDA"/>
    <s v="16912737"/>
    <s v="R064501"/>
    <m/>
    <m/>
    <s v="RENTAL"/>
    <s v="Jan 15 2026  5:39PM"/>
    <s v="10645"/>
    <s v="KARACHI"/>
    <s v="Normal"/>
    <s v="Nov 26 2025  3:12PM"/>
    <x v="19"/>
    <s v="359680"/>
    <x v="0"/>
    <s v="15-Jan-2026"/>
    <s v="ABDUL.AHAD"/>
    <m/>
  </r>
  <r>
    <s v="222"/>
    <x v="1"/>
    <s v="R-123476-2026"/>
    <s v="JM-VG03"/>
    <s v="BYH-270"/>
    <s v="SHAHZADO"/>
    <s v="TOYOTA"/>
    <s v="Q102188"/>
    <s v="R-6079749"/>
    <m/>
    <m/>
    <s v="RENTAL"/>
    <s v="Jan 14 2026 11:38AM"/>
    <s v="10118"/>
    <s v="RAHIM YAR KHAN"/>
    <s v="Normal"/>
    <s v="May 17 2025  3:39PM"/>
    <x v="19"/>
    <s v="336501"/>
    <x v="0"/>
    <s v="27-Jan-2026"/>
    <s v="ABDUL.AHAD"/>
    <m/>
  </r>
  <r>
    <s v="223"/>
    <x v="1"/>
    <s v="R-124302-2026"/>
    <s v="FMB-920"/>
    <s v="MZF1092024"/>
    <s v="MUHAMMAD ZAFAR ULLAH KHAN"/>
    <s v="SUZUKI"/>
    <s v="K12MR1022106"/>
    <s v="NF1ASZC63S00204757"/>
    <m/>
    <m/>
    <s v="LEASING"/>
    <s v="Jan 26 2026  4:50PM"/>
    <s v="10347"/>
    <s v="LAHORE"/>
    <s v="Normal"/>
    <s v="Sep 11 2024  2:30PM"/>
    <x v="19"/>
    <s v="312101"/>
    <x v="0"/>
    <s v="27-Jan-2026"/>
    <s v="ABDUL.AHAD"/>
    <m/>
  </r>
  <r>
    <s v="224"/>
    <x v="1"/>
    <s v="R-123864-2026"/>
    <s v="FMB910"/>
    <s v="CAD-138"/>
    <s v="MUHAMMAD ALI"/>
    <s v="TOYOTA"/>
    <s v="2A67345"/>
    <s v="R-9522536"/>
    <m/>
    <m/>
    <s v="CASH"/>
    <s v="Jan 19 2026  2:13PM"/>
    <s v="10434"/>
    <s v="KARACHI"/>
    <s v="Normal"/>
    <s v="Mar 27 2025  2:24PM"/>
    <x v="19"/>
    <s v="344409"/>
    <x v="0"/>
    <s v="30-Jan-2026"/>
    <s v="ABDUL.AHAD"/>
    <m/>
  </r>
  <r>
    <s v="225"/>
    <x v="1"/>
    <s v="R-124014-2026"/>
    <s v="JM-VG03"/>
    <s v="LEH14-2720"/>
    <s v="MUHAMMAD SOBAN"/>
    <s v="HONDA"/>
    <s v="1120692"/>
    <s v="21211742"/>
    <m/>
    <m/>
    <s v="RENTAL"/>
    <s v="Jan 21 2026 12:57PM"/>
    <s v="10286"/>
    <s v="LAHORE"/>
    <s v="Normal"/>
    <s v="Apr 25 2025 12:43PM"/>
    <x v="19"/>
    <s v="334276"/>
    <x v="0"/>
    <s v="27-Jan-2026"/>
    <s v="ABDUL.AHAD"/>
    <m/>
  </r>
  <r>
    <s v="226"/>
    <x v="1"/>
    <s v="R-123908-2026"/>
    <s v="MTB-100"/>
    <s v="ASF-835"/>
    <s v="MR. FAZAL HAYAT"/>
    <s v="SUZUKI"/>
    <s v="6R145475"/>
    <s v="NF1AET306H1045474"/>
    <m/>
    <m/>
    <s v="LEASING"/>
    <s v="Jan 20 2026 10:47AM"/>
    <s v="10322"/>
    <s v="ISLAMABAD"/>
    <s v="Normal"/>
    <s v="Dec  4 2020  2:41PM"/>
    <x v="19"/>
    <s v="203636"/>
    <x v="0"/>
    <s v="20-Jan-2026"/>
    <s v="ABDUL.AHAD"/>
    <m/>
  </r>
  <r>
    <s v="227"/>
    <x v="1"/>
    <s v="R-123885-2026"/>
    <s v="JM-VG03"/>
    <s v="BZJ-634"/>
    <s v="ABDUL RAZZAK"/>
    <s v="SUZUKI"/>
    <s v="1018155"/>
    <s v="S00200874"/>
    <m/>
    <m/>
    <s v="RENTAL"/>
    <s v="Jan 19 2026  4:47PM"/>
    <s v="10045"/>
    <s v="KARACHI"/>
    <s v="Normal"/>
    <s v="Jan 23 2025  7:08PM"/>
    <x v="19"/>
    <s v="324240"/>
    <x v="0"/>
    <s v="19-Jan-2026"/>
    <s v="ABDUL.AHAD"/>
    <m/>
  </r>
  <r>
    <s v="228"/>
    <x v="1"/>
    <s v="R-123945-2026"/>
    <s v="G1C MINI"/>
    <s v="LEB17-427"/>
    <s v="Muhammad Nooh Al Haq"/>
    <s v="HONDA"/>
    <s v="R18Z12908404"/>
    <s v="R011418"/>
    <m/>
    <m/>
    <s v="RENTAL"/>
    <s v="Jan 20 2026  1:35PM"/>
    <s v="10156"/>
    <s v="LAHORE"/>
    <s v="Normal"/>
    <s v="Apr  1 2024  7:48PM"/>
    <x v="19"/>
    <s v="279860"/>
    <x v="0"/>
    <s v="20-Jan-2026"/>
    <s v="ABDUL.AHAD"/>
    <m/>
  </r>
  <r>
    <s v="229"/>
    <x v="1"/>
    <s v="R-124178-2026"/>
    <s v="G1C MINI"/>
    <s v="KHI710202572"/>
    <s v="WAQAR AHMED"/>
    <s v="HAVAL"/>
    <s v="25378581063"/>
    <s v="NF9EF4A52S2021814"/>
    <m/>
    <m/>
    <s v="RENTAL"/>
    <s v="Jan 23 2026  4:01PM"/>
    <s v="10470"/>
    <s v="ISLAMABAD"/>
    <s v="Normal"/>
    <s v="Oct  7 2025  4:06PM"/>
    <x v="19"/>
    <s v="353476"/>
    <x v="0"/>
    <s v="23-Jan-2026"/>
    <s v="ABDUL.AHAD"/>
    <m/>
  </r>
  <r>
    <s v="230"/>
    <x v="1"/>
    <s v="R-124430-2026"/>
    <s v="FMB-900"/>
    <s v="KHI2012314"/>
    <s v="ALI HAIDER"/>
    <s v="SUZUKI"/>
    <s v="240845"/>
    <s v="10140834"/>
    <m/>
    <m/>
    <s v="LEASING"/>
    <s v="Jan 28 2026  1:27PM"/>
    <s v="20010"/>
    <s v="KARACHI"/>
    <s v="Normal"/>
    <s v="Jan 23 2023  4:21PM"/>
    <x v="19"/>
    <s v="274587"/>
    <x v="0"/>
    <s v="31-Jan-2026"/>
    <s v="ABDUL.AHAD"/>
    <m/>
  </r>
  <r>
    <s v="231"/>
    <x v="1"/>
    <s v="R-124206-2026"/>
    <s v="JM-VG03"/>
    <s v="LEA17-1671"/>
    <s v="Ali Hassan"/>
    <s v="TOYOTA"/>
    <s v="Z473748"/>
    <s v="4099430"/>
    <m/>
    <m/>
    <s v="RENTAL"/>
    <s v="Jan 24 2026  1:11PM"/>
    <s v="10396"/>
    <s v="LAHORE"/>
    <s v="Normal"/>
    <s v="Nov 28 2022 10:27AM"/>
    <x v="19"/>
    <s v="270275"/>
    <x v="0"/>
    <s v="24-Jan-2026"/>
    <s v="ABDUL.AHAD"/>
    <m/>
  </r>
  <r>
    <s v="232"/>
    <x v="1"/>
    <s v="R-124257-2026"/>
    <s v="G1C MINI"/>
    <s v="CAG-521"/>
    <s v="JAVAID CHANDIO"/>
    <s v="SUZUKI"/>
    <s v="P06A-L275176"/>
    <s v="HA36S-623597"/>
    <m/>
    <m/>
    <s v="RENTAL"/>
    <s v="Jan 26 2026  2:02PM"/>
    <s v="10645"/>
    <s v="KARACHI"/>
    <s v="Normal"/>
    <s v="Jun 14 2023  5:16PM"/>
    <x v="19"/>
    <s v="308030"/>
    <x v="0"/>
    <s v="27-Jan-2026"/>
    <s v="ABDUL.AHAD"/>
    <m/>
  </r>
  <r>
    <s v="233"/>
    <x v="1"/>
    <s v="R-124244-2026"/>
    <s v="FMB910"/>
    <s v="LEA20-1762"/>
    <s v="MAJID HUSSAIN"/>
    <s v="SUZUKI"/>
    <s v="127036"/>
    <s v="1027039"/>
    <m/>
    <m/>
    <s v="CASH"/>
    <s v="Jan 26 2026 11:59AM"/>
    <s v="10173"/>
    <s v="SHEIKHUPURA"/>
    <s v="Normal"/>
    <s v="Dec  3 2020  3:20PM"/>
    <x v="19"/>
    <s v="217267"/>
    <x v="0"/>
    <s v="26-Jan-2026"/>
    <s v="ABDUL.AHAD"/>
    <m/>
  </r>
  <r>
    <s v="234"/>
    <x v="1"/>
    <s v="R-124083-2026"/>
    <s v="G1C MINI"/>
    <s v="TEX22112144"/>
    <s v="FARAZ"/>
    <s v="SUZUKI"/>
    <s v="PKT1017241"/>
    <s v="SV308PK01133757"/>
    <m/>
    <m/>
    <s v="CASH"/>
    <s v="Jan 22 2026 12:22PM"/>
    <s v="10611"/>
    <s v="TAXILA"/>
    <s v="Normal"/>
    <s v="Nov 22 2021  2:27PM"/>
    <x v="19"/>
    <s v="238087"/>
    <x v="0"/>
    <s v="24-Jan-2026"/>
    <s v="ABDUL.AHAD"/>
    <m/>
  </r>
  <r>
    <s v="235"/>
    <x v="1"/>
    <s v="R-124317-2026"/>
    <s v="G1C MINI"/>
    <s v="AMA-443"/>
    <s v="TALHA SALEEM"/>
    <s v="HONDA"/>
    <s v="CL9-1005647"/>
    <s v="K24A-1005672"/>
    <m/>
    <m/>
    <s v="RENTAL"/>
    <s v="Jan 26 2026  6:43PM"/>
    <s v="10588"/>
    <s v="LAHORE"/>
    <s v="Normal"/>
    <s v="Feb  4 2025 11:29AM"/>
    <x v="19"/>
    <s v="326446"/>
    <x v="0"/>
    <s v="26-Jan-2026"/>
    <s v="ABDUL.AHAD"/>
    <m/>
  </r>
  <r>
    <s v="236"/>
    <x v="1"/>
    <s v="R-124319-2026"/>
    <s v="FM-1100"/>
    <s v="CAY-742"/>
    <s v="SYED IMTIAZ HUSSAIN"/>
    <s v="DAIHATSU"/>
    <s v="K068720"/>
    <s v="S0280426"/>
    <m/>
    <m/>
    <s v="RENTAL"/>
    <s v="Jan 26 2026  7:26PM"/>
    <s v="10631"/>
    <s v="KARACHI"/>
    <s v="Normal"/>
    <s v="Jan 31 2025  4:59PM"/>
    <x v="19"/>
    <s v="326058"/>
    <x v="0"/>
    <s v="27-Jan-2026"/>
    <s v="ABDUL.AHAD"/>
    <m/>
  </r>
  <r>
    <s v="237"/>
    <x v="1"/>
    <s v="R-124334-2026"/>
    <s v="TM2 (FM2)"/>
    <s v="ATT-270"/>
    <s v="TALHA ALI"/>
    <s v="TOYOTA"/>
    <s v="Y124426"/>
    <s v="NZE140-2055318"/>
    <m/>
    <m/>
    <s v="RENTAL"/>
    <s v="Jan 27 2026 11:50AM"/>
    <s v="10386"/>
    <s v="KARACHI"/>
    <s v="Normal"/>
    <s v="Jan 25 2025  2:51PM"/>
    <x v="19"/>
    <s v="325255"/>
    <x v="0"/>
    <s v="27-Jan-2026"/>
    <s v="ABDUL.AHAD"/>
    <m/>
  </r>
  <r>
    <s v="238"/>
    <x v="1"/>
    <s v="R-124340-2026"/>
    <s v="FMB-920"/>
    <s v="BXT-311"/>
    <s v="MS NOREEN GILANI"/>
    <s v="TOYOTA"/>
    <s v="2A56240"/>
    <s v="7035510"/>
    <m/>
    <m/>
    <s v="RENTAL"/>
    <s v="Jan 27 2026 12:15PM"/>
    <s v="10645"/>
    <s v="KARACHI"/>
    <s v="Normal"/>
    <s v="Aug 30 2022 12:00AM"/>
    <x v="19"/>
    <s v="263499"/>
    <x v="0"/>
    <s v="27-Jan-2026"/>
    <s v="ABDUL.AHAD"/>
    <m/>
  </r>
  <r>
    <s v="239"/>
    <x v="1"/>
    <s v="R-124380-2026"/>
    <s v="FMB-920"/>
    <s v="LQP-SB-TT-028"/>
    <s v="SB ENGINEERING JV"/>
    <s v="MASSEY"/>
    <s v="909776"/>
    <s v="87950-120C"/>
    <m/>
    <m/>
    <s v="DEMO"/>
    <s v="Jan 27 2026  2:53PM"/>
    <s v="10556"/>
    <s v="D.G.KHAN"/>
    <s v="Normal"/>
    <s v="Dec 24 2025  5:39PM"/>
    <x v="19"/>
    <s v="362790"/>
    <x v="0"/>
    <s v="29-Jan-2026"/>
    <s v="ABDUL.AHAD"/>
    <m/>
  </r>
  <r>
    <s v="240"/>
    <x v="1"/>
    <s v="R-124316-2026"/>
    <s v="G1C MINI"/>
    <s v="REVO-ZGR"/>
    <s v="AHMED KUNDAN"/>
    <s v="TOYOTA"/>
    <s v="2GD-FTV6207502"/>
    <s v="GUN125-3936224"/>
    <m/>
    <m/>
    <s v="RENTAL"/>
    <s v="Jan 26 2026  6:22PM"/>
    <s v="10645"/>
    <s v="KARACHI"/>
    <s v="Normal"/>
    <s v="May 22 2025  6:43PM"/>
    <x v="19"/>
    <s v="337130"/>
    <x v="0"/>
    <s v="26-Jan-2026"/>
    <s v="ABDUL.AHAD"/>
    <m/>
  </r>
  <r>
    <s v="241"/>
    <x v="1"/>
    <s v="R-124374-2026"/>
    <s v="FMB-920"/>
    <s v="LQP-SB-LR-70"/>
    <s v="SB ENGINEERING JV"/>
    <s v="UNITED"/>
    <s v="2186324895"/>
    <s v="MAF373831"/>
    <m/>
    <m/>
    <s v="RENTAL"/>
    <s v="Jan 27 2026  2:53PM"/>
    <s v="10118"/>
    <s v="RAHIM YAR KHAN"/>
    <s v="Normal"/>
    <s v="Dec 24 2025  3:48PM"/>
    <x v="19"/>
    <s v="362781"/>
    <x v="0"/>
    <s v="28-Jan-2026"/>
    <s v="ABDUL.AHAD"/>
    <m/>
  </r>
  <r>
    <s v="242"/>
    <x v="1"/>
    <s v="R-124221-2026"/>
    <s v="FMB910"/>
    <s v="AGW-537"/>
    <s v="HISUN (PVT.) LIMITED"/>
    <s v="SUZUKI"/>
    <s v="190019"/>
    <s v="10090004"/>
    <m/>
    <m/>
    <s v="RENTAL"/>
    <s v="Jan 26 2026 11:08AM"/>
    <s v="10120"/>
    <s v="MIAN CHANNU"/>
    <s v="Normal"/>
    <s v="Sep 14 2024  2:53PM"/>
    <x v="19"/>
    <s v="312406"/>
    <x v="0"/>
    <s v="27-Jan-2026"/>
    <s v="ABDUL.AHAD"/>
    <m/>
  </r>
  <r>
    <s v="243"/>
    <x v="1"/>
    <s v="R-124623-2026"/>
    <s v="FMB-920"/>
    <s v="AAZ-787"/>
    <s v="IMRAN RANDHAVA"/>
    <s v="TOYOTA"/>
    <s v="Z461369"/>
    <s v="R4088648"/>
    <m/>
    <m/>
    <s v="CASH"/>
    <s v="Jan 29 2026  3:18PM"/>
    <s v="10456"/>
    <s v="PESHAWAR"/>
    <s v="Normal"/>
    <s v="Dec  1 2020 12:16PM"/>
    <x v="19"/>
    <s v="203409"/>
    <x v="0"/>
    <s v="29-Jan-2026"/>
    <s v="ABDUL.AHAD"/>
    <m/>
  </r>
  <r>
    <s v="244"/>
    <x v="1"/>
    <s v="R-124618-2026"/>
    <s v="G1C MINI"/>
    <s v="BWK-590"/>
    <s v="NAHEED"/>
    <s v="SUZUKI"/>
    <s v="218599"/>
    <s v="1118555"/>
    <m/>
    <m/>
    <s v="LEASING"/>
    <s v="Jan 29 2026  2:28PM"/>
    <s v="10631"/>
    <s v="KARACHI"/>
    <s v="Normal"/>
    <s v="Mar 21 2022 12:00AM"/>
    <x v="19"/>
    <s v="248340"/>
    <x v="0"/>
    <s v="30-Jan-2026"/>
    <s v="ABDUL.AHAD"/>
    <m/>
  </r>
  <r>
    <s v="245"/>
    <x v="1"/>
    <s v="R-124335-2026"/>
    <s v="FMB910"/>
    <s v="FSL295202510"/>
    <s v="MUHAMMAD AHMAD"/>
    <s v="SUZUKI"/>
    <s v="338416"/>
    <s v="1238479"/>
    <m/>
    <m/>
    <s v="RENTAL"/>
    <s v="Jan 27 2026 11:51AM"/>
    <s v="10510"/>
    <s v="FAISALABAD"/>
    <s v="Normal"/>
    <s v="May 30 2025  1:01PM"/>
    <x v="19"/>
    <s v="338015"/>
    <x v="0"/>
    <s v="27-Jan-2026"/>
    <s v="ABDUL.AHAD"/>
    <m/>
  </r>
  <r>
    <s v="246"/>
    <x v="1"/>
    <s v="R-124783-2026"/>
    <s v="FMB910"/>
    <s v="AQR-755"/>
    <s v="AHMAD HASSAN CHAUDHRY"/>
    <s v="SUZUKI"/>
    <s v="6R293782"/>
    <s v="1193821"/>
    <m/>
    <m/>
    <s v="RENTAL"/>
    <s v="Jan 30 2026 11:36AM"/>
    <s v="10510"/>
    <s v="FAISALABAD"/>
    <s v="Normal"/>
    <s v="Feb 13 2024  7:00PM"/>
    <x v="19"/>
    <s v="296658"/>
    <x v="0"/>
    <s v="30-Jan-2026"/>
    <s v="ABDUL.AHAD"/>
    <m/>
  </r>
  <r>
    <s v="247"/>
    <x v="1"/>
    <s v="R-124828-2026"/>
    <s v="FMB-920"/>
    <s v="BL-9514"/>
    <s v="SYED SARWAR ALI SHAH"/>
    <s v="TOYOTA"/>
    <s v="9Z01534"/>
    <s v="R0900571"/>
    <m/>
    <m/>
    <s v="RENTAL"/>
    <s v="Jan 31 2026 12:41PM"/>
    <s v="10645"/>
    <s v="KARACHI"/>
    <s v="Normal"/>
    <s v="Mar 11 2024  5:30PM"/>
    <x v="19"/>
    <s v="294724"/>
    <x v="0"/>
    <s v="31-Jan-2026"/>
    <s v="ABDUL.AHAD"/>
    <m/>
  </r>
  <r>
    <s v="248"/>
    <x v="1"/>
    <s v="R-124698-2026"/>
    <s v="FMB-920"/>
    <s v="BPJ-912"/>
    <s v="SYED AKHTAR SAEED"/>
    <s v="HONDA"/>
    <s v="17524669"/>
    <s v="241785"/>
    <m/>
    <m/>
    <s v="LEASING"/>
    <s v="Jan 29 2026  5:15PM"/>
    <s v="10434"/>
    <s v="KARACHI"/>
    <s v="Normal"/>
    <s v="Dec 14 2021  6:40PM"/>
    <x v="19"/>
    <s v="234365"/>
    <x v="0"/>
    <s v="31-Jan-2026"/>
    <s v="ABDUL.AHAD"/>
    <m/>
  </r>
  <r>
    <s v="249"/>
    <x v="1"/>
    <s v="R-124829-2026"/>
    <s v="JM-VG03"/>
    <s v="KHI142202425"/>
    <s v="zeeshan"/>
    <s v="HONDA"/>
    <s v="7918251"/>
    <s v="008262"/>
    <m/>
    <m/>
    <s v="RENTAL"/>
    <s v="Jan 31 2026  1:27PM"/>
    <s v="10645"/>
    <s v="KARACHI"/>
    <s v="Normal"/>
    <s v="Feb 14 2024  4:57PM"/>
    <x v="19"/>
    <s v="296708"/>
    <x v="0"/>
    <s v="31-Jan-2026"/>
    <s v="ABDUL.AHAD"/>
    <m/>
  </r>
  <r>
    <s v="250"/>
    <x v="1"/>
    <s v="R-122440-2026"/>
    <s v="FMB-920"/>
    <s v="KHI2392174"/>
    <s v="MUHAMMAD OWAIS CHOTTANI"/>
    <s v="CHANGAN"/>
    <s v="CAD512621"/>
    <s v="M1002420"/>
    <m/>
    <m/>
    <s v="RENTAL"/>
    <s v="Jan  6 2026  4:42PM"/>
    <s v="20010"/>
    <s v="KARACHI"/>
    <s v="Force"/>
    <s v="Jan  8 2025 12:00AM"/>
    <x v="19"/>
    <s v="233453"/>
    <x v="0"/>
    <s v="7-Jan-2026"/>
    <s v="ABDUL.AHAD"/>
    <m/>
  </r>
  <r>
    <s v="251"/>
    <x v="1"/>
    <s v="R-122673-2026"/>
    <s v="G1C MINI"/>
    <s v="AGW-92"/>
    <s v="HAFIZ MUHAMMAD WAQAS"/>
    <s v="HONDA"/>
    <s v="R18Z12931888"/>
    <s v="NFBFC6662JR035310"/>
    <m/>
    <m/>
    <s v="CASH"/>
    <s v="Jan  8 2026  1:02PM"/>
    <s v="10340"/>
    <s v="ISLAMABAD"/>
    <s v="Normal"/>
    <s v="Jun 28 2024  3:26PM"/>
    <x v="19"/>
    <s v="306194"/>
    <x v="0"/>
    <s v="15-Jan-2026"/>
    <s v="ABDUL.AHAD"/>
    <m/>
  </r>
  <r>
    <s v="252"/>
    <x v="1"/>
    <s v="R-122861-2026"/>
    <s v="G1C MINI"/>
    <s v="DGK20102212"/>
    <s v="MUSARAT PARVEEN"/>
    <s v="SUZUKI"/>
    <s v="252779"/>
    <s v="1152807"/>
    <m/>
    <m/>
    <s v="LEASING"/>
    <s v="Jan  9 2026  1:14PM"/>
    <s v="10556"/>
    <s v="D.G.KHAN"/>
    <s v="Normal"/>
    <s v="Oct 20 2022 12:07PM"/>
    <x v="19"/>
    <s v="267450"/>
    <x v="0"/>
    <s v="28-Jan-2026"/>
    <s v="ABDUL.AHAD"/>
    <m/>
  </r>
  <r>
    <s v="253"/>
    <x v="1"/>
    <s v="R-122625-2026"/>
    <s v="FMB-920"/>
    <s v="AGQ-027"/>
    <s v="SHABANA SABIR"/>
    <s v="SUZUKI"/>
    <s v="198395"/>
    <s v="1098377"/>
    <m/>
    <m/>
    <s v="RENTAL"/>
    <s v="Jan  7 2026  2:44PM"/>
    <s v="10396"/>
    <s v="LAHORE"/>
    <s v="Normal"/>
    <s v="Jan 10 2022  3:44PM"/>
    <x v="19"/>
    <s v="242257"/>
    <x v="0"/>
    <s v="7-Jan-2026"/>
    <s v="ABDUL.AHAD"/>
    <m/>
  </r>
  <r>
    <s v="254"/>
    <x v="1"/>
    <s v="R-123454-2026"/>
    <s v="JM-VG03"/>
    <s v="TMQ-366"/>
    <s v="MALIK FAROOQ GOODS"/>
    <s v="NISSAN"/>
    <s v="TMQ-366(A)"/>
    <s v="TMQ-366"/>
    <m/>
    <m/>
    <s v="RENTAL"/>
    <s v="Jan 13 2026  5:10PM"/>
    <s v="10706"/>
    <s v="BHAWALPUR"/>
    <s v="Normal"/>
    <s v="Feb 13 2025  3:55PM"/>
    <x v="19"/>
    <s v="327495"/>
    <x v="0"/>
    <s v="13-Jan-2026"/>
    <s v="ABDUL.AHAD"/>
    <m/>
  </r>
  <r>
    <s v="255"/>
    <x v="1"/>
    <s v="R-122932-2026"/>
    <s v="FMB-920"/>
    <s v="SKT13102269"/>
    <s v="SHAGUFTA PARVEEN"/>
    <s v="SUZUKI"/>
    <s v="252188"/>
    <s v="1152214"/>
    <m/>
    <m/>
    <s v="LEASING"/>
    <s v="Jan  9 2026  4:06PM"/>
    <s v="10403"/>
    <s v="SIALKOT"/>
    <s v="Normal"/>
    <s v="Oct 13 2022  3:47PM"/>
    <x v="19"/>
    <s v="266916"/>
    <x v="0"/>
    <s v="13-Jan-2026"/>
    <s v="ABDUL.AHAD"/>
    <m/>
  </r>
  <r>
    <s v="256"/>
    <x v="1"/>
    <s v="R-122975-2026"/>
    <s v="FMB910"/>
    <s v="ASZ-320"/>
    <s v="ASARAB HASSAN"/>
    <s v="SUZUKI"/>
    <s v="6R319349"/>
    <s v="NF1AET306H1219308"/>
    <m/>
    <m/>
    <s v="LEASING"/>
    <s v="Jan  9 2026  4:10PM"/>
    <s v="10347"/>
    <s v="LAHORE"/>
    <s v="Normal"/>
    <s v="Oct 24 2024  1:47PM"/>
    <x v="19"/>
    <s v="316243"/>
    <x v="0"/>
    <s v="20-Jan-2026"/>
    <s v="ABDUL.AHAD"/>
    <m/>
  </r>
  <r>
    <s v="257"/>
    <x v="1"/>
    <s v="R-122984-2026"/>
    <s v="G1C MINI"/>
    <s v="AWX-969"/>
    <s v="FAHEEM ANWER"/>
    <s v="TOYOTA"/>
    <s v="Q007097"/>
    <s v="4506118"/>
    <m/>
    <m/>
    <s v="RENTAL"/>
    <s v="Jan  9 2026  4:49PM"/>
    <s v="10645"/>
    <s v="KARACHI"/>
    <s v="Normal"/>
    <s v="Jun  8 2023  6:53PM"/>
    <x v="19"/>
    <s v="297089"/>
    <x v="0"/>
    <s v="9-Jan-2026"/>
    <s v="ABDUL.AHAD"/>
    <m/>
  </r>
  <r>
    <s v="258"/>
    <x v="1"/>
    <s v="R-121454-2025"/>
    <s v="JM-VG03"/>
    <s v="KZ-234"/>
    <s v="ALI SUFIAN"/>
    <s v="SUZUKI"/>
    <s v="187311"/>
    <s v="1087297"/>
    <m/>
    <m/>
    <s v="RENTAL"/>
    <s v="Dec 19 2025 10:16AM"/>
    <s v="10470"/>
    <s v="ISLAMABAD"/>
    <s v="Normal"/>
    <s v="Dec 20 2021  6:47PM"/>
    <x v="19"/>
    <s v="240505"/>
    <x v="0"/>
    <s v="5-Jan-2026"/>
    <s v="ABDUL.AHAD"/>
    <m/>
  </r>
  <r>
    <s v="259"/>
    <x v="1"/>
    <s v="R-122124-2026"/>
    <s v="FMB910"/>
    <s v="RIA-15-365"/>
    <s v="BJ CAR"/>
    <s v="TOYOTA"/>
    <s v="14395561KR"/>
    <s v="KSP1302100421"/>
    <m/>
    <m/>
    <s v="RENTAL"/>
    <s v="Jan  1 2026 12:45PM"/>
    <s v="10702"/>
    <s v="ISLAMABAD"/>
    <s v="Normal"/>
    <s v="Oct 31 2025 12:00AM"/>
    <x v="19"/>
    <s v="356514"/>
    <x v="0"/>
    <s v="2-Jan-2026"/>
    <s v="ABDUL.AHAD"/>
    <m/>
  </r>
  <r>
    <s v="260"/>
    <x v="1"/>
    <s v="R-122263-2026"/>
    <s v="G1C MINI"/>
    <s v="BWD-904"/>
    <s v="AMMAD ALI TALPUR"/>
    <s v="TOYOTA"/>
    <s v="Q092626"/>
    <s v="ZRE171R-6070114"/>
    <m/>
    <m/>
    <s v="LEASING"/>
    <s v="Jan  5 2026  9:42AM"/>
    <s v="10613"/>
    <s v="HYDERABAD"/>
    <s v="Normal"/>
    <s v="Mar  3 2025  4:05PM"/>
    <x v="19"/>
    <s v="329159"/>
    <x v="0"/>
    <s v="6-Jan-2026"/>
    <s v="ABDUL.AHAD"/>
    <m/>
  </r>
  <r>
    <s v="261"/>
    <x v="1"/>
    <s v="R-122007-2025"/>
    <s v="MTB-100"/>
    <s v="KHI1752153"/>
    <s v="ZAIN SAEED"/>
    <s v="TOYOTA"/>
    <s v="2A27102"/>
    <s v="NSP150R-7016520"/>
    <m/>
    <m/>
    <s v="LEASING"/>
    <s v="Dec 31 2025  1:12PM"/>
    <s v="10645"/>
    <s v="KARACHI"/>
    <s v="Normal"/>
    <s v="May 18 2021 10:54AM"/>
    <x v="19"/>
    <s v="214584"/>
    <x v="0"/>
    <s v="1-Jan-2026"/>
    <s v="ABDUL.AHAD"/>
    <m/>
  </r>
  <r>
    <s v="262"/>
    <x v="1"/>
    <s v="R-122155-2026"/>
    <s v="G1C MINI"/>
    <s v="ASV-822"/>
    <s v="Muhammad Mustabeen"/>
    <s v="TOYOTA"/>
    <s v="Y031996"/>
    <s v="NZE140-2037980"/>
    <m/>
    <m/>
    <s v="RENTAL"/>
    <s v="Jan  2 2026 12:04PM"/>
    <s v="20010"/>
    <s v="KARACHI"/>
    <s v="Normal"/>
    <s v="Sep 13 2025  3:49PM"/>
    <x v="19"/>
    <s v="329344"/>
    <x v="0"/>
    <s v="2-Jan-2026"/>
    <s v="ABDUL.AHAD"/>
    <m/>
  </r>
  <r>
    <s v="263"/>
    <x v="1"/>
    <s v="R-121940-2025"/>
    <s v="FMB-920"/>
    <s v="AKS-240"/>
    <s v="FARRUKH SUBHANI"/>
    <s v="HONDA"/>
    <s v="1009475"/>
    <s v="21103"/>
    <m/>
    <m/>
    <s v="LEASING"/>
    <s v="Dec 30 2025 12:11PM"/>
    <s v="10286"/>
    <s v="LAHORE"/>
    <s v="Normal"/>
    <s v="Jan 30 2025  2:19PM"/>
    <x v="19"/>
    <s v="325968"/>
    <x v="0"/>
    <s v="2-Jan-2026"/>
    <s v="ABDUL.AHAD"/>
    <m/>
  </r>
  <r>
    <s v="264"/>
    <x v="1"/>
    <s v="R-122060-2025"/>
    <s v="FMB-920"/>
    <s v="BDD-581"/>
    <s v="SAMEER RAZA"/>
    <s v="SUZUKI"/>
    <s v="6R294191"/>
    <s v="NF1AET306H1194094"/>
    <m/>
    <m/>
    <s v="RENTAL"/>
    <s v="Dec 31 2025  9:30PM"/>
    <s v="10470"/>
    <s v="ISLAMABAD"/>
    <s v="Normal"/>
    <s v="Oct  8 2025 12:00AM"/>
    <x v="19"/>
    <s v="296748"/>
    <x v="0"/>
    <s v="3-Jan-2026"/>
    <s v="ABDUL.AHAD"/>
    <m/>
  </r>
  <r>
    <s v="265"/>
    <x v="1"/>
    <s v="R-123670-2026"/>
    <s v="FMB910"/>
    <s v="BWB-429"/>
    <s v="FAROOQ MAJEED SIDDIQUE"/>
    <s v="HONDA"/>
    <s v="Z81004581"/>
    <s v="R012540"/>
    <m/>
    <m/>
    <s v="CASH"/>
    <s v="Jan 16 2026 12:41PM"/>
    <s v="10631"/>
    <s v="KARACHI"/>
    <s v="Normal"/>
    <s v="Mar 22 2022  8:17PM"/>
    <x v="19"/>
    <s v="248447"/>
    <x v="0"/>
    <s v="16-Jan-2026"/>
    <s v="ABDUL.AHAD"/>
    <m/>
  </r>
  <r>
    <s v="266"/>
    <x v="1"/>
    <s v="R-123398-2026"/>
    <s v="G1C MINI"/>
    <s v="LEF19-6795"/>
    <s v="WAQAS ASGHAR"/>
    <s v="HONDA"/>
    <s v="7532179"/>
    <s v="251160"/>
    <m/>
    <m/>
    <s v="RENTAL"/>
    <s v="Jan 12 2026  5:27PM"/>
    <s v="10067"/>
    <s v="LAHORE"/>
    <s v="Normal"/>
    <s v="Jul 12 2024 12:00AM"/>
    <x v="19"/>
    <s v="128567"/>
    <x v="0"/>
    <s v="13-Jan-2026"/>
    <s v="ABDUL.AHAD"/>
    <m/>
  </r>
  <r>
    <s v="267"/>
    <x v="1"/>
    <s v="R-122423-2026"/>
    <s v="G1C MINI"/>
    <s v="AWG-707"/>
    <s v="M ARSLAN"/>
    <s v="TOYOTA"/>
    <s v="5106763"/>
    <s v="1097952"/>
    <m/>
    <m/>
    <s v="CASH"/>
    <s v="Jan  6 2026  3:08PM"/>
    <s v="10322"/>
    <s v="ISLAMABAD"/>
    <s v="Normal"/>
    <s v="Jan  8 2022  2:34PM"/>
    <x v="19"/>
    <s v="242163"/>
    <x v="0"/>
    <s v="6-Jan-2026"/>
    <s v="ABDUL.AHAD"/>
    <m/>
  </r>
  <r>
    <s v="268"/>
    <x v="1"/>
    <s v="R-123574-2026"/>
    <s v="FMB910"/>
    <s v="TLG-006"/>
    <s v="MALIK FAROOQ GOOD &amp; TRANSPORT CO"/>
    <s v="NISSAN"/>
    <s v="TLC2"/>
    <s v="TLC1"/>
    <m/>
    <m/>
    <s v="RENTAL"/>
    <s v="Jan 14 2026  5:44PM"/>
    <s v="10681"/>
    <s v="KARACHI"/>
    <s v="Normal"/>
    <s v="Jul 13 2021  3:41PM"/>
    <x v="19"/>
    <s v="217633"/>
    <x v="0"/>
    <s v="14-Jan-2026"/>
    <s v="ABDUL.AHAD"/>
    <m/>
  </r>
  <r>
    <s v="269"/>
    <x v="1"/>
    <s v="R-122339-2026"/>
    <s v="JM-VG03"/>
    <s v="DGK5420253"/>
    <s v="PS KOT CHUTTA"/>
    <s v="HONDA"/>
    <s v="T907908"/>
    <s v="EC593117"/>
    <m/>
    <m/>
    <s v="RENTAL"/>
    <s v="Jan  5 2026 12:51PM"/>
    <s v="10556"/>
    <s v="D.G.KHAN"/>
    <s v="Normal"/>
    <s v="Apr  7 2025  1:13PM"/>
    <x v="19"/>
    <s v="332305"/>
    <x v="0"/>
    <s v="5-Jan-2026"/>
    <s v="ABDUL.AHAD"/>
    <m/>
  </r>
  <r>
    <s v="270"/>
    <x v="1"/>
    <s v="R-123861-2026"/>
    <s v="G1C MINI"/>
    <s v="BKY-526"/>
    <s v="WADOOD AMIR"/>
    <s v="TOYOTA"/>
    <s v="Q083923"/>
    <s v="6061425"/>
    <m/>
    <m/>
    <s v="RENTAL"/>
    <s v="Jan 19 2026  2:00PM"/>
    <s v="10496"/>
    <s v="FAISALABAD"/>
    <s v="Normal"/>
    <s v="Sep 12 2025 11:46AM"/>
    <x v="19"/>
    <s v="350458"/>
    <x v="0"/>
    <s v="19-Jan-2026"/>
    <s v="ABDUL.AHAD"/>
    <m/>
  </r>
  <r>
    <s v="271"/>
    <x v="1"/>
    <s v="R-123870-2026"/>
    <s v="JM-VG03"/>
    <s v="RH-60"/>
    <s v="IMRAN ALI"/>
    <s v="HYUNDAI"/>
    <s v="354092"/>
    <s v="403864"/>
    <m/>
    <m/>
    <s v="RENTAL"/>
    <s v="Jan 19 2026  2:41PM"/>
    <s v="10496"/>
    <s v="FAISALABAD"/>
    <s v="Normal"/>
    <s v="Oct 30 2025  6:33PM"/>
    <x v="19"/>
    <s v="356469"/>
    <x v="0"/>
    <s v="19-Jan-2026"/>
    <s v="ABDUL.AHAD"/>
    <m/>
  </r>
  <r>
    <s v="272"/>
    <x v="1"/>
    <s v="R-123210-2026"/>
    <s v="MTB-100"/>
    <s v="AAX-519"/>
    <s v="ASIM AFZAL"/>
    <s v="HONDA"/>
    <s v="7542000"/>
    <s v="265111"/>
    <m/>
    <m/>
    <s v="LEASING"/>
    <s v="Jan 10 2026 11:35AM"/>
    <s v="10588"/>
    <s v="LAHORE"/>
    <s v="Normal"/>
    <s v="Nov 11 2020  4:58PM"/>
    <x v="19"/>
    <s v="201791"/>
    <x v="0"/>
    <s v="19-Jan-2026"/>
    <s v="ABDUL.AHAD"/>
    <m/>
  </r>
  <r>
    <s v="273"/>
    <x v="1"/>
    <s v="R-123327-2026"/>
    <s v="G1C MINI"/>
    <s v="AMU-326"/>
    <s v="MUHAMMAD ARSLAN"/>
    <s v="SUZUKI"/>
    <s v="M1011391"/>
    <s v="S00111708"/>
    <m/>
    <m/>
    <s v="RENTAL"/>
    <s v="Jan 12 2026 12:22PM"/>
    <s v="10402"/>
    <s v="BAHAWALNAGAR"/>
    <s v="Normal"/>
    <s v="Jan 21 2025 12:00AM"/>
    <x v="19"/>
    <s v="312587"/>
    <x v="0"/>
    <s v="12-Jan-2026"/>
    <s v="ABDUL.AHAD"/>
    <m/>
  </r>
  <r>
    <s v="274"/>
    <x v="1"/>
    <s v="R-123231-2026"/>
    <s v="FMB-920"/>
    <s v="BQU-199"/>
    <s v="ZEESHAN AHMED"/>
    <s v="SUZUKI"/>
    <s v="6R108824"/>
    <s v="NF1AET306H1008809"/>
    <m/>
    <m/>
    <s v="LEASING"/>
    <s v="Jan 10 2026 11:37AM"/>
    <s v="10045"/>
    <s v="KARACHI"/>
    <s v="Normal"/>
    <s v="Nov  1 2022  2:00PM"/>
    <x v="19"/>
    <s v="268304"/>
    <x v="0"/>
    <s v="14-Jan-2026"/>
    <s v="ABDUL.AHAD"/>
    <m/>
  </r>
  <r>
    <s v="275"/>
    <x v="1"/>
    <s v="R-123335-2026"/>
    <s v="G1C MINI"/>
    <s v="APB-483"/>
    <s v="MAQSOOD AHMED"/>
    <s v="TOYOTA"/>
    <s v="Z567472"/>
    <s v="NZE170R4192982"/>
    <m/>
    <m/>
    <s v="RENTAL"/>
    <s v="Jan 12 2026 12:42PM"/>
    <s v="10322"/>
    <s v="ISLAMABAD"/>
    <s v="Normal"/>
    <s v="Jun 14 2023  3:57PM"/>
    <x v="19"/>
    <s v="140486"/>
    <x v="0"/>
    <s v="26-Jan-2026"/>
    <s v="ABDUL.AHAD"/>
    <m/>
  </r>
  <r>
    <s v="276"/>
    <x v="1"/>
    <s v="R-123264-2026"/>
    <s v="FMB-920"/>
    <s v="KHI2511202571"/>
    <s v="SYED ALAM SHAH"/>
    <s v="TOYOTA"/>
    <s v="R7076136"/>
    <s v="Q376887"/>
    <m/>
    <m/>
    <s v="RENTAL"/>
    <s v="Jan 10 2026 11:54AM"/>
    <s v="10645"/>
    <s v="KARACHI"/>
    <s v="Normal"/>
    <s v="Nov 25 2025  7:35PM"/>
    <x v="19"/>
    <s v="359599"/>
    <x v="0"/>
    <s v="22-Jan-2026"/>
    <s v="ABDUL.AHAD"/>
    <m/>
  </r>
  <r>
    <s v="277"/>
    <x v="1"/>
    <s v="R-123562-2026"/>
    <s v="FMB-920"/>
    <s v="AAG-866"/>
    <s v="TARIQ MEHMOOD"/>
    <s v="TOYOTA"/>
    <s v="402929"/>
    <s v="4064919"/>
    <m/>
    <m/>
    <s v="RENTAL"/>
    <s v="Jan 14 2026  4:20PM"/>
    <s v="10285"/>
    <s v="SAWABI"/>
    <s v="Normal"/>
    <s v="Feb 12 2025  2:30PM"/>
    <x v="19"/>
    <s v="327293"/>
    <x v="0"/>
    <s v="14-Jan-2026"/>
    <s v="ABDUL.AHAD"/>
    <m/>
  </r>
  <r>
    <s v="278"/>
    <x v="1"/>
    <s v="R-123575-2026"/>
    <s v="G1C MINI"/>
    <s v="JU-6366"/>
    <s v="MALIK FAROOQ GOOD &amp; TRANSPORT CO"/>
    <s v="NISSAN"/>
    <s v="10311"/>
    <s v="006719C"/>
    <m/>
    <m/>
    <s v="RENTAL"/>
    <s v="Jan 14 2026  5:44PM"/>
    <s v="10681"/>
    <s v="KARACHI"/>
    <s v="Normal"/>
    <s v="Jul 20 2020  4:42PM"/>
    <x v="19"/>
    <s v="172820"/>
    <x v="0"/>
    <s v="14-Jan-2026"/>
    <s v="ABDUL.AHAD"/>
    <m/>
  </r>
  <r>
    <s v="279"/>
    <x v="1"/>
    <s v="R-123604-2026"/>
    <s v="FMB-920"/>
    <s v="BUU-749"/>
    <s v="PAK LIMOUSINE SERVICES (PVT) LTD"/>
    <s v="TOYOTA"/>
    <s v="2A27255"/>
    <s v="NSP150R-7016290"/>
    <m/>
    <m/>
    <s v="LEASING"/>
    <s v="Jan 15 2026 12:11PM"/>
    <s v="10631"/>
    <s v="KARACHI"/>
    <s v="Normal"/>
    <s v="Jul  1 2021  5:12PM"/>
    <x v="19"/>
    <s v="235712"/>
    <x v="0"/>
    <s v="15-Jan-2026"/>
    <s v="ABDUL.AHAD"/>
    <m/>
  </r>
  <r>
    <s v="280"/>
    <x v="1"/>
    <s v="R-123371-2026"/>
    <s v="FMB910"/>
    <s v="BXE-974"/>
    <s v="MRS KHUSHBAKHT HAFEEZ"/>
    <s v="TOYOTA"/>
    <s v="2A05104"/>
    <s v="NSP151R-9502342"/>
    <m/>
    <m/>
    <s v="LEASING"/>
    <s v="Jan 12 2026  3:22PM"/>
    <s v="10631"/>
    <s v="KARACHI"/>
    <s v="Normal"/>
    <s v="Jan 18 2025  4:06PM"/>
    <x v="19"/>
    <s v="324507"/>
    <x v="0"/>
    <s v="12-Jan-2026"/>
    <s v="ABDUL.AHAD"/>
    <m/>
  </r>
  <r>
    <s v="281"/>
    <x v="1"/>
    <s v="R-123862-2026"/>
    <s v="JM-VG03"/>
    <s v="AXH-978(REMOVED)"/>
    <s v="HAMID RAFIQUE"/>
    <s v="HYUNDAI"/>
    <s v="166183(REMOVED)"/>
    <s v="205562(REMOVED)"/>
    <m/>
    <m/>
    <s v="RENTAL"/>
    <s v="Jan 19 2026  2:00PM"/>
    <s v="10496"/>
    <s v="FAISALABAD"/>
    <s v="Normal"/>
    <s v="Feb  9 2023  3:52PM"/>
    <x v="19"/>
    <s v="275967"/>
    <x v="0"/>
    <s v="19-Jan-2026"/>
    <s v="ABDUL.AHAD"/>
    <m/>
  </r>
  <r>
    <s v="282"/>
    <x v="1"/>
    <s v="R-123566-2026"/>
    <s v="FMB-920"/>
    <s v="AAM-248"/>
    <s v="MUHAMMAD SHOAIB"/>
    <s v="SUZUKI"/>
    <s v="PK10B195998"/>
    <s v="A1J310PK10095985"/>
    <m/>
    <m/>
    <s v="LEASING"/>
    <s v="Jan 14 2026  4:29PM"/>
    <s v="10588"/>
    <s v="LAHORE"/>
    <s v="Normal"/>
    <s v="Aug 12 2020  4:05PM"/>
    <x v="19"/>
    <s v="174310"/>
    <x v="0"/>
    <s v="15-Jan-2026"/>
    <s v="ABDUL.AHAD"/>
    <m/>
  </r>
  <r>
    <s v="283"/>
    <x v="1"/>
    <s v="R-123647-2026"/>
    <s v="JM-VG03"/>
    <s v="MUL352024"/>
    <s v="HAIDER ALI"/>
    <s v="SUZUKI"/>
    <s v="6R304345"/>
    <s v="NF1AET306H1204265"/>
    <m/>
    <m/>
    <s v="CASH"/>
    <s v="Jan 16 2026 10:12AM"/>
    <s v="10107"/>
    <s v="MULTAN"/>
    <s v="Normal"/>
    <s v="May  3 2024 10:48AM"/>
    <x v="19"/>
    <s v="302231"/>
    <x v="0"/>
    <s v="17-Jan-2026"/>
    <s v="ABDUL.AHAD"/>
    <m/>
  </r>
  <r>
    <s v="284"/>
    <x v="1"/>
    <s v="R-124203-2026"/>
    <s v="JM-VG03"/>
    <s v="LV-6466"/>
    <s v="ABDUL AZIZ REHMANI"/>
    <s v="MITSUBISHI"/>
    <s v="LV6466"/>
    <s v="LV-6466"/>
    <m/>
    <m/>
    <s v="RENTAL"/>
    <s v="Jan 24 2026 11:44AM"/>
    <s v="10631"/>
    <s v="KARACHI"/>
    <s v="Normal"/>
    <s v="Mar 24 2025 12:00AM"/>
    <x v="19"/>
    <s v="334180"/>
    <x v="0"/>
    <s v="24-Jan-2026"/>
    <s v="ABDUL.AHAD"/>
    <m/>
  </r>
  <r>
    <s v="285"/>
    <x v="1"/>
    <s v="R-123430-2026"/>
    <s v="FMB-920"/>
    <s v="BK-0356"/>
    <s v="MUHAMMAD OWAIS"/>
    <s v="KIA"/>
    <s v="G4NAMH314379"/>
    <s v="NNAQL51AZKP513233"/>
    <m/>
    <m/>
    <s v="RENTAL"/>
    <s v="Jan 13 2026  2:27PM"/>
    <s v="10645"/>
    <s v="KARACHI"/>
    <s v="Normal"/>
    <s v="Jun 24 2025  6:18PM"/>
    <x v="19"/>
    <s v="341031"/>
    <x v="1"/>
    <s v="-"/>
    <s v="-"/>
    <s v="No Removal/Reinstate Showing in CRM"/>
  </r>
  <r>
    <s v="286"/>
    <x v="1"/>
    <s v="R-123702-2026"/>
    <s v="JM-VG03"/>
    <s v="BL-6706"/>
    <s v="SHAIKH ALI MASROOR"/>
    <s v="HYUNDAI"/>
    <s v="U242762"/>
    <s v="N211046"/>
    <m/>
    <m/>
    <s v="RENTAL"/>
    <s v="Jan 16 2026  4:53PM"/>
    <s v="10645"/>
    <s v="KARACHI"/>
    <s v="Normal"/>
    <s v="Sep 23 2025  6:53PM"/>
    <x v="19"/>
    <s v="351686"/>
    <x v="0"/>
    <s v="16-Jan-2026"/>
    <s v="ABDUL.AHAD"/>
    <m/>
  </r>
  <r>
    <s v="287"/>
    <x v="1"/>
    <s v="R-122234-2026"/>
    <s v="G1C MINI"/>
    <s v="BK-4527"/>
    <s v="UZAIR ALI"/>
    <s v="HYUNDAI"/>
    <s v="G4NALU071250"/>
    <s v="PMHJ2813SMN201912"/>
    <m/>
    <m/>
    <s v="RENTAL"/>
    <s v="Jan  3 2026 10:14AM"/>
    <s v="10645"/>
    <s v="KARACHI"/>
    <s v="Normal"/>
    <s v="May 23 2025 12:00AM"/>
    <x v="20"/>
    <s v="337216"/>
    <x v="0"/>
    <s v="22-Jan-2026"/>
    <s v="ZAYNAB.MUSTAFA"/>
    <m/>
  </r>
  <r>
    <s v="288"/>
    <x v="1"/>
    <s v="R-122297-2026"/>
    <s v="G1C MINI"/>
    <s v="UET23122219"/>
    <s v="MR. MANSOOR AHMED"/>
    <s v="SUZUKI"/>
    <s v="PKT1025316"/>
    <s v="SV308PK1141831"/>
    <m/>
    <m/>
    <s v="LEASING"/>
    <s v="Jan  5 2026 11:23AM"/>
    <s v="10295"/>
    <s v="QUETTA"/>
    <s v="Normal"/>
    <s v="Dec 23 2022  3:22PM"/>
    <x v="20"/>
    <s v="272297"/>
    <x v="0"/>
    <s v="6-Jan-2026"/>
    <s v="ZAYNAB.MUSTAFA"/>
    <m/>
  </r>
  <r>
    <s v="289"/>
    <x v="1"/>
    <s v="R-122404-2026"/>
    <s v="G1C MINI"/>
    <s v="BJY-540"/>
    <s v="HASNAIN"/>
    <s v="SUZUKI"/>
    <s v="R06A-1594663"/>
    <s v="HA35S-207641"/>
    <m/>
    <m/>
    <s v="RENTAL"/>
    <s v="Jan  6 2026 12:56PM"/>
    <s v="10047"/>
    <s v="KARACHI"/>
    <s v="Normal"/>
    <s v="Jan 11 2025  2:31PM"/>
    <x v="20"/>
    <s v="323968"/>
    <x v="0"/>
    <s v="6-Jan-2026"/>
    <s v="ZAYNAB.MUSTAFA"/>
    <m/>
  </r>
  <r>
    <s v="290"/>
    <x v="1"/>
    <s v="R-122405-2026"/>
    <s v="FMB-920"/>
    <s v="ATL-604"/>
    <s v="PERVAIZ NOOR"/>
    <s v="SUZUKI"/>
    <s v="LHE311024141"/>
    <s v="100460"/>
    <m/>
    <m/>
    <s v="RENTAL"/>
    <s v="Jan  6 2026  1:07PM"/>
    <s v="10396"/>
    <s v="LAHORE"/>
    <s v="Normal"/>
    <s v="Dec 28 2020  4:12PM"/>
    <x v="20"/>
    <s v="317213"/>
    <x v="0"/>
    <s v="9-Jan-2026"/>
    <s v="ZAYNAB.MUSTAFA"/>
    <m/>
  </r>
  <r>
    <s v="291"/>
    <x v="1"/>
    <s v="R-122270-2026"/>
    <s v="FMB-920"/>
    <s v="LEF14-8421"/>
    <s v="SANAN TARIQ"/>
    <s v="HONDA"/>
    <s v="L13Z16427175"/>
    <s v="NFBGM1543ER155417"/>
    <m/>
    <m/>
    <s v="LEASING"/>
    <s v="Jan  5 2026 10:10AM"/>
    <s v="10082"/>
    <s v="FAISALABAD"/>
    <s v="Normal"/>
    <s v="Sep 17 2020 11:38AM"/>
    <x v="20"/>
    <s v="197240"/>
    <x v="0"/>
    <s v="6-Jan-2026"/>
    <s v="ZAYNAB.MUSTAFA"/>
    <m/>
  </r>
  <r>
    <s v="292"/>
    <x v="1"/>
    <s v="R-122400-2026"/>
    <s v="FMB-920"/>
    <s v="AMM-083"/>
    <s v="MUHAMMAD WAQAS"/>
    <s v="SUZUKI"/>
    <s v="256805"/>
    <s v="1156759"/>
    <m/>
    <m/>
    <s v="RENTAL"/>
    <s v="Jan  6 2026 10:24AM"/>
    <s v="10588"/>
    <s v="LAHORE"/>
    <s v="Normal"/>
    <s v="Dec  3 2022  1:26PM"/>
    <x v="20"/>
    <s v="270915"/>
    <x v="0"/>
    <s v="6-Jan-2026"/>
    <s v="ZAYNAB.MUSTAFA"/>
    <m/>
  </r>
  <r>
    <s v="293"/>
    <x v="1"/>
    <s v="R-122316-2026"/>
    <s v="JM-VG03"/>
    <s v="DGK5420255"/>
    <s v="PS CHOTI"/>
    <s v="HONDA"/>
    <s v="P953061"/>
    <s v="JF712100"/>
    <m/>
    <m/>
    <s v="RENTAL"/>
    <s v="Jan  5 2026 12:47PM"/>
    <s v="10556"/>
    <s v="D.G.KHAN"/>
    <s v="Normal"/>
    <s v="Apr  7 2025 11:39AM"/>
    <x v="20"/>
    <s v="332307"/>
    <x v="0"/>
    <s v="5-Jan-2026"/>
    <s v="ZAYNAB.MUSTAFA"/>
    <m/>
  </r>
  <r>
    <s v="294"/>
    <x v="1"/>
    <s v="R-122456-2026"/>
    <s v="FMB-920"/>
    <s v="KQU-3200"/>
    <s v="Hirdeynath bhagat"/>
    <s v="SUZUKI"/>
    <s v="114104"/>
    <s v="114103"/>
    <m/>
    <m/>
    <s v="RENTAL"/>
    <s v="Jan  7 2026 11:18AM"/>
    <s v="10047"/>
    <s v="KARACHI"/>
    <s v="Normal"/>
    <s v="Jan 15 2025  6:09PM"/>
    <x v="20"/>
    <s v="324430"/>
    <x v="0"/>
    <s v="7-Jan-2026"/>
    <s v="ZAYNAB.MUSTAFA"/>
    <m/>
  </r>
  <r>
    <s v="295"/>
    <x v="1"/>
    <s v="R-122638-2026"/>
    <s v="FMB-920"/>
    <s v="RYK20112068"/>
    <s v="AMEER DEEN"/>
    <s v="SUZUKI"/>
    <s v="164574"/>
    <s v="10064572"/>
    <m/>
    <m/>
    <s v="LEASING"/>
    <s v="Jan  7 2026  5:10PM"/>
    <s v="10689"/>
    <s v="KHAN PUR"/>
    <s v="Normal"/>
    <s v="Nov 21 2020  3:40PM"/>
    <x v="20"/>
    <s v="202568"/>
    <x v="0"/>
    <s v="19-Jan-2026"/>
    <s v="ZAYNAB.MUSTAFA"/>
    <m/>
  </r>
  <r>
    <s v="296"/>
    <x v="1"/>
    <s v="R-122680-2026"/>
    <s v="G1C MINI"/>
    <s v="BK-1045"/>
    <s v="USMAN HASHMI"/>
    <s v="HONDA"/>
    <s v="Z14807811"/>
    <s v="NR024499"/>
    <m/>
    <m/>
    <s v="RENTAL"/>
    <s v="Jan  8 2026  1:43PM"/>
    <s v="10386"/>
    <s v="KARACHI"/>
    <s v="Normal"/>
    <s v="Feb 25 2025 12:00AM"/>
    <x v="20"/>
    <s v="243581"/>
    <x v="0"/>
    <s v="8-Jan-2026"/>
    <s v="ZAYNAB.MUSTAFA"/>
    <m/>
  </r>
  <r>
    <s v="297"/>
    <x v="1"/>
    <s v="R-122749-2026"/>
    <s v="FMB910"/>
    <s v="AEK-8295"/>
    <s v="M/S JP DISTRIBUTOR"/>
    <s v="UNITED"/>
    <s v="U779958"/>
    <s v="100803854"/>
    <m/>
    <m/>
    <s v="RENTAL"/>
    <s v="Jan  9 2026 12:16PM"/>
    <s v="10082"/>
    <s v="FAISALABAD"/>
    <s v="Normal"/>
    <s v="Sep 16 2023  5:27PM"/>
    <x v="20"/>
    <s v="287384"/>
    <x v="0"/>
    <s v="10-Jan-2026"/>
    <s v="ZAYNAB.MUSTAFA"/>
    <m/>
  </r>
  <r>
    <s v="298"/>
    <x v="1"/>
    <s v="R-121513-2025"/>
    <s v="G1C MINI"/>
    <s v="BMF-293"/>
    <s v="JAHANGIR ALI"/>
    <s v="SUZUKI"/>
    <s v="PK10B153990"/>
    <s v="A1J310PK10053975"/>
    <m/>
    <m/>
    <s v="RENTAL"/>
    <s v="Dec 20 2025 12:06PM"/>
    <s v="10434"/>
    <s v="KARACHI"/>
    <s v="Normal"/>
    <s v="Dec 30 2024  1:05PM"/>
    <x v="20"/>
    <s v="322640"/>
    <x v="0"/>
    <s v="8-Jan-2026"/>
    <s v="ZAYNAB.MUSTAFA"/>
    <m/>
  </r>
  <r>
    <s v="299"/>
    <x v="1"/>
    <s v="R-123609-2026"/>
    <s v="G1C MINI"/>
    <s v="BCS-431"/>
    <s v="MUHAMMAD AMIR"/>
    <s v="TOYOTA"/>
    <s v="Z163495"/>
    <s v="NZE170R4013113"/>
    <m/>
    <m/>
    <s v="LEASING"/>
    <s v="Jan 15 2026 12:36PM"/>
    <s v="10547"/>
    <s v="KARACHI"/>
    <s v="Normal"/>
    <s v="Jan  2 2021  3:17PM"/>
    <x v="20"/>
    <s v="273444"/>
    <x v="0"/>
    <s v="19-Jan-2026"/>
    <s v="ZAYNAB.MUSTAFA"/>
    <m/>
  </r>
  <r>
    <s v="300"/>
    <x v="1"/>
    <s v="R-123553-2026"/>
    <s v="FMB-920"/>
    <s v="AFQ-079"/>
    <s v="ALI RAZA"/>
    <s v="SUZUKI"/>
    <s v="6R188034"/>
    <s v="NF1AET306H188059"/>
    <m/>
    <m/>
    <s v="RENTAL"/>
    <s v="Jan 14 2026  2:39PM"/>
    <s v="10588"/>
    <s v="LAHORE"/>
    <s v="Normal"/>
    <s v="Jan 10 2025  1:06PM"/>
    <x v="20"/>
    <s v="323841"/>
    <x v="0"/>
    <s v="14-Jan-2026"/>
    <s v="ZAYNAB.MUSTAFA"/>
    <m/>
  </r>
  <r>
    <s v="301"/>
    <x v="1"/>
    <s v="R-123764-2026"/>
    <s v="MTB-100"/>
    <s v="KNP30112014"/>
    <s v="KASHIF SAEED"/>
    <s v="TOYOTA"/>
    <s v="Z218805"/>
    <s v="NZE170R4023772"/>
    <m/>
    <m/>
    <s v="LEASING"/>
    <s v="Jan 19 2026 10:59AM"/>
    <s v="10689"/>
    <s v="KHAN PUR"/>
    <s v="Normal"/>
    <s v="Nov 30 2020  4:05PM"/>
    <x v="20"/>
    <s v="203284"/>
    <x v="0"/>
    <s v="19-Jan-2026"/>
    <s v="ZAYNAB.MUSTAFA"/>
    <m/>
  </r>
  <r>
    <s v="302"/>
    <x v="1"/>
    <s v="R-123766-2026"/>
    <s v="FMB-920"/>
    <s v="LHE14122018"/>
    <s v="FARHAN ALI"/>
    <s v="SUZUKI"/>
    <s v="6R146122"/>
    <s v="NF1AET306H1046054"/>
    <m/>
    <m/>
    <s v="LEASING"/>
    <s v="Jan 19 2026 11:00AM"/>
    <s v="10286"/>
    <s v="LAHORE"/>
    <s v="Force"/>
    <s v="Dec 14 2020  2:25PM"/>
    <x v="20"/>
    <s v="204347"/>
    <x v="0"/>
    <s v="20-Jan-2026"/>
    <s v="ZAYNAB.MUSTAFA"/>
    <m/>
  </r>
  <r>
    <s v="303"/>
    <x v="1"/>
    <s v="R-124016-2026"/>
    <s v="FMB910"/>
    <s v="BWF-798"/>
    <s v="HYDER ALI"/>
    <s v="SUZUKI"/>
    <s v="6R140412"/>
    <s v="NF1AET306H1040324"/>
    <m/>
    <m/>
    <s v="LEASING"/>
    <s v="Jan 21 2026  1:09PM"/>
    <s v="10613"/>
    <s v="HYDERABAD"/>
    <s v="Normal"/>
    <s v="Mar 15 2021 12:00AM"/>
    <x v="20"/>
    <s v="311336"/>
    <x v="0"/>
    <s v="21-Jan-2026"/>
    <s v="ZAYNAB.MUSTAFA"/>
    <m/>
  </r>
  <r>
    <s v="304"/>
    <x v="1"/>
    <s v="R-124048-2026"/>
    <s v="FMB-920"/>
    <s v="GJRN972112"/>
    <s v="MR.MUHAMMAD TAJAMMAL BUTT"/>
    <s v="SUZUKI"/>
    <s v="6R168816"/>
    <s v="1068799"/>
    <m/>
    <m/>
    <s v="LEASING"/>
    <s v="Jan 21 2026  4:54PM"/>
    <s v="10593"/>
    <s v="GUJRANWALA"/>
    <s v="Normal"/>
    <s v="Jul  9 2021 12:23PM"/>
    <x v="20"/>
    <s v="218236"/>
    <x v="0"/>
    <s v="26-Jan-2026"/>
    <s v="ZAYNAB.MUSTAFA"/>
    <m/>
  </r>
  <r>
    <s v="305"/>
    <x v="1"/>
    <s v="R-124134-2026"/>
    <s v="JM-VG03"/>
    <s v="GUJ13120251"/>
    <s v="MUHAMMAD ARIF"/>
    <s v="HONDA"/>
    <s v="1004186"/>
    <s v="RR004198"/>
    <m/>
    <m/>
    <s v="RENTAL"/>
    <s v="Jan 22 2026  5:14PM"/>
    <s v="10124"/>
    <s v="GUJRAT"/>
    <s v="Normal"/>
    <s v="Jan 13 2025  2:50PM"/>
    <x v="20"/>
    <s v="324061"/>
    <x v="0"/>
    <s v="23-Jan-2026"/>
    <s v="ZAYNAB.MUSTAFA"/>
    <m/>
  </r>
  <r>
    <s v="306"/>
    <x v="1"/>
    <s v="R-124111-2026"/>
    <s v="JM-VG03"/>
    <s v="P-5438"/>
    <s v="ABDUL SALAM"/>
    <s v="HINO"/>
    <s v="A248541"/>
    <s v="A15277"/>
    <m/>
    <m/>
    <s v="RENTAL"/>
    <s v="Jan 22 2026  3:18PM"/>
    <s v="20010"/>
    <s v="KARACHI"/>
    <s v="Normal"/>
    <s v="Mar  7 2025  4:11PM"/>
    <x v="20"/>
    <s v="329577"/>
    <x v="0"/>
    <s v="22-Jan-2026"/>
    <s v="ZAYNAB.MUSTAFA"/>
    <m/>
  </r>
  <r>
    <s v="307"/>
    <x v="1"/>
    <s v="R-124192-2026"/>
    <s v="G1C MINI"/>
    <s v="ALW-695"/>
    <s v="SYED OSAMA FARRUKH BOKHARI"/>
    <s v="TOYOTA"/>
    <s v="Q100562"/>
    <s v="6078004"/>
    <m/>
    <m/>
    <s v="RENTAL"/>
    <s v="Jan 23 2026  4:19PM"/>
    <s v="10156"/>
    <s v="LAHORE"/>
    <s v="Normal"/>
    <s v="Oct  3 2022  4:40PM"/>
    <x v="20"/>
    <s v="266036"/>
    <x v="0"/>
    <s v="24-Jan-2026"/>
    <s v="ZAYNAB.MUSTAFA"/>
    <m/>
  </r>
  <r>
    <s v="308"/>
    <x v="1"/>
    <s v="R-124266-2026"/>
    <s v="G1C MINI"/>
    <s v="ALD-541"/>
    <s v="MUHAMMAD AJAZ"/>
    <s v="HONDA"/>
    <s v="ALD-541"/>
    <s v="NFBFC6668JR042262"/>
    <m/>
    <m/>
    <s v="RENTAL"/>
    <s v="Jan 26 2026  2:05PM"/>
    <s v="10452"/>
    <s v="ABBOTABAD"/>
    <s v="Normal"/>
    <s v="Mar 18 2025 12:32PM"/>
    <x v="20"/>
    <s v="330672"/>
    <x v="0"/>
    <s v="26-Jan-2026"/>
    <s v="ZAYNAB.MUSTAFA"/>
    <m/>
  </r>
  <r>
    <s v="309"/>
    <x v="1"/>
    <s v="R-124350-2026"/>
    <s v="FMB-900"/>
    <s v="PESH6121DI3965"/>
    <s v="HASSAN JAN"/>
    <s v="HONDA"/>
    <s v="4803504"/>
    <s v="MR020206"/>
    <m/>
    <m/>
    <s v="LEASING"/>
    <s v="Jan 27 2026 12:54PM"/>
    <s v="10456"/>
    <s v="PESHAWAR"/>
    <s v="Normal"/>
    <s v="Jan  6 2021  5:27PM"/>
    <x v="20"/>
    <s v="206054"/>
    <x v="0"/>
    <s v="30-Jan-2026"/>
    <s v="ZAYNAB.MUSTAFA"/>
    <m/>
  </r>
  <r>
    <s v="310"/>
    <x v="1"/>
    <s v="R-124377-2026"/>
    <s v="JM-VG03"/>
    <s v="LQP-SB-MT-02"/>
    <s v="SB ENGINEERING JV"/>
    <s v="UNITED"/>
    <s v="MN54843298"/>
    <s v="8S300808"/>
    <m/>
    <m/>
    <s v="DEMO"/>
    <s v="Jan 27 2026  2:53PM"/>
    <s v="10118"/>
    <s v="RAHIM YAR KHAN"/>
    <s v="Normal"/>
    <s v="Dec 24 2025  1:05PM"/>
    <x v="20"/>
    <s v="362785"/>
    <x v="0"/>
    <s v="28-Jan-2026"/>
    <s v="ZAYNAB.MUSTAFA"/>
    <m/>
  </r>
  <r>
    <s v="311"/>
    <x v="1"/>
    <s v="R-124217-2026"/>
    <s v="FMB-920"/>
    <s v="LE18-6040"/>
    <s v="ADNAN SAIF"/>
    <s v="TOYOTA"/>
    <s v="Z508654"/>
    <s v="4134897"/>
    <m/>
    <m/>
    <s v="RENTAL"/>
    <s v="Jan 26 2026 10:28AM"/>
    <s v="10588"/>
    <s v="LAHORE"/>
    <s v="Normal"/>
    <s v="Aug 19 2019 11:15AM"/>
    <x v="20"/>
    <s v="140373"/>
    <x v="0"/>
    <s v="26-Jan-2026"/>
    <s v="ZAYNAB.MUSTAFA"/>
    <m/>
  </r>
  <r>
    <s v="312"/>
    <x v="1"/>
    <s v="R-120856-2025"/>
    <s v="G1C MINI"/>
    <s v="ANY-394"/>
    <s v="DASAN FEEDS PVT LTD"/>
    <s v="CHANGAN"/>
    <s v="531478"/>
    <s v="1010160"/>
    <m/>
    <m/>
    <s v="LEASING"/>
    <s v="Dec  9 2025  4:24PM"/>
    <s v="10082"/>
    <s v="FAISALABAD"/>
    <s v="Normal"/>
    <s v="Feb  2 2023  2:26PM"/>
    <x v="20"/>
    <s v="275480"/>
    <x v="0"/>
    <s v="3-Jan-2026"/>
    <s v="ZAYNAB.MUSTAFA"/>
    <m/>
  </r>
  <r>
    <s v="313"/>
    <x v="1"/>
    <s v="R-124396-2026"/>
    <s v="TM2 (FM2)"/>
    <s v="BYZ-252"/>
    <s v="MUHAMMAD USMAN"/>
    <s v="SUZUKI"/>
    <s v="R06A-B922305"/>
    <s v="BYZ-252"/>
    <m/>
    <m/>
    <s v="RENTAL"/>
    <s v="Jan 27 2026  4:01PM"/>
    <s v="20010"/>
    <s v="KARACHI"/>
    <s v="Normal"/>
    <s v="Feb  6 2025  8:25PM"/>
    <x v="20"/>
    <s v="326727"/>
    <x v="0"/>
    <s v="29-Jan-2026"/>
    <s v="ZAYNAB.MUSTAFA"/>
    <m/>
  </r>
  <r>
    <s v="314"/>
    <x v="1"/>
    <s v="R-116856-2025"/>
    <s v="FMA-120"/>
    <s v="BQT-594"/>
    <s v="ALEEZA TAHSEEN"/>
    <s v="HONDA"/>
    <s v="L15A70796589"/>
    <s v="NFBGM2663KR254451"/>
    <m/>
    <m/>
    <s v="LEASING"/>
    <s v="Nov  3 2025  3:38PM"/>
    <s v="10047"/>
    <s v="KARACHI"/>
    <s v="Normal"/>
    <s v="Aug  7 2024  6:19PM"/>
    <x v="20"/>
    <s v="309431"/>
    <x v="0"/>
    <s v="2-Jan-2026"/>
    <s v="ZAYNAB.MUSTAFA"/>
    <m/>
  </r>
  <r>
    <s v="315"/>
    <x v="1"/>
    <s v="R-116314-2025"/>
    <s v="FMB910"/>
    <s v="BTB-149"/>
    <s v="ISRARUDDIN"/>
    <s v="TOYOTA"/>
    <s v="Q347547"/>
    <s v="7046708"/>
    <m/>
    <m/>
    <s v="RENTAL"/>
    <s v="Oct 27 2025 11:39AM"/>
    <s v="10676"/>
    <s v="KARACHI"/>
    <s v="Normal"/>
    <s v="Sep 27 2024  6:16PM"/>
    <x v="20"/>
    <s v="313698"/>
    <x v="0"/>
    <s v="13-Jan-2026"/>
    <s v="ZAYNAB.MUSTAFA"/>
    <m/>
  </r>
  <r>
    <s v="316"/>
    <x v="1"/>
    <s v="R-122591-2026"/>
    <s v="G1C MINI"/>
    <s v="ZW-933"/>
    <s v="COMMUINTY WORLD SERVICE"/>
    <s v="ISUZU"/>
    <s v="01437P"/>
    <s v="A-7000121"/>
    <m/>
    <m/>
    <s v="LEASING"/>
    <s v="Jan  7 2026  1:54PM"/>
    <s v="10114"/>
    <s v="MIRPURKHAS"/>
    <s v="Normal"/>
    <s v="Sep  6 2022  2:41PM"/>
    <x v="20"/>
    <s v="263854"/>
    <x v="0"/>
    <s v="24-Jan-2026"/>
    <s v="ZAYNAB.MUSTAFA"/>
    <m/>
  </r>
  <r>
    <s v="317"/>
    <x v="1"/>
    <s v="R-122773-2026"/>
    <s v="FMB910"/>
    <s v="FDS-1701"/>
    <s v="M/S JP DISTRIBUTOR"/>
    <s v="SUZUKI"/>
    <s v="836083"/>
    <s v="952510"/>
    <m/>
    <m/>
    <s v="RENTAL"/>
    <s v="Jan  9 2026 12:36PM"/>
    <s v="10082"/>
    <s v="FAISALABAD"/>
    <s v="Normal"/>
    <s v="Aug 28 2023 12:40PM"/>
    <x v="20"/>
    <s v="286017"/>
    <x v="0"/>
    <s v="10-Jan-2026"/>
    <s v="ZAYNAB.MUSTAFA"/>
    <m/>
  </r>
  <r>
    <s v="318"/>
    <x v="1"/>
    <s v="R-122931-2026"/>
    <s v="FMB910"/>
    <s v="AEK-8227"/>
    <s v="M/S JP DISTRIBUTOR"/>
    <s v="UNITED"/>
    <s v="U779978"/>
    <s v="100803886"/>
    <m/>
    <m/>
    <s v="RENTAL"/>
    <s v="Jan  9 2026  4:06PM"/>
    <s v="10082"/>
    <s v="FAISALABAD"/>
    <s v="Normal"/>
    <s v="Sep 18 2023 10:20AM"/>
    <x v="20"/>
    <s v="287278"/>
    <x v="0"/>
    <s v="10-Jan-2026"/>
    <s v="ZAYNAB.MUSTAFA"/>
    <m/>
  </r>
  <r>
    <s v="319"/>
    <x v="1"/>
    <s v="R-123379-2026"/>
    <s v="FMB-920"/>
    <s v="SB-2433"/>
    <s v="ATHAR AFTAB"/>
    <s v="TOYOTA"/>
    <s v="1KDU962052"/>
    <s v="KZ-1115"/>
    <m/>
    <m/>
    <s v="RENTAL"/>
    <s v="Jan 12 2026  3:58PM"/>
    <s v="10645"/>
    <s v="KARACHI"/>
    <s v="Normal"/>
    <s v="Jul  1 2024  9:15PM"/>
    <x v="20"/>
    <s v="336090"/>
    <x v="0"/>
    <s v="12-Jan-2026"/>
    <s v="ZAYNAB.MUSTAFA"/>
    <m/>
  </r>
  <r>
    <s v="320"/>
    <x v="1"/>
    <s v="R-124158-2026"/>
    <s v="G1C MINI"/>
    <s v="BRH-589(REMOVED)"/>
    <s v="SAADAT"/>
    <s v="SUZUKI"/>
    <s v="6R128218(REMOVED)"/>
    <s v="H1028266(REMOVED)"/>
    <m/>
    <m/>
    <s v="RENTAL"/>
    <s v="Jan 23 2026 12:57PM"/>
    <s v="20010"/>
    <s v="KARACHI"/>
    <s v="Normal"/>
    <s v="Nov 13 2023  7:37PM"/>
    <x v="20"/>
    <s v="290473"/>
    <x v="0"/>
    <s v="24-Jan-2026"/>
    <s v="ZAYNAB.MUSTAFA"/>
    <m/>
  </r>
  <r>
    <s v="321"/>
    <x v="1"/>
    <s v="R-116270-2025"/>
    <s v="G1C MINI"/>
    <s v="KQR-5278"/>
    <s v="FARHAN KHAN"/>
    <s v="SUZUKI"/>
    <s v="G42B-113689"/>
    <s v="NG4DA-113688"/>
    <m/>
    <m/>
    <s v="RENTAL"/>
    <s v="Oct 25 2025 11:55AM"/>
    <s v="10577"/>
    <s v="KARACHI"/>
    <s v="Normal"/>
    <s v="Oct 21 2024  6:43PM"/>
    <x v="20"/>
    <s v="315996"/>
    <x v="0"/>
    <s v="16-Jan-2026"/>
    <s v="ZAYNAB.MUSTAFA"/>
    <m/>
  </r>
  <r>
    <s v="322"/>
    <x v="1"/>
    <s v="R-123447-2026"/>
    <s v="AT09+"/>
    <s v="BUN-287"/>
    <s v="MUHAMMAD BILAL"/>
    <s v="KIA"/>
    <s v="G3LAMP107702"/>
    <s v="NNATA52AZKP707425"/>
    <m/>
    <m/>
    <s v="LEASING"/>
    <s v="Jan 13 2026  4:17PM"/>
    <s v="10645"/>
    <s v="KARACHI"/>
    <s v="Normal"/>
    <s v="Oct 24 2024 12:00AM"/>
    <x v="20"/>
    <s v="316355"/>
    <x v="0"/>
    <s v="14-Jan-2026"/>
    <s v="ZAYNAB.MUSTAFA"/>
    <m/>
  </r>
  <r>
    <s v="323"/>
    <x v="1"/>
    <s v="R-121859-2025"/>
    <s v="FMB-920"/>
    <s v="AMT-753"/>
    <s v="M/S NEXTBRIDGE PVT LTD"/>
    <s v="SUZUKI"/>
    <s v="PK10K203960"/>
    <s v="NF1AVK31H10103902"/>
    <m/>
    <m/>
    <s v="LEASING"/>
    <s v="Dec 29 2025 10:59AM"/>
    <s v="10181"/>
    <s v="LAHORE"/>
    <s v="Normal"/>
    <s v="Dec 26 2022  7:23PM"/>
    <x v="20"/>
    <s v="272460"/>
    <x v="0"/>
    <s v="28-Jan-2026"/>
    <s v="ZAYNAB.MUSTAFA"/>
    <m/>
  </r>
  <r>
    <s v="324"/>
    <x v="1"/>
    <s v="R-121918-2025"/>
    <s v="G1C MINI"/>
    <s v="BXE-732"/>
    <s v="MEHREEN MEHBOOB"/>
    <s v="HONDA"/>
    <s v="51012329"/>
    <s v="022048"/>
    <m/>
    <m/>
    <s v="LEASING"/>
    <s v="Dec 29 2025  5:13PM"/>
    <s v="10434"/>
    <s v="KARACHI"/>
    <s v="Normal"/>
    <s v="Jul  6 2022  3:50PM"/>
    <x v="20"/>
    <s v="259451"/>
    <x v="0"/>
    <s v="9-Jan-2026"/>
    <s v="ZAYNAB.MUSTAFA"/>
    <m/>
  </r>
  <r>
    <s v="325"/>
    <x v="1"/>
    <s v="R-122452-2026"/>
    <s v="FMB-920"/>
    <s v="AUA-829"/>
    <s v="MUHAMMED ASIM KHAN"/>
    <s v="SUZUKI"/>
    <s v="6R331657"/>
    <s v="AUA-829"/>
    <m/>
    <m/>
    <s v="RENTAL"/>
    <s v="Jan  7 2026 10:36AM"/>
    <s v="10536"/>
    <s v="LAHORE"/>
    <s v="Normal"/>
    <s v="Jan 18 2025  4:14PM"/>
    <x v="20"/>
    <s v="324689"/>
    <x v="0"/>
    <s v="8-Jan-2026"/>
    <s v="ZAYNAB.MUSTAFA"/>
    <m/>
  </r>
  <r>
    <s v="326"/>
    <x v="1"/>
    <s v="R-121869-2025"/>
    <s v="JM-VG03"/>
    <s v="LEZ19-7109"/>
    <s v="NABEEL AHMED KHAN"/>
    <s v="HONDA"/>
    <s v="525896"/>
    <s v="208121"/>
    <m/>
    <m/>
    <s v="RENTAL"/>
    <s v="Dec 29 2025 11:58AM"/>
    <s v="10588"/>
    <s v="LAHORE"/>
    <s v="Normal"/>
    <s v="Jan  8 2025  2:14PM"/>
    <x v="20"/>
    <s v="323594"/>
    <x v="0"/>
    <s v="1-Jan-2026"/>
    <s v="ZAYNAB.MUSTAFA"/>
    <m/>
  </r>
  <r>
    <s v="327"/>
    <x v="1"/>
    <s v="R-122055-2025"/>
    <s v="G1C MINI"/>
    <s v="KHU1262024"/>
    <s v="MUHAMMAD ALI"/>
    <s v="HONDA"/>
    <s v="L15Z81015834"/>
    <s v="NFBGN9663RR040513"/>
    <m/>
    <m/>
    <s v="CASH"/>
    <s v="Dec 31 2025  8:47PM"/>
    <s v="10082"/>
    <s v="FAISALABAD"/>
    <s v="Normal"/>
    <s v="Jun 12 2024  1:12PM"/>
    <x v="20"/>
    <s v="305349"/>
    <x v="0"/>
    <s v="8-Jan-2026"/>
    <s v="ZAYNAB.MUSTAFA"/>
    <m/>
  </r>
  <r>
    <s v="328"/>
    <x v="1"/>
    <s v="R-122145-2026"/>
    <s v="FMB910"/>
    <s v="LEA18-7528"/>
    <s v="TAHIR SAEED"/>
    <s v="SUZUKI"/>
    <s v="PK10B147692"/>
    <s v="A1J310PK10047734"/>
    <m/>
    <m/>
    <s v="RENTAL"/>
    <s v="Jan  2 2026 10:54AM"/>
    <s v="10682"/>
    <s v="LAHORE"/>
    <s v="Normal"/>
    <s v="Dec  5 2024 10:42PM"/>
    <x v="20"/>
    <s v="320472"/>
    <x v="0"/>
    <s v="2-Jan-2026"/>
    <s v="ZAYNAB.MUSTAFA"/>
    <m/>
  </r>
  <r>
    <s v="329"/>
    <x v="1"/>
    <s v="R-122210-2026"/>
    <s v="G1C MINI"/>
    <s v="AGC-589"/>
    <s v="MUHAMMAD IMRAN"/>
    <s v="HYUNDAI"/>
    <s v="G4NAMU910919"/>
    <s v="PMHD841FMMN302062"/>
    <m/>
    <m/>
    <s v="LEASING"/>
    <s v="Jan  2 2026  3:36PM"/>
    <s v="10181"/>
    <s v="LAHORE"/>
    <s v="Normal"/>
    <s v="Dec 14 2021  2:16PM"/>
    <x v="20"/>
    <s v="240029"/>
    <x v="0"/>
    <s v="6-Jan-2026"/>
    <s v="ZAYNAB.MUSTAFA"/>
    <m/>
  </r>
  <r>
    <s v="330"/>
    <x v="1"/>
    <s v="R-122347-2026"/>
    <s v="G1C MINI"/>
    <s v="BHC-131"/>
    <s v="ADEEL HAQ"/>
    <s v="HONDA"/>
    <s v="L13Z1745053"/>
    <s v="NFBGM1542GR196267"/>
    <m/>
    <m/>
    <s v="CASH"/>
    <s v="Jan  5 2026  2:03PM"/>
    <s v="10631"/>
    <s v="KARACHI"/>
    <s v="Normal"/>
    <s v="Feb 26 2019  3:57PM"/>
    <x v="20"/>
    <s v="251963"/>
    <x v="0"/>
    <s v="5-Jan-2026"/>
    <s v="ZAYNAB.MUSTAFA"/>
    <m/>
  </r>
  <r>
    <s v="331"/>
    <x v="1"/>
    <s v="R-123112-2026"/>
    <s v="MTB-100"/>
    <s v="MUL26112017"/>
    <s v="SHABIR AHMAD"/>
    <s v="SUZUKI"/>
    <s v="B208243"/>
    <s v="10108233"/>
    <m/>
    <m/>
    <s v="LEASING"/>
    <s v="Jan 10 2026 11:22AM"/>
    <s v="10556"/>
    <s v="D.G.KHAN"/>
    <s v="Normal"/>
    <s v="Nov 26 2020 11:09AM"/>
    <x v="20"/>
    <s v="202979"/>
    <x v="0"/>
    <s v="19-Jan-2026"/>
    <s v="ZAYNAB.MUSTAFA"/>
    <m/>
  </r>
  <r>
    <s v="332"/>
    <x v="1"/>
    <s v="R-123713-2026"/>
    <s v="G1C MINI"/>
    <s v="CBF-651"/>
    <s v="ABDUL RAHEEM RANA"/>
    <s v="SUZUKI"/>
    <s v="6R342187"/>
    <s v="H1242027"/>
    <m/>
    <m/>
    <s v="LEASING"/>
    <s v="Jan 17 2026 10:36AM"/>
    <s v="10045"/>
    <s v="KARACHI"/>
    <s v="Normal"/>
    <s v="Oct  2 2019  1:53PM"/>
    <x v="20"/>
    <s v="329022"/>
    <x v="1"/>
    <s v="-"/>
    <s v="-"/>
    <s v="No Removal/Reinstate Showing in CRM"/>
  </r>
  <r>
    <s v="333"/>
    <x v="1"/>
    <s v="R-123086-2026"/>
    <s v="FMB-920"/>
    <s v="RYK5102018"/>
    <s v="EJAZ KARIM"/>
    <s v="SUZUKI"/>
    <s v="363797"/>
    <s v="468457"/>
    <s v="UNITED BANK LTD"/>
    <s v="EJAZ KARIM"/>
    <s v="LEASING"/>
    <s v="Jan 10 2026 11:15AM"/>
    <s v="10689"/>
    <s v="KHAN PUR"/>
    <s v="Normal"/>
    <s v="Oct  5 2020 12:31PM"/>
    <x v="20"/>
    <s v="198792"/>
    <x v="0"/>
    <s v="13-Jan-2026"/>
    <s v="ZAYNAB.MUSTAFA"/>
    <m/>
  </r>
  <r>
    <s v="334"/>
    <x v="1"/>
    <s v="R-123296-2026"/>
    <s v="MTB-100"/>
    <s v="AJD-996"/>
    <s v="TANVEER NAZEER"/>
    <s v="HONDA"/>
    <s v="51008731"/>
    <s v="013779"/>
    <s v="DUBAI ISLAMIC BANK PAKISTAN LTD."/>
    <s v="TANVEER NAZEER"/>
    <s v="CASH"/>
    <s v="Jan 12 2026  9:56AM"/>
    <s v="10192"/>
    <s v="LAHORE"/>
    <s v="Normal"/>
    <s v="Feb 28 2019  3:03PM"/>
    <x v="20"/>
    <s v="247415"/>
    <x v="0"/>
    <s v="12-Jan-2026"/>
    <s v="ZAYNAB.MUSTAFA"/>
    <m/>
  </r>
  <r>
    <s v="335"/>
    <x v="1"/>
    <s v="R-124420-2026"/>
    <s v="G1C MINI"/>
    <s v="BCV-757"/>
    <s v="Rafique Ahmed"/>
    <s v="HONDA"/>
    <s v="BCV-757(A)"/>
    <s v="BCV-757"/>
    <m/>
    <s v="Rafique Ahmed"/>
    <s v="RENTAL"/>
    <s v="Jan 28 2026 12:23PM"/>
    <s v="10470"/>
    <s v="ISLAMABAD"/>
    <s v="Normal"/>
    <s v="Feb  9 2024  1:03PM"/>
    <x v="20"/>
    <s v="296418"/>
    <x v="0"/>
    <s v="30-Jan-2026"/>
    <s v="ZAYNAB.MUSTAFA"/>
    <m/>
  </r>
  <r>
    <s v="336"/>
    <x v="1"/>
    <s v="R-123618-2026"/>
    <s v="JM-VG03"/>
    <s v="AYA-51"/>
    <s v="MR. FURQAN"/>
    <s v="HYUNDAI"/>
    <s v="MA071714"/>
    <s v="N401660"/>
    <m/>
    <s v="-"/>
    <s v="RENTAL"/>
    <s v="Jan 15 2026  2:39PM"/>
    <s v="10536"/>
    <s v="LAHORE"/>
    <s v="Normal"/>
    <s v="Jan 12 2026 10:18AM"/>
    <x v="20"/>
    <s v="365146"/>
    <x v="0"/>
    <s v="15-Jan-2026"/>
    <s v="ZAYNAB.MUSTAFA"/>
    <m/>
  </r>
  <r>
    <s v="337"/>
    <x v="1"/>
    <s v="R-123301-2026"/>
    <s v="G1C MINI"/>
    <s v="KHI2612202444"/>
    <s v="AMIR ALI"/>
    <s v="SUZUKI"/>
    <s v="6R333679"/>
    <s v="H1233637"/>
    <m/>
    <s v="AMIR ALI"/>
    <s v="RENTAL"/>
    <s v="Jan 12 2026 10:52AM"/>
    <s v="10591"/>
    <s v="KARACHI"/>
    <s v="Normal"/>
    <s v="Dec 27 2024 11:03AM"/>
    <x v="20"/>
    <s v="322408"/>
    <x v="0"/>
    <s v="16-Jan-2026"/>
    <s v="ZAYNAB.MUSTAFA"/>
    <m/>
  </r>
  <r>
    <s v="338"/>
    <x v="1"/>
    <s v="R-123560-2026"/>
    <s v="JM-VG03"/>
    <s v="AHW-588"/>
    <s v="NIDA ARSALAN"/>
    <s v="HONDA"/>
    <s v="L12B51009340"/>
    <s v="NFBGN8522NR015315"/>
    <s v="DUBAI ISLAMIC BANK PAKISTAN LTD."/>
    <s v="Customer"/>
    <s v="LEASING"/>
    <s v="Jan 14 2026  4:19PM"/>
    <s v="10682"/>
    <s v="LAHORE"/>
    <s v="Normal"/>
    <s v="Feb 29 2020 12:00AM"/>
    <x v="20"/>
    <s v="298707"/>
    <x v="0"/>
    <s v="15-Jan-2026"/>
    <s v="ZAYNAB.MUSTAFA"/>
    <m/>
  </r>
  <r>
    <s v="339"/>
    <x v="1"/>
    <s v="R-123356-2026"/>
    <s v="G1C MINI"/>
    <s v="BEF-722"/>
    <s v="RAZA KHAN"/>
    <s v="TOYOTA"/>
    <s v="Z323986"/>
    <s v="R-4047087"/>
    <m/>
    <s v="RAZA KHAN"/>
    <s v="RENTAL"/>
    <s v="Jan 12 2026  1:09PM"/>
    <s v="10386"/>
    <s v="KARACHI"/>
    <s v="Normal"/>
    <s v="Jan 18 2024 12:58PM"/>
    <x v="20"/>
    <s v="294873"/>
    <x v="0"/>
    <s v="29-Jan-2026"/>
    <s v="ZAYNAB.MUSTAFA"/>
    <m/>
  </r>
  <r>
    <s v="340"/>
    <x v="1"/>
    <s v="R-123386-2026"/>
    <s v="MTB-100"/>
    <s v="ACU-582"/>
    <s v="Faisal Adeel"/>
    <s v="TOYOTA"/>
    <s v="2A26324"/>
    <s v="9510410"/>
    <m/>
    <s v="Customer"/>
    <s v="RENTAL"/>
    <s v="Jan 12 2026  4:31PM"/>
    <s v="10286"/>
    <s v="LAHORE"/>
    <s v="Normal"/>
    <s v="May  3 2021 12:39PM"/>
    <x v="20"/>
    <s v="214031"/>
    <x v="0"/>
    <s v="14-Jan-2026"/>
    <s v="ZAYNAB.MUSTAFA"/>
    <m/>
  </r>
  <r>
    <s v="341"/>
    <x v="1"/>
    <s v="R-123649-2026"/>
    <s v="JM-VG03"/>
    <s v="FSL41220243"/>
    <s v="SHAHZAD ALI"/>
    <s v="TOYOTA"/>
    <s v="9Z08187"/>
    <s v="ZVG10R0906904"/>
    <s v="MEEZAN BANK LTD"/>
    <s v="SHAHZAD ALI"/>
    <s v="CASH"/>
    <s v="Jan 16 2026 10:15AM"/>
    <s v="10396"/>
    <s v="LAHORE"/>
    <s v="Normal"/>
    <s v="Dec  4 2024 11:41AM"/>
    <x v="20"/>
    <s v="320252"/>
    <x v="0"/>
    <s v="19-Jan-2026"/>
    <s v="ZAYNAB.MUSTAFA"/>
    <m/>
  </r>
  <r>
    <s v="342"/>
    <x v="1"/>
    <s v="R-123678-2026"/>
    <s v="G1C MINI"/>
    <s v="LHE141202516"/>
    <s v="SYED IMRAN NABI"/>
    <s v="SUZUKI"/>
    <s v="6R335320"/>
    <s v="1235313"/>
    <m/>
    <s v="SYED IMRAN NABI"/>
    <s v="RENTAL"/>
    <s v="Jan 16 2026  3:10PM"/>
    <s v="10682"/>
    <s v="LAHORE"/>
    <s v="Normal"/>
    <s v="Jan 14 2025  6:15PM"/>
    <x v="20"/>
    <s v="324302"/>
    <x v="0"/>
    <s v="16-Jan-2026"/>
    <s v="ZAYNAB.MUSTAFA"/>
    <m/>
  </r>
  <r>
    <s v="343"/>
    <x v="1"/>
    <s v="R-122235-2026"/>
    <s v="FMB-920"/>
    <s v="AFB-041"/>
    <s v="INSHAL PHARMACEUTICAL INDUSTRIES"/>
    <s v="SUZUKI"/>
    <s v="185580"/>
    <s v="10085574"/>
    <m/>
    <s v="INSHAL PHARMACEUTICAL INDUSTRIES"/>
    <s v="RENTAL"/>
    <s v="Jan  3 2026 10:38AM"/>
    <s v="10107"/>
    <s v="MULTAN"/>
    <s v="Normal"/>
    <s v="Jan 11 2025  6:04PM"/>
    <x v="21"/>
    <s v="235240"/>
    <x v="0"/>
    <s v="3-Jan-2026"/>
    <s v="ALIZA.WALEED"/>
    <m/>
  </r>
  <r>
    <s v="344"/>
    <x v="1"/>
    <s v="R-122242-2026"/>
    <s v="FMB-920"/>
    <s v="BXS-368(REMOVAL)"/>
    <s v="DANIYAL TAHIR"/>
    <s v="SUZUKI"/>
    <s v="250413(REMOVAL)"/>
    <s v="1150394(REMOVAL)"/>
    <m/>
    <s v="DANIYAL TAHIR"/>
    <s v="RENTAL"/>
    <s v="Jan  3 2026 11:05AM"/>
    <s v="10045"/>
    <s v="KARACHI"/>
    <s v="Normal"/>
    <s v="Aug 13 2025 12:00AM"/>
    <x v="21"/>
    <s v="266713"/>
    <x v="0"/>
    <s v="5-Jan-2026"/>
    <s v="ALIZA.WALEED"/>
    <m/>
  </r>
  <r>
    <s v="345"/>
    <x v="1"/>
    <s v="R-122254-2026"/>
    <s v="FMB-920"/>
    <s v="AET-569"/>
    <s v="INSHAL PHARMACEUTICAL INDUSTRIES"/>
    <s v="SUZUKI"/>
    <s v="106589"/>
    <s v="10006730"/>
    <m/>
    <s v="INSHAL PHARMACEUTICAL INDUSTRIES"/>
    <s v="RENTAL"/>
    <s v="Jan  3 2026  1:11PM"/>
    <s v="10117"/>
    <s v="LAYYAH"/>
    <s v="Normal"/>
    <s v="Jan 11 2025  3:31PM"/>
    <x v="21"/>
    <s v="241014"/>
    <x v="0"/>
    <s v="5-Jan-2026"/>
    <s v="ALIZA.WALEED"/>
    <m/>
  </r>
  <r>
    <s v="346"/>
    <x v="1"/>
    <s v="R-122527-2026"/>
    <s v="FMB-920"/>
    <s v="BCZ-554"/>
    <s v="ZUNN FURNITURE PVT LTD ( ASIF ABBAS MIRZA )"/>
    <s v="HONDA"/>
    <s v="R18Z1-3749242"/>
    <s v="NFBFB2665FR123304"/>
    <m/>
    <s v="ZUNN FURNITURE PVT LTD ( ASIF ABBAS MIRZA )"/>
    <s v="RENTAL"/>
    <s v="Jan  7 2026  1:44PM"/>
    <s v="10394"/>
    <s v="KARACHI"/>
    <s v="Normal"/>
    <s v="Mar 18 2023  4:54PM"/>
    <x v="21"/>
    <s v="278253"/>
    <x v="0"/>
    <s v="7-Jan-2026"/>
    <s v="ALIZA.WALEED"/>
    <m/>
  </r>
  <r>
    <s v="347"/>
    <x v="1"/>
    <s v="R-122639-2026"/>
    <s v="FMB-920"/>
    <s v="ANV-322"/>
    <s v="FAWAD"/>
    <s v="SUZUKI"/>
    <s v="1917470"/>
    <s v="10091718"/>
    <m/>
    <s v="Customer"/>
    <s v="RENTAL"/>
    <s v="Jan  8 2026 10:29AM"/>
    <s v="10470"/>
    <s v="ISLAMABAD"/>
    <s v="Normal"/>
    <s v="Jan 10 2022  4:44PM"/>
    <x v="21"/>
    <s v="242029"/>
    <x v="0"/>
    <s v="8-Jan-2026"/>
    <s v="ALIZA.WALEED"/>
    <m/>
  </r>
  <r>
    <s v="348"/>
    <x v="1"/>
    <s v="R-122682-2026"/>
    <s v="FMB910"/>
    <s v="AJK-288"/>
    <s v="MALIK MUHAMMAD ASIF"/>
    <s v="SUZUKI"/>
    <s v="228949"/>
    <s v="10128941"/>
    <m/>
    <s v="MALIK MUHAMMAD ASIF"/>
    <s v="RENTAL"/>
    <s v="Jan  8 2026  1:44PM"/>
    <s v="10648"/>
    <s v="VEHARI"/>
    <s v="Normal"/>
    <s v="May 30 2023  9:39AM"/>
    <x v="21"/>
    <s v="281577"/>
    <x v="0"/>
    <s v="22-Jan-2026"/>
    <s v="ALIZA.WALEED"/>
    <m/>
  </r>
  <r>
    <s v="349"/>
    <x v="1"/>
    <s v="R-121422-2025"/>
    <s v="JM-VG03"/>
    <s v="ATT-452"/>
    <s v="AGRI FORCE CHEMICALS ( WAHID GROUP)"/>
    <s v="SUZUKI"/>
    <s v="248568"/>
    <s v="10148565"/>
    <m/>
    <s v="AGRI FORCE CHEMICALS ( WAHID GROUP)"/>
    <s v="RENTAL"/>
    <s v="Dec 18 2025  2:47PM"/>
    <s v="10322"/>
    <s v="ISLAMABAD"/>
    <s v="Normal"/>
    <s v="May 22 2025  1:57PM"/>
    <x v="21"/>
    <s v="336949"/>
    <x v="0"/>
    <s v="14-Jan-2026"/>
    <s v="ALIZA.WALEED"/>
    <m/>
  </r>
  <r>
    <s v="350"/>
    <x v="1"/>
    <s v="R-123555-2026"/>
    <s v="FMB-920"/>
    <s v="BJ-2362"/>
    <s v="AHSAN"/>
    <s v="KIA"/>
    <s v="P510850"/>
    <s v="H301726"/>
    <m/>
    <s v="AHSAN"/>
    <s v="RENTAL"/>
    <s v="Jan 14 2026  3:50PM"/>
    <s v="10631"/>
    <s v="KARACHI"/>
    <s v="Normal"/>
    <s v="Jan 21 2023 11:56AM"/>
    <x v="21"/>
    <s v="274642"/>
    <x v="0"/>
    <s v="14-Jan-2026"/>
    <s v="ALIZA.WALEED"/>
    <m/>
  </r>
  <r>
    <s v="351"/>
    <x v="1"/>
    <s v="R-123824-2026"/>
    <s v="G1C MINI"/>
    <s v="AGZ-253"/>
    <s v="TANVEER AHMED"/>
    <s v="SUZUKI"/>
    <s v="196077"/>
    <s v="1096129"/>
    <m/>
    <s v="Customer"/>
    <s v="RENTAL"/>
    <s v="Jan 19 2026 12:07PM"/>
    <s v="10104"/>
    <s v="MULTAN"/>
    <s v="Normal"/>
    <s v="Dec 24 2020  3:40PM"/>
    <x v="21"/>
    <s v="243746"/>
    <x v="0"/>
    <s v="19-Jan-2026"/>
    <s v="ALIZA.WALEED"/>
    <m/>
  </r>
  <r>
    <s v="352"/>
    <x v="1"/>
    <s v="R-123827-2026"/>
    <s v="FMB910"/>
    <s v="AEZ-084"/>
    <s v="AHSAN ALI KHAN"/>
    <s v="HONDA"/>
    <s v="2918654"/>
    <s v="022034"/>
    <m/>
    <s v="Customer"/>
    <s v="RENTAL"/>
    <s v="Jan 19 2026 12:10PM"/>
    <s v="10104"/>
    <s v="MULTAN"/>
    <s v="Normal"/>
    <s v="Jan  4 2022  6:02PM"/>
    <x v="21"/>
    <s v="241745"/>
    <x v="0"/>
    <s v="19-Jan-2026"/>
    <s v="ALIZA.WALEED"/>
    <m/>
  </r>
  <r>
    <s v="353"/>
    <x v="1"/>
    <s v="R-123856-2026"/>
    <s v="FMB-900"/>
    <s v="BUQ-749"/>
    <s v="ASHFAQ"/>
    <s v="SUZUKI"/>
    <s v="182357"/>
    <s v="10082279"/>
    <m/>
    <s v="ASHFAQ"/>
    <s v="RENTAL"/>
    <s v="Jan 19 2026  1:05PM"/>
    <s v="10676"/>
    <s v="KARACHI"/>
    <s v="Normal"/>
    <s v="Oct  4 2021  1:51PM"/>
    <x v="21"/>
    <s v="234188"/>
    <x v="0"/>
    <s v="21-Jan-2026"/>
    <s v="ALIZA.WALEED"/>
    <m/>
  </r>
  <r>
    <s v="354"/>
    <x v="1"/>
    <s v="R-123883-2026"/>
    <s v="FMB-920"/>
    <s v="FSL221220DI3837"/>
    <s v="SHAFQAT JAHAN"/>
    <s v="KIA"/>
    <s v="G3LALP072444"/>
    <s v="NNATA52AZKP703694"/>
    <s v="DUBAI ISLAMIC BANK PAKISTAN LTD."/>
    <s v="Customer"/>
    <s v="CASH"/>
    <s v="Jan 19 2026  4:42PM"/>
    <s v="10496"/>
    <s v="FAISALABAD"/>
    <s v="Normal"/>
    <s v="Mar 21 2019  1:59PM"/>
    <x v="21"/>
    <s v="204959"/>
    <x v="0"/>
    <s v="23-Jan-2026"/>
    <s v="ALIZA.WALEED"/>
    <m/>
  </r>
  <r>
    <s v="355"/>
    <x v="1"/>
    <s v="R-123913-2026"/>
    <s v="FMB-920"/>
    <s v="BAW-36"/>
    <s v="JHK CONSTRUCTION COMPANY"/>
    <s v="TOYOTA"/>
    <s v="Q362417"/>
    <s v="ZRE172R-7061600"/>
    <s v="BANK AL-HABIB"/>
    <s v="JHK CONSTRUCTION COMPANY"/>
    <s v="LEASING"/>
    <s v="Jan 20 2026 10:48AM"/>
    <s v="10631"/>
    <s v="KARACHI"/>
    <s v="Normal"/>
    <s v="Nov 26 2022 11:01AM"/>
    <x v="21"/>
    <s v="270157"/>
    <x v="0"/>
    <s v="23-Jan-2026"/>
    <s v="ALIZA.WALEED"/>
    <m/>
  </r>
  <r>
    <s v="356"/>
    <x v="1"/>
    <s v="R-123903-2026"/>
    <s v="G1C MINI"/>
    <s v="DGK22102117"/>
    <s v="Babar Saleem"/>
    <s v="TOYOTA"/>
    <s v="Q081444"/>
    <s v="R6058932"/>
    <s v="BANK AL-HABIB"/>
    <s v="Customer"/>
    <s v="RENTAL"/>
    <s v="Jan 20 2026 10:37AM"/>
    <s v="10104"/>
    <s v="MULTAN"/>
    <s v="Normal"/>
    <s v="Jan 22 2024 12:00AM"/>
    <x v="21"/>
    <s v="235758"/>
    <x v="0"/>
    <s v="20-Jan-2026"/>
    <s v="ALIZA.WALEED"/>
    <m/>
  </r>
  <r>
    <s v="357"/>
    <x v="1"/>
    <s v="R-123872-2026"/>
    <s v="FMB-920"/>
    <s v="ATS-155"/>
    <s v="MR. KHALID UMER"/>
    <s v="TOYOTA"/>
    <s v="2A16064"/>
    <s v="7009556"/>
    <m/>
    <s v="Customer"/>
    <s v="RENTAL"/>
    <s v="Jan 19 2026  3:22PM"/>
    <s v="10406"/>
    <s v="GUJRANWALA"/>
    <s v="Normal"/>
    <s v="Jan 13 2024 12:00AM"/>
    <x v="21"/>
    <s v="207455"/>
    <x v="0"/>
    <s v="20-Jan-2026"/>
    <s v="ALIZA.WALEED"/>
    <m/>
  </r>
  <r>
    <s v="358"/>
    <x v="1"/>
    <s v="R-123920-2026"/>
    <s v="JM-VG03"/>
    <s v="AMM-860"/>
    <s v="GHULAM HUSSAIN GILL"/>
    <s v="SUZUKI"/>
    <s v="255212"/>
    <s v="1155187"/>
    <m/>
    <s v="Customer"/>
    <s v="RENTAL"/>
    <s v="Jan 20 2026 11:48AM"/>
    <s v="10104"/>
    <s v="MULTAN"/>
    <s v="Normal"/>
    <s v="Jan 21 2023 12:11PM"/>
    <x v="21"/>
    <s v="274650"/>
    <x v="0"/>
    <s v="20-Jan-2026"/>
    <s v="ALIZA.WALEED"/>
    <m/>
  </r>
  <r>
    <s v="359"/>
    <x v="1"/>
    <s v="R-124088-2026"/>
    <s v="G1C MINI"/>
    <s v="CZ-6532"/>
    <s v="NAZEER AHMED MEMON"/>
    <s v="CHANGAN"/>
    <s v="U505146"/>
    <s v="M1011184"/>
    <m/>
    <s v="NAZEER AHMED MEMON"/>
    <s v="RENTAL"/>
    <s v="Jan 22 2026 12:50PM"/>
    <s v="10394"/>
    <s v="KARACHI"/>
    <s v="Normal"/>
    <s v="Jan 10 2025 12:00AM"/>
    <x v="21"/>
    <s v="239822"/>
    <x v="0"/>
    <s v="22-Jan-2026"/>
    <s v="ALIZA.WALEED"/>
    <m/>
  </r>
  <r>
    <s v="360"/>
    <x v="1"/>
    <s v="R-124089-2026"/>
    <s v="MTB-100"/>
    <s v="ASA-233"/>
    <s v="MUHAMMAD TAHIR"/>
    <s v="TOYOTA"/>
    <s v="2A06796"/>
    <s v="7003679"/>
    <s v="DUBAI ISLAMIC BANK PAKISTAN LTD."/>
    <s v="Customer"/>
    <s v="LEASING"/>
    <s v="Jan 22 2026 12:51PM"/>
    <s v="10510"/>
    <s v="FAISALABAD"/>
    <s v="Normal"/>
    <s v="Nov 18 2020  1:17PM"/>
    <x v="21"/>
    <s v="202367"/>
    <x v="0"/>
    <s v="27-Jan-2026"/>
    <s v="ALIZA.WALEED"/>
    <m/>
  </r>
  <r>
    <s v="361"/>
    <x v="1"/>
    <s v="R-124171-2026"/>
    <s v="MTB-100"/>
    <s v="LEC18-6994"/>
    <s v="SHAHBAZ"/>
    <s v="SUZUKI"/>
    <s v="PK10B174594"/>
    <s v="PK10074595"/>
    <m/>
    <s v="SHAHBAZ"/>
    <s v="RENTAL"/>
    <s v="Jan 23 2026  3:05PM"/>
    <s v="10156"/>
    <s v="LAHORE"/>
    <s v="Normal"/>
    <s v="Jan 28 2021 10:55AM"/>
    <x v="21"/>
    <s v="207530"/>
    <x v="0"/>
    <s v="23-Jan-2026"/>
    <s v="ALIZA.WALEED"/>
    <m/>
  </r>
  <r>
    <s v="362"/>
    <x v="1"/>
    <s v="R-124260-2026"/>
    <s v="G1C MINI"/>
    <s v="AJH-372"/>
    <s v="USMAN GHANI"/>
    <s v="SUZUKI"/>
    <s v="6R222889"/>
    <s v="1122905"/>
    <m/>
    <s v="Customer"/>
    <s v="RENTAL"/>
    <s v="Jan 26 2026  2:03PM"/>
    <s v="10404"/>
    <s v="OKARA"/>
    <s v="Normal"/>
    <s v="Feb 11 2025  3:23PM"/>
    <x v="21"/>
    <s v="344877"/>
    <x v="0"/>
    <s v="29-Jan-2026"/>
    <s v="ALIZA.WALEED"/>
    <m/>
  </r>
  <r>
    <s v="363"/>
    <x v="1"/>
    <s v="R-124284-2026"/>
    <s v="G1C MINI"/>
    <s v="LED-5246"/>
    <s v="SYED NADEEM AHMED"/>
    <s v="HONDA"/>
    <s v="L13Z1-3425802"/>
    <s v="NFBGM1546BR121533"/>
    <m/>
    <s v="Customer"/>
    <s v="RENTAL"/>
    <s v="Jan 26 2026  3:17PM"/>
    <s v="20010"/>
    <s v="KARACHI"/>
    <s v="Force"/>
    <s v="Jul 15 2023  1:40PM"/>
    <x v="21"/>
    <s v="283726"/>
    <x v="0"/>
    <s v="26-Jan-2026"/>
    <s v="ALIZA.WALEED"/>
    <m/>
  </r>
  <r>
    <s v="364"/>
    <x v="1"/>
    <s v="R-124191-2026"/>
    <s v="G1C MINI"/>
    <s v="LHE2612212"/>
    <s v="MUHAMMAD ASLAM"/>
    <s v="CHANGAN"/>
    <s v="JL473QFM3CAD528373"/>
    <s v="NKMA2ASE5N1006023"/>
    <m/>
    <s v="MUHAMMAD ASLAM"/>
    <s v="RENTAL"/>
    <s v="Jan 23 2026  4:18PM"/>
    <s v="10396"/>
    <s v="LAHORE"/>
    <s v="Normal"/>
    <s v="Feb  1 2025 12:00AM"/>
    <x v="21"/>
    <s v="243633"/>
    <x v="0"/>
    <s v="24-Jan-2026"/>
    <s v="ALIZA.WALEED"/>
    <m/>
  </r>
  <r>
    <s v="365"/>
    <x v="1"/>
    <s v="R-124241-2026"/>
    <s v="FMB910"/>
    <s v="RJP23120261"/>
    <s v="WAH SEEDS PVT LTD (GHULAM FAREED)"/>
    <s v="SUZUKI"/>
    <s v="10116151"/>
    <s v="216163"/>
    <s v="BANK OF PUNJAB"/>
    <s v="Customer"/>
    <s v="LEASING"/>
    <s v="Jan 26 2026 11:21AM"/>
    <s v="10104"/>
    <s v="MULTAN"/>
    <s v="Normal"/>
    <s v="Jan 23 2026  5:24PM"/>
    <x v="21"/>
    <s v="366954"/>
    <x v="0"/>
    <s v="28-Jan-2026"/>
    <s v="ALIZA.WALEED"/>
    <m/>
  </r>
  <r>
    <s v="366"/>
    <x v="1"/>
    <s v="R-124345-2026"/>
    <s v="JM-VG03"/>
    <s v="AVF-556"/>
    <s v="MOHAMMAD UMAR FAROOQ"/>
    <s v="TOYOTA"/>
    <s v="2A40997"/>
    <s v="NSP150R-7025728"/>
    <s v="BANKISLAMI PAKISTAN LIMITED (DIRECT)"/>
    <s v="Customer"/>
    <s v="LEASING"/>
    <s v="Jan 27 2026 12:35PM"/>
    <s v="10426"/>
    <s v="MULTAN"/>
    <s v="Normal"/>
    <s v="Nov 23 2021 10:55AM"/>
    <x v="21"/>
    <s v="238125"/>
    <x v="0"/>
    <s v="28-Jan-2026"/>
    <s v="ALIZA.WALEED"/>
    <m/>
  </r>
  <r>
    <s v="367"/>
    <x v="1"/>
    <s v="R-122274-2026"/>
    <s v="FMB-920"/>
    <s v="KPO-0123"/>
    <s v="FUZAIL NADEEM"/>
    <s v="SUZUKI"/>
    <s v="PKG30080709"/>
    <s v="KPO-0123"/>
    <m/>
    <s v="FUZAIL NADEEM"/>
    <s v="RENTAL"/>
    <s v="Jan  5 2026 10:23AM"/>
    <s v="10673"/>
    <s v="KARACHI"/>
    <s v="Normal"/>
    <s v="Aug  9 2025  5:18PM"/>
    <x v="21"/>
    <s v="346687"/>
    <x v="0"/>
    <s v="13-Jan-2026"/>
    <s v="ALIZA.WALEED"/>
    <m/>
  </r>
  <r>
    <s v="368"/>
    <x v="1"/>
    <s v="R-123455-2026"/>
    <s v="G1C MINI"/>
    <s v="BCW-828"/>
    <s v="MUHAMMAD JAHANGIR"/>
    <s v="HONDA"/>
    <s v="L15A78752248"/>
    <s v="NFBGM2561ER155469"/>
    <s v="DUBAI ISLAMIC BANK PAKISTAN LTD."/>
    <s v="MUHAMMAD JAHANGIR"/>
    <s v="LEASING"/>
    <s v="Jan 13 2026  5:11PM"/>
    <s v="10711"/>
    <s v="KARACHI"/>
    <s v="Normal"/>
    <s v="Jul 30 2019  4:03PM"/>
    <x v="21"/>
    <s v="269341"/>
    <x v="0"/>
    <s v="20-Jan-2026"/>
    <s v="ALIZA.WALEED"/>
    <m/>
  </r>
  <r>
    <s v="369"/>
    <x v="1"/>
    <s v="R-122930-2026"/>
    <s v="G1C MINI"/>
    <s v="ADV-289"/>
    <s v="RAJA JIBRAN LAL KHAN"/>
    <s v="SUZUKI"/>
    <s v="PK10K175340"/>
    <s v="NF1AVK31H10075349"/>
    <s v="UNITED BANK LTD"/>
    <s v="Customer"/>
    <s v="LEASING"/>
    <s v="Jan  9 2026  4:05PM"/>
    <s v="10344"/>
    <s v="FAISALABAD"/>
    <s v="Normal"/>
    <s v="Oct 28 2024  6:39PM"/>
    <x v="21"/>
    <s v="316780"/>
    <x v="0"/>
    <s v="19-Jan-2026"/>
    <s v="ALIZA.WALEED"/>
    <m/>
  </r>
  <r>
    <s v="370"/>
    <x v="1"/>
    <s v="R-121699-2025"/>
    <s v="FMB-920"/>
    <s v="BRZ-759"/>
    <s v="SHEIKH MUHAMMAD IRFAN RASHID"/>
    <s v="SUZUKI"/>
    <s v="PK10B204857"/>
    <s v="A1J310PK10104855"/>
    <s v="DUBAI ISLAMIC BANK PAKISTAN LTD."/>
    <s v="SHEIKH MUHAMMAD IRFAN RASHID"/>
    <s v="LEASING"/>
    <s v="Dec 24 2025 12:02PM"/>
    <s v="10394"/>
    <s v="KARACHI"/>
    <s v="Normal"/>
    <s v="Nov 22 2022 10:23AM"/>
    <x v="21"/>
    <s v="269781"/>
    <x v="0"/>
    <s v="13-Jan-2026"/>
    <s v="ALIZA.WALEED"/>
    <m/>
  </r>
  <r>
    <s v="371"/>
    <x v="1"/>
    <s v="R-121871-2025"/>
    <s v="G1C MINI"/>
    <s v="CCD-809"/>
    <s v="BISMA"/>
    <s v="SUZUKI"/>
    <s v="K12MR1030819"/>
    <s v="NF1SZC63S00213467"/>
    <m/>
    <s v="BISMA"/>
    <s v="RENTAL"/>
    <s v="Dec 29 2025 12:17PM"/>
    <s v="10631"/>
    <s v="KARACHI"/>
    <s v="Normal"/>
    <s v="Sep 15 2025  3:25PM"/>
    <x v="21"/>
    <s v="350686"/>
    <x v="0"/>
    <s v="7-Jan-2026"/>
    <s v="ALIZA.WALEED"/>
    <m/>
  </r>
  <r>
    <s v="372"/>
    <x v="1"/>
    <s v="R-121916-2025"/>
    <s v="G1C MINI"/>
    <s v="BGD-931"/>
    <s v="MR. MUHAMMAD HASNAIN"/>
    <s v="HONDA"/>
    <s v="L13Z17448567"/>
    <s v="NFBGM1550GR190007"/>
    <s v="N/A"/>
    <s v="MR. MUHAMMAD HASNAIN"/>
    <s v="LEASING"/>
    <s v="Dec 29 2025  5:08PM"/>
    <s v="10695"/>
    <s v="KARACHI"/>
    <s v="Normal"/>
    <s v="Dec 23 2024 12:32PM"/>
    <x v="21"/>
    <s v="319853"/>
    <x v="0"/>
    <s v="13-Jan-2026"/>
    <s v="ALIZA.WALEED"/>
    <m/>
  </r>
  <r>
    <s v="373"/>
    <x v="1"/>
    <s v="R-122071-2025"/>
    <s v="JM-VG03"/>
    <s v="BLZ-685"/>
    <s v="MUHAMMAD SARIM KHAN"/>
    <s v="HONDA"/>
    <s v="R18Z12929172"/>
    <s v="NFBFC6668JR032461"/>
    <s v="FAYSAL BANK ISLAMIC"/>
    <s v="MUHAMMAD SARIM KHAN"/>
    <s v="CASH"/>
    <s v="Dec 31 2025 10:05PM"/>
    <s v="10711"/>
    <s v="KARACHI"/>
    <s v="Normal"/>
    <s v="Dec  1 2023 12:28PM"/>
    <x v="21"/>
    <s v="309655"/>
    <x v="0"/>
    <s v="20-Jan-2026"/>
    <s v="ALIZA.WALEED"/>
    <m/>
  </r>
  <r>
    <s v="374"/>
    <x v="1"/>
    <s v="R-122706-2026"/>
    <s v="FMB-920"/>
    <s v="BST-759"/>
    <s v="ZEESHAN ANSARI"/>
    <s v="NISSAN"/>
    <s v="7214"/>
    <s v="446936"/>
    <s v="BANKISLAMI PAKISTAN LIMITED (DIRECT)"/>
    <s v="ZEESHAN ANSARI"/>
    <s v="LEASING"/>
    <s v="Jan  8 2026  3:50PM"/>
    <s v="10676"/>
    <s v="KARACHI"/>
    <s v="Normal"/>
    <s v="Jan  7 2021  6:18PM"/>
    <x v="21"/>
    <s v="206161"/>
    <x v="0"/>
    <s v="19-Jan-2026"/>
    <s v="ALIZA.WALEED"/>
    <m/>
  </r>
  <r>
    <s v="375"/>
    <x v="1"/>
    <s v="R-122330-2026"/>
    <s v="JM-VG03"/>
    <s v="DGK5420258"/>
    <s v="PS CHOTI"/>
    <s v="HONDA"/>
    <s v="T684841"/>
    <s v="EC367034"/>
    <m/>
    <s v="PS CHOTI"/>
    <s v="RENTAL"/>
    <s v="Jan  5 2026 12:50PM"/>
    <s v="10556"/>
    <s v="D.G.KHAN"/>
    <s v="Normal"/>
    <s v="Apr  7 2025 11:41AM"/>
    <x v="21"/>
    <s v="332310"/>
    <x v="0"/>
    <s v="5-Jan-2026"/>
    <s v="ALIZA.WALEED"/>
    <m/>
  </r>
  <r>
    <s v="376"/>
    <x v="1"/>
    <s v="R-122357-2026"/>
    <s v="JM-VG03"/>
    <s v="BK-6807"/>
    <s v="NASEER AHMED"/>
    <s v="HYUNDAI"/>
    <s v="214173"/>
    <s v="207701"/>
    <m/>
    <s v="Customer"/>
    <s v="RENTAL"/>
    <s v="Jan  5 2026  2:27PM"/>
    <s v="10366"/>
    <s v="KARACHI"/>
    <s v="Normal"/>
    <s v="Dec 17 2025 12:00AM"/>
    <x v="21"/>
    <s v="259670"/>
    <x v="0"/>
    <s v="8-Jan-2026"/>
    <s v="ALIZA.WALEED"/>
    <m/>
  </r>
  <r>
    <s v="377"/>
    <x v="1"/>
    <s v="R-124308-2026"/>
    <s v="G1C MINI"/>
    <s v="ISL1712313"/>
    <s v="HAROON KHAN"/>
    <s v="HONDA"/>
    <s v="L12B51015074"/>
    <s v="NFBGN8629NR026827"/>
    <s v="BANKISLAMI PAKISTAN LIMITED (DIRECT)"/>
    <s v="HAROON KHAN"/>
    <s v="LEASING"/>
    <s v="Jan 26 2026  5:09PM"/>
    <s v="10322"/>
    <s v="ISLAMABAD"/>
    <s v="Normal"/>
    <s v="Nov 26 2021 11:35AM"/>
    <x v="21"/>
    <s v="274297"/>
    <x v="0"/>
    <s v="27-Jan-2026"/>
    <s v="ALIZA.WALEED"/>
    <m/>
  </r>
  <r>
    <s v="378"/>
    <x v="1"/>
    <s v="R-122454-2026"/>
    <s v="G1C MINI"/>
    <s v="ACB-684"/>
    <s v="INSHAL PHARMACEUTICAL INDUSTRIES"/>
    <s v="SUZUKI"/>
    <s v="631313"/>
    <s v="538172"/>
    <m/>
    <s v="INSHAL PHARMACEUTICAL INDUSTRIES"/>
    <s v="RENTAL"/>
    <s v="Jan  7 2026 11:17AM"/>
    <s v="10624"/>
    <s v="ISLAMABAD"/>
    <s v="Normal"/>
    <s v="Jan 11 2025  8:29PM"/>
    <x v="21"/>
    <s v="235241"/>
    <x v="0"/>
    <s v="7-Jan-2026"/>
    <s v="ALIZA.WALEED"/>
    <m/>
  </r>
  <r>
    <s v="379"/>
    <x v="1"/>
    <s v="R-122156-2026"/>
    <s v="G1C MINI"/>
    <s v="FSL412244"/>
    <s v="NASEEM AKHTAR"/>
    <s v="TOYOTA"/>
    <s v="2A43612"/>
    <s v="7027360"/>
    <m/>
    <s v="Customer"/>
    <s v="RENTAL"/>
    <s v="Jan  2 2026 12:17PM"/>
    <s v="10496"/>
    <s v="FAISALABAD"/>
    <s v="Normal"/>
    <s v="Jan  4 2022  1:38PM"/>
    <x v="21"/>
    <s v="241692"/>
    <x v="0"/>
    <s v="2-Jan-2026"/>
    <s v="ALIZA.WALEED"/>
    <m/>
  </r>
  <r>
    <s v="380"/>
    <x v="1"/>
    <s v="R-122213-2026"/>
    <s v="MTB-100"/>
    <s v="ANC-102"/>
    <s v="ABDUL RAZZAQ"/>
    <s v="SUZUKI"/>
    <s v="6R255464"/>
    <s v="NF1AET306H1155452"/>
    <s v="BANKISLAMI PAKISTAN LIMITED (DIRECT)"/>
    <s v="Customer"/>
    <s v="LEASING"/>
    <s v="Jan  2 2026  3:42PM"/>
    <s v="10181"/>
    <s v="LAHORE"/>
    <s v="Normal"/>
    <s v="Jul  6 2021  5:24PM"/>
    <x v="21"/>
    <s v="270301"/>
    <x v="0"/>
    <s v="4-Jan-2026"/>
    <s v="ALIZA.WALEED"/>
    <m/>
  </r>
  <r>
    <s v="381"/>
    <x v="1"/>
    <s v="R-123255-2026"/>
    <s v="FMB-920"/>
    <s v="MUL241122102"/>
    <s v="MUHAMMAD HASSAN"/>
    <s v="CHANGAN"/>
    <s v="509382"/>
    <s v="1010485"/>
    <s v="UNITED BANK LTD"/>
    <s v="Customer"/>
    <s v="LEASING"/>
    <s v="Jan 10 2026 11:42AM"/>
    <s v="10104"/>
    <s v="MULTAN"/>
    <s v="Normal"/>
    <s v="Nov 24 2022  5:28PM"/>
    <x v="21"/>
    <s v="270125"/>
    <x v="0"/>
    <s v="19-Jan-2026"/>
    <s v="ALIZA.WALEED"/>
    <m/>
  </r>
  <r>
    <s v="382"/>
    <x v="1"/>
    <s v="R-123298-2026"/>
    <s v="JM-VG03"/>
    <s v="BT-2225"/>
    <s v="HARIS AHMED"/>
    <s v="TOYOTA"/>
    <s v="1UR0756394"/>
    <s v="4175176"/>
    <m/>
    <s v="HARIS AHMED"/>
    <s v="RENTAL"/>
    <s v="Jan 12 2026 10:11AM"/>
    <s v="10591"/>
    <s v="KARACHI"/>
    <s v="Normal"/>
    <s v="Dec 27 2025 11:34AM"/>
    <x v="21"/>
    <s v="363336"/>
    <x v="0"/>
    <s v="23-Jan-2026"/>
    <s v="ALIZA.WALEED"/>
    <m/>
  </r>
  <r>
    <s v="383"/>
    <x v="1"/>
    <s v="R-123611-2026"/>
    <s v="FMB-920"/>
    <s v="AMQ-990"/>
    <s v="FAIZA IMRAN"/>
    <s v="SUZUKI"/>
    <s v="6R256407"/>
    <s v="NF1AET306H1156385"/>
    <s v="DUBAI ISLAMIC BANK PAKISTAN LTD."/>
    <s v="FAIZA IMRAN"/>
    <s v="LEASING"/>
    <s v="Jan 15 2026  1:50PM"/>
    <s v="10588"/>
    <s v="LAHORE"/>
    <s v="Normal"/>
    <s v="Nov 21 2022  1:22PM"/>
    <x v="21"/>
    <s v="269711"/>
    <x v="0"/>
    <s v="19-Jan-2026"/>
    <s v="ALIZA.WALEED"/>
    <m/>
  </r>
  <r>
    <s v="384"/>
    <x v="1"/>
    <s v="R-123653-2026"/>
    <s v="FMB-920"/>
    <s v="APL-489"/>
    <s v="IHTISHAM UR REHMAN"/>
    <s v="SUZUKI"/>
    <s v="6R268874"/>
    <s v="NF1AET306H1168816"/>
    <s v="DUBAI ISLAMIC BANK PAKISTAN LTD."/>
    <s v="IHTISHAM UR REHMAN"/>
    <s v="LEASING"/>
    <s v="Jan 16 2026 11:05AM"/>
    <s v="10124"/>
    <s v="GUJRAT"/>
    <s v="Normal"/>
    <s v="Mar 21 2025  9:08PM"/>
    <x v="21"/>
    <s v="331099"/>
    <x v="0"/>
    <s v="19-Jan-2026"/>
    <s v="ALIZA.WALEED"/>
    <m/>
  </r>
  <r>
    <s v="385"/>
    <x v="1"/>
    <s v="R-122429-2026"/>
    <s v="JM-VG03"/>
    <s v="ATE-457"/>
    <s v="INSHAL PHARMACEUTICAL INDUSTRIES"/>
    <s v="SUZUKI"/>
    <s v="160090"/>
    <s v="1060026"/>
    <m/>
    <s v="INSHAL PHARMACEUTICAL INDUSTRIES"/>
    <s v="RENTAL"/>
    <s v="Jan  6 2026  3:45PM"/>
    <s v="10107"/>
    <s v="MULTAN"/>
    <s v="Normal"/>
    <s v="Jan  4 2025 10:39AM"/>
    <x v="22"/>
    <s v="241018"/>
    <x v="0"/>
    <s v="6-Jan-2026"/>
    <s v="FIZA.SHEIKH"/>
    <m/>
  </r>
  <r>
    <s v="386"/>
    <x v="1"/>
    <s v="R-122366-2026"/>
    <s v="G1C MINI"/>
    <s v="AFC-714"/>
    <s v="INSHAL PHARMACEUTICAL INDUSTRIES"/>
    <s v="SUZUKI"/>
    <s v="185474"/>
    <s v="10085477"/>
    <m/>
    <s v="INSHAL PHARMACEUTICAL INDUSTRIES"/>
    <s v="RENTAL"/>
    <s v="Jan  5 2026  3:04PM"/>
    <s v="10406"/>
    <s v="GUJRANWALA"/>
    <s v="Normal"/>
    <s v="Jan 11 2025  6:34PM"/>
    <x v="22"/>
    <s v="235235"/>
    <x v="0"/>
    <s v="5-Jan-2026"/>
    <s v="FIZA.SHEIKH"/>
    <m/>
  </r>
  <r>
    <s v="387"/>
    <x v="1"/>
    <s v="R-122686-2026"/>
    <s v="G1C MINI"/>
    <s v="LZE-8572"/>
    <s v="MUHAMMAD USAMA MOHSIN"/>
    <s v="HONDA"/>
    <s v="L13A2039819"/>
    <s v="NFBGE15AO4R108864"/>
    <m/>
    <s v="MUHAMMAD USAMA MOHSIN"/>
    <s v="RENTAL"/>
    <s v="Jan  8 2026  1:46PM"/>
    <s v="10695"/>
    <s v="KARACHI"/>
    <s v="Normal"/>
    <s v="Jun 28 2024  9:38PM"/>
    <x v="22"/>
    <s v="306477"/>
    <x v="0"/>
    <s v="10-Jan-2026"/>
    <s v="FIZA.SHEIKH"/>
    <m/>
  </r>
  <r>
    <s v="388"/>
    <x v="1"/>
    <s v="R-121543-2025"/>
    <s v="JM-VG03"/>
    <s v="KU-8477"/>
    <s v="AZIZULLAH KHAN"/>
    <s v="TOYOTA"/>
    <s v="1KD-U092457"/>
    <s v="MR0FZ29G101667215"/>
    <m/>
    <s v="AZIZULLAH KHAN"/>
    <s v="RENTAL"/>
    <s v="Dec 22 2025 12:20PM"/>
    <s v="10427"/>
    <s v="SUKKUR"/>
    <s v="Normal"/>
    <s v="Nov 18 2025 12:00AM"/>
    <x v="22"/>
    <s v="336998"/>
    <x v="0"/>
    <s v="7-Jan-2026"/>
    <s v="FIZA.SHEIKH"/>
    <m/>
  </r>
  <r>
    <s v="389"/>
    <x v="1"/>
    <s v="R-123558-2026"/>
    <s v="FMB-920"/>
    <s v="AHE-899"/>
    <s v="SYED SAAD MASUD"/>
    <s v="TOYOTA"/>
    <s v="3ZZFE"/>
    <s v="9010876"/>
    <m/>
    <s v="SYED SAAD MASUD"/>
    <s v="RENTAL"/>
    <s v="Jan 14 2026  3:51PM"/>
    <s v="10413"/>
    <s v="KARACHI"/>
    <s v="Normal"/>
    <s v="Dec 19 2019 11:11AM"/>
    <x v="22"/>
    <s v="142707"/>
    <x v="0"/>
    <s v="14-Jan-2026"/>
    <s v="FIZA.SHEIKH"/>
    <m/>
  </r>
  <r>
    <s v="390"/>
    <x v="1"/>
    <s v="R-123798-2026"/>
    <s v="MTB-100"/>
    <s v="BTW-343"/>
    <s v="MUHAMMAD IRSHAD QURESHI"/>
    <s v="TOYOTA"/>
    <s v="Q349130"/>
    <s v="ZRE172R-7048298"/>
    <s v="DUBAI ISLAMIC BANK PAKISTAN LTD."/>
    <s v="MUHAMMAD IRSHAD QURESHI"/>
    <s v="LEASING"/>
    <s v="Jan 19 2026 11:27AM"/>
    <s v="10613"/>
    <s v="HYDERABAD"/>
    <s v="Normal"/>
    <s v="May 17 2021  4:59PM"/>
    <x v="22"/>
    <s v="214576"/>
    <x v="0"/>
    <s v="22-Jan-2026"/>
    <s v="FIZA.SHEIKH"/>
    <m/>
  </r>
  <r>
    <s v="391"/>
    <x v="1"/>
    <s v="R-123887-2026"/>
    <s v="G1C MINI"/>
    <s v="BBC-185"/>
    <s v="MUHAMMAD TAYYAB IDREES"/>
    <s v="TOYOTA"/>
    <s v="364371"/>
    <s v="7063451"/>
    <s v="DUBAI ISLAMIC BANK PAKISTAN LTD."/>
    <s v="MUHAMMAD TAYYAB IDREES"/>
    <s v="CASH"/>
    <s v="Jan 19 2026  4:50PM"/>
    <s v="10470"/>
    <s v="ISLAMABAD"/>
    <s v="Normal"/>
    <s v="Nov 11 2021  4:38PM"/>
    <x v="22"/>
    <s v="271077"/>
    <x v="0"/>
    <s v="24-Jan-2026"/>
    <s v="FIZA.SHEIKH"/>
    <m/>
  </r>
  <r>
    <s v="392"/>
    <x v="1"/>
    <s v="R-124022-2026"/>
    <s v="FMB-920"/>
    <s v="ASN-507"/>
    <s v="MUHAMMAD AMJAD"/>
    <s v="SUZUKI"/>
    <s v="313578"/>
    <s v="1213428"/>
    <s v="DUBAI ISLAMIC BANK PAKISTAN LTD."/>
    <s v="Customer"/>
    <s v="LEASING"/>
    <s v="Jan 21 2026  2:16PM"/>
    <s v="10344"/>
    <s v="FAISALABAD"/>
    <s v="Normal"/>
    <s v="May 31 2022  2:21PM"/>
    <x v="22"/>
    <s v="306562"/>
    <x v="0"/>
    <s v="24-Jan-2026"/>
    <s v="FIZA.SHEIKH"/>
    <m/>
  </r>
  <r>
    <s v="393"/>
    <x v="1"/>
    <s v="R-122650-2026"/>
    <s v="FMB-920"/>
    <s v="RYK1892116"/>
    <s v="ADEEL SIDDIQUE"/>
    <s v="SUZUKI"/>
    <s v="PK10K181581"/>
    <s v="NF1AVK31H10081578"/>
    <s v="MEEZAN BANK LTD"/>
    <s v="ADEEL SIDDIQUE"/>
    <s v="CASH"/>
    <s v="Jan  8 2026 11:49AM"/>
    <s v="10689"/>
    <s v="KHAN PUR"/>
    <s v="Normal"/>
    <s v="Sep 18 2021 11:38AM"/>
    <x v="22"/>
    <s v="232926"/>
    <x v="0"/>
    <s v="14-Jan-2026"/>
    <s v="FIZA.SHEIKH"/>
    <m/>
  </r>
  <r>
    <s v="394"/>
    <x v="1"/>
    <s v="R-121874-2025"/>
    <s v="FMB-920"/>
    <s v="SA-2140"/>
    <s v="GHULAM MUJATABA"/>
    <s v="CHANGAN"/>
    <s v="JL466Q9N69U503966"/>
    <s v="NKMAAB3D1N1017488"/>
    <m/>
    <s v="GHULAM MUJATABA"/>
    <s v="RENTAL"/>
    <s v="Dec 29 2025 12:18PM"/>
    <s v="10434"/>
    <s v="KARACHI"/>
    <s v="Normal"/>
    <s v="Mar 10 2021  2:54PM"/>
    <x v="22"/>
    <s v="360380"/>
    <x v="0"/>
    <s v="10-Jan-2026"/>
    <s v="FIZA.SHEIKH"/>
    <m/>
  </r>
  <r>
    <s v="395"/>
    <x v="1"/>
    <s v="R-121730-2025"/>
    <s v="G1C MINI"/>
    <s v="BAS-77"/>
    <s v="SHAFAY TEX (ATEEQ)"/>
    <s v="TOYOTA"/>
    <s v="1GD5290723"/>
    <s v="GUN126R5559016"/>
    <s v="BANKISLAMI PAKISTAN LIMITED (DIRECT)"/>
    <s v="SHAFAY TEX (ATEEQ)"/>
    <s v="LEASING"/>
    <s v="Dec 24 2025  3:51PM"/>
    <s v="10588"/>
    <s v="LAHORE"/>
    <s v="Normal"/>
    <s v="Aug 11 2021  3:28PM"/>
    <x v="22"/>
    <s v="270290"/>
    <x v="0"/>
    <s v="17-Jan-2026"/>
    <s v="FIZA.SHEIKH"/>
    <m/>
  </r>
  <r>
    <s v="396"/>
    <x v="1"/>
    <s v="R-122070-2025"/>
    <s v="JM-VG03"/>
    <s v="LHE291120247"/>
    <s v="ALI AZIZ"/>
    <s v="SUZUKI"/>
    <s v="6R327885"/>
    <s v="NF1AET306H1227854"/>
    <s v="MEEZAN BANK LTD"/>
    <s v="Customer"/>
    <s v="CASH"/>
    <s v="Dec 31 2025  9:44PM"/>
    <s v="10156"/>
    <s v="LAHORE"/>
    <s v="Normal"/>
    <s v="Nov 30 2024 11:01AM"/>
    <x v="22"/>
    <s v="319837"/>
    <x v="0"/>
    <s v="22-Jan-2026"/>
    <s v="FIZA.SHEIKH"/>
    <m/>
  </r>
  <r>
    <s v="397"/>
    <x v="1"/>
    <s v="R-121998-2025"/>
    <s v="G1C MINI"/>
    <s v="AQJ-939"/>
    <s v="Malik Atif Mehmood"/>
    <s v="HONDA"/>
    <s v="R18Z12956808"/>
    <s v="NFBFC6665LR060768"/>
    <m/>
    <s v="Malik Atif Mehmood"/>
    <s v="RENTAL"/>
    <s v="Dec 31 2025 11:37AM"/>
    <s v="10706"/>
    <s v="BHAWALPUR"/>
    <s v="Normal"/>
    <s v="Dec 26 2023 12:00AM"/>
    <x v="22"/>
    <s v="170509"/>
    <x v="0"/>
    <s v="2-Jan-2026"/>
    <s v="FIZA.SHEIKH"/>
    <m/>
  </r>
  <r>
    <s v="398"/>
    <x v="1"/>
    <s v="R-122222-2026"/>
    <s v="FMB-920"/>
    <s v="BVN-303"/>
    <s v="ZAINAL ABDIN"/>
    <s v="TOYOTA"/>
    <s v="Q086351"/>
    <s v="ZRE171R-6063832"/>
    <m/>
    <s v="ZAINAL ABDIN"/>
    <s v="RENTAL"/>
    <s v="Jan  2 2026  4:45PM"/>
    <s v="10434"/>
    <s v="KARACHI"/>
    <s v="Normal"/>
    <s v="Dec 19 2023 12:00AM"/>
    <x v="22"/>
    <s v="269776"/>
    <x v="0"/>
    <s v="2-Jan-2026"/>
    <s v="FIZA.SHEIKH"/>
    <m/>
  </r>
  <r>
    <s v="399"/>
    <x v="1"/>
    <s v="R-122332-2026"/>
    <s v="JM-VG03"/>
    <s v="AXB-2390"/>
    <s v="PS KOT MUBARAK"/>
    <s v="HONDA"/>
    <s v="Z294388"/>
    <s v="EC974973"/>
    <m/>
    <s v="PS KOT MUBARAK"/>
    <s v="RENTAL"/>
    <s v="Jan  5 2026 12:51PM"/>
    <s v="10556"/>
    <s v="D.G.KHAN"/>
    <s v="Normal"/>
    <s v="Apr  5 2025  2:40PM"/>
    <x v="22"/>
    <s v="332336"/>
    <x v="0"/>
    <s v="6-Jan-2026"/>
    <s v="FIZA.SHEIKH"/>
    <m/>
  </r>
  <r>
    <s v="400"/>
    <x v="1"/>
    <s v="R-123692-2026"/>
    <s v="FMB-920"/>
    <s v="BDX-427"/>
    <s v="MUHAMMAD ALI"/>
    <s v="SUZUKI"/>
    <s v="B106103"/>
    <s v="PK10006097"/>
    <s v="DUBAI ISLAMIC BANK PAKISTAN LTD."/>
    <s v="MUHAMMAD ALI"/>
    <s v="LEASING"/>
    <s v="Jan 16 2026  4:17PM"/>
    <s v="10711"/>
    <s v="KARACHI"/>
    <s v="Normal"/>
    <s v="Apr 22 2022 12:00AM"/>
    <x v="22"/>
    <s v="251425"/>
    <x v="0"/>
    <s v="26-Jan-2026"/>
    <s v="FIZA.SHEIKH"/>
    <m/>
  </r>
  <r>
    <s v="401"/>
    <x v="1"/>
    <s v="R-123343-2026"/>
    <s v="FMB910"/>
    <s v="BWB-449(REMOVED)"/>
    <s v="SUHAIL AHMED"/>
    <s v="SUZUKI"/>
    <s v="6R143619(REMOVED)"/>
    <s v="NF1AET306H1044024(REMOVED)"/>
    <m/>
    <s v="SUHAIL AHMED"/>
    <s v="RENTAL"/>
    <s v="Jan 12 2026 12:45PM"/>
    <s v="10695"/>
    <s v="KARACHI"/>
    <s v="Normal"/>
    <s v="Jan 12 2026 12:00AM"/>
    <x v="22"/>
    <s v="306923"/>
    <x v="0"/>
    <s v="12-Jan-2026"/>
    <s v="FIZA.SHEIKH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7">
  <r>
    <n v="1"/>
    <x v="0"/>
    <s v="ATK-761"/>
    <s v="6R164624"/>
    <n v="1064618"/>
    <s v="2025-01-08 13:20:22"/>
    <n v="10000"/>
    <s v="Accepted"/>
    <x v="0"/>
    <s v="Eligible"/>
    <n v="10000"/>
    <n v="10000"/>
    <d v="2026-01-29T00:00:00"/>
    <s v="AGHA.M.JAFFER"/>
    <s v="Accepted"/>
    <s v="Online Transfer"/>
    <s v="Renewal"/>
    <s v="-"/>
    <s v="-"/>
    <n v="0"/>
  </r>
  <r>
    <n v="2"/>
    <x v="0"/>
    <s v="AEC-015"/>
    <s v="2A33456"/>
    <n v="7020728"/>
    <s v="2023-01-26 17:00:23"/>
    <n v="12000"/>
    <s v="Accepted"/>
    <x v="0"/>
    <s v="Eligible"/>
    <n v="12000"/>
    <n v="12000"/>
    <d v="2026-01-25T00:00:00"/>
    <s v="AGHA.M.JAFFER"/>
    <s v="Accepted"/>
    <s v="Online Transfer"/>
    <s v="Renewal"/>
    <s v="-"/>
    <s v="-"/>
    <n v="0"/>
  </r>
  <r>
    <n v="3"/>
    <x v="0"/>
    <s v="BZH-989"/>
    <s v="2A64298"/>
    <s v="KHI-7042335"/>
    <s v="2024-01-24 14:20:12"/>
    <n v="13000"/>
    <s v="Pending"/>
    <x v="0"/>
    <s v="Eligible"/>
    <n v="13000"/>
    <n v="13000"/>
    <d v="2026-01-28T00:00:00"/>
    <s v="AGHA.M.JAFFER"/>
    <s v="Pending"/>
    <s v="Cash"/>
    <s v="Renewal"/>
    <s v="-"/>
    <s v="-"/>
    <m/>
  </r>
  <r>
    <n v="4"/>
    <x v="0"/>
    <s v="LHE10220254"/>
    <s v="575826-L"/>
    <s v="64787-1225"/>
    <s v="2025-02-10 14:21:04"/>
    <n v="11000"/>
    <s v="Accepted"/>
    <x v="0"/>
    <s v="Eligible"/>
    <n v="11000"/>
    <n v="11000"/>
    <d v="2026-01-29T00:00:00"/>
    <s v="AGHA.M.JAFFER"/>
    <s v="Accepted"/>
    <s v="Online Transfer"/>
    <s v="Renewal"/>
    <s v="-"/>
    <s v="-"/>
    <n v="0"/>
  </r>
  <r>
    <n v="5"/>
    <x v="0"/>
    <s v="LHE10220253"/>
    <s v="575824-L"/>
    <s v="64787-1125"/>
    <s v="2025-02-10 14:17:03"/>
    <n v="11000"/>
    <s v="Accepted"/>
    <x v="0"/>
    <s v="Eligible"/>
    <n v="11000"/>
    <n v="11000"/>
    <d v="2026-01-29T00:00:00"/>
    <s v="AGHA.M.JAFFER"/>
    <s v="Accepted"/>
    <s v="Online Transfer"/>
    <s v="Renewal"/>
    <s v="-"/>
    <s v="-"/>
    <n v="0"/>
  </r>
  <r>
    <n v="6"/>
    <x v="0"/>
    <s v="LHE102202521"/>
    <s v="634572-L"/>
    <s v="90858-0525"/>
    <s v="2025-02-10 15:31:06"/>
    <n v="11000"/>
    <s v="Accepted"/>
    <x v="0"/>
    <s v="Eligible"/>
    <n v="11000"/>
    <n v="11000"/>
    <d v="2026-01-29T00:00:00"/>
    <s v="AGHA.M.JAFFER"/>
    <s v="Accepted"/>
    <s v="Online Transfer"/>
    <s v="Renewal"/>
    <s v="-"/>
    <s v="-"/>
    <n v="0"/>
  </r>
  <r>
    <n v="7"/>
    <x v="0"/>
    <s v="BK-8578"/>
    <s v="1GD5218496"/>
    <s v="R-1100895"/>
    <s v="2025-02-07 00:00:00"/>
    <n v="11000"/>
    <s v="Accepted"/>
    <x v="0"/>
    <s v="Eligible"/>
    <n v="11000"/>
    <n v="11000"/>
    <d v="2026-01-29T00:00:00"/>
    <s v="AGHA.M.JAFFER"/>
    <s v="Accepted"/>
    <s v="Online Transfer"/>
    <s v="Renewal"/>
    <s v="-"/>
    <s v="-"/>
    <n v="0"/>
  </r>
  <r>
    <n v="8"/>
    <x v="0"/>
    <s v="AKY-119"/>
    <n v="12941882"/>
    <s v="R045343"/>
    <s v="2023-02-07 16:25:57"/>
    <n v="10000"/>
    <s v="Accepted"/>
    <x v="0"/>
    <s v="Eligible"/>
    <n v="10000"/>
    <n v="10000"/>
    <d v="2026-01-31T00:00:00"/>
    <s v="AGHA.M.JAFFER"/>
    <s v="Accepted"/>
    <s v="Online Transfer"/>
    <s v="Renewal"/>
    <s v="-"/>
    <s v="-"/>
    <n v="0"/>
  </r>
  <r>
    <n v="9"/>
    <x v="0"/>
    <s v="AUJ-627"/>
    <n v="24431513141"/>
    <s v="R2008894"/>
    <s v="2025-02-13 16:35:57"/>
    <n v="14500"/>
    <s v="Accepted"/>
    <x v="0"/>
    <s v="Eligible"/>
    <n v="14500"/>
    <n v="14500"/>
    <d v="2026-01-31T00:00:00"/>
    <s v="AGHA.M.JAFFER"/>
    <s v="Accepted"/>
    <s v="Online Transfer"/>
    <s v="Renewal"/>
    <s v="-"/>
    <s v="-"/>
    <n v="0"/>
  </r>
  <r>
    <n v="10"/>
    <x v="0"/>
    <s v="AUE-415"/>
    <n v="348903"/>
    <n v="7048074"/>
    <s v="2025-02-09 00:00:00"/>
    <n v="15500"/>
    <s v="Accepted"/>
    <x v="0"/>
    <s v="Eligible"/>
    <n v="15500"/>
    <n v="15500"/>
    <d v="2026-01-31T00:00:00"/>
    <s v="AGHA.M.JAFFER"/>
    <s v="Accepted"/>
    <s v="Online Transfer"/>
    <s v="Renewal"/>
    <s v="-"/>
    <s v="-"/>
    <n v="0"/>
  </r>
  <r>
    <n v="11"/>
    <x v="0"/>
    <s v="AJD-579"/>
    <n v="12932245"/>
    <s v="R035767"/>
    <s v="2024-02-06 13:48:29"/>
    <n v="13000"/>
    <s v="Accepted"/>
    <x v="0"/>
    <s v="Eligible"/>
    <n v="13000"/>
    <n v="13000"/>
    <d v="2026-01-31T00:00:00"/>
    <s v="AGHA.M.JAFFER"/>
    <s v="Accepted"/>
    <s v="Online Transfer"/>
    <s v="Renewal"/>
    <s v="-"/>
    <s v="-"/>
    <n v="0"/>
  </r>
  <r>
    <n v="12"/>
    <x v="0"/>
    <s v="BK-1848"/>
    <s v="G4NAMH316009"/>
    <s v="NNAQL51AZKP516038"/>
    <s v="2022-02-14 10:39:18"/>
    <n v="15500"/>
    <s v="Accepted"/>
    <x v="0"/>
    <s v="Eligible"/>
    <n v="15500"/>
    <n v="15500"/>
    <d v="2026-01-31T00:00:00"/>
    <s v="AGHA.M.JAFFER"/>
    <s v="Accepted"/>
    <s v="Online Transfer"/>
    <s v="Renewal"/>
    <s v="-"/>
    <s v="-"/>
    <n v="0"/>
  </r>
  <r>
    <n v="13"/>
    <x v="0"/>
    <s v="BYG-333"/>
    <s v="Q364319"/>
    <n v="7063500"/>
    <s v="2022-02-11 18:10:36"/>
    <n v="12000"/>
    <s v="Accepted"/>
    <x v="0"/>
    <s v="Eligible"/>
    <n v="12000"/>
    <n v="12000"/>
    <d v="2026-01-28T00:00:00"/>
    <s v="AGHA.M.JAFFER"/>
    <s v="Accepted"/>
    <s v="Online Transfer"/>
    <s v="Renewal"/>
    <s v="-"/>
    <s v="-"/>
    <n v="0"/>
  </r>
  <r>
    <n v="14"/>
    <x v="0"/>
    <s v="BMV-084"/>
    <n v="17513922"/>
    <s v="R228105"/>
    <s v="2022-02-03 20:39:11"/>
    <n v="10000"/>
    <s v="Accepted"/>
    <x v="0"/>
    <s v="Eligible"/>
    <n v="10000"/>
    <n v="10000"/>
    <d v="2026-01-29T00:00:00"/>
    <s v="AGHA.M.JAFFER"/>
    <s v="Accepted"/>
    <s v="Online Transfer"/>
    <s v="Renewal"/>
    <s v="-"/>
    <s v="-"/>
    <n v="0"/>
  </r>
  <r>
    <n v="15"/>
    <x v="0"/>
    <s v="TLA-410"/>
    <s v="FE6-101406H"/>
    <s v="O4641"/>
    <s v="2023-02-10 12:57:58"/>
    <n v="10000"/>
    <s v="Accepted"/>
    <x v="0"/>
    <s v="Eligible"/>
    <n v="10000"/>
    <n v="10000"/>
    <d v="2026-01-31T00:00:00"/>
    <s v="AGHA.M.JAFFER"/>
    <s v="Accepted"/>
    <s v="Online Transfer"/>
    <s v="Renewal"/>
    <s v="-"/>
    <s v="-"/>
    <n v="0"/>
  </r>
  <r>
    <n v="16"/>
    <x v="0"/>
    <s v="AJP-638"/>
    <s v="L12B51010471"/>
    <s v="NFBGN862XNR017490"/>
    <s v="2024-02-06 13:51:06"/>
    <n v="11000"/>
    <s v="Accepted"/>
    <x v="0"/>
    <s v="Eligible"/>
    <n v="11000"/>
    <n v="11000"/>
    <d v="2026-01-31T00:00:00"/>
    <s v="AGHA.M.JAFFER"/>
    <s v="Accepted"/>
    <s v="Online Transfer"/>
    <s v="Renewal"/>
    <s v="-"/>
    <s v="-"/>
    <n v="0"/>
  </r>
  <r>
    <n v="17"/>
    <x v="0"/>
    <s v="AZF-727"/>
    <s v="Y795284"/>
    <s v="NZE140-2163332"/>
    <s v="2023-01-10 15:15:20"/>
    <n v="13000"/>
    <s v="Accepted"/>
    <x v="0"/>
    <s v="Eligible"/>
    <n v="13000"/>
    <n v="13000"/>
    <d v="2026-01-31T00:00:00"/>
    <s v="AGHA.M.JAFFER"/>
    <s v="Accepted"/>
    <s v="Online Transfer"/>
    <s v="Renewal"/>
    <s v="-"/>
    <s v="-"/>
    <n v="0"/>
  </r>
  <r>
    <n v="18"/>
    <x v="0"/>
    <s v="GJRN782065"/>
    <n v="4802145"/>
    <s v="018823"/>
    <s v="2023-09-19 16:33:00"/>
    <n v="13000"/>
    <s v="Accepted"/>
    <x v="0"/>
    <s v="Eligible"/>
    <n v="13000"/>
    <n v="13000"/>
    <d v="2026-01-30T00:00:00"/>
    <s v="AGHA.M.JAFFER"/>
    <s v="Accepted"/>
    <s v="Online Transfer"/>
    <s v="Renewal"/>
    <s v="-"/>
    <s v="-"/>
    <n v="0"/>
  </r>
  <r>
    <n v="19"/>
    <x v="0"/>
    <s v="AWE-227"/>
    <s v="1KR-0451276"/>
    <s v="KSP90-2029472"/>
    <s v="2024-02-10 16:31:54"/>
    <n v="13000"/>
    <s v="Accepted"/>
    <x v="0"/>
    <s v="Eligible"/>
    <n v="13000"/>
    <n v="13000"/>
    <d v="2026-01-31T00:00:00"/>
    <s v="AGHA.M.JAFFER"/>
    <s v="Accepted"/>
    <s v="Online Transfer"/>
    <s v="Renewal"/>
    <s v="-"/>
    <s v="-"/>
    <n v="0"/>
  </r>
  <r>
    <n v="20"/>
    <x v="0"/>
    <s v="BJZ-455"/>
    <s v="PKS13037090"/>
    <s v="RS413PK10037071"/>
    <s v="2024-02-12 10:15:31"/>
    <n v="15500"/>
    <s v="Accepted"/>
    <x v="0"/>
    <s v="Eligible"/>
    <n v="15500"/>
    <n v="15500"/>
    <d v="2026-01-30T00:00:00"/>
    <s v="AGHA.M.JAFFER"/>
    <s v="Accepted"/>
    <s v="Online Transfer"/>
    <s v="Renewal"/>
    <s v="-"/>
    <s v="-"/>
    <n v="0"/>
  </r>
  <r>
    <n v="21"/>
    <x v="0"/>
    <s v="APW-488"/>
    <n v="243296"/>
    <n v="10143297"/>
    <s v="2023-02-01 13:18:29"/>
    <n v="14000"/>
    <s v="Accepted"/>
    <x v="0"/>
    <s v="Eligible"/>
    <n v="14000"/>
    <n v="14000"/>
    <d v="2026-01-30T00:00:00"/>
    <s v="AGHA.M.JAFFER"/>
    <s v="Accepted"/>
    <s v="Online Transfer"/>
    <s v="Renewal"/>
    <s v="-"/>
    <s v="-"/>
    <n v="0"/>
  </r>
  <r>
    <n v="22"/>
    <x v="0"/>
    <s v="LEE15-2647"/>
    <s v="Z288429"/>
    <n v="4039523"/>
    <s v="2024-02-06 11:18:00"/>
    <n v="10000"/>
    <s v="Accepted"/>
    <x v="0"/>
    <s v="Eligible"/>
    <n v="10000"/>
    <n v="10000"/>
    <d v="2026-01-27T00:00:00"/>
    <s v="AGHA.M.JAFFER"/>
    <s v="Accepted"/>
    <s v="Online Transfer"/>
    <s v="Renewal"/>
    <s v="-"/>
    <s v="-"/>
    <n v="0"/>
  </r>
  <r>
    <n v="23"/>
    <x v="0"/>
    <s v="AVW-037"/>
    <s v="1KR-0284643"/>
    <s v="AVW-037"/>
    <s v="2025-01-20 10:53:51"/>
    <n v="10000"/>
    <s v="Accepted"/>
    <x v="0"/>
    <s v="Eligible"/>
    <n v="10000"/>
    <n v="10000"/>
    <d v="2026-01-26T00:00:00"/>
    <s v="AGHA.M.JAFFER"/>
    <s v="Accepted"/>
    <s v="Online Transfer"/>
    <s v="Renewal"/>
    <s v="-"/>
    <s v="-"/>
    <n v="0"/>
  </r>
  <r>
    <n v="24"/>
    <x v="0"/>
    <s v="BAY-565"/>
    <s v="K12MR1011522"/>
    <s v="NF1SZC63S00111514"/>
    <s v="2025-02-11 00:00:00"/>
    <n v="12500"/>
    <s v="Accepted"/>
    <x v="0"/>
    <s v="Eligible"/>
    <n v="12500"/>
    <n v="12500"/>
    <d v="2026-01-30T00:00:00"/>
    <s v="AGHA.M.JAFFER"/>
    <s v="Accepted"/>
    <s v="Online Transfer"/>
    <s v="Renewal"/>
    <s v="-"/>
    <s v="-"/>
    <n v="0"/>
  </r>
  <r>
    <n v="25"/>
    <x v="0"/>
    <s v="AJA-313"/>
    <s v="Q089581"/>
    <n v="6067054"/>
    <s v="2022-02-14 10:22:56"/>
    <n v="11000"/>
    <s v="Accepted"/>
    <x v="0"/>
    <s v="Eligible"/>
    <n v="11000"/>
    <n v="11000"/>
    <d v="2026-01-30T00:00:00"/>
    <s v="AGHA.M.JAFFER"/>
    <s v="Accepted"/>
    <s v="Online Transfer"/>
    <s v="Renewal"/>
    <s v="-"/>
    <s v="-"/>
    <n v="0"/>
  </r>
  <r>
    <n v="26"/>
    <x v="0"/>
    <s v="BZN-431"/>
    <s v="KF-J917417"/>
    <s v="LA350S-0214491"/>
    <s v="2024-01-02 18:14:44"/>
    <n v="12000"/>
    <s v="Accepted"/>
    <x v="0"/>
    <s v="Eligible"/>
    <n v="12000"/>
    <n v="12000"/>
    <d v="2026-01-30T00:00:00"/>
    <s v="AGHA.M.JAFFER"/>
    <s v="Accepted"/>
    <s v="Online Transfer"/>
    <s v="Renewal"/>
    <s v="-"/>
    <s v="-"/>
    <n v="0"/>
  </r>
  <r>
    <n v="27"/>
    <x v="0"/>
    <s v="BZN-432"/>
    <s v="KF-J904335"/>
    <s v="LA350S-0208051"/>
    <s v="2024-01-02 17:46:00"/>
    <n v="12000"/>
    <s v="Accepted"/>
    <x v="0"/>
    <s v="Eligible"/>
    <n v="12000"/>
    <n v="12000"/>
    <d v="2026-01-30T00:00:00"/>
    <s v="AGHA.M.JAFFER"/>
    <s v="Accepted"/>
    <s v="Online Transfer"/>
    <s v="Renewal"/>
    <s v="-"/>
    <s v="-"/>
    <n v="0"/>
  </r>
  <r>
    <n v="28"/>
    <x v="0"/>
    <s v="LE19-5693"/>
    <s v="Q336769"/>
    <s v="R7035888"/>
    <s v="2026-01-30 00:00:00"/>
    <n v="16500"/>
    <s v="Accepted"/>
    <x v="0"/>
    <s v="Eligible"/>
    <n v="16500"/>
    <n v="16500"/>
    <d v="2026-01-30T00:00:00"/>
    <s v="AGHA.M.JAFFER"/>
    <s v="Accepted"/>
    <s v="Online Transfer"/>
    <s v="Conversion"/>
    <s v="-"/>
    <s v="-"/>
    <n v="0"/>
  </r>
  <r>
    <n v="29"/>
    <x v="0"/>
    <s v="LEB17-834"/>
    <s v="LEB17-84"/>
    <s v="LEB17-3"/>
    <s v="2023-02-11 18:06:23"/>
    <n v="13000"/>
    <s v="Accepted"/>
    <x v="0"/>
    <s v="Eligible"/>
    <n v="13000"/>
    <n v="13000"/>
    <d v="2026-01-30T00:00:00"/>
    <s v="AGHA.M.JAFFER"/>
    <s v="Accepted"/>
    <s v="Online Transfer"/>
    <s v="Renewal"/>
    <s v="-"/>
    <s v="-"/>
    <n v="0"/>
  </r>
  <r>
    <n v="30"/>
    <x v="0"/>
    <s v="ATU-925"/>
    <s v="G4NALUS09277"/>
    <s v="PMHJ2813SLN200003"/>
    <s v="2026-01-29 00:00:00"/>
    <n v="14500"/>
    <s v="Accepted"/>
    <x v="0"/>
    <s v="Eligible"/>
    <n v="14500"/>
    <n v="14500"/>
    <d v="2026-01-29T00:00:00"/>
    <s v="AGHA.M.JAFFER"/>
    <s v="Accepted"/>
    <s v="Online Transfer"/>
    <s v="Conversion"/>
    <s v="-"/>
    <s v="-"/>
    <n v="0"/>
  </r>
  <r>
    <n v="31"/>
    <x v="0"/>
    <s v="BG-7794"/>
    <s v="1GD0434603"/>
    <s v="GUN156R-1090426"/>
    <s v="2026-01-29 00:00:00"/>
    <n v="16000"/>
    <s v="Accepted"/>
    <x v="0"/>
    <s v="Eligible"/>
    <n v="16000"/>
    <n v="16000"/>
    <d v="2026-01-29T00:00:00"/>
    <s v="AGHA.M.JAFFER"/>
    <s v="Accepted"/>
    <s v="Cash Deposit"/>
    <s v="Conversion"/>
    <s v="-"/>
    <s v="-"/>
    <n v="0"/>
  </r>
  <r>
    <n v="32"/>
    <x v="0"/>
    <s v="LED16-6624"/>
    <s v="Z443924"/>
    <n v="4078174"/>
    <s v="2021-02-09 13:49:24"/>
    <n v="14500"/>
    <s v="Accepted"/>
    <x v="0"/>
    <s v="Eligible"/>
    <n v="14500"/>
    <n v="14500"/>
    <d v="2026-01-29T00:00:00"/>
    <s v="AGHA.M.JAFFER"/>
    <s v="Accepted"/>
    <s v="Online Transfer"/>
    <s v="Renewal"/>
    <s v="-"/>
    <s v="-"/>
    <n v="0"/>
  </r>
  <r>
    <n v="33"/>
    <x v="0"/>
    <s v="BVP-378"/>
    <s v="JL473Q4L3EE503719"/>
    <s v="NKMA2CDR4L1000061"/>
    <s v="2022-10-10 12:52:00"/>
    <n v="15500"/>
    <s v="Accepted"/>
    <x v="0"/>
    <s v="Eligible"/>
    <n v="15500"/>
    <n v="15500"/>
    <d v="2026-01-29T00:00:00"/>
    <s v="AGHA.M.JAFFER"/>
    <s v="Accepted"/>
    <s v="Online Transfer"/>
    <s v="Renewal"/>
    <s v="-"/>
    <s v="-"/>
    <n v="0"/>
  </r>
  <r>
    <n v="34"/>
    <x v="0"/>
    <s v="BZH-985"/>
    <s v="6R291584"/>
    <s v="NF1AET306H1191643"/>
    <s v="2025-02-12 00:00:00"/>
    <n v="13500"/>
    <s v="Accepted"/>
    <x v="0"/>
    <s v="Eligible"/>
    <n v="13500"/>
    <n v="13500"/>
    <d v="2026-01-29T00:00:00"/>
    <s v="AGHA.M.JAFFER"/>
    <s v="Accepted"/>
    <s v="Online Transfer"/>
    <s v="Renewal"/>
    <s v="-"/>
    <s v="-"/>
    <n v="0"/>
  </r>
  <r>
    <n v="35"/>
    <x v="0"/>
    <s v="BXD-696"/>
    <s v="2A54108"/>
    <n v="70344"/>
    <s v="2022-02-11 15:37:08"/>
    <n v="15500"/>
    <s v="Accepted"/>
    <x v="0"/>
    <s v="Eligible"/>
    <n v="15500"/>
    <n v="15500"/>
    <d v="2026-01-28T00:00:00"/>
    <s v="AGHA.M.JAFFER"/>
    <s v="Accepted"/>
    <s v="Online Transfer"/>
    <s v="Renewal"/>
    <s v="-"/>
    <s v="-"/>
    <n v="0"/>
  </r>
  <r>
    <n v="36"/>
    <x v="0"/>
    <s v="BTU-940"/>
    <n v="170171"/>
    <n v="1070152"/>
    <s v="2024-02-06 11:33:24"/>
    <n v="14000"/>
    <s v="Accepted"/>
    <x v="0"/>
    <s v="Eligible"/>
    <n v="14000"/>
    <n v="14000"/>
    <d v="2026-01-28T00:00:00"/>
    <s v="AGHA.M.JAFFER"/>
    <s v="Accepted"/>
    <s v="Online Transfer"/>
    <s v="Renewal"/>
    <s v="-"/>
    <s v="-"/>
    <n v="0"/>
  </r>
  <r>
    <n v="37"/>
    <x v="0"/>
    <s v="BSZ-013"/>
    <s v="2A18833"/>
    <n v="9507684"/>
    <s v="2021-02-08 15:48:00"/>
    <n v="15500"/>
    <s v="Accepted"/>
    <x v="0"/>
    <s v="Eligible"/>
    <n v="15500"/>
    <n v="15500"/>
    <d v="2026-01-28T00:00:00"/>
    <s v="AGHA.M.JAFFER"/>
    <s v="Accepted"/>
    <s v="Online Transfer"/>
    <s v="Renewal"/>
    <s v="-"/>
    <s v="-"/>
    <n v="0"/>
  </r>
  <r>
    <n v="38"/>
    <x v="0"/>
    <s v="CCD-669"/>
    <s v="Q375679(A)"/>
    <s v="CCD-669"/>
    <s v="2026-01-28 00:00:00"/>
    <n v="16000"/>
    <s v="Accepted"/>
    <x v="0"/>
    <s v="Eligible"/>
    <n v="16000"/>
    <n v="16000"/>
    <d v="2026-01-28T00:00:00"/>
    <s v="AGHA.M.JAFFER"/>
    <s v="Accepted"/>
    <s v="Online Transfer"/>
    <s v="Conversion"/>
    <s v="-"/>
    <s v="-"/>
    <n v="0"/>
  </r>
  <r>
    <n v="39"/>
    <x v="0"/>
    <s v="BSZ-265"/>
    <n v="168265"/>
    <n v="10068257"/>
    <s v="2021-02-08 12:18:00"/>
    <n v="13000"/>
    <s v="Accepted"/>
    <x v="0"/>
    <s v="Eligible"/>
    <n v="13000"/>
    <n v="13000"/>
    <d v="2026-01-28T00:00:00"/>
    <s v="AGHA.M.JAFFER"/>
    <s v="Accepted"/>
    <s v="Online Transfer"/>
    <s v="Renewal"/>
    <s v="-"/>
    <s v="-"/>
    <n v="0"/>
  </r>
  <r>
    <n v="40"/>
    <x v="0"/>
    <s v="BYE-058"/>
    <s v="R1009318"/>
    <n v="109380"/>
    <s v="2023-02-10 13:15:51"/>
    <n v="13000"/>
    <s v="Accepted"/>
    <x v="0"/>
    <s v="Eligible"/>
    <n v="13000"/>
    <n v="13000"/>
    <d v="2026-01-28T00:00:00"/>
    <s v="AGHA.M.JAFFER"/>
    <s v="Accepted"/>
    <s v="Cash Deposit"/>
    <s v="Renewal"/>
    <s v="-"/>
    <s v="-"/>
    <n v="0"/>
  </r>
  <r>
    <n v="41"/>
    <x v="0"/>
    <s v="BVQ-449"/>
    <s v="L15Z81003589"/>
    <s v="R010014"/>
    <s v="2022-02-04 16:13:34"/>
    <n v="15500"/>
    <s v="Accepted"/>
    <x v="0"/>
    <s v="Eligible"/>
    <n v="15500"/>
    <n v="15500"/>
    <d v="2026-01-27T00:00:00"/>
    <s v="AGHA.M.JAFFER"/>
    <s v="Accepted"/>
    <s v="Online Transfer"/>
    <s v="Renewal"/>
    <s v="-"/>
    <s v="-"/>
    <n v="0"/>
  </r>
  <r>
    <n v="42"/>
    <x v="0"/>
    <s v="AHC-205"/>
    <n v="191887"/>
    <n v="10091903"/>
    <s v="2022-02-03 17:35:27"/>
    <n v="12000"/>
    <s v="Accepted"/>
    <x v="0"/>
    <s v="Eligible"/>
    <n v="12000"/>
    <n v="12000"/>
    <d v="2026-01-26T00:00:00"/>
    <s v="AGHA.M.JAFFER"/>
    <s v="Accepted"/>
    <s v="Online Transfer"/>
    <s v="Renewal"/>
    <s v="-"/>
    <s v="-"/>
    <n v="0"/>
  </r>
  <r>
    <n v="43"/>
    <x v="0"/>
    <s v="LHE822170"/>
    <s v="2A18649"/>
    <n v="9507598"/>
    <s v="2021-02-08 17:00:13"/>
    <n v="13000"/>
    <s v="Accepted"/>
    <x v="0"/>
    <s v="Eligible"/>
    <n v="13000"/>
    <n v="13000"/>
    <d v="2026-01-26T00:00:00"/>
    <s v="AGHA.M.JAFFER"/>
    <s v="Accepted"/>
    <s v="Online Transfer"/>
    <s v="Renewal"/>
    <s v="-"/>
    <s v="-"/>
    <n v="0"/>
  </r>
  <r>
    <n v="44"/>
    <x v="0"/>
    <s v="KHI322275"/>
    <s v="07920"/>
    <n v="12389"/>
    <s v="2022-02-03 16:40:40"/>
    <n v="12000"/>
    <s v="Accepted"/>
    <x v="0"/>
    <s v="Eligible"/>
    <n v="12000"/>
    <n v="12000"/>
    <d v="2026-01-26T00:00:00"/>
    <s v="AGHA.M.JAFFER"/>
    <s v="Accepted"/>
    <s v="Online Transfer"/>
    <s v="Renewal"/>
    <s v="-"/>
    <s v="-"/>
    <n v="0"/>
  </r>
  <r>
    <n v="45"/>
    <x v="0"/>
    <s v="MUL2712024"/>
    <s v="Z01953"/>
    <n v="900995"/>
    <s v="2024-01-27 12:55:30"/>
    <n v="13000"/>
    <s v="Accepted"/>
    <x v="0"/>
    <s v="Eligible"/>
    <n v="13000"/>
    <n v="13000"/>
    <d v="2026-01-26T00:00:00"/>
    <s v="AGHA.M.JAFFER"/>
    <s v="Accepted"/>
    <s v="Online Transfer"/>
    <s v="Renewal"/>
    <s v="-"/>
    <s v="-"/>
    <n v="0"/>
  </r>
  <r>
    <n v="46"/>
    <x v="0"/>
    <s v="BSJ-934"/>
    <s v="Q067400"/>
    <s v="R6044917"/>
    <s v="2026-01-26 00:00:00"/>
    <n v="11000"/>
    <s v="Accepted"/>
    <x v="0"/>
    <s v="Eligible"/>
    <n v="11000"/>
    <n v="11000"/>
    <d v="2026-01-24T00:00:00"/>
    <s v="AGHA.M.JAFFER"/>
    <s v="Accepted"/>
    <s v="Online Transfer"/>
    <s v="Conversion"/>
    <s v="-"/>
    <s v="-"/>
    <n v="0"/>
  </r>
  <r>
    <n v="47"/>
    <x v="0"/>
    <s v="AWG-826"/>
    <s v="R18Z16928944"/>
    <s v="NFBFC6669MR081527"/>
    <s v="2023-01-31 15:41:17"/>
    <n v="14000"/>
    <s v="Accepted"/>
    <x v="0"/>
    <s v="Eligible"/>
    <n v="14000"/>
    <n v="14000"/>
    <d v="2026-01-26T00:00:00"/>
    <s v="AGHA.M.JAFFER"/>
    <s v="Accepted"/>
    <s v="Online Transfer"/>
    <s v="Renewal"/>
    <s v="-"/>
    <s v="-"/>
    <n v="0"/>
  </r>
  <r>
    <n v="48"/>
    <x v="0"/>
    <s v="KHI271202410"/>
    <s v="KHI271202410"/>
    <s v="LA350S-0225126"/>
    <s v="2024-01-27 14:37:50"/>
    <n v="13000"/>
    <s v="Accepted"/>
    <x v="0"/>
    <s v="Eligible"/>
    <n v="13000"/>
    <n v="13000"/>
    <d v="2026-01-26T00:00:00"/>
    <s v="AGHA.M.JAFFER"/>
    <s v="Accepted"/>
    <s v="Online Transfer"/>
    <s v="Renewal"/>
    <s v="-"/>
    <s v="-"/>
    <n v="0"/>
  </r>
  <r>
    <n v="49"/>
    <x v="0"/>
    <s v="BYD-317"/>
    <s v="Q364109"/>
    <s v="R-7063294"/>
    <s v="2023-02-01 17:54:47"/>
    <n v="13000"/>
    <s v="Accepted"/>
    <x v="0"/>
    <s v="Eligible"/>
    <n v="13000"/>
    <n v="13000"/>
    <d v="2026-01-26T00:00:00"/>
    <s v="AGHA.M.JAFFER"/>
    <s v="Accepted"/>
    <s v="Online Transfer"/>
    <s v="Renewal"/>
    <s v="-"/>
    <s v="-"/>
    <n v="0"/>
  </r>
  <r>
    <n v="50"/>
    <x v="0"/>
    <s v="AFF-007"/>
    <n v="5190092"/>
    <n v="94062"/>
    <s v="2021-02-08 11:24:19"/>
    <n v="15500"/>
    <s v="Accepted"/>
    <x v="0"/>
    <s v="Eligible"/>
    <n v="15500"/>
    <n v="15500"/>
    <d v="2026-01-24T00:00:00"/>
    <s v="AGHA.M.JAFFER"/>
    <s v="Accepted"/>
    <s v="Online Transfer"/>
    <s v="Renewal"/>
    <s v="-"/>
    <s v="-"/>
    <n v="0"/>
  </r>
  <r>
    <n v="51"/>
    <x v="0"/>
    <s v="TKY-307"/>
    <n v="38148"/>
    <n v="100900"/>
    <s v="2023-01-06 18:11:13"/>
    <n v="14000"/>
    <s v="Accepted"/>
    <x v="0"/>
    <s v="Eligible"/>
    <n v="14000"/>
    <n v="14000"/>
    <d v="2026-01-26T00:00:00"/>
    <s v="AGHA.M.JAFFER"/>
    <s v="Accepted"/>
    <s v="Online Transfer"/>
    <s v="Renewal"/>
    <s v="-"/>
    <s v="-"/>
    <n v="0"/>
  </r>
  <r>
    <n v="52"/>
    <x v="0"/>
    <s v="BQZ-111"/>
    <s v="Q339059"/>
    <s v="ZRE172R-7038201"/>
    <s v="2026-01-26 00:00:00"/>
    <n v="16500"/>
    <s v="Accepted"/>
    <x v="0"/>
    <s v="Eligible"/>
    <n v="16500"/>
    <n v="16500"/>
    <d v="2026-01-24T00:00:00"/>
    <s v="AGHA.M.JAFFER"/>
    <s v="Accepted"/>
    <s v="Online Transfer"/>
    <s v="Conversion"/>
    <s v="-"/>
    <s v="-"/>
    <n v="0"/>
  </r>
  <r>
    <n v="53"/>
    <x v="0"/>
    <s v="ABU-851"/>
    <n v="167343"/>
    <n v="10067293"/>
    <s v="2024-02-06 11:57:19"/>
    <n v="15500"/>
    <s v="Accepted"/>
    <x v="0"/>
    <s v="Eligible"/>
    <n v="15500"/>
    <n v="15500"/>
    <d v="2026-01-24T00:00:00"/>
    <s v="AGHA.M.JAFFER"/>
    <s v="Accepted"/>
    <s v="Online Transfer"/>
    <s v="Renewal"/>
    <s v="-"/>
    <s v="-"/>
    <n v="0"/>
  </r>
  <r>
    <n v="54"/>
    <x v="0"/>
    <s v="LHE17120257"/>
    <s v="6R335917"/>
    <n v="1235971"/>
    <s v="2025-01-17 18:01:29"/>
    <n v="15500"/>
    <s v="Accepted"/>
    <x v="0"/>
    <s v="Eligible"/>
    <n v="15500"/>
    <n v="15500"/>
    <d v="2026-01-26T00:00:00"/>
    <s v="AGHA.M.JAFFER"/>
    <s v="Accepted"/>
    <s v="Online Transfer"/>
    <s v="Renewal"/>
    <s v="-"/>
    <s v="-"/>
    <n v="0"/>
  </r>
  <r>
    <n v="55"/>
    <x v="0"/>
    <s v="LEH14-2203"/>
    <s v="R18Z13746314"/>
    <s v="ER120346"/>
    <s v="2024-01-29 12:02:59"/>
    <n v="13000"/>
    <s v="Accepted"/>
    <x v="0"/>
    <s v="Eligible"/>
    <n v="13000"/>
    <n v="13000"/>
    <d v="2026-01-24T00:00:00"/>
    <s v="AGHA.M.JAFFER"/>
    <s v="Accepted"/>
    <s v="Online Transfer"/>
    <s v="Renewal"/>
    <s v="-"/>
    <s v="-"/>
    <n v="0"/>
  </r>
  <r>
    <n v="56"/>
    <x v="0"/>
    <s v="AHC-307"/>
    <n v="2086066"/>
    <n v="1302230546"/>
    <s v="2022-02-07 17:58:49"/>
    <n v="15500"/>
    <s v="Accepted"/>
    <x v="0"/>
    <s v="Eligible"/>
    <n v="15500"/>
    <n v="15500"/>
    <d v="2026-01-23T00:00:00"/>
    <s v="AGHA.M.JAFFER"/>
    <s v="Accepted"/>
    <s v="Online Transfer"/>
    <s v="Renewal"/>
    <s v="-"/>
    <s v="-"/>
    <n v="0"/>
  </r>
  <r>
    <n v="57"/>
    <x v="0"/>
    <s v="BSU-770"/>
    <s v="2A14934"/>
    <n v="9506014"/>
    <s v="2022-02-04 16:59:11"/>
    <n v="15500"/>
    <s v="Accepted"/>
    <x v="0"/>
    <s v="Eligible"/>
    <n v="15500"/>
    <n v="15500"/>
    <d v="2026-01-23T00:00:00"/>
    <s v="AGHA.M.JAFFER"/>
    <s v="Accepted"/>
    <s v="Cash Deposit"/>
    <s v="Renewal"/>
    <s v="-"/>
    <s v="-"/>
    <n v="0"/>
  </r>
  <r>
    <n v="58"/>
    <x v="0"/>
    <s v="BVV-649"/>
    <n v="81004965"/>
    <n v="1013718"/>
    <s v="2022-02-07 17:38:22"/>
    <n v="15500"/>
    <s v="Accepted"/>
    <x v="0"/>
    <s v="Eligible"/>
    <n v="15500"/>
    <n v="15500"/>
    <d v="2026-01-23T00:00:00"/>
    <s v="AGHA.M.JAFFER"/>
    <s v="Accepted"/>
    <s v="Online Transfer"/>
    <s v="Renewal"/>
    <s v="-"/>
    <s v="-"/>
    <n v="0"/>
  </r>
  <r>
    <n v="59"/>
    <x v="0"/>
    <s v="BQK-381"/>
    <s v="L13Z17533595"/>
    <s v="NFBGM1647KR252873"/>
    <s v="2022-02-03 13:51:08"/>
    <n v="9000"/>
    <s v="Accepted"/>
    <x v="0"/>
    <s v="Eligible"/>
    <n v="9000"/>
    <n v="9000"/>
    <d v="2026-01-28T00:00:00"/>
    <s v="AGHA.M.JAFFER"/>
    <s v="Accepted"/>
    <s v="Cash"/>
    <s v="Renewal"/>
    <s v="-"/>
    <s v="-"/>
    <n v="0"/>
  </r>
  <r>
    <n v="60"/>
    <x v="0"/>
    <s v="BMR-741"/>
    <s v="R18Z12934811"/>
    <s v="NFBFC6666JR038226"/>
    <s v="2022-02-02 16:00:07"/>
    <n v="15500"/>
    <s v="Accepted"/>
    <x v="0"/>
    <s v="Eligible"/>
    <n v="15500"/>
    <n v="15500"/>
    <d v="2026-01-22T00:00:00"/>
    <s v="AGHA.M.JAFFER"/>
    <s v="Accepted"/>
    <s v="Online Transfer"/>
    <s v="Renewal"/>
    <s v="-"/>
    <s v="-"/>
    <n v="0"/>
  </r>
  <r>
    <n v="61"/>
    <x v="0"/>
    <s v="LB-4422"/>
    <n v="5291185"/>
    <n v="5543902"/>
    <s v="2023-01-31 10:11:38"/>
    <n v="12000"/>
    <s v="Accepted"/>
    <x v="0"/>
    <s v="Eligible"/>
    <n v="12000"/>
    <n v="12000"/>
    <d v="2026-01-18T00:00:00"/>
    <s v="AGHA.M.JAFFER"/>
    <s v="Accepted"/>
    <s v="Online Transfer"/>
    <s v="Renewal"/>
    <s v="-"/>
    <s v="-"/>
    <n v="0"/>
  </r>
  <r>
    <n v="62"/>
    <x v="0"/>
    <s v="AXJ-881"/>
    <n v="212285"/>
    <n v="1112346"/>
    <s v="2026-01-22 00:00:00"/>
    <n v="18000"/>
    <s v="Accepted"/>
    <x v="0"/>
    <s v="Eligible"/>
    <n v="18000"/>
    <n v="18000"/>
    <d v="2026-01-22T00:00:00"/>
    <s v="AGHA.M.JAFFER"/>
    <s v="Accepted"/>
    <s v="Online Transfer"/>
    <s v="Conversion"/>
    <s v="-"/>
    <s v="-"/>
    <n v="0"/>
  </r>
  <r>
    <n v="63"/>
    <x v="0"/>
    <s v="AGM-787"/>
    <s v="6R200150"/>
    <n v="1100158"/>
    <s v="2024-02-06 12:56:35"/>
    <n v="10000"/>
    <s v="Accepted"/>
    <x v="0"/>
    <s v="Eligible"/>
    <n v="10000"/>
    <n v="10000"/>
    <d v="2026-01-22T00:00:00"/>
    <s v="AGHA.M.JAFFER"/>
    <s v="Accepted"/>
    <s v="Online Transfer"/>
    <s v="Renewal"/>
    <s v="-"/>
    <s v="-"/>
    <n v="0"/>
  </r>
  <r>
    <n v="64"/>
    <x v="0"/>
    <s v="AYE-963"/>
    <n v="7912561"/>
    <s v="NR002568"/>
    <s v="2026-01-22 00:00:00"/>
    <n v="13000"/>
    <s v="Accepted"/>
    <x v="0"/>
    <s v="Eligible"/>
    <n v="13000"/>
    <n v="13000"/>
    <d v="2026-01-22T00:00:00"/>
    <s v="AGHA.M.JAFFER"/>
    <s v="Accepted"/>
    <s v="Online Transfer"/>
    <s v="Conversion"/>
    <s v="-"/>
    <s v="-"/>
    <n v="0"/>
  </r>
  <r>
    <n v="65"/>
    <x v="0"/>
    <s v="BXY-800"/>
    <s v="L12B51013564"/>
    <s v="NFBGN8627NR024672"/>
    <s v="2023-01-17 14:05:43"/>
    <n v="15500"/>
    <s v="Accepted"/>
    <x v="0"/>
    <s v="Eligible"/>
    <n v="15500"/>
    <n v="15500"/>
    <d v="2026-01-21T00:00:00"/>
    <s v="AGHA.M.JAFFER"/>
    <s v="Accepted"/>
    <s v="Cash Deposit"/>
    <s v="Renewal"/>
    <s v="-"/>
    <s v="-"/>
    <n v="0"/>
  </r>
  <r>
    <n v="66"/>
    <x v="0"/>
    <s v="BHS-331"/>
    <s v="Z12908191"/>
    <s v="R010845"/>
    <s v="2024-01-15 00:00:00"/>
    <n v="10000"/>
    <s v="Accepted"/>
    <x v="0"/>
    <s v="Eligible"/>
    <n v="10000"/>
    <n v="10000"/>
    <d v="2026-01-16T00:00:00"/>
    <s v="AGHA.M.JAFFER"/>
    <s v="Accepted"/>
    <s v="Online Transfer"/>
    <s v="Renewal"/>
    <s v="-"/>
    <s v="-"/>
    <n v="0"/>
  </r>
  <r>
    <n v="67"/>
    <x v="0"/>
    <s v="AGU-013"/>
    <s v="Q042886"/>
    <s v="ZRE171R-6020367"/>
    <s v="2023-01-30 12:42:06"/>
    <n v="10000"/>
    <s v="Accepted"/>
    <x v="0"/>
    <s v="Eligible"/>
    <n v="10000"/>
    <n v="10000"/>
    <d v="2026-01-16T00:00:00"/>
    <s v="AGHA.M.JAFFER"/>
    <s v="Accepted"/>
    <s v="Online Transfer"/>
    <s v="Renewal"/>
    <s v="-"/>
    <s v="-"/>
    <n v="0"/>
  </r>
  <r>
    <n v="68"/>
    <x v="0"/>
    <s v="CAW-483"/>
    <s v="6R334258"/>
    <s v="NF1AET306H1234296"/>
    <s v="2025-01-18 14:12:13"/>
    <n v="10000"/>
    <s v="Accepted"/>
    <x v="0"/>
    <s v="Eligible"/>
    <n v="10000"/>
    <n v="10000"/>
    <d v="2026-01-21T00:00:00"/>
    <s v="AGHA.M.JAFFER"/>
    <s v="Accepted"/>
    <s v="Online Transfer"/>
    <s v="Renewal"/>
    <s v="-"/>
    <s v="-"/>
    <n v="0"/>
  </r>
  <r>
    <n v="69"/>
    <x v="0"/>
    <s v="MK-977"/>
    <n v="311348"/>
    <n v="35731"/>
    <s v="2024-01-27 11:58:14"/>
    <n v="14000"/>
    <s v="Accepted"/>
    <x v="0"/>
    <s v="Eligible"/>
    <n v="14000"/>
    <n v="14000"/>
    <d v="2026-01-21T00:00:00"/>
    <s v="AGHA.M.JAFFER"/>
    <s v="Accepted"/>
    <s v="Online Transfer"/>
    <s v="Renewal"/>
    <s v="-"/>
    <s v="-"/>
    <n v="0"/>
  </r>
  <r>
    <n v="70"/>
    <x v="0"/>
    <s v="BLU-284"/>
    <s v="K117509"/>
    <s v="H10017458"/>
    <s v="2025-01-31 00:00:00"/>
    <n v="11000"/>
    <s v="Accepted"/>
    <x v="0"/>
    <s v="Eligible"/>
    <n v="11000"/>
    <n v="11000"/>
    <d v="2026-01-21T00:00:00"/>
    <s v="AGHA.M.JAFFER"/>
    <s v="Accepted"/>
    <s v="Online Transfer"/>
    <s v="Renewal"/>
    <s v="-"/>
    <s v="-"/>
    <n v="0"/>
  </r>
  <r>
    <n v="71"/>
    <x v="0"/>
    <s v="ALW-048"/>
    <s v="2TRA934289"/>
    <s v="0894088"/>
    <s v="2021-02-04 17:35:14"/>
    <n v="15500"/>
    <s v="Accepted"/>
    <x v="0"/>
    <s v="Eligible"/>
    <n v="15500"/>
    <n v="15500"/>
    <d v="2026-01-21T00:00:00"/>
    <s v="AGHA.M.JAFFER"/>
    <s v="Accepted"/>
    <s v="Online Transfer"/>
    <s v="Renewal"/>
    <s v="-"/>
    <s v="-"/>
    <n v="0"/>
  </r>
  <r>
    <n v="72"/>
    <x v="0"/>
    <s v="AEY-108"/>
    <s v="2A50499"/>
    <n v="7031819"/>
    <s v="2023-01-31 11:41:13"/>
    <n v="13000"/>
    <s v="Accepted"/>
    <x v="0"/>
    <s v="Eligible"/>
    <n v="13000"/>
    <n v="13000"/>
    <d v="2026-01-21T00:00:00"/>
    <s v="AGHA.M.JAFFER"/>
    <s v="Accepted"/>
    <s v="Online Transfer"/>
    <s v="Renewal"/>
    <s v="-"/>
    <s v="-"/>
    <n v="0"/>
  </r>
  <r>
    <n v="73"/>
    <x v="0"/>
    <s v="BHN422257"/>
    <s v="2A46016"/>
    <n v="7028805"/>
    <s v="2022-02-04 15:43:32"/>
    <n v="13500"/>
    <s v="Accepted"/>
    <x v="0"/>
    <s v="Eligible"/>
    <n v="13500"/>
    <n v="13500"/>
    <d v="2026-01-21T00:00:00"/>
    <s v="AGHA.M.JAFFER"/>
    <s v="Accepted"/>
    <s v="Cash Deposit"/>
    <s v="Renewal"/>
    <s v="-"/>
    <s v="-"/>
    <n v="0"/>
  </r>
  <r>
    <n v="74"/>
    <x v="0"/>
    <s v="AQE-199"/>
    <n v="4800593"/>
    <s v="R017277"/>
    <s v="2023-01-16 16:44:07"/>
    <n v="13000"/>
    <s v="Accepted"/>
    <x v="0"/>
    <s v="Eligible"/>
    <n v="13000"/>
    <n v="13000"/>
    <d v="2026-01-20T00:00:00"/>
    <s v="AGHA.M.JAFFER"/>
    <s v="Accepted"/>
    <s v="Online Transfer"/>
    <s v="Renewal"/>
    <s v="-"/>
    <s v="-"/>
    <n v="0"/>
  </r>
  <r>
    <n v="75"/>
    <x v="0"/>
    <s v="BK-9647"/>
    <n v="324829"/>
    <s v="KP311479"/>
    <s v="2023-01-04 19:38:08"/>
    <n v="15500"/>
    <s v="Accepted"/>
    <x v="0"/>
    <s v="Eligible"/>
    <n v="15500"/>
    <n v="15500"/>
    <d v="2026-01-14T00:00:00"/>
    <s v="AGHA.M.JAFFER"/>
    <s v="Accepted"/>
    <s v="Cash Deposit"/>
    <s v="Renewal"/>
    <s v="-"/>
    <s v="-"/>
    <n v="0"/>
  </r>
  <r>
    <n v="76"/>
    <x v="0"/>
    <s v="KHI12232"/>
    <s v="2A59513"/>
    <s v="R-9521512"/>
    <s v="2023-02-01 12:12:14"/>
    <n v="14500"/>
    <s v="Accepted"/>
    <x v="0"/>
    <s v="Eligible"/>
    <n v="14500"/>
    <n v="14500"/>
    <d v="2026-01-20T00:00:00"/>
    <s v="AGHA.M.JAFFER"/>
    <s v="Accepted"/>
    <s v="Online Transfer"/>
    <s v="Renewal"/>
    <s v="-"/>
    <s v="-"/>
    <n v="0"/>
  </r>
  <r>
    <n v="77"/>
    <x v="0"/>
    <s v="BVT-056"/>
    <s v="2A46152"/>
    <n v="9717093"/>
    <s v="2022-02-03 16:57:56"/>
    <n v="14000"/>
    <s v="Accepted"/>
    <x v="0"/>
    <s v="Eligible"/>
    <n v="14000"/>
    <n v="14000"/>
    <d v="2026-01-20T00:00:00"/>
    <s v="AGHA.M.JAFFER"/>
    <s v="Accepted"/>
    <s v="Cash Deposit"/>
    <s v="Renewal"/>
    <s v="-"/>
    <s v="-"/>
    <n v="0"/>
  </r>
  <r>
    <n v="78"/>
    <x v="0"/>
    <s v="BLL-023"/>
    <s v="PKS13039173"/>
    <s v="RS413PK10039175"/>
    <s v="2023-02-01 14:21:52"/>
    <n v="15500"/>
    <s v="Accepted"/>
    <x v="0"/>
    <s v="Eligible"/>
    <n v="15500"/>
    <n v="15500"/>
    <d v="2026-01-19T00:00:00"/>
    <s v="AGHA.M.JAFFER"/>
    <s v="Accepted"/>
    <s v="Cash Deposit"/>
    <s v="Renewal"/>
    <s v="-"/>
    <s v="-"/>
    <n v="0"/>
  </r>
  <r>
    <n v="79"/>
    <x v="0"/>
    <s v="AEW-011"/>
    <s v="AHNK06008"/>
    <s v="LVTDB216ND067708"/>
    <s v="2023-02-01 12:02:33"/>
    <n v="13000"/>
    <s v="Accepted"/>
    <x v="0"/>
    <s v="Eligible"/>
    <n v="13000"/>
    <n v="13000"/>
    <d v="2026-01-19T00:00:00"/>
    <s v="AGHA.M.JAFFER"/>
    <s v="Accepted"/>
    <s v="Online Transfer"/>
    <s v="Renewal"/>
    <s v="-"/>
    <s v="-"/>
    <n v="0"/>
  </r>
  <r>
    <n v="80"/>
    <x v="0"/>
    <s v="AMR-044"/>
    <n v="57289"/>
    <n v="7036239"/>
    <s v="2025-01-30 00:00:00"/>
    <n v="14500"/>
    <s v="Accepted"/>
    <x v="0"/>
    <s v="Eligible"/>
    <n v="14500"/>
    <n v="14500"/>
    <d v="2026-01-19T00:00:00"/>
    <s v="AGHA.M.JAFFER"/>
    <s v="Accepted"/>
    <s v="Cash Deposit"/>
    <s v="Renewal"/>
    <s v="-"/>
    <s v="-"/>
    <n v="0"/>
  </r>
  <r>
    <n v="81"/>
    <x v="0"/>
    <s v="LC-7767"/>
    <s v="1GD5283310"/>
    <s v="R-5558325"/>
    <s v="2024-01-22 11:55:16"/>
    <n v="15500"/>
    <s v="Accepted"/>
    <x v="0"/>
    <s v="Eligible"/>
    <n v="15500"/>
    <n v="15500"/>
    <d v="2026-01-20T00:00:00"/>
    <s v="AGHA.M.JAFFER"/>
    <s v="Accepted"/>
    <s v="Online Transfer"/>
    <s v="Renewal"/>
    <s v="-"/>
    <s v="-"/>
    <n v="0"/>
  </r>
  <r>
    <n v="82"/>
    <x v="0"/>
    <s v="LEB19-4410"/>
    <s v="Z543091"/>
    <n v="4168855"/>
    <s v="2023-01-31 16:02:40"/>
    <n v="13000"/>
    <s v="Accepted"/>
    <x v="0"/>
    <s v="Eligible"/>
    <n v="13000"/>
    <n v="13000"/>
    <d v="2026-01-19T00:00:00"/>
    <s v="AGHA.M.JAFFER"/>
    <s v="Accepted"/>
    <s v="Online Transfer"/>
    <s v="Renewal"/>
    <s v="-"/>
    <s v="-"/>
    <n v="0"/>
  </r>
  <r>
    <n v="84"/>
    <x v="0"/>
    <s v="FSL3112350"/>
    <n v="3080001"/>
    <s v="P000043"/>
    <s v="2023-02-01 12:30:44"/>
    <n v="13000"/>
    <s v="Accepted"/>
    <x v="0"/>
    <s v="Eligible"/>
    <n v="13000"/>
    <n v="13000"/>
    <d v="2026-01-19T00:00:00"/>
    <s v="AGHA.M.JAFFER"/>
    <s v="Accepted"/>
    <s v="Online Transfer"/>
    <s v="Renewal"/>
    <s v="-"/>
    <s v="-"/>
    <n v="0"/>
  </r>
  <r>
    <n v="85"/>
    <x v="0"/>
    <s v="BRW-415"/>
    <n v="159048"/>
    <n v="10059054"/>
    <s v="2025-01-17 18:24:47"/>
    <n v="13000"/>
    <s v="Accepted"/>
    <x v="0"/>
    <s v="Eligible"/>
    <n v="13000"/>
    <n v="13000"/>
    <d v="2026-01-18T00:00:00"/>
    <s v="AGHA.M.JAFFER"/>
    <s v="Accepted"/>
    <s v="Online Transfer"/>
    <s v="Renewal"/>
    <s v="-"/>
    <s v="-"/>
    <n v="0"/>
  </r>
  <r>
    <n v="86"/>
    <x v="0"/>
    <s v="AGH-748"/>
    <s v="EF-DET"/>
    <n v="511221"/>
    <s v="2023-01-24 11:40:05"/>
    <n v="12000"/>
    <s v="Accepted"/>
    <x v="0"/>
    <s v="Eligible"/>
    <n v="12000"/>
    <n v="12000"/>
    <d v="2026-01-17T00:00:00"/>
    <s v="AGHA.M.JAFFER"/>
    <s v="Accepted"/>
    <s v="Online Transfer"/>
    <s v="Renewal"/>
    <s v="-"/>
    <s v="-"/>
    <n v="0"/>
  </r>
  <r>
    <n v="87"/>
    <x v="0"/>
    <s v="BYC-005"/>
    <s v="2A58166"/>
    <n v="7036827"/>
    <s v="2023-02-01 13:32:54"/>
    <n v="12500"/>
    <s v="Accepted"/>
    <x v="0"/>
    <s v="Eligible"/>
    <n v="12500"/>
    <n v="12500"/>
    <d v="2026-01-17T00:00:00"/>
    <s v="AGHA.M.JAFFER"/>
    <s v="Accepted"/>
    <s v="Online Transfer"/>
    <s v="Renewal"/>
    <s v="-"/>
    <s v="-"/>
    <n v="0"/>
  </r>
  <r>
    <n v="88"/>
    <x v="0"/>
    <s v="BL-1405"/>
    <s v="KHI-P2000629"/>
    <s v="P2000629"/>
    <s v="2023-02-01 13:42:50"/>
    <n v="12500"/>
    <s v="Accepted"/>
    <x v="0"/>
    <s v="Eligible"/>
    <n v="12500"/>
    <n v="12500"/>
    <d v="2026-01-17T00:00:00"/>
    <s v="AGHA.M.JAFFER"/>
    <s v="Accepted"/>
    <s v="Online Transfer"/>
    <s v="Renewal"/>
    <s v="-"/>
    <s v="-"/>
    <n v="0"/>
  </r>
  <r>
    <n v="89"/>
    <x v="0"/>
    <s v="BR13-69"/>
    <s v="PKF570105"/>
    <s v="SF410PK476980"/>
    <s v="2023-01-30 13:55:01"/>
    <n v="12000"/>
    <s v="Accepted"/>
    <x v="0"/>
    <s v="Eligible"/>
    <n v="12000"/>
    <n v="12000"/>
    <d v="2026-01-17T00:00:00"/>
    <s v="AGHA.M.JAFFER"/>
    <s v="Accepted"/>
    <s v="Online Transfer"/>
    <s v="Renewal"/>
    <s v="-"/>
    <s v="-"/>
    <n v="0"/>
  </r>
  <r>
    <n v="90"/>
    <x v="0"/>
    <s v="MUL3012314"/>
    <n v="22430055433"/>
    <s v="NF9FF6A50P2000614"/>
    <s v="2023-01-30 14:48:26"/>
    <n v="12000"/>
    <s v="Accepted"/>
    <x v="0"/>
    <s v="Eligible"/>
    <n v="12000"/>
    <n v="12000"/>
    <d v="2026-01-17T00:00:00"/>
    <s v="AGHA.M.JAFFER"/>
    <s v="Accepted"/>
    <s v="Online Transfer"/>
    <s v="Renewal"/>
    <s v="-"/>
    <s v="-"/>
    <n v="0"/>
  </r>
  <r>
    <n v="91"/>
    <x v="0"/>
    <s v="ANA-663"/>
    <n v="243083"/>
    <n v="10143081"/>
    <s v="2023-01-20 17:49:04"/>
    <n v="13000"/>
    <s v="Accepted"/>
    <x v="0"/>
    <s v="Eligible"/>
    <n v="13000"/>
    <n v="13000"/>
    <d v="2026-01-16T00:00:00"/>
    <s v="AGHA.M.JAFFER"/>
    <s v="Accepted"/>
    <s v="Online Transfer"/>
    <s v="Renewal"/>
    <s v="-"/>
    <s v="-"/>
    <n v="0"/>
  </r>
  <r>
    <n v="92"/>
    <x v="0"/>
    <s v="BM-9648"/>
    <n v="24431523662"/>
    <s v="R2011280"/>
    <s v="2025-01-18 18:24:49"/>
    <n v="14000"/>
    <s v="Accepted"/>
    <x v="0"/>
    <s v="Eligible"/>
    <n v="14000"/>
    <n v="14000"/>
    <d v="2026-01-16T00:00:00"/>
    <s v="AGHA.M.JAFFER"/>
    <s v="Accepted"/>
    <s v="Online Transfer"/>
    <s v="Renewal"/>
    <s v="-"/>
    <s v="-"/>
    <n v="0"/>
  </r>
  <r>
    <n v="93"/>
    <x v="0"/>
    <s v="BMK-910"/>
    <s v="Q331272"/>
    <n v="7030374"/>
    <s v="2021-12-28 17:35:23"/>
    <n v="14000"/>
    <s v="Accepted"/>
    <x v="0"/>
    <s v="Eligible"/>
    <n v="14000"/>
    <n v="14000"/>
    <d v="2026-01-16T00:00:00"/>
    <s v="AGHA.M.JAFFER"/>
    <s v="Accepted"/>
    <s v="Online Transfer"/>
    <s v="Renewal"/>
    <s v="-"/>
    <s v="-"/>
    <n v="0"/>
  </r>
  <r>
    <n v="94"/>
    <x v="0"/>
    <s v="BLF-244"/>
    <s v="Z512102"/>
    <s v="NZE170R-4138213"/>
    <s v="2025-01-24 00:00:00"/>
    <n v="12500"/>
    <s v="Accepted"/>
    <x v="0"/>
    <s v="Eligible"/>
    <n v="12500"/>
    <n v="12500"/>
    <d v="2026-01-13T00:00:00"/>
    <s v="AGHA.M.JAFFER"/>
    <s v="Accepted"/>
    <s v="Online Transfer"/>
    <s v="Renewal"/>
    <s v="-"/>
    <s v="-"/>
    <n v="0"/>
  </r>
  <r>
    <n v="95"/>
    <x v="0"/>
    <s v="BUK-526"/>
    <s v="6R159596"/>
    <s v="NK1AET306H1059639"/>
    <s v="2023-01-06 19:16:59"/>
    <n v="12500"/>
    <s v="Accepted"/>
    <x v="0"/>
    <s v="Eligible"/>
    <n v="12500"/>
    <n v="12500"/>
    <d v="2026-01-14T00:00:00"/>
    <s v="AGHA.M.JAFFER"/>
    <s v="Accepted"/>
    <s v="Online Transfer"/>
    <s v="Renewal"/>
    <s v="-"/>
    <s v="-"/>
    <n v="0"/>
  </r>
  <r>
    <n v="96"/>
    <x v="0"/>
    <s v="AQN-685"/>
    <n v="374503"/>
    <n v="215466"/>
    <s v="2024-01-23 10:54:35"/>
    <n v="15500"/>
    <s v="Accepted"/>
    <x v="0"/>
    <s v="Eligible"/>
    <n v="15500"/>
    <n v="15500"/>
    <d v="2026-01-16T00:00:00"/>
    <s v="AGHA.M.JAFFER"/>
    <s v="Accepted"/>
    <s v="Online Transfer"/>
    <s v="Renewal"/>
    <s v="-"/>
    <s v="-"/>
    <n v="0"/>
  </r>
  <r>
    <n v="97"/>
    <x v="0"/>
    <s v="BZK-558"/>
    <n v="1015160"/>
    <s v="036402"/>
    <s v="2024-01-29 11:49:59"/>
    <n v="15500"/>
    <s v="Accepted"/>
    <x v="0"/>
    <s v="Eligible"/>
    <n v="15500"/>
    <n v="15500"/>
    <d v="2026-01-15T00:00:00"/>
    <s v="AGHA.M.JAFFER"/>
    <s v="Accepted"/>
    <s v="Online Transfer"/>
    <s v="Renewal"/>
    <s v="-"/>
    <s v="-"/>
    <n v="0"/>
  </r>
  <r>
    <n v="98"/>
    <x v="0"/>
    <s v="BYD-489"/>
    <s v="Q364224"/>
    <s v="ZRE172R-7063396"/>
    <s v="2024-01-30 00:00:00"/>
    <n v="13000"/>
    <s v="Accepted"/>
    <x v="0"/>
    <s v="Eligible"/>
    <n v="13000"/>
    <n v="13000"/>
    <d v="2026-01-15T00:00:00"/>
    <s v="AGHA.M.JAFFER"/>
    <s v="Accepted"/>
    <s v="Online Transfer"/>
    <s v="Renewal"/>
    <s v="-"/>
    <s v="-"/>
    <n v="0"/>
  </r>
  <r>
    <n v="99"/>
    <x v="0"/>
    <s v="ANG-845"/>
    <n v="6925826"/>
    <s v="078336"/>
    <s v="2022-01-25 15:02:14"/>
    <n v="15500"/>
    <s v="Accepted"/>
    <x v="0"/>
    <s v="Eligible"/>
    <n v="15500"/>
    <n v="15500"/>
    <d v="2026-01-15T00:00:00"/>
    <s v="AGHA.M.JAFFER"/>
    <s v="Accepted"/>
    <s v="Online Transfer"/>
    <s v="Renewal"/>
    <s v="-"/>
    <s v="-"/>
    <n v="0"/>
  </r>
  <r>
    <n v="100"/>
    <x v="0"/>
    <s v="AGH-112"/>
    <n v="12924867"/>
    <s v="R028234"/>
    <s v="2024-01-29 11:04:52"/>
    <n v="15500"/>
    <s v="Accepted"/>
    <x v="0"/>
    <s v="Eligible"/>
    <n v="15500"/>
    <n v="15500"/>
    <d v="2026-01-14T00:00:00"/>
    <s v="AGHA.M.JAFFER"/>
    <s v="Accepted"/>
    <s v="Online Transfer"/>
    <s v="Renewal"/>
    <s v="-"/>
    <s v="-"/>
    <n v="0"/>
  </r>
  <r>
    <n v="101"/>
    <x v="0"/>
    <s v="KHI27120248"/>
    <n v="171761"/>
    <n v="713066"/>
    <s v="2024-01-27 14:21:33"/>
    <n v="15500"/>
    <s v="Accepted"/>
    <x v="0"/>
    <s v="Eligible"/>
    <n v="15500"/>
    <n v="15500"/>
    <d v="2026-01-15T00:00:00"/>
    <s v="AGHA.M.JAFFER"/>
    <s v="Accepted"/>
    <s v="Online Transfer"/>
    <s v="Renewal"/>
    <s v="-"/>
    <s v="-"/>
    <n v="0"/>
  </r>
  <r>
    <n v="102"/>
    <x v="0"/>
    <s v="BLS-858"/>
    <s v="6R290765"/>
    <n v="1190899"/>
    <s v="2024-01-29 10:57:33"/>
    <n v="13000"/>
    <s v="Accepted"/>
    <x v="0"/>
    <s v="Eligible"/>
    <n v="13000"/>
    <n v="13000"/>
    <d v="2026-01-14T00:00:00"/>
    <s v="AGHA.M.JAFFER"/>
    <s v="Accepted"/>
    <s v="Online Transfer"/>
    <s v="Renewal"/>
    <s v="-"/>
    <s v="-"/>
    <n v="0"/>
  </r>
  <r>
    <n v="103"/>
    <x v="0"/>
    <s v="LE-2323"/>
    <n v="5314580"/>
    <n v="5560871"/>
    <s v="2023-01-26 18:44:02"/>
    <n v="15500"/>
    <s v="Accepted"/>
    <x v="0"/>
    <s v="Eligible"/>
    <n v="15500"/>
    <n v="15500"/>
    <d v="2026-01-14T00:00:00"/>
    <s v="AGHA.M.JAFFER"/>
    <s v="Accepted"/>
    <s v="Online Transfer"/>
    <s v="Renewal"/>
    <s v="-"/>
    <s v="-"/>
    <n v="0"/>
  </r>
  <r>
    <n v="104"/>
    <x v="0"/>
    <s v="BL-7643"/>
    <s v="1GD5466649"/>
    <s v="R-1104675"/>
    <s v="2024-01-22 11:31:45"/>
    <n v="13000"/>
    <s v="Accepted"/>
    <x v="0"/>
    <s v="Eligible"/>
    <n v="13000"/>
    <n v="13000"/>
    <d v="2026-01-10T00:00:00"/>
    <s v="AGHA.M.JAFFER"/>
    <s v="Accepted"/>
    <s v="Online Transfer"/>
    <s v="Renewal"/>
    <s v="-"/>
    <s v="-"/>
    <n v="0"/>
  </r>
  <r>
    <n v="105"/>
    <x v="0"/>
    <s v="BYH-666"/>
    <s v="Q364703"/>
    <n v="7063864"/>
    <s v="2023-01-26 17:44:36"/>
    <n v="15500"/>
    <s v="Accepted"/>
    <x v="0"/>
    <s v="Eligible"/>
    <n v="15500"/>
    <n v="15500"/>
    <d v="2026-01-13T00:00:00"/>
    <s v="AGHA.M.JAFFER"/>
    <s v="Accepted"/>
    <s v="Online Transfer"/>
    <s v="Renewal"/>
    <s v="-"/>
    <s v="-"/>
    <n v="0"/>
  </r>
  <r>
    <n v="106"/>
    <x v="0"/>
    <s v="BL-2245"/>
    <s v="L15Z14811301"/>
    <s v="NFBDG1836PR027964"/>
    <s v="2023-01-28 11:44:18"/>
    <n v="13000"/>
    <s v="Accepted"/>
    <x v="0"/>
    <s v="Eligible"/>
    <n v="13000"/>
    <n v="13000"/>
    <d v="2026-01-13T00:00:00"/>
    <s v="AGHA.M.JAFFER"/>
    <s v="Accepted"/>
    <s v="Online Transfer"/>
    <s v="Renewal"/>
    <s v="-"/>
    <s v="-"/>
    <n v="0"/>
  </r>
  <r>
    <n v="107"/>
    <x v="0"/>
    <s v="BMK-732"/>
    <s v="Z518473"/>
    <s v="NZE170R-4144433"/>
    <s v="2024-01-23 11:06:08"/>
    <n v="13000"/>
    <s v="Accepted"/>
    <x v="0"/>
    <s v="Eligible"/>
    <n v="13000"/>
    <n v="13000"/>
    <d v="2026-01-13T00:00:00"/>
    <s v="AGHA.M.JAFFER"/>
    <s v="Accepted"/>
    <s v="Online Transfer"/>
    <s v="Renewal"/>
    <s v="-"/>
    <s v="-"/>
    <n v="0"/>
  </r>
  <r>
    <n v="108"/>
    <x v="0"/>
    <s v="AER-364"/>
    <s v="2A34974"/>
    <s v="NSP150R-7021804"/>
    <s v="2024-11-25 00:00:00"/>
    <n v="15500"/>
    <s v="Accepted"/>
    <x v="0"/>
    <s v="Eligible"/>
    <n v="15500"/>
    <n v="15500"/>
    <d v="2026-01-13T00:00:00"/>
    <s v="AGHA.M.JAFFER"/>
    <s v="Accepted"/>
    <s v="Online Transfer"/>
    <s v="Renewal"/>
    <s v="-"/>
    <s v="-"/>
    <n v="0"/>
  </r>
  <r>
    <n v="109"/>
    <x v="0"/>
    <s v="AUD-689"/>
    <s v="PKR266327"/>
    <s v="RA410PK570331"/>
    <s v="2024-01-23 13:34:25"/>
    <n v="12000"/>
    <s v="Accepted"/>
    <x v="0"/>
    <s v="Eligible"/>
    <n v="12000"/>
    <n v="12000"/>
    <d v="2026-01-10T00:00:00"/>
    <s v="AGHA.M.JAFFER"/>
    <s v="Accepted"/>
    <s v="Online Transfer"/>
    <s v="Renewal"/>
    <s v="-"/>
    <s v="-"/>
    <n v="0"/>
  </r>
  <r>
    <n v="110"/>
    <x v="0"/>
    <s v="AXY-927"/>
    <s v="Q364696"/>
    <n v="7063930"/>
    <s v="2023-01-25 18:28:15"/>
    <n v="12000"/>
    <s v="Accepted"/>
    <x v="0"/>
    <s v="Eligible"/>
    <n v="12000"/>
    <n v="12000"/>
    <d v="2026-01-10T00:00:00"/>
    <s v="AGHA.M.JAFFER"/>
    <s v="Accepted"/>
    <s v="Online Transfer"/>
    <s v="Renewal"/>
    <s v="-"/>
    <s v="-"/>
    <n v="0"/>
  </r>
  <r>
    <n v="111"/>
    <x v="0"/>
    <s v="BVQ-846"/>
    <n v="205167"/>
    <n v="1105120"/>
    <s v="2022-01-12 14:29:06"/>
    <n v="12000"/>
    <s v="Accepted"/>
    <x v="0"/>
    <s v="Eligible"/>
    <n v="12000"/>
    <n v="12000"/>
    <d v="2026-01-10T00:00:00"/>
    <s v="AGHA.M.JAFFER"/>
    <s v="Accepted"/>
    <s v="Online Transfer"/>
    <s v="Renewal"/>
    <s v="-"/>
    <s v="-"/>
    <n v="0"/>
  </r>
  <r>
    <n v="112"/>
    <x v="0"/>
    <s v="KHI221202413"/>
    <s v="KF-J929840"/>
    <s v="S-0221094"/>
    <s v="2024-01-22 12:38:28"/>
    <n v="15500"/>
    <s v="Accepted"/>
    <x v="0"/>
    <s v="Eligible"/>
    <n v="15500"/>
    <n v="15500"/>
    <d v="2026-01-12T00:00:00"/>
    <s v="AGHA.M.JAFFER"/>
    <s v="Accepted"/>
    <s v="Online Transfer"/>
    <s v="Renewal"/>
    <s v="-"/>
    <s v="-"/>
    <n v="0"/>
  </r>
  <r>
    <n v="113"/>
    <x v="0"/>
    <s v="BXJ-936"/>
    <n v="2377941"/>
    <s v="0137682"/>
    <s v="2023-01-25 18:58:35"/>
    <n v="15500"/>
    <s v="Accepted"/>
    <x v="0"/>
    <s v="Eligible"/>
    <n v="15500"/>
    <n v="15500"/>
    <d v="2026-01-12T00:00:00"/>
    <s v="AGHA.M.JAFFER"/>
    <s v="Accepted"/>
    <s v="Online Transfer"/>
    <s v="Renewal"/>
    <s v="-"/>
    <s v="-"/>
    <n v="0"/>
  </r>
  <r>
    <n v="114"/>
    <x v="0"/>
    <s v="CW-4261"/>
    <s v="A9263259"/>
    <n v="354193"/>
    <s v="2024-01-22 12:29:14"/>
    <n v="13000"/>
    <s v="Accepted"/>
    <x v="0"/>
    <s v="Eligible"/>
    <n v="13000"/>
    <n v="13000"/>
    <d v="2026-01-12T00:00:00"/>
    <s v="AGHA.M.JAFFER"/>
    <s v="Accepted"/>
    <s v="Online Transfer"/>
    <s v="Renewal"/>
    <s v="-"/>
    <s v="-"/>
    <n v="0"/>
  </r>
  <r>
    <n v="115"/>
    <x v="0"/>
    <s v="AXA-724"/>
    <s v="9Z08641"/>
    <s v="ZVG10R-0907388"/>
    <s v="2025-01-21 12:41:22"/>
    <n v="15500"/>
    <s v="Accepted"/>
    <x v="0"/>
    <s v="Eligible"/>
    <n v="15500"/>
    <n v="15500"/>
    <d v="2026-01-12T00:00:00"/>
    <s v="AGHA.M.JAFFER"/>
    <s v="Accepted"/>
    <s v="Online Transfer"/>
    <s v="Renewal"/>
    <s v="-"/>
    <s v="-"/>
    <n v="0"/>
  </r>
  <r>
    <n v="116"/>
    <x v="0"/>
    <s v="KHI23123106"/>
    <n v="268978"/>
    <n v="1168959"/>
    <s v="2023-01-24 11:50:40"/>
    <n v="15500"/>
    <s v="Accepted"/>
    <x v="0"/>
    <s v="Eligible"/>
    <n v="15500"/>
    <n v="15500"/>
    <d v="2026-01-12T00:00:00"/>
    <s v="AGHA.M.JAFFER"/>
    <s v="Accepted"/>
    <s v="Online Transfer"/>
    <s v="Renewal"/>
    <s v="-"/>
    <s v="-"/>
    <n v="0"/>
  </r>
  <r>
    <n v="117"/>
    <x v="0"/>
    <s v="SUK1912317"/>
    <s v="Q102225"/>
    <s v="ZRE171R-6079751"/>
    <s v="2023-01-19 14:14:26"/>
    <n v="13000"/>
    <s v="Accepted"/>
    <x v="0"/>
    <s v="Eligible"/>
    <n v="13000"/>
    <n v="13000"/>
    <d v="2026-01-10T00:00:00"/>
    <s v="AGHA.M.JAFFER"/>
    <s v="Accepted"/>
    <s v="Online Transfer"/>
    <s v="Renewal"/>
    <s v="-"/>
    <s v="-"/>
    <n v="0"/>
  </r>
  <r>
    <n v="118"/>
    <x v="0"/>
    <s v="LA-3455"/>
    <n v="5545471"/>
    <s v="0966700"/>
    <s v="2022-01-17 10:42:34"/>
    <n v="15500"/>
    <s v="Accepted"/>
    <x v="0"/>
    <s v="Eligible"/>
    <n v="15500"/>
    <n v="15500"/>
    <d v="2026-01-09T00:00:00"/>
    <s v="AGHA.M.JAFFER"/>
    <s v="Accepted"/>
    <s v="Online Transfer"/>
    <s v="Renewal"/>
    <s v="-"/>
    <s v="-"/>
    <n v="0"/>
  </r>
  <r>
    <n v="119"/>
    <x v="0"/>
    <s v="AGV-768"/>
    <s v="Q088236"/>
    <n v="6065726"/>
    <s v="2022-01-19 09:52:16"/>
    <n v="13000"/>
    <s v="Accepted"/>
    <x v="0"/>
    <s v="Eligible"/>
    <n v="13000"/>
    <n v="13000"/>
    <d v="2026-01-09T00:00:00"/>
    <s v="AGHA.M.JAFFER"/>
    <s v="Accepted"/>
    <s v="Online Transfer"/>
    <s v="Renewal"/>
    <s v="-"/>
    <s v="-"/>
    <n v="0"/>
  </r>
  <r>
    <n v="120"/>
    <x v="0"/>
    <s v="SKT21120252"/>
    <s v="H700646"/>
    <s v="N218746"/>
    <s v="2025-01-21 11:51:00"/>
    <n v="13000"/>
    <s v="Accepted"/>
    <x v="0"/>
    <s v="Eligible"/>
    <n v="13000"/>
    <n v="13000"/>
    <d v="2026-01-09T00:00:00"/>
    <s v="AGHA.M.JAFFER"/>
    <s v="Accepted"/>
    <s v="Online Transfer"/>
    <s v="Renewal"/>
    <s v="-"/>
    <s v="-"/>
    <n v="0"/>
  </r>
  <r>
    <n v="121"/>
    <x v="0"/>
    <s v="BN-9222"/>
    <n v="579874"/>
    <n v="500501"/>
    <s v="2024-01-23 13:36:32"/>
    <n v="15500"/>
    <s v="Accepted"/>
    <x v="0"/>
    <s v="Eligible"/>
    <n v="15500"/>
    <n v="15500"/>
    <d v="2026-01-09T00:00:00"/>
    <s v="AGHA.M.JAFFER"/>
    <s v="Accepted"/>
    <s v="Online Transfer"/>
    <s v="Renewal"/>
    <s v="-"/>
    <s v="-"/>
    <n v="0"/>
  </r>
  <r>
    <n v="122"/>
    <x v="0"/>
    <s v="ATY-469"/>
    <s v="Q075930"/>
    <s v="ZRE171R-6053422"/>
    <s v="2026-01-09 00:00:00"/>
    <n v="15500"/>
    <s v="Accepted"/>
    <x v="0"/>
    <s v="Eligible"/>
    <n v="15500"/>
    <n v="15500"/>
    <d v="2026-01-09T00:00:00"/>
    <s v="AGHA.M.JAFFER"/>
    <s v="Accepted"/>
    <s v="Cash Deposit"/>
    <s v="Conversion"/>
    <s v="-"/>
    <s v="-"/>
    <n v="0"/>
  </r>
  <r>
    <n v="123"/>
    <x v="0"/>
    <s v="AKH-744"/>
    <n v="236469"/>
    <n v="10136473"/>
    <s v="2026-01-08 00:00:00"/>
    <n v="13000"/>
    <s v="Accepted"/>
    <x v="0"/>
    <s v="Eligible"/>
    <n v="13000"/>
    <n v="13000"/>
    <d v="2026-01-07T00:00:00"/>
    <s v="AGHA.M.JAFFER"/>
    <s v="Accepted"/>
    <s v="Online Transfer"/>
    <s v="Conversion"/>
    <s v="-"/>
    <s v="-"/>
    <n v="0"/>
  </r>
  <r>
    <n v="124"/>
    <x v="0"/>
    <s v="BZB-992"/>
    <s v="Q367927"/>
    <s v="ZRE172R7067119"/>
    <s v="2024-01-23 12:51:30"/>
    <n v="15500"/>
    <s v="Accepted"/>
    <x v="0"/>
    <s v="Eligible"/>
    <n v="15500"/>
    <n v="15500"/>
    <d v="2026-01-08T00:00:00"/>
    <s v="AGHA.M.JAFFER"/>
    <s v="Accepted"/>
    <s v="Online Transfer"/>
    <s v="Renewal"/>
    <s v="-"/>
    <s v="-"/>
    <n v="0"/>
  </r>
  <r>
    <n v="125"/>
    <x v="0"/>
    <s v="BH-8960"/>
    <s v="2TRA795560"/>
    <s v="TGN166R-0892714"/>
    <s v="2020-12-16 13:20:50"/>
    <n v="10000"/>
    <s v="Accepted"/>
    <x v="0"/>
    <s v="Eligible"/>
    <n v="10000"/>
    <n v="10000"/>
    <d v="2026-01-02T00:00:00"/>
    <s v="AGHA.M.JAFFER"/>
    <s v="Accepted"/>
    <s v="Online Transfer"/>
    <s v="Renewal"/>
    <s v="-"/>
    <s v="-"/>
    <n v="0"/>
  </r>
  <r>
    <n v="126"/>
    <x v="0"/>
    <s v="AQL-551"/>
    <n v="290376"/>
    <n v="1190343"/>
    <s v="2024-01-09 10:39:10"/>
    <n v="12000"/>
    <s v="Accepted"/>
    <x v="0"/>
    <s v="Eligible"/>
    <n v="12000"/>
    <n v="12000"/>
    <d v="2026-01-07T00:00:00"/>
    <s v="AGHA.M.JAFFER"/>
    <s v="Accepted"/>
    <s v="Online Transfer"/>
    <s v="Renewal"/>
    <s v="-"/>
    <s v="-"/>
    <n v="0"/>
  </r>
  <r>
    <n v="127"/>
    <x v="0"/>
    <s v="GAE-376"/>
    <n v="105594"/>
    <n v="10005590"/>
    <s v="2025-01-21 12:40:28"/>
    <n v="12000"/>
    <s v="Accepted"/>
    <x v="0"/>
    <s v="Eligible"/>
    <n v="12000"/>
    <n v="12000"/>
    <d v="2026-01-07T00:00:00"/>
    <s v="AGHA.M.JAFFER"/>
    <s v="Accepted"/>
    <s v="Online Transfer"/>
    <s v="Renewal"/>
    <s v="-"/>
    <s v="-"/>
    <n v="0"/>
  </r>
  <r>
    <n v="128"/>
    <x v="0"/>
    <s v="LEA17A-9739"/>
    <n v="326648"/>
    <s v="LEA17A-9739"/>
    <s v="2024-01-16 13:27:20"/>
    <n v="13000"/>
    <s v="Accepted"/>
    <x v="0"/>
    <s v="Eligible"/>
    <n v="13000"/>
    <n v="13000"/>
    <d v="2026-01-07T00:00:00"/>
    <s v="AGHA.M.JAFFER"/>
    <s v="Accepted"/>
    <s v="Online Transfer"/>
    <s v="Renewal"/>
    <s v="-"/>
    <s v="-"/>
    <n v="0"/>
  </r>
  <r>
    <n v="129"/>
    <x v="0"/>
    <s v="LEA17A-9834"/>
    <s v="Q326512"/>
    <n v="7025622"/>
    <s v="2024-01-13 16:03:33"/>
    <n v="15500"/>
    <s v="Accepted"/>
    <x v="0"/>
    <s v="Eligible"/>
    <n v="15500"/>
    <n v="15500"/>
    <d v="2026-01-07T00:00:00"/>
    <s v="AGHA.M.JAFFER"/>
    <s v="Accepted"/>
    <s v="Online Transfer"/>
    <s v="Renewal"/>
    <s v="-"/>
    <s v="-"/>
    <n v="0"/>
  </r>
  <r>
    <n v="130"/>
    <x v="0"/>
    <s v="KHI9122340"/>
    <s v="Q105736"/>
    <s v="ZRE171R-6083283"/>
    <s v="2023-12-09 16:17:34"/>
    <n v="14000"/>
    <s v="Accepted"/>
    <x v="0"/>
    <s v="Eligible"/>
    <n v="14000"/>
    <n v="14000"/>
    <d v="2026-01-06T00:00:00"/>
    <s v="AGHA.M.JAFFER"/>
    <s v="Accepted"/>
    <s v="Online Transfer"/>
    <s v="Renewal"/>
    <s v="-"/>
    <s v="-"/>
    <n v="0"/>
  </r>
  <r>
    <n v="131"/>
    <x v="0"/>
    <s v="CZ-4794"/>
    <s v="M69U501511"/>
    <s v="D1M1009314"/>
    <s v="2025-01-18 00:00:00"/>
    <n v="14000"/>
    <s v="Accepted"/>
    <x v="0"/>
    <s v="Eligible"/>
    <n v="14000"/>
    <n v="14000"/>
    <d v="2026-01-06T00:00:00"/>
    <s v="AGHA.M.JAFFER"/>
    <s v="Accepted"/>
    <s v="Online Transfer"/>
    <s v="Renewal"/>
    <s v="-"/>
    <s v="-"/>
    <n v="0"/>
  </r>
  <r>
    <n v="132"/>
    <x v="0"/>
    <s v="BWG-096"/>
    <s v="R222458"/>
    <s v="H110598"/>
    <s v="2022-12-01 14:30:37"/>
    <n v="15500"/>
    <s v="Accepted"/>
    <x v="0"/>
    <s v="Eligible"/>
    <n v="15500"/>
    <n v="15500"/>
    <d v="2026-01-05T00:00:00"/>
    <s v="AGHA.M.JAFFER"/>
    <s v="Accepted"/>
    <s v="Cash Deposit"/>
    <s v="Renewal"/>
    <s v="-"/>
    <s v="-"/>
    <n v="0"/>
  </r>
  <r>
    <n v="133"/>
    <x v="0"/>
    <s v="BSX-695"/>
    <s v="Q347501"/>
    <n v="7046678"/>
    <s v="2021-12-15 10:20:34"/>
    <n v="15500"/>
    <s v="Accepted"/>
    <x v="0"/>
    <s v="Eligible"/>
    <n v="15500"/>
    <n v="15500"/>
    <d v="2026-01-06T00:00:00"/>
    <s v="AGHA.M.JAFFER"/>
    <s v="Accepted"/>
    <s v="Online Transfer"/>
    <s v="Renewal"/>
    <s v="-"/>
    <s v="-"/>
    <n v="0"/>
  </r>
  <r>
    <n v="134"/>
    <x v="0"/>
    <s v="BHF-405"/>
    <s v="Z469357"/>
    <s v="R-4095255"/>
    <s v="2023-01-05 19:09:00"/>
    <n v="13000"/>
    <s v="Accepted"/>
    <x v="0"/>
    <s v="Eligible"/>
    <n v="13000"/>
    <n v="13000"/>
    <d v="2026-01-05T00:00:00"/>
    <s v="AGHA.M.JAFFER"/>
    <s v="Accepted"/>
    <s v="Online Transfer"/>
    <s v="Renewal"/>
    <s v="-"/>
    <s v="-"/>
    <n v="0"/>
  </r>
  <r>
    <n v="135"/>
    <x v="0"/>
    <s v="BZJ-650"/>
    <n v="288453"/>
    <n v="1188433"/>
    <s v="2024-01-17 15:48:54"/>
    <n v="15500"/>
    <s v="Accepted"/>
    <x v="0"/>
    <s v="Eligible"/>
    <n v="15500"/>
    <n v="15500"/>
    <d v="2026-01-05T00:00:00"/>
    <s v="AGHA.M.JAFFER"/>
    <s v="Accepted"/>
    <s v="Online Transfer"/>
    <s v="Renewal"/>
    <s v="-"/>
    <s v="-"/>
    <n v="0"/>
  </r>
  <r>
    <n v="136"/>
    <x v="0"/>
    <s v="KHI1212239"/>
    <s v="6R205035"/>
    <s v="NF1AET306H1105025"/>
    <s v="2022-01-12 14:20:40"/>
    <n v="13000"/>
    <s v="Accepted"/>
    <x v="0"/>
    <s v="Eligible"/>
    <n v="13000"/>
    <n v="13000"/>
    <d v="2026-01-05T00:00:00"/>
    <s v="AGHA.M.JAFFER"/>
    <s v="Accepted"/>
    <s v="Online Transfer"/>
    <s v="Renewal"/>
    <s v="-"/>
    <s v="-"/>
    <n v="0"/>
  </r>
  <r>
    <n v="137"/>
    <x v="0"/>
    <s v="BEG-316"/>
    <s v="Z327106"/>
    <s v="R4047540"/>
    <s v="2024-12-19 11:00:31"/>
    <n v="13500"/>
    <s v="Accepted"/>
    <x v="0"/>
    <s v="Eligible"/>
    <n v="13500"/>
    <n v="13500"/>
    <d v="2026-01-04T00:00:00"/>
    <s v="AGHA.M.JAFFER"/>
    <s v="Accepted"/>
    <s v="Online Transfer"/>
    <s v="Renewal"/>
    <s v="-"/>
    <s v="-"/>
    <n v="0"/>
  </r>
  <r>
    <n v="138"/>
    <x v="0"/>
    <s v="BFQ-607"/>
    <s v="Z436061"/>
    <n v="4074727"/>
    <s v="2023-01-11 12:48:44"/>
    <n v="14000"/>
    <s v="Accepted"/>
    <x v="0"/>
    <s v="Eligible"/>
    <n v="14000"/>
    <n v="14000"/>
    <d v="2026-01-03T00:00:00"/>
    <s v="AGHA.M.JAFFER"/>
    <s v="Accepted"/>
    <s v="Online Transfer"/>
    <s v="Renewal"/>
    <s v="-"/>
    <s v="-"/>
    <n v="0"/>
  </r>
  <r>
    <n v="139"/>
    <x v="0"/>
    <s v="BXQ-430"/>
    <s v="G3LANP074054"/>
    <s v="ZKP71084"/>
    <s v="2022-10-10 18:12:36"/>
    <n v="14000"/>
    <s v="Accepted"/>
    <x v="0"/>
    <s v="Eligible"/>
    <n v="14000"/>
    <n v="14000"/>
    <d v="2026-01-03T00:00:00"/>
    <s v="AGHA.M.JAFFER"/>
    <s v="Accepted"/>
    <s v="Online Transfer"/>
    <s v="Renewal"/>
    <s v="-"/>
    <s v="-"/>
    <n v="0"/>
  </r>
  <r>
    <n v="140"/>
    <x v="0"/>
    <s v="KHI81202411"/>
    <s v="G4NAPH306066"/>
    <s v="NNAQL51AZPP312772"/>
    <s v="2024-01-08 13:21:14"/>
    <n v="13000"/>
    <s v="Accepted"/>
    <x v="0"/>
    <s v="Eligible"/>
    <n v="13000"/>
    <n v="13000"/>
    <d v="2026-01-03T00:00:00"/>
    <s v="AGHA.M.JAFFER"/>
    <s v="Accepted"/>
    <s v="Online Transfer"/>
    <s v="Renewal"/>
    <s v="-"/>
    <s v="-"/>
    <n v="0"/>
  </r>
  <r>
    <n v="141"/>
    <x v="0"/>
    <s v="AAC-559"/>
    <s v="Z367014"/>
    <s v="NZE170R-4056333"/>
    <s v="2023-01-10 11:08:32"/>
    <n v="14000"/>
    <s v="Accepted"/>
    <x v="0"/>
    <s v="Eligible"/>
    <n v="14000"/>
    <n v="14000"/>
    <d v="2026-01-03T00:00:00"/>
    <s v="AGHA.M.JAFFER"/>
    <s v="Accepted"/>
    <s v="Online Transfer"/>
    <s v="Renewal"/>
    <s v="-"/>
    <s v="-"/>
    <n v="0"/>
  </r>
  <r>
    <n v="142"/>
    <x v="0"/>
    <s v="BWF-317"/>
    <s v="Q-358587"/>
    <s v="R-7057749"/>
    <s v="2024-01-05 00:00:00"/>
    <n v="15500"/>
    <s v="Accepted"/>
    <x v="0"/>
    <s v="Eligible"/>
    <n v="15500"/>
    <n v="15500"/>
    <d v="2026-01-02T00:00:00"/>
    <s v="AGHA.M.JAFFER"/>
    <s v="Accepted"/>
    <s v="Online Transfer"/>
    <s v="Renewal"/>
    <s v="-"/>
    <s v="-"/>
    <n v="0"/>
  </r>
  <r>
    <n v="143"/>
    <x v="0"/>
    <s v="BM-9568"/>
    <s v="1GD5694685"/>
    <s v="R1106141"/>
    <s v="2025-01-16 12:49:36"/>
    <n v="14000"/>
    <s v="Accepted"/>
    <x v="0"/>
    <s v="Eligible"/>
    <n v="14000"/>
    <n v="14000"/>
    <d v="2026-01-01T00:00:00"/>
    <s v="AGHA.M.JAFFER"/>
    <s v="Accepted"/>
    <s v="Online Transfer"/>
    <s v="Renewal"/>
    <s v="-"/>
    <s v="-"/>
    <n v="0"/>
  </r>
  <r>
    <n v="144"/>
    <x v="0"/>
    <s v="TC-989"/>
    <s v="K500659"/>
    <s v="M1001171"/>
    <s v="2025-01-16 18:29:31"/>
    <n v="12500"/>
    <s v="Accepted"/>
    <x v="0"/>
    <s v="Eligible"/>
    <n v="12500"/>
    <n v="12500"/>
    <d v="2026-01-01T00:00:00"/>
    <s v="AGHA.M.JAFFER"/>
    <s v="Accepted"/>
    <s v="Online Transfer"/>
    <s v="Renewal"/>
    <s v="-"/>
    <s v="-"/>
    <n v="0"/>
  </r>
  <r>
    <n v="145"/>
    <x v="0"/>
    <s v="OK19-22"/>
    <s v="6R122674"/>
    <s v="NF1AET306H1022594"/>
    <m/>
    <n v="7500"/>
    <s v="Manually"/>
    <x v="0"/>
    <s v="Eligible"/>
    <n v="7500"/>
    <n v="7500"/>
    <d v="2026-01-06T00:00:00"/>
    <s v="AGHA.M.JAFFER"/>
    <s v="Manually"/>
    <s v="Cash Deposit"/>
    <s v="Renewal"/>
    <s v="-"/>
    <s v="-"/>
    <m/>
  </r>
  <r>
    <n v="146"/>
    <x v="0"/>
    <s v="LES12-4800"/>
    <n v="1659600"/>
    <s v="PFFRSMC4PM11G300028"/>
    <m/>
    <n v="7500"/>
    <s v="Manually"/>
    <x v="0"/>
    <s v="Eligible"/>
    <n v="7500"/>
    <n v="7500"/>
    <d v="2026-01-06T00:00:00"/>
    <s v="AGHA.M.JAFFER"/>
    <s v="Manually"/>
    <s v="Cash Deposit"/>
    <s v="Renewal"/>
    <s v="-"/>
    <s v="-"/>
    <m/>
  </r>
  <r>
    <n v="147"/>
    <x v="0"/>
    <s v="BFA-048"/>
    <s v="T25047266"/>
    <s v="SF327248"/>
    <m/>
    <n v="7500"/>
    <s v="Manually"/>
    <x v="0"/>
    <s v="Eligible"/>
    <n v="7500"/>
    <n v="7500"/>
    <d v="2026-01-06T00:00:00"/>
    <s v="AGHA.M.JAFFER"/>
    <s v="Manually"/>
    <s v="Cash Deposit"/>
    <s v="Renewal"/>
    <s v="-"/>
    <s v="-"/>
    <m/>
  </r>
  <r>
    <n v="148"/>
    <x v="0"/>
    <s v="BYY-689"/>
    <s v="R279944"/>
    <s v="H1179952"/>
    <m/>
    <n v="10000"/>
    <s v="Manually"/>
    <x v="0"/>
    <s v="Eligible"/>
    <n v="6681"/>
    <n v="6681"/>
    <d v="2026-01-29T00:00:00"/>
    <s v="AGHA.M.JAFFER"/>
    <s v="Manually"/>
    <s v="Online Transfer"/>
    <s v="Renewal"/>
    <s v="-"/>
    <s v="-"/>
    <m/>
  </r>
  <r>
    <n v="149"/>
    <x v="0"/>
    <s v="AYT-827"/>
    <s v="R18Z11542419"/>
    <s v="NFBFB2561CR102401"/>
    <s v="2020-01-23 13:40:17"/>
    <n v="10000"/>
    <s v="Accepted"/>
    <x v="1"/>
    <s v="Eligible"/>
    <n v="10000"/>
    <n v="10000"/>
    <d v="2026-01-29T00:00:00"/>
    <s v="WASEEM.TARIQ"/>
    <s v="Accepted"/>
    <s v="Online Transfer"/>
    <s v="Renewal"/>
    <s v="-"/>
    <s v="-"/>
    <n v="0"/>
  </r>
  <r>
    <n v="150"/>
    <x v="0"/>
    <s v="BSF-466"/>
    <s v="1KRFE996"/>
    <n v="2165412"/>
    <s v="2022-01-12 16:23:00"/>
    <n v="11000"/>
    <s v="Accepted"/>
    <x v="1"/>
    <s v="Eligible"/>
    <n v="11000"/>
    <n v="11000"/>
    <d v="2026-01-29T00:00:00"/>
    <s v="WASEEM.TARIQ"/>
    <s v="Accepted"/>
    <s v="Online Transfer"/>
    <s v="Renewal"/>
    <s v="-"/>
    <s v="-"/>
    <n v="0"/>
  </r>
  <r>
    <n v="151"/>
    <x v="0"/>
    <s v="MUL4220257"/>
    <n v="518797"/>
    <n v="1011932"/>
    <s v="2025-02-04 16:06:52"/>
    <n v="16000"/>
    <s v="Accepted"/>
    <x v="1"/>
    <s v="Eligible"/>
    <n v="16000"/>
    <n v="16000"/>
    <d v="2026-01-20T00:00:00"/>
    <s v="WASEEM.TARIQ"/>
    <s v="Accepted"/>
    <s v="Online Transfer"/>
    <s v="Renewal"/>
    <s v="-"/>
    <s v="-"/>
    <n v="0"/>
  </r>
  <r>
    <n v="152"/>
    <x v="0"/>
    <s v="LEA17-7352"/>
    <n v="126142"/>
    <n v="10026148"/>
    <s v="2026-01-31 00:00:00"/>
    <n v="15500"/>
    <s v="Accepted"/>
    <x v="1"/>
    <s v="Eligible"/>
    <n v="15500"/>
    <n v="15500"/>
    <d v="2026-01-31T00:00:00"/>
    <s v="WASEEM.TARIQ"/>
    <s v="Accepted"/>
    <s v="Online Transfer"/>
    <s v="Conversion"/>
    <s v="-"/>
    <s v="-"/>
    <n v="0"/>
  </r>
  <r>
    <n v="153"/>
    <x v="0"/>
    <s v="AQG-287"/>
    <n v="408823"/>
    <s v="0066447"/>
    <s v="2024-01-22 00:00:00"/>
    <n v="15500"/>
    <s v="Accepted"/>
    <x v="1"/>
    <s v="Eligible"/>
    <n v="15500"/>
    <n v="15500"/>
    <d v="2026-01-30T00:00:00"/>
    <s v="WASEEM.TARIQ"/>
    <s v="Accepted"/>
    <s v="Online Transfer"/>
    <s v="Renewal"/>
    <s v="-"/>
    <s v="-"/>
    <n v="0"/>
  </r>
  <r>
    <n v="154"/>
    <x v="0"/>
    <s v="LE19-9917"/>
    <s v="Z544422"/>
    <s v="NZE170R-4170124"/>
    <s v="2024-01-24 00:00:00"/>
    <n v="11000"/>
    <s v="Accepted"/>
    <x v="1"/>
    <s v="Eligible"/>
    <n v="11000"/>
    <n v="11000"/>
    <d v="2026-01-30T00:00:00"/>
    <s v="WASEEM.TARIQ"/>
    <s v="Accepted"/>
    <s v="Online Transfer"/>
    <s v="Renewal"/>
    <s v="-"/>
    <s v="-"/>
    <n v="0"/>
  </r>
  <r>
    <n v="155"/>
    <x v="0"/>
    <s v="BQG-367"/>
    <s v="Z561332"/>
    <s v="NZE170R-4187262"/>
    <s v="2025-02-03 00:00:00"/>
    <n v="15500"/>
    <s v="Accepted"/>
    <x v="1"/>
    <s v="Eligible"/>
    <n v="15500"/>
    <n v="15500"/>
    <d v="2026-01-30T00:00:00"/>
    <s v="WASEEM.TARIQ"/>
    <s v="Accepted"/>
    <s v="Online Transfer"/>
    <s v="Renewal"/>
    <s v="-"/>
    <s v="-"/>
    <n v="0"/>
  </r>
  <r>
    <n v="156"/>
    <x v="0"/>
    <s v="LHE31121824"/>
    <s v="Z547626"/>
    <n v="4173276"/>
    <s v="2024-01-15 00:00:00"/>
    <n v="13000"/>
    <s v="Accepted"/>
    <x v="1"/>
    <s v="Eligible"/>
    <n v="13000"/>
    <n v="13000"/>
    <d v="2026-01-31T00:00:00"/>
    <s v="WASEEM.TARIQ"/>
    <s v="Accepted"/>
    <s v="Online Transfer"/>
    <s v="Renewal"/>
    <s v="-"/>
    <s v="-"/>
    <n v="0"/>
  </r>
  <r>
    <n v="157"/>
    <x v="0"/>
    <s v="KX-7333"/>
    <s v="1GD0539590"/>
    <n v="5533426"/>
    <s v="2022-01-14 18:20:00"/>
    <n v="15500"/>
    <s v="Accepted"/>
    <x v="1"/>
    <s v="Eligible"/>
    <n v="15500"/>
    <n v="15500"/>
    <d v="2026-01-31T00:00:00"/>
    <s v="WASEEM.TARIQ"/>
    <s v="Accepted"/>
    <s v="Online Transfer"/>
    <s v="Renewal"/>
    <s v="-"/>
    <s v="-"/>
    <n v="0"/>
  </r>
  <r>
    <n v="158"/>
    <x v="0"/>
    <s v="AMV-954"/>
    <s v="7941KF"/>
    <n v="1330340"/>
    <s v="2020-01-22 12:06:00"/>
    <n v="13000"/>
    <s v="Accepted"/>
    <x v="1"/>
    <s v="Eligible"/>
    <n v="13000"/>
    <n v="13000"/>
    <d v="2026-01-31T00:00:00"/>
    <s v="WASEEM.TARIQ"/>
    <s v="Accepted"/>
    <s v="Online Transfer"/>
    <s v="Renewal"/>
    <s v="-"/>
    <s v="-"/>
    <n v="0"/>
  </r>
  <r>
    <n v="159"/>
    <x v="0"/>
    <s v="ABR-441"/>
    <n v="152246"/>
    <n v="1052342"/>
    <s v="2021-01-23 15:21:40"/>
    <n v="14500"/>
    <s v="Accepted"/>
    <x v="1"/>
    <s v="Eligible"/>
    <n v="14500"/>
    <n v="14500"/>
    <d v="2026-01-30T00:00:00"/>
    <s v="WASEEM.TARIQ"/>
    <s v="Accepted"/>
    <s v="Online Transfer"/>
    <s v="Renewal"/>
    <s v="-"/>
    <s v="-"/>
    <n v="0"/>
  </r>
  <r>
    <n v="160"/>
    <x v="0"/>
    <s v="APZ-971"/>
    <s v="PKS13048061"/>
    <n v="10048059"/>
    <s v="2020-01-24 17:44:02"/>
    <n v="13000"/>
    <s v="Accepted"/>
    <x v="1"/>
    <s v="Eligible"/>
    <n v="13000"/>
    <n v="13000"/>
    <d v="2026-01-30T00:00:00"/>
    <s v="WASEEM.TARIQ"/>
    <s v="Accepted"/>
    <s v="Online Transfer"/>
    <s v="Renewal"/>
    <s v="-"/>
    <s v="-"/>
    <n v="0"/>
  </r>
  <r>
    <n v="161"/>
    <x v="0"/>
    <s v="BRA-628"/>
    <n v="152190"/>
    <n v="10052198"/>
    <s v="2025-01-15 00:00:00"/>
    <n v="13000"/>
    <s v="Accepted"/>
    <x v="1"/>
    <s v="Eligible"/>
    <n v="13000"/>
    <n v="13000"/>
    <d v="2026-01-30T00:00:00"/>
    <s v="WASEEM.TARIQ"/>
    <s v="Accepted"/>
    <s v="Cash Deposit"/>
    <s v="Renewal"/>
    <s v="-"/>
    <s v="-"/>
    <n v="0"/>
  </r>
  <r>
    <n v="162"/>
    <x v="0"/>
    <s v="LEA20-9085"/>
    <n v="7536483"/>
    <n v="257328"/>
    <s v="2020-01-24 15:48:47"/>
    <n v="15500"/>
    <s v="Accepted"/>
    <x v="1"/>
    <s v="Eligible"/>
    <n v="15500"/>
    <n v="15500"/>
    <d v="2026-01-30T00:00:00"/>
    <s v="WASEEM.TARIQ"/>
    <s v="Accepted"/>
    <s v="Online Transfer"/>
    <s v="Renewal"/>
    <s v="-"/>
    <s v="-"/>
    <n v="0"/>
  </r>
  <r>
    <n v="163"/>
    <x v="0"/>
    <s v="APW-862"/>
    <s v="R18Z12954326"/>
    <s v="NFBFC6662KR057812"/>
    <s v="2024-01-24 00:00:00"/>
    <n v="13500"/>
    <s v="Accepted"/>
    <x v="1"/>
    <s v="Eligible"/>
    <n v="13500"/>
    <n v="13500"/>
    <d v="2026-01-30T00:00:00"/>
    <s v="WASEEM.TARIQ"/>
    <s v="Accepted"/>
    <s v="Online Transfer"/>
    <s v="Renewal"/>
    <s v="-"/>
    <s v="-"/>
    <n v="0"/>
  </r>
  <r>
    <n v="164"/>
    <x v="0"/>
    <s v="FSL2212052"/>
    <s v="Z577222"/>
    <n v="4199364"/>
    <s v="2020-01-22 17:07:59"/>
    <n v="10000"/>
    <s v="Accepted"/>
    <x v="1"/>
    <s v="Eligible"/>
    <n v="10000"/>
    <n v="10000"/>
    <d v="2026-01-30T00:00:00"/>
    <s v="WASEEM.TARIQ"/>
    <s v="Accepted"/>
    <s v="Online Transfer"/>
    <s v="Renewal"/>
    <s v="-"/>
    <s v="-"/>
    <n v="0"/>
  </r>
  <r>
    <n v="165"/>
    <x v="0"/>
    <s v="ASG-458"/>
    <s v="L15A79800142"/>
    <s v="NFBGM2663LR265807"/>
    <s v="2023-01-24 15:04:00"/>
    <n v="15500"/>
    <s v="Accepted"/>
    <x v="1"/>
    <s v="Eligible"/>
    <n v="15500"/>
    <n v="15500"/>
    <d v="2026-01-30T00:00:00"/>
    <s v="WASEEM.TARIQ"/>
    <s v="Accepted"/>
    <s v="Online Transfer"/>
    <s v="Renewal"/>
    <s v="-"/>
    <s v="-"/>
    <n v="0"/>
  </r>
  <r>
    <n v="166"/>
    <x v="0"/>
    <s v="CAY-497"/>
    <s v="KFJ803464"/>
    <s v="LA350S-0167432"/>
    <s v="2025-02-07 13:22:08"/>
    <n v="10000"/>
    <s v="Accepted"/>
    <x v="1"/>
    <s v="Eligible"/>
    <n v="10000"/>
    <n v="10000"/>
    <d v="2026-01-27T00:00:00"/>
    <s v="WASEEM.TARIQ"/>
    <s v="Accepted"/>
    <s v="Online Transfer"/>
    <s v="Renewal"/>
    <s v="-"/>
    <s v="-"/>
    <n v="0"/>
  </r>
  <r>
    <n v="167"/>
    <x v="0"/>
    <s v="LE20-5372"/>
    <s v="G3LAKP148009"/>
    <s v="NNATA52AXKP500171"/>
    <s v="2025-02-13 00:00:00"/>
    <n v="12500"/>
    <s v="Accepted"/>
    <x v="1"/>
    <s v="Eligible"/>
    <n v="12500"/>
    <n v="12500"/>
    <d v="2026-01-30T00:00:00"/>
    <s v="WASEEM.TARIQ"/>
    <s v="Accepted"/>
    <s v="Online Transfer"/>
    <s v="Renewal"/>
    <s v="-"/>
    <s v="-"/>
    <n v="0"/>
  </r>
  <r>
    <n v="168"/>
    <x v="0"/>
    <s v="BPC-091"/>
    <s v="Z545534"/>
    <s v="NZE170R-4171136"/>
    <s v="2024-01-30 00:00:00"/>
    <n v="13000"/>
    <s v="Accepted"/>
    <x v="1"/>
    <s v="Eligible"/>
    <n v="13000"/>
    <n v="13000"/>
    <d v="2026-01-29T00:00:00"/>
    <s v="WASEEM.TARIQ"/>
    <s v="Accepted"/>
    <s v="Online Transfer"/>
    <s v="Renewal"/>
    <s v="-"/>
    <s v="-"/>
    <n v="0"/>
  </r>
  <r>
    <n v="169"/>
    <x v="0"/>
    <s v="LE20-8143"/>
    <n v="121751"/>
    <n v="1021737"/>
    <s v="2025-02-13 00:00:00"/>
    <n v="15500"/>
    <s v="Accepted"/>
    <x v="1"/>
    <s v="Eligible"/>
    <n v="15500"/>
    <n v="15500"/>
    <d v="2026-01-29T00:00:00"/>
    <s v="WASEEM.TARIQ"/>
    <s v="Accepted"/>
    <s v="Online Transfer"/>
    <s v="Renewal"/>
    <s v="-"/>
    <s v="-"/>
    <n v="0"/>
  </r>
  <r>
    <n v="170"/>
    <x v="0"/>
    <s v="BSF-466"/>
    <s v="1KRFE996"/>
    <n v="2165412"/>
    <s v="2022-01-12 16:23:00"/>
    <n v="11000"/>
    <s v="Accepted"/>
    <x v="1"/>
    <s v="Eligible"/>
    <n v="11000"/>
    <n v="11000"/>
    <d v="2026-01-29T00:00:00"/>
    <s v="WASEEM.TARIQ"/>
    <s v="Accepted"/>
    <s v="Online Transfer"/>
    <s v="Renewal"/>
    <s v="-"/>
    <s v="-"/>
    <n v="0"/>
  </r>
  <r>
    <n v="171"/>
    <x v="0"/>
    <s v="BSF-466"/>
    <s v="1KRFE996"/>
    <n v="2165412"/>
    <s v="2022-01-12 16:23:00"/>
    <n v="11000"/>
    <s v="Accepted"/>
    <x v="1"/>
    <s v="Eligible"/>
    <n v="11000"/>
    <n v="11000"/>
    <d v="2026-01-29T00:00:00"/>
    <s v="WASEEM.TARIQ"/>
    <s v="Accepted"/>
    <s v="Online Transfer"/>
    <s v="Renewal"/>
    <s v="-"/>
    <s v="-"/>
    <n v="0"/>
  </r>
  <r>
    <n v="172"/>
    <x v="0"/>
    <s v="BFE-860"/>
    <s v="1KR-1410250"/>
    <s v="KSP130-2089638"/>
    <s v="2025-01-23 00:00:00"/>
    <n v="13000"/>
    <s v="Accepted"/>
    <x v="1"/>
    <s v="Eligible"/>
    <n v="13000"/>
    <n v="13000"/>
    <d v="2026-01-29T00:00:00"/>
    <s v="WASEEM.TARIQ"/>
    <s v="Accepted"/>
    <s v="Online Transfer"/>
    <s v="Renewal"/>
    <s v="-"/>
    <s v="-"/>
    <n v="0"/>
  </r>
  <r>
    <n v="173"/>
    <x v="0"/>
    <s v="LEA20-89"/>
    <s v="1GD0792014"/>
    <n v="1093353"/>
    <s v="2020-02-13 09:36:08"/>
    <n v="15500"/>
    <s v="Accepted"/>
    <x v="1"/>
    <s v="Eligible"/>
    <n v="15500"/>
    <n v="15500"/>
    <d v="2026-01-29T00:00:00"/>
    <s v="WASEEM.TARIQ"/>
    <s v="Accepted"/>
    <s v="Online Transfer"/>
    <s v="Renewal"/>
    <s v="-"/>
    <s v="-"/>
    <n v="0"/>
  </r>
  <r>
    <n v="174"/>
    <x v="0"/>
    <s v="AUB-368"/>
    <s v="2ZRX719778"/>
    <s v="MR2KZAAG200015804"/>
    <s v="2026-01-29 00:00:00"/>
    <n v="14000"/>
    <s v="Accepted"/>
    <x v="1"/>
    <s v="Eligible"/>
    <n v="14000"/>
    <n v="14000"/>
    <d v="2026-01-27T00:00:00"/>
    <s v="WASEEM.TARIQ"/>
    <s v="Accepted"/>
    <s v="Online Transfer"/>
    <s v="Conversion"/>
    <s v="-"/>
    <s v="-"/>
    <n v="0"/>
  </r>
  <r>
    <n v="175"/>
    <x v="0"/>
    <s v="BXL-890"/>
    <s v="2A48763"/>
    <s v="NSP151R9518172"/>
    <s v="2025-01-27 00:00:00"/>
    <n v="15500"/>
    <s v="Accepted"/>
    <x v="1"/>
    <s v="Eligible"/>
    <n v="15500"/>
    <n v="15500"/>
    <d v="2026-01-28T00:00:00"/>
    <s v="WASEEM.TARIQ"/>
    <s v="Accepted"/>
    <s v="Online Transfer"/>
    <s v="Renewal"/>
    <s v="-"/>
    <s v="-"/>
    <n v="0"/>
  </r>
  <r>
    <n v="176"/>
    <x v="0"/>
    <s v="LHE222131"/>
    <n v="210090"/>
    <n v="10109971"/>
    <s v="2021-02-02 11:59:43"/>
    <n v="14000"/>
    <s v="Accepted"/>
    <x v="1"/>
    <s v="Eligible"/>
    <n v="14000"/>
    <n v="14000"/>
    <d v="2026-01-29T00:00:00"/>
    <s v="WASEEM.TARIQ"/>
    <s v="Accepted"/>
    <s v="Cash Deposit"/>
    <s v="Renewal"/>
    <s v="-"/>
    <s v="-"/>
    <n v="0"/>
  </r>
  <r>
    <n v="177"/>
    <x v="0"/>
    <s v="BH-2399"/>
    <n v="3512928"/>
    <s v="012920"/>
    <s v="2019-02-11 15:20:33"/>
    <n v="13500"/>
    <s v="Accepted"/>
    <x v="1"/>
    <s v="Eligible"/>
    <n v="13500"/>
    <n v="13500"/>
    <d v="2026-01-28T00:00:00"/>
    <s v="WASEEM.TARIQ"/>
    <s v="Accepted"/>
    <s v="Online Transfer"/>
    <s v="Renewal"/>
    <s v="-"/>
    <s v="-"/>
    <n v="0"/>
  </r>
  <r>
    <n v="178"/>
    <x v="0"/>
    <s v="BGN-880"/>
    <s v="Z463259"/>
    <s v="NZE170R-4090329"/>
    <s v="2021-01-08 18:57:00"/>
    <n v="10000"/>
    <s v="Accepted"/>
    <x v="1"/>
    <s v="Eligible"/>
    <n v="10000"/>
    <n v="10000"/>
    <d v="2026-01-28T00:00:00"/>
    <s v="WASEEM.TARIQ"/>
    <s v="Accepted"/>
    <s v="Online Transfer"/>
    <s v="Renewal"/>
    <s v="-"/>
    <s v="-"/>
    <n v="0"/>
  </r>
  <r>
    <n v="179"/>
    <x v="0"/>
    <s v="BDY-437"/>
    <s v="Z301600"/>
    <s v="NZE170R-4041671"/>
    <s v="2022-02-12 11:57:00"/>
    <n v="13000"/>
    <s v="Accepted"/>
    <x v="1"/>
    <s v="Eligible"/>
    <n v="13000"/>
    <n v="13000"/>
    <d v="2026-01-28T00:00:00"/>
    <s v="WASEEM.TARIQ"/>
    <s v="Accepted"/>
    <s v="Online Transfer"/>
    <s v="Renewal"/>
    <s v="-"/>
    <s v="-"/>
    <n v="0"/>
  </r>
  <r>
    <n v="180"/>
    <x v="0"/>
    <s v="LE19-4516"/>
    <n v="176057"/>
    <n v="10076068"/>
    <s v="2019-01-30 13:10:00"/>
    <n v="7000"/>
    <s v="Accepted"/>
    <x v="1"/>
    <s v="Eligible"/>
    <n v="7000"/>
    <n v="7000"/>
    <d v="2026-01-28T00:00:00"/>
    <s v="WASEEM.TARIQ"/>
    <s v="Accepted"/>
    <s v="Online Transfer"/>
    <s v="Renewal"/>
    <s v="-"/>
    <s v="-"/>
    <n v="0"/>
  </r>
  <r>
    <n v="181"/>
    <x v="0"/>
    <s v="LE20-191"/>
    <s v="L13Z17536001"/>
    <s v="NFBGM1644KR256721"/>
    <s v="2023-01-21 16:59:00"/>
    <n v="14000"/>
    <s v="Accepted"/>
    <x v="1"/>
    <s v="Eligible"/>
    <n v="14000"/>
    <n v="14000"/>
    <d v="2026-01-28T00:00:00"/>
    <s v="WASEEM.TARIQ"/>
    <s v="Accepted"/>
    <s v="Online Transfer"/>
    <s v="Renewal"/>
    <s v="-"/>
    <s v="-"/>
    <n v="0"/>
  </r>
  <r>
    <n v="182"/>
    <x v="0"/>
    <s v="AQT-584"/>
    <s v="PK10K158531"/>
    <s v="NF1AVK31H10058518"/>
    <s v="2022-02-10 16:16:00"/>
    <n v="15500"/>
    <s v="Accepted"/>
    <x v="1"/>
    <s v="Eligible"/>
    <n v="15500"/>
    <n v="15500"/>
    <d v="2026-01-28T00:00:00"/>
    <s v="WASEEM.TARIQ"/>
    <s v="Accepted"/>
    <s v="Online Transfer"/>
    <s v="Renewal"/>
    <s v="-"/>
    <s v="-"/>
    <n v="0"/>
  </r>
  <r>
    <n v="183"/>
    <x v="0"/>
    <s v="ANF-605"/>
    <n v="523803"/>
    <n v="4149777"/>
    <s v="2024-06-24 15:57:01"/>
    <n v="10000"/>
    <s v="Accepted"/>
    <x v="1"/>
    <s v="Eligible"/>
    <n v="10000"/>
    <n v="10000"/>
    <d v="2026-01-28T00:00:00"/>
    <s v="WASEEM.TARIQ"/>
    <s v="Accepted"/>
    <s v="Online Transfer"/>
    <s v="Renewal"/>
    <s v="-"/>
    <s v="-"/>
    <n v="0"/>
  </r>
  <r>
    <n v="184"/>
    <x v="0"/>
    <s v="BJ-0423"/>
    <n v="344167"/>
    <n v="509129"/>
    <s v="2023-02-10 12:51:00"/>
    <n v="13000"/>
    <s v="Accepted"/>
    <x v="1"/>
    <s v="Eligible"/>
    <n v="13000"/>
    <n v="13000"/>
    <d v="2026-01-29T00:00:00"/>
    <s v="WASEEM.TARIQ"/>
    <s v="Accepted"/>
    <s v="Cheque"/>
    <s v="Renewal"/>
    <s v="-"/>
    <s v="-"/>
    <n v="0"/>
  </r>
  <r>
    <n v="185"/>
    <x v="0"/>
    <s v="BRM-097"/>
    <s v="Z576019"/>
    <n v="4202011"/>
    <s v="2020-02-10 11:48:27"/>
    <n v="13000"/>
    <s v="Accepted"/>
    <x v="1"/>
    <s v="Eligible"/>
    <n v="13000"/>
    <n v="13000"/>
    <d v="2026-01-28T00:00:00"/>
    <s v="WASEEM.TARIQ"/>
    <s v="Accepted"/>
    <s v="Online Transfer"/>
    <s v="Renewal"/>
    <s v="-"/>
    <s v="-"/>
    <n v="0"/>
  </r>
  <r>
    <n v="186"/>
    <x v="0"/>
    <s v="BQU-102"/>
    <s v="PK10148823"/>
    <s v="H10048825"/>
    <s v="2022-12-26 10:25:25"/>
    <n v="15500"/>
    <s v="Accepted"/>
    <x v="1"/>
    <s v="Eligible"/>
    <n v="15500"/>
    <n v="15500"/>
    <d v="2026-01-03T00:00:00"/>
    <s v="WASEEM.TARIQ"/>
    <s v="Accepted"/>
    <s v="Cash Deposit"/>
    <s v="Renewal"/>
    <s v="-"/>
    <s v="-"/>
    <n v="0"/>
  </r>
  <r>
    <n v="187"/>
    <x v="0"/>
    <s v="BWL-745"/>
    <n v="226896"/>
    <n v="1126927"/>
    <s v="2026-01-27 00:00:00"/>
    <n v="14000"/>
    <s v="Accepted"/>
    <x v="1"/>
    <s v="Eligible"/>
    <n v="14000"/>
    <n v="14000"/>
    <d v="2026-01-27T00:00:00"/>
    <s v="WASEEM.TARIQ"/>
    <s v="Accepted"/>
    <s v="Online Transfer"/>
    <s v="Conversion"/>
    <s v="-"/>
    <s v="-"/>
    <n v="0"/>
  </r>
  <r>
    <n v="188"/>
    <x v="0"/>
    <s v="BRL-838"/>
    <n v="979797774"/>
    <s v="R258069"/>
    <s v="2020-02-10 12:41:38"/>
    <n v="15500"/>
    <s v="Accepted"/>
    <x v="1"/>
    <s v="Eligible"/>
    <n v="15500"/>
    <n v="15500"/>
    <d v="2026-01-27T00:00:00"/>
    <s v="WASEEM.TARIQ"/>
    <s v="Accepted"/>
    <s v="Online Transfer"/>
    <s v="Renewal"/>
    <s v="-"/>
    <s v="-"/>
    <n v="0"/>
  </r>
  <r>
    <n v="189"/>
    <x v="0"/>
    <s v="BPW-368"/>
    <n v="141857"/>
    <n v="10041865"/>
    <s v="2025-02-11 00:00:00"/>
    <n v="13500"/>
    <s v="Accepted"/>
    <x v="1"/>
    <s v="Eligible"/>
    <n v="13500"/>
    <n v="13500"/>
    <d v="2026-01-27T00:00:00"/>
    <s v="WASEEM.TARIQ"/>
    <s v="Accepted"/>
    <s v="Online Transfer"/>
    <s v="Renewal"/>
    <s v="-"/>
    <s v="-"/>
    <n v="0"/>
  </r>
  <r>
    <n v="190"/>
    <x v="0"/>
    <s v="LE20-4321"/>
    <n v="2954204"/>
    <s v="057696"/>
    <s v="2020-01-21 15:46:45"/>
    <n v="13000"/>
    <s v="Accepted"/>
    <x v="1"/>
    <s v="Eligible"/>
    <n v="13000"/>
    <n v="13000"/>
    <d v="2026-01-26T00:00:00"/>
    <s v="WASEEM.TARIQ"/>
    <s v="Accepted"/>
    <s v="Online Transfer"/>
    <s v="Renewal"/>
    <s v="-"/>
    <s v="-"/>
    <n v="0"/>
  </r>
  <r>
    <n v="191"/>
    <x v="0"/>
    <s v="KHI1312027"/>
    <s v="U500902"/>
    <s v="K1000817"/>
    <s v="2020-01-13 15:35:19"/>
    <n v="10000"/>
    <s v="Accepted"/>
    <x v="1"/>
    <s v="Eligible"/>
    <n v="10000"/>
    <n v="10000"/>
    <d v="2026-01-26T00:00:00"/>
    <s v="WASEEM.TARIQ"/>
    <s v="Accepted"/>
    <s v="Online Transfer"/>
    <s v="Renewal"/>
    <s v="-"/>
    <s v="-"/>
    <n v="0"/>
  </r>
  <r>
    <n v="192"/>
    <x v="0"/>
    <s v="BH-5097"/>
    <n v="4800778"/>
    <s v="017457"/>
    <s v="2024-01-15 00:00:00"/>
    <n v="12500"/>
    <s v="Accepted"/>
    <x v="1"/>
    <s v="Eligible"/>
    <n v="12500"/>
    <n v="12500"/>
    <d v="2026-01-26T00:00:00"/>
    <s v="WASEEM.TARIQ"/>
    <s v="Accepted"/>
    <s v="Cash Deposit"/>
    <s v="Renewal"/>
    <s v="-"/>
    <s v="-"/>
    <n v="0"/>
  </r>
  <r>
    <n v="193"/>
    <x v="0"/>
    <s v="BRH-406"/>
    <s v="1KR-1604994"/>
    <s v="KSP130-2164849"/>
    <s v="2023-02-09 18:31:00"/>
    <n v="13000"/>
    <s v="Accepted"/>
    <x v="1"/>
    <s v="Eligible"/>
    <n v="13000"/>
    <n v="13000"/>
    <d v="2026-01-28T00:00:00"/>
    <s v="WASEEM.TARIQ"/>
    <s v="Accepted"/>
    <s v="Cheque Deposit"/>
    <s v="Renewal"/>
    <s v="-"/>
    <s v="-"/>
    <n v="0"/>
  </r>
  <r>
    <n v="194"/>
    <x v="0"/>
    <s v="AUQ-415"/>
    <s v="Y252898"/>
    <s v="NZE140-2079009"/>
    <s v="2024-01-09 00:00:00"/>
    <n v="15500"/>
    <s v="Accepted"/>
    <x v="1"/>
    <s v="Eligible"/>
    <n v="15500"/>
    <n v="15500"/>
    <d v="2026-01-26T00:00:00"/>
    <s v="WASEEM.TARIQ"/>
    <s v="Accepted"/>
    <s v="Online Transfer"/>
    <s v="Renewal"/>
    <s v="-"/>
    <s v="-"/>
    <n v="0"/>
  </r>
  <r>
    <n v="195"/>
    <x v="0"/>
    <s v="BSP-916"/>
    <s v="2A13689"/>
    <n v="7008019"/>
    <s v="2024-01-15 00:00:00"/>
    <n v="13000"/>
    <s v="Accepted"/>
    <x v="1"/>
    <s v="Eligible"/>
    <n v="13000"/>
    <n v="13000"/>
    <d v="2026-01-26T00:00:00"/>
    <s v="WASEEM.TARIQ"/>
    <s v="Accepted"/>
    <s v="Online Transfer"/>
    <s v="Renewal"/>
    <s v="-"/>
    <s v="-"/>
    <n v="0"/>
  </r>
  <r>
    <n v="196"/>
    <x v="0"/>
    <s v="BZK-453"/>
    <n v="284485"/>
    <n v="1185222"/>
    <s v="2024-01-20 13:04:30"/>
    <n v="15500"/>
    <s v="Accepted"/>
    <x v="1"/>
    <s v="Eligible"/>
    <n v="15500"/>
    <n v="15500"/>
    <d v="2026-01-26T00:00:00"/>
    <s v="WASEEM.TARIQ"/>
    <s v="Accepted"/>
    <s v="Online Transfer"/>
    <s v="Renewal"/>
    <s v="-"/>
    <s v="-"/>
    <n v="0"/>
  </r>
  <r>
    <n v="197"/>
    <x v="0"/>
    <s v="BRM-675"/>
    <s v="6R123580"/>
    <s v="NF1AET306H1023614"/>
    <s v="2025-01-29 00:00:00"/>
    <n v="11000"/>
    <s v="Accepted"/>
    <x v="1"/>
    <s v="Eligible"/>
    <n v="11000"/>
    <n v="11000"/>
    <d v="2026-01-23T00:00:00"/>
    <s v="WASEEM.TARIQ"/>
    <s v="Accepted"/>
    <s v="Online Transfer"/>
    <s v="Renewal"/>
    <s v="-"/>
    <s v="-"/>
    <n v="0"/>
  </r>
  <r>
    <n v="198"/>
    <x v="0"/>
    <s v="BSS-432"/>
    <s v="G3LALP0977806"/>
    <s v="NNATA52AXKP500683"/>
    <s v="2025-01-10 00:00:00"/>
    <n v="15500"/>
    <s v="Accepted"/>
    <x v="1"/>
    <s v="Eligible"/>
    <n v="15500"/>
    <n v="15500"/>
    <d v="2026-01-26T00:00:00"/>
    <s v="WASEEM.TARIQ"/>
    <s v="Accepted"/>
    <s v="Online Transfer"/>
    <s v="Renewal"/>
    <s v="-"/>
    <s v="-"/>
    <n v="0"/>
  </r>
  <r>
    <n v="199"/>
    <x v="0"/>
    <s v="ABM-316"/>
    <n v="1670004"/>
    <n v="10066983"/>
    <s v="2024-01-31 00:00:00"/>
    <n v="15500"/>
    <s v="Accepted"/>
    <x v="1"/>
    <s v="Eligible"/>
    <n v="15500"/>
    <n v="15500"/>
    <d v="2026-01-24T00:00:00"/>
    <s v="WASEEM.TARIQ"/>
    <s v="Accepted"/>
    <s v="Online Transfer"/>
    <s v="Renewal"/>
    <s v="-"/>
    <s v="-"/>
    <n v="0"/>
  </r>
  <r>
    <n v="200"/>
    <x v="0"/>
    <s v="AQW-842"/>
    <n v="7852669"/>
    <n v="6491326"/>
    <s v="2022-01-17 10:05:02"/>
    <n v="15500"/>
    <s v="Accepted"/>
    <x v="1"/>
    <s v="Eligible"/>
    <n v="15500"/>
    <n v="15500"/>
    <d v="2026-01-23T00:00:00"/>
    <s v="WASEEM.TARIQ"/>
    <s v="Accepted"/>
    <s v="Online Transfer"/>
    <s v="Renewal"/>
    <s v="-"/>
    <s v="-"/>
    <n v="0"/>
  </r>
  <r>
    <n v="201"/>
    <x v="0"/>
    <s v="LHE2872121"/>
    <s v="2A29854"/>
    <n v="9511385"/>
    <s v="2023-01-24 11:53:00"/>
    <n v="15500"/>
    <s v="Accepted"/>
    <x v="1"/>
    <s v="Eligible"/>
    <n v="15500"/>
    <n v="15500"/>
    <d v="2026-01-23T00:00:00"/>
    <s v="WASEEM.TARIQ"/>
    <s v="Accepted"/>
    <s v="Online Transfer"/>
    <s v="Renewal"/>
    <s v="-"/>
    <s v="-"/>
    <n v="0"/>
  </r>
  <r>
    <n v="202"/>
    <x v="0"/>
    <s v="BRL-893"/>
    <s v="R18Z12952412"/>
    <s v="NFBFC6664KR055849"/>
    <s v="2021-01-21 10:03:00"/>
    <n v="15500"/>
    <s v="Accepted"/>
    <x v="1"/>
    <s v="Eligible"/>
    <n v="15500"/>
    <n v="15500"/>
    <d v="2026-01-23T00:00:00"/>
    <s v="WASEEM.TARIQ"/>
    <s v="Accepted"/>
    <s v="Online Transfer"/>
    <s v="Renewal"/>
    <s v="-"/>
    <s v="-"/>
    <n v="0"/>
  </r>
  <r>
    <n v="203"/>
    <x v="0"/>
    <s v="LEE19-9356"/>
    <s v="E173574"/>
    <s v="10073543C"/>
    <s v="2020-01-09 12:11:13"/>
    <n v="10000"/>
    <s v="Accepted"/>
    <x v="1"/>
    <s v="Eligible"/>
    <n v="10000"/>
    <n v="10000"/>
    <d v="2026-01-23T00:00:00"/>
    <s v="WASEEM.TARIQ"/>
    <s v="Accepted"/>
    <s v="Online Transfer"/>
    <s v="Renewal"/>
    <s v="-"/>
    <s v="-"/>
    <n v="0"/>
  </r>
  <r>
    <n v="204"/>
    <x v="0"/>
    <s v="BZZ-911"/>
    <s v="K152891"/>
    <n v="10052911"/>
    <s v="2023-02-07 18:14:00"/>
    <n v="13000"/>
    <s v="Accepted"/>
    <x v="1"/>
    <s v="Eligible"/>
    <n v="13000"/>
    <n v="13000"/>
    <d v="2026-01-23T00:00:00"/>
    <s v="WASEEM.TARIQ"/>
    <s v="Accepted"/>
    <s v="Online Transfer"/>
    <s v="Renewal"/>
    <s v="-"/>
    <s v="-"/>
    <n v="0"/>
  </r>
  <r>
    <n v="205"/>
    <x v="0"/>
    <s v="KQH-7311"/>
    <s v="P055404"/>
    <s v="HA963289"/>
    <s v="2024-01-19 09:50:35"/>
    <n v="11000"/>
    <s v="Accepted"/>
    <x v="1"/>
    <s v="Eligible"/>
    <n v="11000"/>
    <n v="11000"/>
    <d v="2026-01-23T00:00:00"/>
    <s v="WASEEM.TARIQ"/>
    <s v="Accepted"/>
    <s v="Online Transfer"/>
    <s v="Renewal"/>
    <s v="-"/>
    <s v="-"/>
    <n v="0"/>
  </r>
  <r>
    <n v="206"/>
    <x v="0"/>
    <s v="KQH-7433"/>
    <s v="P053283"/>
    <s v="HA961025"/>
    <s v="2024-01-18 18:27:38"/>
    <n v="11000"/>
    <s v="Accepted"/>
    <x v="1"/>
    <s v="Eligible"/>
    <n v="11000"/>
    <n v="11000"/>
    <d v="2026-01-23T00:00:00"/>
    <s v="WASEEM.TARIQ"/>
    <s v="Accepted"/>
    <s v="Online Transfer"/>
    <s v="Renewal"/>
    <s v="-"/>
    <s v="-"/>
    <n v="0"/>
  </r>
  <r>
    <n v="207"/>
    <x v="0"/>
    <s v="BSD-767"/>
    <s v="2A03529"/>
    <s v="a7001793"/>
    <s v="2021-01-04 10:50:50"/>
    <n v="11000"/>
    <s v="Accepted"/>
    <x v="1"/>
    <s v="Eligible"/>
    <n v="11000"/>
    <n v="11000"/>
    <d v="2026-01-22T00:00:00"/>
    <s v="WASEEM.TARIQ"/>
    <s v="Accepted"/>
    <s v="Online Transfer"/>
    <s v="Renewal"/>
    <s v="-"/>
    <s v="-"/>
    <n v="0"/>
  </r>
  <r>
    <n v="208"/>
    <x v="0"/>
    <s v="ACH-600"/>
    <s v="Q070124"/>
    <s v="R-6047635"/>
    <s v="2025-01-13 15:09:00"/>
    <n v="11500"/>
    <s v="Accepted"/>
    <x v="1"/>
    <s v="Eligible"/>
    <n v="11500"/>
    <n v="11500"/>
    <d v="2026-01-21T00:00:00"/>
    <s v="WASEEM.TARIQ"/>
    <s v="Accepted"/>
    <s v="Cash Deposit"/>
    <s v="Renewal"/>
    <s v="-"/>
    <s v="-"/>
    <n v="0"/>
  </r>
  <r>
    <n v="209"/>
    <x v="0"/>
    <s v="BRN-147"/>
    <s v="Z574992"/>
    <s v="NZE170R-4201283"/>
    <s v="2025-01-08 00:00:00"/>
    <n v="10000"/>
    <s v="Accepted"/>
    <x v="1"/>
    <s v="Eligible"/>
    <n v="10000"/>
    <n v="10000"/>
    <d v="2026-01-23T00:00:00"/>
    <s v="WASEEM.TARIQ"/>
    <s v="Accepted"/>
    <s v="Online Transfer"/>
    <s v="Renewal"/>
    <s v="-"/>
    <s v="-"/>
    <n v="0"/>
  </r>
  <r>
    <n v="210"/>
    <x v="0"/>
    <s v="BXC-402"/>
    <s v="Q097627"/>
    <s v="ZRE171R6075132"/>
    <s v="2026-01-23 00:00:00"/>
    <n v="15500"/>
    <s v="Accepted"/>
    <x v="1"/>
    <s v="Eligible"/>
    <n v="15500"/>
    <n v="15500"/>
    <d v="2026-01-23T00:00:00"/>
    <s v="WASEEM.TARIQ"/>
    <s v="Accepted"/>
    <s v="Online Transfer"/>
    <s v="Conversion"/>
    <s v="-"/>
    <s v="-"/>
    <n v="0"/>
  </r>
  <r>
    <n v="211"/>
    <x v="0"/>
    <s v="MNB19-15"/>
    <s v="Z542342"/>
    <n v="4168030"/>
    <s v="2025-02-07 00:00:00"/>
    <n v="15500"/>
    <s v="Accepted"/>
    <x v="1"/>
    <s v="Eligible"/>
    <n v="15500"/>
    <n v="15500"/>
    <d v="2026-01-23T00:00:00"/>
    <s v="WASEEM.TARIQ"/>
    <s v="Accepted"/>
    <s v="Online Transfer"/>
    <s v="Renewal"/>
    <s v="-"/>
    <s v="-"/>
    <n v="0"/>
  </r>
  <r>
    <n v="212"/>
    <x v="0"/>
    <s v="ASD-527"/>
    <s v="2A14024"/>
    <s v="NSP150R-7008248"/>
    <s v="2023-01-05 15:24:00"/>
    <n v="13000"/>
    <s v="Accepted"/>
    <x v="1"/>
    <s v="Eligible"/>
    <n v="13000"/>
    <n v="13000"/>
    <d v="2026-01-22T00:00:00"/>
    <s v="WASEEM.TARIQ"/>
    <s v="Accepted"/>
    <s v="Online Transfer"/>
    <s v="Renewal"/>
    <s v="-"/>
    <s v="-"/>
    <n v="0"/>
  </r>
  <r>
    <n v="213"/>
    <x v="0"/>
    <s v="BQW-511"/>
    <s v="Z568352"/>
    <s v="NZE170R4194275"/>
    <s v="2022-01-21 11:31:00"/>
    <n v="12000"/>
    <s v="Accepted"/>
    <x v="1"/>
    <s v="Eligible"/>
    <n v="12000"/>
    <n v="12000"/>
    <d v="2026-01-22T00:00:00"/>
    <s v="WASEEM.TARIQ"/>
    <s v="Accepted"/>
    <s v="Online Transfer"/>
    <s v="Renewal"/>
    <s v="-"/>
    <s v="-"/>
    <n v="0"/>
  </r>
  <r>
    <n v="214"/>
    <x v="0"/>
    <s v="LE20-5352"/>
    <s v="6R127330"/>
    <s v="NF1AET306H1027304"/>
    <s v="2023-01-20 15:09:00"/>
    <n v="13500"/>
    <s v="Accepted"/>
    <x v="1"/>
    <s v="Eligible"/>
    <n v="13500"/>
    <n v="13500"/>
    <d v="2026-01-22T00:00:00"/>
    <s v="WASEEM.TARIQ"/>
    <s v="Accepted"/>
    <s v="Online Transfer"/>
    <s v="Renewal"/>
    <s v="-"/>
    <s v="-"/>
    <n v="0"/>
  </r>
  <r>
    <n v="215"/>
    <x v="0"/>
    <s v="ARS-713"/>
    <s v="Q067768"/>
    <s v="ZRE171R-6045280"/>
    <s v="2025-02-06 00:00:00"/>
    <n v="15500"/>
    <s v="Accepted"/>
    <x v="1"/>
    <s v="Eligible"/>
    <n v="15500"/>
    <n v="15500"/>
    <d v="2026-01-22T00:00:00"/>
    <s v="WASEEM.TARIQ"/>
    <s v="Accepted"/>
    <s v="Online Transfer"/>
    <s v="Renewal"/>
    <s v="-"/>
    <s v="-"/>
    <n v="0"/>
  </r>
  <r>
    <n v="216"/>
    <x v="0"/>
    <s v="AJU-665"/>
    <n v="3812070"/>
    <n v="1012046"/>
    <s v="2021-02-02 12:40:57"/>
    <n v="15500"/>
    <s v="Accepted"/>
    <x v="1"/>
    <s v="Eligible"/>
    <n v="15500"/>
    <n v="15500"/>
    <d v="2026-01-22T00:00:00"/>
    <s v="WASEEM.TARIQ"/>
    <s v="Accepted"/>
    <s v="Online Transfer"/>
    <s v="Renewal"/>
    <s v="-"/>
    <s v="-"/>
    <n v="0"/>
  </r>
  <r>
    <n v="217"/>
    <x v="0"/>
    <s v="LE20-8082"/>
    <s v="Z569839"/>
    <n v="4198585"/>
    <s v="2020-01-14 11:57:18"/>
    <n v="14500"/>
    <s v="Accepted"/>
    <x v="1"/>
    <s v="Eligible"/>
    <n v="14500"/>
    <n v="14500"/>
    <d v="2026-01-21T00:00:00"/>
    <s v="WASEEM.TARIQ"/>
    <s v="Accepted"/>
    <s v="Online Transfer"/>
    <s v="Renewal"/>
    <s v="-"/>
    <s v="-"/>
    <n v="0"/>
  </r>
  <r>
    <n v="218"/>
    <x v="0"/>
    <s v="LEB15-6961"/>
    <s v="PKS130-27125"/>
    <s v="RS413PK-10027138"/>
    <s v="2021-12-28 11:06:00"/>
    <n v="14500"/>
    <s v="Accepted"/>
    <x v="1"/>
    <s v="Eligible"/>
    <n v="14500"/>
    <n v="14500"/>
    <d v="2026-01-21T00:00:00"/>
    <s v="WASEEM.TARIQ"/>
    <s v="Accepted"/>
    <s v="Cash Deposit"/>
    <s v="Renewal"/>
    <s v="-"/>
    <s v="-"/>
    <n v="0"/>
  </r>
  <r>
    <n v="219"/>
    <x v="0"/>
    <s v="BTL-972"/>
    <s v="PK10K170089"/>
    <s v="NF1AVK31H10070110"/>
    <s v="2025-01-10 00:00:00"/>
    <n v="15500"/>
    <s v="Accepted"/>
    <x v="1"/>
    <s v="Eligible"/>
    <n v="15500"/>
    <n v="15500"/>
    <d v="2026-01-21T00:00:00"/>
    <s v="WASEEM.TARIQ"/>
    <s v="Accepted"/>
    <s v="Online Transfer"/>
    <s v="Renewal"/>
    <s v="-"/>
    <s v="-"/>
    <n v="0"/>
  </r>
  <r>
    <n v="220"/>
    <x v="0"/>
    <s v="CHW151203"/>
    <n v="14800605"/>
    <s v="017286"/>
    <s v="2020-01-15 11:40:59"/>
    <n v="15500"/>
    <s v="Accepted"/>
    <x v="1"/>
    <s v="Eligible"/>
    <n v="15500"/>
    <n v="15500"/>
    <d v="2026-01-21T00:00:00"/>
    <s v="WASEEM.TARIQ"/>
    <s v="Accepted"/>
    <s v="Online Transfer"/>
    <s v="Renewal"/>
    <s v="-"/>
    <s v="-"/>
    <n v="0"/>
  </r>
  <r>
    <n v="221"/>
    <x v="0"/>
    <s v="DGK26121814"/>
    <n v="7524032"/>
    <s v="JR241289"/>
    <s v="2024-01-15 00:00:00"/>
    <n v="14500"/>
    <s v="Accepted"/>
    <x v="1"/>
    <s v="Eligible"/>
    <n v="14500"/>
    <n v="14500"/>
    <d v="2026-01-21T00:00:00"/>
    <s v="WASEEM.TARIQ"/>
    <s v="Accepted"/>
    <s v="Online Transfer"/>
    <s v="Renewal"/>
    <s v="-"/>
    <s v="-"/>
    <n v="0"/>
  </r>
  <r>
    <n v="222"/>
    <x v="0"/>
    <s v="BPD-187"/>
    <n v="12945293"/>
    <s v="JR048717"/>
    <s v="2024-01-15 00:00:00"/>
    <n v="15500"/>
    <s v="Accepted"/>
    <x v="1"/>
    <s v="Eligible"/>
    <n v="15500"/>
    <n v="15500"/>
    <d v="2026-01-21T00:00:00"/>
    <s v="WASEEM.TARIQ"/>
    <s v="Accepted"/>
    <s v="Online Transfer"/>
    <s v="Renewal"/>
    <s v="-"/>
    <s v="-"/>
    <n v="0"/>
  </r>
  <r>
    <n v="223"/>
    <x v="0"/>
    <s v="RWL371910"/>
    <n v="341211"/>
    <n v="7040351"/>
    <s v="2024-01-13 00:00:00"/>
    <n v="14000"/>
    <s v="Accepted"/>
    <x v="1"/>
    <s v="Eligible"/>
    <n v="14000"/>
    <n v="14000"/>
    <d v="2026-01-21T00:00:00"/>
    <s v="WASEEM.TARIQ"/>
    <s v="Accepted"/>
    <s v="Online Transfer"/>
    <s v="Renewal"/>
    <s v="-"/>
    <s v="-"/>
    <n v="0"/>
  </r>
  <r>
    <n v="224"/>
    <x v="0"/>
    <s v="BTB-086"/>
    <s v="Z544285"/>
    <n v="4169872"/>
    <s v="2024-01-12 00:00:00"/>
    <n v="13000"/>
    <s v="Accepted"/>
    <x v="1"/>
    <s v="Eligible"/>
    <n v="13000"/>
    <n v="13000"/>
    <d v="2026-01-16T00:00:00"/>
    <s v="WASEEM.TARIQ"/>
    <s v="Accepted"/>
    <s v="Cash Deposit"/>
    <s v="Renewal"/>
    <s v="-"/>
    <s v="-"/>
    <n v="0"/>
  </r>
  <r>
    <n v="225"/>
    <x v="0"/>
    <s v="AMZ-280"/>
    <s v="L13Z17530293"/>
    <s v="NFBGM1542KR248649"/>
    <s v="2023-01-11 12:23:00"/>
    <n v="12000"/>
    <s v="Accepted"/>
    <x v="1"/>
    <s v="Eligible"/>
    <n v="12000"/>
    <n v="12000"/>
    <d v="2026-01-21T00:00:00"/>
    <s v="WASEEM.TARIQ"/>
    <s v="Accepted"/>
    <s v="Online Transfer"/>
    <s v="Renewal"/>
    <s v="-"/>
    <s v="-"/>
    <n v="0"/>
  </r>
  <r>
    <n v="226"/>
    <x v="0"/>
    <s v="CBC-505"/>
    <s v="R1024322"/>
    <s v="S00206993"/>
    <s v="2024-12-20 21:05:15"/>
    <n v="13500"/>
    <s v="Accepted"/>
    <x v="1"/>
    <s v="Eligible"/>
    <n v="13500"/>
    <n v="13500"/>
    <d v="2026-01-20T00:00:00"/>
    <s v="WASEEM.TARIQ"/>
    <s v="Accepted"/>
    <s v="Online Transfer"/>
    <s v="Renewal"/>
    <s v="-"/>
    <s v="-"/>
    <n v="0"/>
  </r>
  <r>
    <n v="227"/>
    <x v="0"/>
    <s v="ABH-968"/>
    <n v="149680"/>
    <n v="1049393"/>
    <s v="2020-12-31 15:27:37"/>
    <n v="12500"/>
    <s v="Accepted"/>
    <x v="1"/>
    <s v="Eligible"/>
    <n v="12500"/>
    <n v="12500"/>
    <d v="2026-01-19T00:00:00"/>
    <s v="WASEEM.TARIQ"/>
    <s v="Accepted"/>
    <s v="Online Transfer"/>
    <s v="Renewal"/>
    <s v="-"/>
    <s v="-"/>
    <n v="0"/>
  </r>
  <r>
    <n v="228"/>
    <x v="0"/>
    <s v="BTA-467"/>
    <n v="152173"/>
    <n v="1051843"/>
    <s v="2021-02-02 14:35:19"/>
    <n v="14000"/>
    <s v="Accepted"/>
    <x v="1"/>
    <s v="Eligible"/>
    <n v="14000"/>
    <n v="14000"/>
    <d v="2026-01-20T00:00:00"/>
    <s v="WASEEM.TARIQ"/>
    <s v="Accepted"/>
    <s v="Cash Deposit"/>
    <s v="Renewal"/>
    <s v="-"/>
    <s v="-"/>
    <n v="0"/>
  </r>
  <r>
    <n v="229"/>
    <x v="0"/>
    <s v="BJ-3000"/>
    <s v="2TR1037266"/>
    <s v="0017145"/>
    <s v="2020-01-14 14:51:46"/>
    <n v="11750"/>
    <s v="Accepted"/>
    <x v="1"/>
    <s v="Eligible"/>
    <n v="11750"/>
    <n v="11750"/>
    <d v="2026-01-19T00:00:00"/>
    <s v="WASEEM.TARIQ"/>
    <s v="Accepted"/>
    <s v="Online Transfer"/>
    <s v="Renewal"/>
    <s v="-"/>
    <s v="-"/>
    <n v="0"/>
  </r>
  <r>
    <n v="230"/>
    <x v="0"/>
    <s v="BQQ-283"/>
    <s v="Z567358"/>
    <s v="NZE170R4192940"/>
    <s v="2024-12-30 00:00:00"/>
    <n v="15500"/>
    <s v="Accepted"/>
    <x v="1"/>
    <s v="Eligible"/>
    <n v="15500"/>
    <n v="15500"/>
    <d v="2026-01-19T00:00:00"/>
    <s v="WASEEM.TARIQ"/>
    <s v="Accepted"/>
    <s v="Online Transfer"/>
    <s v="Renewal"/>
    <s v="-"/>
    <s v="-"/>
    <n v="0"/>
  </r>
  <r>
    <n v="231"/>
    <x v="0"/>
    <s v="LEA16-342"/>
    <s v="029678"/>
    <n v="6007157"/>
    <s v="2020-02-01 14:13:49"/>
    <n v="13000"/>
    <s v="Accepted"/>
    <x v="1"/>
    <s v="Eligible"/>
    <n v="13000"/>
    <n v="13000"/>
    <d v="2026-01-19T00:00:00"/>
    <s v="WASEEM.TARIQ"/>
    <s v="Accepted"/>
    <s v="Cash Deposit"/>
    <s v="Renewal"/>
    <s v="-"/>
    <s v="-"/>
    <n v="0"/>
  </r>
  <r>
    <n v="232"/>
    <x v="0"/>
    <s v="LE15-243"/>
    <n v="162247"/>
    <n v="4012782"/>
    <s v="2020-02-01 13:17:59"/>
    <n v="13000"/>
    <s v="Accepted"/>
    <x v="1"/>
    <s v="Eligible"/>
    <n v="13000"/>
    <n v="13000"/>
    <d v="2026-01-19T00:00:00"/>
    <s v="WASEEM.TARIQ"/>
    <s v="Accepted"/>
    <s v="Cash Deposit"/>
    <s v="Renewal"/>
    <s v="-"/>
    <s v="-"/>
    <n v="0"/>
  </r>
  <r>
    <n v="233"/>
    <x v="0"/>
    <s v="BL-2112"/>
    <s v="R-1720819"/>
    <s v="J0064077"/>
    <s v="2022-01-27 20:30:14"/>
    <n v="13000"/>
    <s v="Accepted"/>
    <x v="1"/>
    <s v="Eligible"/>
    <n v="13000"/>
    <n v="13000"/>
    <d v="2026-01-20T00:00:00"/>
    <s v="WASEEM.TARIQ"/>
    <s v="Accepted"/>
    <s v="Cash Deposit"/>
    <s v="Renewal"/>
    <s v="-"/>
    <s v="-"/>
    <n v="0"/>
  </r>
  <r>
    <n v="234"/>
    <x v="0"/>
    <s v="BRK-896"/>
    <n v="154310"/>
    <n v="10054301"/>
    <s v="2023-02-03 15:50:00"/>
    <n v="13000"/>
    <s v="Accepted"/>
    <x v="1"/>
    <s v="Eligible"/>
    <n v="13000"/>
    <n v="13000"/>
    <d v="2026-01-20T00:00:00"/>
    <s v="WASEEM.TARIQ"/>
    <s v="Accepted"/>
    <s v="Online Transfer"/>
    <s v="Renewal"/>
    <s v="-"/>
    <s v="-"/>
    <n v="0"/>
  </r>
  <r>
    <n v="235"/>
    <x v="0"/>
    <s v="ABL-323"/>
    <s v="2A07441"/>
    <s v="NSP151R-9503186"/>
    <s v="2024-01-04 15:45:00"/>
    <n v="10000"/>
    <s v="Accepted"/>
    <x v="1"/>
    <s v="Eligible"/>
    <n v="10000"/>
    <n v="10000"/>
    <d v="2026-01-19T00:00:00"/>
    <s v="WASEEM.TARIQ"/>
    <s v="Accepted"/>
    <s v="Online Transfer"/>
    <s v="Renewal"/>
    <s v="-"/>
    <s v="-"/>
    <n v="0"/>
  </r>
  <r>
    <n v="236"/>
    <x v="0"/>
    <s v="AHA-457"/>
    <n v="228332"/>
    <n v="10128340"/>
    <s v="2022-01-28 13:05:02"/>
    <n v="15500"/>
    <s v="Accepted"/>
    <x v="1"/>
    <s v="Eligible"/>
    <n v="15500"/>
    <n v="15500"/>
    <d v="2026-01-19T00:00:00"/>
    <s v="WASEEM.TARIQ"/>
    <s v="Accepted"/>
    <s v="Cash Deposit"/>
    <s v="Renewal"/>
    <s v="-"/>
    <s v="-"/>
    <n v="0"/>
  </r>
  <r>
    <n v="237"/>
    <x v="0"/>
    <s v="AFA-171"/>
    <s v="L13Z17529506"/>
    <s v="NFBGM1542KR247694"/>
    <s v="2023-01-09 20:49:00"/>
    <n v="14000"/>
    <s v="Accepted"/>
    <x v="1"/>
    <s v="Eligible"/>
    <n v="14000"/>
    <n v="14000"/>
    <d v="2026-01-19T00:00:00"/>
    <s v="WASEEM.TARIQ"/>
    <s v="Accepted"/>
    <s v="Cash Deposit"/>
    <s v="Renewal"/>
    <s v="-"/>
    <s v="-"/>
    <n v="0"/>
  </r>
  <r>
    <n v="238"/>
    <x v="0"/>
    <s v="BH-9187"/>
    <n v="5067075"/>
    <n v="1117064"/>
    <s v="2026-01-20 00:00:00"/>
    <n v="15000"/>
    <s v="Accepted"/>
    <x v="1"/>
    <s v="Eligible"/>
    <n v="15000"/>
    <n v="15000"/>
    <d v="2026-01-19T00:00:00"/>
    <s v="WASEEM.TARIQ"/>
    <s v="Accepted"/>
    <s v="Online Transfer"/>
    <s v="Conversion"/>
    <s v="-"/>
    <s v="-"/>
    <n v="0"/>
  </r>
  <r>
    <n v="239"/>
    <x v="0"/>
    <s v="BSQ-353"/>
    <s v="2A13422"/>
    <n v="9505405"/>
    <s v="2025-01-31 00:00:00"/>
    <n v="14500"/>
    <s v="Accepted"/>
    <x v="1"/>
    <s v="Eligible"/>
    <n v="14500"/>
    <n v="14500"/>
    <d v="2026-01-19T00:00:00"/>
    <s v="WASEEM.TARIQ"/>
    <s v="Accepted"/>
    <s v="Online Transfer"/>
    <s v="Renewal"/>
    <s v="-"/>
    <s v="-"/>
    <n v="0"/>
  </r>
  <r>
    <n v="240"/>
    <x v="0"/>
    <s v="FSL26122216"/>
    <s v="Q364575"/>
    <n v="7063757"/>
    <s v="2022-12-26 11:15:15"/>
    <n v="11500"/>
    <s v="Accepted"/>
    <x v="1"/>
    <s v="Eligible"/>
    <n v="11500"/>
    <n v="11500"/>
    <d v="2026-01-18T00:00:00"/>
    <s v="WASEEM.TARIQ"/>
    <s v="Accepted"/>
    <s v="Online Transfer"/>
    <s v="Renewal"/>
    <s v="-"/>
    <s v="-"/>
    <n v="0"/>
  </r>
  <r>
    <n v="241"/>
    <x v="0"/>
    <s v="ANB19-681"/>
    <n v="17530416"/>
    <n v="248801"/>
    <s v="2023-02-03 13:29:00"/>
    <n v="14000"/>
    <s v="Accepted"/>
    <x v="1"/>
    <s v="Eligible"/>
    <n v="14000"/>
    <n v="14000"/>
    <d v="2026-01-19T00:00:00"/>
    <s v="WASEEM.TARIQ"/>
    <s v="Accepted"/>
    <s v="Online Transfer"/>
    <s v="Renewal"/>
    <s v="-"/>
    <s v="-"/>
    <n v="0"/>
  </r>
  <r>
    <n v="242"/>
    <x v="0"/>
    <s v="BRA-632"/>
    <s v="Z568964"/>
    <s v="NZE170R-4195550"/>
    <s v="2025-02-03 00:00:00"/>
    <n v="13000"/>
    <s v="Accepted"/>
    <x v="1"/>
    <s v="Eligible"/>
    <n v="13000"/>
    <n v="13000"/>
    <d v="2026-01-19T00:00:00"/>
    <s v="WASEEM.TARIQ"/>
    <s v="Accepted"/>
    <s v="Online Transfer"/>
    <s v="Renewal"/>
    <s v="-"/>
    <s v="-"/>
    <n v="0"/>
  </r>
  <r>
    <n v="243"/>
    <x v="0"/>
    <s v="BPU-395"/>
    <s v="Z12948945"/>
    <s v="XKR052437"/>
    <s v="2022-12-23 12:14:00"/>
    <n v="13000"/>
    <s v="Accepted"/>
    <x v="1"/>
    <s v="Eligible"/>
    <n v="13000"/>
    <n v="13000"/>
    <d v="2026-01-19T00:00:00"/>
    <s v="WASEEM.TARIQ"/>
    <s v="Accepted"/>
    <s v="Online Transfer"/>
    <s v="Renewal"/>
    <s v="-"/>
    <s v="-"/>
    <n v="0"/>
  </r>
  <r>
    <n v="244"/>
    <x v="0"/>
    <s v="APT-891"/>
    <n v="153896"/>
    <n v="10053862"/>
    <s v="2020-01-01 15:35:03"/>
    <n v="13000"/>
    <s v="Accepted"/>
    <x v="1"/>
    <s v="Eligible"/>
    <n v="13000"/>
    <n v="13000"/>
    <d v="2026-01-19T00:00:00"/>
    <s v="WASEEM.TARIQ"/>
    <s v="Accepted"/>
    <s v="Online Transfer"/>
    <s v="Renewal"/>
    <s v="-"/>
    <s v="-"/>
    <n v="0"/>
  </r>
  <r>
    <n v="245"/>
    <x v="0"/>
    <s v="BPG-073"/>
    <s v="Q337457"/>
    <n v="7036575"/>
    <s v="2019-01-12 15:36:22"/>
    <n v="15500"/>
    <s v="Accepted"/>
    <x v="1"/>
    <s v="Eligible"/>
    <n v="15500"/>
    <n v="15500"/>
    <d v="2026-01-17T00:00:00"/>
    <s v="WASEEM.TARIQ"/>
    <s v="Accepted"/>
    <s v="Online Transfer"/>
    <s v="Renewal"/>
    <s v="-"/>
    <s v="-"/>
    <n v="0"/>
  </r>
  <r>
    <n v="246"/>
    <x v="0"/>
    <s v="AGL-251"/>
    <n v="1002002"/>
    <s v="R002726"/>
    <s v="2023-12-19 15:47:17"/>
    <n v="13000"/>
    <s v="Accepted"/>
    <x v="1"/>
    <s v="Eligible"/>
    <n v="13000"/>
    <n v="13000"/>
    <d v="2026-01-17T00:00:00"/>
    <s v="WASEEM.TARIQ"/>
    <s v="Accepted"/>
    <s v="Online Transfer"/>
    <s v="Renewal"/>
    <s v="-"/>
    <s v="-"/>
    <n v="0"/>
  </r>
  <r>
    <n v="247"/>
    <x v="0"/>
    <s v="LHE1412113"/>
    <s v="2A15928"/>
    <n v="9506367"/>
    <s v="2021-01-14 12:49:17"/>
    <n v="15500"/>
    <s v="Accepted"/>
    <x v="1"/>
    <s v="Eligible"/>
    <n v="15500"/>
    <n v="15500"/>
    <d v="2026-01-17T00:00:00"/>
    <s v="WASEEM.TARIQ"/>
    <s v="Accepted"/>
    <s v="Cash Deposit"/>
    <s v="Renewal"/>
    <s v="-"/>
    <s v="-"/>
    <n v="0"/>
  </r>
  <r>
    <n v="248"/>
    <x v="0"/>
    <s v="BUN-953"/>
    <s v="2A36356"/>
    <s v="NSP151R-9513474"/>
    <s v="2025-01-18 00:00:00"/>
    <n v="15500"/>
    <s v="Accepted"/>
    <x v="1"/>
    <s v="Eligible"/>
    <n v="15500"/>
    <n v="15500"/>
    <d v="2026-01-16T00:00:00"/>
    <s v="WASEEM.TARIQ"/>
    <s v="Accepted"/>
    <s v="Online Transfer"/>
    <s v="Renewal"/>
    <s v="-"/>
    <s v="-"/>
    <n v="0"/>
  </r>
  <r>
    <n v="249"/>
    <x v="0"/>
    <s v="CAB-594"/>
    <s v="1KR-2642774"/>
    <s v="KSP210-0008723"/>
    <s v="2025-01-18 14:27:46"/>
    <n v="13000"/>
    <s v="Accepted"/>
    <x v="1"/>
    <s v="Eligible"/>
    <n v="13000"/>
    <n v="13000"/>
    <d v="2026-01-16T00:00:00"/>
    <s v="WASEEM.TARIQ"/>
    <s v="Accepted"/>
    <s v="Online Transfer"/>
    <s v="Renewal"/>
    <s v="-"/>
    <s v="-"/>
    <n v="0"/>
  </r>
  <r>
    <n v="250"/>
    <x v="0"/>
    <s v="AMX-240"/>
    <s v="A25A0131765"/>
    <s v="JTNB24HK403004501"/>
    <s v="2025-01-09 00:00:00"/>
    <n v="13000"/>
    <s v="Accepted"/>
    <x v="1"/>
    <s v="Eligible"/>
    <n v="13000"/>
    <n v="13000"/>
    <d v="2026-01-16T00:00:00"/>
    <s v="WASEEM.TARIQ"/>
    <s v="Accepted"/>
    <s v="Online Transfer"/>
    <s v="Renewal"/>
    <s v="-"/>
    <s v="-"/>
    <n v="0"/>
  </r>
  <r>
    <n v="251"/>
    <x v="0"/>
    <s v="PESH11101926"/>
    <s v="6R113019"/>
    <s v="NF1AET306H1013010"/>
    <s v="2025-01-30 00:00:00"/>
    <n v="14500"/>
    <s v="Accepted"/>
    <x v="1"/>
    <s v="Eligible"/>
    <n v="14500"/>
    <n v="14500"/>
    <d v="2026-01-17T00:00:00"/>
    <s v="WASEEM.TARIQ"/>
    <s v="Accepted"/>
    <s v="Online Transfer"/>
    <s v="Renewal"/>
    <s v="-"/>
    <s v="-"/>
    <n v="0"/>
  </r>
  <r>
    <n v="252"/>
    <x v="0"/>
    <s v="LE17-9694"/>
    <s v="Z474797"/>
    <s v="NZE170R-410210"/>
    <s v="2022-01-12 10:48:00"/>
    <n v="15500"/>
    <s v="Accepted"/>
    <x v="1"/>
    <s v="Eligible"/>
    <n v="15500"/>
    <n v="15500"/>
    <d v="2026-01-16T00:00:00"/>
    <s v="WASEEM.TARIQ"/>
    <s v="Accepted"/>
    <s v="Online Transfer"/>
    <s v="Renewal"/>
    <s v="-"/>
    <s v="-"/>
    <n v="0"/>
  </r>
  <r>
    <n v="253"/>
    <x v="0"/>
    <s v="LHE19721106"/>
    <n v="174378"/>
    <n v="1074399"/>
    <s v="2024-01-31 00:00:00"/>
    <n v="14500"/>
    <s v="Accepted"/>
    <x v="1"/>
    <s v="Eligible"/>
    <n v="14500"/>
    <n v="14500"/>
    <d v="2026-01-16T00:00:00"/>
    <s v="WASEEM.TARIQ"/>
    <s v="Accepted"/>
    <s v="Online Transfer"/>
    <s v="Renewal"/>
    <s v="-"/>
    <s v="-"/>
    <n v="0"/>
  </r>
  <r>
    <n v="254"/>
    <x v="0"/>
    <s v="BML-898"/>
    <s v="Z524563"/>
    <s v="NZE170R-4150233"/>
    <s v="2022-01-08 12:29:00"/>
    <n v="12500"/>
    <s v="Accepted"/>
    <x v="1"/>
    <s v="Eligible"/>
    <n v="12500"/>
    <n v="12500"/>
    <d v="2026-01-16T00:00:00"/>
    <s v="WASEEM.TARIQ"/>
    <s v="Accepted"/>
    <s v="Online Transfer"/>
    <s v="Renewal"/>
    <s v="-"/>
    <s v="-"/>
    <n v="0"/>
  </r>
  <r>
    <n v="255"/>
    <x v="0"/>
    <s v="BSJ-547"/>
    <s v="L13Z17540784"/>
    <s v="R263609"/>
    <s v="2025-01-31 00:00:00"/>
    <n v="14000"/>
    <s v="Accepted"/>
    <x v="1"/>
    <s v="Eligible"/>
    <n v="14000"/>
    <n v="14000"/>
    <d v="2026-01-16T00:00:00"/>
    <s v="WASEEM.TARIQ"/>
    <s v="Accepted"/>
    <s v="Online Transfer"/>
    <s v="Renewal"/>
    <s v="-"/>
    <s v="-"/>
    <n v="0"/>
  </r>
  <r>
    <n v="257"/>
    <x v="0"/>
    <s v="ATA-328"/>
    <s v="PK10K165455"/>
    <s v="NF1AVK31H10065453"/>
    <s v="2021-01-29 16:28:19"/>
    <n v="13000"/>
    <s v="Accepted"/>
    <x v="1"/>
    <s v="Eligible"/>
    <n v="13000"/>
    <n v="13000"/>
    <d v="2026-01-16T00:00:00"/>
    <s v="WASEEM.TARIQ"/>
    <s v="Accepted"/>
    <s v="Online Transfer"/>
    <s v="Renewal"/>
    <s v="-"/>
    <s v="-"/>
    <n v="0"/>
  </r>
  <r>
    <n v="258"/>
    <x v="0"/>
    <s v="LEF19-9909"/>
    <n v="2951048"/>
    <n v="54436"/>
    <s v="2023-01-10 11:02:00"/>
    <n v="15500"/>
    <s v="Accepted"/>
    <x v="1"/>
    <s v="Eligible"/>
    <n v="15500"/>
    <n v="15500"/>
    <d v="2026-01-15T00:00:00"/>
    <s v="WASEEM.TARIQ"/>
    <s v="Accepted"/>
    <s v="Online Transfer"/>
    <s v="Renewal"/>
    <s v="-"/>
    <s v="-"/>
    <n v="0"/>
  </r>
  <r>
    <n v="259"/>
    <x v="0"/>
    <s v="ISL133196"/>
    <s v="Q056213"/>
    <s v="ZRE171R-6033739"/>
    <s v="2023-01-12 16:51:00"/>
    <n v="15500"/>
    <s v="Accepted"/>
    <x v="1"/>
    <s v="Eligible"/>
    <n v="15500"/>
    <n v="15500"/>
    <d v="2026-01-16T00:00:00"/>
    <s v="WASEEM.TARIQ"/>
    <s v="Accepted"/>
    <s v="Online Transfer"/>
    <s v="Renewal"/>
    <s v="-"/>
    <s v="-"/>
    <n v="0"/>
  </r>
  <r>
    <n v="260"/>
    <x v="0"/>
    <s v="BRB-274"/>
    <n v="13047950"/>
    <n v="10047987"/>
    <s v="2024-01-09 00:00:00"/>
    <n v="14000"/>
    <s v="Accepted"/>
    <x v="1"/>
    <s v="Eligible"/>
    <n v="14000"/>
    <n v="14000"/>
    <d v="2026-01-15T00:00:00"/>
    <s v="WASEEM.TARIQ"/>
    <s v="Accepted"/>
    <s v="Online Transfer"/>
    <s v="Renewal"/>
    <s v="-"/>
    <s v="-"/>
    <n v="0"/>
  </r>
  <r>
    <n v="261"/>
    <x v="0"/>
    <s v="BSH-468"/>
    <s v="2A08748"/>
    <n v="9503694"/>
    <s v="2023-01-13 17:22:00"/>
    <n v="13500"/>
    <s v="Accepted"/>
    <x v="1"/>
    <s v="Eligible"/>
    <n v="13500"/>
    <n v="13500"/>
    <d v="2026-01-15T00:00:00"/>
    <s v="WASEEM.TARIQ"/>
    <s v="Accepted"/>
    <s v="Online Transfer"/>
    <s v="Renewal"/>
    <s v="-"/>
    <s v="-"/>
    <n v="0"/>
  </r>
  <r>
    <n v="262"/>
    <x v="0"/>
    <s v="RI19-582"/>
    <n v="1749650"/>
    <n v="10079635"/>
    <s v="2024-01-12 00:00:00"/>
    <n v="10000"/>
    <s v="Accepted"/>
    <x v="1"/>
    <s v="Eligible"/>
    <n v="10000"/>
    <n v="10000"/>
    <d v="2026-01-15T00:00:00"/>
    <s v="WASEEM.TARIQ"/>
    <s v="Accepted"/>
    <s v="Online Transfer"/>
    <s v="Renewal"/>
    <s v="-"/>
    <s v="-"/>
    <n v="0"/>
  </r>
  <r>
    <n v="263"/>
    <x v="0"/>
    <s v="ADB-230"/>
    <n v="12910224"/>
    <s v="R013353"/>
    <s v="2022-01-31 10:55:41"/>
    <n v="11000"/>
    <s v="Accepted"/>
    <x v="1"/>
    <s v="Eligible"/>
    <n v="11000"/>
    <n v="11000"/>
    <d v="2026-01-15T00:00:00"/>
    <s v="WASEEM.TARIQ"/>
    <s v="Accepted"/>
    <s v="Online Transfer"/>
    <s v="Renewal"/>
    <s v="-"/>
    <s v="-"/>
    <n v="0"/>
  </r>
  <r>
    <n v="264"/>
    <x v="0"/>
    <s v="AWW-788"/>
    <s v="Q088420"/>
    <n v="6065902"/>
    <s v="2022-01-28 18:00:45"/>
    <n v="11000"/>
    <s v="Accepted"/>
    <x v="1"/>
    <s v="Eligible"/>
    <n v="11000"/>
    <n v="11000"/>
    <d v="2026-01-15T00:00:00"/>
    <s v="WASEEM.TARIQ"/>
    <s v="Accepted"/>
    <s v="Online Transfer"/>
    <s v="Renewal"/>
    <s v="-"/>
    <s v="-"/>
    <n v="0"/>
  </r>
  <r>
    <n v="265"/>
    <x v="0"/>
    <s v="GJRN411194"/>
    <n v="153526"/>
    <n v="10053517"/>
    <s v="2022-01-08 14:16:00"/>
    <n v="10000"/>
    <s v="Accepted"/>
    <x v="1"/>
    <s v="Eligible"/>
    <n v="10000"/>
    <n v="10000"/>
    <d v="2026-01-13T00:00:00"/>
    <s v="WASEEM.TARIQ"/>
    <s v="Accepted"/>
    <s v="Online Transfer"/>
    <s v="Renewal"/>
    <s v="-"/>
    <s v="-"/>
    <n v="0"/>
  </r>
  <r>
    <n v="266"/>
    <x v="0"/>
    <s v="LE19-4669"/>
    <s v="Z542696"/>
    <s v="NZE170R-4168349"/>
    <s v="2024-01-10 00:00:00"/>
    <n v="10000"/>
    <s v="Accepted"/>
    <x v="1"/>
    <s v="Eligible"/>
    <n v="10000"/>
    <n v="10000"/>
    <d v="2026-01-14T00:00:00"/>
    <s v="WASEEM.TARIQ"/>
    <s v="Accepted"/>
    <s v="Online Transfer"/>
    <s v="Renewal"/>
    <s v="-"/>
    <s v="-"/>
    <n v="0"/>
  </r>
  <r>
    <n v="267"/>
    <x v="0"/>
    <s v="KHI11121926"/>
    <s v="6R121489"/>
    <s v="NF1AET306H1021450"/>
    <s v="2022-12-30 10:33:00"/>
    <n v="10000"/>
    <s v="Accepted"/>
    <x v="1"/>
    <s v="Eligible"/>
    <n v="10000"/>
    <n v="10000"/>
    <d v="2026-01-13T00:00:00"/>
    <s v="WASEEM.TARIQ"/>
    <s v="Accepted"/>
    <s v="Online Transfer"/>
    <s v="Renewal"/>
    <s v="-"/>
    <s v="-"/>
    <n v="0"/>
  </r>
  <r>
    <n v="268"/>
    <x v="0"/>
    <s v="BH-3136"/>
    <s v="2TR-1405600"/>
    <s v="TRJ150-0040831"/>
    <s v="2025-01-30 19:08:00"/>
    <n v="15000"/>
    <s v="Accepted"/>
    <x v="1"/>
    <s v="Eligible"/>
    <n v="15000"/>
    <n v="15000"/>
    <d v="2026-01-15T00:00:00"/>
    <s v="WASEEM.TARIQ"/>
    <s v="Accepted"/>
    <s v="Online Transfer"/>
    <s v="Renewal"/>
    <s v="-"/>
    <s v="-"/>
    <n v="0"/>
  </r>
  <r>
    <n v="269"/>
    <x v="0"/>
    <s v="LE19-4041"/>
    <s v="Z546986"/>
    <n v="4172765"/>
    <s v="2020-01-09 14:42:00"/>
    <n v="15500"/>
    <s v="Accepted"/>
    <x v="1"/>
    <s v="Eligible"/>
    <n v="15500"/>
    <n v="15500"/>
    <d v="2026-01-14T00:00:00"/>
    <s v="WASEEM.TARIQ"/>
    <s v="Accepted"/>
    <s v="Online Transfer"/>
    <s v="Renewal"/>
    <s v="-"/>
    <s v="-"/>
    <n v="0"/>
  </r>
  <r>
    <n v="270"/>
    <x v="0"/>
    <s v="MNC-19-885"/>
    <s v="1GD0688070"/>
    <n v="5537150"/>
    <s v="2023-01-09 14:33:00"/>
    <n v="10000"/>
    <s v="Accepted"/>
    <x v="1"/>
    <s v="Eligible"/>
    <n v="10000"/>
    <n v="10000"/>
    <d v="2026-01-14T00:00:00"/>
    <s v="WASEEM.TARIQ"/>
    <s v="Accepted"/>
    <s v="Online Transfer"/>
    <s v="Renewal"/>
    <s v="-"/>
    <s v="-"/>
    <n v="0"/>
  </r>
  <r>
    <n v="271"/>
    <x v="0"/>
    <s v="AAU-322"/>
    <n v="6914356"/>
    <s v="066150"/>
    <s v="2025-01-29 00:00:00"/>
    <n v="15500"/>
    <s v="Accepted"/>
    <x v="1"/>
    <s v="Eligible"/>
    <n v="15500"/>
    <n v="15500"/>
    <d v="2026-01-14T00:00:00"/>
    <s v="WASEEM.TARIQ"/>
    <s v="Accepted"/>
    <s v="Online Transfer"/>
    <s v="Renewal"/>
    <s v="-"/>
    <s v="-"/>
    <n v="0"/>
  </r>
  <r>
    <n v="272"/>
    <x v="0"/>
    <s v="BPV-120"/>
    <n v="13045017"/>
    <n v="10045014"/>
    <s v="2020-01-08 14:19:40"/>
    <n v="15500"/>
    <s v="Accepted"/>
    <x v="1"/>
    <s v="Eligible"/>
    <n v="15500"/>
    <n v="15500"/>
    <d v="2026-01-14T00:00:00"/>
    <s v="WASEEM.TARIQ"/>
    <s v="Accepted"/>
    <s v="Online Transfer"/>
    <s v="Renewal"/>
    <s v="-"/>
    <s v="-"/>
    <n v="0"/>
  </r>
  <r>
    <n v="273"/>
    <x v="0"/>
    <s v="RID18-6"/>
    <s v="Z532768"/>
    <s v="NZE170R4158854"/>
    <s v="2020-12-30 11:52:01"/>
    <n v="12500"/>
    <s v="Accepted"/>
    <x v="1"/>
    <s v="Eligible"/>
    <n v="12500"/>
    <n v="12500"/>
    <d v="2026-01-13T00:00:00"/>
    <s v="WASEEM.TARIQ"/>
    <s v="Accepted"/>
    <s v="Online Transfer"/>
    <s v="Renewal"/>
    <s v="-"/>
    <s v="-"/>
    <n v="0"/>
  </r>
  <r>
    <n v="274"/>
    <x v="0"/>
    <s v="BSL-152"/>
    <s v="Q068265"/>
    <n v="6045776"/>
    <s v="2020-11-05 13:03:10"/>
    <n v="12000"/>
    <s v="Accepted"/>
    <x v="1"/>
    <s v="Eligible"/>
    <n v="12000"/>
    <n v="12000"/>
    <d v="2026-01-14T00:00:00"/>
    <s v="WASEEM.TARIQ"/>
    <s v="Accepted"/>
    <s v="Online Transfer"/>
    <s v="Renewal"/>
    <s v="-"/>
    <s v="-"/>
    <n v="0"/>
  </r>
  <r>
    <n v="275"/>
    <x v="0"/>
    <s v="BJD-192"/>
    <s v="Z17460137"/>
    <s v="R202958"/>
    <s v="2021-01-29 12:11:31"/>
    <n v="12000"/>
    <s v="Accepted"/>
    <x v="1"/>
    <s v="Eligible"/>
    <n v="12000"/>
    <n v="12000"/>
    <d v="2026-01-14T00:00:00"/>
    <s v="WASEEM.TARIQ"/>
    <s v="Accepted"/>
    <s v="Online Transfer"/>
    <s v="Renewal"/>
    <s v="-"/>
    <s v="-"/>
    <n v="0"/>
  </r>
  <r>
    <n v="276"/>
    <x v="0"/>
    <s v="BHX-920"/>
    <s v="PKF636687"/>
    <s v="K543563"/>
    <s v="2023-02-07 15:22:12"/>
    <n v="12000"/>
    <s v="Accepted"/>
    <x v="1"/>
    <s v="Eligible"/>
    <n v="12000"/>
    <n v="12000"/>
    <d v="2026-01-14T00:00:00"/>
    <s v="WASEEM.TARIQ"/>
    <s v="Accepted"/>
    <s v="Online Transfer"/>
    <s v="Renewal"/>
    <s v="-"/>
    <s v="-"/>
    <n v="0"/>
  </r>
  <r>
    <n v="277"/>
    <x v="0"/>
    <s v="BKX-873"/>
    <s v="PKB-706477"/>
    <s v="K01244993"/>
    <s v="2023-02-08 12:25:56"/>
    <n v="12000"/>
    <s v="Accepted"/>
    <x v="1"/>
    <s v="Eligible"/>
    <n v="12000"/>
    <n v="12000"/>
    <d v="2026-01-14T00:00:00"/>
    <s v="WASEEM.TARIQ"/>
    <s v="Accepted"/>
    <s v="Online Transfer"/>
    <s v="Renewal"/>
    <s v="-"/>
    <s v="-"/>
    <n v="0"/>
  </r>
  <r>
    <n v="278"/>
    <x v="0"/>
    <s v="KHI31122164"/>
    <n v="1973870"/>
    <n v="1097404"/>
    <s v="2026-01-12 00:00:00"/>
    <n v="12000"/>
    <s v="Accepted"/>
    <x v="1"/>
    <s v="Eligible"/>
    <n v="12000"/>
    <n v="12000"/>
    <d v="2026-01-16T00:00:00"/>
    <s v="WASEEM.TARIQ"/>
    <s v="Accepted"/>
    <s v="Cash"/>
    <s v="Conversion"/>
    <s v="-"/>
    <s v="-"/>
    <n v="0"/>
  </r>
  <r>
    <n v="279"/>
    <x v="0"/>
    <s v="MUL10112024"/>
    <s v="2A11624"/>
    <n v="9504769"/>
    <s v="2026-01-14 00:00:00"/>
    <n v="20500"/>
    <s v="Accepted"/>
    <x v="1"/>
    <s v="Eligible"/>
    <n v="20500"/>
    <n v="20500"/>
    <d v="2026-01-14T00:00:00"/>
    <s v="WASEEM.TARIQ"/>
    <s v="Accepted"/>
    <s v="Online Transfer"/>
    <s v="Conversion"/>
    <s v="-"/>
    <s v="-"/>
    <n v="0"/>
  </r>
  <r>
    <n v="280"/>
    <x v="0"/>
    <s v="BSJ-292"/>
    <s v="L15A79797592"/>
    <s v="NFBGM2662KR257020"/>
    <s v="2020-01-02 12:11:00"/>
    <n v="15500"/>
    <s v="Accepted"/>
    <x v="1"/>
    <s v="Eligible"/>
    <n v="15500"/>
    <n v="15500"/>
    <d v="2026-01-15T00:00:00"/>
    <s v="WASEEM.TARIQ"/>
    <s v="Accepted"/>
    <s v="Cheque"/>
    <s v="Renewal"/>
    <s v="-"/>
    <s v="-"/>
    <n v="0"/>
  </r>
  <r>
    <n v="281"/>
    <x v="0"/>
    <s v="BG-3328"/>
    <n v="13501848"/>
    <s v="001827"/>
    <s v="2026-01-13 00:00:00"/>
    <n v="15500"/>
    <s v="Accepted"/>
    <x v="1"/>
    <s v="Eligible"/>
    <n v="15500"/>
    <n v="15500"/>
    <d v="2026-01-13T00:00:00"/>
    <s v="WASEEM.TARIQ"/>
    <s v="Accepted"/>
    <s v="Online Transfer"/>
    <s v="Conversion"/>
    <s v="-"/>
    <s v="-"/>
    <n v="0"/>
  </r>
  <r>
    <n v="282"/>
    <x v="0"/>
    <s v="BPC-498"/>
    <s v="R18Z12944857"/>
    <s v="NFBFC6660JR048279"/>
    <s v="2022-12-28 16:50:00"/>
    <n v="10000"/>
    <s v="Accepted"/>
    <x v="1"/>
    <s v="Eligible"/>
    <n v="10000"/>
    <n v="10000"/>
    <d v="2026-01-13T00:00:00"/>
    <s v="WASEEM.TARIQ"/>
    <s v="Accepted"/>
    <s v="Online Transfer"/>
    <s v="Renewal"/>
    <s v="-"/>
    <s v="-"/>
    <n v="0"/>
  </r>
  <r>
    <n v="283"/>
    <x v="0"/>
    <s v="BSP-883"/>
    <s v="PK10K164752"/>
    <n v="10064748"/>
    <s v="2025-01-14 00:00:00"/>
    <n v="12000"/>
    <s v="Accepted"/>
    <x v="1"/>
    <s v="Eligible"/>
    <n v="12000"/>
    <n v="12000"/>
    <d v="2026-01-13T00:00:00"/>
    <s v="WASEEM.TARIQ"/>
    <s v="Accepted"/>
    <s v="Online Transfer"/>
    <s v="Renewal"/>
    <s v="-"/>
    <s v="-"/>
    <n v="0"/>
  </r>
  <r>
    <n v="284"/>
    <x v="0"/>
    <s v="BSS-393"/>
    <s v="2A14407"/>
    <n v="7008529"/>
    <s v="2021-01-04 16:08:51"/>
    <n v="13000"/>
    <s v="Accepted"/>
    <x v="1"/>
    <s v="Eligible"/>
    <n v="13000"/>
    <n v="13000"/>
    <d v="2026-01-13T00:00:00"/>
    <s v="WASEEM.TARIQ"/>
    <s v="Accepted"/>
    <s v="Online Transfer"/>
    <s v="Renewal"/>
    <s v="-"/>
    <s v="-"/>
    <n v="0"/>
  </r>
  <r>
    <n v="285"/>
    <x v="0"/>
    <s v="RWL1912364"/>
    <s v="PK10K204654"/>
    <s v="NF1AVK31H10104644"/>
    <s v="2025-01-28 00:00:00"/>
    <n v="15500"/>
    <s v="Accepted"/>
    <x v="1"/>
    <s v="Eligible"/>
    <n v="15500"/>
    <n v="15500"/>
    <d v="2026-01-13T00:00:00"/>
    <s v="WASEEM.TARIQ"/>
    <s v="Accepted"/>
    <s v="Online Transfer"/>
    <s v="Renewal"/>
    <s v="-"/>
    <s v="-"/>
    <n v="0"/>
  </r>
  <r>
    <n v="286"/>
    <x v="0"/>
    <s v="ALG-059"/>
    <s v="Q336935"/>
    <s v="ZRE172R-7036080"/>
    <s v="2024-01-10 00:00:00"/>
    <n v="15500"/>
    <s v="Accepted"/>
    <x v="1"/>
    <s v="Eligible"/>
    <n v="15500"/>
    <n v="15500"/>
    <d v="2026-01-12T00:00:00"/>
    <s v="WASEEM.TARIQ"/>
    <s v="Accepted"/>
    <s v="Cash Deposit"/>
    <s v="Renewal"/>
    <s v="-"/>
    <s v="-"/>
    <n v="0"/>
  </r>
  <r>
    <n v="287"/>
    <x v="0"/>
    <s v="BM-6960"/>
    <n v="14805701"/>
    <s v="022489"/>
    <s v="2022-01-01 19:20:15"/>
    <n v="10000"/>
    <s v="Accepted"/>
    <x v="1"/>
    <s v="Eligible"/>
    <n v="10000"/>
    <n v="10000"/>
    <d v="2026-01-12T00:00:00"/>
    <s v="WASEEM.TARIQ"/>
    <s v="Accepted"/>
    <s v="Cheque Deposit"/>
    <s v="Renewal"/>
    <s v="-"/>
    <s v="-"/>
    <n v="0"/>
  </r>
  <r>
    <n v="288"/>
    <x v="0"/>
    <s v="LEB17-6374"/>
    <s v="Z474194"/>
    <n v="4099834"/>
    <s v="2023-01-02 12:21:00"/>
    <n v="12000"/>
    <s v="Accepted"/>
    <x v="1"/>
    <s v="Eligible"/>
    <n v="12000"/>
    <n v="12000"/>
    <d v="2026-01-12T00:00:00"/>
    <s v="WASEEM.TARIQ"/>
    <s v="Accepted"/>
    <s v="Online Transfer"/>
    <s v="Renewal"/>
    <s v="-"/>
    <s v="-"/>
    <n v="0"/>
  </r>
  <r>
    <n v="289"/>
    <x v="0"/>
    <s v="BSR-381"/>
    <s v="6R148347"/>
    <s v="H1048374"/>
    <s v="2021-01-22 12:34:16"/>
    <n v="15500"/>
    <s v="Accepted"/>
    <x v="1"/>
    <s v="Eligible"/>
    <n v="15500"/>
    <n v="15500"/>
    <d v="2026-01-12T00:00:00"/>
    <s v="WASEEM.TARIQ"/>
    <s v="Accepted"/>
    <s v="Online Transfer"/>
    <s v="Renewal"/>
    <s v="-"/>
    <s v="-"/>
    <n v="0"/>
  </r>
  <r>
    <n v="290"/>
    <x v="0"/>
    <s v="LEH19-2450"/>
    <s v="Q061631"/>
    <s v="ZRE171R-6039145"/>
    <s v="2025-01-06 00:00:00"/>
    <n v="11000"/>
    <s v="Accepted"/>
    <x v="1"/>
    <s v="Eligible"/>
    <n v="11000"/>
    <n v="11000"/>
    <d v="2026-01-12T00:00:00"/>
    <s v="WASEEM.TARIQ"/>
    <s v="Accepted"/>
    <s v="Online Transfer"/>
    <s v="Renewal"/>
    <s v="-"/>
    <s v="-"/>
    <n v="0"/>
  </r>
  <r>
    <n v="291"/>
    <x v="0"/>
    <s v="KHI26122213"/>
    <s v="1GD5287810"/>
    <s v="R5558961"/>
    <s v="2022-12-26 10:45:57"/>
    <n v="14500"/>
    <s v="Accepted"/>
    <x v="1"/>
    <s v="Eligible"/>
    <n v="14500"/>
    <n v="14500"/>
    <d v="2026-01-12T00:00:00"/>
    <s v="WASEEM.TARIQ"/>
    <s v="Accepted"/>
    <s v="Online Transfer"/>
    <s v="Renewal"/>
    <s v="-"/>
    <s v="-"/>
    <n v="0"/>
  </r>
  <r>
    <n v="292"/>
    <x v="0"/>
    <s v="BM-2023"/>
    <s v="1GD5108125"/>
    <s v="R-1097954"/>
    <s v="2022-01-26 17:44:08"/>
    <n v="15500"/>
    <s v="Accepted"/>
    <x v="1"/>
    <s v="Eligible"/>
    <n v="15500"/>
    <n v="15500"/>
    <d v="2026-01-12T00:00:00"/>
    <s v="WASEEM.TARIQ"/>
    <s v="Accepted"/>
    <s v="Online Transfer"/>
    <s v="Renewal"/>
    <s v="-"/>
    <s v="-"/>
    <n v="0"/>
  </r>
  <r>
    <n v="293"/>
    <x v="0"/>
    <s v="ALG-791"/>
    <s v="R18Z12944115"/>
    <s v="NFBFC6665JR047547"/>
    <s v="2023-01-07 15:59:00"/>
    <n v="12500"/>
    <s v="Accepted"/>
    <x v="1"/>
    <s v="Eligible"/>
    <n v="12500"/>
    <n v="12500"/>
    <d v="2026-01-07T00:00:00"/>
    <s v="WASEEM.TARIQ"/>
    <s v="Accepted"/>
    <s v="Online Transfer"/>
    <s v="Renewal"/>
    <s v="-"/>
    <s v="-"/>
    <n v="0"/>
  </r>
  <r>
    <n v="294"/>
    <x v="0"/>
    <s v="AMB-230"/>
    <s v="AMB2"/>
    <s v="AMB1"/>
    <s v="2020-01-25 12:20:15"/>
    <n v="15500"/>
    <s v="Accepted"/>
    <x v="1"/>
    <s v="Eligible"/>
    <n v="15500"/>
    <n v="15500"/>
    <d v="2026-01-10T00:00:00"/>
    <s v="WASEEM.TARIQ"/>
    <s v="Accepted"/>
    <s v="Online Transfer"/>
    <s v="Renewal"/>
    <s v="-"/>
    <s v="-"/>
    <n v="0"/>
  </r>
  <r>
    <n v="295"/>
    <x v="0"/>
    <s v="BPJ-998"/>
    <s v="Z540244"/>
    <s v="C4166041"/>
    <s v="2020-12-31 12:17:05"/>
    <n v="10000"/>
    <s v="Accepted"/>
    <x v="1"/>
    <s v="Eligible"/>
    <n v="10000"/>
    <n v="10000"/>
    <d v="2026-01-10T00:00:00"/>
    <s v="WASEEM.TARIQ"/>
    <s v="Accepted"/>
    <s v="Online Transfer"/>
    <s v="Renewal"/>
    <s v="-"/>
    <s v="-"/>
    <n v="0"/>
  </r>
  <r>
    <n v="296"/>
    <x v="0"/>
    <s v="AVZ-691"/>
    <s v="JL473QFM3CAD52010"/>
    <s v="NKMA2ASE5M1003876"/>
    <s v="2025-01-24 00:00:00"/>
    <n v="13000"/>
    <s v="Accepted"/>
    <x v="1"/>
    <s v="Eligible"/>
    <n v="13000"/>
    <n v="13000"/>
    <d v="2026-01-11T00:00:00"/>
    <s v="WASEEM.TARIQ"/>
    <s v="Accepted"/>
    <s v="Online Transfer"/>
    <s v="Renewal"/>
    <s v="-"/>
    <s v="-"/>
    <n v="0"/>
  </r>
  <r>
    <n v="297"/>
    <x v="0"/>
    <s v="APX-213"/>
    <n v="14800495"/>
    <s v="KR017583"/>
    <s v="2020-01-08 18:11:52"/>
    <n v="12500"/>
    <s v="Accepted"/>
    <x v="1"/>
    <s v="Eligible"/>
    <n v="12500"/>
    <n v="12500"/>
    <d v="2026-01-08T00:00:00"/>
    <s v="WASEEM.TARIQ"/>
    <s v="Accepted"/>
    <s v="Online Transfer"/>
    <s v="Renewal"/>
    <s v="-"/>
    <s v="-"/>
    <n v="0"/>
  </r>
  <r>
    <n v="298"/>
    <x v="0"/>
    <s v="ABA-672"/>
    <s v="G4NALH331999"/>
    <s v="NNAQL51AZKP506483"/>
    <s v="2024-01-05 00:00:00"/>
    <n v="15500"/>
    <s v="Accepted"/>
    <x v="1"/>
    <s v="Eligible"/>
    <n v="15500"/>
    <n v="15500"/>
    <d v="2026-01-09T00:00:00"/>
    <s v="WASEEM.TARIQ"/>
    <s v="Accepted"/>
    <s v="Cheque Deposit"/>
    <s v="Renewal"/>
    <s v="-"/>
    <s v="-"/>
    <n v="0"/>
  </r>
  <r>
    <n v="299"/>
    <x v="0"/>
    <s v="AMG-023"/>
    <s v="LC3204"/>
    <s v="0214191"/>
    <s v="2023-01-02 12:19:00"/>
    <n v="12000"/>
    <s v="Accepted"/>
    <x v="1"/>
    <s v="Eligible"/>
    <n v="12000"/>
    <n v="12000"/>
    <d v="2026-01-10T00:00:00"/>
    <s v="WASEEM.TARIQ"/>
    <s v="Accepted"/>
    <s v="Online Transfer"/>
    <s v="Renewal"/>
    <s v="-"/>
    <s v="-"/>
    <n v="0"/>
  </r>
  <r>
    <n v="300"/>
    <x v="0"/>
    <s v="AQV-413"/>
    <n v="7538131"/>
    <s v="LR259751"/>
    <s v="2023-01-05 14:55:00"/>
    <n v="15500"/>
    <s v="Accepted"/>
    <x v="1"/>
    <s v="Eligible"/>
    <n v="15500"/>
    <n v="15500"/>
    <d v="2026-01-10T00:00:00"/>
    <s v="WASEEM.TARIQ"/>
    <s v="Accepted"/>
    <s v="Cash Deposit"/>
    <s v="Renewal"/>
    <s v="-"/>
    <s v="-"/>
    <n v="0"/>
  </r>
  <r>
    <n v="301"/>
    <x v="0"/>
    <s v="BKW-759"/>
    <s v="Z505857"/>
    <s v="NZE170R-4131884"/>
    <s v="2023-01-03 15:55:00"/>
    <n v="12000"/>
    <s v="Accepted"/>
    <x v="1"/>
    <s v="Eligible"/>
    <n v="12000"/>
    <n v="12000"/>
    <d v="2026-01-15T00:00:00"/>
    <s v="WASEEM.TARIQ"/>
    <s v="Accepted"/>
    <s v="Cash"/>
    <s v="Renewal"/>
    <s v="-"/>
    <s v="-"/>
    <n v="0"/>
  </r>
  <r>
    <n v="302"/>
    <x v="0"/>
    <s v="BUG-904"/>
    <s v="Q075652"/>
    <s v="R-6053142"/>
    <s v="2024-01-16 09:49:24"/>
    <n v="12000"/>
    <s v="Accepted"/>
    <x v="1"/>
    <s v="Eligible"/>
    <n v="12000"/>
    <n v="12000"/>
    <d v="2026-01-09T00:00:00"/>
    <s v="WASEEM.TARIQ"/>
    <s v="Accepted"/>
    <s v="Online Transfer"/>
    <s v="Renewal"/>
    <s v="-"/>
    <s v="-"/>
    <n v="0"/>
  </r>
  <r>
    <n v="303"/>
    <x v="0"/>
    <s v="AK922224"/>
    <s v="G4NAMH313263"/>
    <s v="LP102888"/>
    <s v="2026-01-10 00:00:00"/>
    <n v="13000"/>
    <s v="Accepted"/>
    <x v="1"/>
    <s v="Eligible"/>
    <n v="13000"/>
    <n v="13000"/>
    <d v="2026-01-10T00:00:00"/>
    <s v="WASEEM.TARIQ"/>
    <s v="Accepted"/>
    <s v="Online Transfer"/>
    <s v="Conversion"/>
    <s v="-"/>
    <s v="-"/>
    <n v="0"/>
  </r>
  <r>
    <n v="304"/>
    <x v="0"/>
    <s v="APZ-131"/>
    <s v="1GD0768902"/>
    <n v="1093180"/>
    <s v="2020-01-09 14:19:39"/>
    <n v="15500"/>
    <s v="Accepted"/>
    <x v="1"/>
    <s v="Eligible"/>
    <n v="15500"/>
    <n v="15500"/>
    <d v="2026-01-09T00:00:00"/>
    <s v="WASEEM.TARIQ"/>
    <s v="Accepted"/>
    <s v="Online Transfer"/>
    <s v="Renewal"/>
    <s v="-"/>
    <s v="-"/>
    <n v="0"/>
  </r>
  <r>
    <n v="305"/>
    <x v="0"/>
    <s v="BRH-307"/>
    <s v="Z564332"/>
    <n v="4190647"/>
    <s v="2020-01-13 16:23:39"/>
    <n v="13500"/>
    <s v="Accepted"/>
    <x v="1"/>
    <s v="Eligible"/>
    <n v="13500"/>
    <n v="13500"/>
    <d v="2026-01-09T00:00:00"/>
    <s v="WASEEM.TARIQ"/>
    <s v="Accepted"/>
    <s v="Online Transfer"/>
    <s v="Renewal"/>
    <s v="-"/>
    <s v="-"/>
    <n v="0"/>
  </r>
  <r>
    <n v="306"/>
    <x v="0"/>
    <s v="CZ-0841"/>
    <n v="1008029"/>
    <n v="1124735"/>
    <s v="2021-01-04 14:33:49"/>
    <n v="15500"/>
    <s v="Accepted"/>
    <x v="1"/>
    <s v="Eligible"/>
    <n v="15500"/>
    <n v="15500"/>
    <d v="2026-01-09T00:00:00"/>
    <s v="WASEEM.TARIQ"/>
    <s v="Accepted"/>
    <s v="Online Transfer"/>
    <s v="Renewal"/>
    <s v="-"/>
    <s v="-"/>
    <n v="0"/>
  </r>
  <r>
    <n v="307"/>
    <x v="0"/>
    <s v="APZ-427"/>
    <n v="17534827"/>
    <s v="KR254779"/>
    <s v="2019-12-30 16:58:51"/>
    <n v="13000"/>
    <s v="Accepted"/>
    <x v="1"/>
    <s v="Eligible"/>
    <n v="13000"/>
    <n v="13000"/>
    <d v="2026-01-09T00:00:00"/>
    <s v="WASEEM.TARIQ"/>
    <s v="Accepted"/>
    <s v="Online Transfer"/>
    <s v="Renewal"/>
    <s v="-"/>
    <s v="-"/>
    <n v="0"/>
  </r>
  <r>
    <n v="308"/>
    <x v="0"/>
    <s v="AMW-752"/>
    <n v="3513919"/>
    <s v="R014029"/>
    <s v="2023-12-29 00:00:00"/>
    <n v="15500"/>
    <s v="Accepted"/>
    <x v="1"/>
    <s v="Eligible"/>
    <n v="15500"/>
    <n v="15500"/>
    <d v="2026-01-09T00:00:00"/>
    <s v="WASEEM.TARIQ"/>
    <s v="Accepted"/>
    <s v="Online Transfer"/>
    <s v="Renewal"/>
    <s v="-"/>
    <s v="-"/>
    <n v="0"/>
  </r>
  <r>
    <n v="309"/>
    <x v="0"/>
    <s v="BHB-121"/>
    <s v="PK538564"/>
    <s v="PKF631697"/>
    <s v="2020-01-08 12:19:18"/>
    <n v="10000"/>
    <s v="Accepted"/>
    <x v="1"/>
    <s v="Eligible"/>
    <n v="10000"/>
    <n v="10000"/>
    <d v="2026-01-07T00:00:00"/>
    <s v="WASEEM.TARIQ"/>
    <s v="Accepted"/>
    <s v="Cheque Deposit"/>
    <s v="Renewal"/>
    <s v="-"/>
    <s v="-"/>
    <n v="0"/>
  </r>
  <r>
    <n v="310"/>
    <x v="0"/>
    <s v="BQF-726"/>
    <s v="Q058869"/>
    <n v="6036315"/>
    <s v="2025-01-23 00:00:00"/>
    <n v="15500"/>
    <s v="Accepted"/>
    <x v="1"/>
    <s v="Eligible"/>
    <n v="15500"/>
    <n v="15500"/>
    <d v="2026-01-08T00:00:00"/>
    <s v="WASEEM.TARIQ"/>
    <s v="Accepted"/>
    <s v="Cash Deposit"/>
    <s v="Renewal"/>
    <s v="-"/>
    <s v="-"/>
    <n v="0"/>
  </r>
  <r>
    <n v="311"/>
    <x v="0"/>
    <s v="AQC-541"/>
    <s v="Z573537"/>
    <n v="4199441"/>
    <s v="2020-01-23 17:09:46"/>
    <n v="13000"/>
    <s v="Accepted"/>
    <x v="1"/>
    <s v="Eligible"/>
    <n v="13000"/>
    <n v="13000"/>
    <d v="2026-01-08T00:00:00"/>
    <s v="WASEEM.TARIQ"/>
    <s v="Accepted"/>
    <s v="Online Transfer"/>
    <s v="Renewal"/>
    <s v="-"/>
    <s v="-"/>
    <n v="0"/>
  </r>
  <r>
    <n v="312"/>
    <x v="0"/>
    <s v="ABQ-564"/>
    <s v="Q347424"/>
    <s v="R7046606"/>
    <s v="2021-01-23 10:38:34"/>
    <n v="13000"/>
    <s v="Accepted"/>
    <x v="1"/>
    <s v="Eligible"/>
    <n v="13000"/>
    <n v="13000"/>
    <d v="2026-01-08T00:00:00"/>
    <s v="WASEEM.TARIQ"/>
    <s v="Accepted"/>
    <s v="Online Transfer"/>
    <s v="Renewal"/>
    <s v="-"/>
    <s v="-"/>
    <n v="0"/>
  </r>
  <r>
    <n v="313"/>
    <x v="0"/>
    <s v="ATF-922"/>
    <n v="231506"/>
    <n v="10131508"/>
    <s v="2024-11-04 15:53:36"/>
    <n v="12000"/>
    <s v="Accepted"/>
    <x v="1"/>
    <s v="Eligible"/>
    <n v="12000"/>
    <n v="12000"/>
    <d v="2026-01-08T00:00:00"/>
    <s v="WASEEM.TARIQ"/>
    <s v="Accepted"/>
    <s v="Online Transfer"/>
    <s v="Renewal"/>
    <s v="-"/>
    <s v="-"/>
    <n v="0"/>
  </r>
  <r>
    <n v="314"/>
    <x v="0"/>
    <s v="KQF-7751"/>
    <n v="133534"/>
    <n v="133528"/>
    <s v="2023-12-18 15:58:06"/>
    <n v="12500"/>
    <s v="Accepted"/>
    <x v="1"/>
    <s v="Eligible"/>
    <n v="12500"/>
    <n v="12500"/>
    <d v="2026-01-07T00:00:00"/>
    <s v="WASEEM.TARIQ"/>
    <s v="Accepted"/>
    <s v="Online Transfer"/>
    <s v="Renewal"/>
    <s v="-"/>
    <s v="-"/>
    <n v="0"/>
  </r>
  <r>
    <n v="315"/>
    <x v="0"/>
    <s v="BQY-046"/>
    <s v="Z567646"/>
    <n v="4193135"/>
    <s v="2025-01-06 15:40:00"/>
    <n v="15500"/>
    <s v="Accepted"/>
    <x v="1"/>
    <s v="Eligible"/>
    <n v="15500"/>
    <n v="15500"/>
    <d v="2026-01-07T00:00:00"/>
    <s v="WASEEM.TARIQ"/>
    <s v="Accepted"/>
    <s v="Online Transfer"/>
    <s v="Renewal"/>
    <s v="-"/>
    <s v="-"/>
    <n v="0"/>
  </r>
  <r>
    <n v="316"/>
    <x v="0"/>
    <s v="KX-3837"/>
    <n v="343197"/>
    <n v="447840"/>
    <s v="2022-12-29 11:19:00"/>
    <n v="12500"/>
    <s v="Accepted"/>
    <x v="1"/>
    <s v="Eligible"/>
    <n v="12500"/>
    <n v="12500"/>
    <d v="2026-01-07T00:00:00"/>
    <s v="WASEEM.TARIQ"/>
    <s v="Accepted"/>
    <s v="Cash Deposit"/>
    <s v="Renewal"/>
    <s v="-"/>
    <s v="-"/>
    <n v="0"/>
  </r>
  <r>
    <n v="317"/>
    <x v="0"/>
    <s v="CAC-7448"/>
    <s v="4K3177"/>
    <s v="JAANMR55HL7100011"/>
    <s v="2021-01-22 15:06:25"/>
    <n v="13000"/>
    <s v="Accepted"/>
    <x v="1"/>
    <s v="Eligible"/>
    <n v="13000"/>
    <n v="13000"/>
    <d v="2026-01-07T00:00:00"/>
    <s v="WASEEM.TARIQ"/>
    <s v="Accepted"/>
    <s v="Online Transfer"/>
    <s v="Renewal"/>
    <s v="-"/>
    <s v="-"/>
    <n v="0"/>
  </r>
  <r>
    <n v="318"/>
    <x v="0"/>
    <s v="AMT-915"/>
    <s v="R18Z12946492"/>
    <s v="NFBFC6669KR0499920"/>
    <s v="2022-12-30 12:19:00"/>
    <n v="12500"/>
    <s v="Accepted"/>
    <x v="1"/>
    <s v="Eligible"/>
    <n v="12500"/>
    <n v="12500"/>
    <d v="2026-01-06T00:00:00"/>
    <s v="WASEEM.TARIQ"/>
    <s v="Accepted"/>
    <s v="Online Transfer"/>
    <s v="Renewal"/>
    <s v="-"/>
    <s v="-"/>
    <n v="0"/>
  </r>
  <r>
    <n v="319"/>
    <x v="0"/>
    <s v="MNB18-651"/>
    <n v="119707"/>
    <n v="10019692"/>
    <s v="2019-01-14 11:33:27"/>
    <n v="14000"/>
    <s v="Accepted"/>
    <x v="1"/>
    <s v="Eligible"/>
    <n v="14000"/>
    <n v="14000"/>
    <d v="2026-01-07T00:00:00"/>
    <s v="WASEEM.TARIQ"/>
    <s v="Accepted"/>
    <s v="Online Transfer"/>
    <s v="Renewal"/>
    <s v="-"/>
    <s v="-"/>
    <n v="0"/>
  </r>
  <r>
    <n v="320"/>
    <x v="0"/>
    <s v="BRE-960"/>
    <s v="Z569835"/>
    <n v="4198282"/>
    <s v="2019-12-20 16:51:00"/>
    <n v="12000"/>
    <s v="Accepted"/>
    <x v="1"/>
    <s v="Eligible"/>
    <n v="12000"/>
    <n v="12000"/>
    <d v="2026-01-06T00:00:00"/>
    <s v="WASEEM.TARIQ"/>
    <s v="Accepted"/>
    <s v="Cash Deposit"/>
    <s v="Renewal"/>
    <s v="-"/>
    <s v="-"/>
    <n v="0"/>
  </r>
  <r>
    <n v="321"/>
    <x v="0"/>
    <s v="BPS-039"/>
    <s v="PK10K139493"/>
    <s v="NF1AVK31H10039475"/>
    <s v="2024-01-02 00:00:00"/>
    <n v="10000"/>
    <s v="Accepted"/>
    <x v="1"/>
    <s v="Eligible"/>
    <n v="10000"/>
    <n v="10000"/>
    <d v="2026-01-05T00:00:00"/>
    <s v="WASEEM.TARIQ"/>
    <s v="Accepted"/>
    <s v="Online Transfer"/>
    <s v="Renewal"/>
    <s v="-"/>
    <s v="-"/>
    <n v="0"/>
  </r>
  <r>
    <n v="322"/>
    <x v="0"/>
    <s v="KHI1612355"/>
    <s v="2A17003"/>
    <s v="R-7010033"/>
    <s v="2023-01-16 16:02:43"/>
    <n v="15500"/>
    <s v="Accepted"/>
    <x v="1"/>
    <s v="Eligible"/>
    <n v="15500"/>
    <n v="15500"/>
    <d v="2026-01-06T00:00:00"/>
    <s v="WASEEM.TARIQ"/>
    <s v="Accepted"/>
    <s v="Online Transfer"/>
    <s v="Renewal"/>
    <s v="-"/>
    <s v="-"/>
    <n v="0"/>
  </r>
  <r>
    <n v="324"/>
    <x v="0"/>
    <s v="BNF-468"/>
    <s v="Z533652"/>
    <n v="4159324"/>
    <s v="2024-12-30 00:00:00"/>
    <n v="12000"/>
    <s v="Accepted"/>
    <x v="1"/>
    <s v="Eligible"/>
    <n v="12000"/>
    <n v="12000"/>
    <d v="2026-01-06T00:00:00"/>
    <s v="WASEEM.TARIQ"/>
    <s v="Accepted"/>
    <s v="Online Transfer"/>
    <s v="Renewal"/>
    <s v="-"/>
    <s v="-"/>
    <n v="0"/>
  </r>
  <r>
    <n v="325"/>
    <x v="0"/>
    <s v="IG-805"/>
    <s v="Q346606"/>
    <n v="7045792"/>
    <s v="2020-12-28 11:01:57"/>
    <n v="11500"/>
    <s v="Accepted"/>
    <x v="1"/>
    <s v="Eligible"/>
    <n v="11500"/>
    <n v="11500"/>
    <d v="2026-01-06T00:00:00"/>
    <s v="WASEEM.TARIQ"/>
    <s v="Accepted"/>
    <s v="Online Transfer"/>
    <s v="Renewal"/>
    <s v="-"/>
    <s v="-"/>
    <n v="0"/>
  </r>
  <r>
    <n v="326"/>
    <x v="0"/>
    <s v="KZ-8661"/>
    <s v="PKT369498"/>
    <s v="SR308PK474133"/>
    <s v="2026-01-07 00:00:00"/>
    <n v="14000"/>
    <s v="Accepted"/>
    <x v="1"/>
    <s v="Eligible"/>
    <n v="14000"/>
    <n v="14000"/>
    <d v="2026-01-06T00:00:00"/>
    <s v="WASEEM.TARIQ"/>
    <s v="Accepted"/>
    <s v="Cheque Deposit"/>
    <s v="Conversion"/>
    <s v="-"/>
    <s v="-"/>
    <n v="0"/>
  </r>
  <r>
    <n v="327"/>
    <x v="0"/>
    <s v="LEA15-634"/>
    <n v="1205100"/>
    <n v="1300004433"/>
    <s v="2022-01-20 14:05:43"/>
    <n v="14000"/>
    <s v="Accepted"/>
    <x v="1"/>
    <s v="Eligible"/>
    <n v="14000"/>
    <n v="14000"/>
    <d v="2026-01-05T00:00:00"/>
    <s v="WASEEM.TARIQ"/>
    <s v="Accepted"/>
    <s v="Online Transfer"/>
    <s v="Renewal"/>
    <s v="-"/>
    <s v="-"/>
    <n v="0"/>
  </r>
  <r>
    <n v="328"/>
    <x v="0"/>
    <s v="BPZ-863"/>
    <s v="L15A79795261"/>
    <s v="NFBGM2666KR249129"/>
    <s v="2023-01-03 17:47:00"/>
    <n v="11000"/>
    <s v="Accepted"/>
    <x v="1"/>
    <s v="Eligible"/>
    <n v="11000"/>
    <n v="11000"/>
    <d v="2026-01-05T00:00:00"/>
    <s v="WASEEM.TARIQ"/>
    <s v="Accepted"/>
    <s v="Cash Deposit"/>
    <s v="Renewal"/>
    <s v="-"/>
    <s v="-"/>
    <n v="0"/>
  </r>
  <r>
    <n v="329"/>
    <x v="0"/>
    <s v="BH-2869"/>
    <s v="2NRF803850"/>
    <s v="MHKE8FB200K001228"/>
    <s v="2023-01-11 11:09:00"/>
    <n v="15500"/>
    <s v="Accepted"/>
    <x v="1"/>
    <s v="Eligible"/>
    <n v="15500"/>
    <n v="15500"/>
    <d v="2026-01-06T00:00:00"/>
    <s v="WASEEM.TARIQ"/>
    <s v="Accepted"/>
    <s v="Online Transfer"/>
    <s v="Renewal"/>
    <s v="-"/>
    <s v="-"/>
    <n v="0"/>
  </r>
  <r>
    <n v="330"/>
    <x v="0"/>
    <s v="ABL-103"/>
    <n v="149419"/>
    <n v="1049410"/>
    <s v="2020-12-31 14:06:30"/>
    <n v="12500"/>
    <s v="Accepted"/>
    <x v="1"/>
    <s v="Eligible"/>
    <n v="12500"/>
    <n v="12500"/>
    <d v="2026-01-06T00:00:00"/>
    <s v="WASEEM.TARIQ"/>
    <s v="Accepted"/>
    <s v="Online Transfer"/>
    <s v="Renewal"/>
    <s v="-"/>
    <s v="-"/>
    <n v="0"/>
  </r>
  <r>
    <n v="331"/>
    <x v="0"/>
    <s v="AGG-414"/>
    <n v="522043"/>
    <n v="1004552"/>
    <s v="2022-01-01 12:46:10"/>
    <n v="15500"/>
    <s v="Accepted"/>
    <x v="1"/>
    <s v="Eligible"/>
    <n v="15500"/>
    <n v="15500"/>
    <d v="2026-01-05T00:00:00"/>
    <s v="WASEEM.TARIQ"/>
    <s v="Accepted"/>
    <s v="Online Transfer"/>
    <s v="Renewal"/>
    <s v="-"/>
    <s v="-"/>
    <n v="0"/>
  </r>
  <r>
    <n v="332"/>
    <x v="0"/>
    <s v="LHE2012323"/>
    <n v="7915598"/>
    <s v="NR005596"/>
    <s v="2023-01-20 15:25:16"/>
    <n v="15500"/>
    <s v="Accepted"/>
    <x v="1"/>
    <s v="Eligible"/>
    <n v="15500"/>
    <n v="15500"/>
    <d v="2026-01-05T00:00:00"/>
    <s v="WASEEM.TARIQ"/>
    <s v="Accepted"/>
    <s v="Online Transfer"/>
    <s v="Renewal"/>
    <s v="-"/>
    <s v="-"/>
    <n v="0"/>
  </r>
  <r>
    <n v="333"/>
    <x v="0"/>
    <s v="AGH-618"/>
    <s v="Q083840"/>
    <n v="6061265"/>
    <s v="2021-12-27 11:45:01"/>
    <n v="13000"/>
    <s v="Accepted"/>
    <x v="1"/>
    <s v="Eligible"/>
    <n v="13000"/>
    <n v="13000"/>
    <d v="2026-01-05T00:00:00"/>
    <s v="WASEEM.TARIQ"/>
    <s v="Accepted"/>
    <s v="Online Transfer"/>
    <s v="Renewal"/>
    <s v="-"/>
    <s v="-"/>
    <n v="0"/>
  </r>
  <r>
    <n v="334"/>
    <x v="0"/>
    <s v="BDE24-993"/>
    <n v="1016834"/>
    <n v="116820"/>
    <s v="2025-01-20 15:19:54"/>
    <n v="15500"/>
    <s v="Accepted"/>
    <x v="1"/>
    <s v="Eligible"/>
    <n v="15500"/>
    <n v="15500"/>
    <d v="2026-01-05T00:00:00"/>
    <s v="WASEEM.TARIQ"/>
    <s v="Accepted"/>
    <s v="Online Transfer"/>
    <s v="Renewal"/>
    <s v="-"/>
    <s v="-"/>
    <n v="0"/>
  </r>
  <r>
    <n v="335"/>
    <x v="0"/>
    <s v="LEB07-8103"/>
    <n v="21043462"/>
    <n v="143453"/>
    <s v="2021-01-04 12:25:06"/>
    <n v="12500"/>
    <s v="Accepted"/>
    <x v="1"/>
    <s v="Eligible"/>
    <n v="12500"/>
    <n v="12500"/>
    <d v="2026-01-05T00:00:00"/>
    <s v="WASEEM.TARIQ"/>
    <s v="Accepted"/>
    <s v="Online Transfer"/>
    <s v="Renewal"/>
    <s v="-"/>
    <s v="-"/>
    <n v="0"/>
  </r>
  <r>
    <n v="336"/>
    <x v="0"/>
    <s v="ALS-352"/>
    <s v="Q052832"/>
    <n v="6030299"/>
    <s v="2022-01-06 09:14:00"/>
    <n v="12000"/>
    <s v="Accepted"/>
    <x v="1"/>
    <s v="Eligible"/>
    <n v="12000"/>
    <n v="12000"/>
    <d v="2026-01-02T00:00:00"/>
    <s v="WASEEM.TARIQ"/>
    <s v="Accepted"/>
    <s v="Online Transfer"/>
    <s v="Renewal"/>
    <s v="-"/>
    <s v="-"/>
    <n v="0"/>
  </r>
  <r>
    <n v="337"/>
    <x v="0"/>
    <s v="ACE-009"/>
    <n v="899251"/>
    <n v="1094114"/>
    <s v="2021-12-31 15:17:00"/>
    <n v="13999"/>
    <s v="Accepted"/>
    <x v="1"/>
    <s v="Eligible"/>
    <n v="13999"/>
    <n v="13999"/>
    <d v="2026-01-05T00:00:00"/>
    <s v="WASEEM.TARIQ"/>
    <s v="Accepted"/>
    <s v="Cheque Deposit"/>
    <s v="Renewal"/>
    <s v="-"/>
    <s v="-"/>
    <n v="0"/>
  </r>
  <r>
    <n v="339"/>
    <x v="0"/>
    <s v="BVG-717"/>
    <n v="202765"/>
    <n v="1102738"/>
    <s v="2021-12-27 12:19:03"/>
    <n v="12500"/>
    <s v="Accepted"/>
    <x v="1"/>
    <s v="Eligible"/>
    <n v="12500"/>
    <n v="12500"/>
    <d v="2026-01-04T00:00:00"/>
    <s v="WASEEM.TARIQ"/>
    <s v="Accepted"/>
    <s v="Online Transfer"/>
    <s v="Renewal"/>
    <s v="-"/>
    <s v="-"/>
    <n v="0"/>
  </r>
  <r>
    <n v="340"/>
    <x v="0"/>
    <s v="MUL412192"/>
    <n v="164667"/>
    <n v="10064653"/>
    <s v="2021-01-04 17:17:41"/>
    <n v="12500"/>
    <s v="Accepted"/>
    <x v="1"/>
    <s v="Eligible"/>
    <n v="12500"/>
    <n v="12500"/>
    <d v="2026-01-04T00:00:00"/>
    <s v="WASEEM.TARIQ"/>
    <s v="Accepted"/>
    <s v="Online Transfer"/>
    <s v="Renewal"/>
    <s v="-"/>
    <s v="-"/>
    <n v="0"/>
  </r>
  <r>
    <n v="341"/>
    <x v="0"/>
    <s v="ASG-305"/>
    <s v="A149658"/>
    <n v="1049661"/>
    <s v="2021-01-02 14:14:43"/>
    <n v="13000"/>
    <s v="Accepted"/>
    <x v="1"/>
    <s v="Eligible"/>
    <n v="13000"/>
    <n v="13000"/>
    <d v="2026-01-05T00:00:00"/>
    <s v="WASEEM.TARIQ"/>
    <s v="Accepted"/>
    <s v="Cash Deposit"/>
    <s v="Renewal"/>
    <s v="-"/>
    <s v="-"/>
    <n v="0"/>
  </r>
  <r>
    <n v="342"/>
    <x v="0"/>
    <s v="AKX-938"/>
    <s v="Z539435"/>
    <s v="NZE170R-4165389"/>
    <s v="2020-01-07 17:41:00"/>
    <n v="9000"/>
    <s v="Accepted"/>
    <x v="1"/>
    <s v="Eligible"/>
    <n v="9000"/>
    <n v="9000"/>
    <d v="2026-01-01T00:00:00"/>
    <s v="WASEEM.TARIQ"/>
    <s v="Accepted"/>
    <s v="Online Transfer"/>
    <s v="Renewal"/>
    <s v="-"/>
    <s v="-"/>
    <n v="0"/>
  </r>
  <r>
    <n v="343"/>
    <x v="0"/>
    <s v="ATQ-527"/>
    <n v="1004110"/>
    <s v="R004099"/>
    <s v="2025-01-18 13:20:33"/>
    <n v="15500"/>
    <s v="Accepted"/>
    <x v="1"/>
    <s v="Eligible"/>
    <n v="15500"/>
    <n v="15500"/>
    <d v="2026-01-03T00:00:00"/>
    <s v="WASEEM.TARIQ"/>
    <s v="Accepted"/>
    <s v="Online Transfer"/>
    <s v="Renewal"/>
    <s v="-"/>
    <s v="-"/>
    <n v="0"/>
  </r>
  <r>
    <n v="344"/>
    <x v="0"/>
    <s v="ANT-075"/>
    <s v="L15B71403402"/>
    <s v="NFBFC1664KR051495"/>
    <s v="2023-01-06 14:00:00"/>
    <n v="12500"/>
    <s v="Accepted"/>
    <x v="1"/>
    <s v="Eligible"/>
    <n v="12500"/>
    <n v="12500"/>
    <d v="2026-01-02T00:00:00"/>
    <s v="WASEEM.TARIQ"/>
    <s v="Accepted"/>
    <s v="Online Transfer"/>
    <s v="Renewal"/>
    <s v="-"/>
    <s v="-"/>
    <n v="0"/>
  </r>
  <r>
    <n v="345"/>
    <x v="0"/>
    <s v="LE19A-9435"/>
    <s v="6R119997"/>
    <s v="NF1AET306H1020183"/>
    <s v="2025-01-02 00:00:00"/>
    <n v="14500"/>
    <s v="Accepted"/>
    <x v="1"/>
    <s v="Eligible"/>
    <n v="14500"/>
    <n v="14500"/>
    <d v="2026-01-02T00:00:00"/>
    <s v="WASEEM.TARIQ"/>
    <s v="Accepted"/>
    <s v="Online Transfer"/>
    <s v="Renewal"/>
    <s v="-"/>
    <s v="-"/>
    <n v="0"/>
  </r>
  <r>
    <n v="346"/>
    <x v="0"/>
    <s v="BDW-796"/>
    <s v="Z286222"/>
    <n v="4039861"/>
    <s v="2023-01-03 18:11:00"/>
    <n v="14000"/>
    <s v="Accepted"/>
    <x v="1"/>
    <s v="Eligible"/>
    <n v="14000"/>
    <n v="14000"/>
    <d v="2026-01-02T00:00:00"/>
    <s v="WASEEM.TARIQ"/>
    <s v="Accepted"/>
    <s v="Online Transfer"/>
    <s v="Renewal"/>
    <s v="-"/>
    <s v="-"/>
    <n v="0"/>
  </r>
  <r>
    <n v="347"/>
    <x v="0"/>
    <s v="LEA20-9668"/>
    <s v="Z576697"/>
    <s v="NZE170R-4202047"/>
    <s v="2023-12-20 00:00:00"/>
    <n v="12500"/>
    <s v="Accepted"/>
    <x v="1"/>
    <s v="Eligible"/>
    <n v="12500"/>
    <n v="12500"/>
    <d v="2026-01-02T00:00:00"/>
    <s v="WASEEM.TARIQ"/>
    <s v="Accepted"/>
    <s v="Online Transfer"/>
    <s v="Renewal"/>
    <s v="-"/>
    <s v="-"/>
    <n v="0"/>
  </r>
  <r>
    <n v="348"/>
    <x v="0"/>
    <s v="BVR-250"/>
    <s v="Q088938"/>
    <s v="R6066443"/>
    <s v="2022-02-02 18:17:52"/>
    <n v="11000"/>
    <s v="Accepted"/>
    <x v="1"/>
    <s v="Eligible"/>
    <n v="11000"/>
    <n v="11000"/>
    <d v="2026-01-01T00:00:00"/>
    <s v="WASEEM.TARIQ"/>
    <s v="Accepted"/>
    <s v="Online Transfer"/>
    <s v="Renewal"/>
    <s v="-"/>
    <s v="-"/>
    <n v="0"/>
  </r>
  <r>
    <n v="349"/>
    <x v="0"/>
    <s v="BRG-389"/>
    <s v="PK10B203138"/>
    <s v="PK10103155"/>
    <s v="2020-01-13 17:30:09"/>
    <n v="11000"/>
    <s v="Accepted"/>
    <x v="1"/>
    <s v="Eligible"/>
    <n v="11000"/>
    <n v="11000"/>
    <d v="2026-01-01T00:00:00"/>
    <s v="WASEEM.TARIQ"/>
    <s v="Accepted"/>
    <s v="Online Transfer"/>
    <s v="Renewal"/>
    <s v="-"/>
    <s v="-"/>
    <n v="0"/>
  </r>
  <r>
    <n v="350"/>
    <x v="0"/>
    <s v="BXA-593"/>
    <s v="2A25703"/>
    <s v="NSP151-R9510235"/>
    <s v="2026-01-02 00:00:00"/>
    <n v="14000"/>
    <s v="Accepted"/>
    <x v="1"/>
    <s v="Eligible"/>
    <n v="14000"/>
    <n v="14000"/>
    <d v="2026-01-01T00:00:00"/>
    <s v="WASEEM.TARIQ"/>
    <s v="Accepted"/>
    <s v="Online Transfer"/>
    <s v="Conversion"/>
    <s v="-"/>
    <s v="-"/>
    <n v="0"/>
  </r>
  <r>
    <n v="351"/>
    <x v="0"/>
    <s v="BSA-816"/>
    <s v="Q344177"/>
    <n v="7043337"/>
    <s v="2022-12-27 18:45:00"/>
    <n v="12500"/>
    <s v="Accepted"/>
    <x v="1"/>
    <s v="Eligible"/>
    <n v="12500"/>
    <n v="12500"/>
    <d v="2026-01-01T00:00:00"/>
    <s v="WASEEM.TARIQ"/>
    <s v="Accepted"/>
    <s v="Online Transfer"/>
    <s v="Renewal"/>
    <s v="-"/>
    <s v="-"/>
    <n v="0"/>
  </r>
  <r>
    <n v="352"/>
    <x v="0"/>
    <s v="BJ-0680"/>
    <n v="14803782"/>
    <n v="20479"/>
    <s v="2024-12-30 00:00:00"/>
    <n v="13000"/>
    <s v="Accepted"/>
    <x v="1"/>
    <s v="Eligible"/>
    <n v="13000"/>
    <n v="13000"/>
    <d v="2026-01-01T00:00:00"/>
    <s v="WASEEM.TARIQ"/>
    <s v="Accepted"/>
    <s v="Online Transfer"/>
    <s v="Renewal"/>
    <s v="-"/>
    <s v="-"/>
    <n v="0"/>
  </r>
  <r>
    <n v="353"/>
    <x v="0"/>
    <s v="BRA-868"/>
    <n v="7535467"/>
    <s v="R256001"/>
    <s v="2023-01-09 19:35:00"/>
    <n v="13000"/>
    <s v="Accepted"/>
    <x v="1"/>
    <s v="Eligible"/>
    <n v="13000"/>
    <n v="13000"/>
    <d v="2026-01-27T00:00:00"/>
    <s v="WASEEM.TARIQ"/>
    <s v="Accepted"/>
    <s v="Cash"/>
    <s v="Renewal"/>
    <s v="-"/>
    <s v="-"/>
    <n v="0"/>
  </r>
  <r>
    <n v="354"/>
    <x v="0"/>
    <s v="CAC-072"/>
    <s v="4K6250"/>
    <n v="7100594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55"/>
    <x v="0"/>
    <s v="CAB-2796"/>
    <s v="4K3510"/>
    <n v="7100568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56"/>
    <x v="0"/>
    <s v="CAB-2713"/>
    <s v="4K3403"/>
    <n v="7100569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57"/>
    <x v="0"/>
    <s v="CAB-2557"/>
    <s v="4K3458"/>
    <n v="7100570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58"/>
    <x v="0"/>
    <s v="CAB-2554"/>
    <s v="4K3530"/>
    <n v="7100571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59"/>
    <x v="0"/>
    <s v="CAB-2709"/>
    <s v="4K3551"/>
    <n v="7100572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0"/>
    <x v="0"/>
    <s v="OK18-748"/>
    <s v="PKB731484"/>
    <s v="SB308PK01270009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1"/>
    <x v="0"/>
    <s v="LES20-1148"/>
    <s v="4B3685"/>
    <s v="JAANKR55LK7101484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2"/>
    <x v="0"/>
    <s v="LES19-5548"/>
    <s v="4B3659"/>
    <s v="JAANKR55LK7101461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3"/>
    <x v="0"/>
    <s v="LES19-5248"/>
    <s v="4B3651"/>
    <s v="JAANKR55LK7101460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4"/>
    <x v="0"/>
    <s v="LES19-5348"/>
    <s v="4B3641"/>
    <s v="JAANKR55LK7101459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5"/>
    <x v="0"/>
    <s v="ABG-148"/>
    <s v="1NZR516100"/>
    <n v="106600765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6"/>
    <x v="0"/>
    <s v="OK18-448"/>
    <s v="PKB734609"/>
    <s v="SB308PK01273231"/>
    <m/>
    <n v="7500"/>
    <s v="Manually"/>
    <x v="1"/>
    <s v="Eligible"/>
    <n v="7500"/>
    <n v="7500"/>
    <d v="2026-01-06T00:00:00"/>
    <s v="WASEEM.TARIQ"/>
    <s v="Manually"/>
    <s v="Cash Deposit"/>
    <s v="Renewal"/>
    <s v="-"/>
    <s v="-"/>
    <m/>
  </r>
  <r>
    <n v="367"/>
    <x v="0"/>
    <s v="AMY-994"/>
    <s v="PKB765104"/>
    <s v="SB308PK01303627"/>
    <m/>
    <n v="10000"/>
    <s v="Manually"/>
    <x v="1"/>
    <s v="Eligible"/>
    <n v="10000"/>
    <n v="10000"/>
    <d v="2026-01-19T00:00:00"/>
    <s v="WASEEM.TARIQ"/>
    <s v="Manually"/>
    <s v="Online Transfer"/>
    <s v="Renewal"/>
    <s v="-"/>
    <s v="-"/>
    <m/>
  </r>
  <r>
    <n v="368"/>
    <x v="0"/>
    <s v="AST-708"/>
    <s v="Q070179"/>
    <n v="6047645"/>
    <m/>
    <n v="7520"/>
    <s v="Manually"/>
    <x v="1"/>
    <s v="Eligible"/>
    <n v="7520"/>
    <n v="7520"/>
    <d v="2026-01-30T00:00:00"/>
    <s v="WASEEM.TARIQ"/>
    <s v="Manually"/>
    <s v="Cheque"/>
    <s v="Renewal"/>
    <s v="-"/>
    <s v="-"/>
    <m/>
  </r>
  <r>
    <n v="369"/>
    <x v="0"/>
    <s v="ABW-836"/>
    <n v="206338"/>
    <n v="10106350"/>
    <m/>
    <n v="7520"/>
    <s v="Manually"/>
    <x v="1"/>
    <s v="Eligible"/>
    <n v="7520"/>
    <n v="7520"/>
    <d v="2026-01-30T00:00:00"/>
    <s v="WASEEM.TARIQ"/>
    <s v="Manually"/>
    <s v="Cheque"/>
    <s v="Renewal"/>
    <s v="-"/>
    <s v="-"/>
    <m/>
  </r>
  <r>
    <n v="370"/>
    <x v="0"/>
    <s v="ABT-089"/>
    <n v="207462"/>
    <n v="10107466"/>
    <m/>
    <n v="7520"/>
    <s v="Manually"/>
    <x v="1"/>
    <s v="Eligible"/>
    <n v="7520"/>
    <n v="7520"/>
    <d v="2026-01-30T00:00:00"/>
    <s v="WASEEM.TARIQ"/>
    <s v="Manually"/>
    <s v="Cheque"/>
    <s v="Renewal"/>
    <s v="-"/>
    <s v="-"/>
    <m/>
  </r>
  <r>
    <n v="371"/>
    <x v="0"/>
    <s v="ABT-540"/>
    <n v="206060"/>
    <n v="10106064"/>
    <m/>
    <n v="7520"/>
    <s v="Manually"/>
    <x v="1"/>
    <s v="Eligible"/>
    <n v="7520"/>
    <n v="7520"/>
    <d v="2026-01-30T00:00:00"/>
    <s v="WASEEM.TARIQ"/>
    <s v="Manually"/>
    <s v="Cheque"/>
    <s v="Renewal"/>
    <s v="-"/>
    <s v="-"/>
    <m/>
  </r>
  <r>
    <n v="372"/>
    <x v="0"/>
    <s v="LED18A-1215"/>
    <n v="131249"/>
    <n v="10031256"/>
    <s v="2023-02-08 16:59:20"/>
    <n v="12000"/>
    <s v="Accepted"/>
    <x v="2"/>
    <s v="Eligible"/>
    <n v="12000"/>
    <n v="12000"/>
    <d v="2026-01-30T00:00:00"/>
    <s v="YOUSUF.KHAN"/>
    <s v="Accepted"/>
    <s v="Online Transfer"/>
    <s v="Renewal"/>
    <s v="-"/>
    <s v="-"/>
    <n v="0"/>
  </r>
  <r>
    <n v="373"/>
    <x v="0"/>
    <s v="BYE-239"/>
    <s v="1KR-2414472"/>
    <s v="KSP130-4022495"/>
    <s v="2025-02-10 09:49:55"/>
    <n v="12000"/>
    <s v="Accepted"/>
    <x v="2"/>
    <s v="Eligible"/>
    <n v="12000"/>
    <n v="12000"/>
    <d v="2026-01-29T00:00:00"/>
    <s v="YOUSUF.KHAN"/>
    <s v="Accepted"/>
    <s v="Online Transfer"/>
    <s v="Renewal"/>
    <s v="-"/>
    <s v="-"/>
    <n v="0"/>
  </r>
  <r>
    <n v="374"/>
    <x v="0"/>
    <s v="ATP-219"/>
    <s v="9Z07227"/>
    <s v="R0906125"/>
    <s v="2025-01-31 12:03:06"/>
    <n v="15000"/>
    <s v="Accepted"/>
    <x v="2"/>
    <s v="Eligible"/>
    <n v="15000"/>
    <n v="15000"/>
    <d v="2026-01-30T00:00:00"/>
    <s v="YOUSUF.KHAN"/>
    <s v="Accepted"/>
    <s v="Online Transfer"/>
    <s v="Renewal"/>
    <s v="-"/>
    <s v="-"/>
    <n v="0"/>
  </r>
  <r>
    <n v="375"/>
    <x v="0"/>
    <s v="AKX-638"/>
    <s v="2A54092"/>
    <n v="7034233"/>
    <s v="2025-01-29 13:30:26"/>
    <n v="13000"/>
    <s v="Accepted"/>
    <x v="2"/>
    <s v="Eligible"/>
    <n v="13000"/>
    <n v="13000"/>
    <d v="2026-01-28T00:00:00"/>
    <s v="YOUSUF.KHAN"/>
    <s v="Accepted"/>
    <s v="Online Transfer"/>
    <s v="Renewal"/>
    <s v="-"/>
    <s v="-"/>
    <n v="0"/>
  </r>
  <r>
    <n v="376"/>
    <x v="0"/>
    <s v="ISL10220253"/>
    <n v="90006337"/>
    <n v="502611"/>
    <s v="2025-02-11 17:20:39"/>
    <n v="15000"/>
    <s v="Accepted"/>
    <x v="2"/>
    <s v="Eligible"/>
    <n v="15000"/>
    <n v="15000"/>
    <d v="2026-01-27T00:00:00"/>
    <s v="YOUSUF.KHAN"/>
    <s v="Accepted"/>
    <s v="Online Transfer"/>
    <s v="Renewal"/>
    <s v="-"/>
    <s v="-"/>
    <n v="0"/>
  </r>
  <r>
    <n v="377"/>
    <x v="0"/>
    <s v="BYP-270"/>
    <s v="R1013685"/>
    <s v="S00113687"/>
    <s v="2024-02-06 17:33:18"/>
    <n v="10000"/>
    <s v="Accepted"/>
    <x v="2"/>
    <s v="Eligible"/>
    <n v="10000"/>
    <n v="10000"/>
    <d v="2026-01-28T00:00:00"/>
    <s v="YOUSUF.KHAN"/>
    <s v="Accepted"/>
    <s v="Online Transfer"/>
    <s v="Renewal"/>
    <s v="-"/>
    <s v="-"/>
    <n v="0"/>
  </r>
  <r>
    <n v="378"/>
    <x v="0"/>
    <s v="LC-766"/>
    <s v="R18A1-19882518"/>
    <s v="NFBFD15787R102513"/>
    <s v="2025-01-22 00:00:00"/>
    <n v="13000"/>
    <s v="Accepted"/>
    <x v="2"/>
    <s v="Eligible"/>
    <n v="13000"/>
    <n v="13000"/>
    <d v="2026-01-27T00:00:00"/>
    <s v="YOUSUF.KHAN"/>
    <s v="Accepted"/>
    <s v="Online Transfer"/>
    <s v="Renewal"/>
    <s v="-"/>
    <s v="-"/>
    <n v="0"/>
  </r>
  <r>
    <n v="379"/>
    <x v="0"/>
    <s v="BG-3807"/>
    <s v="L15Z13502799"/>
    <s v="R002765"/>
    <s v="2022-02-08 14:13:00"/>
    <n v="15000"/>
    <s v="Accepted"/>
    <x v="2"/>
    <s v="Eligible"/>
    <n v="15000"/>
    <n v="15000"/>
    <d v="2026-01-29T00:00:00"/>
    <s v="YOUSUF.KHAN"/>
    <s v="Accepted"/>
    <s v="Online Transfer"/>
    <s v="Renewal"/>
    <s v="-"/>
    <s v="-"/>
    <n v="0"/>
  </r>
  <r>
    <n v="380"/>
    <x v="0"/>
    <s v="BXR-676"/>
    <s v="R249390"/>
    <s v="H1149418"/>
    <s v="2026-01-30 00:00:00"/>
    <n v="18000"/>
    <s v="Accepted"/>
    <x v="2"/>
    <s v="Eligible"/>
    <n v="18000"/>
    <n v="18000"/>
    <d v="2026-01-30T00:00:00"/>
    <s v="YOUSUF.KHAN"/>
    <s v="Accepted"/>
    <s v="Online Transfer"/>
    <s v="Conversion"/>
    <s v="-"/>
    <s v="-"/>
    <n v="0"/>
  </r>
  <r>
    <n v="381"/>
    <x v="0"/>
    <s v="BF-1512"/>
    <s v="2TR7504285"/>
    <n v="9400243"/>
    <s v="2019-11-30 13:37:58"/>
    <n v="12000"/>
    <s v="Accepted"/>
    <x v="2"/>
    <s v="Eligible"/>
    <n v="12000"/>
    <n v="12000"/>
    <d v="2026-01-29T00:00:00"/>
    <s v="YOUSUF.KHAN"/>
    <s v="Accepted"/>
    <s v="Online Transfer"/>
    <s v="Renewal"/>
    <s v="-"/>
    <s v="-"/>
    <n v="0"/>
  </r>
  <r>
    <n v="382"/>
    <x v="0"/>
    <s v="KHI22202425"/>
    <s v="PH306390"/>
    <s v="P519845"/>
    <s v="2024-02-03 11:48:26"/>
    <n v="15000"/>
    <s v="Accepted"/>
    <x v="2"/>
    <s v="Eligible"/>
    <n v="15000"/>
    <n v="15000"/>
    <d v="2026-01-27T00:00:00"/>
    <s v="YOUSUF.KHAN"/>
    <s v="Accepted"/>
    <s v="Online Transfer"/>
    <s v="Renewal"/>
    <s v="-"/>
    <s v="-"/>
    <n v="0"/>
  </r>
  <r>
    <n v="383"/>
    <x v="0"/>
    <s v="AQS-824"/>
    <s v="6R289866"/>
    <n v="1189896"/>
    <s v="2024-01-24 16:15:20"/>
    <n v="15000"/>
    <s v="Accepted"/>
    <x v="2"/>
    <s v="Eligible"/>
    <n v="15000"/>
    <n v="15000"/>
    <d v="2026-01-27T00:00:00"/>
    <s v="YOUSUF.KHAN"/>
    <s v="Accepted"/>
    <s v="Online Transfer"/>
    <s v="Renewal"/>
    <s v="-"/>
    <s v="-"/>
    <n v="0"/>
  </r>
  <r>
    <n v="384"/>
    <x v="0"/>
    <s v="BL-8107"/>
    <s v="H600471"/>
    <s v="P500974"/>
    <s v="2024-02-06 17:17:24"/>
    <n v="15000"/>
    <s v="Accepted"/>
    <x v="2"/>
    <s v="Eligible"/>
    <n v="15000"/>
    <n v="15000"/>
    <d v="2026-01-27T00:00:00"/>
    <s v="YOUSUF.KHAN"/>
    <s v="Accepted"/>
    <s v="Cash Deposit"/>
    <s v="Renewal"/>
    <s v="-"/>
    <s v="-"/>
    <n v="0"/>
  </r>
  <r>
    <n v="385"/>
    <x v="0"/>
    <s v="BF-8148"/>
    <s v="LEB-5060731"/>
    <s v="BF-8148"/>
    <s v="2026-01-28 00:00:00"/>
    <n v="15000"/>
    <s v="Accepted"/>
    <x v="2"/>
    <s v="Eligible"/>
    <n v="15000"/>
    <n v="15000"/>
    <d v="2026-01-28T00:00:00"/>
    <s v="YOUSUF.KHAN"/>
    <s v="Accepted"/>
    <s v="Online Transfer"/>
    <s v="Conversion"/>
    <s v="-"/>
    <s v="-"/>
    <n v="0"/>
  </r>
  <r>
    <n v="386"/>
    <x v="0"/>
    <s v="CAW-672"/>
    <s v="0N0N"/>
    <s v="KSP210-0046604"/>
    <s v="2026-01-28 00:00:00"/>
    <n v="18000"/>
    <s v="Accepted"/>
    <x v="2"/>
    <s v="Eligible"/>
    <n v="18000"/>
    <n v="18000"/>
    <d v="2026-01-28T00:00:00"/>
    <s v="YOUSUF.KHAN"/>
    <s v="Accepted"/>
    <s v="Online Transfer"/>
    <s v="Conversion"/>
    <s v="-"/>
    <s v="-"/>
    <n v="0"/>
  </r>
  <r>
    <n v="387"/>
    <x v="0"/>
    <s v="CAX-051"/>
    <s v="1KR3287825"/>
    <s v="KSP210-0091626"/>
    <s v="2022-02-10 18:41:00"/>
    <n v="13000"/>
    <s v="Accepted"/>
    <x v="2"/>
    <s v="Eligible"/>
    <n v="13000"/>
    <n v="13000"/>
    <d v="2026-01-27T00:00:00"/>
    <s v="YOUSUF.KHAN"/>
    <s v="Accepted"/>
    <s v="Online Transfer"/>
    <s v="Renewal"/>
    <s v="-"/>
    <s v="-"/>
    <n v="0"/>
  </r>
  <r>
    <n v="388"/>
    <x v="0"/>
    <s v="BFF-375"/>
    <n v="363899"/>
    <n v="218137"/>
    <s v="2025-01-25 12:49:19"/>
    <n v="12500"/>
    <s v="Accepted"/>
    <x v="2"/>
    <s v="Eligible"/>
    <n v="12500"/>
    <n v="12500"/>
    <d v="2026-01-26T00:00:00"/>
    <s v="YOUSUF.KHAN"/>
    <s v="Accepted"/>
    <s v="Online Transfer"/>
    <s v="Renewal"/>
    <s v="-"/>
    <s v="-"/>
    <n v="0"/>
  </r>
  <r>
    <n v="389"/>
    <x v="0"/>
    <s v="KHI822360"/>
    <n v="314499"/>
    <n v="1002694"/>
    <s v="2023-02-08 17:43:27"/>
    <n v="11000"/>
    <s v="Accepted"/>
    <x v="2"/>
    <s v="Eligible"/>
    <n v="11000"/>
    <n v="11000"/>
    <d v="2026-01-27T00:00:00"/>
    <s v="YOUSUF.KHAN"/>
    <s v="Accepted"/>
    <s v="Cash Deposit"/>
    <s v="Renewal"/>
    <s v="-"/>
    <s v="-"/>
    <n v="0"/>
  </r>
  <r>
    <n v="390"/>
    <x v="0"/>
    <s v="LD-2325"/>
    <s v="YT2871"/>
    <s v="G000121"/>
    <s v="2024-02-07 15:25:18"/>
    <n v="12500"/>
    <s v="Accepted"/>
    <x v="2"/>
    <s v="Eligible"/>
    <n v="12500"/>
    <n v="12500"/>
    <d v="2026-01-26T00:00:00"/>
    <s v="YOUSUF.KHAN"/>
    <s v="Accepted"/>
    <s v="Online Transfer"/>
    <s v="Renewal"/>
    <s v="-"/>
    <s v="-"/>
    <n v="0"/>
  </r>
  <r>
    <n v="391"/>
    <x v="0"/>
    <s v="BDB-416"/>
    <s v="Q368593"/>
    <n v="7067799"/>
    <s v="2024-02-10 14:39:40"/>
    <n v="15000"/>
    <s v="Accepted"/>
    <x v="2"/>
    <s v="Eligible"/>
    <n v="15000"/>
    <n v="15000"/>
    <d v="2026-01-26T00:00:00"/>
    <s v="YOUSUF.KHAN"/>
    <s v="Accepted"/>
    <s v="Online Transfer"/>
    <s v="Renewal"/>
    <s v="-"/>
    <s v="-"/>
    <n v="0"/>
  </r>
  <r>
    <n v="392"/>
    <x v="0"/>
    <s v="EY-908"/>
    <s v="PK8619766"/>
    <s v="PK01158924"/>
    <s v="2023-02-09 14:58:16"/>
    <n v="14000"/>
    <s v="Accepted"/>
    <x v="2"/>
    <s v="Eligible"/>
    <n v="14000"/>
    <n v="14000"/>
    <d v="2026-01-26T00:00:00"/>
    <s v="YOUSUF.KHAN"/>
    <s v="Accepted"/>
    <s v="Online Transfer"/>
    <s v="Renewal"/>
    <s v="-"/>
    <s v="-"/>
    <n v="0"/>
  </r>
  <r>
    <n v="393"/>
    <x v="0"/>
    <s v="AYV-265"/>
    <s v="Q014514"/>
    <n v="4513515"/>
    <s v="2025-02-04 14:14:23"/>
    <n v="12000"/>
    <s v="Accepted"/>
    <x v="2"/>
    <s v="Eligible"/>
    <n v="12000"/>
    <n v="12000"/>
    <d v="2026-01-26T00:00:00"/>
    <s v="YOUSUF.KHAN"/>
    <s v="Accepted"/>
    <s v="Cheque Deposit"/>
    <s v="Renewal"/>
    <s v="-"/>
    <s v="-"/>
    <n v="0"/>
  </r>
  <r>
    <n v="394"/>
    <x v="0"/>
    <s v="BAJ-954"/>
    <s v="PK10K201089"/>
    <s v="NF1AVK31H10101072"/>
    <s v="2025-01-10 00:00:00"/>
    <n v="10000"/>
    <s v="Accepted"/>
    <x v="2"/>
    <s v="Eligible"/>
    <n v="10000"/>
    <n v="10000"/>
    <d v="2026-01-27T00:00:00"/>
    <s v="YOUSUF.KHAN"/>
    <s v="Accepted"/>
    <s v="Online Transfer"/>
    <s v="Renewal"/>
    <s v="-"/>
    <s v="-"/>
    <n v="0"/>
  </r>
  <r>
    <n v="395"/>
    <x v="0"/>
    <s v="BXG-881"/>
    <s v="BXG-81"/>
    <s v="BXG-8"/>
    <s v="2023-02-08 19:59:50"/>
    <n v="12000"/>
    <s v="Accepted"/>
    <x v="2"/>
    <s v="Eligible"/>
    <n v="12000"/>
    <n v="12000"/>
    <d v="2026-01-27T00:00:00"/>
    <s v="YOUSUF.KHAN"/>
    <s v="Accepted"/>
    <s v="Cash Deposit"/>
    <s v="Renewal"/>
    <s v="-"/>
    <s v="-"/>
    <n v="0"/>
  </r>
  <r>
    <n v="396"/>
    <x v="0"/>
    <s v="GUJ7220241"/>
    <n v="1003202"/>
    <s v="PR003234"/>
    <s v="2024-02-07 16:40:10"/>
    <n v="13000"/>
    <s v="Accepted"/>
    <x v="2"/>
    <s v="Eligible"/>
    <n v="13000"/>
    <n v="13000"/>
    <d v="2026-01-26T00:00:00"/>
    <s v="YOUSUF.KHAN"/>
    <s v="Accepted"/>
    <s v="Online Transfer"/>
    <s v="Renewal"/>
    <s v="-"/>
    <s v="-"/>
    <n v="0"/>
  </r>
  <r>
    <n v="397"/>
    <x v="0"/>
    <s v="CX-0320"/>
    <s v="LEA-302982"/>
    <s v="GP3-129757"/>
    <s v="2025-02-05 10:39:25"/>
    <n v="10000"/>
    <s v="Accepted"/>
    <x v="2"/>
    <s v="Eligible"/>
    <n v="10000"/>
    <n v="10000"/>
    <d v="2026-01-23T00:00:00"/>
    <s v="YOUSUF.KHAN"/>
    <s v="Accepted"/>
    <s v="Online Transfer"/>
    <s v="Renewal"/>
    <s v="-"/>
    <s v="-"/>
    <n v="0"/>
  </r>
  <r>
    <n v="398"/>
    <x v="0"/>
    <s v="BN-0759"/>
    <s v="9Z06724"/>
    <s v="R0905611"/>
    <s v="2025-02-04 15:31:12"/>
    <n v="15000"/>
    <s v="Accepted"/>
    <x v="2"/>
    <s v="Eligible"/>
    <n v="15000"/>
    <n v="15000"/>
    <d v="2026-01-23T00:00:00"/>
    <s v="YOUSUF.KHAN"/>
    <s v="Accepted"/>
    <s v="Online Transfer"/>
    <s v="Renewal"/>
    <s v="-"/>
    <s v="-"/>
    <n v="0"/>
  </r>
  <r>
    <n v="399"/>
    <x v="0"/>
    <s v="AJM-471"/>
    <n v="51009980"/>
    <s v="JR220312"/>
    <s v="2025-01-23 14:00:38"/>
    <n v="15000"/>
    <s v="Accepted"/>
    <x v="2"/>
    <s v="Eligible"/>
    <n v="15000"/>
    <n v="15000"/>
    <d v="2026-01-23T00:00:00"/>
    <s v="YOUSUF.KHAN"/>
    <s v="Accepted"/>
    <s v="Online Transfer"/>
    <s v="Renewal"/>
    <s v="-"/>
    <s v="-"/>
    <n v="0"/>
  </r>
  <r>
    <n v="400"/>
    <x v="0"/>
    <s v="BG-3997"/>
    <s v="L15Z13502287"/>
    <s v="BG-3997"/>
    <s v="2022-02-03 12:06:00"/>
    <n v="15000"/>
    <s v="Accepted"/>
    <x v="2"/>
    <s v="Eligible"/>
    <n v="15000"/>
    <n v="15000"/>
    <d v="2026-01-22T00:00:00"/>
    <s v="YOUSUF.KHAN"/>
    <s v="Accepted"/>
    <s v="Online Transfer"/>
    <s v="Renewal"/>
    <s v="-"/>
    <s v="-"/>
    <n v="0"/>
  </r>
  <r>
    <n v="401"/>
    <x v="0"/>
    <s v="BG-1026"/>
    <s v="2TRA140523"/>
    <s v="TGN51R-9402707"/>
    <s v="2024-02-03 15:15:41"/>
    <n v="11000"/>
    <s v="Accepted"/>
    <x v="2"/>
    <s v="Eligible"/>
    <n v="11000"/>
    <n v="11000"/>
    <d v="2026-01-23T00:00:00"/>
    <s v="YOUSUF.KHAN"/>
    <s v="Accepted"/>
    <s v="Online Transfer"/>
    <s v="Renewal"/>
    <s v="-"/>
    <s v="-"/>
    <n v="0"/>
  </r>
  <r>
    <n v="402"/>
    <x v="0"/>
    <s v="LEH17-8022"/>
    <s v="Z497963"/>
    <s v="NZE170R4125098"/>
    <s v="2024-02-01 15:34:22"/>
    <n v="11000"/>
    <s v="Accepted"/>
    <x v="2"/>
    <s v="Eligible"/>
    <n v="11000"/>
    <n v="11000"/>
    <d v="2026-01-22T00:00:00"/>
    <s v="YOUSUF.KHAN"/>
    <s v="Accepted"/>
    <s v="Online Transfer"/>
    <s v="Renewal"/>
    <s v="-"/>
    <s v="-"/>
    <n v="0"/>
  </r>
  <r>
    <n v="403"/>
    <x v="0"/>
    <s v="LEA13-6044"/>
    <s v="P07A1801630"/>
    <s v="LEA13-6044"/>
    <s v="2025-01-29 10:57:37"/>
    <n v="13500"/>
    <s v="Accepted"/>
    <x v="2"/>
    <s v="Eligible"/>
    <n v="13500"/>
    <n v="13500"/>
    <d v="2026-01-22T00:00:00"/>
    <s v="YOUSUF.KHAN"/>
    <s v="Accepted"/>
    <s v="Online Transfer"/>
    <s v="Renewal"/>
    <s v="-"/>
    <s v="-"/>
    <n v="0"/>
  </r>
  <r>
    <n v="404"/>
    <x v="0"/>
    <s v="AHK-297"/>
    <n v="51006779"/>
    <s v="NR010729"/>
    <s v="2022-02-02 16:16:24"/>
    <n v="12000"/>
    <s v="Accepted"/>
    <x v="2"/>
    <s v="Eligible"/>
    <n v="12000"/>
    <n v="12000"/>
    <d v="2026-01-22T00:00:00"/>
    <s v="YOUSUF.KHAN"/>
    <s v="Accepted"/>
    <s v="Online Transfer"/>
    <s v="Renewal"/>
    <s v="-"/>
    <s v="-"/>
    <n v="0"/>
  </r>
  <r>
    <n v="405"/>
    <x v="0"/>
    <s v="BM-2060"/>
    <n v="578929"/>
    <n v="500375"/>
    <s v="2024-01-19 18:28:36"/>
    <n v="14000"/>
    <s v="Accepted"/>
    <x v="2"/>
    <s v="Eligible"/>
    <n v="14000"/>
    <n v="14000"/>
    <d v="2026-01-20T00:00:00"/>
    <s v="YOUSUF.KHAN"/>
    <s v="Accepted"/>
    <s v="Online Transfer"/>
    <s v="Renewal"/>
    <s v="-"/>
    <s v="-"/>
    <n v="0"/>
  </r>
  <r>
    <n v="406"/>
    <x v="0"/>
    <s v="AHE-385"/>
    <s v="G4KMMA839021"/>
    <s v="MMN400037"/>
    <s v="2024-02-01 15:24:15"/>
    <n v="10000"/>
    <s v="Accepted"/>
    <x v="2"/>
    <s v="Eligible"/>
    <n v="10000"/>
    <n v="10000"/>
    <d v="2026-01-22T00:00:00"/>
    <s v="YOUSUF.KHAN"/>
    <s v="Accepted"/>
    <s v="Online Transfer"/>
    <s v="Renewal"/>
    <s v="-"/>
    <s v="-"/>
    <n v="0"/>
  </r>
  <r>
    <n v="407"/>
    <x v="0"/>
    <s v="AMV-908"/>
    <s v="PK10B242335"/>
    <s v="A1J310PK10142330"/>
    <s v="2026-01-23 00:00:00"/>
    <n v="13000"/>
    <s v="Accepted"/>
    <x v="2"/>
    <s v="Eligible"/>
    <n v="13000"/>
    <n v="13000"/>
    <d v="2026-01-22T00:00:00"/>
    <s v="YOUSUF.KHAN"/>
    <s v="Accepted"/>
    <s v="Online Transfer"/>
    <s v="Conversion"/>
    <s v="-"/>
    <s v="-"/>
    <n v="0"/>
  </r>
  <r>
    <n v="408"/>
    <x v="0"/>
    <s v="BH-8326"/>
    <s v="GUNALU576962"/>
    <s v="PMJ28135LN200410"/>
    <s v="2026-01-22 00:00:00"/>
    <n v="15000"/>
    <s v="Accepted"/>
    <x v="2"/>
    <s v="Eligible"/>
    <n v="15000"/>
    <n v="15000"/>
    <d v="2026-01-20T00:00:00"/>
    <s v="YOUSUF.KHAN"/>
    <s v="Accepted"/>
    <s v="Online Transfer"/>
    <s v="Conversion"/>
    <s v="-"/>
    <s v="-"/>
    <n v="0"/>
  </r>
  <r>
    <n v="409"/>
    <x v="0"/>
    <s v="LHE17120245"/>
    <s v="Q088802"/>
    <n v="6066334"/>
    <s v="2024-01-17 19:19:53"/>
    <n v="13500"/>
    <s v="Accepted"/>
    <x v="2"/>
    <s v="Eligible"/>
    <n v="13500"/>
    <n v="13500"/>
    <d v="2026-01-20T00:00:00"/>
    <s v="YOUSUF.KHAN"/>
    <s v="Accepted"/>
    <s v="Online Transfer"/>
    <s v="Renewal"/>
    <s v="-"/>
    <s v="-"/>
    <n v="0"/>
  </r>
  <r>
    <n v="410"/>
    <x v="0"/>
    <s v="BFD-617"/>
    <s v="G7921115"/>
    <s v="R0111113"/>
    <s v="2025-01-28 13:19:16"/>
    <n v="13000"/>
    <s v="Accepted"/>
    <x v="2"/>
    <s v="Eligible"/>
    <n v="13000"/>
    <n v="13000"/>
    <d v="2026-01-20T00:00:00"/>
    <s v="YOUSUF.KHAN"/>
    <s v="Accepted"/>
    <s v="Cash Deposit"/>
    <s v="Renewal"/>
    <s v="-"/>
    <s v="-"/>
    <n v="0"/>
  </r>
  <r>
    <n v="411"/>
    <x v="0"/>
    <s v="BFU-220"/>
    <s v="1GD1692048"/>
    <s v="GUN126R-5567958"/>
    <s v="2025-01-28 12:30:35"/>
    <n v="13000"/>
    <s v="Accepted"/>
    <x v="2"/>
    <s v="Eligible"/>
    <n v="13000"/>
    <n v="13000"/>
    <d v="2026-01-20T00:00:00"/>
    <s v="YOUSUF.KHAN"/>
    <s v="Accepted"/>
    <s v="Cash Deposit"/>
    <s v="Renewal"/>
    <s v="-"/>
    <s v="-"/>
    <n v="0"/>
  </r>
  <r>
    <n v="412"/>
    <x v="0"/>
    <s v="BCP-141"/>
    <s v="1NZ-7687293"/>
    <s v="NHP10-2479430"/>
    <s v="2023-01-19 13:03:08"/>
    <n v="12000"/>
    <s v="Accepted"/>
    <x v="2"/>
    <s v="Eligible"/>
    <n v="12000"/>
    <n v="12000"/>
    <d v="2026-01-19T00:00:00"/>
    <s v="YOUSUF.KHAN"/>
    <s v="Accepted"/>
    <s v="Online Transfer"/>
    <s v="Renewal"/>
    <s v="-"/>
    <s v="-"/>
    <n v="0"/>
  </r>
  <r>
    <n v="413"/>
    <x v="0"/>
    <s v="KHI222265"/>
    <n v="81004438"/>
    <s v="012094"/>
    <s v="2022-02-02 15:58:35"/>
    <n v="13000"/>
    <s v="Accepted"/>
    <x v="2"/>
    <s v="Eligible"/>
    <n v="13000"/>
    <n v="13000"/>
    <d v="2026-01-20T00:00:00"/>
    <s v="YOUSUF.KHAN"/>
    <s v="Accepted"/>
    <s v="Cash Deposit"/>
    <s v="Renewal"/>
    <s v="-"/>
    <s v="-"/>
    <n v="0"/>
  </r>
  <r>
    <n v="414"/>
    <x v="0"/>
    <s v="AXB-686"/>
    <n v="5412204"/>
    <n v="1307323"/>
    <s v="2022-02-02 15:59:45"/>
    <n v="15000"/>
    <s v="Accepted"/>
    <x v="2"/>
    <s v="Eligible"/>
    <n v="15000"/>
    <n v="15000"/>
    <d v="2026-01-19T00:00:00"/>
    <s v="YOUSUF.KHAN"/>
    <s v="Accepted"/>
    <s v="Online Transfer"/>
    <s v="Renewal"/>
    <s v="-"/>
    <s v="-"/>
    <n v="0"/>
  </r>
  <r>
    <n v="415"/>
    <x v="0"/>
    <s v="BRX-871"/>
    <s v="Q065715"/>
    <n v="6043191"/>
    <s v="2025-02-04 12:47:19"/>
    <n v="15000"/>
    <s v="Accepted"/>
    <x v="2"/>
    <s v="Eligible"/>
    <n v="15000"/>
    <n v="15000"/>
    <d v="2026-01-21T00:00:00"/>
    <s v="YOUSUF.KHAN"/>
    <s v="Accepted"/>
    <s v="Online Transfer"/>
    <s v="Renewal"/>
    <s v="-"/>
    <s v="-"/>
    <n v="0"/>
  </r>
  <r>
    <n v="416"/>
    <x v="0"/>
    <s v="BHY-997"/>
    <n v="51017212"/>
    <s v="R030589"/>
    <s v="2024-01-24 19:33:09"/>
    <n v="15000"/>
    <s v="Accepted"/>
    <x v="2"/>
    <s v="Eligible"/>
    <n v="15000"/>
    <n v="15000"/>
    <d v="2026-01-20T00:00:00"/>
    <s v="YOUSUF.KHAN"/>
    <s v="Accepted"/>
    <s v="Online Transfer"/>
    <s v="Renewal"/>
    <s v="-"/>
    <s v="-"/>
    <n v="0"/>
  </r>
  <r>
    <n v="417"/>
    <x v="0"/>
    <s v="AXZ-175"/>
    <s v="Q359114"/>
    <n v="7058284"/>
    <s v="2026-01-22 00:00:00"/>
    <n v="13000"/>
    <s v="Accepted"/>
    <x v="2"/>
    <s v="Eligible"/>
    <n v="13000"/>
    <n v="13000"/>
    <d v="2026-01-19T00:00:00"/>
    <s v="YOUSUF.KHAN"/>
    <s v="Accepted"/>
    <s v="Online Transfer"/>
    <s v="Conversion"/>
    <s v="-"/>
    <s v="-"/>
    <n v="0"/>
  </r>
  <r>
    <n v="418"/>
    <x v="0"/>
    <s v="ASG-527"/>
    <n v="79800582"/>
    <s v="R267334"/>
    <s v="2025-01-31 15:03:48"/>
    <n v="15000"/>
    <s v="Accepted"/>
    <x v="2"/>
    <s v="Eligible"/>
    <n v="15000"/>
    <n v="15000"/>
    <d v="2026-01-16T00:00:00"/>
    <s v="YOUSUF.KHAN"/>
    <s v="Accepted"/>
    <s v="Online Transfer"/>
    <s v="Renewal"/>
    <s v="-"/>
    <s v="-"/>
    <n v="0"/>
  </r>
  <r>
    <n v="419"/>
    <x v="0"/>
    <s v="TAB-237"/>
    <n v="78533648"/>
    <s v="LGAG3CV21HH-190631"/>
    <s v="2024-02-01 11:44:06"/>
    <n v="12500"/>
    <s v="Accepted"/>
    <x v="2"/>
    <s v="Eligible"/>
    <n v="12500"/>
    <n v="12500"/>
    <d v="2026-01-20T00:00:00"/>
    <s v="YOUSUF.KHAN"/>
    <s v="Accepted"/>
    <s v="Cheque Deposit"/>
    <s v="Renewal"/>
    <s v="-"/>
    <s v="-"/>
    <n v="0"/>
  </r>
  <r>
    <n v="420"/>
    <x v="0"/>
    <s v="CAF-631(A)"/>
    <s v="SLT3GM92874"/>
    <n v="693006731"/>
    <s v="2025-01-29 12:39:02"/>
    <n v="10000"/>
    <s v="Accepted"/>
    <x v="2"/>
    <s v="Eligible"/>
    <n v="10000"/>
    <n v="10000"/>
    <d v="2026-01-16T00:00:00"/>
    <s v="YOUSUF.KHAN"/>
    <s v="Accepted"/>
    <s v="Online Transfer"/>
    <s v="Renewal"/>
    <s v="-"/>
    <s v="-"/>
    <n v="0"/>
  </r>
  <r>
    <n v="421"/>
    <x v="0"/>
    <s v="KW-0826"/>
    <s v="1KDU968887"/>
    <s v="KUN126R-0963885"/>
    <s v="2025-01-20 12:48:03"/>
    <n v="16000"/>
    <s v="Accepted"/>
    <x v="2"/>
    <s v="Eligible"/>
    <n v="16000"/>
    <n v="16000"/>
    <d v="2026-01-16T00:00:00"/>
    <s v="YOUSUF.KHAN"/>
    <s v="Accepted"/>
    <s v="Online Transfer"/>
    <s v="Renewal"/>
    <s v="-"/>
    <s v="-"/>
    <n v="0"/>
  </r>
  <r>
    <n v="422"/>
    <x v="0"/>
    <s v="ABD-775"/>
    <n v="3132000"/>
    <n v="3116527"/>
    <s v="2026-01-19 00:00:00"/>
    <n v="15000"/>
    <s v="Accepted"/>
    <x v="2"/>
    <s v="Eligible"/>
    <n v="15000"/>
    <n v="15000"/>
    <d v="2026-01-19T00:00:00"/>
    <s v="YOUSUF.KHAN"/>
    <s v="Accepted"/>
    <s v="Online Transfer"/>
    <s v="Conversion"/>
    <s v="-"/>
    <s v="-"/>
    <n v="0"/>
  </r>
  <r>
    <n v="423"/>
    <x v="0"/>
    <s v="BNU-187"/>
    <s v="L13Z17516461"/>
    <s v="NFBGM1548JR231272"/>
    <s v="2026-01-19 00:00:00"/>
    <n v="12000"/>
    <s v="Accepted"/>
    <x v="2"/>
    <s v="Eligible"/>
    <n v="12000"/>
    <n v="12000"/>
    <d v="2026-01-19T00:00:00"/>
    <s v="YOUSUF.KHAN"/>
    <s v="Accepted"/>
    <s v="Online Transfer"/>
    <s v="Conversion"/>
    <s v="-"/>
    <s v="-"/>
    <n v="0"/>
  </r>
  <r>
    <n v="424"/>
    <x v="0"/>
    <s v="AFG-845"/>
    <s v="2A33886"/>
    <s v="R7021075"/>
    <s v="2025-01-27 14:32:39"/>
    <n v="15000"/>
    <s v="Accepted"/>
    <x v="2"/>
    <s v="Eligible"/>
    <n v="15000"/>
    <n v="15000"/>
    <d v="2026-01-16T00:00:00"/>
    <s v="YOUSUF.KHAN"/>
    <s v="Accepted"/>
    <s v="Cash Deposit"/>
    <s v="Renewal"/>
    <s v="-"/>
    <s v="-"/>
    <n v="0"/>
  </r>
  <r>
    <n v="425"/>
    <x v="0"/>
    <s v="CQL-636"/>
    <s v="P299382"/>
    <s v="HA956874"/>
    <s v="2025-01-25 15:48:15"/>
    <n v="14000"/>
    <s v="Accepted"/>
    <x v="2"/>
    <s v="Eligible"/>
    <n v="14000"/>
    <n v="14000"/>
    <d v="2026-01-17T00:00:00"/>
    <s v="YOUSUF.KHAN"/>
    <s v="Accepted"/>
    <s v="Cash Deposit"/>
    <s v="Renewal"/>
    <s v="-"/>
    <s v="-"/>
    <n v="0"/>
  </r>
  <r>
    <n v="426"/>
    <x v="0"/>
    <s v="KNW5122100"/>
    <n v="51006171"/>
    <s v="R009599"/>
    <s v="2022-01-05 16:46:54"/>
    <n v="15000"/>
    <s v="Accepted"/>
    <x v="2"/>
    <s v="Eligible"/>
    <n v="15000"/>
    <n v="15000"/>
    <d v="2026-01-17T00:00:00"/>
    <s v="YOUSUF.KHAN"/>
    <s v="Accepted"/>
    <s v="Online Transfer"/>
    <s v="Renewal"/>
    <s v="-"/>
    <s v="-"/>
    <n v="0"/>
  </r>
  <r>
    <n v="427"/>
    <x v="0"/>
    <s v="SUK322168"/>
    <s v="6R152136"/>
    <s v="NF1AET306H1052151"/>
    <s v="2026-01-19 00:00:00"/>
    <n v="18000"/>
    <s v="Accepted"/>
    <x v="2"/>
    <s v="Eligible"/>
    <n v="18000"/>
    <n v="18000"/>
    <d v="2026-01-18T00:00:00"/>
    <s v="YOUSUF.KHAN"/>
    <s v="Accepted"/>
    <s v="Online Transfer"/>
    <s v="Conversion"/>
    <s v="-"/>
    <s v="-"/>
    <n v="0"/>
  </r>
  <r>
    <n v="428"/>
    <x v="0"/>
    <s v="AMX-416"/>
    <s v="P055283"/>
    <s v="P710764"/>
    <s v="2023-01-09 14:18:16"/>
    <n v="15000"/>
    <s v="Accepted"/>
    <x v="2"/>
    <s v="Eligible"/>
    <n v="15000"/>
    <n v="15000"/>
    <d v="2026-01-15T00:00:00"/>
    <s v="YOUSUF.KHAN"/>
    <s v="Accepted"/>
    <s v="Online Transfer"/>
    <s v="Renewal"/>
    <s v="-"/>
    <s v="-"/>
    <n v="0"/>
  </r>
  <r>
    <n v="429"/>
    <x v="0"/>
    <s v="KY-2088"/>
    <s v="1GD0611634"/>
    <s v="R-5535095"/>
    <s v="2023-01-02 20:57:29"/>
    <n v="12000"/>
    <s v="Accepted"/>
    <x v="2"/>
    <s v="Eligible"/>
    <n v="12000"/>
    <n v="12000"/>
    <d v="2026-01-15T00:00:00"/>
    <s v="YOUSUF.KHAN"/>
    <s v="Accepted"/>
    <s v="Online Transfer"/>
    <s v="Renewal"/>
    <s v="-"/>
    <s v="-"/>
    <n v="0"/>
  </r>
  <r>
    <n v="430"/>
    <x v="0"/>
    <s v="KHI5122110"/>
    <s v="081"/>
    <s v="081403"/>
    <s v="2022-01-05 16:49:30"/>
    <n v="15000"/>
    <s v="Accepted"/>
    <x v="2"/>
    <s v="Eligible"/>
    <n v="15000"/>
    <n v="15000"/>
    <d v="2026-01-15T00:00:00"/>
    <s v="YOUSUF.KHAN"/>
    <s v="Accepted"/>
    <s v="Online Transfer"/>
    <s v="Renewal"/>
    <s v="-"/>
    <s v="-"/>
    <n v="0"/>
  </r>
  <r>
    <n v="431"/>
    <x v="0"/>
    <s v="LHE29120254"/>
    <n v="7920271"/>
    <s v="RR010267"/>
    <s v="2025-01-29 11:24:41"/>
    <n v="15000"/>
    <s v="Accepted"/>
    <x v="2"/>
    <s v="Eligible"/>
    <n v="15000"/>
    <n v="15000"/>
    <d v="2026-01-15T00:00:00"/>
    <s v="YOUSUF.KHAN"/>
    <s v="Accepted"/>
    <s v="Online Transfer"/>
    <s v="Renewal"/>
    <s v="-"/>
    <s v="-"/>
    <n v="0"/>
  </r>
  <r>
    <n v="432"/>
    <x v="0"/>
    <s v="ALZ-930"/>
    <n v="141068"/>
    <s v="S00108119"/>
    <s v="2021-01-04 10:57:21"/>
    <n v="12500"/>
    <s v="Accepted"/>
    <x v="2"/>
    <s v="Eligible"/>
    <n v="12500"/>
    <n v="12500"/>
    <d v="2026-01-11T00:00:00"/>
    <s v="YOUSUF.KHAN"/>
    <s v="Accepted"/>
    <s v="Online Transfer"/>
    <s v="Renewal"/>
    <s v="-"/>
    <s v="-"/>
    <n v="0"/>
  </r>
  <r>
    <n v="433"/>
    <x v="0"/>
    <s v="SHEK27122222"/>
    <n v="1011707"/>
    <s v="NR026504"/>
    <s v="2022-12-27 12:10:47"/>
    <n v="15000"/>
    <s v="Accepted"/>
    <x v="2"/>
    <s v="Eligible"/>
    <n v="15000"/>
    <n v="15000"/>
    <d v="2026-01-14T00:00:00"/>
    <s v="YOUSUF.KHAN"/>
    <s v="Accepted"/>
    <s v="Online Transfer"/>
    <s v="Renewal"/>
    <s v="-"/>
    <s v="-"/>
    <n v="0"/>
  </r>
  <r>
    <n v="434"/>
    <x v="0"/>
    <s v="ALU-690"/>
    <s v="R18Z16930690"/>
    <s v="NFBFC6662NR083248"/>
    <s v="2026-01-16 00:00:00"/>
    <n v="20000"/>
    <s v="Accepted"/>
    <x v="2"/>
    <s v="Eligible"/>
    <n v="20000"/>
    <n v="20000"/>
    <d v="2026-01-16T00:00:00"/>
    <s v="YOUSUF.KHAN"/>
    <s v="Accepted"/>
    <s v="Online Transfer"/>
    <s v="Conversion"/>
    <s v="-"/>
    <s v="-"/>
    <n v="0"/>
  </r>
  <r>
    <n v="435"/>
    <x v="0"/>
    <s v="AGZ-713"/>
    <s v="15E4E5MSM8200060"/>
    <s v="LSJA24U94MN140185"/>
    <s v="2022-01-05 19:03:25"/>
    <n v="12000"/>
    <s v="Accepted"/>
    <x v="2"/>
    <s v="Eligible"/>
    <n v="12000"/>
    <n v="12000"/>
    <d v="2026-01-15T00:00:00"/>
    <s v="YOUSUF.KHAN"/>
    <s v="Accepted"/>
    <s v="Cash Deposit"/>
    <s v="Renewal"/>
    <s v="-"/>
    <s v="-"/>
    <n v="0"/>
  </r>
  <r>
    <n v="436"/>
    <x v="0"/>
    <s v="AVZ-504"/>
    <s v="R18Z16928820"/>
    <s v="NFBFC6662MR081384"/>
    <s v="2024-01-12 00:00:00"/>
    <n v="10000"/>
    <s v="Accepted"/>
    <x v="2"/>
    <s v="Eligible"/>
    <n v="10000"/>
    <n v="10000"/>
    <d v="2026-01-14T00:00:00"/>
    <s v="YOUSUF.KHAN"/>
    <s v="Accepted"/>
    <s v="Online Transfer"/>
    <s v="Renewal"/>
    <s v="-"/>
    <s v="-"/>
    <n v="0"/>
  </r>
  <r>
    <n v="437"/>
    <x v="0"/>
    <s v="ASC-951"/>
    <n v="163599"/>
    <n v="10063533"/>
    <s v="2020-12-14 11:15:10"/>
    <n v="11000"/>
    <s v="Accepted"/>
    <x v="2"/>
    <s v="Eligible"/>
    <n v="11000"/>
    <n v="11000"/>
    <d v="2026-01-13T00:00:00"/>
    <s v="YOUSUF.KHAN"/>
    <s v="Accepted"/>
    <s v="Online Transfer"/>
    <s v="Renewal"/>
    <s v="-"/>
    <s v="-"/>
    <n v="0"/>
  </r>
  <r>
    <n v="438"/>
    <x v="0"/>
    <s v="CY-1424"/>
    <s v="K6A-9303327"/>
    <s v="DA64V-832973"/>
    <s v="2021-02-22 18:28:53"/>
    <n v="9701"/>
    <s v="Accepted"/>
    <x v="2"/>
    <s v="Eligible"/>
    <n v="9701"/>
    <n v="9701"/>
    <d v="2026-01-19T00:00:00"/>
    <s v="YOUSUF.KHAN"/>
    <s v="Accepted"/>
    <s v="Cheque"/>
    <s v="Renewal"/>
    <s v="-"/>
    <s v="-"/>
    <n v="0"/>
  </r>
  <r>
    <n v="439"/>
    <x v="0"/>
    <s v="RIR-4820"/>
    <s v="3S-5070983"/>
    <s v="RIR1"/>
    <s v="2021-02-22 18:26:26"/>
    <n v="9701"/>
    <s v="Accepted"/>
    <x v="2"/>
    <s v="Eligible"/>
    <n v="9701"/>
    <n v="9701"/>
    <d v="2026-01-19T00:00:00"/>
    <s v="YOUSUF.KHAN"/>
    <s v="Accepted"/>
    <s v="Cheque"/>
    <s v="Renewal"/>
    <s v="-"/>
    <s v="-"/>
    <n v="0"/>
  </r>
  <r>
    <n v="440"/>
    <x v="0"/>
    <s v="LHE15112220"/>
    <n v="7915111"/>
    <n v="5155"/>
    <s v="2026-01-16 00:00:00"/>
    <n v="20000"/>
    <s v="Accepted"/>
    <x v="2"/>
    <s v="Eligible"/>
    <n v="20000"/>
    <n v="20000"/>
    <d v="2026-01-16T00:00:00"/>
    <s v="YOUSUF.KHAN"/>
    <s v="Accepted"/>
    <s v="Cash Deposit"/>
    <s v="Conversion"/>
    <s v="-"/>
    <s v="-"/>
    <n v="0"/>
  </r>
  <r>
    <n v="441"/>
    <x v="0"/>
    <s v="AWA-196"/>
    <n v="222736"/>
    <n v="10122732"/>
    <s v="2026-01-15 00:00:00"/>
    <n v="13000"/>
    <s v="Accepted"/>
    <x v="2"/>
    <s v="Eligible"/>
    <n v="13000"/>
    <n v="13000"/>
    <d v="2026-01-15T00:00:00"/>
    <s v="YOUSUF.KHAN"/>
    <s v="Accepted"/>
    <s v="Online Transfer"/>
    <s v="Conversion"/>
    <s v="-"/>
    <s v="-"/>
    <n v="0"/>
  </r>
  <r>
    <n v="442"/>
    <x v="0"/>
    <s v="BVR-707"/>
    <s v="6R198610"/>
    <s v="6H109851"/>
    <s v="2022-01-12 19:46:21"/>
    <n v="9000"/>
    <s v="Accepted"/>
    <x v="2"/>
    <s v="Eligible"/>
    <n v="9000"/>
    <n v="9000"/>
    <d v="2026-01-15T00:00:00"/>
    <s v="YOUSUF.KHAN"/>
    <s v="Accepted"/>
    <s v="Cheque Deposit"/>
    <s v="Renewal"/>
    <s v="-"/>
    <s v="-"/>
    <n v="0"/>
  </r>
  <r>
    <n v="443"/>
    <x v="0"/>
    <s v="AHN-124"/>
    <n v="153206"/>
    <n v="205250"/>
    <s v="2022-01-06 14:00:24"/>
    <n v="15000"/>
    <s v="Accepted"/>
    <x v="2"/>
    <s v="Eligible"/>
    <n v="15000"/>
    <n v="15000"/>
    <d v="2026-01-13T00:00:00"/>
    <s v="YOUSUF.KHAN"/>
    <s v="Accepted"/>
    <s v="Online Transfer"/>
    <s v="Renewal"/>
    <s v="-"/>
    <s v="-"/>
    <n v="0"/>
  </r>
  <r>
    <n v="444"/>
    <x v="0"/>
    <s v="GAS-1004"/>
    <s v="J704385"/>
    <n v="333081"/>
    <s v="2018-12-10 12:42:20"/>
    <n v="12000"/>
    <s v="Accepted"/>
    <x v="2"/>
    <s v="Eligible"/>
    <n v="12000"/>
    <n v="12000"/>
    <d v="2026-01-13T00:00:00"/>
    <s v="YOUSUF.KHAN"/>
    <s v="Accepted"/>
    <s v="Online Transfer"/>
    <s v="Renewal"/>
    <s v="-"/>
    <s v="-"/>
    <n v="0"/>
  </r>
  <r>
    <n v="445"/>
    <x v="0"/>
    <s v="ACJ-984"/>
    <n v="304538"/>
    <s v="ACJ-984"/>
    <s v="2025-01-28 16:51:05"/>
    <n v="13000"/>
    <s v="Accepted"/>
    <x v="2"/>
    <s v="Eligible"/>
    <n v="13000"/>
    <n v="13000"/>
    <d v="2026-01-14T00:00:00"/>
    <s v="YOUSUF.KHAN"/>
    <s v="Accepted"/>
    <s v="Online Transfer"/>
    <s v="Renewal"/>
    <s v="-"/>
    <s v="-"/>
    <n v="0"/>
  </r>
  <r>
    <n v="446"/>
    <x v="0"/>
    <s v="KHI271202524"/>
    <s v="6R337817"/>
    <s v="H1237624"/>
    <s v="2025-01-27 15:57:46"/>
    <n v="11000"/>
    <s v="Accepted"/>
    <x v="2"/>
    <s v="Eligible"/>
    <n v="11000"/>
    <n v="11000"/>
    <d v="2026-01-14T00:00:00"/>
    <s v="YOUSUF.KHAN"/>
    <s v="Accepted"/>
    <s v="Online Transfer"/>
    <s v="Renewal"/>
    <s v="-"/>
    <s v="-"/>
    <n v="0"/>
  </r>
  <r>
    <n v="447"/>
    <x v="0"/>
    <s v="CAQ-604"/>
    <s v="D4BBP011591"/>
    <s v="PMFZBX7BLPN105122"/>
    <s v="2026-01-15 00:00:00"/>
    <n v="10000"/>
    <s v="Accepted"/>
    <x v="2"/>
    <s v="Eligible"/>
    <n v="10000"/>
    <n v="10000"/>
    <d v="2026-01-14T00:00:00"/>
    <s v="YOUSUF.KHAN"/>
    <s v="Accepted"/>
    <s v="Online Transfer"/>
    <s v="Conversion"/>
    <s v="-"/>
    <s v="-"/>
    <n v="0"/>
  </r>
  <r>
    <n v="448"/>
    <x v="0"/>
    <s v="LE15-3988"/>
    <n v="2177588"/>
    <s v="170R4016356"/>
    <s v="2025-01-23 11:12:46"/>
    <n v="12000"/>
    <s v="Accepted"/>
    <x v="2"/>
    <s v="Eligible"/>
    <n v="12000"/>
    <n v="12000"/>
    <d v="2026-01-09T00:00:00"/>
    <s v="YOUSUF.KHAN"/>
    <s v="Accepted"/>
    <s v="Online Transfer"/>
    <s v="Renewal"/>
    <s v="-"/>
    <s v="-"/>
    <n v="0"/>
  </r>
  <r>
    <n v="449"/>
    <x v="0"/>
    <s v="CAK-883"/>
    <n v="318273"/>
    <n v="1218183"/>
    <s v="2026-01-14 00:00:00"/>
    <n v="15000"/>
    <s v="Accepted"/>
    <x v="2"/>
    <s v="Eligible"/>
    <n v="15000"/>
    <n v="15000"/>
    <d v="2026-01-13T00:00:00"/>
    <s v="YOUSUF.KHAN"/>
    <s v="Accepted"/>
    <s v="Online Transfer"/>
    <s v="Conversion"/>
    <s v="-"/>
    <s v="-"/>
    <n v="0"/>
  </r>
  <r>
    <n v="450"/>
    <x v="0"/>
    <s v="BK-9313"/>
    <n v="307083"/>
    <n v="511837"/>
    <s v="2022-01-04 00:00:00"/>
    <n v="13000"/>
    <s v="Accepted"/>
    <x v="2"/>
    <s v="Eligible"/>
    <n v="13000"/>
    <n v="13000"/>
    <d v="2026-01-14T00:00:00"/>
    <s v="YOUSUF.KHAN"/>
    <s v="Accepted"/>
    <s v="Cheque Deposit"/>
    <s v="Renewal"/>
    <s v="-"/>
    <s v="-"/>
    <n v="0"/>
  </r>
  <r>
    <n v="451"/>
    <x v="0"/>
    <s v="AND-724"/>
    <n v="24309"/>
    <n v="10143093"/>
    <s v="2023-01-04 19:32:13"/>
    <n v="14000"/>
    <s v="Accepted"/>
    <x v="2"/>
    <s v="Eligible"/>
    <n v="14000"/>
    <n v="14000"/>
    <d v="2026-01-13T00:00:00"/>
    <s v="YOUSUF.KHAN"/>
    <s v="Accepted"/>
    <s v="Online Transfer"/>
    <s v="Renewal"/>
    <s v="-"/>
    <s v="-"/>
    <n v="0"/>
  </r>
  <r>
    <n v="452"/>
    <x v="0"/>
    <s v="AEE-901"/>
    <n v="502978"/>
    <n v="1007738"/>
    <s v="2023-01-09 11:14:30"/>
    <n v="12000"/>
    <s v="Accepted"/>
    <x v="2"/>
    <s v="Eligible"/>
    <n v="12000"/>
    <n v="12000"/>
    <d v="2026-01-13T00:00:00"/>
    <s v="YOUSUF.KHAN"/>
    <s v="Accepted"/>
    <s v="Online Transfer"/>
    <s v="Renewal"/>
    <s v="-"/>
    <s v="-"/>
    <n v="0"/>
  </r>
  <r>
    <n v="453"/>
    <x v="0"/>
    <s v="LES18-7555"/>
    <n v="11277"/>
    <n v="500057862"/>
    <s v="2023-01-09 11:27:40"/>
    <n v="13000"/>
    <s v="Accepted"/>
    <x v="2"/>
    <s v="Eligible"/>
    <n v="13000"/>
    <n v="13000"/>
    <d v="2026-01-12T00:00:00"/>
    <s v="YOUSUF.KHAN"/>
    <s v="Accepted"/>
    <s v="Online Transfer"/>
    <s v="Renewal"/>
    <s v="-"/>
    <s v="-"/>
    <n v="0"/>
  </r>
  <r>
    <n v="454"/>
    <x v="0"/>
    <s v="KT-0755"/>
    <s v="2KDU345042"/>
    <s v="KUN25R-9604007"/>
    <s v="2023-01-11 18:21:58"/>
    <n v="14000"/>
    <s v="Accepted"/>
    <x v="2"/>
    <s v="Eligible"/>
    <n v="14000"/>
    <n v="14000"/>
    <d v="2026-01-13T00:00:00"/>
    <s v="YOUSUF.KHAN"/>
    <s v="Accepted"/>
    <s v="Cash Deposit"/>
    <s v="Renewal"/>
    <s v="-"/>
    <s v="-"/>
    <n v="0"/>
  </r>
  <r>
    <n v="455"/>
    <x v="0"/>
    <s v="ARM-163"/>
    <n v="171745"/>
    <n v="712940"/>
    <s v="2024-01-24 16:07:47"/>
    <n v="11500"/>
    <s v="Accepted"/>
    <x v="2"/>
    <s v="Eligible"/>
    <n v="11500"/>
    <n v="11500"/>
    <d v="2026-01-13T00:00:00"/>
    <s v="YOUSUF.KHAN"/>
    <s v="Accepted"/>
    <s v="Online Transfer"/>
    <s v="Renewal"/>
    <s v="-"/>
    <s v="-"/>
    <n v="0"/>
  </r>
  <r>
    <n v="456"/>
    <x v="0"/>
    <s v="ARR-673"/>
    <s v="6R306108"/>
    <s v="NF1AET306H1205947"/>
    <s v="2026-01-13 00:00:00"/>
    <n v="18000"/>
    <s v="Accepted"/>
    <x v="2"/>
    <s v="Eligible"/>
    <n v="18000"/>
    <n v="18000"/>
    <d v="2026-01-13T00:00:00"/>
    <s v="YOUSUF.KHAN"/>
    <s v="Accepted"/>
    <s v="Online Transfer"/>
    <s v="Conversion"/>
    <s v="-"/>
    <s v="-"/>
    <n v="0"/>
  </r>
  <r>
    <n v="457"/>
    <x v="0"/>
    <s v="GJRN2672234"/>
    <n v="238579"/>
    <n v="10138556"/>
    <s v="2025-01-15 00:00:00"/>
    <n v="12000"/>
    <s v="Accepted"/>
    <x v="2"/>
    <s v="Eligible"/>
    <n v="12000"/>
    <n v="12000"/>
    <d v="2026-01-01T00:00:00"/>
    <s v="YOUSUF.KHAN"/>
    <s v="Accepted"/>
    <s v="Online Transfer"/>
    <s v="Renewal"/>
    <s v="-"/>
    <s v="-"/>
    <n v="0"/>
  </r>
  <r>
    <n v="458"/>
    <x v="0"/>
    <s v="CZ-8261"/>
    <s v="PKT1019913"/>
    <s v="SV308PK01136408"/>
    <s v="2022-12-05 17:40:00"/>
    <n v="12000"/>
    <s v="Accepted"/>
    <x v="2"/>
    <s v="Eligible"/>
    <n v="12000"/>
    <n v="12000"/>
    <d v="2026-01-13T00:00:00"/>
    <s v="YOUSUF.KHAN"/>
    <s v="Accepted"/>
    <s v="Online Transfer"/>
    <s v="Renewal"/>
    <s v="-"/>
    <s v="-"/>
    <n v="0"/>
  </r>
  <r>
    <n v="459"/>
    <x v="0"/>
    <s v="BBD-540"/>
    <s v="L15BG7915531"/>
    <s v="NFBFE1658NR005528"/>
    <s v="2024-01-03 00:00:00"/>
    <n v="15000"/>
    <s v="Accepted"/>
    <x v="2"/>
    <s v="Eligible"/>
    <n v="15000"/>
    <n v="15000"/>
    <d v="2026-01-10T00:00:00"/>
    <s v="YOUSUF.KHAN"/>
    <s v="Accepted"/>
    <s v="Online Transfer"/>
    <s v="Renewal"/>
    <s v="-"/>
    <s v="-"/>
    <n v="0"/>
  </r>
  <r>
    <n v="460"/>
    <x v="0"/>
    <s v="SRG512289"/>
    <n v="312791"/>
    <n v="308204"/>
    <s v="2022-01-05 15:43:17"/>
    <n v="15000"/>
    <s v="Accepted"/>
    <x v="2"/>
    <s v="Eligible"/>
    <n v="15000"/>
    <n v="15000"/>
    <d v="2026-01-12T00:00:00"/>
    <s v="YOUSUF.KHAN"/>
    <s v="Accepted"/>
    <s v="Online Transfer"/>
    <s v="Renewal"/>
    <s v="-"/>
    <s v="-"/>
    <n v="0"/>
  </r>
  <r>
    <n v="461"/>
    <x v="0"/>
    <s v="BVJ-489"/>
    <s v="6R202705"/>
    <n v="1102709"/>
    <s v="2022-01-05 17:40:49"/>
    <n v="13000"/>
    <s v="Accepted"/>
    <x v="2"/>
    <s v="Eligible"/>
    <n v="13000"/>
    <n v="13000"/>
    <d v="2026-01-12T00:00:00"/>
    <s v="YOUSUF.KHAN"/>
    <s v="Accepted"/>
    <s v="Online Transfer"/>
    <s v="Renewal"/>
    <s v="-"/>
    <s v="-"/>
    <n v="0"/>
  </r>
  <r>
    <n v="462"/>
    <x v="0"/>
    <s v="KHI26122264"/>
    <s v="R264117"/>
    <s v="H1164104"/>
    <s v="2025-01-08 00:00:00"/>
    <n v="12000"/>
    <s v="Accepted"/>
    <x v="2"/>
    <s v="Eligible"/>
    <n v="12000"/>
    <n v="12000"/>
    <d v="2026-01-12T00:00:00"/>
    <s v="YOUSUF.KHAN"/>
    <s v="Accepted"/>
    <s v="Online Transfer"/>
    <s v="Renewal"/>
    <s v="-"/>
    <s v="-"/>
    <n v="0"/>
  </r>
  <r>
    <n v="463"/>
    <x v="0"/>
    <s v="AUV-740"/>
    <s v="L15Z81000190"/>
    <s v="NFBGN9668MR000484"/>
    <s v="2026-01-12 00:00:00"/>
    <n v="15000"/>
    <s v="Accepted"/>
    <x v="2"/>
    <s v="Eligible"/>
    <n v="15000"/>
    <n v="15000"/>
    <d v="2026-01-12T00:00:00"/>
    <s v="YOUSUF.KHAN"/>
    <s v="Accepted"/>
    <s v="Online Transfer"/>
    <s v="Conversion"/>
    <s v="-"/>
    <s v="-"/>
    <n v="0"/>
  </r>
  <r>
    <n v="464"/>
    <x v="0"/>
    <s v="LEB18A-9630"/>
    <s v="Q334932"/>
    <n v="7034028"/>
    <s v="2025-01-23 12:40:02"/>
    <n v="15000"/>
    <s v="Accepted"/>
    <x v="2"/>
    <s v="Eligible"/>
    <n v="15000"/>
    <n v="15000"/>
    <d v="2026-01-11T00:00:00"/>
    <s v="YOUSUF.KHAN"/>
    <s v="Accepted"/>
    <s v="Online Transfer"/>
    <s v="Renewal"/>
    <s v="-"/>
    <s v="-"/>
    <n v="0"/>
  </r>
  <r>
    <n v="465"/>
    <x v="0"/>
    <s v="AQR-634"/>
    <s v="6R293557"/>
    <n v="1193580"/>
    <s v="2024-01-22 17:43:06"/>
    <n v="13000"/>
    <s v="Accepted"/>
    <x v="2"/>
    <s v="Eligible"/>
    <n v="13000"/>
    <n v="13000"/>
    <d v="2026-01-09T00:00:00"/>
    <s v="YOUSUF.KHAN"/>
    <s v="Accepted"/>
    <s v="Online Transfer"/>
    <s v="Renewal"/>
    <s v="-"/>
    <s v="-"/>
    <n v="0"/>
  </r>
  <r>
    <n v="466"/>
    <x v="0"/>
    <s v="AFL-877"/>
    <s v="L12BS1000766"/>
    <s v="NR001009"/>
    <s v="2024-01-18 15:31:14"/>
    <n v="15000"/>
    <s v="Accepted"/>
    <x v="2"/>
    <s v="Eligible"/>
    <n v="15000"/>
    <n v="15000"/>
    <d v="2026-01-10T00:00:00"/>
    <s v="YOUSUF.KHAN"/>
    <s v="Accepted"/>
    <s v="Online Transfer"/>
    <s v="Renewal"/>
    <s v="-"/>
    <s v="-"/>
    <n v="0"/>
  </r>
  <r>
    <n v="467"/>
    <x v="0"/>
    <s v="KHI1912270"/>
    <s v="L15Z81003945"/>
    <s v="NFBGN9661NR010422"/>
    <s v="2022-01-19 16:02:58"/>
    <n v="15000"/>
    <s v="Accepted"/>
    <x v="2"/>
    <s v="Eligible"/>
    <n v="15000"/>
    <n v="15000"/>
    <d v="2026-01-10T00:00:00"/>
    <s v="YOUSUF.KHAN"/>
    <s v="Accepted"/>
    <s v="Cash Deposit"/>
    <s v="Renewal"/>
    <s v="-"/>
    <s v="-"/>
    <n v="0"/>
  </r>
  <r>
    <n v="468"/>
    <x v="0"/>
    <s v="PESH2392028"/>
    <n v="7670330"/>
    <n v="8010637"/>
    <s v="2026-01-10 00:00:00"/>
    <n v="15000"/>
    <s v="Accepted"/>
    <x v="2"/>
    <s v="Eligible"/>
    <n v="15000"/>
    <n v="15000"/>
    <d v="2026-01-10T00:00:00"/>
    <s v="YOUSUF.KHAN"/>
    <s v="Accepted"/>
    <s v="Online Transfer"/>
    <s v="Conversion"/>
    <s v="-"/>
    <s v="-"/>
    <n v="0"/>
  </r>
  <r>
    <n v="469"/>
    <x v="0"/>
    <s v="CZ-4787"/>
    <s v="U505537"/>
    <s v="M1009427"/>
    <s v="2021-01-18 17:21:00"/>
    <n v="15000"/>
    <s v="Accepted"/>
    <x v="2"/>
    <s v="Eligible"/>
    <n v="15000"/>
    <n v="15000"/>
    <d v="2026-01-09T00:00:00"/>
    <s v="YOUSUF.KHAN"/>
    <s v="Accepted"/>
    <s v="Online Transfer"/>
    <s v="Renewal"/>
    <s v="-"/>
    <s v="-"/>
    <n v="0"/>
  </r>
  <r>
    <n v="470"/>
    <x v="0"/>
    <s v="LA-9447"/>
    <s v="1GD4994164"/>
    <s v="R5546236"/>
    <s v="2025-01-23 14:50:46"/>
    <n v="13000"/>
    <s v="Accepted"/>
    <x v="2"/>
    <s v="Eligible"/>
    <n v="13000"/>
    <n v="13000"/>
    <d v="2026-01-08T00:00:00"/>
    <s v="YOUSUF.KHAN"/>
    <s v="Accepted"/>
    <s v="Online Transfer"/>
    <s v="Renewal"/>
    <s v="-"/>
    <s v="-"/>
    <n v="0"/>
  </r>
  <r>
    <n v="471"/>
    <x v="0"/>
    <s v="CY-6280"/>
    <n v="500119"/>
    <n v="1000198"/>
    <s v="2025-01-04 00:00:00"/>
    <n v="13000"/>
    <s v="Accepted"/>
    <x v="2"/>
    <s v="Eligible"/>
    <n v="13000"/>
    <n v="13000"/>
    <d v="2026-01-07T00:00:00"/>
    <s v="YOUSUF.KHAN"/>
    <s v="Accepted"/>
    <s v="Online Transfer"/>
    <s v="Renewal"/>
    <s v="-"/>
    <s v="-"/>
    <n v="0"/>
  </r>
  <r>
    <n v="472"/>
    <x v="0"/>
    <s v="LHE22120248"/>
    <s v="LHE22120248"/>
    <s v="PR007929"/>
    <s v="2024-01-22 17:15:40"/>
    <n v="15000"/>
    <s v="Accepted"/>
    <x v="2"/>
    <s v="Eligible"/>
    <n v="15000"/>
    <n v="15000"/>
    <d v="2026-01-08T00:00:00"/>
    <s v="YOUSUF.KHAN"/>
    <s v="Accepted"/>
    <s v="Online Transfer"/>
    <s v="Renewal"/>
    <s v="-"/>
    <s v="-"/>
    <n v="0"/>
  </r>
  <r>
    <n v="473"/>
    <x v="0"/>
    <s v="BVK-024"/>
    <s v="BVK-24"/>
    <s v="BVK-0"/>
    <s v="2022-12-31 10:17:40"/>
    <n v="11000"/>
    <s v="Accepted"/>
    <x v="2"/>
    <s v="Eligible"/>
    <n v="11000"/>
    <n v="11000"/>
    <d v="2026-01-09T00:00:00"/>
    <s v="YOUSUF.KHAN"/>
    <s v="Accepted"/>
    <s v="Online Transfer"/>
    <s v="Renewal"/>
    <s v="-"/>
    <s v="-"/>
    <n v="0"/>
  </r>
  <r>
    <n v="474"/>
    <x v="0"/>
    <s v="BRH-080"/>
    <s v="Z572667"/>
    <n v="4197939"/>
    <s v="2022-12-07 15:59:00"/>
    <n v="11000"/>
    <s v="Accepted"/>
    <x v="2"/>
    <s v="Eligible"/>
    <n v="11000"/>
    <n v="11000"/>
    <d v="2026-01-12T00:00:00"/>
    <s v="YOUSUF.KHAN"/>
    <s v="Accepted"/>
    <s v="Cash"/>
    <s v="Renewal"/>
    <s v="-"/>
    <s v="-"/>
    <n v="0"/>
  </r>
  <r>
    <n v="475"/>
    <x v="0"/>
    <s v="ISL11112248"/>
    <s v="NFBGN8620NR026876"/>
    <s v="L12B51014882"/>
    <s v="2026-01-08 00:00:00"/>
    <n v="20000"/>
    <s v="Accepted"/>
    <x v="2"/>
    <s v="Eligible"/>
    <n v="20000"/>
    <n v="20000"/>
    <d v="2026-01-05T00:00:00"/>
    <s v="YOUSUF.KHAN"/>
    <s v="Accepted"/>
    <s v="Online Transfer"/>
    <s v="Conversion"/>
    <s v="-"/>
    <s v="-"/>
    <n v="0"/>
  </r>
  <r>
    <n v="476"/>
    <x v="0"/>
    <s v="ALN-553"/>
    <s v="PK10K200039"/>
    <s v="H10100048"/>
    <s v="2026-01-09 00:00:00"/>
    <n v="12000"/>
    <s v="Accepted"/>
    <x v="2"/>
    <s v="Eligible"/>
    <n v="12000"/>
    <n v="12000"/>
    <d v="2026-01-09T00:00:00"/>
    <s v="YOUSUF.KHAN"/>
    <s v="Accepted"/>
    <s v="Online Transfer"/>
    <s v="Conversion"/>
    <s v="-"/>
    <s v="-"/>
    <n v="0"/>
  </r>
  <r>
    <n v="477"/>
    <x v="0"/>
    <s v="AUA-339"/>
    <n v="333111"/>
    <n v="10148867"/>
    <s v="2025-01-18 09:45:10"/>
    <n v="15000"/>
    <s v="Accepted"/>
    <x v="2"/>
    <s v="Eligible"/>
    <n v="15000"/>
    <n v="15000"/>
    <d v="2026-01-07T00:00:00"/>
    <s v="YOUSUF.KHAN"/>
    <s v="Accepted"/>
    <s v="Online Transfer"/>
    <s v="Renewal"/>
    <s v="-"/>
    <s v="-"/>
    <n v="0"/>
  </r>
  <r>
    <n v="478"/>
    <x v="0"/>
    <s v="KHI912346"/>
    <s v="1GD5267461"/>
    <s v="R-5557541"/>
    <s v="2023-01-16 21:17:41"/>
    <n v="13000"/>
    <s v="Accepted"/>
    <x v="2"/>
    <s v="Eligible"/>
    <n v="13000"/>
    <n v="13000"/>
    <d v="2026-01-07T00:00:00"/>
    <s v="YOUSUF.KHAN"/>
    <s v="Accepted"/>
    <s v="Online Transfer"/>
    <s v="Renewal"/>
    <s v="-"/>
    <s v="-"/>
    <n v="0"/>
  </r>
  <r>
    <n v="479"/>
    <x v="0"/>
    <s v="BM-9825"/>
    <s v="2TR-22187722"/>
    <s v="TRJ150-0110696"/>
    <s v="2025-01-20 00:00:00"/>
    <n v="15000"/>
    <s v="Accepted"/>
    <x v="2"/>
    <s v="Eligible"/>
    <n v="15000"/>
    <n v="15000"/>
    <d v="2026-01-08T00:00:00"/>
    <s v="YOUSUF.KHAN"/>
    <s v="Accepted"/>
    <s v="Cash Deposit"/>
    <s v="Renewal"/>
    <s v="-"/>
    <s v="-"/>
    <n v="0"/>
  </r>
  <r>
    <n v="480"/>
    <x v="0"/>
    <s v="BVG-690"/>
    <s v="6R202773"/>
    <s v="H1102737"/>
    <s v="2021-12-29 19:11:31"/>
    <n v="13000"/>
    <s v="Accepted"/>
    <x v="2"/>
    <s v="Eligible"/>
    <n v="13000"/>
    <n v="13000"/>
    <d v="2026-01-07T00:00:00"/>
    <s v="YOUSUF.KHAN"/>
    <s v="Accepted"/>
    <s v="Online Transfer"/>
    <s v="Renewal"/>
    <s v="-"/>
    <s v="-"/>
    <n v="0"/>
  </r>
  <r>
    <n v="481"/>
    <x v="0"/>
    <s v="TAE-310"/>
    <s v="D4BBR006244"/>
    <s v="PMFZBX7BLRN106883"/>
    <s v="2024-07-23 12:46:45"/>
    <n v="11280"/>
    <s v="Accepted"/>
    <x v="2"/>
    <s v="Eligible"/>
    <n v="11280"/>
    <n v="11280"/>
    <d v="2026-01-08T00:00:00"/>
    <s v="YOUSUF.KHAN"/>
    <s v="Accepted"/>
    <s v="Cheque"/>
    <s v="Renewal"/>
    <s v="-"/>
    <s v="-"/>
    <n v="0"/>
  </r>
  <r>
    <n v="482"/>
    <x v="0"/>
    <s v="LEC18-3383"/>
    <s v="PK10B154598"/>
    <s v="A1J310PK10054568"/>
    <s v="2026-01-08 00:00:00"/>
    <n v="15000"/>
    <s v="Accepted"/>
    <x v="2"/>
    <s v="Eligible"/>
    <n v="15000"/>
    <n v="15000"/>
    <d v="2026-01-07T00:00:00"/>
    <s v="YOUSUF.KHAN"/>
    <s v="Accepted"/>
    <s v="Online Transfer"/>
    <s v="Conversion"/>
    <s v="-"/>
    <s v="-"/>
    <n v="0"/>
  </r>
  <r>
    <n v="483"/>
    <x v="0"/>
    <s v="JZ-3317"/>
    <s v="2U2000"/>
    <n v="7100536"/>
    <s v="2020-11-04 15:43:15"/>
    <n v="12500"/>
    <s v="Accepted"/>
    <x v="2"/>
    <s v="Eligible"/>
    <n v="12500"/>
    <n v="12500"/>
    <d v="2026-01-09T00:00:00"/>
    <s v="YOUSUF.KHAN"/>
    <s v="Accepted"/>
    <s v="Cheque"/>
    <s v="Renewal"/>
    <s v="-"/>
    <s v="-"/>
    <n v="0"/>
  </r>
  <r>
    <n v="484"/>
    <x v="0"/>
    <s v="AJN-603"/>
    <s v="Q084937"/>
    <s v="ZRE171R6062424"/>
    <s v="2026-01-08 00:00:00"/>
    <n v="12000"/>
    <s v="Accepted"/>
    <x v="2"/>
    <s v="Eligible"/>
    <n v="12000"/>
    <n v="12000"/>
    <d v="2026-01-07T00:00:00"/>
    <s v="YOUSUF.KHAN"/>
    <s v="Accepted"/>
    <s v="Online Transfer"/>
    <s v="Conversion"/>
    <s v="-"/>
    <s v="-"/>
    <n v="0"/>
  </r>
  <r>
    <n v="485"/>
    <x v="0"/>
    <s v="AVA-796"/>
    <s v="Q080185"/>
    <n v="6057656"/>
    <s v="2021-12-23 16:51:03"/>
    <n v="13000"/>
    <s v="Accepted"/>
    <x v="2"/>
    <s v="Eligible"/>
    <n v="13000"/>
    <n v="13000"/>
    <d v="2026-01-06T00:00:00"/>
    <s v="YOUSUF.KHAN"/>
    <s v="Accepted"/>
    <s v="Online Transfer"/>
    <s v="Renewal"/>
    <s v="-"/>
    <s v="-"/>
    <n v="0"/>
  </r>
  <r>
    <n v="486"/>
    <x v="0"/>
    <s v="MUL2012132"/>
    <s v="2A16288"/>
    <n v="9506669"/>
    <s v="2021-01-20 14:54:44"/>
    <n v="15000"/>
    <s v="Accepted"/>
    <x v="2"/>
    <s v="Eligible"/>
    <n v="15000"/>
    <n v="15000"/>
    <d v="2026-01-05T00:00:00"/>
    <s v="YOUSUF.KHAN"/>
    <s v="Accepted"/>
    <s v="Online Transfer"/>
    <s v="Renewal"/>
    <s v="-"/>
    <s v="-"/>
    <n v="0"/>
  </r>
  <r>
    <n v="487"/>
    <x v="0"/>
    <s v="AYU-214"/>
    <n v="4809168"/>
    <s v="NR025815"/>
    <s v="2024-01-17 00:00:00"/>
    <n v="15500"/>
    <s v="Accepted"/>
    <x v="2"/>
    <s v="Eligible"/>
    <n v="15500"/>
    <n v="15500"/>
    <d v="2026-01-07T00:00:00"/>
    <s v="YOUSUF.KHAN"/>
    <s v="Accepted"/>
    <s v="Online Transfer"/>
    <s v="Renewal"/>
    <s v="-"/>
    <s v="-"/>
    <n v="0"/>
  </r>
  <r>
    <n v="488"/>
    <x v="0"/>
    <s v="BBE-989"/>
    <n v="1012723"/>
    <n v="112739"/>
    <s v="2022-12-28 18:23:27"/>
    <n v="12000"/>
    <s v="Accepted"/>
    <x v="2"/>
    <s v="Eligible"/>
    <n v="12000"/>
    <n v="12000"/>
    <d v="2026-01-02T00:00:00"/>
    <s v="YOUSUF.KHAN"/>
    <s v="Accepted"/>
    <s v="Online Transfer"/>
    <s v="Renewal"/>
    <s v="-"/>
    <s v="-"/>
    <n v="0"/>
  </r>
  <r>
    <n v="489"/>
    <x v="0"/>
    <s v="BYG-929"/>
    <s v="1KR2294011"/>
    <s v="P1304008508"/>
    <s v="2022-12-28 09:54:53"/>
    <n v="14000"/>
    <s v="Accepted"/>
    <x v="2"/>
    <s v="Eligible"/>
    <n v="14000"/>
    <n v="14000"/>
    <d v="2026-01-03T00:00:00"/>
    <s v="YOUSUF.KHAN"/>
    <s v="Accepted"/>
    <s v="Cash Deposit"/>
    <s v="Renewal"/>
    <s v="-"/>
    <s v="-"/>
    <n v="0"/>
  </r>
  <r>
    <n v="490"/>
    <x v="0"/>
    <s v="BYS-499"/>
    <s v="2A61225"/>
    <n v="9522018"/>
    <s v="2024-12-26 14:03:00"/>
    <n v="12500"/>
    <s v="Accepted"/>
    <x v="2"/>
    <s v="Eligible"/>
    <n v="12500"/>
    <n v="12500"/>
    <d v="2026-01-03T00:00:00"/>
    <s v="YOUSUF.KHAN"/>
    <s v="Accepted"/>
    <s v="Online Transfer"/>
    <s v="Renewal"/>
    <s v="-"/>
    <s v="-"/>
    <n v="0"/>
  </r>
  <r>
    <n v="491"/>
    <x v="0"/>
    <s v="BJ-5311"/>
    <s v="L15Z14806074"/>
    <s v="NFBDG183XMRO22679"/>
    <s v="2024-12-09 00:00:00"/>
    <n v="13000"/>
    <s v="Accepted"/>
    <x v="2"/>
    <s v="Eligible"/>
    <n v="13000"/>
    <n v="13000"/>
    <d v="2026-01-03T00:00:00"/>
    <s v="YOUSUF.KHAN"/>
    <s v="Accepted"/>
    <s v="Online Transfer"/>
    <s v="Renewal"/>
    <s v="-"/>
    <s v="-"/>
    <n v="0"/>
  </r>
  <r>
    <n v="492"/>
    <x v="0"/>
    <s v="BUT-637"/>
    <s v="3B20-MX0963"/>
    <s v="0482963"/>
    <s v="2021-12-28 17:45:00"/>
    <n v="14000"/>
    <s v="Accepted"/>
    <x v="2"/>
    <s v="Eligible"/>
    <n v="14000"/>
    <n v="14000"/>
    <d v="2026-01-03T00:00:00"/>
    <s v="YOUSUF.KHAN"/>
    <s v="Accepted"/>
    <s v="Online Transfer"/>
    <s v="Renewal"/>
    <s v="-"/>
    <s v="-"/>
    <n v="0"/>
  </r>
  <r>
    <n v="493"/>
    <x v="0"/>
    <s v="BBD-786"/>
    <n v="5232251"/>
    <n v="1101489"/>
    <s v="2022-12-28 14:50:19"/>
    <n v="13000"/>
    <s v="Accepted"/>
    <x v="2"/>
    <s v="Eligible"/>
    <n v="13000"/>
    <n v="13000"/>
    <d v="2026-01-02T00:00:00"/>
    <s v="YOUSUF.KHAN"/>
    <s v="Accepted"/>
    <s v="Online Transfer"/>
    <s v="Renewal"/>
    <s v="-"/>
    <s v="-"/>
    <n v="0"/>
  </r>
  <r>
    <n v="494"/>
    <x v="0"/>
    <s v="KHI17120252"/>
    <s v="2A72020"/>
    <s v="R7049214"/>
    <s v="2025-01-17 12:04:12"/>
    <n v="13000"/>
    <s v="Accepted"/>
    <x v="2"/>
    <s v="Eligible"/>
    <n v="13000"/>
    <n v="13000"/>
    <d v="2026-01-02T00:00:00"/>
    <s v="YOUSUF.KHAN"/>
    <s v="Accepted"/>
    <s v="Online Transfer"/>
    <s v="Renewal"/>
    <s v="-"/>
    <s v="-"/>
    <n v="0"/>
  </r>
  <r>
    <n v="495"/>
    <x v="0"/>
    <s v="AQT-948"/>
    <s v="Z577543"/>
    <n v="4203469"/>
    <s v="2022-01-06 09:23:29"/>
    <n v="13000"/>
    <s v="Accepted"/>
    <x v="2"/>
    <s v="Eligible"/>
    <n v="13000"/>
    <n v="13000"/>
    <d v="2026-01-02T00:00:00"/>
    <s v="YOUSUF.KHAN"/>
    <s v="Accepted"/>
    <s v="Online Transfer"/>
    <s v="Renewal"/>
    <s v="-"/>
    <s v="-"/>
    <n v="0"/>
  </r>
  <r>
    <n v="496"/>
    <x v="0"/>
    <s v="BQZ-341"/>
    <s v="Z568391"/>
    <n v="4194671"/>
    <s v="2020-12-09 12:43:00"/>
    <n v="10000"/>
    <s v="Accepted"/>
    <x v="2"/>
    <s v="Eligible"/>
    <n v="10000"/>
    <n v="10000"/>
    <d v="2026-01-02T00:00:00"/>
    <s v="YOUSUF.KHAN"/>
    <s v="Accepted"/>
    <s v="Online Transfer"/>
    <s v="Renewal"/>
    <s v="-"/>
    <s v="-"/>
    <n v="0"/>
  </r>
  <r>
    <n v="497"/>
    <x v="0"/>
    <s v="BRP-080"/>
    <s v="Z573342"/>
    <n v="4199272"/>
    <s v="2020-01-16 12:47:15"/>
    <n v="15500"/>
    <s v="Accepted"/>
    <x v="2"/>
    <s v="Eligible"/>
    <n v="15500"/>
    <n v="15500"/>
    <d v="2026-01-02T00:00:00"/>
    <s v="YOUSUF.KHAN"/>
    <s v="Accepted"/>
    <s v="Online Transfer"/>
    <s v="Renewal"/>
    <s v="-"/>
    <s v="-"/>
    <n v="0"/>
  </r>
  <r>
    <n v="498"/>
    <x v="0"/>
    <s v="APU-8586"/>
    <s v="E-1946166"/>
    <s v="US70-2188666"/>
    <s v="2023-01-17 18:57:08"/>
    <n v="15000"/>
    <s v="Accepted"/>
    <x v="2"/>
    <s v="Eligible"/>
    <n v="15000"/>
    <n v="15000"/>
    <d v="2026-01-02T00:00:00"/>
    <s v="YOUSUF.KHAN"/>
    <s v="Accepted"/>
    <s v="Online Transfer"/>
    <s v="Renewal"/>
    <s v="-"/>
    <s v="-"/>
    <n v="0"/>
  </r>
  <r>
    <n v="499"/>
    <x v="0"/>
    <s v="BAQ-217"/>
    <s v="L13Z1-5424517"/>
    <s v="NFBGM1649DR143320"/>
    <s v="2023-01-16 19:10:09"/>
    <n v="13000"/>
    <s v="Accepted"/>
    <x v="2"/>
    <s v="Eligible"/>
    <n v="13000"/>
    <n v="13000"/>
    <d v="2026-01-01T00:00:00"/>
    <s v="YOUSUF.KHAN"/>
    <s v="Accepted"/>
    <s v="Online Transfer"/>
    <s v="Renewal"/>
    <s v="-"/>
    <s v="-"/>
    <n v="0"/>
  </r>
  <r>
    <n v="500"/>
    <x v="0"/>
    <s v="BGJ-626"/>
    <s v="Q317796"/>
    <n v="7016873"/>
    <s v="2024-02-13 11:15:46"/>
    <n v="15000"/>
    <s v="Accepted"/>
    <x v="2"/>
    <s v="Eligible"/>
    <n v="15000"/>
    <n v="15000"/>
    <d v="2026-01-30T00:00:00"/>
    <s v="YOUSUF.KHAN"/>
    <s v="Accepted"/>
    <s v="Online Transfer"/>
    <s v="Renewal"/>
    <s v="-"/>
    <s v="-"/>
    <n v="0"/>
  </r>
  <r>
    <n v="501"/>
    <x v="0"/>
    <s v="BD-8244"/>
    <s v="2TR-0076355"/>
    <s v="TRN215-0002682"/>
    <s v="2025-01-31 21:24:12"/>
    <n v="12000"/>
    <s v="Accepted"/>
    <x v="2"/>
    <s v="Eligible"/>
    <n v="12000"/>
    <n v="12000"/>
    <d v="2026-01-27T00:00:00"/>
    <s v="YOUSUF.KHAN"/>
    <s v="Accepted"/>
    <s v="Online Transfer"/>
    <s v="Renewal"/>
    <s v="-"/>
    <s v="-"/>
    <n v="0"/>
  </r>
  <r>
    <n v="502"/>
    <x v="0"/>
    <s v="LB-9370"/>
    <s v="1GD5225775"/>
    <s v="GUN126R-5556581"/>
    <s v="2022-09-20 00:00:00"/>
    <n v="12000"/>
    <s v="Pending"/>
    <x v="2"/>
    <s v="Eligible"/>
    <n v="12000"/>
    <n v="12000"/>
    <d v="2026-01-22T00:00:00"/>
    <s v="YOUSUF.KHAN"/>
    <s v="Accepted"/>
    <s v="Online Transfer"/>
    <s v="Conversion"/>
    <s v="-"/>
    <s v="-"/>
    <n v="0"/>
  </r>
  <r>
    <n v="503"/>
    <x v="0"/>
    <s v="ASL-582"/>
    <n v="316482"/>
    <n v="1216467"/>
    <s v="25/07/2024"/>
    <n v="8166"/>
    <s v="PR # 141971"/>
    <x v="2"/>
    <s v="Eligible"/>
    <n v="8166"/>
    <n v="8166"/>
    <d v="2026-01-05T00:00:00"/>
    <s v="YOUSUF.KHAN"/>
    <s v="Manually"/>
    <s v="Online Transfer"/>
    <s v="Renewal"/>
    <s v="-"/>
    <s v="-"/>
    <m/>
  </r>
  <r>
    <n v="504"/>
    <x v="0"/>
    <s v="LEE17-9203"/>
    <s v="LEE17"/>
    <n v="6015126"/>
    <d v="2019-04-11T00:00:00"/>
    <n v="8166"/>
    <s v="PR # 141971"/>
    <x v="2"/>
    <s v="Eligible"/>
    <n v="8166"/>
    <n v="8166"/>
    <d v="2026-01-05T00:00:00"/>
    <s v="YOUSUF.KHAN"/>
    <s v="Manually"/>
    <s v="Online Transfer"/>
    <s v="Renewal"/>
    <s v="-"/>
    <s v="-"/>
    <m/>
  </r>
  <r>
    <n v="505"/>
    <x v="0"/>
    <s v="JV-5755"/>
    <s v="JAANNPR66PF-710079"/>
    <s v="04659P"/>
    <s v="21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06"/>
    <x v="0"/>
    <s v="JV-5855"/>
    <s v="JAANPR66PG-7100772"/>
    <s v="05024P"/>
    <s v="21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07"/>
    <x v="0"/>
    <s v="JV-5655"/>
    <s v="JAANPR66PF-7100778"/>
    <s v="04658P"/>
    <s v="21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08"/>
    <x v="0"/>
    <s v="JV-6062"/>
    <s v="W04D-M13202"/>
    <s v="JHHYJL0H402002505"/>
    <s v="21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09"/>
    <x v="0"/>
    <s v="JV-4159"/>
    <s v="W04DM12544"/>
    <n v="502001931"/>
    <d v="2023-02-12T00:00:00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10"/>
    <x v="0"/>
    <s v="JV-5955"/>
    <s v="JAANPR66PG-7100753"/>
    <s v="05005P"/>
    <s v="22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11"/>
    <x v="0"/>
    <s v="TAB-255"/>
    <n v="20816"/>
    <n v="100239"/>
    <s v="22/11/2022"/>
    <n v="12000"/>
    <s v="PR # 141836"/>
    <x v="2"/>
    <s v="Eligible"/>
    <n v="12000"/>
    <n v="12000"/>
    <d v="2026-01-05T00:00:00"/>
    <s v="YOUSUF.KHAN"/>
    <s v="Manually"/>
    <s v="Online Transfer"/>
    <s v="Renewal"/>
    <s v="-"/>
    <s v="-"/>
    <m/>
  </r>
  <r>
    <n v="512"/>
    <x v="0"/>
    <s v="LES12-6064"/>
    <s v="LES"/>
    <s v="LES12"/>
    <s v="16/01/2021"/>
    <n v="7500"/>
    <s v="PR# 142098"/>
    <x v="2"/>
    <s v="Eligible"/>
    <n v="7500"/>
    <n v="7500"/>
    <d v="2026-01-06T00:00:00"/>
    <s v="YOUSUF.KHAN"/>
    <s v="Manually"/>
    <s v="Cash Deposit"/>
    <s v="Renewal"/>
    <s v="-"/>
    <s v="-"/>
    <m/>
  </r>
  <r>
    <n v="513"/>
    <x v="0"/>
    <s v="AMK-848"/>
    <n v="236360"/>
    <n v="1013637"/>
    <d v="2022-01-01T00:00:00"/>
    <n v="7500"/>
    <s v="PR# 142098"/>
    <x v="2"/>
    <s v="Eligible"/>
    <n v="7500"/>
    <n v="7500"/>
    <d v="2026-01-06T00:00:00"/>
    <s v="YOUSUF.KHAN"/>
    <s v="Manually"/>
    <s v="Cash Deposit"/>
    <s v="Renewal"/>
    <s v="-"/>
    <s v="-"/>
    <m/>
  </r>
  <r>
    <n v="514"/>
    <x v="0"/>
    <s v="BPG-961"/>
    <s v="K132838"/>
    <n v="10032945"/>
    <s v="21/12/2020"/>
    <n v="8217"/>
    <s v="PR # 101023, 101037"/>
    <x v="2"/>
    <s v="Eligible"/>
    <n v="8217"/>
    <n v="8217"/>
    <d v="2026-01-12T00:00:00"/>
    <s v="YOUSUF.KHAN"/>
    <s v="Manually"/>
    <s v="Cheque"/>
    <s v="Renewal"/>
    <s v="-"/>
    <s v="-"/>
    <m/>
  </r>
  <r>
    <n v="515"/>
    <x v="0"/>
    <s v="LEB-5066"/>
    <s v="L13Z17424917"/>
    <s v="NFBGM1549FR162258"/>
    <s v="30/01/2025"/>
    <n v="10000"/>
    <s v="PR #143549"/>
    <x v="2"/>
    <s v="Eligible"/>
    <n v="10000"/>
    <n v="10000"/>
    <d v="2026-01-19T00:00:00"/>
    <s v="YOUSUF.KHAN"/>
    <s v="Manually"/>
    <s v="Online Transfer"/>
    <s v="Renewal"/>
    <s v="-"/>
    <s v="-"/>
    <m/>
  </r>
  <r>
    <n v="516"/>
    <x v="0"/>
    <s v="ARH-585"/>
    <s v="Q105073"/>
    <s v="ZRE171R-6082580"/>
    <s v="31/01/2025"/>
    <n v="10000"/>
    <s v="PR #143549"/>
    <x v="2"/>
    <s v="Eligible"/>
    <n v="10000"/>
    <n v="10000"/>
    <d v="2026-01-19T00:00:00"/>
    <s v="YOUSUF.KHAN"/>
    <s v="Manually"/>
    <s v="Online Transfer"/>
    <s v="Renewal"/>
    <s v="-"/>
    <s v="-"/>
    <m/>
  </r>
  <r>
    <n v="517"/>
    <x v="0"/>
    <s v="BXE-882"/>
    <s v="PK10K198314"/>
    <s v="H10098312"/>
    <d v="2022-05-08T00:00:00"/>
    <n v="9000"/>
    <s v="PR # 144871"/>
    <x v="2"/>
    <s v="Eligible"/>
    <n v="8217"/>
    <n v="8217"/>
    <d v="2026-01-29T00:00:00"/>
    <s v="YOUSUF.KHAN"/>
    <s v="Manually"/>
    <s v="Online Transfer"/>
    <s v="Renewal"/>
    <s v="-"/>
    <s v="-"/>
    <m/>
  </r>
  <r>
    <n v="518"/>
    <x v="0"/>
    <s v="BJX-813"/>
    <s v="Z498454"/>
    <s v="R-4124170"/>
    <s v="15/08/2023"/>
    <n v="9000"/>
    <s v="PR # 144871"/>
    <x v="2"/>
    <s v="Eligible"/>
    <n v="8217"/>
    <n v="8217"/>
    <d v="2026-01-29T00:00:00"/>
    <s v="YOUSUF.KHAN"/>
    <s v="Manually"/>
    <s v="Online Transfer"/>
    <s v="Renewal"/>
    <s v="-"/>
    <s v="-"/>
    <m/>
  </r>
  <r>
    <n v="519"/>
    <x v="0"/>
    <s v="BSB-869"/>
    <s v="Q066352"/>
    <s v="ZRE171R-6043857"/>
    <d v="2024-01-26T00:00:00"/>
    <n v="7520"/>
    <m/>
    <x v="2"/>
    <s v="Eligible"/>
    <n v="7520"/>
    <n v="7520"/>
    <d v="2026-01-30T00:00:00"/>
    <s v="YOUSUF.KHAN"/>
    <s v="Manually"/>
    <s v="Cheque"/>
    <s v="Renewal"/>
    <s v="-"/>
    <s v="-"/>
    <m/>
  </r>
  <r>
    <n v="520"/>
    <x v="0"/>
    <s v="BQ-0191"/>
    <s v="9Z01875"/>
    <s v="ZVG10R-0900922"/>
    <s v="2024-02-06 15:53:04"/>
    <n v="13000"/>
    <s v="Accepted"/>
    <x v="3"/>
    <s v="Eligible"/>
    <n v="13000"/>
    <n v="13000"/>
    <d v="2026-01-29T00:00:00"/>
    <s v="SABA.CH"/>
    <s v="Accepted"/>
    <s v="Online Transfer"/>
    <s v="Renewal"/>
    <s v="-"/>
    <s v="-"/>
    <n v="0"/>
  </r>
  <r>
    <n v="521"/>
    <x v="0"/>
    <s v="BZK-989"/>
    <s v="6R297389"/>
    <s v="NF1AET306H1197407"/>
    <s v="2024-02-13 14:42:11"/>
    <n v="12500"/>
    <s v="Accepted"/>
    <x v="3"/>
    <s v="Eligible"/>
    <n v="12500"/>
    <n v="12500"/>
    <d v="2026-01-29T00:00:00"/>
    <s v="SABA.CH"/>
    <s v="Accepted"/>
    <s v="Online Transfer"/>
    <s v="Renewal"/>
    <s v="-"/>
    <s v="-"/>
    <n v="0"/>
  </r>
  <r>
    <n v="522"/>
    <x v="0"/>
    <s v="BZK-987"/>
    <s v="6R297219"/>
    <s v="NF1AET306H1197247"/>
    <s v="2024-02-13 14:07:35"/>
    <n v="12500"/>
    <s v="Accepted"/>
    <x v="3"/>
    <s v="Eligible"/>
    <n v="12500"/>
    <n v="12500"/>
    <d v="2026-01-29T00:00:00"/>
    <s v="SABA.CH"/>
    <s v="Accepted"/>
    <s v="Online Transfer"/>
    <s v="Renewal"/>
    <s v="-"/>
    <s v="-"/>
    <n v="0"/>
  </r>
  <r>
    <n v="523"/>
    <x v="0"/>
    <s v="BWJ-374"/>
    <s v="K12MR1002561"/>
    <s v="NF1SZC63S00102536"/>
    <s v="2024-02-01 17:02:44"/>
    <n v="12000"/>
    <s v="Accepted"/>
    <x v="3"/>
    <s v="Eligible"/>
    <n v="12000"/>
    <n v="12000"/>
    <d v="2026-01-29T00:00:00"/>
    <s v="SABA.CH"/>
    <s v="Accepted"/>
    <s v="Online Transfer"/>
    <s v="Renewal"/>
    <s v="-"/>
    <s v="-"/>
    <n v="0"/>
  </r>
  <r>
    <n v="524"/>
    <x v="0"/>
    <s v="BVU-322"/>
    <s v="6R158560"/>
    <s v="NFA1ET306H1058557"/>
    <s v="2026-01-28 00:00:00"/>
    <n v="13000"/>
    <s v="Accepted"/>
    <x v="3"/>
    <s v="Eligible"/>
    <n v="13000"/>
    <n v="13000"/>
    <d v="2026-01-29T00:00:00"/>
    <s v="SABA.CH"/>
    <s v="Accepted"/>
    <s v="Online Transfer"/>
    <s v="Conversion"/>
    <s v="-"/>
    <s v="-"/>
    <n v="0"/>
  </r>
  <r>
    <n v="525"/>
    <x v="0"/>
    <s v="AQY-133"/>
    <n v="817360"/>
    <s v="R-1093590"/>
    <s v="2024-11-29 00:00:00"/>
    <n v="12500"/>
    <s v="Accepted"/>
    <x v="3"/>
    <s v="Eligible"/>
    <n v="12500"/>
    <n v="12500"/>
    <d v="2026-01-08T00:00:00"/>
    <s v="SABA.CH"/>
    <s v="Accepted"/>
    <s v="Online Transfer"/>
    <s v="Renewal"/>
    <s v="-"/>
    <s v="-"/>
    <n v="0"/>
  </r>
  <r>
    <n v="526"/>
    <x v="0"/>
    <s v="ANJ-539"/>
    <n v="204453"/>
    <n v="10104452"/>
    <s v="2023-01-30 16:38:00"/>
    <n v="12000"/>
    <s v="Accepted"/>
    <x v="3"/>
    <s v="Eligible"/>
    <n v="12000"/>
    <n v="12000"/>
    <d v="2026-01-28T00:00:00"/>
    <s v="SABA.CH"/>
    <s v="Accepted"/>
    <s v="Online Transfer"/>
    <s v="Renewal"/>
    <s v="-"/>
    <s v="-"/>
    <n v="0"/>
  </r>
  <r>
    <n v="527"/>
    <x v="0"/>
    <s v="KHI102202557"/>
    <s v="L15Z81017388"/>
    <s v="R048602"/>
    <s v="2025-02-11 16:39:40"/>
    <n v="13000"/>
    <s v="Accepted"/>
    <x v="3"/>
    <s v="Eligible"/>
    <n v="13000"/>
    <n v="13000"/>
    <d v="2026-01-28T00:00:00"/>
    <s v="SABA.CH"/>
    <s v="Accepted"/>
    <s v="Cheque Deposit"/>
    <s v="Renewal"/>
    <s v="-"/>
    <s v="-"/>
    <n v="0"/>
  </r>
  <r>
    <n v="528"/>
    <x v="0"/>
    <s v="BTF-720"/>
    <s v="6R159825"/>
    <s v="NF1AET306H1059829"/>
    <s v="2025-02-11 09:25:14"/>
    <n v="13000"/>
    <s v="Accepted"/>
    <x v="3"/>
    <s v="Eligible"/>
    <n v="13000"/>
    <n v="13000"/>
    <d v="2026-01-28T00:00:00"/>
    <s v="SABA.CH"/>
    <s v="Accepted"/>
    <s v="Online Transfer"/>
    <s v="Renewal"/>
    <s v="-"/>
    <s v="-"/>
    <n v="0"/>
  </r>
  <r>
    <n v="529"/>
    <x v="0"/>
    <s v="BXW-410"/>
    <s v="6R254833"/>
    <n v="1154808"/>
    <s v="2022-11-21 18:24:56"/>
    <n v="12000"/>
    <s v="Accepted"/>
    <x v="3"/>
    <s v="Eligible"/>
    <n v="12000"/>
    <n v="12000"/>
    <d v="2026-01-27T00:00:00"/>
    <s v="SABA.CH"/>
    <s v="Accepted"/>
    <s v="Cash Deposit"/>
    <s v="Renewal"/>
    <s v="-"/>
    <s v="-"/>
    <n v="0"/>
  </r>
  <r>
    <n v="530"/>
    <x v="0"/>
    <s v="KHI1882261"/>
    <s v="G4NANU230065"/>
    <s v="N209108"/>
    <s v="2022-08-18 16:07:12"/>
    <n v="14000"/>
    <s v="Accepted"/>
    <x v="3"/>
    <s v="Eligible"/>
    <n v="14000"/>
    <n v="14000"/>
    <d v="2026-01-28T00:00:00"/>
    <s v="SABA.CH"/>
    <s v="Accepted"/>
    <s v="Online Transfer"/>
    <s v="Renewal"/>
    <s v="-"/>
    <s v="-"/>
    <n v="0"/>
  </r>
  <r>
    <n v="531"/>
    <x v="0"/>
    <s v="LHE2412360"/>
    <n v="265646"/>
    <n v="1165630"/>
    <s v="2023-01-24 20:54:56"/>
    <n v="13000"/>
    <s v="Accepted"/>
    <x v="3"/>
    <s v="Eligible"/>
    <n v="13000"/>
    <n v="13000"/>
    <d v="2026-01-27T00:00:00"/>
    <s v="SABA.CH"/>
    <s v="Accepted"/>
    <s v="Online Transfer"/>
    <s v="Renewal"/>
    <s v="-"/>
    <s v="-"/>
    <n v="0"/>
  </r>
  <r>
    <n v="532"/>
    <x v="0"/>
    <s v="MUL822351"/>
    <n v="192075"/>
    <n v="10092032"/>
    <s v="2023-02-08 16:04:03"/>
    <n v="12000"/>
    <s v="Accepted"/>
    <x v="3"/>
    <s v="Eligible"/>
    <n v="12000"/>
    <n v="12000"/>
    <d v="2026-01-26T00:00:00"/>
    <s v="SABA.CH"/>
    <s v="Accepted"/>
    <s v="Online Transfer"/>
    <s v="Renewal"/>
    <s v="-"/>
    <s v="-"/>
    <n v="0"/>
  </r>
  <r>
    <n v="533"/>
    <x v="0"/>
    <s v="ABH-416"/>
    <s v="Q346628"/>
    <n v="7045820"/>
    <s v="2022-01-21 16:22:00"/>
    <n v="13000"/>
    <s v="Accepted"/>
    <x v="3"/>
    <s v="Eligible"/>
    <n v="13000"/>
    <n v="13000"/>
    <d v="2026-01-23T00:00:00"/>
    <s v="SABA.CH"/>
    <s v="Accepted"/>
    <s v="Online Transfer"/>
    <s v="Renewal"/>
    <s v="-"/>
    <s v="-"/>
    <n v="0"/>
  </r>
  <r>
    <n v="534"/>
    <x v="0"/>
    <s v="LHE722322"/>
    <s v="NH303063"/>
    <s v="P518815"/>
    <s v="2023-02-07 11:37:16"/>
    <n v="13000"/>
    <s v="Accepted"/>
    <x v="3"/>
    <s v="Eligible"/>
    <n v="13000"/>
    <n v="13000"/>
    <d v="2026-01-23T00:00:00"/>
    <s v="SABA.CH"/>
    <s v="Accepted"/>
    <s v="Online Transfer"/>
    <s v="Renewal"/>
    <s v="-"/>
    <s v="-"/>
    <n v="0"/>
  </r>
  <r>
    <n v="535"/>
    <x v="0"/>
    <s v="BSQ-952"/>
    <s v="PK10K161215"/>
    <s v="BSQ-952"/>
    <s v="2025-02-05 15:46:29"/>
    <n v="12000"/>
    <s v="Accepted"/>
    <x v="3"/>
    <s v="Eligible"/>
    <n v="12000"/>
    <n v="12000"/>
    <d v="2026-01-22T00:00:00"/>
    <s v="SABA.CH"/>
    <s v="Accepted"/>
    <s v="Online Transfer"/>
    <s v="Renewal"/>
    <s v="-"/>
    <s v="-"/>
    <n v="0"/>
  </r>
  <r>
    <n v="536"/>
    <x v="0"/>
    <s v="BLN-627"/>
    <n v="718774"/>
    <n v="1257255"/>
    <s v="2023-01-27 17:48:46"/>
    <n v="12000"/>
    <s v="Accepted"/>
    <x v="3"/>
    <s v="Eligible"/>
    <n v="12000"/>
    <n v="12000"/>
    <d v="2026-01-22T00:00:00"/>
    <s v="SABA.CH"/>
    <s v="Accepted"/>
    <s v="Cheque"/>
    <s v="Renewal"/>
    <s v="-"/>
    <s v="-"/>
    <n v="0"/>
  </r>
  <r>
    <n v="537"/>
    <x v="0"/>
    <s v="BYJ-605"/>
    <n v="204764"/>
    <n v="10104754"/>
    <s v="2023-01-11 11:37:15"/>
    <n v="14000"/>
    <s v="Accepted"/>
    <x v="3"/>
    <s v="Eligible"/>
    <n v="14000"/>
    <n v="14000"/>
    <d v="2026-01-21T00:00:00"/>
    <s v="SABA.CH"/>
    <s v="Accepted"/>
    <s v="Cheque Deposit"/>
    <s v="Renewal"/>
    <s v="-"/>
    <s v="-"/>
    <n v="0"/>
  </r>
  <r>
    <n v="538"/>
    <x v="0"/>
    <s v="LEC16-2655"/>
    <s v="Z419562"/>
    <n v="4070069"/>
    <s v="2024-01-23 14:05:19"/>
    <n v="10000"/>
    <s v="Accepted"/>
    <x v="3"/>
    <s v="Eligible"/>
    <n v="10000"/>
    <n v="10000"/>
    <d v="2026-01-22T00:00:00"/>
    <s v="SABA.CH"/>
    <s v="Accepted"/>
    <s v="Online Transfer"/>
    <s v="Renewal"/>
    <s v="-"/>
    <s v="-"/>
    <n v="0"/>
  </r>
  <r>
    <n v="539"/>
    <x v="0"/>
    <s v="BTG-093"/>
    <n v="1853513"/>
    <s v="0074488"/>
    <s v="2023-01-30 17:04:11"/>
    <n v="10000"/>
    <s v="Accepted"/>
    <x v="3"/>
    <s v="Eligible"/>
    <n v="10000"/>
    <n v="10000"/>
    <d v="2026-01-21T00:00:00"/>
    <s v="SABA.CH"/>
    <s v="Accepted"/>
    <s v="Cheque Deposit"/>
    <s v="Renewal"/>
    <s v="-"/>
    <s v="-"/>
    <n v="0"/>
  </r>
  <r>
    <n v="540"/>
    <x v="0"/>
    <s v="APK-645"/>
    <s v="Z565622"/>
    <n v="4191471"/>
    <s v="2023-11-13 00:00:00"/>
    <n v="15000"/>
    <s v="Accepted"/>
    <x v="3"/>
    <s v="Eligible"/>
    <n v="15000"/>
    <n v="15000"/>
    <d v="2026-01-21T00:00:00"/>
    <s v="SABA.CH"/>
    <s v="Accepted"/>
    <s v="Online Transfer"/>
    <s v="Renewal"/>
    <s v="-"/>
    <s v="-"/>
    <n v="0"/>
  </r>
  <r>
    <n v="541"/>
    <x v="0"/>
    <s v="MUL2712323"/>
    <s v="Q103345"/>
    <n v="6080826"/>
    <s v="2023-01-27 12:10:05"/>
    <n v="14000"/>
    <s v="Accepted"/>
    <x v="3"/>
    <s v="Eligible"/>
    <n v="14000"/>
    <n v="14000"/>
    <d v="2026-01-21T00:00:00"/>
    <s v="SABA.CH"/>
    <s v="Accepted"/>
    <s v="Online Transfer"/>
    <s v="Renewal"/>
    <s v="-"/>
    <s v="-"/>
    <n v="0"/>
  </r>
  <r>
    <n v="542"/>
    <x v="0"/>
    <s v="CHT2912024"/>
    <n v="294273"/>
    <n v="1194296"/>
    <s v="2024-01-29 13:51:05"/>
    <n v="13000"/>
    <s v="Accepted"/>
    <x v="3"/>
    <s v="Eligible"/>
    <n v="13000"/>
    <n v="13000"/>
    <d v="2026-01-21T00:00:00"/>
    <s v="SABA.CH"/>
    <s v="Accepted"/>
    <s v="Online Transfer"/>
    <s v="Renewal"/>
    <s v="-"/>
    <s v="-"/>
    <n v="0"/>
  </r>
  <r>
    <n v="543"/>
    <x v="0"/>
    <s v="BYJ-450"/>
    <s v="Q103442"/>
    <s v="R6080933"/>
    <s v="2023-01-31 17:44:13"/>
    <n v="13000"/>
    <s v="Accepted"/>
    <x v="3"/>
    <s v="Eligible"/>
    <n v="13000"/>
    <n v="13000"/>
    <d v="2026-01-21T00:00:00"/>
    <s v="SABA.CH"/>
    <s v="Accepted"/>
    <s v="Online Transfer"/>
    <s v="Renewal"/>
    <s v="-"/>
    <s v="-"/>
    <n v="0"/>
  </r>
  <r>
    <n v="544"/>
    <x v="0"/>
    <s v="BL-2183"/>
    <s v="L15Z14811059"/>
    <s v="NR027744"/>
    <s v="2023-02-03 13:12:40"/>
    <n v="14000"/>
    <s v="Accepted"/>
    <x v="3"/>
    <s v="Eligible"/>
    <n v="14000"/>
    <n v="14000"/>
    <d v="2026-01-14T00:00:00"/>
    <s v="SABA.CH"/>
    <s v="Accepted"/>
    <s v="Cheque Deposit"/>
    <s v="Renewal"/>
    <s v="-"/>
    <s v="-"/>
    <n v="0"/>
  </r>
  <r>
    <n v="545"/>
    <x v="0"/>
    <s v="BAV-284"/>
    <n v="5104059"/>
    <s v="R025135"/>
    <s v="2023-01-25 16:30:19"/>
    <n v="14000"/>
    <s v="Accepted"/>
    <x v="3"/>
    <s v="Eligible"/>
    <n v="14000"/>
    <n v="14000"/>
    <d v="2026-01-20T00:00:00"/>
    <s v="SABA.CH"/>
    <s v="Accepted"/>
    <s v="Online Transfer"/>
    <s v="Renewal"/>
    <s v="-"/>
    <s v="-"/>
    <n v="0"/>
  </r>
  <r>
    <n v="546"/>
    <x v="0"/>
    <s v="AH-0257"/>
    <s v="Q-205415"/>
    <s v="S-383316"/>
    <s v="2023-01-13 17:19:13"/>
    <n v="13000"/>
    <s v="Accepted"/>
    <x v="3"/>
    <s v="Eligible"/>
    <n v="13000"/>
    <n v="13000"/>
    <d v="2026-01-20T00:00:00"/>
    <s v="SABA.CH"/>
    <s v="Accepted"/>
    <s v="Online Transfer"/>
    <s v="Renewal"/>
    <s v="-"/>
    <s v="-"/>
    <n v="0"/>
  </r>
  <r>
    <n v="547"/>
    <x v="0"/>
    <s v="ANY-058"/>
    <s v="6R261620"/>
    <s v="NF1AET306H1161611"/>
    <s v="2023-02-03 16:58:35"/>
    <n v="13000"/>
    <s v="Accepted"/>
    <x v="3"/>
    <s v="Eligible"/>
    <n v="13000"/>
    <n v="13000"/>
    <d v="2026-01-20T00:00:00"/>
    <s v="SABA.CH"/>
    <s v="Accepted"/>
    <s v="Online Transfer"/>
    <s v="Renewal"/>
    <s v="-"/>
    <s v="-"/>
    <n v="0"/>
  </r>
  <r>
    <n v="548"/>
    <x v="0"/>
    <s v="LE18-5484"/>
    <s v="PK10K133353"/>
    <s v="NF1AVK31H10033349"/>
    <s v="2018-12-03 11:12:39"/>
    <n v="13000"/>
    <s v="Accepted"/>
    <x v="3"/>
    <s v="Eligible"/>
    <n v="13000"/>
    <n v="13000"/>
    <d v="2026-01-20T00:00:00"/>
    <s v="SABA.CH"/>
    <s v="Accepted"/>
    <s v="Cheque Deposit"/>
    <s v="Renewal"/>
    <s v="-"/>
    <s v="-"/>
    <n v="0"/>
  </r>
  <r>
    <n v="549"/>
    <x v="0"/>
    <s v="APA21-138"/>
    <n v="121"/>
    <n v="1210655"/>
    <s v="2022-02-02 16:09:00"/>
    <n v="13000"/>
    <s v="Accepted"/>
    <x v="3"/>
    <s v="Eligible"/>
    <n v="13000"/>
    <n v="13000"/>
    <d v="2026-01-19T00:00:00"/>
    <s v="SABA.CH"/>
    <s v="Accepted"/>
    <s v="Cash Deposit"/>
    <s v="Renewal"/>
    <s v="-"/>
    <s v="-"/>
    <n v="0"/>
  </r>
  <r>
    <n v="550"/>
    <x v="0"/>
    <s v="ASC-092"/>
    <n v="805780"/>
    <s v="R0892877"/>
    <s v="2021-01-21 13:49:29"/>
    <n v="12000"/>
    <s v="Accepted"/>
    <x v="3"/>
    <s v="Eligible"/>
    <n v="12000"/>
    <n v="12000"/>
    <d v="2026-01-19T00:00:00"/>
    <s v="SABA.CH"/>
    <s v="Accepted"/>
    <s v="Online Transfer"/>
    <s v="Renewal"/>
    <s v="-"/>
    <s v="-"/>
    <n v="0"/>
  </r>
  <r>
    <n v="551"/>
    <x v="0"/>
    <s v="APK-556"/>
    <s v="R18Z12953053"/>
    <s v="R056481"/>
    <s v="2023-02-03 15:05:05"/>
    <n v="13000"/>
    <s v="Accepted"/>
    <x v="3"/>
    <s v="Eligible"/>
    <n v="13000"/>
    <n v="13000"/>
    <d v="2026-01-19T00:00:00"/>
    <s v="SABA.CH"/>
    <s v="Accepted"/>
    <s v="Online Transfer"/>
    <s v="Renewal"/>
    <s v="-"/>
    <s v="-"/>
    <n v="0"/>
  </r>
  <r>
    <n v="552"/>
    <x v="0"/>
    <s v="BPW-824"/>
    <s v="PK10B181311"/>
    <n v="10081302"/>
    <s v="2023-01-31 21:45:46"/>
    <n v="13000"/>
    <s v="Accepted"/>
    <x v="3"/>
    <s v="Eligible"/>
    <n v="13000"/>
    <n v="13000"/>
    <d v="2026-01-17T00:00:00"/>
    <s v="SABA.CH"/>
    <s v="Accepted"/>
    <s v="Online Transfer"/>
    <s v="Renewal"/>
    <s v="-"/>
    <s v="-"/>
    <n v="0"/>
  </r>
  <r>
    <n v="554"/>
    <x v="0"/>
    <s v="BBK-28"/>
    <n v="7915906"/>
    <s v="PR005902"/>
    <s v="2023-01-24 17:41:14"/>
    <n v="10000"/>
    <s v="Accepted"/>
    <x v="3"/>
    <s v="Eligible"/>
    <n v="10000"/>
    <n v="10000"/>
    <d v="2026-01-14T00:00:00"/>
    <s v="SABA.CH"/>
    <s v="Accepted"/>
    <s v="Online Transfer"/>
    <s v="Renewal"/>
    <s v="-"/>
    <s v="-"/>
    <n v="0"/>
  </r>
  <r>
    <n v="555"/>
    <x v="0"/>
    <s v="MLN-111"/>
    <s v="2AZ-2322259"/>
    <s v="JTNBE40K20-3040996"/>
    <s v="2023-01-25 12:20:19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56"/>
    <x v="0"/>
    <s v="ARM-037"/>
    <n v="23431543867"/>
    <n v="2002588"/>
    <s v="2024-01-09 20:07:05"/>
    <n v="12500"/>
    <s v="Accepted"/>
    <x v="3"/>
    <s v="Eligible"/>
    <n v="12500"/>
    <n v="12500"/>
    <d v="2026-01-17T00:00:00"/>
    <s v="SABA.CH"/>
    <s v="Accepted"/>
    <s v="Online Transfer"/>
    <s v="Renewal"/>
    <s v="-"/>
    <s v="-"/>
    <n v="0"/>
  </r>
  <r>
    <n v="557"/>
    <x v="0"/>
    <s v="BAS-178"/>
    <n v="13021569"/>
    <n v="10021566"/>
    <s v="2023-01-30 16:21:26"/>
    <n v="13000"/>
    <s v="Accepted"/>
    <x v="3"/>
    <s v="Eligible"/>
    <n v="13000"/>
    <n v="13000"/>
    <d v="2026-01-16T00:00:00"/>
    <s v="SABA.CH"/>
    <s v="Accepted"/>
    <s v="Online Transfer"/>
    <s v="Renewal"/>
    <s v="-"/>
    <s v="-"/>
    <n v="0"/>
  </r>
  <r>
    <n v="558"/>
    <x v="0"/>
    <s v="KY-4635"/>
    <s v="PKT355135"/>
    <s v="PK459801"/>
    <s v="2022-01-22 11:48:00"/>
    <n v="11000"/>
    <s v="Accepted"/>
    <x v="3"/>
    <s v="Eligible"/>
    <n v="11000"/>
    <n v="11000"/>
    <d v="2026-01-17T00:00:00"/>
    <s v="SABA.CH"/>
    <s v="Accepted"/>
    <s v="Online Transfer"/>
    <s v="Renewal"/>
    <s v="-"/>
    <s v="-"/>
    <n v="0"/>
  </r>
  <r>
    <n v="559"/>
    <x v="0"/>
    <s v="BJ-9381"/>
    <s v="BJ-81"/>
    <s v="BJ-93"/>
    <s v="2023-01-31 18:39:53"/>
    <n v="14000"/>
    <s v="Accepted"/>
    <x v="3"/>
    <s v="Eligible"/>
    <n v="14000"/>
    <n v="14000"/>
    <d v="2026-01-16T00:00:00"/>
    <s v="SABA.CH"/>
    <s v="Accepted"/>
    <s v="Online Transfer"/>
    <s v="Renewal"/>
    <s v="-"/>
    <s v="-"/>
    <n v="0"/>
  </r>
  <r>
    <n v="560"/>
    <x v="0"/>
    <s v="LHE2612272"/>
    <n v="228265"/>
    <n v="10128232"/>
    <s v="2022-01-26 16:23:22"/>
    <n v="13000"/>
    <s v="Accepted"/>
    <x v="3"/>
    <s v="Eligible"/>
    <n v="13000"/>
    <n v="13000"/>
    <d v="2026-01-16T00:00:00"/>
    <s v="SABA.CH"/>
    <s v="Accepted"/>
    <s v="Online Transfer"/>
    <s v="Renewal"/>
    <s v="-"/>
    <s v="-"/>
    <n v="0"/>
  </r>
  <r>
    <n v="561"/>
    <x v="0"/>
    <s v="BYG-994"/>
    <s v="Q364801"/>
    <s v="R-7063892"/>
    <s v="2023-01-31 19:09:17"/>
    <n v="14000"/>
    <s v="Accepted"/>
    <x v="3"/>
    <s v="Eligible"/>
    <n v="14000"/>
    <n v="14000"/>
    <d v="2026-01-16T00:00:00"/>
    <s v="SABA.CH"/>
    <s v="Accepted"/>
    <s v="Online Transfer"/>
    <s v="Renewal"/>
    <s v="-"/>
    <s v="-"/>
    <n v="0"/>
  </r>
  <r>
    <n v="562"/>
    <x v="0"/>
    <s v="BYH-565"/>
    <s v="Q103486"/>
    <s v="R-6080971"/>
    <s v="2023-01-30 16:59:24"/>
    <n v="13000"/>
    <s v="Accepted"/>
    <x v="3"/>
    <s v="Eligible"/>
    <n v="13000"/>
    <n v="13000"/>
    <d v="2026-01-15T00:00:00"/>
    <s v="SABA.CH"/>
    <s v="Accepted"/>
    <s v="Online Transfer"/>
    <s v="Renewal"/>
    <s v="-"/>
    <s v="-"/>
    <n v="0"/>
  </r>
  <r>
    <n v="563"/>
    <x v="0"/>
    <s v="BXC-538"/>
    <s v="Q360143"/>
    <n v="7059287"/>
    <s v="2023-01-30 20:43:29"/>
    <n v="13000"/>
    <s v="Accepted"/>
    <x v="3"/>
    <s v="Eligible"/>
    <n v="13000"/>
    <n v="13000"/>
    <d v="2026-01-15T00:00:00"/>
    <s v="SABA.CH"/>
    <s v="Accepted"/>
    <s v="Online Transfer"/>
    <s v="Renewal"/>
    <s v="-"/>
    <s v="-"/>
    <n v="0"/>
  </r>
  <r>
    <n v="564"/>
    <x v="0"/>
    <s v="KHI10102278"/>
    <s v="S4PEWR3226"/>
    <s v="NP000639"/>
    <s v="2026-01-17 00:00:00"/>
    <n v="16000"/>
    <s v="Accepted"/>
    <x v="3"/>
    <s v="Eligible"/>
    <n v="16000"/>
    <n v="16000"/>
    <d v="2026-01-14T00:00:00"/>
    <s v="SABA.CH"/>
    <s v="Accepted"/>
    <s v="Online Transfer"/>
    <s v="Conversion"/>
    <s v="-"/>
    <s v="-"/>
    <n v="0"/>
  </r>
  <r>
    <n v="565"/>
    <x v="0"/>
    <s v="ARN-312"/>
    <n v="293529"/>
    <n v="1193591"/>
    <s v="2024-01-29 13:11:33"/>
    <n v="13000"/>
    <s v="Accepted"/>
    <x v="3"/>
    <s v="Eligible"/>
    <n v="13000"/>
    <n v="13000"/>
    <d v="2026-01-14T00:00:00"/>
    <s v="SABA.CH"/>
    <s v="Accepted"/>
    <s v="Online Transfer"/>
    <s v="Renewal"/>
    <s v="-"/>
    <s v="-"/>
    <n v="0"/>
  </r>
  <r>
    <n v="566"/>
    <x v="0"/>
    <s v="YX-746"/>
    <n v="9107824"/>
    <n v="3103147"/>
    <s v="2024-01-29 13:04:02"/>
    <n v="13000"/>
    <s v="Accepted"/>
    <x v="3"/>
    <s v="Eligible"/>
    <n v="13000"/>
    <n v="13000"/>
    <d v="2026-01-14T00:00:00"/>
    <s v="SABA.CH"/>
    <s v="Accepted"/>
    <s v="Online Transfer"/>
    <s v="Renewal"/>
    <s v="-"/>
    <s v="-"/>
    <n v="0"/>
  </r>
  <r>
    <n v="567"/>
    <x v="0"/>
    <s v="LHE231202415"/>
    <n v="246068"/>
    <n v="10146033"/>
    <s v="2024-01-23 17:41:43"/>
    <n v="13000"/>
    <s v="Accepted"/>
    <x v="3"/>
    <s v="Eligible"/>
    <n v="13000"/>
    <n v="13000"/>
    <d v="2026-01-14T00:00:00"/>
    <s v="SABA.CH"/>
    <s v="Accepted"/>
    <s v="Online Transfer"/>
    <s v="Renewal"/>
    <s v="-"/>
    <s v="-"/>
    <n v="0"/>
  </r>
  <r>
    <n v="568"/>
    <x v="0"/>
    <s v="AKT-621"/>
    <n v="1132733"/>
    <n v="232748"/>
    <s v="2024-01-08 10:41:30"/>
    <n v="10000"/>
    <s v="Accepted"/>
    <x v="3"/>
    <s v="Eligible"/>
    <n v="10000"/>
    <n v="10000"/>
    <d v="2026-01-14T00:00:00"/>
    <s v="SABA.CH"/>
    <s v="Accepted"/>
    <s v="Online Transfer"/>
    <s v="Renewal"/>
    <s v="-"/>
    <s v="-"/>
    <n v="0"/>
  </r>
  <r>
    <n v="569"/>
    <x v="0"/>
    <s v="BH-3553"/>
    <s v="2TRA509813"/>
    <s v="0891123"/>
    <s v="2023-12-01 14:02:00"/>
    <n v="10000"/>
    <s v="Accepted"/>
    <x v="3"/>
    <s v="Eligible"/>
    <n v="10000"/>
    <n v="10000"/>
    <d v="2026-01-13T00:00:00"/>
    <s v="SABA.CH"/>
    <s v="Accepted"/>
    <s v="Online Transfer"/>
    <s v="Renewal"/>
    <s v="-"/>
    <s v="-"/>
    <n v="0"/>
  </r>
  <r>
    <n v="570"/>
    <x v="0"/>
    <s v="KX-1017"/>
    <s v="1KDU982161"/>
    <s v="KUN126R-0965960"/>
    <s v="2026-01-16 00:00:00"/>
    <n v="14000"/>
    <s v="Accepted"/>
    <x v="3"/>
    <s v="Eligible"/>
    <n v="14000"/>
    <n v="14000"/>
    <d v="2026-01-13T00:00:00"/>
    <s v="SABA.CH"/>
    <s v="Accepted"/>
    <s v="Online Transfer"/>
    <s v="Conversion"/>
    <s v="-"/>
    <s v="-"/>
    <n v="0"/>
  </r>
  <r>
    <n v="571"/>
    <x v="0"/>
    <s v="BL-0182"/>
    <s v="10XVDP1897321"/>
    <s v="NG3USHNLVMH500747"/>
    <s v="2026-01-15 00:00:00"/>
    <n v="17000"/>
    <s v="Accepted"/>
    <x v="3"/>
    <s v="Eligible"/>
    <n v="17000"/>
    <n v="17000"/>
    <d v="2026-01-13T00:00:00"/>
    <s v="SABA.CH"/>
    <s v="Accepted"/>
    <s v="Online Transfer"/>
    <s v="Conversion"/>
    <s v="-"/>
    <s v="-"/>
    <n v="0"/>
  </r>
  <r>
    <n v="572"/>
    <x v="0"/>
    <s v="ANF-148"/>
    <s v="2ZR4273798"/>
    <s v="ZVW301002030"/>
    <s v="2025-01-03 11:27:45"/>
    <n v="10500"/>
    <s v="Accepted"/>
    <x v="3"/>
    <s v="Eligible"/>
    <n v="10500"/>
    <n v="10500"/>
    <d v="2026-01-13T00:00:00"/>
    <s v="SABA.CH"/>
    <s v="Accepted"/>
    <s v="Online Transfer"/>
    <s v="Renewal"/>
    <s v="-"/>
    <s v="-"/>
    <n v="0"/>
  </r>
  <r>
    <n v="573"/>
    <x v="0"/>
    <s v="KHI2312202433"/>
    <s v="E487-151664"/>
    <s v="NE436151663"/>
    <s v="2024-12-24 21:18:01"/>
    <n v="15000"/>
    <s v="Accepted"/>
    <x v="3"/>
    <s v="Eligible"/>
    <n v="15000"/>
    <n v="15000"/>
    <d v="2026-01-13T00:00:00"/>
    <s v="SABA.CH"/>
    <s v="Accepted"/>
    <s v="Online Transfer"/>
    <s v="Renewal"/>
    <s v="-"/>
    <s v="-"/>
    <n v="0"/>
  </r>
  <r>
    <n v="574"/>
    <x v="0"/>
    <s v="BZC-199"/>
    <n v="283984"/>
    <n v="1183990"/>
    <s v="2023-01-28 11:51:36"/>
    <n v="13000"/>
    <s v="Accepted"/>
    <x v="3"/>
    <s v="Eligible"/>
    <n v="13000"/>
    <n v="13000"/>
    <d v="2026-01-13T00:00:00"/>
    <s v="SABA.CH"/>
    <s v="Accepted"/>
    <s v="Online Transfer"/>
    <s v="Renewal"/>
    <s v="-"/>
    <s v="-"/>
    <n v="0"/>
  </r>
  <r>
    <n v="575"/>
    <x v="0"/>
    <s v="TML-055"/>
    <s v="UB-11160"/>
    <s v="KA-16236"/>
    <s v="2022-01-26 14:54:00"/>
    <n v="13000"/>
    <s v="Accepted"/>
    <x v="3"/>
    <s v="Eligible"/>
    <n v="13000"/>
    <n v="13000"/>
    <d v="2026-01-12T00:00:00"/>
    <s v="SABA.CH"/>
    <s v="Accepted"/>
    <s v="Cash Deposit"/>
    <s v="Renewal"/>
    <s v="-"/>
    <s v="-"/>
    <n v="0"/>
  </r>
  <r>
    <n v="576"/>
    <x v="0"/>
    <s v="AGK-385"/>
    <s v="Q355379"/>
    <n v="7054619"/>
    <s v="2021-12-13 00:00:00"/>
    <n v="10000"/>
    <s v="Accepted"/>
    <x v="3"/>
    <s v="Eligible"/>
    <n v="10000"/>
    <n v="10000"/>
    <d v="2026-01-12T00:00:00"/>
    <s v="SABA.CH"/>
    <s v="Accepted"/>
    <s v="Online Transfer"/>
    <s v="Renewal"/>
    <s v="-"/>
    <s v="-"/>
    <n v="0"/>
  </r>
  <r>
    <n v="577"/>
    <x v="0"/>
    <s v="BP-0045"/>
    <s v="2TRA991959"/>
    <s v="0445373"/>
    <s v="2023-01-25 12:27:13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78"/>
    <x v="0"/>
    <s v="AHF-891"/>
    <n v="51005615"/>
    <s v="MR008828"/>
    <s v="2022-01-26 15:22:24"/>
    <n v="13000"/>
    <s v="Accepted"/>
    <x v="3"/>
    <s v="Eligible"/>
    <n v="13000"/>
    <n v="13000"/>
    <d v="2026-01-12T00:00:00"/>
    <s v="SABA.CH"/>
    <s v="Accepted"/>
    <s v="Online Transfer"/>
    <s v="Renewal"/>
    <s v="-"/>
    <s v="-"/>
    <n v="0"/>
  </r>
  <r>
    <n v="579"/>
    <x v="0"/>
    <s v="KHI251235"/>
    <s v="2A59959"/>
    <n v="7038243"/>
    <s v="2023-01-25 11:55:46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80"/>
    <x v="0"/>
    <s v="LHE2412362"/>
    <n v="217920"/>
    <n v="209495"/>
    <s v="2023-01-24 16:50:02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81"/>
    <x v="0"/>
    <s v="ANZ-130"/>
    <s v="2A57317"/>
    <n v="9520994"/>
    <s v="2023-01-25 11:57:15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82"/>
    <x v="0"/>
    <s v="BYG-556"/>
    <s v="2A59903"/>
    <s v="NSP151R-9521645"/>
    <s v="2023-01-24 14:49:30"/>
    <n v="12000"/>
    <s v="Accepted"/>
    <x v="3"/>
    <s v="Eligible"/>
    <n v="12000"/>
    <n v="12000"/>
    <d v="2026-01-09T00:00:00"/>
    <s v="SABA.CH"/>
    <s v="Accepted"/>
    <s v="Online Transfer"/>
    <s v="Renewal"/>
    <s v="-"/>
    <s v="-"/>
    <n v="0"/>
  </r>
  <r>
    <n v="583"/>
    <x v="0"/>
    <s v="LHE251238"/>
    <s v="1GD5229340"/>
    <n v="1101575"/>
    <s v="2023-01-25 11:52:31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84"/>
    <x v="0"/>
    <s v="BL-1462"/>
    <n v="120438"/>
    <s v="BL-1"/>
    <s v="2023-01-24 18:19:42"/>
    <n v="13000"/>
    <s v="Accepted"/>
    <x v="3"/>
    <s v="Eligible"/>
    <n v="13000"/>
    <n v="13000"/>
    <d v="2026-01-10T00:00:00"/>
    <s v="SABA.CH"/>
    <s v="Accepted"/>
    <s v="Online Transfer"/>
    <s v="Renewal"/>
    <s v="-"/>
    <s v="-"/>
    <n v="0"/>
  </r>
  <r>
    <n v="585"/>
    <x v="0"/>
    <s v="ISL2412338"/>
    <n v="202685"/>
    <n v="1012670"/>
    <s v="2023-01-24 13:50:45"/>
    <n v="13000"/>
    <s v="Accepted"/>
    <x v="3"/>
    <s v="Eligible"/>
    <n v="13000"/>
    <n v="13000"/>
    <d v="2026-01-09T00:00:00"/>
    <s v="SABA.CH"/>
    <s v="Accepted"/>
    <s v="Online Transfer"/>
    <s v="Renewal"/>
    <s v="-"/>
    <s v="-"/>
    <n v="0"/>
  </r>
  <r>
    <n v="586"/>
    <x v="0"/>
    <s v="LEF17-9424"/>
    <s v="Q323009"/>
    <n v="7022097"/>
    <s v="2023-01-24 12:50:38"/>
    <n v="13000"/>
    <s v="Accepted"/>
    <x v="3"/>
    <s v="Eligible"/>
    <n v="13000"/>
    <n v="13000"/>
    <d v="2026-01-09T00:00:00"/>
    <s v="SABA.CH"/>
    <s v="Accepted"/>
    <s v="Online Transfer"/>
    <s v="Renewal"/>
    <s v="-"/>
    <s v="-"/>
    <n v="0"/>
  </r>
  <r>
    <n v="587"/>
    <x v="0"/>
    <s v="LE19A-1114"/>
    <s v="PK10K136070"/>
    <s v="NF1AVK31H10036026"/>
    <s v="2023-11-15 00:00:00"/>
    <n v="12000"/>
    <s v="Accepted"/>
    <x v="3"/>
    <s v="Eligible"/>
    <n v="12000"/>
    <n v="12000"/>
    <d v="2026-01-09T00:00:00"/>
    <s v="SABA.CH"/>
    <s v="Accepted"/>
    <s v="Online Transfer"/>
    <s v="Renewal"/>
    <s v="-"/>
    <s v="-"/>
    <n v="0"/>
  </r>
  <r>
    <n v="588"/>
    <x v="0"/>
    <s v="JHL212024"/>
    <n v="1003623"/>
    <s v="PR003613"/>
    <s v="2024-01-02 19:35:58"/>
    <n v="15000"/>
    <s v="Accepted"/>
    <x v="3"/>
    <s v="Eligible"/>
    <n v="15000"/>
    <n v="15000"/>
    <d v="2026-01-08T00:00:00"/>
    <s v="SABA.CH"/>
    <s v="Accepted"/>
    <s v="Online Transfer"/>
    <s v="Renewal"/>
    <s v="-"/>
    <s v="-"/>
    <n v="0"/>
  </r>
  <r>
    <n v="589"/>
    <x v="0"/>
    <s v="BRZ-292"/>
    <s v="Q342701"/>
    <s v="ZRE172R-7041869"/>
    <s v="2024-12-31 11:57:03"/>
    <n v="15000"/>
    <s v="Accepted"/>
    <x v="3"/>
    <s v="Eligible"/>
    <n v="15000"/>
    <n v="15000"/>
    <d v="2026-01-09T00:00:00"/>
    <s v="SABA.CH"/>
    <s v="Accepted"/>
    <s v="Online Transfer"/>
    <s v="Renewal"/>
    <s v="-"/>
    <s v="-"/>
    <n v="0"/>
  </r>
  <r>
    <n v="590"/>
    <x v="0"/>
    <s v="RI20-999"/>
    <s v="1GD0805143"/>
    <s v="GUN126R-5539494"/>
    <s v="2026-01-10 00:00:00"/>
    <n v="15000"/>
    <s v="Accepted"/>
    <x v="3"/>
    <s v="Eligible"/>
    <n v="15000"/>
    <n v="15000"/>
    <d v="2026-01-08T00:00:00"/>
    <s v="SABA.CH"/>
    <s v="Accepted"/>
    <s v="Online Transfer"/>
    <s v="Conversion"/>
    <s v="-"/>
    <s v="-"/>
    <n v="0"/>
  </r>
  <r>
    <n v="591"/>
    <x v="0"/>
    <s v="ASF-157"/>
    <s v="Z541907"/>
    <n v="4167727"/>
    <s v="2022-01-21 09:59:04"/>
    <n v="10000"/>
    <s v="Accepted"/>
    <x v="3"/>
    <s v="Eligible"/>
    <n v="10000"/>
    <n v="10000"/>
    <d v="2026-01-08T00:00:00"/>
    <s v="SABA.CH"/>
    <s v="Accepted"/>
    <s v="Online Transfer"/>
    <s v="Renewal"/>
    <s v="-"/>
    <s v="-"/>
    <n v="0"/>
  </r>
  <r>
    <n v="592"/>
    <x v="0"/>
    <s v="KSR2212221"/>
    <s v="Q088169"/>
    <n v="6065706"/>
    <s v="2022-01-22 15:15:43"/>
    <n v="13000"/>
    <s v="Accepted"/>
    <x v="3"/>
    <s v="Eligible"/>
    <n v="13000"/>
    <n v="13000"/>
    <d v="2026-01-08T00:00:00"/>
    <s v="SABA.CH"/>
    <s v="Accepted"/>
    <s v="Online Transfer"/>
    <s v="Renewal"/>
    <s v="-"/>
    <s v="-"/>
    <n v="0"/>
  </r>
  <r>
    <n v="593"/>
    <x v="0"/>
    <s v="AAX-949"/>
    <s v="2A10791"/>
    <n v="9504403"/>
    <s v="2020-11-06 16:34:04"/>
    <n v="13000"/>
    <s v="Accepted"/>
    <x v="3"/>
    <s v="Eligible"/>
    <n v="13000"/>
    <n v="13000"/>
    <d v="2026-01-06T00:00:00"/>
    <s v="SABA.CH"/>
    <s v="Accepted"/>
    <s v="Online Transfer"/>
    <s v="Renewal"/>
    <s v="-"/>
    <s v="-"/>
    <n v="0"/>
  </r>
  <r>
    <n v="594"/>
    <x v="0"/>
    <s v="BQW-179"/>
    <s v="Z568952"/>
    <s v="NZE170R-4194192"/>
    <s v="2023-12-04 00:00:00"/>
    <n v="15000"/>
    <s v="Accepted"/>
    <x v="3"/>
    <s v="Eligible"/>
    <n v="15000"/>
    <n v="15000"/>
    <d v="2026-01-08T00:00:00"/>
    <s v="SABA.CH"/>
    <s v="Accepted"/>
    <s v="Online Transfer"/>
    <s v="Renewal"/>
    <s v="-"/>
    <s v="-"/>
    <n v="0"/>
  </r>
  <r>
    <n v="595"/>
    <x v="0"/>
    <s v="BSY-159"/>
    <s v="INZ-R542020"/>
    <s v="NHP-10-6617597"/>
    <s v="2022-01-22 15:52:56"/>
    <n v="13000"/>
    <s v="Accepted"/>
    <x v="3"/>
    <s v="Eligible"/>
    <n v="13000"/>
    <n v="13000"/>
    <d v="2026-01-08T00:00:00"/>
    <s v="SABA.CH"/>
    <s v="Accepted"/>
    <s v="Online Transfer"/>
    <s v="Renewal"/>
    <s v="-"/>
    <s v="-"/>
    <n v="0"/>
  </r>
  <r>
    <n v="596"/>
    <x v="0"/>
    <s v="BHWL2212212"/>
    <s v="Q088606"/>
    <n v="6066065"/>
    <s v="2022-01-22 14:18:31"/>
    <n v="13000"/>
    <s v="Accepted"/>
    <x v="3"/>
    <s v="Eligible"/>
    <n v="13000"/>
    <n v="13000"/>
    <d v="2026-01-07T00:00:00"/>
    <s v="SABA.CH"/>
    <s v="Accepted"/>
    <s v="Online Transfer"/>
    <s v="Renewal"/>
    <s v="-"/>
    <s v="-"/>
    <n v="0"/>
  </r>
  <r>
    <n v="597"/>
    <x v="0"/>
    <s v="LEE15-2243"/>
    <s v="L13Z17430848"/>
    <s v="NFBGM1547FR169354"/>
    <s v="2025-01-03 13:19:11"/>
    <n v="13000"/>
    <s v="Accepted"/>
    <x v="3"/>
    <s v="Eligible"/>
    <n v="13000"/>
    <n v="13000"/>
    <d v="2026-01-07T00:00:00"/>
    <s v="SABA.CH"/>
    <s v="Accepted"/>
    <s v="Online Transfer"/>
    <s v="Renewal"/>
    <s v="-"/>
    <s v="-"/>
    <n v="0"/>
  </r>
  <r>
    <n v="598"/>
    <x v="0"/>
    <s v="BYK-304"/>
    <s v="6R263199"/>
    <s v="NF1AET306H1163193"/>
    <s v="2023-01-17 14:04:28"/>
    <n v="13000"/>
    <s v="Accepted"/>
    <x v="3"/>
    <s v="Eligible"/>
    <n v="13000"/>
    <n v="13000"/>
    <d v="2026-01-07T00:00:00"/>
    <s v="SABA.CH"/>
    <s v="Accepted"/>
    <s v="Online Transfer"/>
    <s v="Renewal"/>
    <s v="-"/>
    <s v="-"/>
    <n v="0"/>
  </r>
  <r>
    <n v="599"/>
    <x v="0"/>
    <s v="AVA-050"/>
    <s v="2ZR-2C59781"/>
    <s v="ZVW50-6158463"/>
    <s v="2021-12-13 13:01:44"/>
    <n v="15000"/>
    <s v="Accepted"/>
    <x v="3"/>
    <s v="Eligible"/>
    <n v="15000"/>
    <n v="15000"/>
    <d v="2026-01-07T00:00:00"/>
    <s v="SABA.CH"/>
    <s v="Accepted"/>
    <s v="Online Transfer"/>
    <s v="Renewal"/>
    <s v="-"/>
    <s v="-"/>
    <n v="0"/>
  </r>
  <r>
    <n v="600"/>
    <x v="0"/>
    <s v="ISL2212215"/>
    <n v="225977"/>
    <n v="10125980"/>
    <s v="2022-01-22 16:53:29"/>
    <n v="13000"/>
    <s v="Accepted"/>
    <x v="3"/>
    <s v="Eligible"/>
    <n v="13000"/>
    <n v="13000"/>
    <d v="2026-01-07T00:00:00"/>
    <s v="SABA.CH"/>
    <s v="Accepted"/>
    <s v="Online Transfer"/>
    <s v="Renewal"/>
    <s v="-"/>
    <s v="-"/>
    <n v="0"/>
  </r>
  <r>
    <n v="601"/>
    <x v="0"/>
    <s v="BSV-841"/>
    <n v="152250"/>
    <n v="1052276"/>
    <s v="2021-01-21 16:01:01"/>
    <n v="13000"/>
    <s v="Accepted"/>
    <x v="3"/>
    <s v="Eligible"/>
    <n v="13000"/>
    <n v="13000"/>
    <d v="2026-01-06T00:00:00"/>
    <s v="SABA.CH"/>
    <s v="Accepted"/>
    <s v="Cash Deposit"/>
    <s v="Renewal"/>
    <s v="-"/>
    <s v="-"/>
    <n v="0"/>
  </r>
  <r>
    <n v="602"/>
    <x v="0"/>
    <s v="BYG-976"/>
    <s v="6R267872"/>
    <s v="NF1AET306H1167872"/>
    <s v="2024-01-10 00:00:00"/>
    <n v="14000"/>
    <s v="Accepted"/>
    <x v="3"/>
    <s v="Eligible"/>
    <n v="14000"/>
    <n v="14000"/>
    <d v="2026-01-06T00:00:00"/>
    <s v="SABA.CH"/>
    <s v="Accepted"/>
    <s v="Online Transfer"/>
    <s v="Renewal"/>
    <s v="-"/>
    <s v="-"/>
    <n v="0"/>
  </r>
  <r>
    <n v="603"/>
    <x v="0"/>
    <s v="ADD-325"/>
    <s v="6R167708"/>
    <n v="1067697"/>
    <s v="2021-12-09 14:28:01"/>
    <n v="10000"/>
    <s v="Accepted"/>
    <x v="3"/>
    <s v="Eligible"/>
    <n v="10000"/>
    <n v="10000"/>
    <d v="2026-01-06T00:00:00"/>
    <s v="SABA.CH"/>
    <s v="Accepted"/>
    <s v="Online Transfer"/>
    <s v="Renewal"/>
    <s v="-"/>
    <s v="-"/>
    <n v="0"/>
  </r>
  <r>
    <n v="604"/>
    <x v="0"/>
    <s v="BVD-790"/>
    <s v="KP707885"/>
    <s v="MP180367"/>
    <s v="2025-01-21 00:00:00"/>
    <n v="13000"/>
    <s v="Accepted"/>
    <x v="3"/>
    <s v="Eligible"/>
    <n v="13000"/>
    <n v="13000"/>
    <d v="2026-01-06T00:00:00"/>
    <s v="SABA.CH"/>
    <s v="Accepted"/>
    <s v="Online Transfer"/>
    <s v="Renewal"/>
    <s v="-"/>
    <s v="-"/>
    <n v="0"/>
  </r>
  <r>
    <n v="606"/>
    <x v="0"/>
    <s v="BNR-030"/>
    <s v="R794384"/>
    <n v="1944971"/>
    <s v="2022-12-26 10:30:42"/>
    <n v="12500"/>
    <s v="Accepted"/>
    <x v="3"/>
    <s v="Eligible"/>
    <n v="12500"/>
    <n v="12500"/>
    <d v="2026-01-06T00:00:00"/>
    <s v="SABA.CH"/>
    <s v="Accepted"/>
    <s v="Online Transfer"/>
    <s v="Renewal"/>
    <s v="-"/>
    <s v="-"/>
    <n v="0"/>
  </r>
  <r>
    <n v="607"/>
    <x v="0"/>
    <s v="TUE-594"/>
    <n v="53736513"/>
    <n v="6210537"/>
    <s v="2022-01-21 12:57:28"/>
    <n v="13000"/>
    <s v="Accepted"/>
    <x v="3"/>
    <s v="Eligible"/>
    <n v="13000"/>
    <n v="13000"/>
    <d v="2026-01-06T00:00:00"/>
    <s v="SABA.CH"/>
    <s v="Accepted"/>
    <s v="Online Transfer"/>
    <s v="Renewal"/>
    <s v="-"/>
    <s v="-"/>
    <n v="0"/>
  </r>
  <r>
    <n v="608"/>
    <x v="0"/>
    <s v="TUE-593"/>
    <n v="53736509"/>
    <n v="6210533"/>
    <s v="2022-01-21 12:56:23"/>
    <n v="13000"/>
    <s v="Accepted"/>
    <x v="3"/>
    <s v="Eligible"/>
    <n v="13000"/>
    <n v="13000"/>
    <d v="2026-01-06T00:00:00"/>
    <s v="SABA.CH"/>
    <s v="Accepted"/>
    <s v="Online Transfer"/>
    <s v="Renewal"/>
    <s v="-"/>
    <s v="-"/>
    <n v="0"/>
  </r>
  <r>
    <n v="609"/>
    <x v="0"/>
    <s v="AXB-904"/>
    <n v="520017"/>
    <n v="2132712"/>
    <s v="2025-01-20 21:53:23"/>
    <n v="13000"/>
    <s v="Accepted"/>
    <x v="3"/>
    <s v="Eligible"/>
    <n v="13000"/>
    <n v="13000"/>
    <d v="2026-01-05T00:00:00"/>
    <s v="SABA.CH"/>
    <s v="Accepted"/>
    <s v="Online Transfer"/>
    <s v="Renewal"/>
    <s v="-"/>
    <s v="-"/>
    <n v="0"/>
  </r>
  <r>
    <n v="610"/>
    <x v="0"/>
    <s v="BQU-350"/>
    <n v="106904"/>
    <n v="1006879"/>
    <s v="2021-12-14 14:48:43"/>
    <n v="10000"/>
    <s v="Accepted"/>
    <x v="3"/>
    <s v="Eligible"/>
    <n v="10000"/>
    <n v="10000"/>
    <d v="2026-01-05T00:00:00"/>
    <s v="SABA.CH"/>
    <s v="Accepted"/>
    <s v="Online Transfer"/>
    <s v="Renewal"/>
    <s v="-"/>
    <s v="-"/>
    <n v="0"/>
  </r>
  <r>
    <n v="611"/>
    <x v="0"/>
    <s v="LHE231020127"/>
    <s v="G4NALH321609"/>
    <s v="NNAQL51AZKP504758"/>
    <s v="2026-01-07 00:00:00"/>
    <n v="16000"/>
    <s v="Accepted"/>
    <x v="3"/>
    <s v="Eligible"/>
    <n v="16000"/>
    <n v="16000"/>
    <d v="2026-01-05T00:00:00"/>
    <s v="SABA.CH"/>
    <s v="Accepted"/>
    <s v="Online Transfer"/>
    <s v="Conversion"/>
    <s v="-"/>
    <s v="-"/>
    <n v="0"/>
  </r>
  <r>
    <n v="612"/>
    <x v="0"/>
    <s v="BCZ-713"/>
    <n v="81014613"/>
    <s v="PR033943"/>
    <s v="2023-12-28 12:27:28"/>
    <n v="13000"/>
    <s v="Accepted"/>
    <x v="3"/>
    <s v="Eligible"/>
    <n v="13000"/>
    <n v="13000"/>
    <d v="2026-01-05T00:00:00"/>
    <s v="SABA.CH"/>
    <s v="Accepted"/>
    <s v="Online Transfer"/>
    <s v="Renewal"/>
    <s v="-"/>
    <s v="-"/>
    <n v="0"/>
  </r>
  <r>
    <n v="613"/>
    <x v="0"/>
    <s v="BEC-831"/>
    <s v="Q027285"/>
    <s v="ZRE171R-6004748"/>
    <s v="2023-01-19 15:56:00"/>
    <n v="13000"/>
    <s v="Accepted"/>
    <x v="3"/>
    <s v="Eligible"/>
    <n v="13000"/>
    <n v="13000"/>
    <d v="2026-01-05T00:00:00"/>
    <s v="SABA.CH"/>
    <s v="Accepted"/>
    <s v="Online Transfer"/>
    <s v="Renewal"/>
    <s v="-"/>
    <s v="-"/>
    <n v="0"/>
  </r>
  <r>
    <n v="614"/>
    <x v="0"/>
    <s v="BQZ-449"/>
    <n v="114652"/>
    <n v="1014605"/>
    <s v="2023-11-15 00:00:00"/>
    <n v="12500"/>
    <s v="Accepted"/>
    <x v="3"/>
    <s v="Eligible"/>
    <n v="12500"/>
    <n v="12500"/>
    <d v="2026-01-05T00:00:00"/>
    <s v="SABA.CH"/>
    <s v="Accepted"/>
    <s v="Online Transfer"/>
    <s v="Renewal"/>
    <s v="-"/>
    <s v="-"/>
    <n v="0"/>
  </r>
  <r>
    <n v="615"/>
    <x v="0"/>
    <s v="AMC-734"/>
    <n v="12945432"/>
    <s v="JR048841"/>
    <s v="2022-12-01 14:02:00"/>
    <n v="12500"/>
    <s v="Accepted"/>
    <x v="3"/>
    <s v="Eligible"/>
    <n v="12500"/>
    <n v="12500"/>
    <d v="2026-01-05T00:00:00"/>
    <s v="SABA.CH"/>
    <s v="Accepted"/>
    <s v="Online Transfer"/>
    <s v="Renewal"/>
    <s v="-"/>
    <s v="-"/>
    <n v="0"/>
  </r>
  <r>
    <n v="616"/>
    <x v="0"/>
    <s v="CCP-725"/>
    <s v="K12MR1034800"/>
    <s v="S00217455"/>
    <s v="2023-01-18 12:56:33"/>
    <n v="11000"/>
    <s v="Accepted"/>
    <x v="3"/>
    <s v="Eligible"/>
    <n v="11000"/>
    <n v="11000"/>
    <d v="2026-01-03T00:00:00"/>
    <s v="SABA.CH"/>
    <s v="Accepted"/>
    <s v="Online Transfer"/>
    <s v="Renewal"/>
    <s v="-"/>
    <s v="-"/>
    <n v="0"/>
  </r>
  <r>
    <n v="617"/>
    <x v="0"/>
    <s v="BL-6488"/>
    <s v="U350926"/>
    <s v="N214649"/>
    <s v="2025-01-18 12:03:06"/>
    <n v="13000"/>
    <s v="Accepted"/>
    <x v="3"/>
    <s v="Eligible"/>
    <n v="13000"/>
    <n v="13000"/>
    <d v="2026-01-03T00:00:00"/>
    <s v="SABA.CH"/>
    <s v="Accepted"/>
    <s v="Online Transfer"/>
    <s v="Renewal"/>
    <s v="-"/>
    <s v="-"/>
    <n v="0"/>
  </r>
  <r>
    <n v="618"/>
    <x v="0"/>
    <s v="BDA-157"/>
    <s v="E171849"/>
    <n v="713146"/>
    <s v="2024-01-17 12:01:20"/>
    <n v="13000"/>
    <s v="Accepted"/>
    <x v="3"/>
    <s v="Eligible"/>
    <n v="13000"/>
    <n v="13000"/>
    <d v="2026-01-03T00:00:00"/>
    <s v="SABA.CH"/>
    <s v="Accepted"/>
    <s v="Online Transfer"/>
    <s v="Renewal"/>
    <s v="-"/>
    <s v="-"/>
    <n v="0"/>
  </r>
  <r>
    <n v="619"/>
    <x v="0"/>
    <s v="BNY-505"/>
    <s v="Z541373"/>
    <n v="4162264"/>
    <s v="2022-10-19 15:00:46"/>
    <n v="14000"/>
    <s v="Accepted"/>
    <x v="3"/>
    <s v="Eligible"/>
    <n v="14000"/>
    <n v="14000"/>
    <d v="2026-01-02T00:00:00"/>
    <s v="SABA.CH"/>
    <s v="Accepted"/>
    <s v="Online Transfer"/>
    <s v="Renewal"/>
    <s v="-"/>
    <s v="-"/>
    <n v="0"/>
  </r>
  <r>
    <n v="620"/>
    <x v="0"/>
    <s v="SLH-4660"/>
    <n v="100702"/>
    <n v="216031"/>
    <s v="2023-01-05 19:13:52"/>
    <n v="12500"/>
    <s v="Accepted"/>
    <x v="3"/>
    <s v="Eligible"/>
    <n v="12500"/>
    <n v="12500"/>
    <d v="2026-01-02T00:00:00"/>
    <s v="SABA.CH"/>
    <s v="Accepted"/>
    <s v="Online Transfer"/>
    <s v="Renewal"/>
    <s v="-"/>
    <s v="-"/>
    <n v="0"/>
  </r>
  <r>
    <n v="621"/>
    <x v="0"/>
    <s v="BHS-518"/>
    <s v="BHS518"/>
    <s v="BHS-518"/>
    <s v="2024-01-09 16:35:45"/>
    <n v="13000"/>
    <s v="Accepted"/>
    <x v="3"/>
    <s v="Eligible"/>
    <n v="13000"/>
    <n v="13000"/>
    <d v="2026-01-02T00:00:00"/>
    <s v="SABA.CH"/>
    <s v="Accepted"/>
    <s v="Online Transfer"/>
    <s v="Renewal"/>
    <s v="-"/>
    <s v="-"/>
    <n v="0"/>
  </r>
  <r>
    <n v="622"/>
    <x v="0"/>
    <s v="RT-894"/>
    <s v="2KD6717166"/>
    <s v="KUN25R-9500650"/>
    <s v="2024-01-06 15:22:20"/>
    <n v="12500"/>
    <s v="Accepted"/>
    <x v="3"/>
    <s v="Eligible"/>
    <n v="12500"/>
    <n v="12500"/>
    <d v="2026-01-02T00:00:00"/>
    <s v="SABA.CH"/>
    <s v="Accepted"/>
    <s v="Online Transfer"/>
    <s v="Renewal"/>
    <s v="-"/>
    <s v="-"/>
    <n v="0"/>
  </r>
  <r>
    <n v="623"/>
    <x v="0"/>
    <s v="LED18-9112"/>
    <s v="SO7A7163584"/>
    <s v="JH12031810"/>
    <s v="2023-11-29 00:00:00"/>
    <n v="11000"/>
    <s v="Accepted"/>
    <x v="3"/>
    <s v="Eligible"/>
    <n v="11000"/>
    <n v="11000"/>
    <d v="2026-01-02T00:00:00"/>
    <s v="SABA.CH"/>
    <s v="Accepted"/>
    <s v="Online Transfer"/>
    <s v="Renewal"/>
    <s v="-"/>
    <s v="-"/>
    <n v="0"/>
  </r>
  <r>
    <n v="624"/>
    <x v="0"/>
    <s v="APL-190"/>
    <s v="G4NAMH329659"/>
    <s v="NNAQLS1AZKPS16542"/>
    <s v="2024-12-16 11:23:55"/>
    <n v="12500"/>
    <s v="Accepted"/>
    <x v="3"/>
    <s v="Eligible"/>
    <n v="12500"/>
    <n v="12500"/>
    <d v="2026-01-01T00:00:00"/>
    <s v="SABA.CH"/>
    <s v="Accepted"/>
    <s v="Online Transfer"/>
    <s v="Renewal"/>
    <s v="-"/>
    <s v="-"/>
    <n v="0"/>
  </r>
  <r>
    <n v="625"/>
    <x v="0"/>
    <s v="AUU-672"/>
    <n v="179536"/>
    <n v="10079535"/>
    <s v="2022-12-21 11:31:49"/>
    <n v="15000"/>
    <s v="Accepted"/>
    <x v="3"/>
    <s v="Eligible"/>
    <n v="15000"/>
    <n v="15000"/>
    <d v="2026-01-01T00:00:00"/>
    <s v="SABA.CH"/>
    <s v="Accepted"/>
    <s v="Online Transfer"/>
    <s v="Renewal"/>
    <s v="-"/>
    <s v="-"/>
    <n v="0"/>
  </r>
  <r>
    <n v="626"/>
    <x v="0"/>
    <s v="BQK-289"/>
    <s v="Z561866"/>
    <s v="NZE170R-4187057"/>
    <s v="2022-11-09 16:34:00"/>
    <n v="13000"/>
    <s v="Accepted"/>
    <x v="3"/>
    <s v="Eligible"/>
    <n v="13000"/>
    <n v="13000"/>
    <d v="2026-01-01T00:00:00"/>
    <s v="SABA.CH"/>
    <s v="Accepted"/>
    <s v="Online Transfer"/>
    <s v="Renewal"/>
    <s v="-"/>
    <s v="-"/>
    <n v="0"/>
  </r>
  <r>
    <n v="627"/>
    <x v="0"/>
    <s v="LES19-8080"/>
    <n v="4038949"/>
    <n v="1801241"/>
    <d v="2019-11-04T01:23:00"/>
    <n v="8166"/>
    <s v="Manually"/>
    <x v="3"/>
    <s v="Eligible"/>
    <n v="8166"/>
    <n v="8166"/>
    <d v="2026-01-05T00:00:00"/>
    <s v="SABA.CH"/>
    <s v="Manually"/>
    <s v="Online Transfer"/>
    <s v="Renewal"/>
    <s v="-"/>
    <s v="-"/>
    <m/>
  </r>
  <r>
    <n v="628"/>
    <x v="0"/>
    <s v="LED16-7685"/>
    <s v="Q031064"/>
    <n v="6008540"/>
    <d v="2019-11-04T03:23:00"/>
    <n v="8166"/>
    <s v="Manually"/>
    <x v="3"/>
    <s v="Eligible"/>
    <n v="8166"/>
    <n v="8166"/>
    <d v="2026-01-05T00:00:00"/>
    <s v="SABA.CH"/>
    <s v="Manually"/>
    <s v="Online Transfer"/>
    <s v="Renewal"/>
    <s v="-"/>
    <s v="-"/>
    <m/>
  </r>
  <r>
    <n v="629"/>
    <x v="0"/>
    <s v="LED19-9753"/>
    <s v="Z554945"/>
    <n v="4180837"/>
    <d v="2019-11-04T04:42:00"/>
    <n v="8166"/>
    <s v="Manually"/>
    <x v="3"/>
    <s v="Eligible"/>
    <n v="8166"/>
    <n v="8166"/>
    <d v="2026-01-05T00:00:00"/>
    <s v="SABA.CH"/>
    <s v="Manually"/>
    <s v="Online Transfer"/>
    <s v="Renewal"/>
    <s v="-"/>
    <s v="-"/>
    <m/>
  </r>
  <r>
    <n v="630"/>
    <x v="0"/>
    <s v="LEC16-3603"/>
    <s v="PKF620765"/>
    <n v="527600"/>
    <d v="2019-11-04T04:44:00"/>
    <n v="8166"/>
    <s v="Manually"/>
    <x v="3"/>
    <s v="Eligible"/>
    <n v="8166"/>
    <n v="8166"/>
    <d v="2026-01-05T00:00:00"/>
    <s v="SABA.CH"/>
    <s v="Manually"/>
    <s v="Online Transfer"/>
    <s v="Renewal"/>
    <s v="-"/>
    <s v="-"/>
    <m/>
  </r>
  <r>
    <n v="631"/>
    <x v="0"/>
    <s v="LES12-4144"/>
    <n v="30202"/>
    <n v="90000069"/>
    <d v="2021-01-16T00:00:00"/>
    <n v="7500"/>
    <s v="Manually"/>
    <x v="3"/>
    <s v="Eligible"/>
    <n v="7500"/>
    <n v="7500"/>
    <d v="2026-01-06T00:00:00"/>
    <s v="SABA.CH"/>
    <s v="Manually"/>
    <s v="Cash Deposit"/>
    <s v="Renewal"/>
    <s v="-"/>
    <s v="-"/>
    <m/>
  </r>
  <r>
    <n v="632"/>
    <x v="0"/>
    <s v="AND-165"/>
    <n v="8190813"/>
    <s v="N155059"/>
    <d v="2022-01-22T12:00:00"/>
    <n v="7500"/>
    <s v="Manually"/>
    <x v="3"/>
    <s v="Eligible"/>
    <n v="7500"/>
    <n v="7500"/>
    <d v="2026-01-06T00:00:00"/>
    <s v="SABA.CH"/>
    <s v="Manually"/>
    <s v="Cash Deposit"/>
    <s v="Renewal"/>
    <s v="-"/>
    <s v="-"/>
    <m/>
  </r>
  <r>
    <n v="633"/>
    <x v="0"/>
    <s v="AND-295"/>
    <s v="A050187"/>
    <s v="N017978"/>
    <d v="2022-01-22T12:00:00"/>
    <n v="7500"/>
    <s v="Manually"/>
    <x v="3"/>
    <s v="Eligible"/>
    <n v="7500"/>
    <n v="7500"/>
    <d v="2026-01-06T00:00:00"/>
    <s v="SABA.CH"/>
    <s v="Manually"/>
    <s v="Cash Deposit"/>
    <s v="Renewal"/>
    <s v="-"/>
    <s v="-"/>
    <m/>
  </r>
  <r>
    <n v="634"/>
    <x v="0"/>
    <s v="BPG-962"/>
    <s v="PK10K135153"/>
    <s v="NF1AVK31H10035014"/>
    <d v="2020-11-04T12:36:00"/>
    <n v="8218"/>
    <s v="Manually"/>
    <x v="3"/>
    <s v="Eligible"/>
    <n v="8217"/>
    <n v="8217"/>
    <d v="2026-01-12T00:00:00"/>
    <s v="SABA.CH"/>
    <s v="Manually"/>
    <s v="Cheque"/>
    <s v="Renewal"/>
    <s v="-"/>
    <s v="-"/>
    <m/>
  </r>
  <r>
    <n v="635"/>
    <x v="0"/>
    <s v="JX-5554"/>
    <n v="69387"/>
    <s v="JX-5554"/>
    <d v="2025-01-07T02:01:00"/>
    <n v="10000"/>
    <s v="Manually"/>
    <x v="3"/>
    <s v="Eligible"/>
    <n v="10000"/>
    <n v="10000"/>
    <d v="2026-01-21T00:00:00"/>
    <s v="SABA.CH"/>
    <s v="Manually"/>
    <s v="Cash Deposit"/>
    <s v="Renewal"/>
    <s v="-"/>
    <s v="-"/>
    <m/>
  </r>
  <r>
    <n v="636"/>
    <x v="0"/>
    <s v="KH-9329"/>
    <s v="D4BBV-355792"/>
    <s v="KH-9329"/>
    <d v="2025-01-07T12:18:00"/>
    <n v="10000"/>
    <s v="Manually"/>
    <x v="3"/>
    <s v="Eligible"/>
    <n v="10000"/>
    <n v="10000"/>
    <d v="2026-01-21T00:00:00"/>
    <s v="SABA.CH"/>
    <s v="Manually"/>
    <s v="Cash Deposit"/>
    <s v="Renewal"/>
    <s v="-"/>
    <s v="-"/>
    <m/>
  </r>
  <r>
    <n v="637"/>
    <x v="0"/>
    <s v="BMD-134"/>
    <s v="BMD-134(A)"/>
    <s v="BMD-134"/>
    <d v="2025-01-28T00:00:00"/>
    <n v="12220"/>
    <s v="Manually"/>
    <x v="3"/>
    <s v="Eligible"/>
    <n v="12220"/>
    <n v="12220"/>
    <d v="2026-01-29T00:00:00"/>
    <s v="SABA.CH"/>
    <s v="Manually"/>
    <s v="Online Transfer"/>
    <s v="Renewal"/>
    <s v="-"/>
    <s v="-"/>
    <m/>
  </r>
  <r>
    <n v="638"/>
    <x v="0"/>
    <s v="BHR-289"/>
    <s v="BHR-289(A)"/>
    <s v="BHR-289"/>
    <d v="2025-01-28T01:33:00"/>
    <n v="12220"/>
    <s v="Manually"/>
    <x v="3"/>
    <s v="Eligible"/>
    <n v="12220"/>
    <n v="12220"/>
    <d v="2026-01-29T00:00:00"/>
    <s v="SABA.CH"/>
    <s v="Manually"/>
    <s v="Online Transfer"/>
    <s v="Renewal"/>
    <s v="-"/>
    <s v="-"/>
    <m/>
  </r>
  <r>
    <n v="639"/>
    <x v="0"/>
    <s v="BQZ-550"/>
    <s v="BQZ-550(A)"/>
    <s v="BQZ-550"/>
    <d v="2025-01-28T03:47:00"/>
    <n v="12220"/>
    <s v="Manually"/>
    <x v="3"/>
    <s v="Eligible"/>
    <n v="12220"/>
    <n v="12220"/>
    <d v="2026-01-29T00:00:00"/>
    <s v="SABA.CH"/>
    <s v="Manually"/>
    <s v="Online Transfer"/>
    <s v="Renewal"/>
    <s v="-"/>
    <s v="-"/>
    <m/>
  </r>
  <r>
    <n v="640"/>
    <x v="0"/>
    <s v="ANU-330"/>
    <n v="226654"/>
    <n v="403631"/>
    <d v="2023-01-18T11:20:00"/>
    <n v="7520"/>
    <s v="Manually"/>
    <x v="3"/>
    <s v="Eligible"/>
    <n v="7520"/>
    <n v="7520"/>
    <d v="2026-01-30T00:00:00"/>
    <s v="SABA.CH"/>
    <s v="Manually"/>
    <s v="Cheque"/>
    <s v="Renewal"/>
    <s v="-"/>
    <s v="-"/>
    <m/>
  </r>
  <r>
    <n v="641"/>
    <x v="0"/>
    <s v="BKX-025"/>
    <s v="PKB708130"/>
    <s v="BKX-025"/>
    <d v="2025-01-17T12:00:00"/>
    <n v="11000"/>
    <s v="Manually"/>
    <x v="3"/>
    <s v="Eligible"/>
    <n v="10340"/>
    <n v="10340"/>
    <d v="2026-01-29T00:00:00"/>
    <s v="SABA.CH"/>
    <s v="Manually"/>
    <s v="Cheque"/>
    <s v="Renewal"/>
    <s v="-"/>
    <s v="-"/>
    <m/>
  </r>
  <r>
    <n v="642"/>
    <x v="0"/>
    <s v="AXJ-536"/>
    <s v="PKT1018156"/>
    <s v="SV308PK01134682"/>
    <s v="2025-02-01 18:52:48"/>
    <n v="13000"/>
    <s v="Accepted"/>
    <x v="4"/>
    <s v="Eligible"/>
    <n v="13000"/>
    <n v="13000"/>
    <d v="2026-01-24T00:00:00"/>
    <s v="SHAHROZ"/>
    <s v="Accepted"/>
    <s v="Online Transfer"/>
    <s v="Renewal"/>
    <s v="-"/>
    <s v="-"/>
    <n v="0"/>
  </r>
  <r>
    <n v="643"/>
    <x v="0"/>
    <s v="AKJ-994"/>
    <s v="15A-3002719"/>
    <s v="NFBGD86596R127025"/>
    <s v="2025-02-01 15:45:48"/>
    <n v="13000"/>
    <s v="Accepted"/>
    <x v="4"/>
    <s v="Eligible"/>
    <n v="13000"/>
    <n v="13000"/>
    <d v="2026-01-24T00:00:00"/>
    <s v="SHAHROZ"/>
    <s v="Accepted"/>
    <s v="Online Transfer"/>
    <s v="Renewal"/>
    <s v="-"/>
    <s v="-"/>
    <n v="0"/>
  </r>
  <r>
    <n v="644"/>
    <x v="0"/>
    <s v="KHI612364"/>
    <s v="1GD5280589"/>
    <s v="R5559599"/>
    <s v="2023-01-06 16:28:52"/>
    <n v="13000"/>
    <s v="Accepted"/>
    <x v="4"/>
    <s v="Eligible"/>
    <n v="13000"/>
    <n v="13000"/>
    <d v="2026-01-24T00:00:00"/>
    <s v="SHAHROZ"/>
    <s v="Accepted"/>
    <s v="Online Transfer"/>
    <s v="Renewal"/>
    <s v="-"/>
    <s v="-"/>
    <n v="0"/>
  </r>
  <r>
    <n v="645"/>
    <x v="0"/>
    <s v="AHW-605"/>
    <s v="Q071317"/>
    <n v="6048807"/>
    <s v="2024-01-30 18:34:13"/>
    <n v="13000"/>
    <s v="Accepted"/>
    <x v="4"/>
    <s v="Eligible"/>
    <n v="13000"/>
    <n v="13000"/>
    <d v="2026-01-22T00:00:00"/>
    <s v="SHAHROZ"/>
    <s v="Accepted"/>
    <s v="Online Transfer"/>
    <s v="Renewal"/>
    <s v="-"/>
    <s v="-"/>
    <n v="0"/>
  </r>
  <r>
    <n v="646"/>
    <x v="0"/>
    <s v="BSS-739"/>
    <s v="2A15234"/>
    <s v="R-7009006"/>
    <s v="2023-01-30 17:34:27"/>
    <n v="8000"/>
    <s v="Accepted"/>
    <x v="4"/>
    <s v="Eligible"/>
    <n v="8000"/>
    <n v="8000"/>
    <d v="2026-01-30T00:00:00"/>
    <s v="SHAHROZ"/>
    <s v="Accepted"/>
    <s v="Online Transfer"/>
    <s v="Renewal"/>
    <s v="-"/>
    <s v="-"/>
    <n v="0"/>
  </r>
  <r>
    <n v="647"/>
    <x v="0"/>
    <s v="LHE2312232"/>
    <s v="6R289764"/>
    <s v="NF1AET306H1189788"/>
    <s v="2025-02-01 00:00:00"/>
    <n v="13000"/>
    <s v="Accepted"/>
    <x v="4"/>
    <s v="Eligible"/>
    <n v="13000"/>
    <n v="13000"/>
    <d v="2026-01-30T00:00:00"/>
    <s v="SHAHROZ"/>
    <s v="Accepted"/>
    <s v="Online Transfer"/>
    <s v="Renewal"/>
    <s v="-"/>
    <s v="-"/>
    <n v="0"/>
  </r>
  <r>
    <n v="648"/>
    <x v="0"/>
    <s v="AMQ-278"/>
    <n v="242410"/>
    <n v="10142408"/>
    <s v="2026-01-30 00:00:00"/>
    <n v="13000"/>
    <s v="Accepted"/>
    <x v="4"/>
    <s v="Eligible"/>
    <n v="13000"/>
    <n v="13000"/>
    <d v="2026-01-30T00:00:00"/>
    <s v="SHAHROZ"/>
    <s v="Accepted"/>
    <s v="Online Transfer"/>
    <s v="Conversion"/>
    <s v="-"/>
    <s v="-"/>
    <n v="0"/>
  </r>
  <r>
    <n v="649"/>
    <x v="0"/>
    <s v="RWL11020243"/>
    <n v="292445"/>
    <n v="7000088"/>
    <s v="2024-10-03 11:22:52"/>
    <n v="16000"/>
    <s v="Pending"/>
    <x v="4"/>
    <s v="Not Eligible"/>
    <n v="0"/>
    <n v="0"/>
    <s v="-"/>
    <s v="SHAHROZ"/>
    <s v="-"/>
    <s v="-"/>
    <s v="-"/>
    <s v="-"/>
    <s v="-"/>
    <s v="Vehicle Pertain to Leasing"/>
  </r>
  <r>
    <n v="650"/>
    <x v="0"/>
    <s v="BQM-847"/>
    <s v="R18Z12952814"/>
    <s v="NFBFC6663KR056247"/>
    <s v="2025-02-06 15:51:08"/>
    <n v="13000"/>
    <s v="Accepted"/>
    <x v="4"/>
    <s v="Eligible"/>
    <n v="13000"/>
    <n v="13000"/>
    <d v="2026-01-28T00:00:00"/>
    <s v="SHAHROZ"/>
    <s v="Accepted"/>
    <s v="Online Transfer"/>
    <s v="Renewal"/>
    <s v="-"/>
    <s v="-"/>
    <n v="0"/>
  </r>
  <r>
    <n v="651"/>
    <x v="0"/>
    <s v="TMP-688"/>
    <n v="286865"/>
    <s v="R7000060"/>
    <s v="2024-04-18 00:00:00"/>
    <n v="10000"/>
    <s v="Accepted"/>
    <x v="4"/>
    <s v="Eligible"/>
    <n v="10000"/>
    <n v="10000"/>
    <d v="2026-01-29T00:00:00"/>
    <s v="SHAHROZ"/>
    <s v="Accepted"/>
    <s v="Online Transfer"/>
    <s v="Renewal"/>
    <s v="-"/>
    <s v="-"/>
    <n v="0"/>
  </r>
  <r>
    <n v="652"/>
    <x v="0"/>
    <s v="ATV-90"/>
    <s v="G4N4MU095387"/>
    <s v="PMHJ2813SMN203613"/>
    <s v="2025-02-01 13:51:20"/>
    <n v="15500"/>
    <s v="Accepted"/>
    <x v="4"/>
    <s v="Eligible"/>
    <n v="15500"/>
    <n v="15500"/>
    <d v="2026-01-28T00:00:00"/>
    <s v="SHAHROZ"/>
    <s v="Accepted"/>
    <s v="Online Transfer"/>
    <s v="Renewal"/>
    <s v="-"/>
    <s v="-"/>
    <n v="0"/>
  </r>
  <r>
    <n v="653"/>
    <x v="0"/>
    <s v="AYT-112"/>
    <n v="1540349"/>
    <s v="R100345"/>
    <s v="2024-01-02 16:10:33"/>
    <n v="15500"/>
    <s v="Accepted"/>
    <x v="4"/>
    <s v="Eligible"/>
    <n v="15500"/>
    <n v="15500"/>
    <d v="2026-01-28T00:00:00"/>
    <s v="SHAHROZ"/>
    <s v="Accepted"/>
    <s v="Cash Deposit"/>
    <s v="Renewal"/>
    <s v="-"/>
    <s v="-"/>
    <n v="0"/>
  </r>
  <r>
    <n v="654"/>
    <x v="0"/>
    <s v="BVY-415"/>
    <s v="Q358313"/>
    <s v="R-7057554"/>
    <s v="2024-10-11 00:00:00"/>
    <n v="9500"/>
    <s v="Accepted"/>
    <x v="4"/>
    <s v="Eligible"/>
    <n v="9500"/>
    <n v="9500"/>
    <d v="2026-01-26T00:00:00"/>
    <s v="SHAHROZ"/>
    <s v="Accepted"/>
    <s v="Online Transfer"/>
    <s v="Renewal"/>
    <s v="-"/>
    <s v="-"/>
    <n v="0"/>
  </r>
  <r>
    <n v="655"/>
    <x v="0"/>
    <s v="AUD-758"/>
    <s v="G4NAMH306705"/>
    <s v="NNAQL62AZKP306057"/>
    <s v="2023-09-02 14:49:39"/>
    <n v="10000"/>
    <s v="Accepted"/>
    <x v="4"/>
    <s v="Eligible"/>
    <n v="10000"/>
    <n v="10000"/>
    <d v="2026-01-21T00:00:00"/>
    <s v="SHAHROZ"/>
    <s v="Accepted"/>
    <s v="Online Transfer"/>
    <s v="Renewal"/>
    <s v="-"/>
    <s v="-"/>
    <n v="0"/>
  </r>
  <r>
    <n v="656"/>
    <x v="0"/>
    <s v="KHI51202413"/>
    <s v="URJ-2024171789"/>
    <s v="URJ-202-4171789"/>
    <s v="2024-01-05 13:19:44"/>
    <n v="13000"/>
    <s v="Accepted"/>
    <x v="4"/>
    <s v="Eligible"/>
    <n v="13000"/>
    <n v="13000"/>
    <d v="2026-01-28T00:00:00"/>
    <s v="SHAHROZ"/>
    <s v="Accepted"/>
    <s v="Online Transfer"/>
    <s v="Renewal"/>
    <s v="-"/>
    <s v="-"/>
    <n v="0"/>
  </r>
  <r>
    <n v="657"/>
    <x v="0"/>
    <s v="OKR622025"/>
    <n v="338399"/>
    <n v="1238486"/>
    <s v="2025-02-06 16:23:18"/>
    <n v="15500"/>
    <s v="Accepted"/>
    <x v="4"/>
    <s v="Eligible"/>
    <n v="15500"/>
    <n v="15500"/>
    <d v="2026-01-28T00:00:00"/>
    <s v="SHAHROZ"/>
    <s v="Accepted"/>
    <s v="Online Transfer"/>
    <s v="Renewal"/>
    <s v="-"/>
    <s v="-"/>
    <n v="0"/>
  </r>
  <r>
    <n v="658"/>
    <x v="0"/>
    <s v="AUM-860"/>
    <n v="2556353"/>
    <s v="0163125"/>
    <s v="2025-02-03 15:21:34"/>
    <n v="13000"/>
    <s v="Accepted"/>
    <x v="4"/>
    <s v="Eligible"/>
    <n v="13000"/>
    <n v="13000"/>
    <d v="2026-01-27T00:00:00"/>
    <s v="SHAHROZ"/>
    <s v="Accepted"/>
    <s v="Online Transfer"/>
    <s v="Renewal"/>
    <s v="-"/>
    <s v="-"/>
    <n v="0"/>
  </r>
  <r>
    <n v="659"/>
    <x v="0"/>
    <s v="BXJ-308"/>
    <s v="L12B51014256"/>
    <s v="BXJ-308"/>
    <s v="2025-01-25 14:56:33"/>
    <n v="13000"/>
    <s v="Accepted"/>
    <x v="4"/>
    <s v="Eligible"/>
    <n v="13000"/>
    <n v="13000"/>
    <d v="2026-01-27T00:00:00"/>
    <s v="SHAHROZ"/>
    <s v="Accepted"/>
    <s v="Online Transfer"/>
    <s v="Renewal"/>
    <s v="-"/>
    <s v="-"/>
    <n v="0"/>
  </r>
  <r>
    <n v="660"/>
    <x v="0"/>
    <s v="BN-1124"/>
    <s v="9Z08290"/>
    <s v="0907080"/>
    <s v="2025-02-08 17:35:48"/>
    <n v="15500"/>
    <s v="Accepted"/>
    <x v="4"/>
    <s v="Eligible"/>
    <n v="15500"/>
    <n v="15500"/>
    <d v="2026-01-26T00:00:00"/>
    <s v="SHAHROZ"/>
    <s v="Accepted"/>
    <s v="Online Transfer"/>
    <s v="Renewal"/>
    <s v="-"/>
    <s v="-"/>
    <n v="0"/>
  </r>
  <r>
    <n v="661"/>
    <x v="0"/>
    <s v="CAV-5968"/>
    <s v="270Y34"/>
    <s v="PM00912"/>
    <s v="2025-02-07 16:53:47"/>
    <n v="12500"/>
    <s v="Accepted"/>
    <x v="4"/>
    <s v="Eligible"/>
    <n v="12500"/>
    <n v="12500"/>
    <d v="2026-01-26T00:00:00"/>
    <s v="SHAHROZ"/>
    <s v="Accepted"/>
    <s v="Cash Deposit"/>
    <s v="Renewal"/>
    <s v="-"/>
    <s v="-"/>
    <n v="0"/>
  </r>
  <r>
    <n v="662"/>
    <x v="0"/>
    <s v="CAV-2134"/>
    <s v="270Y15"/>
    <s v="PM00911"/>
    <s v="2025-02-07 16:19:09"/>
    <n v="12500"/>
    <s v="Accepted"/>
    <x v="4"/>
    <s v="Eligible"/>
    <n v="12500"/>
    <n v="12500"/>
    <d v="2026-01-26T00:00:00"/>
    <s v="SHAHROZ"/>
    <s v="Accepted"/>
    <s v="Cash Deposit"/>
    <s v="Renewal"/>
    <s v="-"/>
    <s v="-"/>
    <n v="0"/>
  </r>
  <r>
    <n v="663"/>
    <x v="0"/>
    <s v="AUD-632 (lhr)"/>
    <n v="1000950"/>
    <n v="101025"/>
    <s v="2025-01-17 12:47:48"/>
    <n v="11000"/>
    <s v="Accepted"/>
    <x v="4"/>
    <s v="Eligible"/>
    <n v="11000"/>
    <n v="11000"/>
    <d v="2026-01-26T00:00:00"/>
    <s v="SHAHROZ"/>
    <s v="Accepted"/>
    <s v="Online Transfer"/>
    <s v="Renewal"/>
    <s v="-"/>
    <s v="-"/>
    <n v="0"/>
  </r>
  <r>
    <n v="664"/>
    <x v="0"/>
    <s v="BFH-85"/>
    <s v="9Z08769"/>
    <s v="ZVG10R-0907518"/>
    <s v="2025-02-10 13:41:06"/>
    <n v="13500"/>
    <s v="Accepted"/>
    <x v="4"/>
    <s v="Eligible"/>
    <n v="13500"/>
    <n v="13500"/>
    <d v="2026-01-26T00:00:00"/>
    <s v="SHAHROZ"/>
    <s v="Accepted"/>
    <s v="Online Transfer"/>
    <s v="Renewal"/>
    <s v="-"/>
    <s v="-"/>
    <n v="0"/>
  </r>
  <r>
    <n v="665"/>
    <x v="0"/>
    <s v="BZG-997"/>
    <s v="6R292725"/>
    <s v="H1192724"/>
    <s v="2024-01-10 15:21:43"/>
    <n v="14500"/>
    <s v="Accepted"/>
    <x v="4"/>
    <s v="Eligible"/>
    <n v="14500"/>
    <n v="14500"/>
    <d v="2026-01-26T00:00:00"/>
    <s v="SHAHROZ"/>
    <s v="Accepted"/>
    <s v="Online Transfer"/>
    <s v="Renewal"/>
    <s v="-"/>
    <s v="-"/>
    <n v="0"/>
  </r>
  <r>
    <n v="666"/>
    <x v="0"/>
    <s v="FSL5122272"/>
    <s v="6R261255"/>
    <s v="NF1AET306H1161185"/>
    <s v="2026-01-27 00:00:00"/>
    <n v="17000"/>
    <s v="Accepted"/>
    <x v="4"/>
    <s v="Eligible"/>
    <n v="17000"/>
    <n v="17000"/>
    <d v="2026-01-23T00:00:00"/>
    <s v="SHAHROZ"/>
    <s v="Accepted"/>
    <s v="Online Transfer"/>
    <s v="Conversion"/>
    <s v="-"/>
    <s v="-"/>
    <n v="0"/>
  </r>
  <r>
    <n v="667"/>
    <x v="0"/>
    <s v="KHI42202538"/>
    <s v="B605951"/>
    <s v="W106067"/>
    <s v="2025-02-04 16:28:29"/>
    <n v="13000"/>
    <s v="Accepted"/>
    <x v="4"/>
    <s v="Eligible"/>
    <n v="13000"/>
    <n v="13000"/>
    <d v="2026-01-26T00:00:00"/>
    <s v="SHAHROZ"/>
    <s v="Accepted"/>
    <s v="Online Transfer"/>
    <s v="Renewal"/>
    <s v="-"/>
    <s v="-"/>
    <n v="0"/>
  </r>
  <r>
    <n v="668"/>
    <x v="0"/>
    <s v="BLR-428"/>
    <s v="PK10K115073"/>
    <s v="NF1AVK31H10015051"/>
    <s v="2025-02-11 00:00:00"/>
    <n v="8000"/>
    <s v="Accepted"/>
    <x v="4"/>
    <s v="Eligible"/>
    <n v="8000"/>
    <n v="8000"/>
    <d v="2026-01-26T00:00:00"/>
    <s v="SHAHROZ"/>
    <s v="Accepted"/>
    <s v="Online Transfer"/>
    <s v="Renewal"/>
    <s v="-"/>
    <s v="-"/>
    <n v="0"/>
  </r>
  <r>
    <n v="669"/>
    <x v="0"/>
    <s v="SKT2220242"/>
    <n v="2639675"/>
    <n v="436660"/>
    <s v="2024-02-02 16:55:28"/>
    <n v="10000"/>
    <s v="Accepted"/>
    <x v="4"/>
    <s v="Eligible"/>
    <n v="10000"/>
    <n v="10000"/>
    <d v="2026-01-22T00:00:00"/>
    <s v="SHAHROZ"/>
    <s v="Accepted"/>
    <s v="Online Transfer"/>
    <s v="Renewal"/>
    <s v="-"/>
    <s v="-"/>
    <n v="0"/>
  </r>
  <r>
    <n v="670"/>
    <x v="0"/>
    <s v="AEN-029"/>
    <s v="2A24824"/>
    <s v="R9509907"/>
    <s v="2024-01-10 14:25:08"/>
    <n v="14500"/>
    <s v="Accepted"/>
    <x v="4"/>
    <s v="Eligible"/>
    <n v="14500"/>
    <n v="14500"/>
    <d v="2026-01-23T00:00:00"/>
    <s v="SHAHROZ"/>
    <s v="Accepted"/>
    <s v="Online Transfer"/>
    <s v="Renewal"/>
    <s v="-"/>
    <s v="-"/>
    <n v="0"/>
  </r>
  <r>
    <n v="671"/>
    <x v="0"/>
    <s v="SA-7008"/>
    <n v="2839620"/>
    <n v="254390"/>
    <s v="2025-01-15 17:58:42"/>
    <n v="15500"/>
    <s v="Accepted"/>
    <x v="4"/>
    <s v="Eligible"/>
    <n v="15500"/>
    <n v="15500"/>
    <d v="2026-01-23T00:00:00"/>
    <s v="SHAHROZ"/>
    <s v="Accepted"/>
    <s v="Online Transfer"/>
    <s v="Renewal"/>
    <s v="-"/>
    <s v="-"/>
    <n v="0"/>
  </r>
  <r>
    <n v="672"/>
    <x v="0"/>
    <s v="KHI101202421"/>
    <s v="Q368401"/>
    <n v="7067593"/>
    <s v="2024-01-10 14:54:45"/>
    <n v="15000"/>
    <s v="Accepted"/>
    <x v="4"/>
    <s v="Eligible"/>
    <n v="15000"/>
    <n v="15000"/>
    <d v="2026-01-22T00:00:00"/>
    <s v="SHAHROZ"/>
    <s v="Accepted"/>
    <s v="Online Transfer"/>
    <s v="Renewal"/>
    <s v="-"/>
    <s v="-"/>
    <n v="0"/>
  </r>
  <r>
    <n v="673"/>
    <x v="0"/>
    <s v="BXP-318"/>
    <s v="Q098891"/>
    <n v="6076371"/>
    <s v="2023-01-26 18:22:22"/>
    <n v="15500"/>
    <s v="Accepted"/>
    <x v="4"/>
    <s v="Eligible"/>
    <n v="15500"/>
    <n v="15500"/>
    <d v="2026-01-22T00:00:00"/>
    <s v="SHAHROZ"/>
    <s v="Accepted"/>
    <s v="Online Transfer"/>
    <s v="Renewal"/>
    <s v="-"/>
    <s v="-"/>
    <n v="0"/>
  </r>
  <r>
    <n v="675"/>
    <x v="0"/>
    <s v="BZT-207"/>
    <n v="297545"/>
    <n v="1197518"/>
    <s v="2025-01-30 18:01:00"/>
    <n v="11000"/>
    <s v="Accepted"/>
    <x v="4"/>
    <s v="Eligible"/>
    <n v="11000"/>
    <n v="11000"/>
    <d v="2026-01-21T00:00:00"/>
    <s v="SHAHROZ"/>
    <s v="Accepted"/>
    <s v="Online Transfer"/>
    <s v="Renewal"/>
    <s v="-"/>
    <s v="-"/>
    <n v="0"/>
  </r>
  <r>
    <n v="676"/>
    <x v="0"/>
    <s v="CAK-539"/>
    <s v="R06A-L264696"/>
    <s v="HA36S-619792"/>
    <s v="2026-01-21 00:00:00"/>
    <n v="16000"/>
    <s v="Accepted"/>
    <x v="4"/>
    <s v="Eligible"/>
    <n v="16000"/>
    <n v="16000"/>
    <d v="2026-01-21T00:00:00"/>
    <s v="SHAHROZ"/>
    <s v="Accepted"/>
    <s v="Online Transfer"/>
    <s v="Conversion"/>
    <s v="-"/>
    <s v="-"/>
    <n v="0"/>
  </r>
  <r>
    <n v="677"/>
    <x v="0"/>
    <s v="BL-1107"/>
    <s v="2TRA972495"/>
    <s v="TGN166R-0894442"/>
    <s v="2026-01-22 00:00:00"/>
    <n v="13000"/>
    <s v="Accepted"/>
    <x v="4"/>
    <s v="Eligible"/>
    <n v="13000"/>
    <n v="13000"/>
    <d v="2026-01-21T00:00:00"/>
    <s v="SHAHROZ"/>
    <s v="Accepted"/>
    <s v="Online Transfer"/>
    <s v="Conversion"/>
    <s v="-"/>
    <s v="-"/>
    <n v="0"/>
  </r>
  <r>
    <n v="678"/>
    <x v="0"/>
    <s v="AUL-305"/>
    <n v="505698"/>
    <s v="C1002781"/>
    <s v="2025-01-16 10:40:37"/>
    <n v="12500"/>
    <s v="Accepted"/>
    <x v="4"/>
    <s v="Eligible"/>
    <n v="12500"/>
    <n v="12500"/>
    <d v="2026-01-21T00:00:00"/>
    <s v="SHAHROZ"/>
    <s v="Accepted"/>
    <s v="Online Transfer"/>
    <s v="Renewal"/>
    <s v="-"/>
    <s v="-"/>
    <n v="0"/>
  </r>
  <r>
    <n v="679"/>
    <x v="0"/>
    <s v="BES-730"/>
    <s v="L15Z14812272"/>
    <s v="NFBDG183XXSR028933"/>
    <s v="2025-01-24 14:37:03"/>
    <n v="10000"/>
    <s v="Accepted"/>
    <x v="4"/>
    <s v="Eligible"/>
    <n v="10000"/>
    <n v="10000"/>
    <d v="2026-01-21T00:00:00"/>
    <s v="SHAHROZ"/>
    <s v="Accepted"/>
    <s v="Online Transfer"/>
    <s v="Renewal"/>
    <s v="-"/>
    <s v="-"/>
    <n v="0"/>
  </r>
  <r>
    <n v="680"/>
    <x v="0"/>
    <s v="BPW-230"/>
    <n v="481509"/>
    <s v="C1004231"/>
    <s v="2025-01-29 14:46:07"/>
    <n v="13000"/>
    <s v="Accepted"/>
    <x v="4"/>
    <s v="Eligible"/>
    <n v="13000"/>
    <n v="13000"/>
    <d v="2026-01-21T00:00:00"/>
    <s v="SHAHROZ"/>
    <s v="Accepted"/>
    <s v="Cash Deposit"/>
    <s v="Renewal"/>
    <s v="-"/>
    <s v="-"/>
    <n v="0"/>
  </r>
  <r>
    <n v="681"/>
    <x v="0"/>
    <s v="AUH-018"/>
    <s v="AUH-018"/>
    <n v="2012304"/>
    <s v="2025-01-29 14:18:28"/>
    <n v="15000"/>
    <s v="Accepted"/>
    <x v="4"/>
    <s v="Eligible"/>
    <n v="15000"/>
    <n v="15000"/>
    <d v="2026-01-20T00:00:00"/>
    <s v="SHAHROZ"/>
    <s v="Accepted"/>
    <s v="Online Transfer"/>
    <s v="Renewal"/>
    <s v="-"/>
    <s v="-"/>
    <n v="0"/>
  </r>
  <r>
    <n v="682"/>
    <x v="0"/>
    <s v="BYJ-201"/>
    <s v="Q103269"/>
    <n v="6080776"/>
    <s v="2025-02-04 17:15:06"/>
    <n v="12000"/>
    <s v="Accepted"/>
    <x v="4"/>
    <s v="Eligible"/>
    <n v="12000"/>
    <n v="12000"/>
    <d v="2026-01-20T00:00:00"/>
    <s v="SHAHROZ"/>
    <s v="Accepted"/>
    <s v="Online Transfer"/>
    <s v="Renewal"/>
    <s v="-"/>
    <s v="-"/>
    <n v="0"/>
  </r>
  <r>
    <n v="683"/>
    <x v="0"/>
    <s v="MUL16120241"/>
    <n v="530436"/>
    <n v="1011030"/>
    <s v="2024-01-16 16:25:01"/>
    <n v="15500"/>
    <s v="Accepted"/>
    <x v="4"/>
    <s v="Eligible"/>
    <n v="15500"/>
    <n v="15500"/>
    <d v="2026-01-20T00:00:00"/>
    <s v="SHAHROZ"/>
    <s v="Accepted"/>
    <s v="Online Transfer"/>
    <s v="Renewal"/>
    <s v="-"/>
    <s v="-"/>
    <n v="0"/>
  </r>
  <r>
    <n v="684"/>
    <x v="0"/>
    <s v="KHI1912268"/>
    <s v="Q083130"/>
    <n v="6060586"/>
    <s v="2022-01-19 16:09:01"/>
    <n v="15500"/>
    <s v="Accepted"/>
    <x v="4"/>
    <s v="Eligible"/>
    <n v="15500"/>
    <n v="15500"/>
    <d v="2026-01-19T00:00:00"/>
    <s v="SHAHROZ"/>
    <s v="Accepted"/>
    <s v="Online Transfer"/>
    <s v="Renewal"/>
    <s v="-"/>
    <s v="-"/>
    <n v="0"/>
  </r>
  <r>
    <n v="685"/>
    <x v="0"/>
    <s v="CAE-741"/>
    <s v="K133156"/>
    <s v="S0309572"/>
    <s v="2025-01-04 15:27:44"/>
    <n v="12000"/>
    <s v="Accepted"/>
    <x v="4"/>
    <s v="Eligible"/>
    <n v="12000"/>
    <n v="12000"/>
    <d v="2026-01-09T00:00:00"/>
    <s v="SHAHROZ"/>
    <s v="Accepted"/>
    <s v="Online Transfer"/>
    <s v="Renewal"/>
    <s v="-"/>
    <s v="-"/>
    <n v="0"/>
  </r>
  <r>
    <n v="686"/>
    <x v="0"/>
    <s v="BNS-040"/>
    <s v="Z523788"/>
    <s v="NZE170R-4149628"/>
    <s v="2023-12-22 14:14:00"/>
    <n v="10000"/>
    <s v="Accepted"/>
    <x v="4"/>
    <s v="Eligible"/>
    <n v="10000"/>
    <n v="10000"/>
    <d v="2026-01-20T00:00:00"/>
    <s v="SHAHROZ"/>
    <s v="Accepted"/>
    <s v="Online Transfer"/>
    <s v="Renewal"/>
    <s v="-"/>
    <s v="-"/>
    <n v="0"/>
  </r>
  <r>
    <n v="687"/>
    <x v="0"/>
    <s v="BTP-813"/>
    <s v="R18Z16919732"/>
    <s v="R071950"/>
    <s v="2025-01-16 22:36:59"/>
    <n v="15500"/>
    <s v="Accepted"/>
    <x v="4"/>
    <s v="Eligible"/>
    <n v="15500"/>
    <n v="15500"/>
    <d v="2026-01-19T00:00:00"/>
    <s v="SHAHROZ"/>
    <s v="Accepted"/>
    <s v="Online Transfer"/>
    <s v="Renewal"/>
    <s v="-"/>
    <s v="-"/>
    <n v="0"/>
  </r>
  <r>
    <n v="688"/>
    <x v="0"/>
    <s v="BSG-475"/>
    <s v="2A08200"/>
    <s v="NSP151R-9503502"/>
    <s v="2023-01-19 15:26:45"/>
    <n v="12000"/>
    <s v="Accepted"/>
    <x v="4"/>
    <s v="Eligible"/>
    <n v="12000"/>
    <n v="12000"/>
    <d v="2026-01-19T00:00:00"/>
    <s v="SHAHROZ"/>
    <s v="Accepted"/>
    <s v="Online Transfer"/>
    <s v="Renewal"/>
    <s v="-"/>
    <s v="-"/>
    <n v="0"/>
  </r>
  <r>
    <n v="689"/>
    <x v="0"/>
    <s v="ZC-990"/>
    <n v="15214"/>
    <n v="4514227"/>
    <s v="2024-12-31 13:25:09"/>
    <n v="13000"/>
    <s v="Accepted"/>
    <x v="4"/>
    <s v="Eligible"/>
    <n v="13000"/>
    <n v="13000"/>
    <d v="2026-01-19T00:00:00"/>
    <s v="SHAHROZ"/>
    <s v="Accepted"/>
    <s v="Online Transfer"/>
    <s v="Renewal"/>
    <s v="-"/>
    <s v="-"/>
    <n v="0"/>
  </r>
  <r>
    <n v="690"/>
    <x v="0"/>
    <s v="LE19A-7261"/>
    <s v="Q062172"/>
    <n v="6039662"/>
    <s v="2021-01-11 14:44:25"/>
    <n v="14000"/>
    <s v="Accepted"/>
    <x v="4"/>
    <s v="Eligible"/>
    <n v="14000"/>
    <n v="14000"/>
    <d v="2026-01-17T00:00:00"/>
    <s v="SHAHROZ"/>
    <s v="Accepted"/>
    <s v="Online Transfer"/>
    <s v="Renewal"/>
    <s v="-"/>
    <s v="-"/>
    <n v="0"/>
  </r>
  <r>
    <n v="691"/>
    <x v="0"/>
    <s v="LEC14-9443"/>
    <n v="100618"/>
    <n v="10000620"/>
    <s v="2025-01-17 18:31:17"/>
    <n v="12999"/>
    <s v="Accepted"/>
    <x v="4"/>
    <s v="Eligible"/>
    <n v="12999"/>
    <n v="12999"/>
    <d v="2026-01-16T00:00:00"/>
    <s v="SHAHROZ"/>
    <s v="Accepted"/>
    <s v="Online Transfer"/>
    <s v="Renewal"/>
    <s v="-"/>
    <s v="-"/>
    <n v="0"/>
  </r>
  <r>
    <n v="692"/>
    <x v="0"/>
    <s v="AUD-218"/>
    <s v="Q371815"/>
    <n v="7071027"/>
    <s v="2025-01-30 18:24:07"/>
    <n v="11000"/>
    <s v="Accepted"/>
    <x v="4"/>
    <s v="Eligible"/>
    <n v="11000"/>
    <n v="11000"/>
    <d v="2026-01-16T00:00:00"/>
    <s v="SHAHROZ"/>
    <s v="Accepted"/>
    <s v="Online Transfer"/>
    <s v="Renewal"/>
    <s v="-"/>
    <s v="-"/>
    <n v="0"/>
  </r>
  <r>
    <n v="693"/>
    <x v="0"/>
    <s v="CAX-604"/>
    <s v="K054133"/>
    <n v="274179"/>
    <s v="2025-01-23 20:06:59"/>
    <n v="12000"/>
    <s v="Accepted"/>
    <x v="4"/>
    <s v="Eligible"/>
    <n v="12000"/>
    <n v="12000"/>
    <d v="2026-01-16T00:00:00"/>
    <s v="SHAHROZ"/>
    <s v="Accepted"/>
    <s v="Online Transfer"/>
    <s v="Renewal"/>
    <s v="-"/>
    <s v="-"/>
    <n v="0"/>
  </r>
  <r>
    <n v="694"/>
    <x v="0"/>
    <s v="BCZ-991"/>
    <n v="185152"/>
    <n v="702661"/>
    <s v="2024-01-01 17:41:01"/>
    <n v="15500"/>
    <s v="Accepted"/>
    <x v="4"/>
    <s v="Eligible"/>
    <n v="15500"/>
    <n v="15500"/>
    <d v="2026-01-14T00:00:00"/>
    <s v="SHAHROZ"/>
    <s v="Accepted"/>
    <s v="Online Transfer"/>
    <s v="Renewal"/>
    <s v="-"/>
    <s v="-"/>
    <n v="0"/>
  </r>
  <r>
    <n v="695"/>
    <x v="0"/>
    <s v="HDD512384"/>
    <n v="204731"/>
    <n v="10104733"/>
    <s v="2024-01-16 12:58:00"/>
    <n v="13500"/>
    <s v="Accepted"/>
    <x v="4"/>
    <s v="Eligible"/>
    <n v="13500"/>
    <n v="13500"/>
    <d v="2026-01-14T00:00:00"/>
    <s v="SHAHROZ"/>
    <s v="Accepted"/>
    <s v="Online Transfer"/>
    <s v="Renewal"/>
    <s v="-"/>
    <s v="-"/>
    <n v="0"/>
  </r>
  <r>
    <n v="696"/>
    <x v="0"/>
    <s v="BEC-825"/>
    <s v="Q027191"/>
    <s v="ZRE171R-6004668"/>
    <s v="2026-01-09 00:00:00"/>
    <n v="10000"/>
    <s v="Accepted"/>
    <x v="4"/>
    <s v="Eligible"/>
    <n v="10000"/>
    <n v="10000"/>
    <d v="2026-01-09T00:00:00"/>
    <s v="SHAHROZ"/>
    <s v="Accepted"/>
    <s v="Cash Deposit"/>
    <s v="Conversion"/>
    <s v="-"/>
    <s v="-"/>
    <n v="0"/>
  </r>
  <r>
    <n v="697"/>
    <x v="0"/>
    <s v="AUB-168"/>
    <s v="L15Z14805379"/>
    <s v="R022055"/>
    <s v="2025-01-25 13:41:04"/>
    <n v="10000"/>
    <s v="Accepted"/>
    <x v="4"/>
    <s v="Eligible"/>
    <n v="10000"/>
    <n v="10000"/>
    <d v="2026-01-14T00:00:00"/>
    <s v="SHAHROZ"/>
    <s v="Accepted"/>
    <s v="Online Transfer"/>
    <s v="Renewal"/>
    <s v="-"/>
    <s v="-"/>
    <n v="0"/>
  </r>
  <r>
    <n v="698"/>
    <x v="0"/>
    <s v="ISL24120252"/>
    <s v="PKT395268"/>
    <s v="SR308PK499924"/>
    <s v="2025-01-24 11:37:20"/>
    <n v="15500"/>
    <s v="Accepted"/>
    <x v="4"/>
    <s v="Eligible"/>
    <n v="15500"/>
    <n v="15500"/>
    <d v="2026-01-13T00:00:00"/>
    <s v="SHAHROZ"/>
    <s v="Accepted"/>
    <s v="Online Transfer"/>
    <s v="Renewal"/>
    <s v="-"/>
    <s v="-"/>
    <n v="0"/>
  </r>
  <r>
    <n v="699"/>
    <x v="0"/>
    <s v="SRG2712025"/>
    <n v="384875"/>
    <n v="703967"/>
    <s v="2025-01-27 16:32:41"/>
    <n v="15500"/>
    <s v="Accepted"/>
    <x v="4"/>
    <s v="Eligible"/>
    <n v="15500"/>
    <n v="15500"/>
    <d v="2026-01-13T00:00:00"/>
    <s v="SHAHROZ"/>
    <s v="Accepted"/>
    <s v="Online Transfer"/>
    <s v="Renewal"/>
    <s v="-"/>
    <s v="-"/>
    <n v="0"/>
  </r>
  <r>
    <n v="700"/>
    <x v="0"/>
    <s v="KHI24120254"/>
    <s v="U506392"/>
    <s v="S1002961"/>
    <s v="2025-01-24 14:35:00"/>
    <n v="15500"/>
    <s v="Accepted"/>
    <x v="4"/>
    <s v="Eligible"/>
    <n v="15500"/>
    <n v="15500"/>
    <d v="2026-01-13T00:00:00"/>
    <s v="SHAHROZ"/>
    <s v="Accepted"/>
    <s v="Cash Deposit"/>
    <s v="Renewal"/>
    <s v="-"/>
    <s v="-"/>
    <n v="0"/>
  </r>
  <r>
    <n v="701"/>
    <x v="0"/>
    <s v="BKR-843"/>
    <s v="Z501413"/>
    <s v="NZE170R-4128246"/>
    <s v="2023-10-26 14:27:09"/>
    <n v="14000"/>
    <s v="Accepted"/>
    <x v="4"/>
    <s v="Eligible"/>
    <n v="14000"/>
    <n v="14000"/>
    <d v="2026-01-11T00:00:00"/>
    <s v="SHAHROZ"/>
    <s v="Accepted"/>
    <s v="Online Transfer"/>
    <s v="Renewal"/>
    <s v="-"/>
    <s v="-"/>
    <n v="0"/>
  </r>
  <r>
    <n v="702"/>
    <x v="0"/>
    <s v="ISL18120245"/>
    <s v="6R289905"/>
    <s v="H1189893"/>
    <s v="2024-01-18 15:28:16"/>
    <n v="15500"/>
    <s v="Accepted"/>
    <x v="4"/>
    <s v="Eligible"/>
    <n v="15500"/>
    <n v="15500"/>
    <d v="2026-01-11T00:00:00"/>
    <s v="SHAHROZ"/>
    <s v="Accepted"/>
    <s v="Online Transfer"/>
    <s v="Renewal"/>
    <s v="-"/>
    <s v="-"/>
    <n v="0"/>
  </r>
  <r>
    <n v="703"/>
    <x v="0"/>
    <s v="KHI131202513"/>
    <s v="K12MR1025037"/>
    <s v="S00207691"/>
    <s v="2025-01-13 16:24:31"/>
    <n v="13000"/>
    <s v="Accepted"/>
    <x v="4"/>
    <s v="Eligible"/>
    <n v="13000"/>
    <n v="13000"/>
    <d v="2026-01-10T00:00:00"/>
    <s v="SHAHROZ"/>
    <s v="Accepted"/>
    <s v="Online Transfer"/>
    <s v="Renewal"/>
    <s v="-"/>
    <s v="-"/>
    <n v="0"/>
  </r>
  <r>
    <n v="704"/>
    <x v="0"/>
    <s v="AUF-028"/>
    <s v="2A72128"/>
    <n v="7049301"/>
    <s v="2025-01-24 14:59:24"/>
    <n v="13500"/>
    <s v="Accepted"/>
    <x v="4"/>
    <s v="Eligible"/>
    <n v="13500"/>
    <n v="13500"/>
    <d v="2026-01-10T00:00:00"/>
    <s v="SHAHROZ"/>
    <s v="Accepted"/>
    <s v="Online Transfer"/>
    <s v="Renewal"/>
    <s v="-"/>
    <s v="-"/>
    <n v="0"/>
  </r>
  <r>
    <n v="705"/>
    <x v="0"/>
    <s v="BTS-050"/>
    <s v="2A26374"/>
    <n v="7015922"/>
    <s v="2024-01-17 17:21:56"/>
    <n v="13000"/>
    <s v="Accepted"/>
    <x v="4"/>
    <s v="Eligible"/>
    <n v="13000"/>
    <n v="13000"/>
    <d v="2026-01-10T00:00:00"/>
    <s v="SHAHROZ"/>
    <s v="Accepted"/>
    <s v="Online Transfer"/>
    <s v="Renewal"/>
    <s v="-"/>
    <s v="-"/>
    <n v="0"/>
  </r>
  <r>
    <n v="706"/>
    <x v="0"/>
    <s v="KHI15120257"/>
    <s v="2A71950"/>
    <s v="R7049148"/>
    <s v="2025-01-15 14:23:05"/>
    <n v="15500"/>
    <s v="Accepted"/>
    <x v="4"/>
    <s v="Eligible"/>
    <n v="15500"/>
    <n v="15500"/>
    <d v="2026-01-10T00:00:00"/>
    <s v="SHAHROZ"/>
    <s v="Accepted"/>
    <s v="Online Transfer"/>
    <s v="Renewal"/>
    <s v="-"/>
    <s v="-"/>
    <n v="0"/>
  </r>
  <r>
    <n v="707"/>
    <x v="0"/>
    <s v="AUM-063"/>
    <s v="1KR-2645235"/>
    <s v="A200A-0035915"/>
    <s v="2025-01-15 00:00:00"/>
    <n v="15500"/>
    <s v="Accepted"/>
    <x v="4"/>
    <s v="Eligible"/>
    <n v="15500"/>
    <n v="15500"/>
    <d v="2026-01-05T00:00:00"/>
    <s v="SHAHROZ"/>
    <s v="Accepted"/>
    <s v="Online Transfer"/>
    <s v="Renewal"/>
    <s v="-"/>
    <s v="-"/>
    <n v="0"/>
  </r>
  <r>
    <n v="708"/>
    <x v="0"/>
    <s v="BNN-212"/>
    <s v="Z529791"/>
    <n v="4155903"/>
    <s v="2025-01-21 14:01:51"/>
    <n v="15500"/>
    <s v="Accepted"/>
    <x v="4"/>
    <s v="Eligible"/>
    <n v="15500"/>
    <n v="15500"/>
    <d v="2026-01-10T00:00:00"/>
    <s v="SHAHROZ"/>
    <s v="Accepted"/>
    <s v="Online Transfer"/>
    <s v="Renewal"/>
    <s v="-"/>
    <s v="-"/>
    <n v="0"/>
  </r>
  <r>
    <n v="709"/>
    <x v="0"/>
    <s v="APZ-706"/>
    <s v="1GD5431595"/>
    <n v="5563389"/>
    <s v="2024-01-01 17:26:33"/>
    <n v="15500"/>
    <s v="Accepted"/>
    <x v="4"/>
    <s v="Eligible"/>
    <n v="15500"/>
    <n v="15500"/>
    <d v="2026-01-09T00:00:00"/>
    <s v="SHAHROZ"/>
    <s v="Accepted"/>
    <s v="Online Transfer"/>
    <s v="Renewal"/>
    <s v="-"/>
    <s v="-"/>
    <n v="0"/>
  </r>
  <r>
    <n v="710"/>
    <x v="0"/>
    <s v="CAH-741"/>
    <s v="K022656"/>
    <s v="S0264066"/>
    <s v="2025-01-04 18:00:44"/>
    <n v="15500"/>
    <s v="Accepted"/>
    <x v="4"/>
    <s v="Eligible"/>
    <n v="15500"/>
    <n v="15500"/>
    <d v="2026-01-09T00:00:00"/>
    <s v="SHAHROZ"/>
    <s v="Accepted"/>
    <s v="Online Transfer"/>
    <s v="Renewal"/>
    <s v="-"/>
    <s v="-"/>
    <n v="0"/>
  </r>
  <r>
    <n v="711"/>
    <x v="0"/>
    <s v="KHI27122329"/>
    <s v="L15ZG1002583"/>
    <s v="R002591"/>
    <s v="2023-12-27 13:07:26"/>
    <n v="15000"/>
    <s v="Accepted"/>
    <x v="4"/>
    <s v="Eligible"/>
    <n v="15000"/>
    <n v="15000"/>
    <d v="2026-01-08T00:00:00"/>
    <s v="SHAHROZ"/>
    <s v="Accepted"/>
    <s v="Online Transfer"/>
    <s v="Renewal"/>
    <s v="-"/>
    <s v="-"/>
    <n v="0"/>
  </r>
  <r>
    <n v="712"/>
    <x v="0"/>
    <s v="LHE10120242"/>
    <n v="246885"/>
    <n v="10146881"/>
    <s v="2024-01-10 13:50:52"/>
    <n v="13000"/>
    <s v="Accepted"/>
    <x v="4"/>
    <s v="Eligible"/>
    <n v="13000"/>
    <n v="13000"/>
    <d v="2026-01-08T00:00:00"/>
    <s v="SHAHROZ"/>
    <s v="Accepted"/>
    <s v="Online Transfer"/>
    <s v="Renewal"/>
    <s v="-"/>
    <s v="-"/>
    <n v="0"/>
  </r>
  <r>
    <n v="713"/>
    <x v="0"/>
    <s v="ATV-542"/>
    <n v="1017024"/>
    <n v="46601"/>
    <s v="2025-01-15 16:27:41"/>
    <n v="15500"/>
    <s v="Accepted"/>
    <x v="4"/>
    <s v="Eligible"/>
    <n v="15500"/>
    <n v="15500"/>
    <d v="2026-01-08T00:00:00"/>
    <s v="SHAHROZ"/>
    <s v="Accepted"/>
    <s v="Online Transfer"/>
    <s v="Renewal"/>
    <s v="-"/>
    <s v="-"/>
    <n v="0"/>
  </r>
  <r>
    <n v="714"/>
    <x v="0"/>
    <s v="AQR-115"/>
    <n v="1020915"/>
    <s v="R035916"/>
    <s v="2024-01-02 17:22:17"/>
    <n v="12500"/>
    <s v="Accepted"/>
    <x v="4"/>
    <s v="Eligible"/>
    <n v="12500"/>
    <n v="12500"/>
    <d v="2026-01-06T00:00:00"/>
    <s v="SHAHROZ"/>
    <s v="Accepted"/>
    <s v="Online Transfer"/>
    <s v="Renewal"/>
    <s v="-"/>
    <s v="-"/>
    <n v="0"/>
  </r>
  <r>
    <n v="715"/>
    <x v="0"/>
    <s v="LE19A-1459"/>
    <s v="Z566957"/>
    <s v="NZE170R4192537"/>
    <s v="2025-01-04 17:34:50"/>
    <n v="12500"/>
    <s v="Accepted"/>
    <x v="4"/>
    <s v="Eligible"/>
    <n v="12500"/>
    <n v="12500"/>
    <d v="2026-01-02T00:00:00"/>
    <s v="SHAHROZ"/>
    <s v="Accepted"/>
    <s v="Online Transfer"/>
    <s v="Renewal"/>
    <s v="-"/>
    <s v="-"/>
    <n v="0"/>
  </r>
  <r>
    <n v="716"/>
    <x v="0"/>
    <s v="JHG9122212"/>
    <s v="6R260368"/>
    <s v="NF1AET306H1160349"/>
    <s v="2026-01-08 00:00:00"/>
    <n v="15500"/>
    <s v="Accepted"/>
    <x v="4"/>
    <s v="Eligible"/>
    <n v="15500"/>
    <n v="15500"/>
    <d v="2026-01-07T00:00:00"/>
    <s v="SHAHROZ"/>
    <s v="Accepted"/>
    <s v="Cash Deposit"/>
    <s v="Conversion"/>
    <s v="-"/>
    <s v="-"/>
    <n v="0"/>
  </r>
  <r>
    <n v="717"/>
    <x v="0"/>
    <s v="ASD-184"/>
    <s v="Q346777"/>
    <n v="7045920"/>
    <s v="2026-01-08 00:00:00"/>
    <n v="14000"/>
    <s v="Accepted"/>
    <x v="4"/>
    <s v="Eligible"/>
    <n v="14000"/>
    <n v="14000"/>
    <d v="2026-01-06T00:00:00"/>
    <s v="SHAHROZ"/>
    <s v="Accepted"/>
    <s v="Online Transfer"/>
    <s v="Conversion"/>
    <s v="-"/>
    <s v="-"/>
    <n v="0"/>
  </r>
  <r>
    <n v="718"/>
    <x v="0"/>
    <s v="BZT-980"/>
    <n v="301482"/>
    <n v="1201515"/>
    <s v="2025-01-11 00:00:00"/>
    <n v="15000"/>
    <s v="Accepted"/>
    <x v="4"/>
    <s v="Eligible"/>
    <n v="15000"/>
    <n v="15000"/>
    <d v="2026-01-06T00:00:00"/>
    <s v="SHAHROZ"/>
    <s v="Accepted"/>
    <s v="Online Transfer"/>
    <s v="Renewal"/>
    <s v="-"/>
    <s v="-"/>
    <n v="0"/>
  </r>
  <r>
    <n v="719"/>
    <x v="0"/>
    <s v="ISL2112025"/>
    <n v="505497"/>
    <n v="1002884"/>
    <s v="2025-01-21 14:23:12"/>
    <n v="15500"/>
    <s v="Accepted"/>
    <x v="4"/>
    <s v="Eligible"/>
    <n v="15500"/>
    <n v="15500"/>
    <d v="2026-01-06T00:00:00"/>
    <s v="SHAHROZ"/>
    <s v="Accepted"/>
    <s v="Online Transfer"/>
    <s v="Renewal"/>
    <s v="-"/>
    <s v="-"/>
    <n v="0"/>
  </r>
  <r>
    <n v="720"/>
    <x v="0"/>
    <s v="AGT-727"/>
    <n v="227082"/>
    <n v="10127073"/>
    <s v="2022-01-20 17:58:00"/>
    <n v="13500"/>
    <s v="Accepted"/>
    <x v="4"/>
    <s v="Eligible"/>
    <n v="13500"/>
    <n v="13500"/>
    <d v="2026-01-06T00:00:00"/>
    <s v="SHAHROZ"/>
    <s v="Accepted"/>
    <s v="Cash Deposit"/>
    <s v="Renewal"/>
    <s v="-"/>
    <s v="-"/>
    <n v="0"/>
  </r>
  <r>
    <n v="721"/>
    <x v="0"/>
    <s v="BSR-443"/>
    <s v="PK10K163914"/>
    <s v="NF1AVK31H10063913"/>
    <s v="2023-12-30 16:34:40"/>
    <n v="12500"/>
    <s v="Accepted"/>
    <x v="4"/>
    <s v="Eligible"/>
    <n v="12500"/>
    <n v="12500"/>
    <d v="2026-01-06T00:00:00"/>
    <s v="SHAHROZ"/>
    <s v="Accepted"/>
    <s v="Online Transfer"/>
    <s v="Renewal"/>
    <s v="-"/>
    <s v="-"/>
    <n v="0"/>
  </r>
  <r>
    <n v="722"/>
    <x v="0"/>
    <s v="BSH-208"/>
    <s v="2A06919"/>
    <n v="7003952"/>
    <s v="2024-12-31 12:49:51"/>
    <n v="12500"/>
    <s v="Accepted"/>
    <x v="4"/>
    <s v="Eligible"/>
    <n v="12500"/>
    <n v="12500"/>
    <d v="2026-01-02T00:00:00"/>
    <s v="SHAHROZ"/>
    <s v="Accepted"/>
    <s v="Cheque Deposit"/>
    <s v="Renewal"/>
    <s v="-"/>
    <s v="-"/>
    <n v="0"/>
  </r>
  <r>
    <n v="723"/>
    <x v="0"/>
    <s v="AKU-147"/>
    <s v="L15BG7912632"/>
    <s v="NFBFE1684NR002636"/>
    <s v="2025-01-09 11:20:17"/>
    <n v="12000"/>
    <s v="Accepted"/>
    <x v="4"/>
    <s v="Eligible"/>
    <n v="12000"/>
    <n v="12000"/>
    <d v="2026-01-04T00:00:00"/>
    <s v="SHAHROZ"/>
    <s v="Accepted"/>
    <s v="Online Transfer"/>
    <s v="Renewal"/>
    <s v="-"/>
    <s v="-"/>
    <n v="0"/>
  </r>
  <r>
    <n v="724"/>
    <x v="0"/>
    <s v="JF-9246"/>
    <s v="2TR-8459967"/>
    <s v="TRH223-6130963"/>
    <s v="2024-10-28 00:00:00"/>
    <n v="10000"/>
    <s v="Accepted"/>
    <x v="4"/>
    <s v="Eligible"/>
    <n v="10000"/>
    <n v="10000"/>
    <d v="2026-01-03T00:00:00"/>
    <s v="SHAHROZ"/>
    <s v="Accepted"/>
    <s v="Online Transfer"/>
    <s v="Renewal"/>
    <s v="-"/>
    <s v="-"/>
    <n v="0"/>
  </r>
  <r>
    <n v="725"/>
    <x v="0"/>
    <s v="ARR-520"/>
    <n v="869276"/>
    <n v="2008444"/>
    <s v="2025-01-08 22:33:50"/>
    <n v="13000"/>
    <s v="Accepted"/>
    <x v="4"/>
    <s v="Eligible"/>
    <n v="13000"/>
    <n v="13000"/>
    <d v="2026-01-03T00:00:00"/>
    <s v="SHAHROZ"/>
    <s v="Accepted"/>
    <s v="Online Transfer"/>
    <s v="Renewal"/>
    <s v="-"/>
    <s v="-"/>
    <n v="0"/>
  </r>
  <r>
    <n v="726"/>
    <x v="0"/>
    <s v="APD-014"/>
    <s v="1GD5288193"/>
    <s v="GUN126R-5558934"/>
    <s v="2024-01-02 16:31:07"/>
    <n v="14000"/>
    <s v="Accepted"/>
    <x v="4"/>
    <s v="Eligible"/>
    <n v="14000"/>
    <n v="14000"/>
    <d v="2026-01-03T00:00:00"/>
    <s v="SHAHROZ"/>
    <s v="Accepted"/>
    <s v="Online Transfer"/>
    <s v="Renewal"/>
    <s v="-"/>
    <s v="-"/>
    <n v="0"/>
  </r>
  <r>
    <n v="727"/>
    <x v="0"/>
    <s v="LHE3120251"/>
    <n v="300850"/>
    <n v="1200845"/>
    <s v="2025-01-03 15:27:44"/>
    <n v="15000"/>
    <s v="Accepted"/>
    <x v="4"/>
    <s v="Eligible"/>
    <n v="15000"/>
    <n v="15000"/>
    <d v="2026-01-03T00:00:00"/>
    <s v="SHAHROZ"/>
    <s v="Accepted"/>
    <s v="Online Transfer"/>
    <s v="Renewal"/>
    <s v="-"/>
    <s v="-"/>
    <n v="0"/>
  </r>
  <r>
    <n v="728"/>
    <x v="0"/>
    <s v="LEA18A-4543"/>
    <s v="1GD0516704"/>
    <s v="R1091557"/>
    <s v="2025-01-08 12:26:08"/>
    <n v="13000"/>
    <s v="Accepted"/>
    <x v="4"/>
    <s v="Eligible"/>
    <n v="13000"/>
    <n v="13000"/>
    <d v="2026-01-02T00:00:00"/>
    <s v="SHAHROZ"/>
    <s v="Accepted"/>
    <s v="Online Transfer"/>
    <s v="Renewal"/>
    <s v="-"/>
    <s v="-"/>
    <n v="0"/>
  </r>
  <r>
    <n v="729"/>
    <x v="0"/>
    <s v="ASL-731"/>
    <s v="6R316431"/>
    <n v="1216477"/>
    <d v="2024-07-25T16:32:00"/>
    <n v="8166"/>
    <s v="Manually"/>
    <x v="4"/>
    <s v="Eligible"/>
    <n v="8166"/>
    <n v="8166"/>
    <d v="2026-01-05T00:00:00"/>
    <s v="SHAHROZ"/>
    <s v="Manually"/>
    <s v="Online Transfer"/>
    <s v="Renewal"/>
    <s v="-"/>
    <s v="-"/>
    <m/>
  </r>
  <r>
    <n v="730"/>
    <x v="0"/>
    <s v="CY-5972"/>
    <s v="K6A-9307557"/>
    <s v="CY-5972"/>
    <d v="2025-01-31T14:50:47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1"/>
    <x v="0"/>
    <s v="JF-1487"/>
    <s v="3L3676024"/>
    <s v="JF-1487"/>
    <d v="2025-02-01T11:51:00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2"/>
    <x v="0"/>
    <s v="JF-3667"/>
    <s v="3L-3643796"/>
    <s v="JF-3667"/>
    <d v="2025-01-30T22:16:10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3"/>
    <x v="0"/>
    <s v="JF-6237"/>
    <s v="2RZ208635"/>
    <s v="JF-6237"/>
    <d v="2025-01-31T11:31:46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4"/>
    <x v="0"/>
    <s v="JF-6556"/>
    <s v="2RZ-1687053"/>
    <s v="JF-6556"/>
    <d v="2025-01-30T20:30:19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5"/>
    <x v="0"/>
    <s v="JG-0955"/>
    <s v="3L-3800163"/>
    <s v="JG-0955"/>
    <d v="2025-01-30T19:41:00"/>
    <n v="10000"/>
    <s v="Manually"/>
    <x v="4"/>
    <s v="Eligible"/>
    <n v="10000"/>
    <n v="10000"/>
    <d v="2026-01-06T00:00:00"/>
    <s v="SHAHROZ"/>
    <s v="Manually"/>
    <s v="Online Transfer"/>
    <s v="Renewal"/>
    <s v="-"/>
    <s v="-"/>
    <m/>
  </r>
  <r>
    <n v="736"/>
    <x v="0"/>
    <s v="LED10-5799"/>
    <n v="436987"/>
    <n v="2026728"/>
    <d v="2021-01-16T00:00:00"/>
    <n v="7500"/>
    <s v="Manually"/>
    <x v="4"/>
    <s v="Eligible"/>
    <n v="7500"/>
    <n v="7500"/>
    <d v="2026-01-06T00:00:00"/>
    <s v="SHAHROZ"/>
    <s v="Manually"/>
    <s v="Cash Deposit"/>
    <s v="Renewal"/>
    <s v="-"/>
    <s v="-"/>
    <m/>
  </r>
  <r>
    <n v="737"/>
    <x v="0"/>
    <s v="BVP-343"/>
    <s v="2A30627"/>
    <n v="7018883"/>
    <d v="2021-08-11T19:48:51"/>
    <n v="8218"/>
    <s v="Manually"/>
    <x v="4"/>
    <s v="Eligible"/>
    <n v="8217"/>
    <n v="8217"/>
    <d v="2026-01-12T00:00:00"/>
    <s v="SHAHROZ"/>
    <s v="Manually"/>
    <s v="Cheque"/>
    <s v="Renewal"/>
    <s v="-"/>
    <s v="-"/>
    <m/>
  </r>
  <r>
    <n v="738"/>
    <x v="0"/>
    <s v="BZH-824"/>
    <s v="PK10B246838"/>
    <s v="A1J310PK10146838"/>
    <d v="2024-02-02T12:52:09"/>
    <n v="9000"/>
    <s v="Manually"/>
    <x v="4"/>
    <s v="Eligible"/>
    <n v="8217"/>
    <n v="8217"/>
    <d v="2026-01-29T00:00:00"/>
    <s v="SHAHROZ"/>
    <s v="Manually"/>
    <s v="Online Transfer"/>
    <s v="Renewal"/>
    <s v="-"/>
    <s v="-"/>
    <m/>
  </r>
  <r>
    <n v="739"/>
    <x v="0"/>
    <s v="SA-1936"/>
    <s v="SA-1936(A)"/>
    <s v="SA-1936"/>
    <d v="2025-01-23T18:52:30"/>
    <n v="12220"/>
    <s v="Manually"/>
    <x v="4"/>
    <s v="Eligible"/>
    <n v="12220"/>
    <n v="12220"/>
    <d v="2026-01-29T00:00:00"/>
    <s v="SHAHROZ"/>
    <s v="Manually"/>
    <s v="Online Transfer"/>
    <s v="Renewal"/>
    <s v="-"/>
    <s v="-"/>
    <m/>
  </r>
  <r>
    <n v="740"/>
    <x v="0"/>
    <s v="BGC-207"/>
    <s v="BGC-207(A)"/>
    <s v="BGC-207"/>
    <d v="2025-02-03T10:51:36"/>
    <n v="12220"/>
    <s v="Manually"/>
    <x v="4"/>
    <s v="Eligible"/>
    <n v="12220"/>
    <n v="12220"/>
    <d v="2026-01-29T00:00:00"/>
    <s v="SHAHROZ"/>
    <s v="Manually"/>
    <s v="Online Transfer"/>
    <s v="Renewal"/>
    <s v="-"/>
    <s v="-"/>
    <m/>
  </r>
  <r>
    <n v="741"/>
    <x v="0"/>
    <s v="AUE-762"/>
    <s v="G4NAPU363853"/>
    <s v="PMHJ2813MRN218153"/>
    <d v="2025-01-07T15:42:38"/>
    <n v="7520"/>
    <s v="Manually"/>
    <x v="4"/>
    <s v="Eligible"/>
    <n v="7520"/>
    <n v="7520"/>
    <d v="2026-01-30T00:00:00"/>
    <s v="SHAHROZ"/>
    <s v="Manually"/>
    <s v="Cheque"/>
    <s v="Renewal"/>
    <s v="-"/>
    <s v="-"/>
    <m/>
  </r>
  <r>
    <n v="742"/>
    <x v="0"/>
    <s v="AUE-773"/>
    <s v="2A72022"/>
    <s v="NSP150R-7049218"/>
    <d v="2025-01-23T16:50:19"/>
    <n v="7520"/>
    <s v="Manually"/>
    <x v="4"/>
    <s v="Eligible"/>
    <n v="7520"/>
    <n v="7520"/>
    <d v="2026-01-30T00:00:00"/>
    <s v="SHAHROZ"/>
    <s v="Manually"/>
    <s v="Cheque"/>
    <s v="Renewal"/>
    <s v="-"/>
    <s v="-"/>
    <m/>
  </r>
  <r>
    <n v="743"/>
    <x v="0"/>
    <s v="MUL23120258"/>
    <s v="2A72036"/>
    <s v="NSP150R-7049221"/>
    <d v="2025-01-23T17:22:00"/>
    <n v="7520"/>
    <s v="Manually"/>
    <x v="4"/>
    <s v="Eligible"/>
    <n v="7520"/>
    <n v="7520"/>
    <d v="2026-01-30T00:00:00"/>
    <s v="SHAHROZ"/>
    <s v="Manually"/>
    <s v="Cheque"/>
    <s v="Renewal"/>
    <s v="-"/>
    <s v="-"/>
    <m/>
  </r>
  <r>
    <n v="744"/>
    <x v="0"/>
    <s v="AQS-461"/>
    <s v="2A64389"/>
    <s v="NSP150R-7042109"/>
    <d v="2024-01-20T17:06:02"/>
    <n v="7520"/>
    <s v="Manually"/>
    <x v="4"/>
    <s v="Eligible"/>
    <n v="7520"/>
    <n v="7520"/>
    <d v="2026-01-30T00:00:00"/>
    <s v="SHAHROZ"/>
    <s v="Manually"/>
    <s v="Cheque"/>
    <s v="Renewal"/>
    <s v="-"/>
    <s v="-"/>
    <m/>
  </r>
  <r>
    <n v="745"/>
    <x v="0"/>
    <s v="KP-1431"/>
    <s v="626420P"/>
    <n v="131366"/>
    <d v="2022-12-20T10:50:23"/>
    <n v="8000"/>
    <s v="Manually"/>
    <x v="4"/>
    <s v="Eligible"/>
    <n v="8000"/>
    <n v="8000"/>
    <d v="2026-01-05T00:00:00"/>
    <s v="SHAHROZ"/>
    <s v="Manually"/>
    <s v="Cheque"/>
    <s v="Renewal"/>
    <s v="-"/>
    <s v="-"/>
    <m/>
  </r>
  <r>
    <n v="746"/>
    <x v="0"/>
    <s v="JZ-7257"/>
    <s v="141G64"/>
    <n v="101386"/>
    <d v="2022-12-20T20:44:52"/>
    <n v="8000"/>
    <s v="Manually"/>
    <x v="4"/>
    <s v="Eligible"/>
    <n v="8000"/>
    <n v="8000"/>
    <d v="2026-01-05T00:00:00"/>
    <s v="SHAHROZ"/>
    <s v="Manually"/>
    <s v="Cheque"/>
    <s v="Renewal"/>
    <s v="-"/>
    <s v="-"/>
    <m/>
  </r>
  <r>
    <n v="747"/>
    <x v="0"/>
    <s v="KV-1882"/>
    <s v="PKT304986"/>
    <n v="409614"/>
    <d v="2022-12-20T09:59:38"/>
    <n v="8000"/>
    <s v="Manually"/>
    <x v="4"/>
    <s v="Eligible"/>
    <n v="8000"/>
    <n v="8000"/>
    <d v="2026-01-05T00:00:00"/>
    <s v="SHAHROZ"/>
    <s v="Manually"/>
    <s v="Cheque"/>
    <s v="Renewal"/>
    <s v="-"/>
    <s v="-"/>
    <m/>
  </r>
  <r>
    <n v="748"/>
    <x v="0"/>
    <s v="KX-0962"/>
    <s v="PKT338257"/>
    <n v="442911"/>
    <d v="2022-12-20T10:51:36"/>
    <n v="8000"/>
    <s v="Manually"/>
    <x v="4"/>
    <s v="Eligible"/>
    <n v="8000"/>
    <n v="8000"/>
    <d v="2026-01-05T00:00:00"/>
    <s v="SHAHROZ"/>
    <s v="Manually"/>
    <s v="Cheque"/>
    <s v="Renewal"/>
    <s v="-"/>
    <s v="-"/>
    <m/>
  </r>
  <r>
    <n v="749"/>
    <x v="0"/>
    <s v="AKX-805"/>
    <s v="L12851012362"/>
    <s v="NFBGN8623NR022353"/>
    <d v="2024-07-31T13:23:14"/>
    <n v="9074"/>
    <s v="Manually"/>
    <x v="4"/>
    <s v="Eligible"/>
    <n v="9074"/>
    <n v="9074"/>
    <d v="2026-01-28T00:00:00"/>
    <s v="SHAHROZ"/>
    <s v="Manually"/>
    <s v="Online Transfer"/>
    <s v="Renewal"/>
    <s v="-"/>
    <s v="-"/>
    <m/>
  </r>
  <r>
    <n v="750"/>
    <x v="0"/>
    <s v="UKT18102245"/>
    <s v="R240658"/>
    <s v="H1140658"/>
    <s v="2026-01-29 00:00:00"/>
    <n v="15500"/>
    <s v="Accepted"/>
    <x v="5"/>
    <s v="Eligible"/>
    <n v="15500"/>
    <n v="15500"/>
    <d v="2026-01-28T00:00:00"/>
    <s v="M.KHALID"/>
    <s v="Accepted"/>
    <s v="Online Transfer"/>
    <s v="Conversion"/>
    <s v="-"/>
    <s v="-"/>
    <n v="0"/>
  </r>
  <r>
    <n v="751"/>
    <x v="0"/>
    <s v="BYZ-777"/>
    <s v="Q064707"/>
    <s v="BYZ-777"/>
    <s v="2024-01-16 16:42:14"/>
    <n v="14500"/>
    <s v="Accepted"/>
    <x v="5"/>
    <s v="Eligible"/>
    <n v="14500"/>
    <n v="14500"/>
    <d v="2026-01-31T00:00:00"/>
    <s v="M.KHALID"/>
    <s v="Accepted"/>
    <s v="Online Transfer"/>
    <s v="Renewal"/>
    <s v="-"/>
    <s v="-"/>
    <n v="0"/>
  </r>
  <r>
    <n v="752"/>
    <x v="0"/>
    <s v="BYD-447"/>
    <s v="PK10K203597"/>
    <n v="10103615"/>
    <s v="2024-02-06 21:02:54"/>
    <n v="11000"/>
    <s v="Accepted"/>
    <x v="5"/>
    <s v="Eligible"/>
    <n v="11000"/>
    <n v="11000"/>
    <d v="2026-01-29T00:00:00"/>
    <s v="M.KHALID"/>
    <s v="Accepted"/>
    <s v="Online Transfer"/>
    <s v="Renewal"/>
    <s v="-"/>
    <s v="-"/>
    <n v="0"/>
  </r>
  <r>
    <n v="753"/>
    <x v="0"/>
    <s v="LEF19-6496"/>
    <s v="PK10B193224"/>
    <n v="10083378"/>
    <s v="2025-02-03 14:01:08"/>
    <n v="10000"/>
    <s v="Accepted"/>
    <x v="5"/>
    <s v="Eligible"/>
    <n v="10000"/>
    <n v="10000"/>
    <d v="2026-01-29T00:00:00"/>
    <s v="M.KHALID"/>
    <s v="Accepted"/>
    <s v="Online Transfer"/>
    <s v="Renewal"/>
    <s v="-"/>
    <s v="-"/>
    <n v="0"/>
  </r>
  <r>
    <n v="754"/>
    <x v="0"/>
    <s v="LET19-736"/>
    <s v="4D33R16940"/>
    <s v="MMCO4CNO1187"/>
    <s v="2025-02-27 20:46:26"/>
    <n v="10000"/>
    <s v="Accepted"/>
    <x v="5"/>
    <s v="Eligible"/>
    <n v="10000"/>
    <n v="10000"/>
    <d v="2026-01-31T00:00:00"/>
    <s v="M.KHALID"/>
    <s v="Accepted"/>
    <s v="Online Transfer"/>
    <s v="Renewal"/>
    <s v="-"/>
    <s v="-"/>
    <n v="0"/>
  </r>
  <r>
    <n v="755"/>
    <x v="0"/>
    <s v="CAT-736"/>
    <s v="OVS486"/>
    <s v="BS90474"/>
    <s v="2025-02-28 15:38:00"/>
    <n v="10000"/>
    <s v="Accepted"/>
    <x v="5"/>
    <s v="Eligible"/>
    <n v="10000"/>
    <n v="10000"/>
    <d v="2026-01-31T00:00:00"/>
    <s v="M.KHALID"/>
    <s v="Accepted"/>
    <s v="Online Transfer"/>
    <s v="Renewal"/>
    <s v="-"/>
    <s v="-"/>
    <n v="0"/>
  </r>
  <r>
    <n v="756"/>
    <x v="0"/>
    <s v="ADY-692"/>
    <s v="6R171122"/>
    <s v="NF1AET306H1071120"/>
    <s v="2025-01-30 10:02:14"/>
    <n v="10000"/>
    <s v="Accepted"/>
    <x v="5"/>
    <s v="Eligible"/>
    <n v="10000"/>
    <n v="10000"/>
    <d v="2026-01-30T00:00:00"/>
    <s v="M.KHALID"/>
    <s v="Accepted"/>
    <s v="Online Transfer"/>
    <s v="Renewal"/>
    <s v="-"/>
    <s v="-"/>
    <n v="0"/>
  </r>
  <r>
    <n v="757"/>
    <x v="0"/>
    <s v="BZM-042"/>
    <n v="1018266"/>
    <n v="200938"/>
    <s v="2024-01-29 17:58:09"/>
    <n v="10000"/>
    <s v="Accepted"/>
    <x v="5"/>
    <s v="Eligible"/>
    <n v="10000"/>
    <n v="10000"/>
    <d v="2026-01-30T00:00:00"/>
    <s v="M.KHALID"/>
    <s v="Accepted"/>
    <s v="Online Transfer"/>
    <s v="Renewal"/>
    <s v="-"/>
    <s v="-"/>
    <n v="0"/>
  </r>
  <r>
    <n v="758"/>
    <x v="0"/>
    <s v="AJV-663"/>
    <n v="225632"/>
    <n v="1125581"/>
    <s v="2025-02-11 17:05:26"/>
    <n v="12000"/>
    <s v="Accepted"/>
    <x v="5"/>
    <s v="Eligible"/>
    <n v="12000"/>
    <n v="12000"/>
    <d v="2026-01-30T00:00:00"/>
    <s v="M.KHALID"/>
    <s v="Accepted"/>
    <s v="Online Transfer"/>
    <s v="Renewal"/>
    <s v="-"/>
    <s v="-"/>
    <n v="0"/>
  </r>
  <r>
    <n v="759"/>
    <x v="0"/>
    <s v="KHI12202521"/>
    <s v="244H0007927"/>
    <s v="S2013238"/>
    <s v="2025-02-01 14:12:20"/>
    <n v="16000"/>
    <s v="Accepted"/>
    <x v="5"/>
    <s v="Eligible"/>
    <n v="16000"/>
    <n v="16000"/>
    <d v="2026-01-31T00:00:00"/>
    <s v="M.KHALID"/>
    <s v="Accepted"/>
    <s v="Online Transfer"/>
    <s v="Renewal"/>
    <s v="-"/>
    <s v="-"/>
    <n v="0"/>
  </r>
  <r>
    <n v="760"/>
    <x v="0"/>
    <s v="CBB-066"/>
    <s v="2A72973"/>
    <s v="NSP150R-7050123"/>
    <s v="2025-02-13 16:18:52"/>
    <n v="15000"/>
    <s v="Accepted"/>
    <x v="5"/>
    <s v="Eligible"/>
    <n v="15000"/>
    <n v="15000"/>
    <d v="2026-01-30T00:00:00"/>
    <s v="M.KHALID"/>
    <s v="Accepted"/>
    <s v="Online Transfer"/>
    <s v="Renewal"/>
    <s v="-"/>
    <s v="-"/>
    <n v="0"/>
  </r>
  <r>
    <n v="761"/>
    <x v="0"/>
    <s v="BJ-4545"/>
    <s v="1GD0559800"/>
    <s v="BJ-4545"/>
    <s v="2025-02-13 12:58:32"/>
    <n v="14000"/>
    <s v="Accepted"/>
    <x v="5"/>
    <s v="Eligible"/>
    <n v="14000"/>
    <n v="14000"/>
    <d v="2026-01-30T00:00:00"/>
    <s v="M.KHALID"/>
    <s v="Accepted"/>
    <s v="Online Transfer"/>
    <s v="Renewal"/>
    <s v="-"/>
    <s v="-"/>
    <n v="0"/>
  </r>
  <r>
    <n v="762"/>
    <x v="0"/>
    <s v="BFE-308"/>
    <s v="9Z08680"/>
    <s v="ZVG10R-0907421"/>
    <s v="2025-01-30 18:21:56"/>
    <n v="13000"/>
    <s v="Accepted"/>
    <x v="5"/>
    <s v="Eligible"/>
    <n v="13000"/>
    <n v="13000"/>
    <d v="2026-01-30T00:00:00"/>
    <s v="M.KHALID"/>
    <s v="Accepted"/>
    <s v="Online Transfer"/>
    <s v="Renewal"/>
    <s v="-"/>
    <s v="-"/>
    <n v="0"/>
  </r>
  <r>
    <n v="763"/>
    <x v="0"/>
    <s v="BXZ-063"/>
    <s v="PK10K203371"/>
    <s v="NF1AVK31H10103405"/>
    <s v="2026-01-30 00:00:00"/>
    <n v="14000"/>
    <s v="Accepted"/>
    <x v="5"/>
    <s v="Eligible"/>
    <n v="14000"/>
    <n v="14000"/>
    <d v="2026-01-30T00:00:00"/>
    <s v="M.KHALID"/>
    <s v="Accepted"/>
    <s v="Online Transfer"/>
    <s v="Conversion"/>
    <s v="-"/>
    <s v="-"/>
    <n v="0"/>
  </r>
  <r>
    <n v="764"/>
    <x v="0"/>
    <s v="AVC-500"/>
    <s v="MUL122025"/>
    <s v="TRJ1500077486"/>
    <s v="2025-02-01 10:14:29"/>
    <n v="14000"/>
    <s v="Accepted"/>
    <x v="5"/>
    <s v="Eligible"/>
    <n v="14000"/>
    <n v="14000"/>
    <d v="2026-01-30T00:00:00"/>
    <s v="M.KHALID"/>
    <s v="Accepted"/>
    <s v="Online Transfer"/>
    <s v="Renewal"/>
    <s v="-"/>
    <s v="-"/>
    <n v="0"/>
  </r>
  <r>
    <n v="765"/>
    <x v="0"/>
    <s v="CZ-3867"/>
    <s v="1NZ-1LMR536717"/>
    <s v="CZ-3867"/>
    <s v="2024-01-24 17:03:09"/>
    <n v="13500"/>
    <s v="Accepted"/>
    <x v="5"/>
    <s v="Eligible"/>
    <n v="13500"/>
    <n v="13500"/>
    <d v="2026-01-29T00:00:00"/>
    <s v="M.KHALID"/>
    <s v="Accepted"/>
    <s v="Online Transfer"/>
    <s v="Renewal"/>
    <s v="-"/>
    <s v="-"/>
    <n v="0"/>
  </r>
  <r>
    <n v="766"/>
    <x v="0"/>
    <s v="AMV-228"/>
    <n v="136970"/>
    <n v="10036957"/>
    <s v="2026-01-29 00:00:00"/>
    <n v="13000"/>
    <s v="Accepted"/>
    <x v="5"/>
    <s v="Eligible"/>
    <n v="13000"/>
    <n v="13000"/>
    <d v="2026-01-29T00:00:00"/>
    <s v="M.KHALID"/>
    <s v="Accepted"/>
    <s v="Online Transfer"/>
    <s v="Conversion"/>
    <s v="-"/>
    <s v="-"/>
    <n v="0"/>
  </r>
  <r>
    <n v="767"/>
    <x v="0"/>
    <s v="ISL8220251"/>
    <s v="6R338465"/>
    <n v="1238352"/>
    <s v="2025-02-08 12:41:56"/>
    <n v="14500"/>
    <s v="Accepted"/>
    <x v="5"/>
    <s v="Eligible"/>
    <n v="14500"/>
    <n v="14500"/>
    <d v="2026-01-29T00:00:00"/>
    <s v="M.KHALID"/>
    <s v="Accepted"/>
    <s v="Online Transfer"/>
    <s v="Renewal"/>
    <s v="-"/>
    <s v="-"/>
    <n v="0"/>
  </r>
  <r>
    <n v="769"/>
    <x v="0"/>
    <s v="BHX-655"/>
    <n v="7914393"/>
    <s v="NR004360"/>
    <s v="2023-01-23 15:28:20"/>
    <n v="14000"/>
    <s v="Accepted"/>
    <x v="5"/>
    <s v="Eligible"/>
    <n v="14000"/>
    <n v="14000"/>
    <d v="2026-01-29T00:00:00"/>
    <s v="M.KHALID"/>
    <s v="Accepted"/>
    <s v="Online Transfer"/>
    <s v="Renewal"/>
    <s v="-"/>
    <s v="-"/>
    <n v="0"/>
  </r>
  <r>
    <n v="770"/>
    <x v="0"/>
    <s v="BBW-955"/>
    <n v="5201529"/>
    <s v="R-5555497"/>
    <s v="2024-11-29 11:57:11"/>
    <n v="10000"/>
    <s v="Accepted"/>
    <x v="5"/>
    <s v="Eligible"/>
    <n v="10000"/>
    <n v="10000"/>
    <d v="2026-01-28T00:00:00"/>
    <s v="M.KHALID"/>
    <s v="Accepted"/>
    <s v="Online Transfer"/>
    <s v="Renewal"/>
    <s v="-"/>
    <s v="-"/>
    <n v="0"/>
  </r>
  <r>
    <n v="771"/>
    <x v="0"/>
    <s v="BPL-656"/>
    <s v="PK10B182962"/>
    <s v="A1J310PK10082971"/>
    <s v="2026-01-28 00:00:00"/>
    <n v="13000"/>
    <s v="Accepted"/>
    <x v="5"/>
    <s v="Eligible"/>
    <n v="13000"/>
    <n v="13000"/>
    <d v="2026-01-28T00:00:00"/>
    <s v="M.KHALID"/>
    <s v="Accepted"/>
    <s v="Online Transfer"/>
    <s v="Conversion"/>
    <s v="-"/>
    <s v="-"/>
    <n v="0"/>
  </r>
  <r>
    <n v="772"/>
    <x v="0"/>
    <s v="AGV-784"/>
    <s v="2TRA926028"/>
    <s v="R0893956"/>
    <s v="2022-01-18 14:28:59"/>
    <n v="14000"/>
    <s v="Accepted"/>
    <x v="5"/>
    <s v="Eligible"/>
    <n v="14000"/>
    <n v="14000"/>
    <d v="2026-01-28T00:00:00"/>
    <s v="M.KHALID"/>
    <s v="Accepted"/>
    <s v="Online Transfer"/>
    <s v="Renewal"/>
    <s v="-"/>
    <s v="-"/>
    <n v="0"/>
  </r>
  <r>
    <n v="773"/>
    <x v="0"/>
    <s v="BFE-741"/>
    <s v="6R333833"/>
    <n v="1233856"/>
    <s v="2025-02-03 11:13:45"/>
    <n v="13500"/>
    <s v="Accepted"/>
    <x v="5"/>
    <s v="Eligible"/>
    <n v="13500"/>
    <n v="13500"/>
    <d v="2026-01-28T00:00:00"/>
    <s v="M.KHALID"/>
    <s v="Accepted"/>
    <s v="Online Transfer"/>
    <s v="Renewal"/>
    <s v="-"/>
    <s v="-"/>
    <n v="0"/>
  </r>
  <r>
    <n v="774"/>
    <x v="0"/>
    <s v="BUF-067"/>
    <s v="6R177345"/>
    <s v="H1077326"/>
    <s v="2026-01-28 00:00:00"/>
    <n v="13000"/>
    <s v="Accepted"/>
    <x v="5"/>
    <s v="Eligible"/>
    <n v="13000"/>
    <n v="13000"/>
    <d v="2026-01-27T00:00:00"/>
    <s v="M.KHALID"/>
    <s v="Accepted"/>
    <s v="Online Transfer"/>
    <s v="Conversion"/>
    <s v="-"/>
    <s v="-"/>
    <n v="0"/>
  </r>
  <r>
    <n v="775"/>
    <x v="0"/>
    <s v="BFE-740"/>
    <s v="6R330155"/>
    <n v="1230005"/>
    <s v="2025-02-03 11:33:25"/>
    <n v="13500"/>
    <s v="Accepted"/>
    <x v="5"/>
    <s v="Eligible"/>
    <n v="13500"/>
    <n v="13500"/>
    <d v="2026-01-28T00:00:00"/>
    <s v="M.KHALID"/>
    <s v="Accepted"/>
    <s v="Online Transfer"/>
    <s v="Renewal"/>
    <s v="-"/>
    <s v="-"/>
    <n v="0"/>
  </r>
  <r>
    <n v="776"/>
    <x v="0"/>
    <s v="APW-493"/>
    <s v="Q342607"/>
    <s v="ZRE172R-7041770"/>
    <s v="2025-01-17 00:00:00"/>
    <n v="14500"/>
    <s v="Accepted"/>
    <x v="5"/>
    <s v="Eligible"/>
    <n v="14500"/>
    <n v="14500"/>
    <d v="2026-01-28T00:00:00"/>
    <s v="M.KHALID"/>
    <s v="Accepted"/>
    <s v="Online Transfer"/>
    <s v="Renewal"/>
    <s v="-"/>
    <s v="-"/>
    <n v="0"/>
  </r>
  <r>
    <n v="777"/>
    <x v="0"/>
    <s v="KHI612335"/>
    <s v="K12MR1012937"/>
    <s v="NF1SZC63S00112929"/>
    <s v="2026-01-28 00:00:00"/>
    <n v="14500"/>
    <s v="Accepted"/>
    <x v="5"/>
    <s v="Eligible"/>
    <n v="14500"/>
    <n v="14500"/>
    <d v="2026-01-27T00:00:00"/>
    <s v="M.KHALID"/>
    <s v="Accepted"/>
    <s v="Online Transfer"/>
    <s v="Conversion"/>
    <s v="-"/>
    <s v="-"/>
    <n v="0"/>
  </r>
  <r>
    <n v="778"/>
    <x v="0"/>
    <s v="BW-2626"/>
    <s v="1KRK001389"/>
    <s v="A0011694"/>
    <s v="2025-01-23 17:59:23"/>
    <n v="15500"/>
    <s v="Accepted"/>
    <x v="5"/>
    <s v="Eligible"/>
    <n v="15500"/>
    <n v="15500"/>
    <d v="2026-01-27T00:00:00"/>
    <s v="M.KHALID"/>
    <s v="Accepted"/>
    <s v="Online Transfer"/>
    <s v="Renewal"/>
    <s v="-"/>
    <s v="-"/>
    <n v="0"/>
  </r>
  <r>
    <n v="779"/>
    <x v="0"/>
    <s v="CAS-772"/>
    <s v="6R324025"/>
    <s v="NF1AET306H1224012"/>
    <s v="2025-01-14 13:41:51"/>
    <n v="14500"/>
    <s v="Accepted"/>
    <x v="5"/>
    <s v="Eligible"/>
    <n v="14500"/>
    <n v="14500"/>
    <d v="2026-01-27T00:00:00"/>
    <s v="M.KHALID"/>
    <s v="Accepted"/>
    <s v="Online Transfer"/>
    <s v="Renewal"/>
    <s v="-"/>
    <s v="-"/>
    <n v="0"/>
  </r>
  <r>
    <n v="780"/>
    <x v="0"/>
    <s v="KHI141202529"/>
    <s v="1GD1684499"/>
    <s v="GUN126R-5567229"/>
    <s v="2025-01-15 14:19:37"/>
    <n v="14500"/>
    <s v="Accepted"/>
    <x v="5"/>
    <s v="Eligible"/>
    <n v="14500"/>
    <n v="14500"/>
    <d v="2026-01-27T00:00:00"/>
    <s v="M.KHALID"/>
    <s v="Accepted"/>
    <s v="Online Transfer"/>
    <s v="Renewal"/>
    <s v="-"/>
    <s v="-"/>
    <n v="0"/>
  </r>
  <r>
    <n v="781"/>
    <x v="0"/>
    <s v="AUJ-274"/>
    <s v="9Z07202"/>
    <s v="R0906008"/>
    <s v="2025-02-07 16:07:55"/>
    <n v="14500"/>
    <s v="Accepted"/>
    <x v="5"/>
    <s v="Eligible"/>
    <n v="14500"/>
    <n v="14500"/>
    <d v="2026-01-27T00:00:00"/>
    <s v="M.KHALID"/>
    <s v="Accepted"/>
    <s v="Online Transfer"/>
    <s v="Renewal"/>
    <s v="-"/>
    <s v="-"/>
    <n v="0"/>
  </r>
  <r>
    <n v="782"/>
    <x v="0"/>
    <s v="AZK-829"/>
    <n v="240260"/>
    <s v="NFNF1AET306-1140267"/>
    <s v="2025-02-08 14:10:51"/>
    <n v="14500"/>
    <s v="Accepted"/>
    <x v="5"/>
    <s v="Eligible"/>
    <n v="14500"/>
    <n v="14500"/>
    <d v="2026-01-27T00:00:00"/>
    <s v="M.KHALID"/>
    <s v="Accepted"/>
    <s v="Online Transfer"/>
    <s v="Renewal"/>
    <s v="-"/>
    <s v="-"/>
    <n v="0"/>
  </r>
  <r>
    <n v="783"/>
    <x v="0"/>
    <s v="KHI251202533"/>
    <s v="9Z08515"/>
    <s v="ZVG10R-0907249"/>
    <s v="2025-01-25 17:17:24"/>
    <n v="13500"/>
    <s v="Accepted"/>
    <x v="5"/>
    <s v="Eligible"/>
    <n v="13500"/>
    <n v="13500"/>
    <d v="2026-01-26T00:00:00"/>
    <s v="M.KHALID"/>
    <s v="Accepted"/>
    <s v="Online Transfer"/>
    <s v="Renewal"/>
    <s v="-"/>
    <s v="-"/>
    <n v="0"/>
  </r>
  <r>
    <n v="784"/>
    <x v="0"/>
    <s v="APG-144"/>
    <n v="1002407"/>
    <s v="002402"/>
    <s v="2024-01-30 17:40:35"/>
    <n v="14000"/>
    <s v="Accepted"/>
    <x v="5"/>
    <s v="Eligible"/>
    <n v="14000"/>
    <n v="14000"/>
    <d v="2026-01-25T00:00:00"/>
    <s v="M.KHALID"/>
    <s v="Accepted"/>
    <s v="Online Transfer"/>
    <s v="Renewal"/>
    <s v="-"/>
    <s v="-"/>
    <n v="0"/>
  </r>
  <r>
    <n v="785"/>
    <x v="0"/>
    <s v="KY-7567"/>
    <s v="IGD0796497"/>
    <n v="5539154"/>
    <s v="2020-02-27 18:02:08"/>
    <n v="14000"/>
    <s v="Accepted"/>
    <x v="5"/>
    <s v="Eligible"/>
    <n v="14000"/>
    <n v="14000"/>
    <d v="2026-01-26T00:00:00"/>
    <s v="M.KHALID"/>
    <s v="Accepted"/>
    <s v="Online Transfer"/>
    <s v="Renewal"/>
    <s v="-"/>
    <s v="-"/>
    <n v="0"/>
  </r>
  <r>
    <n v="786"/>
    <x v="0"/>
    <s v="CAX-246"/>
    <s v="Q371739"/>
    <s v="R7970956"/>
    <s v="2025-01-17 19:14:05"/>
    <n v="14000"/>
    <s v="Accepted"/>
    <x v="5"/>
    <s v="Eligible"/>
    <n v="14000"/>
    <n v="14000"/>
    <d v="2026-01-26T00:00:00"/>
    <s v="M.KHALID"/>
    <s v="Accepted"/>
    <s v="Online Transfer"/>
    <s v="Renewal"/>
    <s v="-"/>
    <s v="-"/>
    <n v="0"/>
  </r>
  <r>
    <n v="787"/>
    <x v="0"/>
    <s v="BXQ-230"/>
    <s v="G4NANU633206"/>
    <s v="PMHD841FMNN303949"/>
    <s v="2026-01-26 00:00:00"/>
    <n v="14000"/>
    <s v="Accepted"/>
    <x v="5"/>
    <s v="Eligible"/>
    <n v="14000"/>
    <n v="14000"/>
    <d v="2026-01-26T00:00:00"/>
    <s v="M.KHALID"/>
    <s v="Accepted"/>
    <s v="Online Transfer"/>
    <s v="Conversion"/>
    <s v="-"/>
    <s v="-"/>
    <n v="0"/>
  </r>
  <r>
    <n v="788"/>
    <x v="0"/>
    <s v="CAL-471"/>
    <s v="6R184085"/>
    <s v="H1084068"/>
    <s v="2025-01-23 16:40:49"/>
    <n v="11000"/>
    <s v="Accepted"/>
    <x v="5"/>
    <s v="Eligible"/>
    <n v="11000"/>
    <n v="11000"/>
    <d v="2026-01-21T00:00:00"/>
    <s v="M.KHALID"/>
    <s v="Accepted"/>
    <s v="Online Transfer"/>
    <s v="Renewal"/>
    <s v="-"/>
    <s v="-"/>
    <n v="0"/>
  </r>
  <r>
    <n v="789"/>
    <x v="0"/>
    <s v="AXY-938"/>
    <s v="L13Z13433060"/>
    <s v="NFBGM1544CR128773"/>
    <s v="2025-02-03 17:02:17"/>
    <n v="11000"/>
    <s v="Accepted"/>
    <x v="5"/>
    <s v="Eligible"/>
    <n v="11000"/>
    <n v="11000"/>
    <d v="2026-01-22T00:00:00"/>
    <s v="M.KHALID"/>
    <s v="Accepted"/>
    <s v="Online Transfer"/>
    <s v="Renewal"/>
    <s v="-"/>
    <s v="-"/>
    <n v="0"/>
  </r>
  <r>
    <n v="790"/>
    <x v="0"/>
    <s v="AGV-400"/>
    <s v="Q329535"/>
    <s v="ZRE172R-7028645"/>
    <s v="2025-01-24 18:47:55"/>
    <n v="11000"/>
    <s v="Accepted"/>
    <x v="5"/>
    <s v="Eligible"/>
    <n v="11000"/>
    <n v="11000"/>
    <d v="2026-01-21T00:00:00"/>
    <s v="M.KHALID"/>
    <s v="Accepted"/>
    <s v="Online Transfer"/>
    <s v="Renewal"/>
    <s v="-"/>
    <s v="-"/>
    <n v="0"/>
  </r>
  <r>
    <n v="791"/>
    <x v="0"/>
    <s v="LEA18A-672"/>
    <s v="Q050281"/>
    <s v="LEA18A-672"/>
    <s v="2025-02-03 13:25:42"/>
    <n v="9000"/>
    <s v="Accepted"/>
    <x v="5"/>
    <s v="Eligible"/>
    <n v="9000"/>
    <n v="9000"/>
    <d v="2026-01-21T00:00:00"/>
    <s v="M.KHALID"/>
    <s v="Accepted"/>
    <s v="Online Transfer"/>
    <s v="Renewal"/>
    <s v="-"/>
    <s v="-"/>
    <n v="0"/>
  </r>
  <r>
    <n v="792"/>
    <x v="0"/>
    <s v="CAV-020"/>
    <s v="R327307"/>
    <n v="1227328"/>
    <s v="2024-12-27 15:31:19"/>
    <n v="12500"/>
    <s v="Accepted"/>
    <x v="5"/>
    <s v="Eligible"/>
    <n v="12500"/>
    <n v="12500"/>
    <d v="2026-01-22T00:00:00"/>
    <s v="M.KHALID"/>
    <s v="Accepted"/>
    <s v="Online Transfer"/>
    <s v="Renewal"/>
    <s v="-"/>
    <s v="-"/>
    <n v="0"/>
  </r>
  <r>
    <n v="793"/>
    <x v="0"/>
    <s v="BZJ-040"/>
    <s v="KHI161202430"/>
    <n v="287622"/>
    <s v="2024-01-16 18:31:54"/>
    <n v="14500"/>
    <s v="Accepted"/>
    <x v="5"/>
    <s v="Eligible"/>
    <n v="14500"/>
    <n v="14500"/>
    <d v="2026-01-22T00:00:00"/>
    <s v="M.KHALID"/>
    <s v="Accepted"/>
    <s v="Online Transfer"/>
    <s v="Renewal"/>
    <s v="-"/>
    <s v="-"/>
    <n v="0"/>
  </r>
  <r>
    <n v="794"/>
    <x v="0"/>
    <s v="BM-1509"/>
    <s v="S240070"/>
    <s v="P703143"/>
    <s v="2025-02-01 16:02:38"/>
    <n v="14500"/>
    <s v="Accepted"/>
    <x v="5"/>
    <s v="Eligible"/>
    <n v="14500"/>
    <n v="14500"/>
    <d v="2026-01-21T00:00:00"/>
    <s v="M.KHALID"/>
    <s v="Accepted"/>
    <s v="Online Transfer"/>
    <s v="Renewal"/>
    <s v="-"/>
    <s v="-"/>
    <n v="0"/>
  </r>
  <r>
    <n v="795"/>
    <x v="0"/>
    <s v="BFX-351"/>
    <s v="PKF624842"/>
    <s v="BFX-351"/>
    <s v="2025-02-04 14:30:10"/>
    <n v="14500"/>
    <s v="Accepted"/>
    <x v="5"/>
    <s v="Eligible"/>
    <n v="14500"/>
    <n v="14500"/>
    <d v="2026-01-21T00:00:00"/>
    <s v="M.KHALID"/>
    <s v="Accepted"/>
    <s v="Online Transfer"/>
    <s v="Renewal"/>
    <s v="-"/>
    <s v="-"/>
    <n v="0"/>
  </r>
  <r>
    <n v="796"/>
    <x v="0"/>
    <s v="BYD-382"/>
    <s v="6R260138"/>
    <s v="H116003"/>
    <s v="2025-01-28 16:36:17"/>
    <n v="13000"/>
    <s v="Accepted"/>
    <x v="5"/>
    <s v="Eligible"/>
    <n v="13000"/>
    <n v="13000"/>
    <d v="2026-01-21T00:00:00"/>
    <s v="M.KHALID"/>
    <s v="Accepted"/>
    <s v="Online Transfer"/>
    <s v="Renewal"/>
    <s v="-"/>
    <s v="-"/>
    <n v="0"/>
  </r>
  <r>
    <n v="797"/>
    <x v="0"/>
    <s v="LHE3122017"/>
    <s v="R18Z16915244"/>
    <s v="NFBFC6665LR067171"/>
    <s v="2026-01-22 00:00:00"/>
    <n v="15500"/>
    <s v="Accepted"/>
    <x v="5"/>
    <s v="Eligible"/>
    <n v="15500"/>
    <n v="15500"/>
    <d v="2026-01-20T00:00:00"/>
    <s v="M.KHALID"/>
    <s v="Accepted"/>
    <s v="Online Transfer"/>
    <s v="Conversion"/>
    <s v="-"/>
    <s v="-"/>
    <n v="0"/>
  </r>
  <r>
    <n v="798"/>
    <x v="0"/>
    <s v="KHI131202523"/>
    <s v="1GD1657779"/>
    <n v="5567188"/>
    <s v="2025-01-14 13:03:06"/>
    <n v="10000"/>
    <s v="Accepted"/>
    <x v="5"/>
    <s v="Eligible"/>
    <n v="10000"/>
    <n v="10000"/>
    <d v="2026-01-19T00:00:00"/>
    <s v="M.KHALID"/>
    <s v="Accepted"/>
    <s v="Online Transfer"/>
    <s v="Renewal"/>
    <s v="-"/>
    <s v="-"/>
    <n v="0"/>
  </r>
  <r>
    <n v="799"/>
    <x v="0"/>
    <s v="ARQ-487"/>
    <s v="Q368567"/>
    <n v="7067804"/>
    <s v="2024-02-12 17:26:07"/>
    <n v="13500"/>
    <s v="Accepted"/>
    <x v="5"/>
    <s v="Eligible"/>
    <n v="13500"/>
    <n v="13500"/>
    <d v="2026-01-19T00:00:00"/>
    <s v="M.KHALID"/>
    <s v="Accepted"/>
    <s v="Online Transfer"/>
    <s v="Renewal"/>
    <s v="-"/>
    <s v="-"/>
    <n v="0"/>
  </r>
  <r>
    <n v="800"/>
    <x v="0"/>
    <s v="LEB18A-4761"/>
    <s v="PK10B141339"/>
    <s v="AJ310PK10041333"/>
    <s v="2026-01-19 00:00:00"/>
    <n v="16000"/>
    <s v="Accepted"/>
    <x v="5"/>
    <s v="Eligible"/>
    <n v="16000"/>
    <n v="16000"/>
    <d v="2026-01-19T00:00:00"/>
    <s v="M.KHALID"/>
    <s v="Accepted"/>
    <s v="Online Transfer"/>
    <s v="Conversion"/>
    <s v="-"/>
    <s v="-"/>
    <n v="0"/>
  </r>
  <r>
    <n v="801"/>
    <x v="0"/>
    <s v="ATZ-487"/>
    <s v="1UR0798142"/>
    <n v="20241952597"/>
    <s v="2025-02-01 13:36:43"/>
    <n v="13500"/>
    <s v="Accepted"/>
    <x v="5"/>
    <s v="Eligible"/>
    <n v="13500"/>
    <n v="13500"/>
    <d v="2026-01-19T00:00:00"/>
    <s v="M.KHALID"/>
    <s v="Accepted"/>
    <s v="Online Transfer"/>
    <s v="Renewal"/>
    <s v="-"/>
    <s v="-"/>
    <n v="0"/>
  </r>
  <r>
    <n v="802"/>
    <x v="0"/>
    <s v="ACL-796"/>
    <n v="1901958"/>
    <n v="2211446"/>
    <s v="2024-01-20 10:34:32"/>
    <n v="12500"/>
    <s v="Accepted"/>
    <x v="5"/>
    <s v="Eligible"/>
    <n v="12500"/>
    <n v="12500"/>
    <d v="2026-01-15T00:00:00"/>
    <s v="M.KHALID"/>
    <s v="Accepted"/>
    <s v="Online Transfer"/>
    <s v="Renewal"/>
    <s v="-"/>
    <s v="-"/>
    <n v="0"/>
  </r>
  <r>
    <n v="803"/>
    <x v="0"/>
    <s v="CAC-018"/>
    <s v="1KR2809688"/>
    <n v="2100032730"/>
    <s v="2024-01-29 10:41:22"/>
    <n v="14500"/>
    <s v="Accepted"/>
    <x v="5"/>
    <s v="Eligible"/>
    <n v="14500"/>
    <n v="14500"/>
    <d v="2026-01-17T00:00:00"/>
    <s v="M.KHALID"/>
    <s v="Accepted"/>
    <s v="Online Transfer"/>
    <s v="Renewal"/>
    <s v="-"/>
    <s v="-"/>
    <n v="0"/>
  </r>
  <r>
    <n v="804"/>
    <x v="0"/>
    <s v="BVT-147"/>
    <s v="Q357433"/>
    <s v="ZRE-172R7056510"/>
    <s v="2025-01-29 13:38:23"/>
    <n v="13000"/>
    <s v="Accepted"/>
    <x v="5"/>
    <s v="Eligible"/>
    <n v="13000"/>
    <n v="13000"/>
    <d v="2026-01-15T00:00:00"/>
    <s v="M.KHALID"/>
    <s v="Accepted"/>
    <s v="Online Transfer"/>
    <s v="Renewal"/>
    <s v="-"/>
    <s v="-"/>
    <n v="0"/>
  </r>
  <r>
    <n v="805"/>
    <x v="0"/>
    <s v="LAR1412025"/>
    <n v="3195569"/>
    <n v="1219592"/>
    <s v="2025-01-15 14:21:29"/>
    <n v="12000"/>
    <s v="Accepted"/>
    <x v="5"/>
    <s v="Eligible"/>
    <n v="12000"/>
    <n v="12000"/>
    <d v="2026-01-15T00:00:00"/>
    <s v="M.KHALID"/>
    <s v="Accepted"/>
    <s v="Online Transfer"/>
    <s v="Renewal"/>
    <s v="-"/>
    <s v="-"/>
    <n v="0"/>
  </r>
  <r>
    <n v="806"/>
    <x v="0"/>
    <s v="CAQ-5301"/>
    <n v="9112639"/>
    <s v="224-0017077"/>
    <s v="2023-02-11 11:23:28"/>
    <n v="10000"/>
    <s v="Accepted"/>
    <x v="5"/>
    <s v="Eligible"/>
    <n v="10000"/>
    <n v="10000"/>
    <d v="2026-01-15T00:00:00"/>
    <s v="M.KHALID"/>
    <s v="Accepted"/>
    <s v="Online Transfer"/>
    <s v="Renewal"/>
    <s v="-"/>
    <s v="-"/>
    <n v="0"/>
  </r>
  <r>
    <n v="807"/>
    <x v="0"/>
    <s v="AVX-280"/>
    <s v="2A11465"/>
    <s v="NSP151R-9504682"/>
    <s v="2025-01-20 14:23:38"/>
    <n v="10000"/>
    <s v="Accepted"/>
    <x v="5"/>
    <s v="Eligible"/>
    <n v="10000"/>
    <n v="10000"/>
    <d v="2026-01-15T00:00:00"/>
    <s v="M.KHALID"/>
    <s v="Accepted"/>
    <s v="Online Transfer"/>
    <s v="Renewal"/>
    <s v="-"/>
    <s v="-"/>
    <n v="0"/>
  </r>
  <r>
    <n v="808"/>
    <x v="0"/>
    <s v="KHI141202539"/>
    <s v="R335721"/>
    <n v="1235685"/>
    <s v="2025-01-15 11:41:21"/>
    <n v="13500"/>
    <s v="Accepted"/>
    <x v="5"/>
    <s v="Eligible"/>
    <n v="13500"/>
    <n v="13500"/>
    <d v="2026-01-15T00:00:00"/>
    <s v="M.KHALID"/>
    <s v="Accepted"/>
    <s v="Online Transfer"/>
    <s v="Renewal"/>
    <s v="-"/>
    <s v="-"/>
    <n v="0"/>
  </r>
  <r>
    <n v="809"/>
    <x v="0"/>
    <s v="AUU-509"/>
    <n v="335470"/>
    <n v="1235524"/>
    <s v="2025-01-29 15:00:46"/>
    <n v="13000"/>
    <s v="Accepted"/>
    <x v="5"/>
    <s v="Eligible"/>
    <n v="13000"/>
    <n v="13000"/>
    <d v="2026-01-14T00:00:00"/>
    <s v="M.KHALID"/>
    <s v="Accepted"/>
    <s v="Online Transfer"/>
    <s v="Renewal"/>
    <s v="-"/>
    <s v="-"/>
    <n v="0"/>
  </r>
  <r>
    <n v="810"/>
    <x v="0"/>
    <s v="BWB-025"/>
    <n v="218782"/>
    <n v="1118762"/>
    <s v="2025-01-10 11:50:49"/>
    <n v="14500"/>
    <s v="Accepted"/>
    <x v="5"/>
    <s v="Eligible"/>
    <n v="14500"/>
    <n v="14500"/>
    <d v="2026-01-14T00:00:00"/>
    <s v="M.KHALID"/>
    <s v="Accepted"/>
    <s v="Online Transfer"/>
    <s v="Renewal"/>
    <s v="-"/>
    <s v="-"/>
    <n v="0"/>
  </r>
  <r>
    <n v="811"/>
    <x v="0"/>
    <s v="BPJ-904"/>
    <s v="PKS13044521"/>
    <n v="10044503"/>
    <s v="2024-01-26 22:18:20"/>
    <n v="10000"/>
    <s v="Accepted"/>
    <x v="5"/>
    <s v="Eligible"/>
    <n v="10000"/>
    <n v="10000"/>
    <d v="2026-01-13T00:00:00"/>
    <s v="M.KHALID"/>
    <s v="Accepted"/>
    <s v="Online Transfer"/>
    <s v="Renewal"/>
    <s v="-"/>
    <s v="-"/>
    <n v="0"/>
  </r>
  <r>
    <n v="812"/>
    <x v="0"/>
    <s v="BEY-790"/>
    <s v="Z393610"/>
    <s v="R-4062131"/>
    <s v="2024-01-18 18:22:31"/>
    <n v="12500"/>
    <s v="Accepted"/>
    <x v="5"/>
    <s v="Eligible"/>
    <n v="12500"/>
    <n v="12500"/>
    <d v="2026-01-07T00:00:00"/>
    <s v="M.KHALID"/>
    <s v="Accepted"/>
    <s v="Online Transfer"/>
    <s v="Renewal"/>
    <s v="-"/>
    <s v="-"/>
    <n v="0"/>
  </r>
  <r>
    <n v="813"/>
    <x v="0"/>
    <s v="BJH -861"/>
    <s v="PK10B131030"/>
    <s v="A1J310PK10031036"/>
    <s v="2025-01-25 19:45:02"/>
    <n v="12500"/>
    <s v="Accepted"/>
    <x v="5"/>
    <s v="Eligible"/>
    <n v="12500"/>
    <n v="12500"/>
    <d v="2026-01-10T00:00:00"/>
    <s v="M.KHALID"/>
    <s v="Accepted"/>
    <s v="Online Transfer"/>
    <s v="Renewal"/>
    <s v="-"/>
    <s v="-"/>
    <n v="0"/>
  </r>
  <r>
    <n v="814"/>
    <x v="0"/>
    <s v="BJ-0745"/>
    <s v="G4NALH343904"/>
    <n v="509827"/>
    <s v="2025-01-28 22:12:55"/>
    <n v="14500"/>
    <s v="Accepted"/>
    <x v="5"/>
    <s v="Eligible"/>
    <n v="14500"/>
    <n v="14500"/>
    <d v="2026-01-13T00:00:00"/>
    <s v="M.KHALID"/>
    <s v="Accepted"/>
    <s v="Online Transfer"/>
    <s v="Renewal"/>
    <s v="-"/>
    <s v="-"/>
    <n v="0"/>
  </r>
  <r>
    <n v="815"/>
    <x v="0"/>
    <s v="KHI161202517"/>
    <s v="2TRA247988"/>
    <n v="500114548"/>
    <s v="2025-01-16 14:39:32"/>
    <n v="14500"/>
    <s v="Accepted"/>
    <x v="5"/>
    <s v="Eligible"/>
    <n v="14500"/>
    <n v="14500"/>
    <d v="2026-01-12T00:00:00"/>
    <s v="M.KHALID"/>
    <s v="Accepted"/>
    <s v="Online Transfer"/>
    <s v="Renewal"/>
    <s v="-"/>
    <s v="-"/>
    <n v="0"/>
  </r>
  <r>
    <n v="816"/>
    <x v="0"/>
    <s v="ISL22120254"/>
    <s v="PKT395041"/>
    <s v="PK499686"/>
    <s v="2025-01-22 14:42:57"/>
    <n v="13500"/>
    <s v="Accepted"/>
    <x v="5"/>
    <s v="Eligible"/>
    <n v="13500"/>
    <n v="13500"/>
    <d v="2026-01-12T00:00:00"/>
    <s v="M.KHALID"/>
    <s v="Accepted"/>
    <s v="Online Transfer"/>
    <s v="Renewal"/>
    <s v="-"/>
    <s v="-"/>
    <n v="0"/>
  </r>
  <r>
    <n v="817"/>
    <x v="0"/>
    <s v="CAC-747"/>
    <n v="1213460"/>
    <s v="CAC-747"/>
    <s v="2025-01-03 14:38:15"/>
    <n v="12000"/>
    <s v="Accepted"/>
    <x v="5"/>
    <s v="Eligible"/>
    <n v="12000"/>
    <n v="12000"/>
    <d v="2026-01-12T00:00:00"/>
    <s v="M.KHALID"/>
    <s v="Accepted"/>
    <s v="Online Transfer"/>
    <s v="Renewal"/>
    <s v="-"/>
    <s v="-"/>
    <n v="0"/>
  </r>
  <r>
    <n v="818"/>
    <x v="0"/>
    <s v="KHI241202526"/>
    <n v="335798"/>
    <s v="H1235640"/>
    <s v="2025-01-24 18:54:00"/>
    <n v="14500"/>
    <s v="Accepted"/>
    <x v="5"/>
    <s v="Eligible"/>
    <n v="14500"/>
    <n v="14500"/>
    <d v="2026-01-12T00:00:00"/>
    <s v="M.KHALID"/>
    <s v="Accepted"/>
    <s v="Online Transfer"/>
    <s v="Renewal"/>
    <s v="-"/>
    <s v="-"/>
    <n v="0"/>
  </r>
  <r>
    <n v="819"/>
    <x v="0"/>
    <s v="AZT-850"/>
    <s v="R1005796"/>
    <n v="105865"/>
    <s v="2025-01-16 11:02:02"/>
    <n v="9000"/>
    <s v="Accepted"/>
    <x v="5"/>
    <s v="Eligible"/>
    <n v="9000"/>
    <n v="9000"/>
    <d v="2026-01-12T00:00:00"/>
    <s v="M.KHALID"/>
    <s v="Accepted"/>
    <s v="Online Transfer"/>
    <s v="Renewal"/>
    <s v="-"/>
    <s v="-"/>
    <n v="0"/>
  </r>
  <r>
    <n v="820"/>
    <x v="0"/>
    <s v="AXL-850"/>
    <n v="449082"/>
    <n v="701389"/>
    <s v="2025-01-28 16:53:26"/>
    <n v="9000"/>
    <s v="Accepted"/>
    <x v="5"/>
    <s v="Eligible"/>
    <n v="9000"/>
    <n v="9000"/>
    <d v="2026-01-12T00:00:00"/>
    <s v="M.KHALID"/>
    <s v="Accepted"/>
    <s v="Online Transfer"/>
    <s v="Renewal"/>
    <s v="-"/>
    <s v="-"/>
    <n v="0"/>
  </r>
  <r>
    <n v="821"/>
    <x v="0"/>
    <s v="BDG-850"/>
    <s v="RN500808"/>
    <n v="299933"/>
    <s v="2025-01-28 11:15:40"/>
    <n v="9000"/>
    <s v="Accepted"/>
    <x v="5"/>
    <s v="Eligible"/>
    <n v="9000"/>
    <n v="9000"/>
    <d v="2026-01-12T00:00:00"/>
    <s v="M.KHALID"/>
    <s v="Accepted"/>
    <s v="Online Transfer"/>
    <s v="Renewal"/>
    <s v="-"/>
    <s v="-"/>
    <n v="0"/>
  </r>
  <r>
    <n v="822"/>
    <x v="0"/>
    <s v="AAE-752"/>
    <n v="1961570"/>
    <n v="10096189"/>
    <s v="2023-01-18 10:04:27"/>
    <n v="12000"/>
    <s v="Accepted"/>
    <x v="5"/>
    <s v="Eligible"/>
    <n v="12000"/>
    <n v="12000"/>
    <d v="2026-01-07T00:00:00"/>
    <s v="M.KHALID"/>
    <s v="Accepted"/>
    <s v="Online Transfer"/>
    <s v="Renewal"/>
    <s v="-"/>
    <s v="-"/>
    <n v="0"/>
  </r>
  <r>
    <n v="823"/>
    <x v="0"/>
    <s v="BFA-994"/>
    <s v="9Z08253"/>
    <s v="ZVG10R-0906991"/>
    <s v="2025-01-06 14:16:54"/>
    <n v="12000"/>
    <s v="Accepted"/>
    <x v="5"/>
    <s v="Eligible"/>
    <n v="12000"/>
    <n v="12000"/>
    <d v="2026-01-09T00:00:00"/>
    <s v="M.KHALID"/>
    <s v="Accepted"/>
    <s v="Online Transfer"/>
    <s v="Renewal"/>
    <s v="-"/>
    <s v="-"/>
    <n v="0"/>
  </r>
  <r>
    <n v="824"/>
    <x v="0"/>
    <s v="AKQ-586"/>
    <n v="633354"/>
    <n v="304129"/>
    <s v="2022-01-12 16:39:00"/>
    <n v="14500"/>
    <s v="Accepted"/>
    <x v="5"/>
    <s v="Eligible"/>
    <n v="14500"/>
    <n v="14500"/>
    <d v="2026-01-09T00:00:00"/>
    <s v="M.KHALID"/>
    <s v="Accepted"/>
    <s v="Online Transfer"/>
    <s v="Renewal"/>
    <s v="-"/>
    <s v="-"/>
    <n v="0"/>
  </r>
  <r>
    <n v="825"/>
    <x v="0"/>
    <s v="AUE-813"/>
    <s v="6R332850"/>
    <n v="1232854"/>
    <s v="2025-01-06 14:44:12"/>
    <n v="13000"/>
    <s v="Accepted"/>
    <x v="5"/>
    <s v="Eligible"/>
    <n v="13000"/>
    <n v="13000"/>
    <d v="2026-01-08T00:00:00"/>
    <s v="M.KHALID"/>
    <s v="Accepted"/>
    <s v="Online Transfer"/>
    <s v="Renewal"/>
    <s v="-"/>
    <s v="-"/>
    <n v="0"/>
  </r>
  <r>
    <n v="826"/>
    <x v="0"/>
    <s v="BBG-636"/>
    <s v="05208"/>
    <s v="000910"/>
    <s v="2026-01-09 00:00:00"/>
    <n v="13000"/>
    <s v="Accepted"/>
    <x v="5"/>
    <s v="Eligible"/>
    <n v="13000"/>
    <n v="13000"/>
    <d v="2026-01-08T00:00:00"/>
    <s v="M.KHALID"/>
    <s v="Accepted"/>
    <s v="Online Transfer"/>
    <s v="Conversion"/>
    <s v="-"/>
    <s v="-"/>
    <n v="0"/>
  </r>
  <r>
    <n v="827"/>
    <x v="0"/>
    <s v="AHC-949"/>
    <s v="Q356711"/>
    <n v="7055862"/>
    <s v="2022-01-18 14:25:05"/>
    <n v="15000"/>
    <s v="Accepted"/>
    <x v="5"/>
    <s v="Eligible"/>
    <n v="15000"/>
    <n v="15000"/>
    <d v="2026-01-07T00:00:00"/>
    <s v="M.KHALID"/>
    <s v="Accepted"/>
    <s v="Online Transfer"/>
    <s v="Renewal"/>
    <s v="-"/>
    <s v="-"/>
    <n v="0"/>
  </r>
  <r>
    <n v="828"/>
    <x v="0"/>
    <s v="BEX-155"/>
    <s v="Z384893"/>
    <s v="NZE170R-4060615"/>
    <s v="2023-01-20 13:03:17"/>
    <n v="14500"/>
    <s v="Accepted"/>
    <x v="5"/>
    <s v="Eligible"/>
    <n v="14500"/>
    <n v="14500"/>
    <d v="2026-01-07T00:00:00"/>
    <s v="M.KHALID"/>
    <s v="Accepted"/>
    <s v="Cash Deposit"/>
    <s v="Renewal"/>
    <s v="-"/>
    <s v="-"/>
    <n v="0"/>
  </r>
  <r>
    <n v="829"/>
    <x v="0"/>
    <s v="AWT-320"/>
    <s v="Q086303"/>
    <n v="6063727"/>
    <s v="2025-01-20 00:00:00"/>
    <n v="10000"/>
    <s v="Accepted"/>
    <x v="5"/>
    <s v="Eligible"/>
    <n v="10000"/>
    <n v="10000"/>
    <d v="2026-01-06T00:00:00"/>
    <s v="M.KHALID"/>
    <s v="Accepted"/>
    <s v="Online Transfer"/>
    <s v="Renewal"/>
    <s v="-"/>
    <s v="-"/>
    <n v="0"/>
  </r>
  <r>
    <n v="830"/>
    <x v="0"/>
    <s v="CAV-756"/>
    <s v="6R3305464"/>
    <s v="H1230633"/>
    <s v="2025-01-21 12:30:28"/>
    <n v="12000"/>
    <s v="Accepted"/>
    <x v="5"/>
    <s v="Eligible"/>
    <n v="12000"/>
    <n v="12000"/>
    <d v="2026-01-06T00:00:00"/>
    <s v="M.KHALID"/>
    <s v="Accepted"/>
    <s v="Online Transfer"/>
    <s v="Renewal"/>
    <s v="-"/>
    <s v="-"/>
    <n v="0"/>
  </r>
  <r>
    <n v="831"/>
    <x v="0"/>
    <s v="CAU-522"/>
    <s v="KF-J997770"/>
    <s v="0252605"/>
    <s v="2025-01-10 16:06:46"/>
    <n v="11000"/>
    <s v="Accepted"/>
    <x v="5"/>
    <s v="Eligible"/>
    <n v="11000"/>
    <n v="11000"/>
    <d v="2026-01-05T00:00:00"/>
    <s v="M.KHALID"/>
    <s v="Accepted"/>
    <s v="Online Transfer"/>
    <s v="Renewal"/>
    <s v="-"/>
    <s v="-"/>
    <n v="0"/>
  </r>
  <r>
    <n v="832"/>
    <x v="0"/>
    <s v="BZS-498"/>
    <s v="Q369368"/>
    <s v="R-7068571"/>
    <s v="2026-01-07 00:00:00"/>
    <n v="15000"/>
    <s v="Accepted"/>
    <x v="5"/>
    <s v="Eligible"/>
    <n v="15000"/>
    <n v="15000"/>
    <d v="2026-01-05T00:00:00"/>
    <s v="M.KHALID"/>
    <s v="Accepted"/>
    <s v="Online Transfer"/>
    <s v="Conversion"/>
    <s v="-"/>
    <s v="-"/>
    <n v="0"/>
  </r>
  <r>
    <n v="833"/>
    <x v="0"/>
    <s v="BST-865"/>
    <s v="2A13352"/>
    <n v="9505401"/>
    <s v="2026-01-06 00:00:00"/>
    <n v="20000"/>
    <s v="Accepted"/>
    <x v="5"/>
    <s v="Eligible"/>
    <n v="20000"/>
    <n v="20000"/>
    <d v="2026-01-06T00:00:00"/>
    <s v="M.KHALID"/>
    <s v="Accepted"/>
    <s v="Online Transfer"/>
    <s v="Conversion"/>
    <s v="-"/>
    <s v="-"/>
    <n v="0"/>
  </r>
  <r>
    <n v="834"/>
    <x v="0"/>
    <s v="LEE08-5964"/>
    <s v="M13A2058448"/>
    <s v="V00356964"/>
    <s v="2025-01-07 16:34:55"/>
    <n v="14500"/>
    <s v="Accepted"/>
    <x v="5"/>
    <s v="Eligible"/>
    <n v="14500"/>
    <n v="14500"/>
    <d v="2026-01-03T00:00:00"/>
    <s v="M.KHALID"/>
    <s v="Accepted"/>
    <s v="Online Transfer"/>
    <s v="Renewal"/>
    <s v="-"/>
    <s v="-"/>
    <n v="0"/>
  </r>
  <r>
    <n v="835"/>
    <x v="0"/>
    <s v="BTD-799"/>
    <n v="6835096"/>
    <s v="R554729"/>
    <s v="2025-01-16 21:08:12"/>
    <n v="14500"/>
    <s v="Accepted"/>
    <x v="5"/>
    <s v="Eligible"/>
    <n v="14500"/>
    <n v="14500"/>
    <d v="2026-01-03T00:00:00"/>
    <s v="M.KHALID"/>
    <s v="Accepted"/>
    <s v="Online Transfer"/>
    <s v="Renewal"/>
    <s v="-"/>
    <s v="-"/>
    <n v="0"/>
  </r>
  <r>
    <n v="836"/>
    <x v="0"/>
    <s v="AUX-799"/>
    <s v="R18A1-7986228"/>
    <s v="AUX-799"/>
    <s v="2020-12-30 15:36:40"/>
    <n v="5000"/>
    <s v="Accepted"/>
    <x v="5"/>
    <s v="Eligible"/>
    <n v="5000"/>
    <n v="5000"/>
    <d v="2026-01-01T00:00:00"/>
    <s v="M.KHALID"/>
    <s v="Accepted"/>
    <s v="Online Transfer"/>
    <s v="Renewal"/>
    <s v="-"/>
    <s v="-"/>
    <n v="0"/>
  </r>
  <r>
    <n v="837"/>
    <x v="0"/>
    <s v="LEE15-360"/>
    <s v="Q309157"/>
    <n v="7008200"/>
    <s v="2025-01-03 14:31:43"/>
    <n v="14500"/>
    <s v="Accepted"/>
    <x v="5"/>
    <s v="Eligible"/>
    <n v="14500"/>
    <n v="14500"/>
    <d v="2026-01-02T00:00:00"/>
    <s v="M.KHALID"/>
    <s v="Accepted"/>
    <s v="Online Transfer"/>
    <s v="Renewal"/>
    <s v="-"/>
    <s v="-"/>
    <n v="0"/>
  </r>
  <r>
    <n v="838"/>
    <x v="0"/>
    <s v="ADD-097"/>
    <s v="1GD0932946"/>
    <s v="R5543756"/>
    <s v="2025-01-13 15:46:41"/>
    <n v="14500"/>
    <s v="Accepted"/>
    <x v="5"/>
    <s v="Eligible"/>
    <n v="14500"/>
    <n v="14500"/>
    <d v="2026-01-01T00:00:00"/>
    <s v="M.KHALID"/>
    <s v="Accepted"/>
    <s v="Online Transfer"/>
    <s v="Renewal"/>
    <s v="-"/>
    <s v="-"/>
    <n v="0"/>
  </r>
  <r>
    <n v="839"/>
    <x v="0"/>
    <s v="ASK-734"/>
    <s v="6R315841"/>
    <n v="1215874"/>
    <d v="2024-07-25T00:00:00"/>
    <n v="9000"/>
    <s v="Manually"/>
    <x v="5"/>
    <s v="Eligible"/>
    <n v="8166"/>
    <n v="8166"/>
    <d v="2026-01-05T00:00:00"/>
    <s v="M.KHALID"/>
    <s v="Manually"/>
    <s v="Online Transfer"/>
    <s v="Renewal"/>
    <s v="-"/>
    <s v="-"/>
    <m/>
  </r>
  <r>
    <n v="840"/>
    <x v="0"/>
    <s v="ASK-968"/>
    <s v="6R316094"/>
    <n v="1216102"/>
    <d v="2024-08-08T00:00:00"/>
    <n v="9000"/>
    <s v="Manually"/>
    <x v="5"/>
    <s v="Eligible"/>
    <n v="8166"/>
    <n v="8166"/>
    <d v="2026-01-05T00:00:00"/>
    <s v="M.KHALID"/>
    <s v="Manually"/>
    <s v="Online Transfer"/>
    <s v="Renewal"/>
    <s v="-"/>
    <s v="-"/>
    <m/>
  </r>
  <r>
    <n v="841"/>
    <x v="0"/>
    <s v="AAW-786"/>
    <s v="G4NALH318643"/>
    <s v="NNAQL51AZKP503994"/>
    <d v="2021-01-16T00:00:00"/>
    <n v="7500"/>
    <s v="Manually"/>
    <x v="5"/>
    <s v="Eligible"/>
    <n v="7500"/>
    <n v="7500"/>
    <d v="2026-01-06T00:00:00"/>
    <s v="M.KHALID"/>
    <s v="Manually"/>
    <s v="Cash Deposit"/>
    <s v="Renewal"/>
    <s v="-"/>
    <s v="-"/>
    <m/>
  </r>
  <r>
    <n v="842"/>
    <x v="0"/>
    <s v="ANP-888"/>
    <s v="1GD5286402"/>
    <n v="5558824"/>
    <d v="2022-01-03T00:00:00"/>
    <n v="7500"/>
    <s v="Manually"/>
    <x v="5"/>
    <s v="Eligible"/>
    <n v="7500"/>
    <n v="7500"/>
    <d v="2026-01-06T00:00:00"/>
    <s v="M.KHALID"/>
    <s v="Manually"/>
    <s v="Cash Deposit"/>
    <s v="Renewal"/>
    <s v="-"/>
    <s v="-"/>
    <m/>
  </r>
  <r>
    <n v="843"/>
    <x v="0"/>
    <s v="TMF-479"/>
    <s v="GM-13626"/>
    <n v="11773"/>
    <d v="2024-12-07T00:00:00"/>
    <n v="8000"/>
    <s v="Manually"/>
    <x v="5"/>
    <s v="Eligible"/>
    <n v="8000"/>
    <n v="8000"/>
    <d v="2026-01-28T00:00:00"/>
    <s v="M.KHALID"/>
    <s v="Manually"/>
    <s v="Online Transfer"/>
    <s v="Renewal"/>
    <s v="-"/>
    <s v="-"/>
    <m/>
  </r>
  <r>
    <n v="844"/>
    <x v="0"/>
    <s v="BXL-151"/>
    <s v="6R246419"/>
    <s v="BXL-151"/>
    <d v="2025-01-15T00:00:00"/>
    <n v="11000"/>
    <s v="Manually"/>
    <x v="5"/>
    <s v="Eligible"/>
    <n v="10340"/>
    <n v="10340"/>
    <d v="2026-01-29T00:00:00"/>
    <s v="M.KHALID"/>
    <s v="Manually"/>
    <s v="Cheque"/>
    <s v="Renewal"/>
    <s v="-"/>
    <s v="-"/>
    <m/>
  </r>
  <r>
    <n v="845"/>
    <x v="0"/>
    <s v="BCW-124"/>
    <s v="PKF603320"/>
    <s v="BCW-124"/>
    <d v="2025-01-15T00:00:00"/>
    <n v="11000"/>
    <s v="Manually"/>
    <x v="5"/>
    <s v="Eligible"/>
    <n v="10340"/>
    <n v="10340"/>
    <d v="2026-01-29T00:00:00"/>
    <s v="M.KHALID"/>
    <s v="Manually"/>
    <s v="Cheque"/>
    <s v="Renewal"/>
    <s v="-"/>
    <s v="-"/>
    <m/>
  </r>
  <r>
    <n v="846"/>
    <x v="0"/>
    <s v="BWH-267"/>
    <s v="6R223913"/>
    <s v="BWH-267"/>
    <d v="2025-01-15T00:00:00"/>
    <n v="11000"/>
    <s v="Manually"/>
    <x v="5"/>
    <s v="Eligible"/>
    <n v="10340"/>
    <n v="10340"/>
    <d v="2026-01-29T00:00:00"/>
    <s v="M.KHALID"/>
    <s v="Manually"/>
    <s v="Cheque"/>
    <s v="Renewal"/>
    <s v="-"/>
    <s v="-"/>
    <m/>
  </r>
  <r>
    <n v="847"/>
    <x v="0"/>
    <s v="AQL-540"/>
    <s v="6R288899"/>
    <n v="1188847"/>
    <d v="2023-12-22T00:00:00"/>
    <n v="7000"/>
    <s v="Manually"/>
    <x v="5"/>
    <s v="Eligible"/>
    <n v="7000"/>
    <n v="7000"/>
    <d v="2026-01-28T00:00:00"/>
    <s v="M.KHALID"/>
    <s v="Manually"/>
    <s v="Cash"/>
    <s v="Renewal"/>
    <s v="-"/>
    <s v="-"/>
    <m/>
  </r>
  <r>
    <n v="848"/>
    <x v="0"/>
    <s v="FSL30120254"/>
    <s v="6R337816"/>
    <s v="NF1AET306H1237664"/>
    <d v="2025-01-30T00:00:00"/>
    <n v="7000"/>
    <s v="Manually"/>
    <x v="5"/>
    <s v="Eligible"/>
    <n v="7000"/>
    <n v="7000"/>
    <d v="2026-01-28T00:00:00"/>
    <s v="M.KHALID"/>
    <s v="Manually"/>
    <s v="Cash"/>
    <s v="Renewal"/>
    <s v="-"/>
    <s v="-"/>
    <m/>
  </r>
  <r>
    <n v="849"/>
    <x v="0"/>
    <s v="FSL30120253"/>
    <s v="6R337819"/>
    <s v="NF1AET306H1237663"/>
    <d v="2025-01-30T00:00:00"/>
    <n v="7000"/>
    <s v="Manually"/>
    <x v="5"/>
    <s v="Eligible"/>
    <n v="7000"/>
    <n v="7000"/>
    <d v="2026-01-28T00:00:00"/>
    <s v="M.KHALID"/>
    <s v="Manually"/>
    <s v="Cash"/>
    <s v="Renewal"/>
    <s v="-"/>
    <s v="-"/>
    <m/>
  </r>
  <r>
    <n v="850"/>
    <x v="0"/>
    <s v="AUJ-418"/>
    <s v="2A72616"/>
    <s v="NSP150R7049764"/>
    <d v="2025-02-06T00:00:00"/>
    <n v="7000"/>
    <s v="Manually"/>
    <x v="5"/>
    <s v="Eligible"/>
    <n v="7000"/>
    <n v="7000"/>
    <d v="2026-01-28T00:00:00"/>
    <s v="M.KHALID"/>
    <s v="Manually"/>
    <s v="Cash"/>
    <s v="Renewal"/>
    <s v="-"/>
    <s v="-"/>
    <m/>
  </r>
  <r>
    <n v="851"/>
    <x v="0"/>
    <s v="BYQ-652"/>
    <s v="PK10B242772"/>
    <s v="A1J310PK10142768"/>
    <d v="2023-06-14T00:00:00"/>
    <n v="9000"/>
    <s v="Manually"/>
    <x v="5"/>
    <s v="Eligible"/>
    <n v="8217"/>
    <n v="8217"/>
    <d v="2026-01-29T00:00:00"/>
    <s v="M.KHALID"/>
    <s v="Manually"/>
    <s v="Online Transfer"/>
    <s v="Renewal"/>
    <s v="-"/>
    <s v="-"/>
    <m/>
  </r>
  <r>
    <n v="852"/>
    <x v="0"/>
    <s v="BYQ-653"/>
    <s v="PK10B242780"/>
    <s v="A1J310PK10142771"/>
    <d v="2023-06-14T00:00:00"/>
    <n v="9000"/>
    <s v="Manually"/>
    <x v="5"/>
    <s v="Eligible"/>
    <n v="8217"/>
    <n v="8217"/>
    <d v="2026-01-29T00:00:00"/>
    <s v="M.KHALID"/>
    <s v="Manually"/>
    <s v="Online Transfer"/>
    <s v="Renewal"/>
    <s v="-"/>
    <s v="-"/>
    <m/>
  </r>
  <r>
    <n v="853"/>
    <x v="0"/>
    <s v="BYR-349"/>
    <s v="PK10B242782"/>
    <s v="A1J310PK10142770"/>
    <d v="2023-06-14T00:00:00"/>
    <n v="9000"/>
    <s v="Manually"/>
    <x v="5"/>
    <s v="Eligible"/>
    <n v="8217"/>
    <n v="8217"/>
    <d v="2026-01-29T00:00:00"/>
    <s v="M.KHALID"/>
    <s v="Manually"/>
    <s v="Online Transfer"/>
    <s v="Renewal"/>
    <s v="-"/>
    <s v="-"/>
    <m/>
  </r>
  <r>
    <n v="854"/>
    <x v="0"/>
    <s v="BZN-674"/>
    <n v="246999"/>
    <n v="10146970"/>
    <d v="2023-12-04T00:00:00"/>
    <n v="9000"/>
    <s v="Manually"/>
    <x v="5"/>
    <s v="Eligible"/>
    <n v="8217"/>
    <n v="8217"/>
    <d v="2026-01-29T00:00:00"/>
    <s v="M.KHALID"/>
    <s v="Manually"/>
    <s v="Online Transfer"/>
    <s v="Renewal"/>
    <s v="-"/>
    <s v="-"/>
    <m/>
  </r>
  <r>
    <n v="855"/>
    <x v="0"/>
    <s v="SA-1938"/>
    <n v="1027622"/>
    <n v="1144135"/>
    <d v="2025-02-04T00:00:00"/>
    <n v="13000"/>
    <s v="Manually"/>
    <x v="5"/>
    <s v="Eligible"/>
    <n v="12220"/>
    <n v="12220"/>
    <d v="2026-01-29T00:00:00"/>
    <s v="M.KHALID"/>
    <s v="Manually"/>
    <s v="Online Transfer"/>
    <s v="Renewal"/>
    <s v="-"/>
    <s v="-"/>
    <m/>
  </r>
  <r>
    <n v="856"/>
    <x v="0"/>
    <s v="BM-7812"/>
    <s v="LEC-1027835"/>
    <s v="RV5-1020582"/>
    <d v="2024-12-18T00:00:00"/>
    <n v="13000"/>
    <s v="Manually"/>
    <x v="5"/>
    <s v="Eligible"/>
    <n v="12220"/>
    <n v="12220"/>
    <d v="2026-01-29T00:00:00"/>
    <s v="M.KHALID"/>
    <s v="Manually"/>
    <s v="Online Transfer"/>
    <s v="Renewal"/>
    <s v="-"/>
    <s v="-"/>
    <m/>
  </r>
  <r>
    <n v="857"/>
    <x v="0"/>
    <s v="BTV-455"/>
    <s v="PK10B214342"/>
    <s v="A1J310PK10114339"/>
    <d v="2025-01-23T00:00:00"/>
    <n v="13000"/>
    <s v="Manually"/>
    <x v="5"/>
    <s v="Eligible"/>
    <n v="12220"/>
    <n v="12220"/>
    <d v="2026-01-29T00:00:00"/>
    <s v="M.KHALID"/>
    <s v="Manually"/>
    <s v="Online Transfer"/>
    <s v="Renewal"/>
    <s v="-"/>
    <s v="-"/>
    <m/>
  </r>
  <r>
    <n v="858"/>
    <x v="0"/>
    <s v="AQN-493"/>
    <s v="PK10K208898"/>
    <s v="NF1AVK31H10108891"/>
    <d v="2024-01-03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59"/>
    <x v="0"/>
    <s v="AQM-316"/>
    <s v="PK10K208900"/>
    <s v="NF1AVK31H10108897"/>
    <d v="2024-01-03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60"/>
    <x v="0"/>
    <s v="LEA20-1630"/>
    <s v="PK10K153254"/>
    <s v="NF1AVK31H10053257"/>
    <d v="2025-01-21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61"/>
    <x v="0"/>
    <s v="AUG-093"/>
    <s v="2A72196"/>
    <s v="NSP150R-7049351"/>
    <d v="2025-01-24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62"/>
    <x v="0"/>
    <s v="AUE-195"/>
    <n v="363885"/>
    <n v="218023"/>
    <d v="2025-01-02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63"/>
    <x v="0"/>
    <s v="AUE-477"/>
    <n v="361905"/>
    <n v="218028"/>
    <d v="2025-01-02T00:00:00"/>
    <n v="8000"/>
    <s v="Manually"/>
    <x v="5"/>
    <s v="Eligible"/>
    <n v="7520"/>
    <n v="7520"/>
    <d v="2026-01-30T00:00:00"/>
    <s v="M.KHALID"/>
    <s v="Manually"/>
    <s v="Cheque"/>
    <s v="Renewal"/>
    <s v="-"/>
    <s v="-"/>
    <m/>
  </r>
  <r>
    <n v="864"/>
    <x v="0"/>
    <s v="ABH-296"/>
    <s v="2A14716"/>
    <s v="NSP150R7008759"/>
    <d v="2025-01-21T00:00:00"/>
    <n v="8000"/>
    <s v="Manually"/>
    <x v="5"/>
    <s v="Eligible"/>
    <n v="7520"/>
    <n v="7520"/>
    <d v="2028-01-30T00:00:00"/>
    <s v="M.KHALID"/>
    <s v="Manually"/>
    <s v="Cheque"/>
    <s v="Renewal"/>
    <s v="-"/>
    <s v="-"/>
    <m/>
  </r>
  <r>
    <n v="865"/>
    <x v="0"/>
    <s v="BZC-298"/>
    <s v="6R285170"/>
    <s v="NF1AET306H1185109"/>
    <d v="2024-07-29T12:15:17"/>
    <n v="10000"/>
    <s v="Manually"/>
    <x v="5"/>
    <s v="Eligible"/>
    <n v="9074"/>
    <n v="9074"/>
    <d v="2026-01-28T00:00:00"/>
    <s v="M.KHALID"/>
    <s v="Manually"/>
    <s v="Online Transfer"/>
    <s v="Renewal"/>
    <s v="-"/>
    <s v="-"/>
    <m/>
  </r>
  <r>
    <n v="866"/>
    <x v="0"/>
    <s v="LHE277202412"/>
    <s v="6R285131"/>
    <s v="NF1AET306H1185110"/>
    <d v="2024-07-29T12:42:08"/>
    <n v="10000"/>
    <s v="Manually"/>
    <x v="5"/>
    <s v="Eligible"/>
    <n v="9074"/>
    <n v="9074"/>
    <d v="2026-01-28T00:00:00"/>
    <s v="M.KHALID"/>
    <s v="Manually"/>
    <s v="Online Transfer"/>
    <s v="Renewal"/>
    <s v="-"/>
    <s v="-"/>
    <m/>
  </r>
  <r>
    <n v="867"/>
    <x v="0"/>
    <s v="APJ-680"/>
    <s v="PK10B244309"/>
    <s v="A1J310PK10144291"/>
    <d v="2024-07-29T13:36:25"/>
    <n v="10000"/>
    <s v="Manually"/>
    <x v="5"/>
    <s v="Eligible"/>
    <n v="9074"/>
    <n v="9074"/>
    <d v="2026-01-28T00:00:00"/>
    <s v="M.KHALID"/>
    <s v="Manually"/>
    <s v="Online Transfer"/>
    <s v="Renewal"/>
    <s v="-"/>
    <s v="-"/>
    <m/>
  </r>
  <r>
    <n v="868"/>
    <x v="0"/>
    <s v="AQA-641"/>
    <s v="PK10B247742"/>
    <s v="A1J310PK10147736"/>
    <d v="2024-07-29T13:42:05"/>
    <n v="10000"/>
    <s v="Manually"/>
    <x v="5"/>
    <s v="Eligible"/>
    <n v="9074"/>
    <n v="9074"/>
    <d v="2026-01-28T00:00:00"/>
    <s v="M.KHALID"/>
    <s v="Manually"/>
    <s v="Online Transfer"/>
    <s v="Renewal"/>
    <s v="-"/>
    <s v="-"/>
    <m/>
  </r>
  <r>
    <n v="869"/>
    <x v="0"/>
    <s v="ALP-025"/>
    <s v="PK10B238969"/>
    <s v="A1J310PK1013961"/>
    <d v="2024-07-29T16:53:45"/>
    <n v="10000"/>
    <s v="Manually"/>
    <x v="5"/>
    <s v="Eligible"/>
    <n v="9074"/>
    <n v="9074"/>
    <d v="2026-01-28T00:00:00"/>
    <s v="M.KHALID"/>
    <s v="Manually"/>
    <s v="Online Transfer"/>
    <s v="Renewal"/>
    <s v="-"/>
    <s v="-"/>
    <m/>
  </r>
  <r>
    <n v="870"/>
    <x v="0"/>
    <s v="NWB6722102"/>
    <s v="K12MR1005004"/>
    <s v="NF1SZC63S00105004"/>
    <s v="2024-02-14 00:00:00"/>
    <n v="14000"/>
    <s v="Accepted"/>
    <x v="6"/>
    <s v="Eligible"/>
    <n v="14000"/>
    <n v="14000"/>
    <d v="2026-01-31T00:00:00"/>
    <s v="RAHAT.GUL"/>
    <s v="Accepted"/>
    <s v="Online Transfer"/>
    <s v="Renewal"/>
    <s v="-"/>
    <s v="-"/>
    <n v="0"/>
  </r>
  <r>
    <n v="871"/>
    <x v="0"/>
    <s v="CAU-957"/>
    <s v="MR1024185"/>
    <s v="S00206846"/>
    <s v="2024-12-11 21:10:26"/>
    <n v="12000"/>
    <s v="Accepted"/>
    <x v="6"/>
    <s v="Eligible"/>
    <n v="12000"/>
    <n v="12000"/>
    <d v="2026-01-30T00:00:00"/>
    <s v="RAHAT.GUL"/>
    <s v="Accepted"/>
    <s v="Online Transfer"/>
    <s v="Renewal"/>
    <s v="-"/>
    <s v="-"/>
    <n v="0"/>
  </r>
  <r>
    <n v="872"/>
    <x v="0"/>
    <s v="AEQ-632"/>
    <n v="213903"/>
    <n v="10113940"/>
    <s v="2023-02-01 15:15:40"/>
    <n v="12000"/>
    <s v="Accepted"/>
    <x v="6"/>
    <s v="Eligible"/>
    <n v="12000"/>
    <n v="12000"/>
    <d v="2026-01-29T00:00:00"/>
    <s v="RAHAT.GUL"/>
    <s v="Accepted"/>
    <s v="Online Transfer"/>
    <s v="Renewal"/>
    <s v="-"/>
    <s v="-"/>
    <n v="0"/>
  </r>
  <r>
    <n v="873"/>
    <x v="0"/>
    <s v="AJT-640"/>
    <n v="225851"/>
    <n v="1125798"/>
    <s v="2023-02-01 13:56:59"/>
    <n v="12000"/>
    <s v="Accepted"/>
    <x v="6"/>
    <s v="Eligible"/>
    <n v="12000"/>
    <n v="12000"/>
    <d v="2026-01-29T00:00:00"/>
    <s v="RAHAT.GUL"/>
    <s v="Accepted"/>
    <s v="Online Transfer"/>
    <s v="Renewal"/>
    <s v="-"/>
    <s v="-"/>
    <n v="0"/>
  </r>
  <r>
    <n v="874"/>
    <x v="0"/>
    <s v="LEF18-6762"/>
    <n v="733997"/>
    <n v="1272477"/>
    <s v="2023-02-03 11:48:10"/>
    <n v="12500"/>
    <s v="Accepted"/>
    <x v="6"/>
    <s v="Eligible"/>
    <n v="12500"/>
    <n v="12500"/>
    <d v="2026-01-29T00:00:00"/>
    <s v="RAHAT.GUL"/>
    <s v="Accepted"/>
    <s v="Online Transfer"/>
    <s v="Renewal"/>
    <s v="-"/>
    <s v="-"/>
    <n v="0"/>
  </r>
  <r>
    <n v="875"/>
    <x v="0"/>
    <s v="BXX-127"/>
    <s v="Q100954"/>
    <s v="ZRE171R-6078437"/>
    <s v="2025-02-03 00:00:00"/>
    <n v="13000"/>
    <s v="Accepted"/>
    <x v="6"/>
    <s v="Eligible"/>
    <n v="13000"/>
    <n v="13000"/>
    <d v="2026-01-28T00:00:00"/>
    <s v="RAHAT.GUL"/>
    <s v="Accepted"/>
    <s v="Online Transfer"/>
    <s v="Renewal"/>
    <s v="-"/>
    <s v="-"/>
    <n v="0"/>
  </r>
  <r>
    <n v="876"/>
    <x v="0"/>
    <s v="ADK-521"/>
    <n v="176070"/>
    <n v="10076085"/>
    <s v="2023-02-01 14:23:57"/>
    <n v="13000"/>
    <s v="Accepted"/>
    <x v="6"/>
    <s v="Eligible"/>
    <n v="13000"/>
    <n v="13000"/>
    <d v="2026-01-29T00:00:00"/>
    <s v="RAHAT.GUL"/>
    <s v="Accepted"/>
    <s v="Online Transfer"/>
    <s v="Renewal"/>
    <s v="-"/>
    <s v="-"/>
    <n v="0"/>
  </r>
  <r>
    <n v="877"/>
    <x v="0"/>
    <s v="BVT-143"/>
    <s v="Q089272"/>
    <n v="6066741"/>
    <s v="2022-02-02 12:23:25"/>
    <n v="14000"/>
    <s v="Accepted"/>
    <x v="6"/>
    <s v="Eligible"/>
    <n v="14000"/>
    <n v="14000"/>
    <d v="2026-01-29T00:00:00"/>
    <s v="RAHAT.GUL"/>
    <s v="Accepted"/>
    <s v="Online Transfer"/>
    <s v="Renewal"/>
    <s v="-"/>
    <s v="-"/>
    <n v="0"/>
  </r>
  <r>
    <n v="878"/>
    <x v="0"/>
    <s v="CAV-8742"/>
    <s v="4HG10ZU602"/>
    <s v="KR7101026"/>
    <s v="2025-02-28 11:18:04"/>
    <n v="7500"/>
    <s v="Accepted"/>
    <x v="6"/>
    <s v="Eligible"/>
    <n v="7500"/>
    <n v="7500"/>
    <d v="2026-01-06T00:00:00"/>
    <s v="RAHAT.GUL"/>
    <s v="Accepted"/>
    <s v="Cash Deposit"/>
    <s v="Renewal"/>
    <s v="-"/>
    <s v="-"/>
    <n v="0"/>
  </r>
  <r>
    <n v="879"/>
    <x v="0"/>
    <s v="AQQ-441"/>
    <s v="Q368512"/>
    <n v="7067727"/>
    <s v="2024-01-23 12:22:15"/>
    <n v="13000"/>
    <s v="Accepted"/>
    <x v="6"/>
    <s v="Eligible"/>
    <n v="13000"/>
    <n v="13000"/>
    <d v="2026-01-28T00:00:00"/>
    <s v="RAHAT.GUL"/>
    <s v="Accepted"/>
    <s v="Online Transfer"/>
    <s v="Renewal"/>
    <s v="-"/>
    <s v="-"/>
    <n v="0"/>
  </r>
  <r>
    <n v="880"/>
    <x v="0"/>
    <s v="SKT72238"/>
    <s v="Q103200"/>
    <n v="6080755"/>
    <s v="2023-02-07 10:49:26"/>
    <n v="14000"/>
    <s v="Accepted"/>
    <x v="6"/>
    <s v="Eligible"/>
    <n v="14000"/>
    <n v="14000"/>
    <d v="2026-01-28T00:00:00"/>
    <s v="RAHAT.GUL"/>
    <s v="Accepted"/>
    <s v="Online Transfer"/>
    <s v="Renewal"/>
    <s v="-"/>
    <s v="-"/>
    <n v="0"/>
  </r>
  <r>
    <n v="881"/>
    <x v="0"/>
    <s v="ANF-744"/>
    <n v="81012647"/>
    <s v="R029512"/>
    <s v="2023-02-03 12:15:35"/>
    <n v="10000"/>
    <s v="Accepted"/>
    <x v="6"/>
    <s v="Eligible"/>
    <n v="10000"/>
    <n v="10000"/>
    <d v="2026-01-28T00:00:00"/>
    <s v="RAHAT.GUL"/>
    <s v="Accepted"/>
    <s v="Online Transfer"/>
    <s v="Renewal"/>
    <s v="-"/>
    <s v="-"/>
    <n v="0"/>
  </r>
  <r>
    <n v="882"/>
    <x v="0"/>
    <s v="KHI3121912"/>
    <n v="154545"/>
    <n v="10054506"/>
    <s v="2026-01-28 00:00:00"/>
    <n v="13000"/>
    <s v="Accepted"/>
    <x v="6"/>
    <s v="Eligible"/>
    <n v="13000"/>
    <n v="13000"/>
    <d v="2026-01-28T00:00:00"/>
    <s v="RAHAT.GUL"/>
    <s v="Accepted"/>
    <s v="Online Transfer"/>
    <s v="Conversion"/>
    <s v="-"/>
    <s v="-"/>
    <n v="0"/>
  </r>
  <r>
    <n v="883"/>
    <x v="0"/>
    <s v="BF-6994"/>
    <n v="6015282"/>
    <n v="1011301"/>
    <s v="2022-02-09 18:28:32"/>
    <n v="12000"/>
    <s v="Accepted"/>
    <x v="6"/>
    <s v="Eligible"/>
    <n v="12000"/>
    <n v="12000"/>
    <d v="2026-01-28T00:00:00"/>
    <s v="RAHAT.GUL"/>
    <s v="Accepted"/>
    <s v="Online Transfer"/>
    <s v="Renewal"/>
    <s v="-"/>
    <s v="-"/>
    <n v="0"/>
  </r>
  <r>
    <n v="884"/>
    <x v="0"/>
    <s v="LEC14-7048"/>
    <s v="R18Z13741820"/>
    <s v="NFBFB2565ER115851"/>
    <s v="2026-01-28 00:00:00"/>
    <n v="17000"/>
    <s v="Accepted"/>
    <x v="6"/>
    <s v="Eligible"/>
    <n v="17000"/>
    <n v="17000"/>
    <d v="2026-01-28T00:00:00"/>
    <s v="RAHAT.GUL"/>
    <s v="Accepted"/>
    <s v="Online Transfer"/>
    <s v="Conversion"/>
    <s v="-"/>
    <s v="-"/>
    <n v="0"/>
  </r>
  <r>
    <n v="885"/>
    <x v="0"/>
    <s v="BDP-433"/>
    <s v="L13Z1-7428636"/>
    <s v="KHI-L13Z1-7428636"/>
    <s v="2022-02-09 14:32:21"/>
    <n v="10000"/>
    <s v="Accepted"/>
    <x v="6"/>
    <s v="Eligible"/>
    <n v="10000"/>
    <n v="10000"/>
    <d v="2026-01-28T00:00:00"/>
    <s v="RAHAT.GUL"/>
    <s v="Accepted"/>
    <s v="Cash Deposit"/>
    <s v="Renewal"/>
    <s v="-"/>
    <s v="-"/>
    <n v="0"/>
  </r>
  <r>
    <n v="886"/>
    <x v="0"/>
    <s v="BZJ-408"/>
    <s v="2A64812"/>
    <n v="7042433"/>
    <s v="2024-02-10 13:05:43"/>
    <n v="14000"/>
    <s v="Accepted"/>
    <x v="6"/>
    <s v="Eligible"/>
    <n v="14000"/>
    <n v="14000"/>
    <d v="2026-01-28T00:00:00"/>
    <s v="RAHAT.GUL"/>
    <s v="Accepted"/>
    <s v="Online Transfer"/>
    <s v="Renewal"/>
    <s v="-"/>
    <s v="-"/>
    <n v="0"/>
  </r>
  <r>
    <n v="887"/>
    <x v="0"/>
    <s v="KHI922281"/>
    <s v="L15215808060"/>
    <s v="NFBDG1834NR024722"/>
    <s v="2022-02-09 17:06:58"/>
    <n v="14000"/>
    <s v="Accepted"/>
    <x v="6"/>
    <s v="Eligible"/>
    <n v="14000"/>
    <n v="14000"/>
    <d v="2026-01-28T00:00:00"/>
    <s v="RAHAT.GUL"/>
    <s v="Accepted"/>
    <s v="Online Transfer"/>
    <s v="Renewal"/>
    <s v="-"/>
    <s v="-"/>
    <n v="0"/>
  </r>
  <r>
    <n v="888"/>
    <x v="0"/>
    <s v="AUX-529"/>
    <s v="LEB-6064985"/>
    <s v="GP5-3411356"/>
    <s v="2026-01-28 00:00:00"/>
    <n v="16000"/>
    <s v="Accepted"/>
    <x v="6"/>
    <s v="Eligible"/>
    <n v="16000"/>
    <n v="16000"/>
    <d v="2026-01-28T00:00:00"/>
    <s v="RAHAT.GUL"/>
    <s v="Accepted"/>
    <s v="Online Transfer"/>
    <s v="Conversion"/>
    <s v="-"/>
    <s v="-"/>
    <n v="0"/>
  </r>
  <r>
    <n v="889"/>
    <x v="0"/>
    <s v="BDP-218"/>
    <s v="Z259335"/>
    <s v="NZE170R-4032706"/>
    <s v="2024-02-12 17:27:55"/>
    <n v="14000"/>
    <s v="Accepted"/>
    <x v="6"/>
    <s v="Eligible"/>
    <n v="14000"/>
    <n v="14000"/>
    <d v="2026-01-28T00:00:00"/>
    <s v="RAHAT.GUL"/>
    <s v="Accepted"/>
    <s v="Online Transfer"/>
    <s v="Renewal"/>
    <s v="-"/>
    <s v="-"/>
    <n v="0"/>
  </r>
  <r>
    <n v="890"/>
    <x v="0"/>
    <s v="GD-770"/>
    <s v="GD-770(A)"/>
    <s v="GD-770"/>
    <s v="2025-01-08 17:08:24"/>
    <n v="10888"/>
    <s v="Accepted"/>
    <x v="6"/>
    <s v="Eligible"/>
    <n v="10888"/>
    <n v="10888"/>
    <d v="2026-01-29T00:00:00"/>
    <s v="RAHAT.GUL"/>
    <s v="Accepted"/>
    <s v="Cheque"/>
    <s v="Renewal"/>
    <s v="-"/>
    <s v="-"/>
    <n v="0"/>
  </r>
  <r>
    <n v="891"/>
    <x v="0"/>
    <s v="BPG-954"/>
    <n v="534506"/>
    <n v="4160346"/>
    <s v="2023-01-31 15:09:42"/>
    <n v="13000"/>
    <s v="Accepted"/>
    <x v="6"/>
    <s v="Eligible"/>
    <n v="13000"/>
    <n v="13000"/>
    <d v="2026-01-27T00:00:00"/>
    <s v="RAHAT.GUL"/>
    <s v="Accepted"/>
    <s v="Online Transfer"/>
    <s v="Renewal"/>
    <s v="-"/>
    <s v="-"/>
    <n v="0"/>
  </r>
  <r>
    <n v="892"/>
    <x v="0"/>
    <s v="ACF-149"/>
    <n v="1861143"/>
    <s v="A0075951"/>
    <s v="2023-02-07 12:54:36"/>
    <n v="13000"/>
    <s v="Accepted"/>
    <x v="6"/>
    <s v="Eligible"/>
    <n v="13000"/>
    <n v="13000"/>
    <d v="2026-01-28T00:00:00"/>
    <s v="RAHAT.GUL"/>
    <s v="Accepted"/>
    <s v="Online Transfer"/>
    <s v="Renewal"/>
    <s v="-"/>
    <s v="-"/>
    <n v="0"/>
  </r>
  <r>
    <n v="893"/>
    <x v="0"/>
    <s v="AWD-644"/>
    <s v="Q003122"/>
    <n v="4502102"/>
    <s v="2024-01-27 16:36:01"/>
    <n v="14000"/>
    <s v="Accepted"/>
    <x v="6"/>
    <s v="Eligible"/>
    <n v="14000"/>
    <n v="14000"/>
    <d v="2026-01-28T00:00:00"/>
    <s v="RAHAT.GUL"/>
    <s v="Accepted"/>
    <s v="Online Transfer"/>
    <s v="Renewal"/>
    <s v="-"/>
    <s v="-"/>
    <n v="0"/>
  </r>
  <r>
    <n v="894"/>
    <x v="0"/>
    <s v="KHI231202417"/>
    <s v="6R295726"/>
    <s v="H1195730"/>
    <s v="2024-01-23 16:38:12"/>
    <n v="14000"/>
    <s v="Accepted"/>
    <x v="6"/>
    <s v="Eligible"/>
    <n v="14000"/>
    <n v="14000"/>
    <d v="2026-01-27T00:00:00"/>
    <s v="RAHAT.GUL"/>
    <s v="Accepted"/>
    <s v="Online Transfer"/>
    <s v="Renewal"/>
    <s v="-"/>
    <s v="-"/>
    <n v="0"/>
  </r>
  <r>
    <n v="895"/>
    <x v="0"/>
    <s v="BF-4121"/>
    <s v="2TR7610883"/>
    <s v="TGN51R-9401082"/>
    <s v="2023-01-17 16:03:07"/>
    <n v="15000"/>
    <s v="Accepted"/>
    <x v="6"/>
    <s v="Eligible"/>
    <n v="15000"/>
    <n v="15000"/>
    <d v="2026-01-27T00:00:00"/>
    <s v="RAHAT.GUL"/>
    <s v="Accepted"/>
    <s v="Online Transfer"/>
    <s v="Renewal"/>
    <s v="-"/>
    <s v="-"/>
    <n v="0"/>
  </r>
  <r>
    <n v="896"/>
    <x v="0"/>
    <s v="SAJ-701"/>
    <s v="D1263514"/>
    <n v="5558019"/>
    <s v="2024-02-07 00:00:00"/>
    <n v="10000"/>
    <s v="Accepted"/>
    <x v="6"/>
    <s v="Eligible"/>
    <n v="10000"/>
    <n v="10000"/>
    <d v="2026-01-27T00:00:00"/>
    <s v="RAHAT.GUL"/>
    <s v="Accepted"/>
    <s v="Online Transfer"/>
    <s v="Renewal"/>
    <s v="-"/>
    <s v="-"/>
    <n v="0"/>
  </r>
  <r>
    <n v="897"/>
    <x v="0"/>
    <s v="BFJ-841"/>
    <s v="BFJ-2"/>
    <s v="BFJ-1"/>
    <s v="2023-01-28 17:30:03"/>
    <n v="12000"/>
    <s v="Accepted"/>
    <x v="6"/>
    <s v="Eligible"/>
    <n v="12000"/>
    <n v="12000"/>
    <d v="2026-01-22T00:00:00"/>
    <s v="RAHAT.GUL"/>
    <s v="Accepted"/>
    <s v="Online Transfer"/>
    <s v="Renewal"/>
    <s v="-"/>
    <s v="-"/>
    <n v="0"/>
  </r>
  <r>
    <n v="898"/>
    <x v="0"/>
    <s v="AJS-040"/>
    <s v="Q359078"/>
    <n v="7058280"/>
    <s v="2023-02-04 10:38:35"/>
    <n v="14000"/>
    <s v="Accepted"/>
    <x v="6"/>
    <s v="Eligible"/>
    <n v="14000"/>
    <n v="14000"/>
    <d v="2026-01-26T00:00:00"/>
    <s v="RAHAT.GUL"/>
    <s v="Accepted"/>
    <s v="Online Transfer"/>
    <s v="Renewal"/>
    <s v="-"/>
    <s v="-"/>
    <n v="0"/>
  </r>
  <r>
    <n v="899"/>
    <x v="0"/>
    <s v="BCV-854"/>
    <s v="6R286413"/>
    <s v="NF1AET306H1186466"/>
    <s v="2026-01-27 00:00:00"/>
    <n v="25000"/>
    <s v="Accepted"/>
    <x v="6"/>
    <s v="Eligible"/>
    <n v="25000"/>
    <n v="25000"/>
    <d v="2026-01-26T00:00:00"/>
    <s v="RAHAT.GUL"/>
    <s v="Accepted"/>
    <s v="Online Transfer"/>
    <s v="Conversion"/>
    <s v="-"/>
    <s v="-"/>
    <n v="0"/>
  </r>
  <r>
    <n v="900"/>
    <x v="0"/>
    <s v="ISL23122341"/>
    <s v="Q145333"/>
    <s v="ZRE4489"/>
    <s v="2025-01-22 00:00:00"/>
    <n v="13000"/>
    <s v="Accepted"/>
    <x v="6"/>
    <s v="Eligible"/>
    <n v="13000"/>
    <n v="13000"/>
    <d v="2026-01-26T00:00:00"/>
    <s v="RAHAT.GUL"/>
    <s v="Accepted"/>
    <s v="Online Transfer"/>
    <s v="Renewal"/>
    <s v="-"/>
    <s v="-"/>
    <n v="0"/>
  </r>
  <r>
    <n v="901"/>
    <x v="0"/>
    <s v="LAR2012025"/>
    <s v="K12MR1024257"/>
    <s v="NF1SZC63S00206924"/>
    <s v="2025-01-20 13:51:26"/>
    <n v="13000"/>
    <s v="Accepted"/>
    <x v="6"/>
    <s v="Eligible"/>
    <n v="13000"/>
    <n v="13000"/>
    <d v="2026-01-24T00:00:00"/>
    <s v="RAHAT.GUL"/>
    <s v="Accepted"/>
    <s v="Online Transfer"/>
    <s v="Renewal"/>
    <s v="-"/>
    <s v="-"/>
    <n v="0"/>
  </r>
  <r>
    <n v="902"/>
    <x v="0"/>
    <s v="SJ-046"/>
    <s v="Y235902"/>
    <n v="20476637"/>
    <s v="2024-02-06 11:36:47"/>
    <n v="13000"/>
    <s v="Accepted"/>
    <x v="6"/>
    <s v="Eligible"/>
    <n v="13000"/>
    <n v="13000"/>
    <d v="2026-01-25T00:00:00"/>
    <s v="RAHAT.GUL"/>
    <s v="Accepted"/>
    <s v="Online Transfer"/>
    <s v="Renewal"/>
    <s v="-"/>
    <s v="-"/>
    <n v="0"/>
  </r>
  <r>
    <n v="903"/>
    <x v="0"/>
    <s v="BNH-768"/>
    <s v="L1514805618"/>
    <s v="NFBDG1833MR022314"/>
    <s v="2025-02-05 00:00:00"/>
    <n v="15000"/>
    <s v="Accepted"/>
    <x v="6"/>
    <s v="Eligible"/>
    <n v="15000"/>
    <n v="15000"/>
    <d v="2026-01-24T00:00:00"/>
    <s v="RAHAT.GUL"/>
    <s v="Accepted"/>
    <s v="Online Transfer"/>
    <s v="Renewal"/>
    <s v="-"/>
    <s v="-"/>
    <n v="0"/>
  </r>
  <r>
    <n v="904"/>
    <x v="0"/>
    <s v="JY-9340"/>
    <s v="S-08868"/>
    <s v="0303882"/>
    <s v="2025-01-14 16:36:17"/>
    <n v="10000"/>
    <s v="Accepted"/>
    <x v="6"/>
    <s v="Eligible"/>
    <n v="10000"/>
    <n v="10000"/>
    <d v="2026-01-23T00:00:00"/>
    <s v="RAHAT.GUL"/>
    <s v="Accepted"/>
    <s v="Online Transfer"/>
    <s v="Renewal"/>
    <s v="-"/>
    <s v="-"/>
    <n v="0"/>
  </r>
  <r>
    <n v="905"/>
    <x v="0"/>
    <s v="GJRN20120254"/>
    <n v="6336198"/>
    <n v="1236258"/>
    <s v="2025-01-20 18:19:39"/>
    <n v="15000"/>
    <s v="Accepted"/>
    <x v="6"/>
    <s v="Eligible"/>
    <n v="15000"/>
    <n v="15000"/>
    <d v="2026-01-23T00:00:00"/>
    <s v="RAHAT.GUL"/>
    <s v="Accepted"/>
    <s v="Online Transfer"/>
    <s v="Renewal"/>
    <s v="-"/>
    <s v="-"/>
    <n v="0"/>
  </r>
  <r>
    <n v="906"/>
    <x v="0"/>
    <s v="BBS-796"/>
    <n v="204384"/>
    <n v="10104348"/>
    <s v="2024-01-24 00:00:00"/>
    <n v="13000"/>
    <s v="Accepted"/>
    <x v="6"/>
    <s v="Eligible"/>
    <n v="13000"/>
    <n v="13000"/>
    <d v="2026-01-23T00:00:00"/>
    <s v="RAHAT.GUL"/>
    <s v="Accepted"/>
    <s v="Online Transfer"/>
    <s v="Renewal"/>
    <s v="-"/>
    <s v="-"/>
    <n v="0"/>
  </r>
  <r>
    <n v="907"/>
    <x v="0"/>
    <s v="AMM-745"/>
    <s v="PK10K203300"/>
    <s v="NF1AVK31H10103303"/>
    <s v="2024-02-07 00:00:00"/>
    <n v="14000"/>
    <s v="Accepted"/>
    <x v="6"/>
    <s v="Eligible"/>
    <n v="14000"/>
    <n v="14000"/>
    <d v="2026-01-23T00:00:00"/>
    <s v="RAHAT.GUL"/>
    <s v="Accepted"/>
    <s v="Online Transfer"/>
    <s v="Renewal"/>
    <s v="-"/>
    <s v="-"/>
    <n v="0"/>
  </r>
  <r>
    <n v="908"/>
    <x v="0"/>
    <s v="BXV-065"/>
    <s v="Q099840"/>
    <s v="R-6077415"/>
    <s v="2023-02-18 16:05:39"/>
    <n v="12000"/>
    <s v="Accepted"/>
    <x v="6"/>
    <s v="Eligible"/>
    <n v="12000"/>
    <n v="12000"/>
    <d v="2026-01-22T00:00:00"/>
    <s v="RAHAT.GUL"/>
    <s v="Accepted"/>
    <s v="Online Transfer"/>
    <s v="Renewal"/>
    <s v="-"/>
    <s v="-"/>
    <n v="0"/>
  </r>
  <r>
    <n v="909"/>
    <x v="0"/>
    <s v="ALB-255"/>
    <s v="NZE170R4164696"/>
    <s v="ZS39055"/>
    <s v="2025-01-13 15:54:35"/>
    <n v="13000"/>
    <s v="Accepted"/>
    <x v="6"/>
    <s v="Eligible"/>
    <n v="13000"/>
    <n v="13000"/>
    <d v="2026-01-23T00:00:00"/>
    <s v="RAHAT.GUL"/>
    <s v="Accepted"/>
    <s v="Online Transfer"/>
    <s v="Renewal"/>
    <s v="-"/>
    <s v="-"/>
    <n v="0"/>
  </r>
  <r>
    <n v="910"/>
    <x v="0"/>
    <s v="BBC-048"/>
    <n v="371302"/>
    <n v="1270756"/>
    <s v="2025-02-20 13:16:34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11"/>
    <x v="0"/>
    <s v="BMU-378"/>
    <s v="Z524906"/>
    <s v="R-4150983"/>
    <s v="2022-02-03 15:17:59"/>
    <n v="9000"/>
    <s v="Accepted"/>
    <x v="6"/>
    <s v="Eligible"/>
    <n v="9000"/>
    <n v="9000"/>
    <d v="2026-01-29T00:00:00"/>
    <s v="RAHAT.GUL"/>
    <s v="Accepted"/>
    <s v="Cash"/>
    <s v="Renewal"/>
    <s v="-"/>
    <s v="-"/>
    <n v="0"/>
  </r>
  <r>
    <n v="912"/>
    <x v="0"/>
    <s v="AFR-668"/>
    <s v="2A40302"/>
    <n v="7025180"/>
    <s v="2024-01-23 12:17:41"/>
    <n v="13000"/>
    <s v="Accepted"/>
    <x v="6"/>
    <s v="Eligible"/>
    <n v="13000"/>
    <n v="13000"/>
    <d v="2026-01-22T00:00:00"/>
    <s v="RAHAT.GUL"/>
    <s v="Accepted"/>
    <s v="Online Transfer"/>
    <s v="Renewal"/>
    <s v="-"/>
    <s v="-"/>
    <n v="0"/>
  </r>
  <r>
    <n v="913"/>
    <x v="0"/>
    <s v="AXK-327"/>
    <s v="JL473QFM3CAD529286"/>
    <s v="NKMA2ASE5N1006832"/>
    <s v="2023-01-26 17:54:00"/>
    <n v="13000"/>
    <s v="Accepted"/>
    <x v="6"/>
    <s v="Eligible"/>
    <n v="13000"/>
    <n v="13000"/>
    <d v="2026-01-23T00:00:00"/>
    <s v="RAHAT.GUL"/>
    <s v="Accepted"/>
    <s v="Online Transfer"/>
    <s v="Renewal"/>
    <s v="-"/>
    <s v="-"/>
    <n v="0"/>
  </r>
  <r>
    <n v="914"/>
    <x v="0"/>
    <s v="BQQ-564"/>
    <s v="Q062018"/>
    <s v="ZRE171R-6039150"/>
    <s v="2025-01-24 00:00:00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15"/>
    <x v="0"/>
    <s v="BDA-931"/>
    <s v="Z198446"/>
    <n v="4020305"/>
    <s v="2023-01-31 13:59:53"/>
    <n v="13000"/>
    <s v="Accepted"/>
    <x v="6"/>
    <s v="Eligible"/>
    <n v="13000"/>
    <n v="13000"/>
    <d v="2026-01-22T00:00:00"/>
    <s v="RAHAT.GUL"/>
    <s v="Accepted"/>
    <s v="Online Transfer"/>
    <s v="Renewal"/>
    <s v="-"/>
    <s v="-"/>
    <n v="0"/>
  </r>
  <r>
    <n v="916"/>
    <x v="0"/>
    <s v="LEB15-6665"/>
    <s v="Q023809"/>
    <n v="6001278"/>
    <s v="2024-02-06 12:25:42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17"/>
    <x v="0"/>
    <s v="LE16A-9477"/>
    <n v="119509"/>
    <n v="10019498"/>
    <s v="2023-02-04 09:44:57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18"/>
    <x v="0"/>
    <s v="MUL1812332"/>
    <s v="G4NANH302993"/>
    <s v="NNAQL51AZKP311700"/>
    <s v="2026-01-22 00:00:00"/>
    <n v="13000"/>
    <s v="Accepted"/>
    <x v="6"/>
    <s v="Eligible"/>
    <n v="13000"/>
    <n v="13000"/>
    <d v="2026-01-22T00:00:00"/>
    <s v="RAHAT.GUL"/>
    <s v="Accepted"/>
    <s v="Online Transfer"/>
    <s v="Conversion"/>
    <s v="-"/>
    <s v="-"/>
    <n v="0"/>
  </r>
  <r>
    <n v="919"/>
    <x v="0"/>
    <s v="BBA-581"/>
    <s v="Q363277"/>
    <n v="7062459"/>
    <s v="2024-02-03 00:00:00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20"/>
    <x v="0"/>
    <s v="KHI222219"/>
    <s v="2A45965"/>
    <n v="9517068"/>
    <s v="2022-02-02 12:53:49"/>
    <n v="14000"/>
    <s v="Accepted"/>
    <x v="6"/>
    <s v="Eligible"/>
    <n v="14000"/>
    <n v="14000"/>
    <d v="2026-01-22T00:00:00"/>
    <s v="RAHAT.GUL"/>
    <s v="Accepted"/>
    <s v="Online Transfer"/>
    <s v="Renewal"/>
    <s v="-"/>
    <s v="-"/>
    <n v="0"/>
  </r>
  <r>
    <n v="921"/>
    <x v="0"/>
    <s v="LA-1100"/>
    <s v="1GD0952823"/>
    <s v="GUN126R5544805"/>
    <s v="2026-01-22 00:00:00"/>
    <n v="30000"/>
    <s v="Accepted"/>
    <x v="6"/>
    <s v="Eligible"/>
    <n v="30000"/>
    <n v="30000"/>
    <d v="2026-01-21T00:00:00"/>
    <s v="RAHAT.GUL"/>
    <s v="Accepted"/>
    <s v="Online Transfer"/>
    <s v="Conversion"/>
    <s v="-"/>
    <s v="-"/>
    <n v="0"/>
  </r>
  <r>
    <n v="922"/>
    <x v="0"/>
    <s v="EX-971"/>
    <n v="285652"/>
    <n v="4039312"/>
    <s v="2025-01-22 00:00:00"/>
    <n v="12000"/>
    <s v="Accepted"/>
    <x v="6"/>
    <s v="Eligible"/>
    <n v="12000"/>
    <n v="12000"/>
    <d v="2026-01-21T00:00:00"/>
    <s v="RAHAT.GUL"/>
    <s v="Accepted"/>
    <s v="Online Transfer"/>
    <s v="Renewal"/>
    <s v="-"/>
    <s v="-"/>
    <n v="0"/>
  </r>
  <r>
    <n v="923"/>
    <x v="0"/>
    <s v="AWZ-291"/>
    <s v="Q088243"/>
    <n v="6065710"/>
    <s v="2022-01-19 11:01:45"/>
    <n v="11000"/>
    <s v="Accepted"/>
    <x v="6"/>
    <s v="Eligible"/>
    <n v="11000"/>
    <n v="11000"/>
    <d v="2026-01-20T00:00:00"/>
    <s v="RAHAT.GUL"/>
    <s v="Accepted"/>
    <s v="Online Transfer"/>
    <s v="Renewal"/>
    <s v="-"/>
    <s v="-"/>
    <n v="0"/>
  </r>
  <r>
    <n v="924"/>
    <x v="0"/>
    <s v="LEA17A-6810"/>
    <s v="L13Z17502178"/>
    <s v="NFBGM1546HR212276"/>
    <s v="2024-01-23 13:41:28"/>
    <n v="13000"/>
    <s v="Accepted"/>
    <x v="6"/>
    <s v="Eligible"/>
    <n v="13000"/>
    <n v="13000"/>
    <d v="2026-01-20T00:00:00"/>
    <s v="RAHAT.GUL"/>
    <s v="Accepted"/>
    <s v="Online Transfer"/>
    <s v="Renewal"/>
    <s v="-"/>
    <s v="-"/>
    <n v="0"/>
  </r>
  <r>
    <n v="925"/>
    <x v="0"/>
    <s v="AQN-195"/>
    <n v="1020868"/>
    <s v="PR035932"/>
    <s v="2024-01-23 13:51:58"/>
    <n v="13000"/>
    <s v="Accepted"/>
    <x v="6"/>
    <s v="Eligible"/>
    <n v="13000"/>
    <n v="13000"/>
    <d v="2026-01-20T00:00:00"/>
    <s v="RAHAT.GUL"/>
    <s v="Accepted"/>
    <s v="Online Transfer"/>
    <s v="Renewal"/>
    <s v="-"/>
    <s v="-"/>
    <n v="0"/>
  </r>
  <r>
    <n v="926"/>
    <x v="0"/>
    <s v="HDD1912024"/>
    <n v="2605209"/>
    <s v="0158143"/>
    <s v="2024-01-19 12:23:24"/>
    <n v="14000"/>
    <s v="Accepted"/>
    <x v="6"/>
    <s v="Eligible"/>
    <n v="14000"/>
    <n v="14000"/>
    <d v="2026-01-20T00:00:00"/>
    <s v="RAHAT.GUL"/>
    <s v="Accepted"/>
    <s v="Cash Deposit"/>
    <s v="Renewal"/>
    <s v="-"/>
    <s v="-"/>
    <n v="0"/>
  </r>
  <r>
    <n v="927"/>
    <x v="0"/>
    <s v="ACE-303"/>
    <s v="2A10801"/>
    <s v="NSP150R-7006236"/>
    <s v="2024-01-22 13:05:54"/>
    <n v="13000"/>
    <s v="Accepted"/>
    <x v="6"/>
    <s v="Eligible"/>
    <n v="13000"/>
    <n v="13000"/>
    <d v="2026-01-20T00:00:00"/>
    <s v="RAHAT.GUL"/>
    <s v="Accepted"/>
    <s v="Online Transfer"/>
    <s v="Renewal"/>
    <s v="-"/>
    <s v="-"/>
    <n v="0"/>
  </r>
  <r>
    <n v="928"/>
    <x v="0"/>
    <s v="BYU-293"/>
    <s v="6R275375"/>
    <n v="1175364"/>
    <s v="2024-01-20 15:02:03"/>
    <n v="13000"/>
    <s v="Accepted"/>
    <x v="6"/>
    <s v="Eligible"/>
    <n v="13000"/>
    <n v="13000"/>
    <d v="2026-01-19T00:00:00"/>
    <s v="RAHAT.GUL"/>
    <s v="Accepted"/>
    <s v="Online Transfer"/>
    <s v="Renewal"/>
    <s v="-"/>
    <s v="-"/>
    <n v="0"/>
  </r>
  <r>
    <n v="929"/>
    <x v="0"/>
    <s v="LES07-5730"/>
    <n v="149553"/>
    <n v="331896"/>
    <s v="2024-01-24 00:00:00"/>
    <n v="10000"/>
    <s v="Accepted"/>
    <x v="6"/>
    <s v="Eligible"/>
    <n v="10000"/>
    <n v="10000"/>
    <d v="2026-01-19T00:00:00"/>
    <s v="RAHAT.GUL"/>
    <s v="Accepted"/>
    <s v="Cash Deposit"/>
    <s v="Renewal"/>
    <s v="-"/>
    <s v="-"/>
    <n v="0"/>
  </r>
  <r>
    <n v="930"/>
    <x v="0"/>
    <s v="AGX-767"/>
    <s v="2A44970"/>
    <n v="9516726"/>
    <s v="2023-01-28 13:09:44"/>
    <n v="14000"/>
    <s v="Accepted"/>
    <x v="6"/>
    <s v="Eligible"/>
    <n v="14000"/>
    <n v="14000"/>
    <d v="2026-01-19T00:00:00"/>
    <s v="RAHAT.GUL"/>
    <s v="Accepted"/>
    <s v="Online Transfer"/>
    <s v="Renewal"/>
    <s v="-"/>
    <s v="-"/>
    <n v="0"/>
  </r>
  <r>
    <n v="931"/>
    <x v="0"/>
    <s v="ARE-784"/>
    <s v="J981764"/>
    <s v="LA150S2080217"/>
    <s v="2025-01-21 11:07:49"/>
    <n v="12500"/>
    <s v="Accepted"/>
    <x v="6"/>
    <s v="Eligible"/>
    <n v="12500"/>
    <n v="12500"/>
    <d v="2026-01-19T00:00:00"/>
    <s v="RAHAT.GUL"/>
    <s v="Accepted"/>
    <s v="Online Transfer"/>
    <s v="Renewal"/>
    <s v="-"/>
    <s v="-"/>
    <n v="0"/>
  </r>
  <r>
    <n v="932"/>
    <x v="0"/>
    <s v="BL-1712"/>
    <s v="H080507"/>
    <s v="N1002497"/>
    <s v="2023-01-30 13:22:13"/>
    <n v="14000"/>
    <s v="Accepted"/>
    <x v="6"/>
    <s v="Eligible"/>
    <n v="14000"/>
    <n v="14000"/>
    <d v="2026-01-19T00:00:00"/>
    <s v="RAHAT.GUL"/>
    <s v="Accepted"/>
    <s v="Online Transfer"/>
    <s v="Renewal"/>
    <s v="-"/>
    <s v="-"/>
    <n v="0"/>
  </r>
  <r>
    <n v="933"/>
    <x v="0"/>
    <s v="BSR-430"/>
    <s v="2A11392"/>
    <n v="9504639"/>
    <s v="2026-01-19 00:00:00"/>
    <n v="15000"/>
    <s v="Accepted"/>
    <x v="6"/>
    <s v="Eligible"/>
    <n v="15000"/>
    <n v="15000"/>
    <d v="2026-01-19T00:00:00"/>
    <s v="RAHAT.GUL"/>
    <s v="Accepted"/>
    <s v="Online Transfer"/>
    <s v="Conversion"/>
    <s v="-"/>
    <s v="-"/>
    <n v="0"/>
  </r>
  <r>
    <n v="934"/>
    <x v="0"/>
    <s v="ISL122365"/>
    <n v="264634"/>
    <n v="1164631"/>
    <s v="2023-02-01 21:07:54"/>
    <n v="14000"/>
    <s v="Accepted"/>
    <x v="6"/>
    <s v="Eligible"/>
    <n v="14000"/>
    <n v="14000"/>
    <d v="2026-01-19T00:00:00"/>
    <s v="RAHAT.GUL"/>
    <s v="Accepted"/>
    <s v="Online Transfer"/>
    <s v="Renewal"/>
    <s v="-"/>
    <s v="-"/>
    <n v="0"/>
  </r>
  <r>
    <n v="935"/>
    <x v="0"/>
    <s v="CZ-0266"/>
    <n v="1007151"/>
    <s v="01123161"/>
    <s v="2026-01-20 00:00:00"/>
    <n v="17000"/>
    <s v="Accepted"/>
    <x v="6"/>
    <s v="Eligible"/>
    <n v="17000"/>
    <n v="17000"/>
    <d v="2026-01-19T00:00:00"/>
    <s v="RAHAT.GUL"/>
    <s v="Accepted"/>
    <s v="Online Transfer"/>
    <s v="Conversion"/>
    <s v="-"/>
    <s v="-"/>
    <n v="0"/>
  </r>
  <r>
    <n v="936"/>
    <x v="0"/>
    <s v="BHWL2412379"/>
    <n v="1013180"/>
    <n v="113155"/>
    <s v="2023-01-24 20:14:31"/>
    <n v="12000"/>
    <s v="Accepted"/>
    <x v="6"/>
    <s v="Eligible"/>
    <n v="12000"/>
    <n v="12000"/>
    <d v="2026-01-17T00:00:00"/>
    <s v="RAHAT.GUL"/>
    <s v="Accepted"/>
    <s v="Online Transfer"/>
    <s v="Renewal"/>
    <s v="-"/>
    <s v="-"/>
    <n v="0"/>
  </r>
  <r>
    <n v="937"/>
    <x v="0"/>
    <s v="AZY-250"/>
    <s v="Q098688"/>
    <n v="6076206"/>
    <s v="2023-01-25 18:22:04"/>
    <n v="12000"/>
    <s v="Accepted"/>
    <x v="6"/>
    <s v="Eligible"/>
    <n v="12000"/>
    <n v="12000"/>
    <d v="2026-01-15T00:00:00"/>
    <s v="RAHAT.GUL"/>
    <s v="Accepted"/>
    <s v="Cash Deposit"/>
    <s v="Renewal"/>
    <s v="-"/>
    <s v="-"/>
    <n v="0"/>
  </r>
  <r>
    <n v="938"/>
    <x v="0"/>
    <s v="BQT-833"/>
    <s v="6R103414"/>
    <s v="H1003369"/>
    <s v="2023-01-30 16:12:56"/>
    <n v="14000"/>
    <s v="Accepted"/>
    <x v="6"/>
    <s v="Eligible"/>
    <n v="14000"/>
    <n v="14000"/>
    <d v="2026-01-17T00:00:00"/>
    <s v="RAHAT.GUL"/>
    <s v="Accepted"/>
    <s v="Online Transfer"/>
    <s v="Renewal"/>
    <s v="-"/>
    <s v="-"/>
    <n v="0"/>
  </r>
  <r>
    <n v="939"/>
    <x v="0"/>
    <s v="BYF-771"/>
    <n v="111970"/>
    <n v="1012054"/>
    <s v="2023-01-25 16:22:34"/>
    <n v="13000"/>
    <s v="Accepted"/>
    <x v="6"/>
    <s v="Eligible"/>
    <n v="13000"/>
    <n v="13000"/>
    <d v="2026-01-16T00:00:00"/>
    <s v="RAHAT.GUL"/>
    <s v="Accepted"/>
    <s v="Online Transfer"/>
    <s v="Renewal"/>
    <s v="-"/>
    <s v="-"/>
    <n v="0"/>
  </r>
  <r>
    <n v="940"/>
    <x v="0"/>
    <s v="BXS-351"/>
    <s v="1KR2036172"/>
    <s v="A0104741"/>
    <s v="2023-01-30 12:48:43"/>
    <n v="13000"/>
    <s v="Accepted"/>
    <x v="6"/>
    <s v="Eligible"/>
    <n v="13000"/>
    <n v="13000"/>
    <d v="2026-01-17T00:00:00"/>
    <s v="RAHAT.GUL"/>
    <s v="Accepted"/>
    <s v="Online Transfer"/>
    <s v="Renewal"/>
    <s v="-"/>
    <s v="-"/>
    <n v="0"/>
  </r>
  <r>
    <n v="941"/>
    <x v="0"/>
    <s v="BYF-344"/>
    <s v="6R268598"/>
    <s v="H1168522"/>
    <s v="2023-01-18 16:41:25"/>
    <n v="8640"/>
    <s v="Accepted"/>
    <x v="6"/>
    <s v="Eligible"/>
    <n v="8640"/>
    <n v="8640"/>
    <d v="2026-01-20T00:00:00"/>
    <s v="RAHAT.GUL"/>
    <s v="Accepted"/>
    <s v="Cheque"/>
    <s v="Renewal"/>
    <s v="-"/>
    <s v="-"/>
    <n v="0"/>
  </r>
  <r>
    <n v="942"/>
    <x v="0"/>
    <s v="BUW-255"/>
    <s v="Q-082720"/>
    <s v="ZRE171R-6060160"/>
    <s v="2026-01-17 00:00:00"/>
    <n v="15000"/>
    <s v="Accepted"/>
    <x v="6"/>
    <s v="Eligible"/>
    <n v="15000"/>
    <n v="15000"/>
    <d v="2026-01-16T00:00:00"/>
    <s v="RAHAT.GUL"/>
    <s v="Accepted"/>
    <s v="Online Transfer"/>
    <s v="Conversion"/>
    <s v="-"/>
    <s v="-"/>
    <n v="0"/>
  </r>
  <r>
    <n v="943"/>
    <x v="0"/>
    <s v="AEN-949"/>
    <n v="177857"/>
    <n v="10077869"/>
    <s v="2024-08-19 12:27:11"/>
    <n v="9000"/>
    <s v="Accepted"/>
    <x v="6"/>
    <s v="Eligible"/>
    <n v="9000"/>
    <n v="9000"/>
    <d v="2026-01-17T00:00:00"/>
    <s v="RAHAT.GUL"/>
    <s v="Accepted"/>
    <s v="Online Transfer"/>
    <s v="Renewal"/>
    <s v="-"/>
    <s v="-"/>
    <n v="0"/>
  </r>
  <r>
    <n v="944"/>
    <x v="0"/>
    <s v="BJX-614"/>
    <n v="71012725"/>
    <s v="NR-029802"/>
    <s v="2023-01-31 15:38:42"/>
    <n v="14000"/>
    <s v="Accepted"/>
    <x v="6"/>
    <s v="Eligible"/>
    <n v="14000"/>
    <n v="14000"/>
    <d v="2026-01-16T00:00:00"/>
    <s v="RAHAT.GUL"/>
    <s v="Accepted"/>
    <s v="Online Transfer"/>
    <s v="Renewal"/>
    <s v="-"/>
    <s v="-"/>
    <n v="0"/>
  </r>
  <r>
    <n v="945"/>
    <x v="0"/>
    <s v="LEB20-9914"/>
    <s v="Q201654"/>
    <n v="16041970"/>
    <s v="2023-01-31 14:43:44"/>
    <n v="13000"/>
    <s v="Accepted"/>
    <x v="6"/>
    <s v="Eligible"/>
    <n v="13000"/>
    <n v="13000"/>
    <d v="2026-01-16T00:00:00"/>
    <s v="RAHAT.GUL"/>
    <s v="Accepted"/>
    <s v="Online Transfer"/>
    <s v="Renewal"/>
    <s v="-"/>
    <s v="-"/>
    <n v="0"/>
  </r>
  <r>
    <n v="946"/>
    <x v="0"/>
    <s v="FSL3112353"/>
    <n v="304704"/>
    <n v="510272"/>
    <s v="2023-01-31 16:12:55"/>
    <n v="14000"/>
    <s v="Accepted"/>
    <x v="6"/>
    <s v="Eligible"/>
    <n v="14000"/>
    <n v="14000"/>
    <d v="2026-01-16T00:00:00"/>
    <s v="RAHAT.GUL"/>
    <s v="Accepted"/>
    <s v="Online Transfer"/>
    <s v="Renewal"/>
    <s v="-"/>
    <s v="-"/>
    <n v="0"/>
  </r>
  <r>
    <n v="947"/>
    <x v="0"/>
    <s v="BQL-791"/>
    <s v="L13Z1-7533311"/>
    <s v="NFBGM1545KR-252534"/>
    <s v="2023-01-25 17:12:55"/>
    <n v="14000"/>
    <s v="Accepted"/>
    <x v="6"/>
    <s v="Eligible"/>
    <n v="14000"/>
    <n v="14000"/>
    <d v="2026-01-15T00:00:00"/>
    <s v="RAHAT.GUL"/>
    <s v="Accepted"/>
    <s v="Online Transfer"/>
    <s v="Renewal"/>
    <s v="-"/>
    <s v="-"/>
    <n v="0"/>
  </r>
  <r>
    <n v="948"/>
    <x v="0"/>
    <s v="BND-480"/>
    <s v="Q049409"/>
    <s v="ZRE171R-6026894"/>
    <s v="2025-01-24 00:00:00"/>
    <n v="13000"/>
    <s v="Accepted"/>
    <x v="6"/>
    <s v="Eligible"/>
    <n v="13000"/>
    <n v="13000"/>
    <d v="2026-01-15T00:00:00"/>
    <s v="RAHAT.GUL"/>
    <s v="Accepted"/>
    <s v="Online Transfer"/>
    <s v="Renewal"/>
    <s v="-"/>
    <s v="-"/>
    <n v="0"/>
  </r>
  <r>
    <n v="949"/>
    <x v="0"/>
    <s v="SRG3012320"/>
    <n v="90000606"/>
    <n v="501435"/>
    <s v="2023-01-30 11:29:18"/>
    <n v="13000"/>
    <s v="Accepted"/>
    <x v="6"/>
    <s v="Eligible"/>
    <n v="13000"/>
    <n v="13000"/>
    <d v="2026-01-15T00:00:00"/>
    <s v="RAHAT.GUL"/>
    <s v="Accepted"/>
    <s v="Online Transfer"/>
    <s v="Renewal"/>
    <s v="-"/>
    <s v="-"/>
    <n v="0"/>
  </r>
  <r>
    <n v="950"/>
    <x v="0"/>
    <s v="LHE3012346"/>
    <n v="262547"/>
    <n v="1002570"/>
    <s v="2023-01-30 15:42:38"/>
    <n v="14000"/>
    <s v="Accepted"/>
    <x v="6"/>
    <s v="Eligible"/>
    <n v="14000"/>
    <n v="14000"/>
    <d v="2026-01-15T00:00:00"/>
    <s v="RAHAT.GUL"/>
    <s v="Accepted"/>
    <s v="Online Transfer"/>
    <s v="Renewal"/>
    <s v="-"/>
    <s v="-"/>
    <n v="0"/>
  </r>
  <r>
    <n v="951"/>
    <x v="0"/>
    <s v="BYG-972"/>
    <s v="2A59874"/>
    <n v="7038185"/>
    <s v="2023-01-28 17:14:44"/>
    <n v="14000"/>
    <s v="Accepted"/>
    <x v="6"/>
    <s v="Eligible"/>
    <n v="14000"/>
    <n v="14000"/>
    <d v="2026-01-15T00:00:00"/>
    <s v="RAHAT.GUL"/>
    <s v="Accepted"/>
    <s v="Online Transfer"/>
    <s v="Renewal"/>
    <s v="-"/>
    <s v="-"/>
    <n v="0"/>
  </r>
  <r>
    <n v="952"/>
    <x v="0"/>
    <s v="BMT-809"/>
    <s v="Q331572"/>
    <n v="7030705"/>
    <s v="2026-01-15 00:00:00"/>
    <n v="15000"/>
    <s v="Accepted"/>
    <x v="6"/>
    <s v="Eligible"/>
    <n v="15000"/>
    <n v="15000"/>
    <d v="2026-01-15T00:00:00"/>
    <s v="RAHAT.GUL"/>
    <s v="Accepted"/>
    <s v="Online Transfer"/>
    <s v="Conversion"/>
    <s v="-"/>
    <s v="-"/>
    <n v="0"/>
  </r>
  <r>
    <n v="953"/>
    <x v="0"/>
    <s v="LHE2072341"/>
    <s v="PK10B213111"/>
    <s v="A1J31DPK10113128"/>
    <s v="2025-01-27 00:00:00"/>
    <n v="13000"/>
    <s v="Accepted"/>
    <x v="6"/>
    <s v="Eligible"/>
    <n v="13000"/>
    <n v="13000"/>
    <d v="2026-01-15T00:00:00"/>
    <s v="RAHAT.GUL"/>
    <s v="Accepted"/>
    <s v="Online Transfer"/>
    <s v="Renewal"/>
    <s v="-"/>
    <s v="-"/>
    <n v="0"/>
  </r>
  <r>
    <n v="954"/>
    <x v="0"/>
    <s v="BZA-509"/>
    <s v="Z910393"/>
    <s v="0191422"/>
    <s v="2020-01-27 14:06:00"/>
    <n v="13000"/>
    <s v="Accepted"/>
    <x v="6"/>
    <s v="Eligible"/>
    <n v="13000"/>
    <n v="13000"/>
    <d v="2026-01-14T00:00:00"/>
    <s v="RAHAT.GUL"/>
    <s v="Accepted"/>
    <s v="Online Transfer"/>
    <s v="Renewal"/>
    <s v="-"/>
    <s v="-"/>
    <n v="0"/>
  </r>
  <r>
    <n v="955"/>
    <x v="0"/>
    <s v="UET291202410"/>
    <s v="6R288705"/>
    <n v="1188768"/>
    <s v="2024-01-29 16:18:15"/>
    <n v="14000"/>
    <s v="Accepted"/>
    <x v="6"/>
    <s v="Eligible"/>
    <n v="14000"/>
    <n v="14000"/>
    <d v="2026-01-14T00:00:00"/>
    <s v="RAHAT.GUL"/>
    <s v="Accepted"/>
    <s v="Online Transfer"/>
    <s v="Renewal"/>
    <s v="-"/>
    <s v="-"/>
    <n v="0"/>
  </r>
  <r>
    <n v="956"/>
    <x v="0"/>
    <s v="MUL1512025"/>
    <s v="6R335652"/>
    <n v="1235690"/>
    <s v="2025-01-15 12:19:29"/>
    <n v="12500"/>
    <s v="Accepted"/>
    <x v="6"/>
    <s v="Eligible"/>
    <n v="12500"/>
    <n v="12500"/>
    <d v="2026-01-14T00:00:00"/>
    <s v="RAHAT.GUL"/>
    <s v="Accepted"/>
    <s v="Online Transfer"/>
    <s v="Renewal"/>
    <s v="-"/>
    <s v="-"/>
    <n v="0"/>
  </r>
  <r>
    <n v="957"/>
    <x v="0"/>
    <s v="BUZ-331"/>
    <s v="Q082879"/>
    <n v="6060361"/>
    <s v="2026-01-15 00:00:00"/>
    <n v="25000"/>
    <s v="Accepted"/>
    <x v="6"/>
    <s v="Eligible"/>
    <n v="25000"/>
    <n v="25000"/>
    <d v="2026-01-14T00:00:00"/>
    <s v="RAHAT.GUL"/>
    <s v="Accepted"/>
    <s v="Online Transfer"/>
    <s v="Conversion"/>
    <s v="-"/>
    <s v="-"/>
    <n v="0"/>
  </r>
  <r>
    <n v="958"/>
    <x v="0"/>
    <s v="AUN-818"/>
    <n v="1023121"/>
    <n v="205784"/>
    <s v="2024-01-09 00:00:00"/>
    <n v="14000"/>
    <s v="Accepted"/>
    <x v="6"/>
    <s v="Eligible"/>
    <n v="14000"/>
    <n v="14000"/>
    <d v="2026-01-13T00:00:00"/>
    <s v="RAHAT.GUL"/>
    <s v="Accepted"/>
    <s v="Online Transfer"/>
    <s v="Renewal"/>
    <s v="-"/>
    <s v="-"/>
    <n v="0"/>
  </r>
  <r>
    <n v="959"/>
    <x v="0"/>
    <s v="BYJ-267"/>
    <s v="G4NANU740698"/>
    <s v="PMHD841FMNN305980"/>
    <s v="2023-01-25 17:47:17"/>
    <n v="15000"/>
    <s v="Accepted"/>
    <x v="6"/>
    <s v="Eligible"/>
    <n v="15000"/>
    <n v="15000"/>
    <d v="2026-01-13T00:00:00"/>
    <s v="RAHAT.GUL"/>
    <s v="Accepted"/>
    <s v="Online Transfer"/>
    <s v="Renewal"/>
    <s v="-"/>
    <s v="-"/>
    <n v="0"/>
  </r>
  <r>
    <n v="960"/>
    <x v="0"/>
    <s v="BTF-898"/>
    <s v="BTF-898 (A)"/>
    <s v="BTF-898"/>
    <s v="2024-01-23 14:47:36"/>
    <n v="13000"/>
    <s v="Accepted"/>
    <x v="6"/>
    <s v="Eligible"/>
    <n v="13000"/>
    <n v="13000"/>
    <d v="2026-01-13T00:00:00"/>
    <s v="RAHAT.GUL"/>
    <s v="Accepted"/>
    <s v="Online Transfer"/>
    <s v="Renewal"/>
    <s v="-"/>
    <s v="-"/>
    <n v="0"/>
  </r>
  <r>
    <n v="961"/>
    <x v="0"/>
    <s v="GUJ31102051"/>
    <s v="6R143395"/>
    <n v="1043416"/>
    <s v="2026-01-13 00:00:00"/>
    <n v="16000"/>
    <s v="Accepted"/>
    <x v="6"/>
    <s v="Eligible"/>
    <n v="16000"/>
    <n v="16000"/>
    <d v="2026-01-13T00:00:00"/>
    <s v="RAHAT.GUL"/>
    <s v="Accepted"/>
    <s v="Online Transfer"/>
    <s v="Conversion"/>
    <s v="-"/>
    <s v="-"/>
    <n v="0"/>
  </r>
  <r>
    <n v="962"/>
    <x v="0"/>
    <s v="BWH-773"/>
    <s v="R18Z16916920"/>
    <s v="BWH-773"/>
    <s v="2025-01-08 16:03:00"/>
    <n v="13000"/>
    <s v="Accepted"/>
    <x v="6"/>
    <s v="Eligible"/>
    <n v="13000"/>
    <n v="13000"/>
    <d v="2026-01-13T00:00:00"/>
    <s v="RAHAT.GUL"/>
    <s v="Accepted"/>
    <s v="Online Transfer"/>
    <s v="Renewal"/>
    <s v="-"/>
    <s v="-"/>
    <n v="0"/>
  </r>
  <r>
    <n v="963"/>
    <x v="0"/>
    <s v="KHR23122024"/>
    <n v="1004265"/>
    <s v="RR004263"/>
    <s v="2024-12-23 18:23:40"/>
    <n v="13000"/>
    <s v="Accepted"/>
    <x v="6"/>
    <s v="Eligible"/>
    <n v="13000"/>
    <n v="13000"/>
    <d v="2026-01-13T00:00:00"/>
    <s v="RAHAT.GUL"/>
    <s v="Accepted"/>
    <s v="Online Transfer"/>
    <s v="Renewal"/>
    <s v="-"/>
    <s v="-"/>
    <n v="0"/>
  </r>
  <r>
    <n v="964"/>
    <x v="0"/>
    <s v="LEE19-5112"/>
    <s v="R18Z12949940"/>
    <s v="NFBFC6668KR053425"/>
    <s v="2026-01-13 00:00:00"/>
    <n v="15000"/>
    <s v="Accepted"/>
    <x v="6"/>
    <s v="Eligible"/>
    <n v="15000"/>
    <n v="15000"/>
    <d v="2026-01-12T00:00:00"/>
    <s v="RAHAT.GUL"/>
    <s v="Accepted"/>
    <s v="Online Transfer"/>
    <s v="Conversion"/>
    <s v="-"/>
    <s v="-"/>
    <n v="0"/>
  </r>
  <r>
    <n v="965"/>
    <x v="0"/>
    <s v="BPB-468"/>
    <s v="1NZ-1LM7250396"/>
    <s v="NHP10-2363083"/>
    <s v="2023-01-19 16:51:00"/>
    <n v="14000"/>
    <s v="Accepted"/>
    <x v="6"/>
    <s v="Eligible"/>
    <n v="14000"/>
    <n v="14000"/>
    <d v="2026-01-12T00:00:00"/>
    <s v="RAHAT.GUL"/>
    <s v="Accepted"/>
    <s v="Online Transfer"/>
    <s v="Renewal"/>
    <s v="-"/>
    <s v="-"/>
    <n v="0"/>
  </r>
  <r>
    <n v="966"/>
    <x v="0"/>
    <s v="ABC812025"/>
    <n v="504741"/>
    <n v="1009348"/>
    <s v="2025-01-09 15:15:55"/>
    <n v="15000"/>
    <s v="Accepted"/>
    <x v="6"/>
    <s v="Eligible"/>
    <n v="15000"/>
    <n v="15000"/>
    <d v="2026-01-12T00:00:00"/>
    <s v="RAHAT.GUL"/>
    <s v="Accepted"/>
    <s v="Online Transfer"/>
    <s v="Renewal"/>
    <s v="-"/>
    <s v="-"/>
    <n v="0"/>
  </r>
  <r>
    <n v="967"/>
    <x v="0"/>
    <s v="BYG-621"/>
    <s v="G4NANU27339O"/>
    <s v="PMHD841-FMNN3O6041"/>
    <s v="2023-01-25 17:50:07"/>
    <n v="14000"/>
    <s v="Accepted"/>
    <x v="6"/>
    <s v="Eligible"/>
    <n v="14000"/>
    <n v="14000"/>
    <d v="2026-01-13T00:00:00"/>
    <s v="RAHAT.GUL"/>
    <s v="Accepted"/>
    <s v="Cheque Deposit"/>
    <s v="Renewal"/>
    <s v="-"/>
    <s v="-"/>
    <n v="0"/>
  </r>
  <r>
    <n v="968"/>
    <x v="0"/>
    <s v="BM-2851"/>
    <s v="H678995"/>
    <s v="R1001589"/>
    <s v="2026-01-12 00:00:00"/>
    <n v="13000"/>
    <s v="Accepted"/>
    <x v="6"/>
    <s v="Eligible"/>
    <n v="13000"/>
    <n v="13000"/>
    <d v="2026-01-12T00:00:00"/>
    <s v="RAHAT.GUL"/>
    <s v="Accepted"/>
    <s v="Online Transfer"/>
    <s v="Conversion"/>
    <s v="-"/>
    <s v="-"/>
    <n v="0"/>
  </r>
  <r>
    <n v="969"/>
    <x v="0"/>
    <s v="LEA20-3787"/>
    <s v="Z568187"/>
    <n v="4193643"/>
    <s v="2025-01-15 11:17:55"/>
    <n v="13000"/>
    <s v="Accepted"/>
    <x v="6"/>
    <s v="Eligible"/>
    <n v="13000"/>
    <n v="13000"/>
    <d v="2026-01-12T00:00:00"/>
    <s v="RAHAT.GUL"/>
    <s v="Accepted"/>
    <s v="Online Transfer"/>
    <s v="Renewal"/>
    <s v="-"/>
    <s v="-"/>
    <n v="0"/>
  </r>
  <r>
    <n v="970"/>
    <x v="0"/>
    <s v="BQG-470"/>
    <s v="BQG-470"/>
    <n v="4185424"/>
    <s v="2026-01-12 00:00:00"/>
    <n v="16000"/>
    <s v="Accepted"/>
    <x v="6"/>
    <s v="Eligible"/>
    <n v="16000"/>
    <n v="16000"/>
    <d v="2026-01-12T00:00:00"/>
    <s v="RAHAT.GUL"/>
    <s v="Accepted"/>
    <s v="Online Transfer"/>
    <s v="Conversion"/>
    <s v="-"/>
    <s v="-"/>
    <n v="0"/>
  </r>
  <r>
    <n v="971"/>
    <x v="0"/>
    <s v="AMP-484"/>
    <n v="503101"/>
    <n v="1001514"/>
    <s v="2026-01-12 00:00:00"/>
    <n v="15000"/>
    <s v="Accepted"/>
    <x v="6"/>
    <s v="Eligible"/>
    <n v="15000"/>
    <n v="15000"/>
    <d v="2026-01-12T00:00:00"/>
    <s v="RAHAT.GUL"/>
    <s v="Accepted"/>
    <s v="Online Transfer"/>
    <s v="Conversion"/>
    <s v="-"/>
    <s v="-"/>
    <n v="0"/>
  </r>
  <r>
    <n v="972"/>
    <x v="0"/>
    <s v="BPY-176"/>
    <s v="Z554446"/>
    <n v="4179910"/>
    <s v="2022-01-18 12:31:53"/>
    <n v="10000"/>
    <s v="Accepted"/>
    <x v="6"/>
    <s v="Eligible"/>
    <n v="10000"/>
    <n v="10000"/>
    <d v="2026-01-10T00:00:00"/>
    <s v="RAHAT.GUL"/>
    <s v="Accepted"/>
    <s v="Online Transfer"/>
    <s v="Renewal"/>
    <s v="-"/>
    <s v="-"/>
    <n v="0"/>
  </r>
  <r>
    <n v="973"/>
    <x v="0"/>
    <s v="KHI171202520"/>
    <s v="G4NARH300462"/>
    <s v="RP521340"/>
    <s v="2025-01-18 00:00:00"/>
    <n v="13000"/>
    <s v="Accepted"/>
    <x v="6"/>
    <s v="Eligible"/>
    <n v="13000"/>
    <n v="13000"/>
    <d v="2026-01-10T00:00:00"/>
    <s v="RAHAT.GUL"/>
    <s v="Accepted"/>
    <s v="Online Transfer"/>
    <s v="Renewal"/>
    <s v="-"/>
    <s v="-"/>
    <n v="0"/>
  </r>
  <r>
    <n v="974"/>
    <x v="0"/>
    <s v="HDD23120242"/>
    <s v="Q106837"/>
    <s v="ZRE171R-6084328"/>
    <s v="2024-01-24 16:55:24"/>
    <n v="13000"/>
    <s v="Accepted"/>
    <x v="6"/>
    <s v="Eligible"/>
    <n v="13000"/>
    <n v="13000"/>
    <d v="2026-01-10T00:00:00"/>
    <s v="RAHAT.GUL"/>
    <s v="Accepted"/>
    <s v="Online Transfer"/>
    <s v="Renewal"/>
    <s v="-"/>
    <s v="-"/>
    <n v="0"/>
  </r>
  <r>
    <n v="975"/>
    <x v="0"/>
    <s v="BK-8096"/>
    <s v="BK-8096"/>
    <s v="1GNR-0894123"/>
    <s v="2024-01-23 12:11:53"/>
    <n v="13000"/>
    <s v="Accepted"/>
    <x v="6"/>
    <s v="Eligible"/>
    <n v="13000"/>
    <n v="13000"/>
    <d v="2026-01-09T00:00:00"/>
    <s v="RAHAT.GUL"/>
    <s v="Accepted"/>
    <s v="Online Transfer"/>
    <s v="Renewal"/>
    <s v="-"/>
    <s v="-"/>
    <n v="0"/>
  </r>
  <r>
    <n v="976"/>
    <x v="0"/>
    <s v="VX-170"/>
    <s v="D317758"/>
    <s v="SCP90-2017677"/>
    <s v="2024-01-11 18:57:36"/>
    <n v="13000"/>
    <s v="Accepted"/>
    <x v="6"/>
    <s v="Eligible"/>
    <n v="13000"/>
    <n v="13000"/>
    <d v="2026-01-09T00:00:00"/>
    <s v="RAHAT.GUL"/>
    <s v="Accepted"/>
    <s v="Online Transfer"/>
    <s v="Renewal"/>
    <s v="-"/>
    <s v="-"/>
    <n v="0"/>
  </r>
  <r>
    <n v="977"/>
    <x v="0"/>
    <s v="AWR-070"/>
    <s v="Y439788"/>
    <s v="NZE1402119048"/>
    <s v="2024-12-26 12:54:52"/>
    <n v="13000"/>
    <s v="Accepted"/>
    <x v="6"/>
    <s v="Eligible"/>
    <n v="13000"/>
    <n v="13000"/>
    <d v="2026-01-08T00:00:00"/>
    <s v="RAHAT.GUL"/>
    <s v="Accepted"/>
    <s v="Online Transfer"/>
    <s v="Renewal"/>
    <s v="-"/>
    <s v="-"/>
    <n v="0"/>
  </r>
  <r>
    <n v="978"/>
    <x v="0"/>
    <s v="AWT-14"/>
    <n v="153727"/>
    <s v="P709163"/>
    <s v="2023-12-22 18:20:58"/>
    <n v="14000"/>
    <s v="Accepted"/>
    <x v="6"/>
    <s v="Eligible"/>
    <n v="14000"/>
    <n v="14000"/>
    <d v="2026-01-08T00:00:00"/>
    <s v="RAHAT.GUL"/>
    <s v="Accepted"/>
    <s v="Online Transfer"/>
    <s v="Renewal"/>
    <s v="-"/>
    <s v="-"/>
    <n v="0"/>
  </r>
  <r>
    <n v="979"/>
    <x v="0"/>
    <s v="LEF-6061"/>
    <n v="102980"/>
    <n v="1002929"/>
    <s v="2025-01-21 10:13:54"/>
    <n v="10000"/>
    <s v="Accepted"/>
    <x v="6"/>
    <s v="Eligible"/>
    <n v="10000"/>
    <n v="10000"/>
    <d v="2026-01-08T00:00:00"/>
    <s v="RAHAT.GUL"/>
    <s v="Accepted"/>
    <s v="Online Transfer"/>
    <s v="Renewal"/>
    <s v="-"/>
    <s v="-"/>
    <n v="0"/>
  </r>
  <r>
    <n v="980"/>
    <x v="0"/>
    <s v="JHL292237"/>
    <s v="K12MR1006473"/>
    <s v="NF1SZC63S00106442"/>
    <s v="2026-01-09 00:00:00"/>
    <n v="17000"/>
    <s v="Accepted"/>
    <x v="6"/>
    <s v="Eligible"/>
    <n v="17000"/>
    <n v="17000"/>
    <d v="2026-01-08T00:00:00"/>
    <s v="RAHAT.GUL"/>
    <s v="Accepted"/>
    <s v="Online Transfer"/>
    <s v="Conversion"/>
    <s v="-"/>
    <s v="-"/>
    <n v="0"/>
  </r>
  <r>
    <n v="981"/>
    <x v="0"/>
    <s v="RLC-2005"/>
    <s v="50430785A"/>
    <s v="MMC0202314"/>
    <s v="2025-01-15 11:50:50"/>
    <n v="10000"/>
    <s v="Accepted"/>
    <x v="6"/>
    <s v="Eligible"/>
    <n v="10000"/>
    <n v="10000"/>
    <d v="2026-01-06T00:00:00"/>
    <s v="RAHAT.GUL"/>
    <s v="Accepted"/>
    <s v="Online Transfer"/>
    <s v="Renewal"/>
    <s v="-"/>
    <s v="-"/>
    <n v="0"/>
  </r>
  <r>
    <n v="982"/>
    <x v="0"/>
    <s v="AQE-216"/>
    <s v="R18Z12956333"/>
    <s v="NFBFC6669LR060241"/>
    <s v="2022-01-20 15:15:00"/>
    <n v="13000"/>
    <s v="Accepted"/>
    <x v="6"/>
    <s v="Eligible"/>
    <n v="13000"/>
    <n v="13000"/>
    <d v="2026-01-08T00:00:00"/>
    <s v="RAHAT.GUL"/>
    <s v="Accepted"/>
    <s v="Online Transfer"/>
    <s v="Renewal"/>
    <s v="-"/>
    <s v="-"/>
    <n v="0"/>
  </r>
  <r>
    <n v="983"/>
    <x v="0"/>
    <s v="BUX-957"/>
    <s v="6R190185"/>
    <s v="NF1AET306H1090172"/>
    <s v="2025-01-22 00:00:00"/>
    <n v="10000"/>
    <s v="Accepted"/>
    <x v="6"/>
    <s v="Eligible"/>
    <n v="10000"/>
    <n v="10000"/>
    <d v="2026-01-08T00:00:00"/>
    <s v="RAHAT.GUL"/>
    <s v="Accepted"/>
    <s v="Online Transfer"/>
    <s v="Renewal"/>
    <s v="-"/>
    <s v="-"/>
    <n v="0"/>
  </r>
  <r>
    <n v="984"/>
    <x v="0"/>
    <s v="BSK-653"/>
    <s v="Z549157"/>
    <s v="NZE170R-4174841"/>
    <s v="2025-01-09 19:01:11"/>
    <n v="15000"/>
    <s v="Accepted"/>
    <x v="6"/>
    <s v="Eligible"/>
    <n v="15000"/>
    <n v="15000"/>
    <d v="2026-01-07T00:00:00"/>
    <s v="RAHAT.GUL"/>
    <s v="Accepted"/>
    <s v="Online Transfer"/>
    <s v="Renewal"/>
    <s v="-"/>
    <s v="-"/>
    <n v="0"/>
  </r>
  <r>
    <n v="985"/>
    <x v="0"/>
    <s v="BND-658"/>
    <s v="L13Z17516741"/>
    <s v="NFBGM1545JR231813"/>
    <s v="2025-01-04 16:04:21"/>
    <n v="10000"/>
    <s v="Accepted"/>
    <x v="6"/>
    <s v="Eligible"/>
    <n v="10000"/>
    <n v="10000"/>
    <d v="2026-01-07T00:00:00"/>
    <s v="RAHAT.GUL"/>
    <s v="Accepted"/>
    <s v="Online Transfer"/>
    <s v="Renewal"/>
    <s v="-"/>
    <s v="-"/>
    <n v="0"/>
  </r>
  <r>
    <n v="986"/>
    <x v="0"/>
    <s v="BK-9248"/>
    <s v="1GD5225742"/>
    <s v="GUN156R-1101305"/>
    <s v="2022-09-30 13:10:34"/>
    <n v="14000"/>
    <s v="Accepted"/>
    <x v="6"/>
    <s v="Eligible"/>
    <n v="14000"/>
    <n v="14000"/>
    <d v="2026-01-07T00:00:00"/>
    <s v="RAHAT.GUL"/>
    <s v="Accepted"/>
    <s v="Online Transfer"/>
    <s v="Renewal"/>
    <s v="-"/>
    <s v="-"/>
    <n v="0"/>
  </r>
  <r>
    <n v="987"/>
    <x v="0"/>
    <s v="AXE-380"/>
    <n v="46270"/>
    <n v="9517165"/>
    <s v="2026-01-08 00:00:00"/>
    <n v="23000"/>
    <s v="Accepted"/>
    <x v="6"/>
    <s v="Eligible"/>
    <n v="23000"/>
    <n v="23000"/>
    <d v="2026-01-07T00:00:00"/>
    <s v="RAHAT.GUL"/>
    <s v="Accepted"/>
    <s v="Online Transfer"/>
    <s v="Conversion"/>
    <s v="-"/>
    <s v="-"/>
    <n v="0"/>
  </r>
  <r>
    <n v="988"/>
    <x v="0"/>
    <s v="KHI227202438"/>
    <s v="PKT392325"/>
    <s v="SR308PK496985"/>
    <s v="2024-07-23 14:27:20"/>
    <n v="11280"/>
    <s v="Accepted"/>
    <x v="6"/>
    <s v="Eligible"/>
    <n v="11280"/>
    <n v="11280"/>
    <d v="2026-01-08T00:00:00"/>
    <s v="RAHAT.GUL"/>
    <s v="Accepted"/>
    <s v="Cheque"/>
    <s v="Renewal"/>
    <s v="-"/>
    <s v="-"/>
    <n v="0"/>
  </r>
  <r>
    <n v="989"/>
    <x v="0"/>
    <s v="BFC-627"/>
    <s v="Z400936"/>
    <s v="NZE170R-4064562"/>
    <s v="2025-01-16 00:00:00"/>
    <n v="13000"/>
    <s v="Accepted"/>
    <x v="6"/>
    <s v="Eligible"/>
    <n v="13000"/>
    <n v="13000"/>
    <d v="2026-01-07T00:00:00"/>
    <s v="RAHAT.GUL"/>
    <s v="Accepted"/>
    <s v="Online Transfer"/>
    <s v="Renewal"/>
    <s v="-"/>
    <s v="-"/>
    <n v="0"/>
  </r>
  <r>
    <n v="990"/>
    <x v="0"/>
    <s v="FSL7120252"/>
    <n v="330546"/>
    <n v="1230580"/>
    <s v="2025-01-07 12:54:44"/>
    <n v="14000"/>
    <s v="Accepted"/>
    <x v="6"/>
    <s v="Eligible"/>
    <n v="14000"/>
    <n v="14000"/>
    <d v="2026-01-06T00:00:00"/>
    <s v="RAHAT.GUL"/>
    <s v="Accepted"/>
    <s v="Online Transfer"/>
    <s v="Renewal"/>
    <s v="-"/>
    <s v="-"/>
    <n v="0"/>
  </r>
  <r>
    <n v="991"/>
    <x v="0"/>
    <s v="RID-931"/>
    <n v="138221"/>
    <n v="10038190"/>
    <s v="2024-12-30 14:14:44"/>
    <n v="13000"/>
    <s v="Accepted"/>
    <x v="6"/>
    <s v="Eligible"/>
    <n v="13000"/>
    <n v="13000"/>
    <d v="2026-01-06T00:00:00"/>
    <s v="RAHAT.GUL"/>
    <s v="Accepted"/>
    <s v="Online Transfer"/>
    <s v="Renewal"/>
    <s v="-"/>
    <s v="-"/>
    <n v="0"/>
  </r>
  <r>
    <n v="992"/>
    <x v="0"/>
    <s v="AQQ-961"/>
    <s v="PK10K202395"/>
    <s v="AQQ-961"/>
    <s v="2024-09-07 16:32:53"/>
    <n v="10000"/>
    <s v="Accepted"/>
    <x v="6"/>
    <s v="Eligible"/>
    <n v="10000"/>
    <n v="10000"/>
    <d v="2026-01-05T00:00:00"/>
    <s v="RAHAT.GUL"/>
    <s v="Accepted"/>
    <s v="Cash Deposit"/>
    <s v="Renewal"/>
    <s v="-"/>
    <s v="-"/>
    <n v="0"/>
  </r>
  <r>
    <n v="993"/>
    <x v="0"/>
    <s v="LWC-8110"/>
    <n v="5318563"/>
    <n v="889331"/>
    <s v="2025-01-17 17:04:37"/>
    <n v="10000"/>
    <s v="Accepted"/>
    <x v="6"/>
    <s v="Eligible"/>
    <n v="10000"/>
    <n v="10000"/>
    <d v="2026-01-06T00:00:00"/>
    <s v="RAHAT.GUL"/>
    <s v="Accepted"/>
    <s v="Online Transfer"/>
    <s v="Renewal"/>
    <s v="-"/>
    <s v="-"/>
    <n v="0"/>
  </r>
  <r>
    <n v="994"/>
    <x v="0"/>
    <s v="BTJ-479"/>
    <s v="2A24214"/>
    <n v="7014466"/>
    <s v="2023-11-21 00:00:00"/>
    <n v="12500"/>
    <s v="Accepted"/>
    <x v="6"/>
    <s v="Eligible"/>
    <n v="12500"/>
    <n v="12500"/>
    <d v="2026-01-05T00:00:00"/>
    <s v="RAHAT.GUL"/>
    <s v="Accepted"/>
    <s v="Cheque Deposit"/>
    <s v="Renewal"/>
    <s v="-"/>
    <s v="-"/>
    <n v="0"/>
  </r>
  <r>
    <n v="995"/>
    <x v="0"/>
    <s v="BUE-715"/>
    <s v="2A32293"/>
    <s v="R-7019941"/>
    <s v="2026-01-07 00:00:00"/>
    <n v="13000"/>
    <s v="Accepted"/>
    <x v="6"/>
    <s v="Eligible"/>
    <n v="13000"/>
    <n v="13000"/>
    <d v="2026-01-05T00:00:00"/>
    <s v="RAHAT.GUL"/>
    <s v="Accepted"/>
    <s v="Online Transfer"/>
    <s v="Conversion"/>
    <s v="-"/>
    <s v="-"/>
    <n v="0"/>
  </r>
  <r>
    <n v="996"/>
    <x v="0"/>
    <s v="LEF17-7881"/>
    <s v="PKB687960"/>
    <s v="SB308PK01226485"/>
    <s v="2025-01-08 18:32:16"/>
    <n v="14000"/>
    <s v="Accepted"/>
    <x v="6"/>
    <s v="Eligible"/>
    <n v="14000"/>
    <n v="14000"/>
    <d v="2026-01-05T00:00:00"/>
    <s v="RAHAT.GUL"/>
    <s v="Accepted"/>
    <s v="Online Transfer"/>
    <s v="Renewal"/>
    <s v="-"/>
    <s v="-"/>
    <n v="0"/>
  </r>
  <r>
    <n v="997"/>
    <x v="0"/>
    <s v="CAV-040"/>
    <n v="64704"/>
    <n v="7042359"/>
    <s v="2025-01-02 15:42:31"/>
    <n v="11000"/>
    <s v="Accepted"/>
    <x v="6"/>
    <s v="Eligible"/>
    <n v="11000"/>
    <n v="11000"/>
    <d v="2026-01-05T00:00:00"/>
    <s v="RAHAT.GUL"/>
    <s v="Accepted"/>
    <s v="Online Transfer"/>
    <s v="Renewal"/>
    <s v="-"/>
    <s v="-"/>
    <n v="0"/>
  </r>
  <r>
    <n v="998"/>
    <x v="0"/>
    <s v="CAV-039"/>
    <n v="64773"/>
    <n v="7042360"/>
    <s v="2025-01-02 15:08:41"/>
    <n v="11000"/>
    <s v="Accepted"/>
    <x v="6"/>
    <s v="Eligible"/>
    <n v="11000"/>
    <n v="11000"/>
    <d v="2026-01-05T00:00:00"/>
    <s v="RAHAT.GUL"/>
    <s v="Accepted"/>
    <s v="Online Transfer"/>
    <s v="Renewal"/>
    <s v="-"/>
    <s v="-"/>
    <n v="0"/>
  </r>
  <r>
    <n v="999"/>
    <x v="0"/>
    <s v="BZH-396"/>
    <n v="2713582"/>
    <s v="BZH-396"/>
    <s v="2024-01-16 19:29:37"/>
    <n v="13000"/>
    <s v="Accepted"/>
    <x v="6"/>
    <s v="Eligible"/>
    <n v="13000"/>
    <n v="13000"/>
    <d v="2026-01-05T00:00:00"/>
    <s v="RAHAT.GUL"/>
    <s v="Accepted"/>
    <s v="Online Transfer"/>
    <s v="Renewal"/>
    <s v="-"/>
    <s v="-"/>
    <n v="0"/>
  </r>
  <r>
    <n v="1000"/>
    <x v="0"/>
    <s v="AUK-409"/>
    <n v="330688"/>
    <n v="1230730"/>
    <s v="2025-01-03 14:36:55"/>
    <n v="13000"/>
    <s v="Accepted"/>
    <x v="6"/>
    <s v="Eligible"/>
    <n v="13000"/>
    <n v="13000"/>
    <d v="2026-01-03T00:00:00"/>
    <s v="RAHAT.GUL"/>
    <s v="Accepted"/>
    <s v="Online Transfer"/>
    <s v="Renewal"/>
    <s v="-"/>
    <s v="-"/>
    <n v="0"/>
  </r>
  <r>
    <n v="1001"/>
    <x v="0"/>
    <s v="LED19-9887"/>
    <n v="1638204"/>
    <s v="0008830"/>
    <s v="2022-01-17 10:31:49"/>
    <n v="13000"/>
    <s v="Accepted"/>
    <x v="6"/>
    <s v="Eligible"/>
    <n v="13000"/>
    <n v="13000"/>
    <d v="2026-01-03T00:00:00"/>
    <s v="RAHAT.GUL"/>
    <s v="Accepted"/>
    <s v="Online Transfer"/>
    <s v="Renewal"/>
    <s v="-"/>
    <s v="-"/>
    <n v="0"/>
  </r>
  <r>
    <n v="1002"/>
    <x v="0"/>
    <s v="APD-755"/>
    <s v="G4NANU273352"/>
    <s v="PMHD841FMPN306391"/>
    <s v="2025-01-04 14:05:41"/>
    <n v="13000"/>
    <s v="Accepted"/>
    <x v="6"/>
    <s v="Eligible"/>
    <n v="13000"/>
    <n v="13000"/>
    <d v="2026-01-03T00:00:00"/>
    <s v="RAHAT.GUL"/>
    <s v="Accepted"/>
    <s v="Online Transfer"/>
    <s v="Renewal"/>
    <s v="-"/>
    <s v="-"/>
    <n v="0"/>
  </r>
  <r>
    <n v="1003"/>
    <x v="0"/>
    <s v="BXJ-433"/>
    <s v="6R238593"/>
    <s v="NF1AET306H1138597"/>
    <s v="2025-01-08 00:00:00"/>
    <n v="15000"/>
    <s v="Accepted"/>
    <x v="6"/>
    <s v="Eligible"/>
    <n v="15000"/>
    <n v="15000"/>
    <d v="2026-01-03T00:00:00"/>
    <s v="RAHAT.GUL"/>
    <s v="Accepted"/>
    <s v="Online Transfer"/>
    <s v="Renewal"/>
    <s v="-"/>
    <s v="-"/>
    <n v="0"/>
  </r>
  <r>
    <n v="1004"/>
    <x v="0"/>
    <s v="LEB18-6773"/>
    <n v="329122"/>
    <n v="7028233"/>
    <s v="2025-01-13 15:53:12"/>
    <n v="14000"/>
    <s v="Accepted"/>
    <x v="6"/>
    <s v="Eligible"/>
    <n v="14000"/>
    <n v="14000"/>
    <d v="2026-01-03T00:00:00"/>
    <s v="RAHAT.GUL"/>
    <s v="Accepted"/>
    <s v="Online Transfer"/>
    <s v="Renewal"/>
    <s v="-"/>
    <s v="-"/>
    <n v="0"/>
  </r>
  <r>
    <n v="1005"/>
    <x v="0"/>
    <s v="ARV-989"/>
    <s v="MGL9300528"/>
    <s v="6MN015611"/>
    <s v="2025-01-16 17:35:07"/>
    <n v="12500"/>
    <s v="Accepted"/>
    <x v="6"/>
    <s v="Eligible"/>
    <n v="12500"/>
    <n v="12500"/>
    <d v="2026-01-01T00:00:00"/>
    <s v="RAHAT.GUL"/>
    <s v="Accepted"/>
    <s v="Online Transfer"/>
    <s v="Renewal"/>
    <s v="-"/>
    <s v="-"/>
    <n v="0"/>
  </r>
  <r>
    <n v="1006"/>
    <x v="0"/>
    <s v="BGS-792"/>
    <s v="Z465706"/>
    <s v="R-4092656"/>
    <s v="2024-12-30 00:00:00"/>
    <n v="10000"/>
    <s v="Accepted"/>
    <x v="6"/>
    <s v="Eligible"/>
    <n v="10000"/>
    <n v="10000"/>
    <d v="2026-01-01T00:00:00"/>
    <s v="RAHAT.GUL"/>
    <s v="Accepted"/>
    <s v="Online Transfer"/>
    <s v="Renewal"/>
    <s v="-"/>
    <s v="-"/>
    <n v="0"/>
  </r>
  <r>
    <n v="1007"/>
    <x v="0"/>
    <s v="LEI15-374"/>
    <n v="238461"/>
    <n v="700504"/>
    <s v="2025-01-15 20:29:10"/>
    <n v="10000"/>
    <s v="Accepted"/>
    <x v="6"/>
    <s v="Eligible"/>
    <n v="10000"/>
    <n v="10000"/>
    <d v="2026-01-03T00:00:00"/>
    <s v="RAHAT.GUL"/>
    <s v="Accepted"/>
    <s v="Online Transfer"/>
    <s v="Renewal"/>
    <s v="-"/>
    <s v="-"/>
    <n v="0"/>
  </r>
  <r>
    <n v="1008"/>
    <x v="0"/>
    <s v="BSJ-875"/>
    <s v="6R142976"/>
    <n v="1042937"/>
    <s v="2024-01-27 15:27:56"/>
    <n v="14000"/>
    <s v="Accepted"/>
    <x v="6"/>
    <s v="Eligible"/>
    <n v="14000"/>
    <n v="14000"/>
    <d v="2026-01-02T00:00:00"/>
    <s v="RAHAT.GUL"/>
    <s v="Accepted"/>
    <s v="Online Transfer"/>
    <s v="Renewal"/>
    <s v="-"/>
    <s v="-"/>
    <n v="0"/>
  </r>
  <r>
    <n v="1009"/>
    <x v="0"/>
    <s v="AVB-963"/>
    <s v="2TR-FE0"/>
    <s v="TRJ1500076679"/>
    <s v="2021-09-23 14:10:46"/>
    <n v="12500"/>
    <s v="Accepted"/>
    <x v="6"/>
    <s v="Eligible"/>
    <n v="12500"/>
    <n v="12500"/>
    <d v="2026-01-02T00:00:00"/>
    <s v="RAHAT.GUL"/>
    <s v="Accepted"/>
    <s v="Cash Deposit"/>
    <s v="Renewal"/>
    <s v="-"/>
    <s v="-"/>
    <n v="0"/>
  </r>
  <r>
    <n v="1010"/>
    <x v="0"/>
    <s v="AFX-766"/>
    <s v="PK10K189374"/>
    <s v="NF1AVK31H10089364"/>
    <s v="2026-01-02 00:00:00"/>
    <n v="15000"/>
    <s v="Accepted"/>
    <x v="6"/>
    <s v="Eligible"/>
    <n v="15000"/>
    <n v="15000"/>
    <d v="2026-01-02T00:00:00"/>
    <s v="RAHAT.GUL"/>
    <s v="Accepted"/>
    <s v="Online Transfer"/>
    <s v="Conversion"/>
    <s v="-"/>
    <s v="-"/>
    <n v="0"/>
  </r>
  <r>
    <n v="1011"/>
    <x v="0"/>
    <s v="BMW-921"/>
    <s v="Q331733"/>
    <s v="ZRE172R-7030857"/>
    <s v="2025-01-17 14:44:12"/>
    <n v="14000"/>
    <s v="Accepted"/>
    <x v="6"/>
    <s v="Eligible"/>
    <n v="14000"/>
    <n v="14000"/>
    <d v="2026-01-02T00:00:00"/>
    <s v="RAHAT.GUL"/>
    <s v="Accepted"/>
    <s v="Online Transfer"/>
    <s v="Renewal"/>
    <s v="-"/>
    <s v="-"/>
    <n v="0"/>
  </r>
  <r>
    <n v="1012"/>
    <x v="0"/>
    <s v="BM-9504"/>
    <s v="2TRB226270"/>
    <s v="TGN156R-0445640"/>
    <s v="2025-01-15 13:00:08"/>
    <n v="14000"/>
    <s v="Accepted"/>
    <x v="6"/>
    <s v="Eligible"/>
    <n v="14000"/>
    <n v="14000"/>
    <d v="2026-01-02T00:00:00"/>
    <s v="RAHAT.GUL"/>
    <s v="Accepted"/>
    <s v="Cheque Deposit"/>
    <s v="Renewal"/>
    <s v="-"/>
    <s v="-"/>
    <n v="0"/>
  </r>
  <r>
    <n v="1013"/>
    <x v="0"/>
    <s v="BTJ-899"/>
    <s v="6R160851"/>
    <s v="NF1AET306H1060833"/>
    <s v="2025-01-14 00:00:00"/>
    <n v="11000"/>
    <s v="Accepted"/>
    <x v="6"/>
    <s v="Eligible"/>
    <n v="11000"/>
    <n v="11000"/>
    <d v="2026-01-02T00:00:00"/>
    <s v="RAHAT.GUL"/>
    <s v="Accepted"/>
    <s v="Online Transfer"/>
    <s v="Renewal"/>
    <s v="-"/>
    <s v="-"/>
    <n v="0"/>
  </r>
  <r>
    <n v="1014"/>
    <x v="0"/>
    <s v="APF-140"/>
    <s v="R18Z12953254"/>
    <s v="NFBFC6660KR056674"/>
    <s v="2026-01-02 00:00:00"/>
    <n v="17000"/>
    <s v="Accepted"/>
    <x v="6"/>
    <s v="Eligible"/>
    <n v="17000"/>
    <n v="17000"/>
    <d v="2026-01-01T00:00:00"/>
    <s v="RAHAT.GUL"/>
    <s v="Accepted"/>
    <s v="Online Transfer"/>
    <s v="Conversion"/>
    <s v="-"/>
    <s v="-"/>
    <n v="0"/>
  </r>
  <r>
    <n v="1015"/>
    <x v="0"/>
    <s v="BPD-741"/>
    <n v="179072"/>
    <n v="79048"/>
    <s v="2025-01-14 15:17:12"/>
    <n v="14000"/>
    <s v="Accepted"/>
    <x v="6"/>
    <s v="Eligible"/>
    <n v="14000"/>
    <n v="14000"/>
    <d v="2026-01-01T00:00:00"/>
    <s v="RAHAT.GUL"/>
    <s v="Accepted"/>
    <s v="Online Transfer"/>
    <s v="Renewal"/>
    <s v="-"/>
    <s v="-"/>
    <n v="0"/>
  </r>
  <r>
    <n v="1016"/>
    <x v="0"/>
    <s v="CAP-856"/>
    <n v="325851"/>
    <n v="1225879"/>
    <s v="2026-01-01 00:00:00"/>
    <n v="17000"/>
    <s v="Accepted"/>
    <x v="6"/>
    <s v="Eligible"/>
    <n v="17000"/>
    <n v="17000"/>
    <d v="2026-01-07T00:00:00"/>
    <s v="RAHAT.GUL"/>
    <s v="Accepted"/>
    <s v="Cash"/>
    <s v="Conversion"/>
    <s v="-"/>
    <s v="-"/>
    <n v="0"/>
  </r>
  <r>
    <n v="1017"/>
    <x v="0"/>
    <s v="AMM-760"/>
    <s v="1GD5223941"/>
    <s v="R1101826"/>
    <s v="2024-01-16 13:38:00"/>
    <n v="13000"/>
    <s v="Accepted"/>
    <x v="6"/>
    <s v="Eligible"/>
    <n v="13000"/>
    <n v="13000"/>
    <d v="2026-01-01T00:00:00"/>
    <s v="RAHAT.GUL"/>
    <s v="Accepted"/>
    <s v="Online Transfer"/>
    <s v="Renewal"/>
    <s v="-"/>
    <s v="-"/>
    <n v="0"/>
  </r>
  <r>
    <n v="1018"/>
    <x v="0"/>
    <s v="BLL-062"/>
    <s v="Z17504464"/>
    <s v="R215771"/>
    <s v="2024-01-11 20:05:59"/>
    <n v="14000"/>
    <s v="Accepted"/>
    <x v="6"/>
    <s v="Eligible"/>
    <n v="14000"/>
    <n v="14000"/>
    <d v="2026-01-01T00:00:00"/>
    <s v="RAHAT.GUL"/>
    <s v="Accepted"/>
    <s v="Online Transfer"/>
    <s v="Renewal"/>
    <s v="-"/>
    <s v="-"/>
    <n v="0"/>
  </r>
  <r>
    <n v="1019"/>
    <x v="0"/>
    <s v="AQH-714"/>
    <n v="289163"/>
    <n v="1189170"/>
    <d v="2023-12-07T16:41:00"/>
    <n v="8167"/>
    <s v="Manually"/>
    <x v="6"/>
    <s v="Eligible"/>
    <n v="8166"/>
    <n v="8166"/>
    <d v="2026-01-05T00:00:00"/>
    <s v="RAHAT.GUL"/>
    <s v="Manually"/>
    <s v="Online Transfer"/>
    <s v="Renewal"/>
    <s v="-"/>
    <s v="-"/>
    <m/>
  </r>
  <r>
    <n v="1020"/>
    <x v="0"/>
    <s v="ASK-958"/>
    <s v="6R316362"/>
    <n v="1216312"/>
    <d v="2024-07-25T00:00:00"/>
    <n v="8167"/>
    <s v="Manually"/>
    <x v="6"/>
    <s v="Eligible"/>
    <n v="8166"/>
    <n v="8166"/>
    <d v="2026-01-05T00:00:00"/>
    <s v="RAHAT.GUL"/>
    <s v="Manually"/>
    <s v="Online Transfer"/>
    <s v="Renewal"/>
    <s v="-"/>
    <s v="-"/>
    <m/>
  </r>
  <r>
    <n v="1021"/>
    <x v="0"/>
    <s v="ASL-557"/>
    <s v="6R316521"/>
    <n v="1216543"/>
    <d v="2024-07-25T00:00:00"/>
    <n v="8167"/>
    <s v="Manually"/>
    <x v="6"/>
    <s v="Eligible"/>
    <n v="8166"/>
    <n v="8166"/>
    <d v="2026-01-05T00:00:00"/>
    <s v="RAHAT.GUL"/>
    <s v="Manually"/>
    <s v="Online Transfer"/>
    <s v="Renewal"/>
    <s v="-"/>
    <s v="-"/>
    <m/>
  </r>
  <r>
    <n v="1022"/>
    <x v="0"/>
    <s v="ASK-458"/>
    <s v="6R316534"/>
    <n v="1216530"/>
    <d v="2024-07-25T00:00:00"/>
    <n v="8167"/>
    <s v="Manually"/>
    <x v="6"/>
    <s v="Eligible"/>
    <n v="8166"/>
    <n v="8166"/>
    <d v="2026-01-05T00:00:00"/>
    <s v="RAHAT.GUL"/>
    <s v="Manually"/>
    <s v="Online Transfer"/>
    <s v="Renewal"/>
    <s v="-"/>
    <s v="-"/>
    <m/>
  </r>
  <r>
    <n v="1023"/>
    <x v="0"/>
    <s v="OKS12-649"/>
    <s v="PKT224308"/>
    <s v="SR308PK328975"/>
    <d v="2021-01-16T00:00:00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4"/>
    <x v="0"/>
    <s v="ALJ-775"/>
    <n v="236209"/>
    <n v="10136226"/>
    <d v="2021-01-25T00:00:00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5"/>
    <x v="0"/>
    <s v="CAF-4645"/>
    <n v="373212"/>
    <n v="477876"/>
    <d v="2022-01-30T00:00:00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6"/>
    <x v="0"/>
    <s v="AQC-774"/>
    <n v="245313"/>
    <n v="10145308"/>
    <d v="2023-01-23T00:00:00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7"/>
    <x v="0"/>
    <s v="CAV-3976"/>
    <s v="ZS1710"/>
    <s v="KR7100988"/>
    <d v="2025-02-11T13:46:25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8"/>
    <x v="0"/>
    <s v="CAV-3203"/>
    <s v="OZO4100"/>
    <s v="KR7100795"/>
    <d v="2025-02-11T14:30:14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29"/>
    <x v="0"/>
    <s v="AUH-048"/>
    <s v="RU795001"/>
    <s v="SN502492"/>
    <d v="2025-02-12T11:59:24"/>
    <n v="7500"/>
    <s v="Manually"/>
    <x v="6"/>
    <s v="Eligible"/>
    <n v="7500"/>
    <n v="7500"/>
    <d v="2026-01-06T00:00:00"/>
    <s v="RAHAT.GUL"/>
    <s v="Manually"/>
    <s v="Cash Deposit"/>
    <s v="Renewal"/>
    <s v="-"/>
    <s v="-"/>
    <m/>
  </r>
  <r>
    <n v="1030"/>
    <x v="0"/>
    <s v="BJ-5945"/>
    <s v="G4NAMH312276"/>
    <s v="NNAQL51AZLP102050"/>
    <d v="2021-08-31T17:01:04"/>
    <n v="8217"/>
    <s v="Manually"/>
    <x v="6"/>
    <s v="Eligible"/>
    <n v="8217"/>
    <n v="8217"/>
    <d v="2026-01-12T00:00:00"/>
    <s v="RAHAT.GUL"/>
    <s v="Manually"/>
    <s v="Cheque"/>
    <s v="Renewal"/>
    <s v="-"/>
    <s v="-"/>
    <m/>
  </r>
  <r>
    <n v="1031"/>
    <x v="0"/>
    <s v="BXS-183"/>
    <s v="K12MR1007900"/>
    <s v="NF1SZC63S00107898"/>
    <d v="2023-01-12T14:34:55"/>
    <n v="11455"/>
    <s v="Manually"/>
    <x v="6"/>
    <s v="Eligible"/>
    <n v="11455"/>
    <n v="11455"/>
    <d v="2026-01-19T00:00:00"/>
    <s v="RAHAT.GUL"/>
    <s v="Manually"/>
    <s v="Cheque"/>
    <s v="Renewal"/>
    <s v="-"/>
    <s v="-"/>
    <m/>
  </r>
  <r>
    <n v="1032"/>
    <x v="0"/>
    <s v="ANT-301 Aamir Ali"/>
    <s v="6R271323"/>
    <n v="1171315"/>
    <d v="2024-12-02T16:31:24"/>
    <n v="10000"/>
    <s v="Manually"/>
    <x v="6"/>
    <s v="Eligible"/>
    <n v="10000"/>
    <n v="10000"/>
    <s v="09-122025"/>
    <s v="RAHAT.GUL"/>
    <s v="Manually"/>
    <s v="Online Transfer"/>
    <s v="Renewal"/>
    <s v="-"/>
    <s v="-"/>
    <m/>
  </r>
  <r>
    <n v="1033"/>
    <x v="0"/>
    <s v="AMU-452"/>
    <n v="239221"/>
    <n v="10139187"/>
    <d v="2022-10-07T00:00:00"/>
    <n v="7000"/>
    <s v="Manually"/>
    <x v="6"/>
    <s v="Eligible"/>
    <n v="7000"/>
    <n v="7000"/>
    <d v="2026-01-28T00:00:00"/>
    <s v="RAHAT.GUL"/>
    <s v="Manually"/>
    <s v="Cash"/>
    <s v="Renewal"/>
    <s v="-"/>
    <s v="-"/>
    <m/>
  </r>
  <r>
    <n v="1034"/>
    <x v="0"/>
    <s v="BZG-713"/>
    <s v="BZG-713(A)"/>
    <s v="BZG-713"/>
    <d v="2024-01-18T11:56:36"/>
    <n v="9000"/>
    <s v="Manually"/>
    <x v="6"/>
    <s v="Eligible"/>
    <n v="8217"/>
    <n v="8217"/>
    <d v="2026-01-29T00:00:00"/>
    <s v="RAHAT.GUL"/>
    <s v="Manually"/>
    <s v="Online Transfer"/>
    <s v="Renewal"/>
    <s v="-"/>
    <s v="-"/>
    <m/>
  </r>
  <r>
    <n v="1035"/>
    <x v="0"/>
    <s v="BZJ-358"/>
    <s v="PK10B246859"/>
    <s v="A1J310PK10146862"/>
    <d v="2024-02-01T17:42:46"/>
    <n v="9000"/>
    <s v="Manually"/>
    <x v="6"/>
    <s v="Eligible"/>
    <n v="8217"/>
    <n v="8217"/>
    <d v="2026-01-29T00:00:00"/>
    <s v="RAHAT.GUL"/>
    <s v="Manually"/>
    <s v="Online Transfer"/>
    <s v="Renewal"/>
    <s v="-"/>
    <s v="-"/>
    <m/>
  </r>
  <r>
    <n v="1036"/>
    <x v="0"/>
    <s v="AQM-373"/>
    <s v="PK10K208888"/>
    <s v="NF1AVK31H10108885"/>
    <d v="2024-01-11T17:49:32"/>
    <n v="7520"/>
    <s v="Manually"/>
    <x v="6"/>
    <s v="Eligible"/>
    <n v="7520"/>
    <n v="7520"/>
    <d v="2026-01-30T00:00:00"/>
    <s v="RAHAT.GUL"/>
    <s v="Manually"/>
    <s v="Cheque"/>
    <s v="Renewal"/>
    <s v="-"/>
    <s v="-"/>
    <m/>
  </r>
  <r>
    <n v="1037"/>
    <x v="0"/>
    <s v="AQM-552"/>
    <s v="PK10K208889"/>
    <s v="NF1AVK31H10108881"/>
    <d v="2024-01-11T17:51:20"/>
    <n v="7520"/>
    <s v="Manually"/>
    <x v="6"/>
    <s v="Eligible"/>
    <n v="7520"/>
    <n v="7520"/>
    <d v="2026-01-30T00:00:00"/>
    <s v="RAHAT.GUL"/>
    <s v="Manually"/>
    <s v="Cheque"/>
    <s v="Renewal"/>
    <s v="-"/>
    <s v="-"/>
    <m/>
  </r>
  <r>
    <n v="1038"/>
    <x v="0"/>
    <s v="AQS-056"/>
    <s v="2A64617"/>
    <s v="NSP150R-7041935"/>
    <d v="2024-01-29T16:00:00"/>
    <n v="7520"/>
    <s v="Manually"/>
    <x v="6"/>
    <s v="Eligible"/>
    <n v="7520"/>
    <n v="7520"/>
    <d v="2026-01-30T00:00:00"/>
    <s v="RAHAT.GUL"/>
    <s v="Manually"/>
    <s v="Cheque"/>
    <s v="Renewal"/>
    <s v="-"/>
    <s v="-"/>
    <m/>
  </r>
  <r>
    <n v="1039"/>
    <x v="0"/>
    <s v="AGV-879"/>
    <s v="L15Z81001627"/>
    <s v="NFBGN9669MR006133"/>
    <d v="2023-02-11T11:59:00"/>
    <n v="14000"/>
    <s v="Accepted"/>
    <x v="6"/>
    <s v="Eligible"/>
    <n v="14000"/>
    <n v="14000"/>
    <d v="2026-01-31T00:00:00"/>
    <s v="RAHAT.GUL"/>
    <s v="Accepted"/>
    <s v="Online Transfer"/>
    <s v="Renewal"/>
    <s v="-"/>
    <s v="-"/>
    <n v="0"/>
  </r>
  <r>
    <n v="1040"/>
    <x v="0"/>
    <s v="BXW-214"/>
    <s v="PK10B241269"/>
    <s v="A1J310PK10141268"/>
    <d v="2024-07-27T11:48:01"/>
    <n v="9074"/>
    <s v="Manually"/>
    <x v="6"/>
    <s v="Eligible"/>
    <n v="9074"/>
    <n v="9074"/>
    <d v="2026-01-28T00:00:00"/>
    <s v="RAHAT.GUL"/>
    <s v="Manually"/>
    <s v="Online Transfer"/>
    <s v="Renewal"/>
    <s v="-"/>
    <s v="-"/>
    <m/>
  </r>
  <r>
    <n v="1041"/>
    <x v="0"/>
    <s v="HDD322024"/>
    <n v="296166"/>
    <n v="1196211"/>
    <s v="2024-02-03 14:41:27"/>
    <n v="10000"/>
    <s v="Accepted"/>
    <x v="7"/>
    <s v="Eligible"/>
    <n v="10000"/>
    <n v="10000"/>
    <d v="2026-01-30T00:00:00"/>
    <s v="JAWAHIR.SAEED"/>
    <s v="Accepted"/>
    <s v="Online Transfer"/>
    <s v="Renewal"/>
    <s v="-"/>
    <s v="-"/>
    <n v="0"/>
  </r>
  <r>
    <n v="1042"/>
    <x v="0"/>
    <s v="LHE12220252"/>
    <s v="6R339350"/>
    <n v="1239352"/>
    <s v="2025-02-12 11:58:38"/>
    <n v="10000"/>
    <s v="Accepted"/>
    <x v="7"/>
    <s v="Eligible"/>
    <n v="10000"/>
    <n v="10000"/>
    <d v="2026-01-30T00:00:00"/>
    <s v="JAWAHIR.SAEED"/>
    <s v="Accepted"/>
    <s v="Online Transfer"/>
    <s v="Renewal"/>
    <s v="-"/>
    <s v="-"/>
    <n v="0"/>
  </r>
  <r>
    <n v="1043"/>
    <x v="0"/>
    <s v="AYC-125"/>
    <s v="G4NAMH328714"/>
    <s v="NNAQL51AZP516426"/>
    <s v="2025-02-14 14:09:39"/>
    <n v="15000"/>
    <s v="Accepted"/>
    <x v="7"/>
    <s v="Eligible"/>
    <n v="15000"/>
    <n v="15000"/>
    <d v="2026-01-30T00:00:00"/>
    <s v="JAWAHIR.SAEED"/>
    <s v="Accepted"/>
    <s v="Online Transfer"/>
    <s v="Renewal"/>
    <s v="-"/>
    <s v="-"/>
    <n v="0"/>
  </r>
  <r>
    <n v="1044"/>
    <x v="0"/>
    <s v="LED17-8592"/>
    <n v="13035673"/>
    <n v="10035673"/>
    <s v="2022-12-12 20:54:55"/>
    <n v="5000"/>
    <s v="Accepted"/>
    <x v="7"/>
    <s v="Eligible"/>
    <n v="5000"/>
    <n v="5000"/>
    <d v="2026-01-30T00:00:00"/>
    <s v="JAWAHIR.SAEED"/>
    <s v="Accepted"/>
    <s v="Online Transfer"/>
    <s v="Renewal"/>
    <s v="-"/>
    <s v="-"/>
    <n v="0"/>
  </r>
  <r>
    <n v="1045"/>
    <x v="0"/>
    <s v="LEF18-6769"/>
    <n v="734170"/>
    <n v="1272697"/>
    <s v="2023-02-02 12:06:07"/>
    <n v="12500"/>
    <s v="Accepted"/>
    <x v="7"/>
    <s v="Eligible"/>
    <n v="12500"/>
    <n v="12500"/>
    <d v="2026-01-29T00:00:00"/>
    <s v="JAWAHIR.SAEED"/>
    <s v="Accepted"/>
    <s v="Online Transfer"/>
    <s v="Renewal"/>
    <s v="-"/>
    <s v="-"/>
    <n v="0"/>
  </r>
  <r>
    <n v="1046"/>
    <x v="0"/>
    <s v="LHE20112328"/>
    <s v="2A61991"/>
    <s v="NSP150R-7039876"/>
    <s v="2026-01-29 00:00:00"/>
    <n v="16000"/>
    <s v="Accepted"/>
    <x v="7"/>
    <s v="Eligible"/>
    <n v="16000"/>
    <n v="16000"/>
    <d v="2026-01-29T00:00:00"/>
    <s v="JAWAHIR.SAEED"/>
    <s v="Accepted"/>
    <s v="Online Transfer"/>
    <s v="Conversion"/>
    <s v="-"/>
    <s v="-"/>
    <n v="0"/>
  </r>
  <r>
    <n v="1047"/>
    <x v="0"/>
    <s v="KT-9673"/>
    <s v="PKT256142"/>
    <s v="SR308PK360827"/>
    <s v="2025-02-13 10:59:16"/>
    <n v="10000"/>
    <s v="Accepted"/>
    <x v="7"/>
    <s v="Eligible"/>
    <n v="10000"/>
    <n v="10000"/>
    <d v="2026-01-29T00:00:00"/>
    <s v="JAWAHIR.SAEED"/>
    <s v="Accepted"/>
    <s v="Online Transfer"/>
    <s v="Renewal"/>
    <s v="-"/>
    <s v="-"/>
    <n v="0"/>
  </r>
  <r>
    <n v="1048"/>
    <x v="0"/>
    <s v="BLL-053"/>
    <s v="1NZ-7206076"/>
    <s v="NHP10-6314789"/>
    <s v="2025-01-31 16:22:49"/>
    <n v="12500"/>
    <s v="Accepted"/>
    <x v="7"/>
    <s v="Eligible"/>
    <n v="12500"/>
    <n v="12500"/>
    <d v="2026-01-28T00:00:00"/>
    <s v="JAWAHIR.SAEED"/>
    <s v="Accepted"/>
    <s v="Online Transfer"/>
    <s v="Renewal"/>
    <s v="-"/>
    <s v="-"/>
    <n v="0"/>
  </r>
  <r>
    <n v="1049"/>
    <x v="0"/>
    <s v="BMH-884"/>
    <s v="Z520513"/>
    <s v="NZE170R-4147214"/>
    <s v="2025-02-12 13:17:55"/>
    <n v="13500"/>
    <s v="Accepted"/>
    <x v="7"/>
    <s v="Eligible"/>
    <n v="13500"/>
    <n v="13500"/>
    <d v="2026-01-28T00:00:00"/>
    <s v="JAWAHIR.SAEED"/>
    <s v="Accepted"/>
    <s v="Online Transfer"/>
    <s v="Renewal"/>
    <s v="-"/>
    <s v="-"/>
    <n v="0"/>
  </r>
  <r>
    <n v="1050"/>
    <x v="0"/>
    <s v="BN-1569"/>
    <n v="24431532322"/>
    <s v="NF9EFUA58S2013555"/>
    <s v="2025-02-11 17:28:40"/>
    <n v="13000"/>
    <s v="Accepted"/>
    <x v="7"/>
    <s v="Eligible"/>
    <n v="13000"/>
    <n v="13000"/>
    <d v="2026-01-28T00:00:00"/>
    <s v="JAWAHIR.SAEED"/>
    <s v="Accepted"/>
    <s v="Online Transfer"/>
    <s v="Renewal"/>
    <s v="-"/>
    <s v="-"/>
    <n v="0"/>
  </r>
  <r>
    <n v="1051"/>
    <x v="0"/>
    <s v="HDD622025"/>
    <s v="M016432"/>
    <s v="BH516374"/>
    <s v="2025-02-06 14:49:31"/>
    <n v="13000"/>
    <s v="Accepted"/>
    <x v="7"/>
    <s v="Eligible"/>
    <n v="13000"/>
    <n v="13000"/>
    <d v="2026-01-28T00:00:00"/>
    <s v="JAWAHIR.SAEED"/>
    <s v="Accepted"/>
    <s v="Online Transfer"/>
    <s v="Renewal"/>
    <s v="-"/>
    <s v="-"/>
    <n v="0"/>
  </r>
  <r>
    <n v="1052"/>
    <x v="0"/>
    <s v="BN-0535"/>
    <s v="L15Z14812242"/>
    <s v="NFBDG1831SRO27951"/>
    <s v="2025-02-12 16:25:00"/>
    <n v="14000"/>
    <s v="Accepted"/>
    <x v="7"/>
    <s v="Eligible"/>
    <n v="14000"/>
    <n v="14000"/>
    <d v="2026-01-28T00:00:00"/>
    <s v="JAWAHIR.SAEED"/>
    <s v="Accepted"/>
    <s v="Online Transfer"/>
    <s v="Renewal"/>
    <s v="-"/>
    <s v="-"/>
    <n v="0"/>
  </r>
  <r>
    <n v="1053"/>
    <x v="0"/>
    <s v="ADG-623"/>
    <s v="Q322185"/>
    <n v="7021268"/>
    <s v="2023-01-26 17:57:14"/>
    <n v="14000"/>
    <s v="Accepted"/>
    <x v="7"/>
    <s v="Eligible"/>
    <n v="14000"/>
    <n v="14000"/>
    <d v="2026-01-28T00:00:00"/>
    <s v="JAWAHIR.SAEED"/>
    <s v="Accepted"/>
    <s v="Online Transfer"/>
    <s v="Renewal"/>
    <s v="-"/>
    <s v="-"/>
    <n v="0"/>
  </r>
  <r>
    <n v="1054"/>
    <x v="0"/>
    <s v="BQX-163"/>
    <s v="6R115368"/>
    <s v="H1015345"/>
    <s v="2021-01-11 00:00:00"/>
    <n v="11000"/>
    <s v="Accepted"/>
    <x v="7"/>
    <s v="Eligible"/>
    <n v="11000"/>
    <n v="11000"/>
    <d v="2026-01-29T00:00:00"/>
    <s v="JAWAHIR.SAEED"/>
    <s v="Accepted"/>
    <s v="Cheque"/>
    <s v="Renewal"/>
    <s v="-"/>
    <s v="-"/>
    <n v="0"/>
  </r>
  <r>
    <n v="1055"/>
    <x v="0"/>
    <s v="BZL-656"/>
    <s v="6R297957"/>
    <n v="1197972"/>
    <s v="2024-02-07 22:14:06"/>
    <n v="10000"/>
    <s v="Accepted"/>
    <x v="7"/>
    <s v="Eligible"/>
    <n v="10000"/>
    <n v="10000"/>
    <d v="2026-01-27T00:00:00"/>
    <s v="JAWAHIR.SAEED"/>
    <s v="Accepted"/>
    <s v="Online Transfer"/>
    <s v="Renewal"/>
    <s v="-"/>
    <s v="-"/>
    <n v="0"/>
  </r>
  <r>
    <n v="1056"/>
    <x v="0"/>
    <s v="KHI72202424"/>
    <s v="PU375102"/>
    <s v="PN215647"/>
    <s v="2024-02-09 15:58:07"/>
    <n v="14000"/>
    <s v="Accepted"/>
    <x v="7"/>
    <s v="Eligible"/>
    <n v="14000"/>
    <n v="14000"/>
    <d v="2026-01-27T00:00:00"/>
    <s v="JAWAHIR.SAEED"/>
    <s v="Accepted"/>
    <s v="Online Transfer"/>
    <s v="Renewal"/>
    <s v="-"/>
    <s v="-"/>
    <n v="0"/>
  </r>
  <r>
    <n v="1057"/>
    <x v="0"/>
    <s v="PCSW(S)1461"/>
    <s v="2TR9090979"/>
    <s v="TRH2140046037"/>
    <s v="2022-12-06 13:07:45"/>
    <n v="12000"/>
    <s v="Accepted"/>
    <x v="7"/>
    <s v="Eligible"/>
    <n v="12000"/>
    <n v="12000"/>
    <d v="2026-01-26T00:00:00"/>
    <s v="JAWAHIR.SAEED"/>
    <s v="Accepted"/>
    <s v="Online Transfer"/>
    <s v="Renewal"/>
    <s v="-"/>
    <s v="-"/>
    <n v="0"/>
  </r>
  <r>
    <n v="1058"/>
    <x v="0"/>
    <s v="AUP-838"/>
    <s v="R06A-2830251"/>
    <s v="DA17V-487165"/>
    <s v="2025-02-11 13:10:24"/>
    <n v="12000"/>
    <s v="Accepted"/>
    <x v="7"/>
    <s v="Eligible"/>
    <n v="12000"/>
    <n v="12000"/>
    <d v="2026-01-27T00:00:00"/>
    <s v="JAWAHIR.SAEED"/>
    <s v="Accepted"/>
    <s v="Online Transfer"/>
    <s v="Renewal"/>
    <s v="-"/>
    <s v="-"/>
    <n v="0"/>
  </r>
  <r>
    <n v="1059"/>
    <x v="0"/>
    <s v="CAM-353"/>
    <s v="K12MR1021658"/>
    <s v="NF1SZC63S00204302"/>
    <s v="2025-02-06 13:10:11"/>
    <n v="13000"/>
    <s v="Accepted"/>
    <x v="7"/>
    <s v="Eligible"/>
    <n v="13000"/>
    <n v="13000"/>
    <d v="2026-01-27T00:00:00"/>
    <s v="JAWAHIR.SAEED"/>
    <s v="Accepted"/>
    <s v="Cash Deposit"/>
    <s v="Renewal"/>
    <s v="-"/>
    <s v="-"/>
    <n v="0"/>
  </r>
  <r>
    <n v="1060"/>
    <x v="0"/>
    <s v="BMP-337"/>
    <s v="1NZ-7555329"/>
    <s v="NHP10-6412197"/>
    <s v="2024-02-07 21:11:10"/>
    <n v="14000"/>
    <s v="Accepted"/>
    <x v="7"/>
    <s v="Eligible"/>
    <n v="14000"/>
    <n v="14000"/>
    <d v="2026-01-27T00:00:00"/>
    <s v="JAWAHIR.SAEED"/>
    <s v="Accepted"/>
    <s v="Online Transfer"/>
    <s v="Renewal"/>
    <s v="-"/>
    <s v="-"/>
    <n v="0"/>
  </r>
  <r>
    <n v="1061"/>
    <x v="0"/>
    <s v="JGS16-170"/>
    <s v="536799B"/>
    <n v="61299916"/>
    <s v="2025-02-08 17:06:02"/>
    <n v="10000"/>
    <s v="Accepted"/>
    <x v="7"/>
    <s v="Eligible"/>
    <n v="10000"/>
    <n v="10000"/>
    <d v="2026-01-26T00:00:00"/>
    <s v="JAWAHIR.SAEED"/>
    <s v="Accepted"/>
    <s v="Online Transfer"/>
    <s v="Renewal"/>
    <s v="-"/>
    <s v="-"/>
    <n v="0"/>
  </r>
  <r>
    <n v="1062"/>
    <x v="0"/>
    <s v="BDH-280"/>
    <s v="KF999336"/>
    <s v="BDH-280"/>
    <s v="2024-02-09 18:08:31"/>
    <n v="12500"/>
    <s v="Accepted"/>
    <x v="7"/>
    <s v="Eligible"/>
    <n v="12500"/>
    <n v="12500"/>
    <d v="2026-01-26T00:00:00"/>
    <s v="JAWAHIR.SAEED"/>
    <s v="Accepted"/>
    <s v="Online Transfer"/>
    <s v="Renewal"/>
    <s v="-"/>
    <s v="-"/>
    <n v="0"/>
  </r>
  <r>
    <n v="1063"/>
    <x v="0"/>
    <s v="LEB06-5655"/>
    <n v="776194"/>
    <n v="892677"/>
    <s v="2025-02-04 12:23:43"/>
    <n v="10000"/>
    <s v="Accepted"/>
    <x v="7"/>
    <s v="Eligible"/>
    <n v="10000"/>
    <n v="10000"/>
    <d v="2026-01-26T00:00:00"/>
    <s v="JAWAHIR.SAEED"/>
    <s v="Accepted"/>
    <s v="Cash Deposit"/>
    <s v="Renewal"/>
    <s v="-"/>
    <s v="-"/>
    <n v="0"/>
  </r>
  <r>
    <n v="1064"/>
    <x v="0"/>
    <s v="KHI271202416"/>
    <n v="294791"/>
    <n v="1194853"/>
    <s v="2024-01-27 15:14:35"/>
    <n v="14000"/>
    <s v="Accepted"/>
    <x v="7"/>
    <s v="Eligible"/>
    <n v="14000"/>
    <n v="14000"/>
    <d v="2026-01-25T00:00:00"/>
    <s v="JAWAHIR.SAEED"/>
    <s v="Accepted"/>
    <s v="Online Transfer"/>
    <s v="Renewal"/>
    <s v="-"/>
    <s v="-"/>
    <n v="0"/>
  </r>
  <r>
    <n v="1065"/>
    <x v="0"/>
    <s v="BVA-498"/>
    <s v="Q083771"/>
    <s v="R-6061239"/>
    <s v="2026-01-26 00:00:00"/>
    <n v="15000"/>
    <s v="Accepted"/>
    <x v="7"/>
    <s v="Eligible"/>
    <n v="15000"/>
    <n v="15000"/>
    <d v="2026-01-24T00:00:00"/>
    <s v="JAWAHIR.SAEED"/>
    <s v="Accepted"/>
    <s v="Cash Deposit"/>
    <s v="Conversion"/>
    <s v="-"/>
    <s v="-"/>
    <n v="0"/>
  </r>
  <r>
    <n v="1066"/>
    <x v="0"/>
    <s v="BVC-131"/>
    <s v="6R176777"/>
    <s v="NF1AET306H1076776"/>
    <s v="2025-02-06 16:47:33"/>
    <n v="13000"/>
    <s v="Accepted"/>
    <x v="7"/>
    <s v="Eligible"/>
    <n v="13000"/>
    <n v="13000"/>
    <d v="2026-01-24T00:00:00"/>
    <s v="JAWAHIR.SAEED"/>
    <s v="Accepted"/>
    <s v="Online Transfer"/>
    <s v="Renewal"/>
    <s v="-"/>
    <s v="-"/>
    <n v="0"/>
  </r>
  <r>
    <n v="1067"/>
    <x v="0"/>
    <s v="BBH-689"/>
    <s v="2A54938"/>
    <n v="7034763"/>
    <s v="2023-02-02 12:11:28"/>
    <n v="12500"/>
    <s v="Accepted"/>
    <x v="7"/>
    <s v="Eligible"/>
    <n v="12500"/>
    <n v="12500"/>
    <d v="2026-01-23T00:00:00"/>
    <s v="JAWAHIR.SAEED"/>
    <s v="Accepted"/>
    <s v="Cash Deposit"/>
    <s v="Renewal"/>
    <s v="-"/>
    <s v="-"/>
    <n v="0"/>
  </r>
  <r>
    <n v="1068"/>
    <x v="0"/>
    <s v="LHE291202417"/>
    <n v="1002720"/>
    <s v="PR002737"/>
    <s v="2024-01-29 17:42:21"/>
    <n v="11000"/>
    <s v="Accepted"/>
    <x v="7"/>
    <s v="Eligible"/>
    <n v="11000"/>
    <n v="11000"/>
    <d v="2026-01-23T00:00:00"/>
    <s v="JAWAHIR.SAEED"/>
    <s v="Accepted"/>
    <s v="Online Transfer"/>
    <s v="Renewal"/>
    <s v="-"/>
    <s v="-"/>
    <n v="0"/>
  </r>
  <r>
    <n v="1069"/>
    <x v="0"/>
    <s v="LEF19-275"/>
    <s v="1UR-563800"/>
    <s v="URJ2020-4109567"/>
    <s v="2026-01-23 00:00:00"/>
    <n v="20000"/>
    <s v="Accepted"/>
    <x v="7"/>
    <s v="Eligible"/>
    <n v="20000"/>
    <n v="20000"/>
    <d v="2026-01-23T00:00:00"/>
    <s v="JAWAHIR.SAEED"/>
    <s v="Accepted"/>
    <s v="Online Transfer"/>
    <s v="Conversion"/>
    <s v="-"/>
    <s v="-"/>
    <n v="0"/>
  </r>
  <r>
    <n v="1070"/>
    <x v="0"/>
    <s v="LA-2864"/>
    <s v="PK372748"/>
    <s v="K477401"/>
    <s v="2022-12-01 15:16:04"/>
    <n v="13500"/>
    <s v="Accepted"/>
    <x v="7"/>
    <s v="Eligible"/>
    <n v="13500"/>
    <n v="13500"/>
    <d v="2026-01-16T00:00:00"/>
    <s v="JAWAHIR.SAEED"/>
    <s v="Accepted"/>
    <s v="Cheque Deposit"/>
    <s v="Renewal"/>
    <s v="-"/>
    <s v="-"/>
    <n v="0"/>
  </r>
  <r>
    <n v="1071"/>
    <x v="0"/>
    <s v="BDE-164"/>
    <n v="5436397"/>
    <n v="1104890"/>
    <s v="2024-02-01 14:17:22"/>
    <n v="13000"/>
    <s v="Accepted"/>
    <x v="7"/>
    <s v="Eligible"/>
    <n v="13000"/>
    <n v="13000"/>
    <d v="2026-01-22T00:00:00"/>
    <s v="JAWAHIR.SAEED"/>
    <s v="Accepted"/>
    <s v="Online Transfer"/>
    <s v="Renewal"/>
    <s v="-"/>
    <s v="-"/>
    <n v="0"/>
  </r>
  <r>
    <n v="1072"/>
    <x v="0"/>
    <s v="BPV-207"/>
    <s v="G4NANU677363"/>
    <s v="PMHD841FMNN305559"/>
    <s v="2026-01-21 00:00:00"/>
    <n v="13000"/>
    <s v="Accepted"/>
    <x v="7"/>
    <s v="Eligible"/>
    <n v="13000"/>
    <n v="13000"/>
    <d v="2026-01-21T00:00:00"/>
    <s v="JAWAHIR.SAEED"/>
    <s v="Accepted"/>
    <s v="Online Transfer"/>
    <s v="Conversion"/>
    <s v="-"/>
    <s v="-"/>
    <n v="0"/>
  </r>
  <r>
    <n v="1073"/>
    <x v="0"/>
    <s v="RYK22231"/>
    <n v="81013014"/>
    <s v="R029997"/>
    <s v="2023-02-02 10:01:12"/>
    <n v="12500"/>
    <s v="Accepted"/>
    <x v="7"/>
    <s v="Eligible"/>
    <n v="12500"/>
    <n v="12500"/>
    <d v="2026-01-21T00:00:00"/>
    <s v="JAWAHIR.SAEED"/>
    <s v="Accepted"/>
    <s v="Online Transfer"/>
    <s v="Renewal"/>
    <s v="-"/>
    <s v="-"/>
    <n v="0"/>
  </r>
  <r>
    <n v="1074"/>
    <x v="0"/>
    <s v="SUK322024"/>
    <n v="286989"/>
    <n v="1187161"/>
    <s v="2024-02-03 14:49:08"/>
    <n v="12500"/>
    <s v="Accepted"/>
    <x v="7"/>
    <s v="Eligible"/>
    <n v="12500"/>
    <n v="12500"/>
    <d v="2026-01-20T00:00:00"/>
    <s v="JAWAHIR.SAEED"/>
    <s v="Accepted"/>
    <s v="Online Transfer"/>
    <s v="Renewal"/>
    <s v="-"/>
    <s v="-"/>
    <n v="0"/>
  </r>
  <r>
    <n v="1075"/>
    <x v="0"/>
    <s v="LHE31120253"/>
    <s v="2A72430"/>
    <s v="R-7049626"/>
    <s v="2025-01-31 12:15:21"/>
    <n v="10000"/>
    <s v="Accepted"/>
    <x v="7"/>
    <s v="Eligible"/>
    <n v="10000"/>
    <n v="10000"/>
    <d v="2026-01-20T00:00:00"/>
    <s v="JAWAHIR.SAEED"/>
    <s v="Accepted"/>
    <s v="Online Transfer"/>
    <s v="Renewal"/>
    <s v="-"/>
    <s v="-"/>
    <n v="0"/>
  </r>
  <r>
    <n v="1076"/>
    <x v="0"/>
    <s v="LE20-9411"/>
    <n v="153238"/>
    <n v="10053233"/>
    <s v="2020-01-18 12:46:00"/>
    <n v="11000"/>
    <s v="Accepted"/>
    <x v="7"/>
    <s v="Eligible"/>
    <n v="11000"/>
    <n v="11000"/>
    <d v="2026-01-20T00:00:00"/>
    <s v="JAWAHIR.SAEED"/>
    <s v="Accepted"/>
    <s v="Online Transfer"/>
    <s v="Renewal"/>
    <s v="-"/>
    <s v="-"/>
    <n v="0"/>
  </r>
  <r>
    <n v="1077"/>
    <x v="0"/>
    <s v="BL-8203"/>
    <s v="9Z02214"/>
    <s v="0901258"/>
    <s v="2024-02-03 16:47:21"/>
    <n v="13000"/>
    <s v="Accepted"/>
    <x v="7"/>
    <s v="Eligible"/>
    <n v="13000"/>
    <n v="13000"/>
    <d v="2026-01-20T00:00:00"/>
    <s v="JAWAHIR.SAEED"/>
    <s v="Accepted"/>
    <s v="Online Transfer"/>
    <s v="Renewal"/>
    <s v="-"/>
    <s v="-"/>
    <n v="0"/>
  </r>
  <r>
    <n v="1078"/>
    <x v="0"/>
    <s v="AAV-121"/>
    <s v="A129282"/>
    <n v="441574"/>
    <s v="2024-01-24 14:34:39"/>
    <n v="13000"/>
    <s v="Accepted"/>
    <x v="7"/>
    <s v="Eligible"/>
    <n v="13000"/>
    <n v="13000"/>
    <d v="2026-01-19T00:00:00"/>
    <s v="JAWAHIR.SAEED"/>
    <s v="Accepted"/>
    <s v="Online Transfer"/>
    <s v="Renewal"/>
    <s v="-"/>
    <s v="-"/>
    <n v="0"/>
  </r>
  <r>
    <n v="1079"/>
    <x v="0"/>
    <s v="LHE1122164"/>
    <s v="2A41352"/>
    <s v="NSP151R-9515363"/>
    <s v="2026-01-19 00:00:00"/>
    <n v="10000"/>
    <s v="Accepted"/>
    <x v="7"/>
    <s v="Eligible"/>
    <n v="10000"/>
    <n v="10000"/>
    <d v="2026-01-19T00:00:00"/>
    <s v="JAWAHIR.SAEED"/>
    <s v="Accepted"/>
    <s v="Online Transfer"/>
    <s v="Conversion"/>
    <s v="-"/>
    <s v="-"/>
    <n v="0"/>
  </r>
  <r>
    <n v="1080"/>
    <x v="0"/>
    <s v="BJC-997"/>
    <s v="1GD0800999"/>
    <s v="R-1093396"/>
    <s v="2024-02-01 16:22:28"/>
    <n v="12000"/>
    <s v="Accepted"/>
    <x v="7"/>
    <s v="Eligible"/>
    <n v="12000"/>
    <n v="12000"/>
    <d v="2026-01-19T00:00:00"/>
    <s v="JAWAHIR.SAEED"/>
    <s v="Accepted"/>
    <s v="Online Transfer"/>
    <s v="Renewal"/>
    <s v="-"/>
    <s v="-"/>
    <n v="0"/>
  </r>
  <r>
    <n v="1081"/>
    <x v="0"/>
    <s v="AMF-068"/>
    <s v="PK10B238750"/>
    <n v="10138768"/>
    <s v="2024-02-01 17:48:40"/>
    <n v="12000"/>
    <s v="Accepted"/>
    <x v="7"/>
    <s v="Eligible"/>
    <n v="12000"/>
    <n v="12000"/>
    <d v="2026-01-19T00:00:00"/>
    <s v="JAWAHIR.SAEED"/>
    <s v="Accepted"/>
    <s v="Online Transfer"/>
    <s v="Renewal"/>
    <s v="-"/>
    <s v="-"/>
    <n v="0"/>
  </r>
  <r>
    <n v="1082"/>
    <x v="0"/>
    <s v="KQH-6606"/>
    <n v="139611"/>
    <n v="139604"/>
    <s v="2024-01-24 15:17:46"/>
    <n v="8000"/>
    <s v="Accepted"/>
    <x v="7"/>
    <s v="Eligible"/>
    <n v="8000"/>
    <n v="8000"/>
    <d v="2026-01-18T00:00:00"/>
    <s v="JAWAHIR.SAEED"/>
    <s v="Accepted"/>
    <s v="Online Transfer"/>
    <s v="Renewal"/>
    <s v="-"/>
    <s v="-"/>
    <n v="0"/>
  </r>
  <r>
    <n v="1083"/>
    <x v="0"/>
    <s v="KHI32202414"/>
    <n v="1003064"/>
    <s v="00103086"/>
    <s v="2024-02-03 19:30:13"/>
    <n v="13000"/>
    <s v="Accepted"/>
    <x v="7"/>
    <s v="Eligible"/>
    <n v="13000"/>
    <n v="13000"/>
    <d v="2026-01-19T00:00:00"/>
    <s v="JAWAHIR.SAEED"/>
    <s v="Accepted"/>
    <s v="Online Transfer"/>
    <s v="Renewal"/>
    <s v="-"/>
    <s v="-"/>
    <n v="0"/>
  </r>
  <r>
    <n v="1084"/>
    <x v="0"/>
    <s v="ASU-117"/>
    <n v="1021900"/>
    <n v="204588"/>
    <s v="2025-01-31 14:39:59"/>
    <n v="13000"/>
    <s v="Accepted"/>
    <x v="7"/>
    <s v="Eligible"/>
    <n v="13000"/>
    <n v="13000"/>
    <d v="2026-01-17T00:00:00"/>
    <s v="JAWAHIR.SAEED"/>
    <s v="Accepted"/>
    <s v="Online Transfer"/>
    <s v="Renewal"/>
    <s v="-"/>
    <s v="-"/>
    <n v="0"/>
  </r>
  <r>
    <n v="1085"/>
    <x v="0"/>
    <s v="MUL31120256"/>
    <s v="9Z04589"/>
    <s v="R0903500"/>
    <s v="2025-01-31 13:16:37"/>
    <n v="13000"/>
    <s v="Accepted"/>
    <x v="7"/>
    <s v="Eligible"/>
    <n v="13000"/>
    <n v="13000"/>
    <d v="2026-01-19T00:00:00"/>
    <s v="JAWAHIR.SAEED"/>
    <s v="Accepted"/>
    <s v="Online Transfer"/>
    <s v="Renewal"/>
    <s v="-"/>
    <s v="-"/>
    <n v="0"/>
  </r>
  <r>
    <n v="1086"/>
    <x v="0"/>
    <s v="BAS-964"/>
    <n v="4130796"/>
    <s v="URJ-202"/>
    <s v="2022-09-20 17:18:08"/>
    <n v="12000"/>
    <s v="Accepted"/>
    <x v="7"/>
    <s v="Eligible"/>
    <n v="12000"/>
    <n v="12000"/>
    <d v="2026-01-26T00:00:00"/>
    <s v="JAWAHIR.SAEED"/>
    <s v="Accepted"/>
    <s v="Cash"/>
    <s v="Renewal"/>
    <s v="-"/>
    <s v="-"/>
    <n v="0"/>
  </r>
  <r>
    <n v="1087"/>
    <x v="0"/>
    <s v="MUL144202510"/>
    <s v="Q372841"/>
    <s v="ZRE172R-7072054"/>
    <s v="2026-01-21 00:00:00"/>
    <n v="16000"/>
    <s v="Accepted"/>
    <x v="7"/>
    <s v="Eligible"/>
    <n v="16000"/>
    <n v="16000"/>
    <d v="2026-01-17T00:00:00"/>
    <s v="JAWAHIR.SAEED"/>
    <s v="Accepted"/>
    <s v="Online Transfer"/>
    <s v="Conversion"/>
    <s v="-"/>
    <s v="-"/>
    <n v="0"/>
  </r>
  <r>
    <n v="1088"/>
    <x v="0"/>
    <s v="BUX-717"/>
    <s v="Q043104"/>
    <s v="ZRE171R-6020571"/>
    <s v="2024-12-24 19:21:45"/>
    <n v="10000"/>
    <s v="Accepted"/>
    <x v="7"/>
    <s v="Eligible"/>
    <n v="10000"/>
    <n v="10000"/>
    <d v="2026-01-17T00:00:00"/>
    <s v="JAWAHIR.SAEED"/>
    <s v="Accepted"/>
    <s v="Online Transfer"/>
    <s v="Renewal"/>
    <s v="-"/>
    <s v="-"/>
    <n v="0"/>
  </r>
  <r>
    <n v="1089"/>
    <x v="0"/>
    <s v="AGY-224"/>
    <s v="6R197707"/>
    <s v="NF1AET306H1097716"/>
    <s v="2023-01-09 15:21:51"/>
    <n v="13000"/>
    <s v="Accepted"/>
    <x v="7"/>
    <s v="Eligible"/>
    <n v="13000"/>
    <n v="13000"/>
    <d v="2026-01-16T00:00:00"/>
    <s v="JAWAHIR.SAEED"/>
    <s v="Accepted"/>
    <s v="Online Transfer"/>
    <s v="Renewal"/>
    <s v="-"/>
    <s v="-"/>
    <n v="0"/>
  </r>
  <r>
    <n v="1090"/>
    <x v="0"/>
    <s v="KHI2612346"/>
    <s v="Q364722"/>
    <s v="R7063907"/>
    <s v="2023-01-26 16:08:23"/>
    <n v="14000"/>
    <s v="Accepted"/>
    <x v="7"/>
    <s v="Eligible"/>
    <n v="14000"/>
    <n v="14000"/>
    <d v="2026-01-16T00:00:00"/>
    <s v="JAWAHIR.SAEED"/>
    <s v="Accepted"/>
    <s v="Online Transfer"/>
    <s v="Renewal"/>
    <s v="-"/>
    <s v="-"/>
    <n v="0"/>
  </r>
  <r>
    <n v="1091"/>
    <x v="0"/>
    <s v="BYL-887"/>
    <s v="L15Z81012395"/>
    <s v="R028841"/>
    <s v="2024-01-29 20:33:21"/>
    <n v="10000"/>
    <s v="Accepted"/>
    <x v="7"/>
    <s v="Eligible"/>
    <n v="10000"/>
    <n v="10000"/>
    <d v="2026-01-16T00:00:00"/>
    <s v="JAWAHIR.SAEED"/>
    <s v="Accepted"/>
    <s v="Online Transfer"/>
    <s v="Renewal"/>
    <s v="-"/>
    <s v="-"/>
    <n v="0"/>
  </r>
  <r>
    <n v="1092"/>
    <x v="0"/>
    <s v="TKA-445"/>
    <n v="13471"/>
    <n v="16027"/>
    <s v="2025-01-18 12:06:52"/>
    <n v="13000"/>
    <s v="Accepted"/>
    <x v="7"/>
    <s v="Eligible"/>
    <n v="13000"/>
    <n v="13000"/>
    <d v="2026-01-16T00:00:00"/>
    <s v="JAWAHIR.SAEED"/>
    <s v="Accepted"/>
    <s v="Online Transfer"/>
    <s v="Renewal"/>
    <s v="-"/>
    <s v="-"/>
    <n v="0"/>
  </r>
  <r>
    <n v="1093"/>
    <x v="0"/>
    <s v="GLTA-7808"/>
    <s v="GLTA-7808(A)"/>
    <s v="GLTA-7808"/>
    <s v="2024-01-27 17:57:17"/>
    <n v="12000"/>
    <s v="Accepted"/>
    <x v="7"/>
    <s v="Eligible"/>
    <n v="12000"/>
    <n v="12000"/>
    <d v="2026-01-14T00:00:00"/>
    <s v="JAWAHIR.SAEED"/>
    <s v="Accepted"/>
    <s v="Online Transfer"/>
    <s v="Renewal"/>
    <s v="-"/>
    <s v="-"/>
    <n v="0"/>
  </r>
  <r>
    <n v="1094"/>
    <x v="0"/>
    <s v="AUG-657"/>
    <n v="1691550"/>
    <n v="5567885"/>
    <s v="2025-01-30 12:12:16"/>
    <n v="10000"/>
    <s v="Accepted"/>
    <x v="7"/>
    <s v="Eligible"/>
    <n v="10000"/>
    <n v="10000"/>
    <d v="2026-01-15T00:00:00"/>
    <s v="JAWAHIR.SAEED"/>
    <s v="Accepted"/>
    <s v="Online Transfer"/>
    <s v="Renewal"/>
    <s v="-"/>
    <s v="-"/>
    <n v="0"/>
  </r>
  <r>
    <n v="1095"/>
    <x v="0"/>
    <s v="CAY-206"/>
    <s v="6R337544"/>
    <s v="NF1AET306H1237541"/>
    <s v="2025-01-28 11:51:33"/>
    <n v="12500"/>
    <s v="Accepted"/>
    <x v="7"/>
    <s v="Eligible"/>
    <n v="12500"/>
    <n v="12500"/>
    <d v="2026-01-15T00:00:00"/>
    <s v="JAWAHIR.SAEED"/>
    <s v="Accepted"/>
    <s v="Online Transfer"/>
    <s v="Renewal"/>
    <s v="-"/>
    <s v="-"/>
    <n v="0"/>
  </r>
  <r>
    <n v="1096"/>
    <x v="0"/>
    <s v="KHI30120259"/>
    <s v="6R327366"/>
    <s v="H1227349"/>
    <s v="2025-01-30 15:46:45"/>
    <n v="14000"/>
    <s v="Accepted"/>
    <x v="7"/>
    <s v="Eligible"/>
    <n v="14000"/>
    <n v="14000"/>
    <d v="2026-01-15T00:00:00"/>
    <s v="JAWAHIR.SAEED"/>
    <s v="Accepted"/>
    <s v="Online Transfer"/>
    <s v="Renewal"/>
    <s v="-"/>
    <s v="-"/>
    <n v="0"/>
  </r>
  <r>
    <n v="1097"/>
    <x v="0"/>
    <s v="AXR-287"/>
    <s v="R18A1-9985892"/>
    <s v="NFBFD1677CR133308"/>
    <s v="2025-01-29 11:23:00"/>
    <n v="13000"/>
    <s v="Accepted"/>
    <x v="7"/>
    <s v="Eligible"/>
    <n v="13000"/>
    <n v="13000"/>
    <d v="2026-01-14T00:00:00"/>
    <s v="JAWAHIR.SAEED"/>
    <s v="Accepted"/>
    <s v="Online Transfer"/>
    <s v="Renewal"/>
    <s v="-"/>
    <s v="-"/>
    <n v="0"/>
  </r>
  <r>
    <n v="1098"/>
    <x v="0"/>
    <s v="AGT-724"/>
    <n v="204966"/>
    <n v="1104959"/>
    <s v="2022-01-20 12:52:57"/>
    <n v="13000"/>
    <s v="Accepted"/>
    <x v="7"/>
    <s v="Eligible"/>
    <n v="13000"/>
    <n v="13000"/>
    <d v="2026-01-14T00:00:00"/>
    <s v="JAWAHIR.SAEED"/>
    <s v="Accepted"/>
    <s v="Online Transfer"/>
    <s v="Renewal"/>
    <s v="-"/>
    <s v="-"/>
    <n v="0"/>
  </r>
  <r>
    <n v="1099"/>
    <x v="0"/>
    <s v="ADA-327"/>
    <n v="1967098"/>
    <s v="0093786"/>
    <s v="2024-01-16 13:13:28"/>
    <n v="12500"/>
    <s v="Accepted"/>
    <x v="7"/>
    <s v="Eligible"/>
    <n v="12500"/>
    <n v="12500"/>
    <d v="2026-01-13T00:00:00"/>
    <s v="JAWAHIR.SAEED"/>
    <s v="Accepted"/>
    <s v="Online Transfer"/>
    <s v="Renewal"/>
    <s v="-"/>
    <s v="-"/>
    <n v="0"/>
  </r>
  <r>
    <n v="1100"/>
    <x v="0"/>
    <s v="BH-8221"/>
    <n v="14802111"/>
    <s v="R018803"/>
    <s v="2022-02-18 12:22:00"/>
    <n v="15000"/>
    <s v="Accepted"/>
    <x v="7"/>
    <s v="Eligible"/>
    <n v="15000"/>
    <n v="15000"/>
    <d v="2026-01-13T00:00:00"/>
    <s v="JAWAHIR.SAEED"/>
    <s v="Accepted"/>
    <s v="Online Transfer"/>
    <s v="Renewal"/>
    <s v="-"/>
    <s v="-"/>
    <n v="0"/>
  </r>
  <r>
    <n v="1101"/>
    <x v="0"/>
    <s v="BZN-823"/>
    <s v="Q368445"/>
    <n v="7067640"/>
    <s v="2020-01-15 19:05:56"/>
    <n v="15000"/>
    <s v="Accepted"/>
    <x v="7"/>
    <s v="Eligible"/>
    <n v="15000"/>
    <n v="15000"/>
    <d v="2026-01-14T00:00:00"/>
    <s v="JAWAHIR.SAEED"/>
    <s v="Accepted"/>
    <s v="Online Transfer"/>
    <s v="Renewal"/>
    <s v="-"/>
    <s v="-"/>
    <n v="0"/>
  </r>
  <r>
    <n v="1102"/>
    <x v="0"/>
    <s v="ARE-328"/>
    <s v="2A05832"/>
    <n v="7003085"/>
    <s v="2026-01-14 00:00:00"/>
    <n v="13000"/>
    <s v="Accepted"/>
    <x v="7"/>
    <s v="Eligible"/>
    <n v="13000"/>
    <n v="13000"/>
    <d v="2026-01-14T00:00:00"/>
    <s v="JAWAHIR.SAEED"/>
    <s v="Accepted"/>
    <s v="Online Transfer"/>
    <s v="Conversion"/>
    <s v="-"/>
    <s v="-"/>
    <n v="0"/>
  </r>
  <r>
    <n v="1103"/>
    <x v="0"/>
    <s v="CBB-669"/>
    <s v="L15BG7920651"/>
    <s v="NFBFE1688RR010647"/>
    <s v="2025-01-25 14:24:23"/>
    <n v="10000"/>
    <s v="Accepted"/>
    <x v="7"/>
    <s v="Eligible"/>
    <n v="10000"/>
    <n v="10000"/>
    <d v="2026-01-14T00:00:00"/>
    <s v="JAWAHIR.SAEED"/>
    <s v="Accepted"/>
    <s v="Online Transfer"/>
    <s v="Renewal"/>
    <s v="-"/>
    <s v="-"/>
    <n v="0"/>
  </r>
  <r>
    <n v="1104"/>
    <x v="0"/>
    <s v="CBB-077"/>
    <s v="L15BG7920394"/>
    <s v="NFBFE1685RR010394"/>
    <s v="2025-01-25 15:25:32"/>
    <n v="10000"/>
    <s v="Accepted"/>
    <x v="7"/>
    <s v="Eligible"/>
    <n v="10000"/>
    <n v="10000"/>
    <d v="2026-01-14T00:00:00"/>
    <s v="JAWAHIR.SAEED"/>
    <s v="Accepted"/>
    <s v="Online Transfer"/>
    <s v="Renewal"/>
    <s v="-"/>
    <s v="-"/>
    <n v="0"/>
  </r>
  <r>
    <n v="1105"/>
    <x v="0"/>
    <s v="BXR-740"/>
    <s v="G3LANP075281"/>
    <s v="NNATA52AZKP710918"/>
    <s v="2026-01-14 00:00:00"/>
    <n v="15000"/>
    <s v="Accepted"/>
    <x v="7"/>
    <s v="Eligible"/>
    <n v="15000"/>
    <n v="15000"/>
    <d v="2026-01-13T00:00:00"/>
    <s v="JAWAHIR.SAEED"/>
    <s v="Accepted"/>
    <s v="Online Transfer"/>
    <s v="Conversion"/>
    <s v="-"/>
    <s v="-"/>
    <n v="0"/>
  </r>
  <r>
    <n v="1106"/>
    <x v="0"/>
    <s v="BXZ-716"/>
    <n v="261921"/>
    <n v="1161939"/>
    <s v="2026-01-13 00:00:00"/>
    <n v="13000"/>
    <s v="Accepted"/>
    <x v="7"/>
    <s v="Eligible"/>
    <n v="13000"/>
    <n v="13000"/>
    <d v="2026-01-13T00:00:00"/>
    <s v="JAWAHIR.SAEED"/>
    <s v="Accepted"/>
    <s v="Online Transfer"/>
    <s v="Conversion"/>
    <s v="-"/>
    <s v="-"/>
    <n v="0"/>
  </r>
  <r>
    <n v="1107"/>
    <x v="0"/>
    <s v="BN-3268"/>
    <s v="9Z08552"/>
    <s v="ZVG10R-0907281"/>
    <s v="2025-01-18 14:23:09"/>
    <n v="13000"/>
    <s v="Accepted"/>
    <x v="7"/>
    <s v="Eligible"/>
    <n v="13000"/>
    <n v="13000"/>
    <d v="2026-01-13T00:00:00"/>
    <s v="JAWAHIR.SAEED"/>
    <s v="Accepted"/>
    <s v="Cash Deposit"/>
    <s v="Renewal"/>
    <s v="-"/>
    <s v="-"/>
    <n v="0"/>
  </r>
  <r>
    <n v="1108"/>
    <x v="0"/>
    <s v="BKA-416"/>
    <s v="L12B51024098"/>
    <s v="NFBGN8624RR039748"/>
    <s v="2026-01-13 00:00:00"/>
    <n v="10000"/>
    <s v="Accepted"/>
    <x v="7"/>
    <s v="Eligible"/>
    <n v="10000"/>
    <n v="10000"/>
    <d v="2026-01-12T00:00:00"/>
    <s v="JAWAHIR.SAEED"/>
    <s v="Accepted"/>
    <s v="Online Transfer"/>
    <s v="Conversion"/>
    <s v="-"/>
    <s v="-"/>
    <n v="0"/>
  </r>
  <r>
    <n v="1109"/>
    <x v="0"/>
    <s v="BEP-576"/>
    <s v="Q025059"/>
    <s v="R6002534"/>
    <s v="2024-01-19 15:35:12"/>
    <n v="11000"/>
    <s v="Accepted"/>
    <x v="7"/>
    <s v="Eligible"/>
    <n v="11000"/>
    <n v="11000"/>
    <d v="2026-01-12T00:00:00"/>
    <s v="JAWAHIR.SAEED"/>
    <s v="Accepted"/>
    <s v="Online Transfer"/>
    <s v="Renewal"/>
    <s v="-"/>
    <s v="-"/>
    <n v="0"/>
  </r>
  <r>
    <n v="1110"/>
    <x v="0"/>
    <s v="AWG-571"/>
    <s v="PK108224816"/>
    <s v="A1J310PK10124822"/>
    <s v="2025-01-25 13:26:13"/>
    <n v="12500"/>
    <s v="Accepted"/>
    <x v="7"/>
    <s v="Eligible"/>
    <n v="12500"/>
    <n v="12500"/>
    <d v="2026-01-12T00:00:00"/>
    <s v="JAWAHIR.SAEED"/>
    <s v="Accepted"/>
    <s v="Online Transfer"/>
    <s v="Renewal"/>
    <s v="-"/>
    <s v="-"/>
    <n v="0"/>
  </r>
  <r>
    <n v="1111"/>
    <x v="0"/>
    <s v="BXZ-748"/>
    <n v="261882"/>
    <n v="1161858"/>
    <s v="2026-01-12 00:00:00"/>
    <n v="13000"/>
    <s v="Accepted"/>
    <x v="7"/>
    <s v="Eligible"/>
    <n v="13000"/>
    <n v="13000"/>
    <d v="2026-01-12T00:00:00"/>
    <s v="JAWAHIR.SAEED"/>
    <s v="Accepted"/>
    <s v="Online Transfer"/>
    <s v="Conversion"/>
    <s v="-"/>
    <s v="-"/>
    <n v="0"/>
  </r>
  <r>
    <n v="1112"/>
    <x v="0"/>
    <s v="BUU-368"/>
    <n v="178224"/>
    <n v="1078221"/>
    <s v="2026-01-12 00:00:00"/>
    <n v="14000"/>
    <s v="Accepted"/>
    <x v="7"/>
    <s v="Eligible"/>
    <n v="14000"/>
    <n v="14000"/>
    <d v="2026-01-10T00:00:00"/>
    <s v="JAWAHIR.SAEED"/>
    <s v="Accepted"/>
    <s v="Online Transfer"/>
    <s v="Conversion"/>
    <s v="-"/>
    <s v="-"/>
    <n v="0"/>
  </r>
  <r>
    <n v="1113"/>
    <x v="0"/>
    <s v="LEC18-5361"/>
    <n v="117506"/>
    <n v="10017484"/>
    <s v="2025-01-23 00:00:00"/>
    <n v="12000"/>
    <s v="Accepted"/>
    <x v="7"/>
    <s v="Eligible"/>
    <n v="12000"/>
    <n v="12000"/>
    <d v="2026-01-10T00:00:00"/>
    <s v="JAWAHIR.SAEED"/>
    <s v="Accepted"/>
    <s v="Online Transfer"/>
    <s v="Renewal"/>
    <s v="-"/>
    <s v="-"/>
    <n v="0"/>
  </r>
  <r>
    <n v="1114"/>
    <x v="0"/>
    <s v="LHE25120252"/>
    <s v="Q351329"/>
    <n v="7050474"/>
    <s v="2025-01-25 12:33:27"/>
    <n v="14000"/>
    <s v="Accepted"/>
    <x v="7"/>
    <s v="Eligible"/>
    <n v="14000"/>
    <n v="14000"/>
    <d v="2026-01-10T00:00:00"/>
    <s v="JAWAHIR.SAEED"/>
    <s v="Accepted"/>
    <s v="Online Transfer"/>
    <s v="Renewal"/>
    <s v="-"/>
    <s v="-"/>
    <n v="0"/>
  </r>
  <r>
    <n v="1115"/>
    <x v="0"/>
    <s v="BLC-849"/>
    <s v="R18Z12925604"/>
    <s v="BLC-1"/>
    <s v="2021-12-03 16:38:51"/>
    <n v="12500"/>
    <s v="Accepted"/>
    <x v="7"/>
    <s v="Eligible"/>
    <n v="12500"/>
    <n v="12500"/>
    <d v="2026-01-09T00:00:00"/>
    <s v="JAWAHIR.SAEED"/>
    <s v="Accepted"/>
    <s v="Online Transfer"/>
    <s v="Renewal"/>
    <s v="-"/>
    <s v="-"/>
    <n v="0"/>
  </r>
  <r>
    <n v="1116"/>
    <x v="0"/>
    <s v="KW-8949"/>
    <s v="1GD0472360"/>
    <s v="R-5531801"/>
    <s v="2024-01-23 12:40:27"/>
    <n v="12000"/>
    <s v="Accepted"/>
    <x v="7"/>
    <s v="Eligible"/>
    <n v="12000"/>
    <n v="12000"/>
    <d v="2026-01-09T00:00:00"/>
    <s v="JAWAHIR.SAEED"/>
    <s v="Accepted"/>
    <s v="Online Transfer"/>
    <s v="Renewal"/>
    <s v="-"/>
    <s v="-"/>
    <n v="0"/>
  </r>
  <r>
    <n v="1117"/>
    <x v="0"/>
    <s v="BG-6540"/>
    <s v="2TR-1155204"/>
    <s v="TRJ150-0026202"/>
    <s v="2024-01-23 12:31:04"/>
    <n v="12000"/>
    <s v="Accepted"/>
    <x v="7"/>
    <s v="Eligible"/>
    <n v="12000"/>
    <n v="12000"/>
    <d v="2026-01-09T00:00:00"/>
    <s v="JAWAHIR.SAEED"/>
    <s v="Accepted"/>
    <s v="Online Transfer"/>
    <s v="Renewal"/>
    <s v="-"/>
    <s v="-"/>
    <n v="0"/>
  </r>
  <r>
    <n v="1118"/>
    <x v="0"/>
    <s v="LHE30112268"/>
    <s v="Q101895"/>
    <n v="6079384"/>
    <s v="2022-11-30 16:19:01"/>
    <n v="10000"/>
    <s v="Accepted"/>
    <x v="7"/>
    <s v="Eligible"/>
    <n v="10000"/>
    <n v="10000"/>
    <d v="2026-01-09T00:00:00"/>
    <s v="JAWAHIR.SAEED"/>
    <s v="Accepted"/>
    <s v="Online Transfer"/>
    <s v="Renewal"/>
    <s v="-"/>
    <s v="-"/>
    <n v="0"/>
  </r>
  <r>
    <n v="1119"/>
    <x v="0"/>
    <s v="ABM-206"/>
    <n v="17542198"/>
    <n v="265498"/>
    <s v="2024-01-24 13:37:32"/>
    <n v="10000"/>
    <s v="Accepted"/>
    <x v="7"/>
    <s v="Eligible"/>
    <n v="10000"/>
    <n v="10000"/>
    <d v="2026-01-09T00:00:00"/>
    <s v="JAWAHIR.SAEED"/>
    <s v="Accepted"/>
    <s v="Online Transfer"/>
    <s v="Renewal"/>
    <s v="-"/>
    <s v="-"/>
    <n v="0"/>
  </r>
  <r>
    <n v="1120"/>
    <x v="0"/>
    <s v="BV-0112"/>
    <n v="4811879"/>
    <s v="028559"/>
    <s v="2024-01-22 15:58:57"/>
    <n v="14000"/>
    <s v="Accepted"/>
    <x v="7"/>
    <s v="Eligible"/>
    <n v="14000"/>
    <n v="14000"/>
    <d v="2026-01-09T00:00:00"/>
    <s v="JAWAHIR.SAEED"/>
    <s v="Accepted"/>
    <s v="Cash Deposit"/>
    <s v="Renewal"/>
    <s v="-"/>
    <s v="-"/>
    <n v="0"/>
  </r>
  <r>
    <n v="1121"/>
    <x v="0"/>
    <s v="E-3225"/>
    <n v="45951"/>
    <n v="697650"/>
    <s v="2024-01-08 12:57:24"/>
    <n v="10000"/>
    <s v="Accepted"/>
    <x v="7"/>
    <s v="Eligible"/>
    <n v="10000"/>
    <n v="10000"/>
    <d v="2026-01-09T00:00:00"/>
    <s v="JAWAHIR.SAEED"/>
    <s v="Accepted"/>
    <s v="Online Transfer"/>
    <s v="Renewal"/>
    <s v="-"/>
    <s v="-"/>
    <n v="0"/>
  </r>
  <r>
    <n v="1122"/>
    <x v="0"/>
    <s v="BH-9043"/>
    <s v="LEB-6930729"/>
    <s v="RU4-1300729"/>
    <s v="2026-01-09 00:00:00"/>
    <n v="13000"/>
    <s v="Accepted"/>
    <x v="7"/>
    <s v="Eligible"/>
    <n v="13000"/>
    <n v="13000"/>
    <d v="2026-01-09T00:00:00"/>
    <s v="JAWAHIR.SAEED"/>
    <s v="Accepted"/>
    <s v="Online Transfer"/>
    <s v="Conversion"/>
    <s v="-"/>
    <s v="-"/>
    <n v="0"/>
  </r>
  <r>
    <n v="1123"/>
    <x v="0"/>
    <s v="AHD-965"/>
    <n v="12927155"/>
    <s v="R030513"/>
    <s v="2024-01-22 12:32:13"/>
    <n v="10000"/>
    <s v="Accepted"/>
    <x v="7"/>
    <s v="Eligible"/>
    <n v="10000"/>
    <n v="10000"/>
    <d v="2026-01-07T00:00:00"/>
    <s v="JAWAHIR.SAEED"/>
    <s v="Accepted"/>
    <s v="Online Transfer"/>
    <s v="Renewal"/>
    <s v="-"/>
    <s v="-"/>
    <n v="0"/>
  </r>
  <r>
    <n v="1124"/>
    <x v="0"/>
    <s v="LHE21202513"/>
    <n v="249047"/>
    <n v="10149050"/>
    <s v="2025-01-07 10:55:09"/>
    <n v="14000"/>
    <s v="Accepted"/>
    <x v="7"/>
    <s v="Eligible"/>
    <n v="14000"/>
    <n v="14000"/>
    <d v="2026-01-07T00:00:00"/>
    <s v="JAWAHIR.SAEED"/>
    <s v="Accepted"/>
    <s v="Online Transfer"/>
    <s v="Renewal"/>
    <s v="-"/>
    <s v="-"/>
    <n v="0"/>
  </r>
  <r>
    <n v="1125"/>
    <x v="0"/>
    <s v="CAX-073"/>
    <s v="Q371825"/>
    <n v="7071042"/>
    <s v="2025-01-21 15:08:05"/>
    <n v="15000"/>
    <s v="Accepted"/>
    <x v="7"/>
    <s v="Eligible"/>
    <n v="15000"/>
    <n v="15000"/>
    <d v="2026-01-06T00:00:00"/>
    <s v="JAWAHIR.SAEED"/>
    <s v="Accepted"/>
    <s v="Cheque Deposit"/>
    <s v="Renewal"/>
    <s v="-"/>
    <s v="-"/>
    <n v="0"/>
  </r>
  <r>
    <n v="1126"/>
    <x v="0"/>
    <s v="BZH-837"/>
    <s v="2A64795"/>
    <s v="R-9522321"/>
    <s v="2024-01-22 16:35:00"/>
    <n v="9000"/>
    <s v="Accepted"/>
    <x v="7"/>
    <s v="Eligible"/>
    <n v="9000"/>
    <n v="9000"/>
    <d v="2026-01-07T00:00:00"/>
    <s v="JAWAHIR.SAEED"/>
    <s v="Accepted"/>
    <s v="Online Transfer"/>
    <s v="Renewal"/>
    <s v="-"/>
    <s v="-"/>
    <n v="0"/>
  </r>
  <r>
    <n v="1127"/>
    <x v="0"/>
    <s v="BRP-747"/>
    <s v="6R123187"/>
    <s v="NF1AET306H1023096"/>
    <s v="2025-01-07 13:35:42"/>
    <n v="11000"/>
    <s v="Accepted"/>
    <x v="7"/>
    <s v="Eligible"/>
    <n v="11000"/>
    <n v="11000"/>
    <d v="2026-01-06T00:00:00"/>
    <s v="JAWAHIR.SAEED"/>
    <s v="Accepted"/>
    <s v="Online Transfer"/>
    <s v="Renewal"/>
    <s v="-"/>
    <s v="-"/>
    <n v="0"/>
  </r>
  <r>
    <n v="1128"/>
    <x v="0"/>
    <s v="BJY-696"/>
    <s v="Z12917357"/>
    <s v="R020708"/>
    <s v="2024-01-20 13:58:55"/>
    <n v="14000"/>
    <s v="Accepted"/>
    <x v="7"/>
    <s v="Eligible"/>
    <n v="14000"/>
    <n v="14000"/>
    <d v="2026-01-06T00:00:00"/>
    <s v="JAWAHIR.SAEED"/>
    <s v="Accepted"/>
    <s v="Cash Deposit"/>
    <s v="Renewal"/>
    <s v="-"/>
    <s v="-"/>
    <n v="0"/>
  </r>
  <r>
    <n v="1129"/>
    <x v="0"/>
    <s v="AST-513"/>
    <n v="7135754"/>
    <n v="8033585"/>
    <s v="2023-11-11 10:12:06"/>
    <n v="10000"/>
    <s v="Accepted"/>
    <x v="7"/>
    <s v="Eligible"/>
    <n v="10000"/>
    <n v="10000"/>
    <d v="2026-01-06T00:00:00"/>
    <s v="JAWAHIR.SAEED"/>
    <s v="Accepted"/>
    <s v="Online Transfer"/>
    <s v="Renewal"/>
    <s v="-"/>
    <s v="-"/>
    <n v="0"/>
  </r>
  <r>
    <n v="1130"/>
    <x v="0"/>
    <s v="LES13-9515"/>
    <n v="83523"/>
    <n v="1227179"/>
    <s v="2025-01-16 11:25:42"/>
    <n v="10000"/>
    <s v="Accepted"/>
    <x v="7"/>
    <s v="Eligible"/>
    <n v="10000"/>
    <n v="10000"/>
    <d v="2026-01-06T00:00:00"/>
    <s v="JAWAHIR.SAEED"/>
    <s v="Accepted"/>
    <s v="Online Transfer"/>
    <s v="Renewal"/>
    <s v="-"/>
    <s v="-"/>
    <n v="0"/>
  </r>
  <r>
    <n v="1131"/>
    <x v="0"/>
    <s v="IDT-1657"/>
    <n v="441738"/>
    <n v="618438"/>
    <s v="2025-02-08 12:30:34"/>
    <n v="10000"/>
    <s v="Accepted"/>
    <x v="7"/>
    <s v="Eligible"/>
    <n v="10000"/>
    <n v="10000"/>
    <d v="2026-01-06T00:00:00"/>
    <s v="JAWAHIR.SAEED"/>
    <s v="Accepted"/>
    <s v="Online Transfer"/>
    <s v="Renewal"/>
    <s v="-"/>
    <s v="-"/>
    <n v="0"/>
  </r>
  <r>
    <n v="1132"/>
    <x v="0"/>
    <s v="DGM-1729"/>
    <s v="40112248A"/>
    <s v="C0200581"/>
    <s v="2025-02-18 13:12:21"/>
    <n v="10000"/>
    <s v="Accepted"/>
    <x v="7"/>
    <s v="Eligible"/>
    <n v="10000"/>
    <n v="10000"/>
    <d v="2026-01-06T00:00:00"/>
    <s v="JAWAHIR.SAEED"/>
    <s v="Accepted"/>
    <s v="Online Transfer"/>
    <s v="Renewal"/>
    <s v="-"/>
    <s v="-"/>
    <n v="0"/>
  </r>
  <r>
    <n v="1133"/>
    <x v="0"/>
    <s v="LE-1191"/>
    <s v="1GD1677940"/>
    <s v="R5567344"/>
    <s v="2025-01-20 12:19:51"/>
    <n v="15000"/>
    <s v="Accepted"/>
    <x v="7"/>
    <s v="Eligible"/>
    <n v="15000"/>
    <n v="15000"/>
    <d v="2026-01-06T00:00:00"/>
    <s v="JAWAHIR.SAEED"/>
    <s v="Accepted"/>
    <s v="Online Transfer"/>
    <s v="Renewal"/>
    <s v="-"/>
    <s v="-"/>
    <n v="0"/>
  </r>
  <r>
    <n v="1134"/>
    <x v="0"/>
    <s v="ARQ-294"/>
    <s v="P404080"/>
    <s v="K433908"/>
    <s v="2025-01-21 18:27:48"/>
    <n v="13500"/>
    <s v="Accepted"/>
    <x v="7"/>
    <s v="Eligible"/>
    <n v="13500"/>
    <n v="13500"/>
    <d v="2026-01-06T00:00:00"/>
    <s v="JAWAHIR.SAEED"/>
    <s v="Accepted"/>
    <s v="Online Transfer"/>
    <s v="Renewal"/>
    <s v="-"/>
    <s v="-"/>
    <n v="0"/>
  </r>
  <r>
    <n v="1135"/>
    <x v="0"/>
    <s v="BVQ-078"/>
    <s v="R18Z16930588"/>
    <s v="R083174"/>
    <s v="2022-01-12 16:09:36"/>
    <n v="12500"/>
    <s v="Accepted"/>
    <x v="7"/>
    <s v="Eligible"/>
    <n v="12500"/>
    <n v="12500"/>
    <d v="2026-01-03T00:00:00"/>
    <s v="JAWAHIR.SAEED"/>
    <s v="Accepted"/>
    <s v="Online Transfer"/>
    <s v="Renewal"/>
    <s v="-"/>
    <s v="-"/>
    <n v="0"/>
  </r>
  <r>
    <n v="1136"/>
    <x v="0"/>
    <s v="AGS-780"/>
    <s v="Q354131"/>
    <s v="ZRE172R-7053353"/>
    <s v="2025-01-17 00:00:00"/>
    <n v="13000"/>
    <s v="Accepted"/>
    <x v="7"/>
    <s v="Eligible"/>
    <n v="13000"/>
    <n v="13000"/>
    <d v="2026-01-04T00:00:00"/>
    <s v="JAWAHIR.SAEED"/>
    <s v="Accepted"/>
    <s v="Online Transfer"/>
    <s v="Renewal"/>
    <s v="-"/>
    <s v="-"/>
    <n v="0"/>
  </r>
  <r>
    <n v="1137"/>
    <x v="0"/>
    <s v="BBE-529"/>
    <n v="4810700"/>
    <s v="NR027378"/>
    <s v="2024-01-18 00:00:00"/>
    <n v="13000"/>
    <s v="Accepted"/>
    <x v="7"/>
    <s v="Eligible"/>
    <n v="13000"/>
    <n v="13000"/>
    <d v="2026-01-03T00:00:00"/>
    <s v="JAWAHIR.SAEED"/>
    <s v="Accepted"/>
    <s v="Online Transfer"/>
    <s v="Renewal"/>
    <s v="-"/>
    <s v="-"/>
    <n v="0"/>
  </r>
  <r>
    <n v="1138"/>
    <x v="0"/>
    <s v="BM-1285"/>
    <s v="1KR-K114369"/>
    <s v="A200A-0104251"/>
    <s v="2023-01-15 00:00:00"/>
    <n v="13000"/>
    <s v="Accepted"/>
    <x v="7"/>
    <s v="Eligible"/>
    <n v="13000"/>
    <n v="13000"/>
    <d v="2026-01-03T00:00:00"/>
    <s v="JAWAHIR.SAEED"/>
    <s v="Accepted"/>
    <s v="Cash Deposit"/>
    <s v="Renewal"/>
    <s v="-"/>
    <s v="-"/>
    <n v="0"/>
  </r>
  <r>
    <n v="1139"/>
    <x v="0"/>
    <s v="BJX-898"/>
    <n v="39072"/>
    <n v="6016561"/>
    <s v="2024-12-31 14:29:16"/>
    <n v="14000"/>
    <s v="Accepted"/>
    <x v="7"/>
    <s v="Eligible"/>
    <n v="14000"/>
    <n v="14000"/>
    <d v="2026-01-03T00:00:00"/>
    <s v="JAWAHIR.SAEED"/>
    <s v="Accepted"/>
    <s v="Cash Deposit"/>
    <s v="Renewal"/>
    <s v="-"/>
    <s v="-"/>
    <n v="0"/>
  </r>
  <r>
    <n v="1140"/>
    <x v="0"/>
    <s v="ASV-215"/>
    <s v="P082631"/>
    <n v="704708"/>
    <s v="2022-01-12 18:07:12"/>
    <n v="12000"/>
    <s v="Accepted"/>
    <x v="7"/>
    <s v="Eligible"/>
    <n v="12000"/>
    <n v="12000"/>
    <d v="2026-01-03T00:00:00"/>
    <s v="JAWAHIR.SAEED"/>
    <s v="Accepted"/>
    <s v="Online Transfer"/>
    <s v="Renewal"/>
    <s v="-"/>
    <s v="-"/>
    <n v="0"/>
  </r>
  <r>
    <n v="1141"/>
    <x v="0"/>
    <s v="SKT1212280"/>
    <s v="2A44522"/>
    <n v="9516502"/>
    <s v="2022-01-12 16:00:45"/>
    <n v="13000"/>
    <s v="Accepted"/>
    <x v="7"/>
    <s v="Eligible"/>
    <n v="13000"/>
    <n v="13000"/>
    <d v="2026-01-02T00:00:00"/>
    <s v="JAWAHIR.SAEED"/>
    <s v="Accepted"/>
    <s v="Online Transfer"/>
    <s v="Renewal"/>
    <s v="-"/>
    <s v="-"/>
    <n v="0"/>
  </r>
  <r>
    <n v="1142"/>
    <x v="0"/>
    <s v="BGX-363"/>
    <s v="Q319070"/>
    <n v="7018132"/>
    <s v="2023-01-17 17:39:20"/>
    <n v="13000"/>
    <s v="Accepted"/>
    <x v="7"/>
    <s v="Eligible"/>
    <n v="13000"/>
    <n v="13000"/>
    <d v="2026-01-02T00:00:00"/>
    <s v="JAWAHIR.SAEED"/>
    <s v="Accepted"/>
    <s v="Online Transfer"/>
    <s v="Renewal"/>
    <s v="-"/>
    <s v="-"/>
    <n v="0"/>
  </r>
  <r>
    <n v="1143"/>
    <x v="0"/>
    <s v="BL-7369"/>
    <s v="1GD5431222"/>
    <s v="R-1104766"/>
    <s v="2024-01-04 15:23:01"/>
    <n v="15000"/>
    <s v="Accepted"/>
    <x v="7"/>
    <s v="Eligible"/>
    <n v="15000"/>
    <n v="15000"/>
    <d v="2026-01-02T00:00:00"/>
    <s v="JAWAHIR.SAEED"/>
    <s v="Accepted"/>
    <s v="Online Transfer"/>
    <s v="Renewal"/>
    <s v="-"/>
    <s v="-"/>
    <n v="0"/>
  </r>
  <r>
    <n v="1144"/>
    <x v="0"/>
    <s v="FSL1412317"/>
    <s v="6R183939"/>
    <s v="H1083920"/>
    <s v="2023-01-14 11:59:46"/>
    <n v="11000"/>
    <s v="Accepted"/>
    <x v="7"/>
    <s v="Eligible"/>
    <n v="11000"/>
    <n v="11000"/>
    <d v="2026-01-01T00:00:00"/>
    <s v="JAWAHIR.SAEED"/>
    <s v="Accepted"/>
    <s v="Online Transfer"/>
    <s v="Renewal"/>
    <s v="-"/>
    <s v="-"/>
    <n v="0"/>
  </r>
  <r>
    <n v="1145"/>
    <x v="0"/>
    <s v="MOR2710228"/>
    <s v="PK10K202660"/>
    <s v="NF1AVK31H10102646"/>
    <s v="2026-01-01 00:00:00"/>
    <n v="13000"/>
    <s v="Accepted"/>
    <x v="7"/>
    <s v="Eligible"/>
    <n v="13000"/>
    <n v="13000"/>
    <d v="2026-01-01T00:00:00"/>
    <s v="JAWAHIR.SAEED"/>
    <s v="Accepted"/>
    <s v="Online Transfer"/>
    <s v="Conversion"/>
    <s v="-"/>
    <s v="-"/>
    <n v="0"/>
  </r>
  <r>
    <n v="1146"/>
    <x v="0"/>
    <s v="ALP-462"/>
    <n v="6759147"/>
    <n v="506029294"/>
    <s v="2024-01-08 13:14:56"/>
    <n v="10000"/>
    <s v="Accepted"/>
    <x v="7"/>
    <s v="Eligible"/>
    <n v="10000"/>
    <n v="10000"/>
    <d v="2026-01-01T00:00:00"/>
    <s v="JAWAHIR.SAEED"/>
    <s v="Accepted"/>
    <s v="Online Transfer"/>
    <s v="Renewal"/>
    <s v="-"/>
    <s v="-"/>
    <n v="0"/>
  </r>
  <r>
    <n v="1147"/>
    <x v="0"/>
    <s v="SB-5740"/>
    <s v="1KDU980063"/>
    <s v="R-0965476"/>
    <s v="2023-01-16 17:32:05"/>
    <n v="14000"/>
    <s v="Accepted"/>
    <x v="7"/>
    <s v="Eligible"/>
    <n v="14000"/>
    <n v="14000"/>
    <d v="2026-01-01T00:00:00"/>
    <s v="JAWAHIR.SAEED"/>
    <s v="Accepted"/>
    <s v="Online Transfer"/>
    <s v="Renewal"/>
    <s v="-"/>
    <s v="-"/>
    <n v="0"/>
  </r>
  <r>
    <n v="1148"/>
    <x v="0"/>
    <s v="APC-888"/>
    <s v="A060062"/>
    <s v="NX003963"/>
    <s v="-"/>
    <n v="7500"/>
    <s v="Manually"/>
    <x v="7"/>
    <s v="Eligible"/>
    <n v="7500"/>
    <n v="7500"/>
    <d v="2026-01-06T00:00:00"/>
    <s v="JAWAHIR.SAEED"/>
    <s v="Manually"/>
    <s v="Cash Deposit"/>
    <s v="Renewal"/>
    <s v="-"/>
    <s v="-"/>
    <m/>
  </r>
  <r>
    <n v="1149"/>
    <x v="0"/>
    <s v="LPT-6259"/>
    <s v="DA45718"/>
    <s v="KA42608"/>
    <s v="-"/>
    <n v="7500"/>
    <s v="Manually"/>
    <x v="7"/>
    <s v="Eligible"/>
    <n v="7500"/>
    <n v="7500"/>
    <d v="2026-01-06T00:00:00"/>
    <s v="JAWAHIR.SAEED"/>
    <s v="Manually"/>
    <s v="Cash Deposit"/>
    <s v="Renewal"/>
    <s v="-"/>
    <s v="-"/>
    <m/>
  </r>
  <r>
    <n v="1150"/>
    <x v="0"/>
    <s v="LES19-5648"/>
    <s v="4D3676"/>
    <s v="JAANKR55LK7101561"/>
    <s v="-"/>
    <n v="7500"/>
    <s v="Manually"/>
    <x v="7"/>
    <s v="Eligible"/>
    <n v="7500"/>
    <n v="7500"/>
    <d v="2026-01-06T00:00:00"/>
    <s v="JAWAHIR.SAEED"/>
    <s v="Manually"/>
    <s v="Cash Deposit"/>
    <s v="Renewal"/>
    <s v="-"/>
    <s v="-"/>
    <m/>
  </r>
  <r>
    <n v="1151"/>
    <x v="0"/>
    <s v="BKN-343"/>
    <s v="Q040527"/>
    <n v="6018022"/>
    <s v="-"/>
    <n v="8217"/>
    <s v="Manually"/>
    <x v="7"/>
    <s v="Eligible"/>
    <n v="8217"/>
    <n v="8217"/>
    <d v="2026-01-12T00:00:00"/>
    <s v="JAWAHIR.SAEED"/>
    <s v="Manually"/>
    <s v="Cheque"/>
    <s v="Renewal"/>
    <s v="-"/>
    <s v="-"/>
    <m/>
  </r>
  <r>
    <n v="1152"/>
    <x v="0"/>
    <s v="BPR-343"/>
    <s v="Z550472"/>
    <n v="4176109"/>
    <s v="-"/>
    <n v="8217"/>
    <s v="Manually"/>
    <x v="7"/>
    <s v="Eligible"/>
    <n v="8217"/>
    <n v="8217"/>
    <d v="2026-01-12T00:00:00"/>
    <s v="JAWAHIR.SAEED"/>
    <s v="Manually"/>
    <s v="Cheque"/>
    <s v="Renewal"/>
    <s v="-"/>
    <s v="-"/>
    <m/>
  </r>
  <r>
    <n v="1153"/>
    <x v="0"/>
    <s v="BYE-782"/>
    <n v="204638"/>
    <n v="10104634"/>
    <s v="-"/>
    <n v="11455"/>
    <s v="Manually"/>
    <x v="7"/>
    <s v="Eligible"/>
    <n v="11455"/>
    <n v="11455"/>
    <d v="2026-01-19T00:00:00"/>
    <s v="JAWAHIR.SAEED"/>
    <s v="Manually"/>
    <s v="Cheque"/>
    <s v="Renewal"/>
    <s v="-"/>
    <s v="-"/>
    <m/>
  </r>
  <r>
    <n v="1154"/>
    <x v="0"/>
    <s v="BYE-791"/>
    <n v="204632"/>
    <n v="10104622"/>
    <s v="-"/>
    <n v="11455"/>
    <s v="Manually"/>
    <x v="7"/>
    <s v="Eligible"/>
    <n v="11455"/>
    <n v="11455"/>
    <d v="2026-01-19T00:00:00"/>
    <s v="JAWAHIR.SAEED"/>
    <s v="Manually"/>
    <s v="Cheque"/>
    <s v="Renewal"/>
    <s v="-"/>
    <s v="-"/>
    <m/>
  </r>
  <r>
    <n v="1155"/>
    <x v="0"/>
    <s v="BYE-796"/>
    <n v="204612"/>
    <n v="10104611"/>
    <s v="-"/>
    <n v="11455"/>
    <s v="Manually"/>
    <x v="7"/>
    <s v="Eligible"/>
    <n v="11455"/>
    <n v="11455"/>
    <d v="2026-01-19T00:00:00"/>
    <s v="JAWAHIR.SAEED"/>
    <s v="Manually"/>
    <s v="Cheque"/>
    <s v="Renewal"/>
    <s v="-"/>
    <s v="-"/>
    <m/>
  </r>
  <r>
    <n v="1156"/>
    <x v="0"/>
    <s v="AMG-961"/>
    <s v="6R255050"/>
    <n v="1154948"/>
    <s v="-"/>
    <n v="11280"/>
    <s v="Manually"/>
    <x v="7"/>
    <s v="Eligible"/>
    <n v="11280"/>
    <n v="11280"/>
    <d v="2026-01-20T00:00:00"/>
    <s v="JAWAHIR.SAEED"/>
    <s v="Manually"/>
    <s v="Cash"/>
    <s v="Renewal"/>
    <s v="-"/>
    <s v="-"/>
    <m/>
  </r>
  <r>
    <n v="1157"/>
    <x v="0"/>
    <s v="TLJ-558"/>
    <n v="10833"/>
    <n v="13606"/>
    <s v="-"/>
    <n v="8000"/>
    <s v="Manually"/>
    <x v="7"/>
    <s v="Eligible"/>
    <n v="8000"/>
    <n v="8000"/>
    <d v="2026-01-28T00:00:00"/>
    <s v="JAWAHIR.SAEED"/>
    <s v="Manually"/>
    <s v="Online Transfer"/>
    <s v="Renewal"/>
    <s v="-"/>
    <s v="-"/>
    <m/>
  </r>
  <r>
    <n v="1158"/>
    <x v="0"/>
    <s v="LEC14-927"/>
    <s v="PKB553474"/>
    <s v="SB308PK0192010"/>
    <s v="2020-10-27 18:33:07"/>
    <n v="18000"/>
    <s v="Pending"/>
    <x v="8"/>
    <s v="Eligible"/>
    <n v="18000"/>
    <n v="18000"/>
    <d v="2026-01-01T00:00:00"/>
    <s v="HASNAIN"/>
    <s v="Accepted"/>
    <s v="Online Transfer"/>
    <s v="Conversion"/>
    <s v="-"/>
    <s v="-"/>
    <n v="0"/>
  </r>
  <r>
    <n v="1159"/>
    <x v="0"/>
    <s v="BNU-706"/>
    <s v="R18Z12942852"/>
    <s v="BNU-706"/>
    <d v="2025-01-08T00:00:00"/>
    <n v="15000"/>
    <s v="Pending"/>
    <x v="8"/>
    <s v="Eligible"/>
    <n v="15000"/>
    <n v="15000"/>
    <d v="2026-01-02T00:00:00"/>
    <s v="HASNAIN"/>
    <s v="Accepted"/>
    <s v="Online Transfer"/>
    <s v="Renewal"/>
    <s v="-"/>
    <s v="-"/>
    <n v="0"/>
  </r>
  <r>
    <n v="1160"/>
    <x v="0"/>
    <s v="UV-794"/>
    <s v="Y491706"/>
    <n v="2128751"/>
    <d v="2025-01-16T17:51:00"/>
    <n v="16000"/>
    <s v="Pending"/>
    <x v="8"/>
    <s v="Eligible"/>
    <n v="16000"/>
    <n v="16000"/>
    <d v="2026-01-02T00:00:00"/>
    <s v="HASNAIN"/>
    <s v="Accepted"/>
    <s v="Online Transfer"/>
    <s v="Renewal"/>
    <s v="-"/>
    <s v="-"/>
    <n v="0"/>
  </r>
  <r>
    <n v="1161"/>
    <x v="0"/>
    <s v="LC-2421"/>
    <s v="1GD5283117"/>
    <s v="LC-2421"/>
    <d v="2025-01-13T18:48:52"/>
    <n v="13000"/>
    <s v="Pending"/>
    <x v="8"/>
    <s v="Eligible"/>
    <n v="13000"/>
    <n v="13000"/>
    <d v="2026-01-02T00:00:00"/>
    <s v="HASNAIN"/>
    <s v="Accepted"/>
    <s v="Online Transfer"/>
    <s v="Renewal"/>
    <s v="-"/>
    <s v="-"/>
    <n v="0"/>
  </r>
  <r>
    <n v="1162"/>
    <x v="0"/>
    <s v="KHI121202433"/>
    <s v="G4KEPH600091"/>
    <s v="KHI121202433"/>
    <d v="2024-01-12T16:58:48"/>
    <n v="15000"/>
    <s v="Accepted"/>
    <x v="8"/>
    <s v="Eligible"/>
    <n v="15000"/>
    <n v="15000"/>
    <d v="2026-01-02T00:00:00"/>
    <s v="HASNAIN"/>
    <s v="Accepted"/>
    <s v="Online Transfer"/>
    <s v="Renewal"/>
    <s v="-"/>
    <s v="-"/>
    <n v="0"/>
  </r>
  <r>
    <n v="1163"/>
    <x v="0"/>
    <s v="HDD181122DI9081"/>
    <n v="254005"/>
    <n v="1153978"/>
    <d v="2021-05-31T10:57:00"/>
    <n v="12500"/>
    <s v="Pending"/>
    <x v="8"/>
    <s v="Eligible"/>
    <n v="12500"/>
    <n v="12500"/>
    <d v="2026-01-02T00:00:00"/>
    <s v="HASNAIN"/>
    <s v="Accepted"/>
    <s v="Online Transfer"/>
    <s v="Conversion"/>
    <s v="-"/>
    <s v="-"/>
    <n v="0"/>
  </r>
  <r>
    <n v="1164"/>
    <x v="0"/>
    <s v="BL-9217"/>
    <n v="305655"/>
    <n v="312555"/>
    <d v="2024-04-03T11:37:06"/>
    <n v="15000"/>
    <s v="Pending"/>
    <x v="8"/>
    <s v="Eligible"/>
    <n v="15000"/>
    <n v="15000"/>
    <d v="2026-01-03T00:00:00"/>
    <s v="HASNAIN"/>
    <s v="Accepted"/>
    <s v="Online Transfer"/>
    <s v="Conversion"/>
    <s v="-"/>
    <s v="-"/>
    <n v="0"/>
  </r>
  <r>
    <n v="1165"/>
    <x v="0"/>
    <s v="LE-7530"/>
    <s v="R18Z12953617"/>
    <s v="LE-7530"/>
    <d v="2025-01-14T18:01:48"/>
    <n v="13000"/>
    <s v="Pending"/>
    <x v="8"/>
    <s v="Eligible"/>
    <n v="13000"/>
    <n v="13000"/>
    <d v="2026-01-05T00:00:00"/>
    <s v="HASNAIN"/>
    <s v="Accepted"/>
    <s v="Online Transfer"/>
    <s v="Renewal"/>
    <s v="-"/>
    <s v="-"/>
    <n v="0"/>
  </r>
  <r>
    <n v="1166"/>
    <x v="0"/>
    <s v="AFS-885"/>
    <s v="Z504967"/>
    <s v="AFS-885"/>
    <d v="2025-01-14T16:41:35"/>
    <n v="13000"/>
    <s v="Pending"/>
    <x v="8"/>
    <s v="Eligible"/>
    <n v="13000"/>
    <n v="13000"/>
    <d v="2026-01-05T00:00:00"/>
    <s v="HASNAIN"/>
    <s v="Accepted"/>
    <s v="Online Transfer"/>
    <s v="Renewal"/>
    <s v="-"/>
    <s v="-"/>
    <n v="0"/>
  </r>
  <r>
    <n v="1167"/>
    <x v="0"/>
    <s v="KQA-0060"/>
    <n v="110814"/>
    <n v="110813"/>
    <d v="2024-02-28T16:12:17"/>
    <n v="12500"/>
    <s v="Pending"/>
    <x v="8"/>
    <s v="Not Eligible"/>
    <n v="0"/>
    <n v="12500"/>
    <d v="2025-12-06T00:00:00"/>
    <s v="HASNAIN"/>
    <s v="Accepted"/>
    <s v="Online Transfer"/>
    <s v="Renewal"/>
    <s v="-"/>
    <s v="-"/>
    <s v="Pertain to Other Month"/>
  </r>
  <r>
    <n v="1168"/>
    <x v="0"/>
    <s v="LEB16-6165"/>
    <s v="Z362946"/>
    <s v="R4055127"/>
    <d v="2021-01-20T11:44:55"/>
    <n v="7000"/>
    <s v="Accepted"/>
    <x v="8"/>
    <s v="Eligible"/>
    <n v="7000"/>
    <n v="7000"/>
    <d v="2026-01-05T00:00:00"/>
    <s v="HASNAIN"/>
    <s v="Accepted"/>
    <s v="Online Transfer"/>
    <s v="Renewal"/>
    <s v="-"/>
    <s v="-"/>
    <n v="0"/>
  </r>
  <r>
    <n v="1169"/>
    <x v="0"/>
    <s v="BN-0156"/>
    <s v="9Z08562"/>
    <s v="0907294"/>
    <d v="2025-01-14T15:54:53"/>
    <n v="16000"/>
    <s v="Accepted"/>
    <x v="8"/>
    <s v="Eligible"/>
    <n v="16000"/>
    <n v="16000"/>
    <d v="2026-01-03T00:00:00"/>
    <s v="HASNAIN"/>
    <s v="Accepted"/>
    <s v="Online Transfer"/>
    <s v="Renewal"/>
    <s v="-"/>
    <s v="-"/>
    <n v="0"/>
  </r>
  <r>
    <n v="1170"/>
    <x v="0"/>
    <s v="ASL-630"/>
    <s v="6R315669"/>
    <n v="1216535"/>
    <d v="2024-07-25T15:31:00"/>
    <n v="8167"/>
    <s v="Manual"/>
    <x v="8"/>
    <s v="Eligible"/>
    <n v="8166"/>
    <n v="8166"/>
    <d v="2026-01-05T00:00:00"/>
    <s v="HASNAIN"/>
    <s v="Manually"/>
    <s v="Online Transfer"/>
    <s v="Renewal"/>
    <s v="-"/>
    <s v="-"/>
    <m/>
  </r>
  <r>
    <n v="1171"/>
    <x v="0"/>
    <s v="ASK-866"/>
    <s v="6R316448"/>
    <n v="1216475"/>
    <d v="2024-07-25T16:17:00"/>
    <n v="8167"/>
    <s v="Manual"/>
    <x v="8"/>
    <s v="Eligible"/>
    <n v="8166"/>
    <n v="8166"/>
    <d v="2026-01-05T00:00:00"/>
    <s v="HASNAIN"/>
    <s v="Manually"/>
    <s v="Online Transfer"/>
    <s v="Renewal"/>
    <s v="-"/>
    <s v="-"/>
    <m/>
  </r>
  <r>
    <n v="1172"/>
    <x v="0"/>
    <s v="ASL-108"/>
    <s v="6R316519"/>
    <n v="1216534"/>
    <d v="2024-07-25T16:21:00"/>
    <n v="8167"/>
    <s v="Manual"/>
    <x v="8"/>
    <s v="Eligible"/>
    <n v="8166"/>
    <n v="8166"/>
    <d v="2026-01-05T00:00:00"/>
    <s v="HASNAIN"/>
    <s v="Manually"/>
    <s v="Online Transfer"/>
    <s v="Renewal"/>
    <s v="-"/>
    <s v="-"/>
    <m/>
  </r>
  <r>
    <n v="1173"/>
    <x v="0"/>
    <s v="ASL-677"/>
    <s v="6R316517"/>
    <n v="1216545"/>
    <d v="2024-07-25T16:24:00"/>
    <n v="8167"/>
    <s v="Manual"/>
    <x v="8"/>
    <s v="Eligible"/>
    <n v="8166"/>
    <n v="8166"/>
    <d v="2026-01-05T00:00:00"/>
    <s v="HASNAIN"/>
    <s v="Manually"/>
    <s v="Online Transfer"/>
    <s v="Renewal"/>
    <s v="-"/>
    <s v="-"/>
    <m/>
  </r>
  <r>
    <n v="1174"/>
    <x v="0"/>
    <s v="ASL-954"/>
    <s v="6R316609"/>
    <n v="1216478"/>
    <d v="2024-07-25T16:26:00"/>
    <n v="8167"/>
    <s v="Manual"/>
    <x v="8"/>
    <s v="Eligible"/>
    <n v="8166"/>
    <n v="8166"/>
    <d v="2026-01-05T00:00:00"/>
    <s v="HASNAIN"/>
    <s v="Manually"/>
    <s v="Online Transfer"/>
    <s v="Renewal"/>
    <s v="-"/>
    <s v="-"/>
    <m/>
  </r>
  <r>
    <n v="1175"/>
    <x v="0"/>
    <s v="BNX-622"/>
    <s v="Q051965"/>
    <n v="6029475"/>
    <d v="2023-01-20T21:41:04"/>
    <n v="13000"/>
    <s v="Accepted"/>
    <x v="8"/>
    <s v="Eligible"/>
    <n v="13000"/>
    <n v="13000"/>
    <d v="2026-01-06T00:00:00"/>
    <s v="HASNAIN"/>
    <s v="Accepted"/>
    <s v="Online Transfer"/>
    <s v="Renewal"/>
    <s v="-"/>
    <s v="-"/>
    <n v="0"/>
  </r>
  <r>
    <n v="1176"/>
    <x v="0"/>
    <s v="BHQ-434"/>
    <s v="Z477582"/>
    <n v="4103353"/>
    <d v="2022-01-19T14:40:01"/>
    <n v="10000"/>
    <s v="Accepted"/>
    <x v="8"/>
    <s v="Eligible"/>
    <n v="10000"/>
    <n v="10000"/>
    <d v="2026-01-06T00:00:00"/>
    <s v="HASNAIN"/>
    <s v="Accepted"/>
    <s v="Cash Deposit"/>
    <s v="Renewal"/>
    <s v="-"/>
    <s v="-"/>
    <n v="0"/>
  </r>
  <r>
    <n v="1177"/>
    <x v="0"/>
    <s v="ISL17120243"/>
    <s v="M00732"/>
    <s v="D01596"/>
    <d v="2024-01-17T16:44:34"/>
    <n v="15000"/>
    <s v="Accepted"/>
    <x v="8"/>
    <s v="Eligible"/>
    <n v="15000"/>
    <n v="15000"/>
    <d v="2026-01-06T00:00:00"/>
    <s v="HASNAIN"/>
    <s v="Accepted"/>
    <s v="Online Transfer"/>
    <s v="Renewal"/>
    <s v="-"/>
    <s v="-"/>
    <n v="0"/>
  </r>
  <r>
    <n v="1178"/>
    <x v="0"/>
    <s v="CAU-2787"/>
    <s v="A504133"/>
    <s v="R1000191"/>
    <d v="2025-01-08T17:23:20"/>
    <n v="12000"/>
    <s v="Accepted"/>
    <x v="8"/>
    <s v="Eligible"/>
    <n v="12000"/>
    <n v="12000"/>
    <d v="2026-01-06T00:00:00"/>
    <s v="HASNAIN"/>
    <s v="Accepted"/>
    <s v="Online Transfer"/>
    <s v="Renewal"/>
    <s v="-"/>
    <s v="-"/>
    <n v="0"/>
  </r>
  <r>
    <n v="1179"/>
    <x v="0"/>
    <s v="BYG-159"/>
    <s v="2A57259"/>
    <n v="9520985"/>
    <d v="2023-01-19T14:45:39"/>
    <n v="14000"/>
    <s v="Pending"/>
    <x v="8"/>
    <s v="Eligible"/>
    <n v="14000"/>
    <n v="14000"/>
    <d v="2026-01-07T00:00:00"/>
    <s v="HASNAIN"/>
    <s v="Accepted"/>
    <s v="Online Transfer"/>
    <s v="Renewal"/>
    <s v="-"/>
    <s v="-"/>
    <n v="0"/>
  </r>
  <r>
    <n v="1180"/>
    <x v="0"/>
    <s v="BGP-027"/>
    <s v="Q318372"/>
    <s v="ZRE172R-7017411"/>
    <d v="2019-01-19T10:53:21"/>
    <n v="10000"/>
    <s v="Accepted"/>
    <x v="8"/>
    <s v="Eligible"/>
    <n v="10000"/>
    <n v="10000"/>
    <d v="2026-01-06T00:00:00"/>
    <s v="HASNAIN"/>
    <s v="Accepted"/>
    <s v="Online Transfer"/>
    <s v="Renewal"/>
    <s v="-"/>
    <s v="-"/>
    <n v="0"/>
  </r>
  <r>
    <n v="1181"/>
    <x v="0"/>
    <s v="LES19-848"/>
    <s v="4A1359"/>
    <s v="JAANKR55LJ7102422"/>
    <d v="2021-01-16T00:00:00"/>
    <n v="7500"/>
    <s v="Manual"/>
    <x v="8"/>
    <s v="Eligible"/>
    <n v="7500"/>
    <n v="7500"/>
    <d v="2026-01-06T00:00:00"/>
    <s v="HASNAIN"/>
    <s v="Manually"/>
    <s v="Cash Deposit"/>
    <s v="Renewal"/>
    <s v="-"/>
    <s v="-"/>
    <m/>
  </r>
  <r>
    <n v="1182"/>
    <x v="0"/>
    <s v="AEZ-755"/>
    <n v="178813"/>
    <n v="1078787"/>
    <d v="2025-01-06T17:44:13"/>
    <n v="10000"/>
    <s v="Pending"/>
    <x v="8"/>
    <s v="Eligible"/>
    <n v="10000"/>
    <n v="10000"/>
    <d v="2026-01-08T00:00:00"/>
    <s v="HASNAIN"/>
    <s v="Accepted"/>
    <s v="Online Transfer"/>
    <s v="Renewal"/>
    <s v="-"/>
    <s v="-"/>
    <n v="0"/>
  </r>
  <r>
    <n v="1183"/>
    <x v="0"/>
    <s v="ATJ-572"/>
    <s v="Q107779"/>
    <n v="6085289"/>
    <d v="2025-01-01T15:45:40"/>
    <n v="12500"/>
    <s v="Accepted"/>
    <x v="8"/>
    <s v="Eligible"/>
    <n v="12500"/>
    <n v="12500"/>
    <d v="2026-01-08T00:00:00"/>
    <s v="HASNAIN"/>
    <s v="Accepted"/>
    <s v="Online Transfer"/>
    <s v="Renewal"/>
    <s v="-"/>
    <s v="-"/>
    <n v="0"/>
  </r>
  <r>
    <n v="1184"/>
    <x v="0"/>
    <s v="GLTG-1012"/>
    <n v="216133"/>
    <s v="J-7001341"/>
    <d v="2021-01-14T13:26:17"/>
    <n v="13000"/>
    <s v="Pending"/>
    <x v="8"/>
    <s v="Eligible"/>
    <n v="13000"/>
    <n v="13000"/>
    <d v="2026-01-09T00:00:00"/>
    <s v="HASNAIN"/>
    <s v="Accepted"/>
    <s v="Online Transfer"/>
    <s v="Conversion"/>
    <s v="-"/>
    <s v="-"/>
    <n v="0"/>
  </r>
  <r>
    <n v="1185"/>
    <x v="0"/>
    <s v="KX-2849"/>
    <n v="342320"/>
    <n v="446989"/>
    <d v="2023-01-06T12:23:00"/>
    <n v="13000"/>
    <s v="Pending"/>
    <x v="8"/>
    <s v="Eligible"/>
    <n v="13000"/>
    <n v="13000"/>
    <d v="2026-01-09T00:00:00"/>
    <s v="HASNAIN"/>
    <s v="Accepted"/>
    <s v="Online Transfer"/>
    <s v="Renewal"/>
    <s v="-"/>
    <s v="-"/>
    <n v="0"/>
  </r>
  <r>
    <n v="1186"/>
    <x v="0"/>
    <s v="GLTI-512"/>
    <n v="245369"/>
    <s v="M-7000036"/>
    <d v="2021-09-02T13:01:04"/>
    <n v="13000"/>
    <s v="Pending"/>
    <x v="8"/>
    <s v="Eligible"/>
    <n v="13000"/>
    <n v="13000"/>
    <d v="2026-01-09T00:00:00"/>
    <s v="HASNAIN"/>
    <s v="Accepted"/>
    <s v="Online Transfer"/>
    <s v="Conversion"/>
    <s v="-"/>
    <s v="-"/>
    <n v="0"/>
  </r>
  <r>
    <n v="1187"/>
    <x v="0"/>
    <s v="BZY-700"/>
    <s v="Q081617"/>
    <s v="R-6059104"/>
    <d v="2022-01-18T18:51:25"/>
    <n v="10000"/>
    <s v="Pending"/>
    <x v="8"/>
    <s v="Eligible"/>
    <n v="10000"/>
    <n v="10000"/>
    <d v="2026-01-14T00:00:00"/>
    <s v="HASNAIN"/>
    <s v="Accepted"/>
    <s v="Cash"/>
    <s v="Renewal"/>
    <s v="-"/>
    <s v="-"/>
    <n v="0"/>
  </r>
  <r>
    <n v="1188"/>
    <x v="0"/>
    <s v="BYY-061"/>
    <s v="JL473QFN3CAD522825"/>
    <s v="BYY-061"/>
    <d v="2021-01-07T17:08:28"/>
    <n v="12000"/>
    <s v="Pending"/>
    <x v="8"/>
    <s v="Eligible"/>
    <n v="12000"/>
    <n v="12000"/>
    <d v="2026-01-10T00:00:00"/>
    <s v="HASNAIN"/>
    <s v="Accepted"/>
    <s v="Online Transfer"/>
    <s v="Renewal"/>
    <s v="-"/>
    <s v="-"/>
    <n v="0"/>
  </r>
  <r>
    <n v="1189"/>
    <x v="0"/>
    <s v="KHI251202526"/>
    <n v="336573"/>
    <n v="1236601"/>
    <d v="2025-01-25T16:02:52"/>
    <n v="13500"/>
    <s v="Pending"/>
    <x v="8"/>
    <s v="Eligible"/>
    <n v="13500"/>
    <n v="13500"/>
    <d v="2026-01-10T00:00:00"/>
    <s v="HASNAIN"/>
    <s v="Accepted"/>
    <s v="Online Transfer"/>
    <s v="Renewal"/>
    <s v="-"/>
    <s v="-"/>
    <n v="0"/>
  </r>
  <r>
    <n v="1190"/>
    <x v="0"/>
    <s v="ATY-199"/>
    <s v="ATY-199"/>
    <s v="ZRE171R-6086280"/>
    <d v="2025-01-24T16:59:34"/>
    <n v="13600"/>
    <s v="Accepted"/>
    <x v="8"/>
    <s v="Eligible"/>
    <n v="13600"/>
    <n v="13600"/>
    <d v="2026-01-10T00:00:00"/>
    <s v="HASNAIN"/>
    <s v="Accepted"/>
    <s v="Online Transfer"/>
    <s v="Renewal"/>
    <s v="-"/>
    <s v="-"/>
    <n v="0"/>
  </r>
  <r>
    <n v="1191"/>
    <x v="0"/>
    <s v="BN-0701"/>
    <s v="KHI251202534"/>
    <s v="GDJ150-0042442"/>
    <d v="2025-01-27T09:34:21"/>
    <n v="13000"/>
    <s v="Pending"/>
    <x v="8"/>
    <s v="Eligible"/>
    <n v="13000"/>
    <n v="13000"/>
    <d v="2026-01-12T00:00:00"/>
    <s v="HASNAIN"/>
    <s v="Accepted"/>
    <s v="Online Transfer"/>
    <s v="Renewal"/>
    <s v="-"/>
    <s v="-"/>
    <n v="0"/>
  </r>
  <r>
    <n v="1192"/>
    <x v="0"/>
    <s v="SA-3523"/>
    <s v="NA059196"/>
    <s v="MP0263576"/>
    <d v="2025-01-08T20:45:40"/>
    <n v="13000"/>
    <s v="Pending"/>
    <x v="8"/>
    <s v="Eligible"/>
    <n v="13000"/>
    <n v="13000"/>
    <d v="2026-01-12T00:00:00"/>
    <s v="HASNAIN"/>
    <s v="Accepted"/>
    <s v="Online Transfer"/>
    <s v="Renewal"/>
    <s v="-"/>
    <s v="-"/>
    <n v="0"/>
  </r>
  <r>
    <n v="1193"/>
    <x v="0"/>
    <s v="CAS-482"/>
    <s v="K12MR1022860"/>
    <s v="NF1SZC63S00205500"/>
    <d v="2025-01-27T16:27:21"/>
    <n v="16000"/>
    <s v="Accepted"/>
    <x v="8"/>
    <s v="Eligible"/>
    <n v="16000"/>
    <n v="16000"/>
    <d v="2026-01-12T00:00:00"/>
    <s v="HASNAIN"/>
    <s v="Accepted"/>
    <s v="Online Transfer"/>
    <s v="Renewal"/>
    <s v="-"/>
    <s v="-"/>
    <n v="0"/>
  </r>
  <r>
    <n v="1194"/>
    <x v="0"/>
    <s v="BZJ 056"/>
    <s v="6R293933"/>
    <s v="NF1AET306H1193949"/>
    <d v="2024-01-19T16:28:12"/>
    <n v="16000"/>
    <s v="Accepted"/>
    <x v="8"/>
    <s v="Eligible"/>
    <n v="16000"/>
    <n v="16000"/>
    <d v="2026-01-12T00:00:00"/>
    <s v="HASNAIN"/>
    <s v="Accepted"/>
    <s v="Online Transfer"/>
    <s v="Renewal"/>
    <s v="-"/>
    <s v="-"/>
    <n v="0"/>
  </r>
  <r>
    <n v="1195"/>
    <x v="0"/>
    <s v="CAZ-974"/>
    <n v="332331"/>
    <n v="1232380"/>
    <d v="2025-01-13T17:36:31"/>
    <n v="15000"/>
    <s v="Accepted"/>
    <x v="8"/>
    <s v="Eligible"/>
    <n v="15000"/>
    <n v="15000"/>
    <d v="2026-01-12T00:00:00"/>
    <s v="HASNAIN"/>
    <s v="Accepted"/>
    <s v="Online Transfer"/>
    <s v="Renewal"/>
    <s v="-"/>
    <s v="-"/>
    <n v="0"/>
  </r>
  <r>
    <n v="1196"/>
    <x v="0"/>
    <s v="BYP-428"/>
    <s v="P237933"/>
    <s v="P712297"/>
    <d v="2025-01-21T20:21:42"/>
    <n v="12000"/>
    <s v="Accepted"/>
    <x v="8"/>
    <s v="Eligible"/>
    <n v="12000"/>
    <n v="12000"/>
    <d v="2026-01-12T00:00:00"/>
    <s v="HASNAIN"/>
    <s v="Accepted"/>
    <s v="Online Transfer"/>
    <s v="Renewal"/>
    <s v="-"/>
    <s v="-"/>
    <n v="0"/>
  </r>
  <r>
    <n v="1197"/>
    <x v="0"/>
    <s v="BYZ-699"/>
    <s v="6R282894"/>
    <s v="H1102091"/>
    <d v="2024-12-23T20:03:41"/>
    <n v="11000"/>
    <s v="Accepted"/>
    <x v="8"/>
    <s v="Eligible"/>
    <n v="11000"/>
    <n v="11000"/>
    <d v="2026-01-12T00:00:00"/>
    <s v="HASNAIN"/>
    <s v="Accepted"/>
    <s v="Online Transfer"/>
    <s v="Renewal"/>
    <s v="-"/>
    <s v="-"/>
    <n v="0"/>
  </r>
  <r>
    <n v="1198"/>
    <x v="0"/>
    <s v="BH-8247"/>
    <n v="326529"/>
    <n v="303675"/>
    <d v="2020-10-29T14:33:00"/>
    <n v="15000"/>
    <s v="Pending"/>
    <x v="8"/>
    <s v="Eligible"/>
    <n v="15000"/>
    <n v="15000"/>
    <d v="2026-01-14T00:00:00"/>
    <s v="HASNAIN"/>
    <s v="Accepted"/>
    <s v="Online Transfer"/>
    <s v="Conversion"/>
    <s v="-"/>
    <s v="-"/>
    <n v="0"/>
  </r>
  <r>
    <n v="1199"/>
    <x v="0"/>
    <s v="BVK18-985"/>
    <s v="1KR-2110490"/>
    <s v="KSP130-2233898"/>
    <d v="2024-10-04T00:00:00"/>
    <n v="10001"/>
    <s v="Pending"/>
    <x v="8"/>
    <s v="Eligible"/>
    <n v="10001"/>
    <n v="10001"/>
    <d v="2026-01-14T00:00:00"/>
    <s v="HASNAIN"/>
    <s v="Accepted"/>
    <s v="Online Transfer"/>
    <s v="Renewal"/>
    <s v="-"/>
    <s v="-"/>
    <n v="0"/>
  </r>
  <r>
    <n v="1200"/>
    <x v="0"/>
    <s v="MUL28120252"/>
    <n v="51030644"/>
    <s v="R047872"/>
    <d v="2025-01-29T10:07:55"/>
    <n v="13000"/>
    <s v="Pending"/>
    <x v="8"/>
    <s v="Eligible"/>
    <n v="13000"/>
    <n v="13000"/>
    <d v="2026-01-14T00:00:00"/>
    <s v="HASNAIN"/>
    <s v="Accepted"/>
    <s v="Online Transfer"/>
    <s v="Renewal"/>
    <s v="-"/>
    <s v="-"/>
    <n v="0"/>
  </r>
  <r>
    <n v="1201"/>
    <x v="0"/>
    <s v="BXN-690"/>
    <s v="BXN-690(A)"/>
    <s v="BXN-690"/>
    <d v="2025-01-15T17:57:59"/>
    <n v="13600"/>
    <s v="Pending"/>
    <x v="8"/>
    <s v="Eligible"/>
    <n v="13600"/>
    <n v="13600"/>
    <d v="2026-01-14T00:00:00"/>
    <s v="HASNAIN"/>
    <s v="Accepted"/>
    <s v="Online Transfer"/>
    <s v="Renewal"/>
    <s v="-"/>
    <s v="-"/>
    <n v="0"/>
  </r>
  <r>
    <n v="1202"/>
    <x v="0"/>
    <s v="BL-2047"/>
    <s v="15E4E5MGM6170018"/>
    <s v="NFPA24U96NP000601"/>
    <d v="2021-06-01T14:12:00"/>
    <n v="20000"/>
    <s v="Pending"/>
    <x v="8"/>
    <s v="Eligible"/>
    <n v="20000"/>
    <n v="20000"/>
    <d v="2026-01-14T00:00:00"/>
    <s v="HASNAIN"/>
    <s v="Accepted"/>
    <s v="Online Transfer"/>
    <s v="Conversion"/>
    <s v="-"/>
    <s v="-"/>
    <n v="0"/>
  </r>
  <r>
    <n v="1203"/>
    <x v="0"/>
    <s v="BWE-865"/>
    <s v="6R216839"/>
    <s v="H1116836"/>
    <d v="2024-01-06T13:02:36"/>
    <n v="12000"/>
    <s v="Pending"/>
    <x v="8"/>
    <s v="Eligible"/>
    <n v="12000"/>
    <n v="12000"/>
    <d v="2026-01-15T00:00:00"/>
    <s v="HASNAIN"/>
    <s v="Accepted"/>
    <s v="Online Transfer"/>
    <s v="Renewal"/>
    <s v="-"/>
    <s v="-"/>
    <n v="0"/>
  </r>
  <r>
    <n v="1204"/>
    <x v="0"/>
    <s v="AEX-902"/>
    <s v="R18Z12919924"/>
    <s v="NFBFC6665HR023291"/>
    <d v="2023-01-14T11:01:01"/>
    <n v="26250"/>
    <s v="Pending"/>
    <x v="8"/>
    <s v="Eligible"/>
    <n v="26250"/>
    <n v="26250"/>
    <d v="2026-01-15T00:00:00"/>
    <s v="HASNAIN"/>
    <s v="Accepted"/>
    <s v="Online Transfer"/>
    <s v="Conversion"/>
    <s v="-"/>
    <s v="-"/>
    <n v="0"/>
  </r>
  <r>
    <n v="1205"/>
    <x v="0"/>
    <s v="AAY-124"/>
    <n v="79799963"/>
    <s v="LR265320"/>
    <d v="2020-11-13T12:12:22"/>
    <n v="16000"/>
    <s v="Pending"/>
    <x v="8"/>
    <s v="Eligible"/>
    <n v="16000"/>
    <n v="16000"/>
    <d v="2026-01-16T00:00:00"/>
    <s v="HASNAIN"/>
    <s v="Accepted"/>
    <s v="Online Transfer"/>
    <s v="Conversion"/>
    <s v="-"/>
    <s v="-"/>
    <n v="0"/>
  </r>
  <r>
    <n v="1206"/>
    <x v="0"/>
    <s v="AWX-865"/>
    <s v="1ZZ-8770844"/>
    <s v="AWX-865"/>
    <d v="2025-01-25T15:59:59"/>
    <n v="16000"/>
    <s v="Pending"/>
    <x v="8"/>
    <s v="Eligible"/>
    <n v="16000"/>
    <n v="16000"/>
    <d v="2026-01-16T00:00:00"/>
    <s v="HASNAIN"/>
    <s v="Accepted"/>
    <s v="Online Transfer"/>
    <s v="Renewal"/>
    <s v="-"/>
    <s v="-"/>
    <n v="0"/>
  </r>
  <r>
    <n v="1207"/>
    <x v="0"/>
    <s v="CBP-626"/>
    <s v="KF-K061457"/>
    <s v="LS350S-0277436"/>
    <d v="2025-01-30T15:48:41"/>
    <n v="13000"/>
    <s v="Pending"/>
    <x v="8"/>
    <s v="Eligible"/>
    <n v="13000"/>
    <n v="13000"/>
    <d v="2026-01-16T00:00:00"/>
    <s v="HASNAIN"/>
    <s v="Accepted"/>
    <s v="Online Transfer"/>
    <s v="Renewal"/>
    <s v="-"/>
    <s v="-"/>
    <n v="0"/>
  </r>
  <r>
    <n v="1208"/>
    <x v="0"/>
    <s v="BDU-459"/>
    <s v="Z277560"/>
    <s v="NZE170R-4036882"/>
    <d v="2020-12-22T12:14:14"/>
    <n v="13000"/>
    <s v="Pending"/>
    <x v="8"/>
    <s v="Eligible"/>
    <n v="13000"/>
    <n v="13000"/>
    <d v="2026-01-17T00:00:00"/>
    <s v="HASNAIN"/>
    <s v="Accepted"/>
    <s v="Online Transfer"/>
    <s v="Conversion"/>
    <s v="-"/>
    <s v="-"/>
    <n v="0"/>
  </r>
  <r>
    <n v="1209"/>
    <x v="0"/>
    <s v="BFG-616"/>
    <n v="24458533670"/>
    <n v="2013409"/>
    <d v="2025-01-31T18:56:37"/>
    <n v="16000"/>
    <s v="Pending"/>
    <x v="8"/>
    <s v="Eligible"/>
    <n v="16000"/>
    <n v="16000"/>
    <d v="2026-01-17T00:00:00"/>
    <s v="HASNAIN"/>
    <s v="Accepted"/>
    <s v="Online Transfer"/>
    <s v="Renewal"/>
    <s v="-"/>
    <s v="-"/>
    <n v="0"/>
  </r>
  <r>
    <n v="1210"/>
    <x v="0"/>
    <s v="KX-1282"/>
    <s v="PKT339264"/>
    <s v="SR308PK443891"/>
    <d v="2025-01-14T15:50:40"/>
    <n v="14000"/>
    <s v="Accepted"/>
    <x v="8"/>
    <s v="Eligible"/>
    <n v="14000"/>
    <n v="14000"/>
    <d v="2026-01-17T00:00:00"/>
    <s v="HASNAIN"/>
    <s v="Accepted"/>
    <s v="Online Transfer"/>
    <s v="Renewal"/>
    <s v="-"/>
    <s v="-"/>
    <n v="0"/>
  </r>
  <r>
    <n v="1211"/>
    <x v="0"/>
    <s v="LB-7111"/>
    <s v="1GD5139360"/>
    <s v="LB-7111"/>
    <d v="2025-01-11T14:11:33"/>
    <n v="14000"/>
    <s v="Pending"/>
    <x v="8"/>
    <s v="Eligible"/>
    <n v="14000"/>
    <n v="14000"/>
    <d v="2026-01-19T00:00:00"/>
    <s v="HASNAIN"/>
    <s v="Accepted"/>
    <s v="Online Transfer"/>
    <s v="Renewal"/>
    <s v="-"/>
    <s v="-"/>
    <n v="0"/>
  </r>
  <r>
    <n v="1212"/>
    <x v="0"/>
    <s v="BYB-398"/>
    <s v="6R223720"/>
    <s v="H1123683"/>
    <d v="2025-01-06T21:58:56"/>
    <n v="10000"/>
    <s v="Pending"/>
    <x v="8"/>
    <s v="Eligible"/>
    <n v="10000"/>
    <n v="10000"/>
    <d v="2026-01-19T00:00:00"/>
    <s v="HASNAIN"/>
    <s v="Accepted"/>
    <s v="Online Transfer"/>
    <s v="Renewal"/>
    <s v="-"/>
    <s v="-"/>
    <n v="0"/>
  </r>
  <r>
    <n v="1213"/>
    <x v="0"/>
    <s v="LE-2951"/>
    <n v="1688394"/>
    <n v="5567770"/>
    <d v="2025-01-28T15:50:25"/>
    <n v="15500"/>
    <s v="Pending"/>
    <x v="8"/>
    <s v="Eligible"/>
    <n v="15500"/>
    <n v="15500"/>
    <d v="2026-01-19T00:00:00"/>
    <s v="HASNAIN"/>
    <s v="Accepted"/>
    <s v="Online Transfer"/>
    <s v="Renewal"/>
    <s v="-"/>
    <s v="-"/>
    <n v="0"/>
  </r>
  <r>
    <n v="1214"/>
    <x v="0"/>
    <s v="BAG-916"/>
    <s v="T321129"/>
    <s v="S1001877"/>
    <d v="2025-02-01T15:58:48"/>
    <n v="12500"/>
    <s v="Accepted"/>
    <x v="8"/>
    <s v="Eligible"/>
    <n v="12500"/>
    <n v="12500"/>
    <d v="2026-01-19T00:00:00"/>
    <s v="HASNAIN"/>
    <s v="Accepted"/>
    <s v="Online Transfer"/>
    <s v="Renewal"/>
    <s v="-"/>
    <s v="-"/>
    <n v="0"/>
  </r>
  <r>
    <n v="1215"/>
    <x v="0"/>
    <s v="LE-3036"/>
    <s v="1GD1701680"/>
    <s v="R-5568268"/>
    <d v="2023-01-31T20:02:26"/>
    <n v="14000"/>
    <s v="Pending"/>
    <x v="8"/>
    <s v="Eligible"/>
    <n v="14000"/>
    <n v="14000"/>
    <d v="2026-01-20T00:00:00"/>
    <s v="HASNAIN"/>
    <s v="Accepted"/>
    <s v="Online Transfer"/>
    <s v="Renewal"/>
    <s v="-"/>
    <s v="-"/>
    <n v="0"/>
  </r>
  <r>
    <n v="1216"/>
    <x v="0"/>
    <s v="AXD-217"/>
    <n v="1037341"/>
    <s v="SR055826"/>
    <d v="2023-12-29T16:25:26"/>
    <n v="12000"/>
    <s v="Pending"/>
    <x v="8"/>
    <s v="Eligible"/>
    <n v="12000"/>
    <n v="12000"/>
    <d v="2026-01-20T00:00:00"/>
    <s v="HASNAIN"/>
    <s v="Accepted"/>
    <s v="Online Transfer"/>
    <s v="Renewal"/>
    <s v="-"/>
    <s v="-"/>
    <n v="0"/>
  </r>
  <r>
    <n v="1217"/>
    <x v="0"/>
    <s v="SAL-830"/>
    <s v="1GD1658560"/>
    <s v="R-5567201"/>
    <d v="2025-01-02T13:05:25"/>
    <n v="10359"/>
    <s v="Pending"/>
    <x v="8"/>
    <s v="Eligible"/>
    <n v="10359"/>
    <n v="10359"/>
    <d v="2026-01-21T00:00:00"/>
    <s v="HASNAIN"/>
    <s v="Accepted"/>
    <s v="Cheque Deposit"/>
    <s v="Renewal"/>
    <s v="-"/>
    <s v="-"/>
    <n v="0"/>
  </r>
  <r>
    <n v="1218"/>
    <x v="0"/>
    <s v="BYT-225"/>
    <s v="Q104823"/>
    <s v="ZRE171R-6082313"/>
    <d v="2024-01-30T00:00:00"/>
    <n v="11000"/>
    <s v="Accepted"/>
    <x v="8"/>
    <s v="Eligible"/>
    <n v="11000"/>
    <n v="11000"/>
    <d v="2026-01-19T00:00:00"/>
    <s v="HASNAIN"/>
    <s v="Accepted"/>
    <s v="Online Transfer"/>
    <s v="Renewal"/>
    <s v="-"/>
    <s v="-"/>
    <n v="0"/>
  </r>
  <r>
    <n v="1219"/>
    <x v="0"/>
    <s v="ACK-98"/>
    <s v="Q047709"/>
    <s v="ZRE171R-6025192"/>
    <d v="2019-12-19T16:19:37"/>
    <n v="13000"/>
    <s v="Pending"/>
    <x v="8"/>
    <s v="Eligible"/>
    <n v="13000"/>
    <n v="13000"/>
    <d v="2026-01-21T00:00:00"/>
    <s v="HASNAIN"/>
    <s v="Accepted"/>
    <s v="Online Transfer"/>
    <s v="Conversion"/>
    <s v="-"/>
    <s v="-"/>
    <n v="0"/>
  </r>
  <r>
    <n v="1220"/>
    <x v="0"/>
    <s v="ACR-345"/>
    <s v="Z16917858"/>
    <s v="R069956"/>
    <d v="2025-01-17T17:43:11"/>
    <n v="12000"/>
    <s v="Accepted"/>
    <x v="8"/>
    <s v="Eligible"/>
    <n v="12000"/>
    <n v="12000"/>
    <d v="2026-01-21T00:00:00"/>
    <s v="HASNAIN"/>
    <s v="Accepted"/>
    <s v="Online Transfer"/>
    <s v="Renewal"/>
    <s v="-"/>
    <s v="-"/>
    <n v="0"/>
  </r>
  <r>
    <n v="1221"/>
    <x v="0"/>
    <s v="SRG2612024"/>
    <n v="246037"/>
    <n v="10146034"/>
    <d v="2024-01-26T13:09:37"/>
    <n v="13500"/>
    <s v="Accepted"/>
    <x v="8"/>
    <s v="Eligible"/>
    <n v="13500"/>
    <n v="13500"/>
    <d v="2026-01-20T00:00:00"/>
    <s v="HASNAIN"/>
    <s v="Accepted"/>
    <s v="Online Transfer"/>
    <s v="Renewal"/>
    <s v="-"/>
    <s v="-"/>
    <n v="0"/>
  </r>
  <r>
    <n v="1222"/>
    <x v="0"/>
    <s v="JX-1072"/>
    <n v="5391"/>
    <s v="JX-1072"/>
    <d v="2025-02-21T14:24:40"/>
    <n v="10000"/>
    <s v="Manual"/>
    <x v="8"/>
    <s v="Eligible"/>
    <n v="10000"/>
    <n v="10000"/>
    <d v="2026-01-21T00:00:00"/>
    <s v="HASNAIN"/>
    <s v="Manually"/>
    <s v="Cash"/>
    <s v="Renewal"/>
    <s v="-"/>
    <s v="-"/>
    <m/>
  </r>
  <r>
    <n v="1223"/>
    <x v="0"/>
    <s v="BYC-914"/>
    <s v="6R268774"/>
    <s v="H1168810"/>
    <d v="2025-01-15T19:09:12"/>
    <n v="10000"/>
    <s v="Pending"/>
    <x v="8"/>
    <s v="Eligible"/>
    <n v="10000"/>
    <n v="10000"/>
    <d v="2026-01-22T00:00:00"/>
    <s v="HASNAIN"/>
    <s v="Accepted"/>
    <s v="Online Transfer"/>
    <s v="Renewal"/>
    <s v="-"/>
    <s v="-"/>
    <n v="0"/>
  </r>
  <r>
    <n v="1224"/>
    <x v="0"/>
    <s v="LHE311202529"/>
    <n v="7921230"/>
    <s v="SR011256"/>
    <d v="2025-01-31T18:34:18"/>
    <n v="14000"/>
    <s v="Accepted"/>
    <x v="8"/>
    <s v="Eligible"/>
    <n v="14000"/>
    <n v="14000"/>
    <d v="2026-01-21T00:00:00"/>
    <s v="HASNAIN"/>
    <s v="Accepted"/>
    <s v="Online Transfer"/>
    <s v="Renewal"/>
    <s v="-"/>
    <s v="-"/>
    <n v="0"/>
  </r>
  <r>
    <n v="1225"/>
    <x v="0"/>
    <s v="BAY-932"/>
    <s v="6R259480"/>
    <s v="NF1AET306H1159479"/>
    <d v="2022-12-16T16:17:30"/>
    <n v="26250"/>
    <s v="Pending"/>
    <x v="8"/>
    <s v="Eligible"/>
    <n v="26250"/>
    <n v="26250"/>
    <d v="2026-01-21T00:00:00"/>
    <s v="HASNAIN"/>
    <s v="Accepted"/>
    <s v="Online Transfer"/>
    <s v="Conversion"/>
    <s v="-"/>
    <s v="-"/>
    <n v="0"/>
  </r>
  <r>
    <n v="1226"/>
    <x v="0"/>
    <s v="AFR-722"/>
    <n v="81000451"/>
    <s v="NR001957"/>
    <d v="2025-02-01T17:39:11"/>
    <n v="13000"/>
    <s v="Accepted"/>
    <x v="8"/>
    <s v="Eligible"/>
    <n v="13000"/>
    <n v="13000"/>
    <d v="2026-01-22T00:00:00"/>
    <s v="HASNAIN"/>
    <s v="Accepted"/>
    <s v="Online Transfer"/>
    <s v="Renewal"/>
    <s v="-"/>
    <s v="-"/>
    <n v="0"/>
  </r>
  <r>
    <n v="1227"/>
    <x v="0"/>
    <s v="LE-0225"/>
    <s v="1GD5463011"/>
    <s v="R5564141"/>
    <d v="2024-01-18T13:53:38"/>
    <n v="13000"/>
    <s v="Accepted"/>
    <x v="8"/>
    <s v="Eligible"/>
    <n v="13000"/>
    <n v="13000"/>
    <d v="2026-01-21T00:00:00"/>
    <s v="HASNAIN"/>
    <s v="Accepted"/>
    <s v="Online Transfer"/>
    <s v="Renewal"/>
    <s v="-"/>
    <s v="-"/>
    <n v="0"/>
  </r>
  <r>
    <n v="1228"/>
    <x v="0"/>
    <s v="AUJ-310"/>
    <s v="1004266N"/>
    <s v="RR004308"/>
    <d v="2025-01-17T10:34:24"/>
    <n v="13500"/>
    <s v="Pending"/>
    <x v="8"/>
    <s v="Eligible"/>
    <n v="13500"/>
    <n v="13500"/>
    <d v="2026-01-23T00:00:00"/>
    <s v="HASNAIN"/>
    <s v="Accepted"/>
    <s v="Online Transfer"/>
    <s v="Renewal"/>
    <s v="-"/>
    <s v="-"/>
    <n v="0"/>
  </r>
  <r>
    <n v="1229"/>
    <x v="0"/>
    <s v="BM-9297"/>
    <s v="K0407481K"/>
    <s v="A200A-0033268"/>
    <d v="2025-01-10T18:52:28"/>
    <n v="14500"/>
    <s v="Pending"/>
    <x v="8"/>
    <s v="Eligible"/>
    <n v="14500"/>
    <n v="14500"/>
    <d v="2026-01-23T00:00:00"/>
    <s v="HASNAIN"/>
    <s v="Accepted"/>
    <s v="Online Transfer"/>
    <s v="Renewal"/>
    <s v="-"/>
    <s v="-"/>
    <n v="0"/>
  </r>
  <r>
    <n v="1230"/>
    <x v="0"/>
    <s v="BXR-492"/>
    <s v="6R250396"/>
    <s v="H1150404"/>
    <d v="2024-12-27T17:47:42"/>
    <n v="12000"/>
    <s v="Accepted"/>
    <x v="8"/>
    <s v="Eligible"/>
    <n v="12000"/>
    <n v="12000"/>
    <d v="2026-01-23T00:00:00"/>
    <s v="HASNAIN"/>
    <s v="Accepted"/>
    <s v="Online Transfer"/>
    <s v="Renewal"/>
    <s v="-"/>
    <s v="-"/>
    <n v="0"/>
  </r>
  <r>
    <n v="1231"/>
    <x v="0"/>
    <s v="BBB-522"/>
    <n v="2445813"/>
    <n v="2007996"/>
    <d v="2022-02-10T11:15:30"/>
    <n v="13000"/>
    <s v="Pending"/>
    <x v="8"/>
    <s v="Eligible"/>
    <n v="13000"/>
    <n v="13000"/>
    <d v="2026-01-26T00:00:00"/>
    <s v="HASNAIN"/>
    <s v="Accepted"/>
    <s v="Online Transfer"/>
    <s v="Renewal"/>
    <s v="-"/>
    <s v="-"/>
    <n v="0"/>
  </r>
  <r>
    <n v="1232"/>
    <x v="0"/>
    <s v="BSJ-152"/>
    <s v="1KR-18415566"/>
    <s v="0072262"/>
    <d v="2020-10-15T14:22:47"/>
    <n v="16000"/>
    <s v="Pending"/>
    <x v="8"/>
    <s v="Eligible"/>
    <n v="16000"/>
    <n v="16000"/>
    <d v="2026-01-26T00:00:00"/>
    <s v="HASNAIN"/>
    <s v="Accepted"/>
    <s v="Cash Deposit"/>
    <s v="Conversion"/>
    <s v="N/A"/>
    <s v="-"/>
    <m/>
  </r>
  <r>
    <n v="1233"/>
    <x v="0"/>
    <s v="BQE-843"/>
    <n v="141489"/>
    <n v="10041522"/>
    <d v="2021-11-17T18:32:21"/>
    <n v="15000"/>
    <s v="Pending"/>
    <x v="8"/>
    <s v="Eligible"/>
    <n v="15000"/>
    <n v="15000"/>
    <d v="2026-01-26T00:00:00"/>
    <s v="HASNAIN"/>
    <s v="Accepted"/>
    <s v="Online Transfer"/>
    <s v="Conversion"/>
    <s v="-"/>
    <s v="-"/>
    <n v="0"/>
  </r>
  <r>
    <n v="1234"/>
    <x v="0"/>
    <s v="LE15-2048"/>
    <s v="Z130980"/>
    <n v="4007817"/>
    <d v="2023-02-10T14:44:23"/>
    <n v="10000"/>
    <s v="Pending"/>
    <x v="8"/>
    <s v="Eligible"/>
    <n v="10000"/>
    <n v="10000"/>
    <d v="2026-01-27T00:00:00"/>
    <s v="HASNAIN"/>
    <s v="Accepted"/>
    <s v="Online Transfer"/>
    <s v="Renewal"/>
    <s v="-"/>
    <s v="-"/>
    <n v="0"/>
  </r>
  <r>
    <n v="1235"/>
    <x v="0"/>
    <s v="BET-188(A)"/>
    <s v="K018638(A)"/>
    <s v="S-262443(A)"/>
    <d v="2025-01-13T17:37:46"/>
    <n v="12000"/>
    <s v="Accepted"/>
    <x v="8"/>
    <s v="Eligible"/>
    <n v="12000"/>
    <n v="12000"/>
    <d v="2026-01-16T00:00:00"/>
    <s v="HASNAIN"/>
    <s v="Accepted"/>
    <s v="Online Transfer"/>
    <s v="Renewal"/>
    <s v="-"/>
    <s v="-"/>
    <n v="0"/>
  </r>
  <r>
    <n v="1236"/>
    <x v="0"/>
    <s v="BVD-032"/>
    <s v="2A40450"/>
    <s v="BVD-032"/>
    <d v="2024-11-30T12:34:43"/>
    <n v="10000"/>
    <s v="Manual"/>
    <x v="8"/>
    <s v="Eligible"/>
    <n v="6681"/>
    <n v="6681"/>
    <d v="2026-01-29T00:00:00"/>
    <s v="HASNAIN"/>
    <s v="Manually"/>
    <s v="Online Transfer"/>
    <s v="Renewal"/>
    <s v="-"/>
    <s v="-"/>
    <m/>
  </r>
  <r>
    <n v="1237"/>
    <x v="0"/>
    <s v="AUN-491"/>
    <s v="Y242107"/>
    <s v="NZE140-2077423"/>
    <d v="2023-10-14T14:00:47"/>
    <n v="10000"/>
    <s v="Manual"/>
    <x v="8"/>
    <s v="Eligible"/>
    <n v="6681"/>
    <n v="6681"/>
    <d v="2026-01-29T00:00:00"/>
    <s v="HASNAIN"/>
    <s v="Manually"/>
    <s v="Online Transfer"/>
    <s v="Renewal"/>
    <s v="-"/>
    <s v="-"/>
    <m/>
  </r>
  <r>
    <n v="1238"/>
    <x v="0"/>
    <s v="AWD-308 Nouman Javed"/>
    <n v="51036041"/>
    <s v="R054273"/>
    <d v="2024-01-01T00:00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39"/>
    <x v="0"/>
    <s v="CCB-005 M Azeem"/>
    <s v="2A81672"/>
    <s v="NSP150R-7058522"/>
    <d v="2024-01-01T13:36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40"/>
    <x v="0"/>
    <s v="AHH-257 Naeem Bajwa"/>
    <n v="203233"/>
    <n v="1103235"/>
    <d v="2024-01-31T12:50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41"/>
    <x v="0"/>
    <s v="BAK-956 TBN"/>
    <s v="6R362756"/>
    <s v="NF1AET306H1262792"/>
    <d v="2025-02-06T13:06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42"/>
    <x v="0"/>
    <s v="ABQ-396 Pool Car"/>
    <s v="G3LALP081532"/>
    <s v="NNATA52AZKP704102"/>
    <d v="2025-02-13T11:56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43"/>
    <x v="0"/>
    <s v="AUT-184 Wajid Aslam"/>
    <s v="6R339752"/>
    <n v="1239769"/>
    <d v="2025-02-18T11:13:00"/>
    <n v="10000"/>
    <s v="Manual"/>
    <x v="8"/>
    <s v="Eligible"/>
    <n v="10000"/>
    <n v="10000"/>
    <d v="2026-01-28T00:00:00"/>
    <s v="HASNAIN"/>
    <s v="Manually"/>
    <s v="Cash Deposit"/>
    <s v="Renewal"/>
    <s v="-"/>
    <s v="-"/>
    <m/>
  </r>
  <r>
    <n v="1244"/>
    <x v="0"/>
    <s v="BZJ-866"/>
    <s v="6R294023"/>
    <s v="H1193730"/>
    <d v="2024-01-26T12:19:45"/>
    <n v="9500"/>
    <s v="Manual"/>
    <x v="8"/>
    <s v="Eligible"/>
    <n v="9499"/>
    <n v="9499"/>
    <d v="2026-01-28T00:00:00"/>
    <s v="HASNAIN"/>
    <s v="Manually"/>
    <s v="Online Transfer"/>
    <s v="Renewal"/>
    <s v="-"/>
    <s v="-"/>
    <m/>
  </r>
  <r>
    <n v="1245"/>
    <x v="0"/>
    <s v="CAU-950"/>
    <s v="K12MR1024746"/>
    <s v="S00207469"/>
    <d v="2025-01-07T20:03:40"/>
    <n v="9500"/>
    <s v="Manual"/>
    <x v="8"/>
    <s v="Eligible"/>
    <n v="9499"/>
    <n v="9499"/>
    <d v="2026-01-28T00:00:00"/>
    <s v="HASNAIN"/>
    <s v="Manually"/>
    <s v="Online Transfer"/>
    <s v="Renewal"/>
    <s v="-"/>
    <s v="-"/>
    <m/>
  </r>
  <r>
    <n v="1246"/>
    <x v="0"/>
    <s v="BZG-709"/>
    <s v="BZG-709(A)"/>
    <s v="BZG-709"/>
    <d v="2024-01-18T13:22:48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47"/>
    <x v="0"/>
    <s v="BZG-712"/>
    <s v="BZG-712(A)"/>
    <s v="BZG-712"/>
    <d v="2024-01-18T12:33:55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48"/>
    <x v="0"/>
    <s v="BZH-830"/>
    <s v="PK10B246842"/>
    <s v="A1J310PK10146840"/>
    <d v="2024-02-02T12:57:05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49"/>
    <x v="0"/>
    <s v="BZH-819"/>
    <s v="PK10B246855"/>
    <s v="A1J310PK10146860"/>
    <d v="2024-02-02T12:58:09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50"/>
    <x v="0"/>
    <s v="BZH-836"/>
    <s v="PK10B246857"/>
    <s v="A1J310PK10146861"/>
    <d v="2024-02-02T13:00:16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51"/>
    <x v="0"/>
    <s v="BZH-835"/>
    <s v="PK10B246849"/>
    <s v="A1J30PK10146842"/>
    <d v="2024-02-02T12:55:16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52"/>
    <x v="0"/>
    <s v="BZH-834"/>
    <s v="PK10B246863"/>
    <s v="A1J310PK101046870"/>
    <d v="2024-02-02T12:59:15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53"/>
    <x v="0"/>
    <s v="CAC-847"/>
    <s v="PK10K210526"/>
    <s v="H10110515"/>
    <d v="2024-07-27T17:48:26"/>
    <n v="8220"/>
    <s v="Manual"/>
    <x v="8"/>
    <s v="Eligible"/>
    <n v="8217"/>
    <n v="8217"/>
    <d v="2026-01-29T00:00:00"/>
    <s v="HASNAIN"/>
    <s v="Manually"/>
    <s v="Online Transfer"/>
    <s v="Renewal"/>
    <s v="-"/>
    <s v="-"/>
    <m/>
  </r>
  <r>
    <n v="1254"/>
    <x v="0"/>
    <s v="TMQ-986"/>
    <s v="KHI291202556"/>
    <n v="7000232"/>
    <d v="2025-01-29T00:00:00"/>
    <n v="10000"/>
    <s v="Accepted"/>
    <x v="8"/>
    <s v="Eligible"/>
    <n v="10000"/>
    <n v="10000"/>
    <d v="2026-01-29T00:00:00"/>
    <s v="HASNAIN"/>
    <s v="Accepted"/>
    <s v="Online Transfer"/>
    <s v="Renewal"/>
    <s v="-"/>
    <s v="-"/>
    <n v="0"/>
  </r>
  <r>
    <n v="1255"/>
    <x v="0"/>
    <s v="AQL-750"/>
    <s v="6R287430"/>
    <n v="1187406"/>
    <d v="2023-12-22T16:00:13"/>
    <n v="7000"/>
    <s v="Manual"/>
    <x v="8"/>
    <s v="Eligible"/>
    <n v="7000"/>
    <n v="7000"/>
    <d v="2026-01-28T00:00:00"/>
    <s v="HASNAIN"/>
    <s v="Manually"/>
    <s v="Cash"/>
    <s v="Renewal"/>
    <s v="-"/>
    <s v="-"/>
    <m/>
  </r>
  <r>
    <n v="1256"/>
    <x v="0"/>
    <s v="AQM-547"/>
    <s v="6R288620"/>
    <n v="1188640"/>
    <d v="2023-12-22T16:09:46"/>
    <n v="7000"/>
    <s v="Manual"/>
    <x v="8"/>
    <s v="Eligible"/>
    <n v="7000"/>
    <n v="7000"/>
    <d v="2026-01-28T00:00:00"/>
    <s v="HASNAIN"/>
    <s v="Manually"/>
    <s v="Cash"/>
    <s v="Renewal"/>
    <s v="-"/>
    <s v="-"/>
    <m/>
  </r>
  <r>
    <n v="1257"/>
    <x v="0"/>
    <s v="AUE-950"/>
    <s v="2A72021"/>
    <s v="NSP150R-7049217"/>
    <d v="2025-01-23T16:46:23"/>
    <n v="7520"/>
    <s v="Manual"/>
    <x v="8"/>
    <s v="Eligible"/>
    <n v="7520"/>
    <n v="7520"/>
    <d v="2026-01-30T00:00:00"/>
    <s v="HASNAIN"/>
    <s v="Manually"/>
    <s v="Cheque"/>
    <s v="Renewal"/>
    <s v="-"/>
    <s v="-"/>
    <m/>
  </r>
  <r>
    <n v="1258"/>
    <x v="0"/>
    <s v="AUE-450"/>
    <s v="2A72042"/>
    <s v="NSP150R-7049226"/>
    <d v="2025-01-23T16:49:18"/>
    <n v="7520"/>
    <s v="Manual"/>
    <x v="8"/>
    <s v="Eligible"/>
    <n v="7520"/>
    <n v="7520"/>
    <d v="2026-01-30T00:00:00"/>
    <s v="HASNAIN"/>
    <s v="Manually"/>
    <s v="Cheque"/>
    <s v="Renewal"/>
    <s v="-"/>
    <s v="-"/>
    <m/>
  </r>
  <r>
    <n v="1259"/>
    <x v="0"/>
    <s v="AUE-269"/>
    <s v="2A72019"/>
    <s v="NSP150R-7049220"/>
    <d v="2025-01-23T17:02:58"/>
    <n v="7520"/>
    <s v="Manual"/>
    <x v="8"/>
    <s v="Eligible"/>
    <n v="7520"/>
    <n v="7520"/>
    <d v="2026-01-30T00:00:00"/>
    <s v="HASNAIN"/>
    <s v="Manually"/>
    <s v="Cheque"/>
    <s v="Renewal"/>
    <s v="-"/>
    <s v="-"/>
    <m/>
  </r>
  <r>
    <n v="1260"/>
    <x v="0"/>
    <s v="CAY-329"/>
    <s v="R335396"/>
    <n v="1235425"/>
    <d v="2025-02-04T18:05:19"/>
    <n v="10000"/>
    <s v="Pending"/>
    <x v="8"/>
    <s v="Eligible"/>
    <n v="10000"/>
    <n v="10000"/>
    <d v="2026-01-30T00:00:00"/>
    <s v="HASNAIN"/>
    <s v="Accepted"/>
    <s v="Online Transfer"/>
    <s v="Renewal"/>
    <s v="-"/>
    <s v="-"/>
    <n v="0"/>
  </r>
  <r>
    <n v="1261"/>
    <x v="0"/>
    <s v="BUH-616"/>
    <s v="R18Z16924191"/>
    <s v="BUH-6"/>
    <s v="2023-01-17 16:45:28"/>
    <n v="8000"/>
    <s v="Accepted"/>
    <x v="9"/>
    <s v="Eligible"/>
    <n v="8000"/>
    <n v="8000"/>
    <d v="2026-01-30T00:00:00"/>
    <s v="IQRA.KHAN"/>
    <s v="Accepted"/>
    <s v="Online Transfer"/>
    <s v="Renewal"/>
    <s v="-"/>
    <s v="-"/>
    <n v="0"/>
  </r>
  <r>
    <n v="1262"/>
    <x v="0"/>
    <s v="RWL22122013"/>
    <s v="G4NALH329886"/>
    <s v="NNAQL51AZLP100750"/>
    <s v="2026-01-30 00:00:00"/>
    <n v="13000"/>
    <s v="Accepted"/>
    <x v="9"/>
    <s v="Eligible"/>
    <n v="13000"/>
    <n v="13000"/>
    <d v="2026-01-30T00:00:00"/>
    <s v="IQRA.KHAN"/>
    <s v="Accepted"/>
    <s v="Online Transfer"/>
    <s v="Conversion"/>
    <s v="-"/>
    <s v="-"/>
    <n v="0"/>
  </r>
  <r>
    <n v="1263"/>
    <x v="0"/>
    <s v="BL-5955"/>
    <s v="1GD5420140"/>
    <s v="GUN156R-1104468"/>
    <s v="2025-02-14 17:40:19"/>
    <n v="14000"/>
    <s v="Accepted"/>
    <x v="9"/>
    <s v="Eligible"/>
    <n v="14000"/>
    <n v="14000"/>
    <d v="2026-01-30T00:00:00"/>
    <s v="IQRA.KHAN"/>
    <s v="Accepted"/>
    <s v="Online Transfer"/>
    <s v="Renewal"/>
    <s v="-"/>
    <s v="-"/>
    <n v="0"/>
  </r>
  <r>
    <n v="1264"/>
    <x v="0"/>
    <s v="LHE142202511"/>
    <s v="U484083"/>
    <s v="N600684"/>
    <s v="2025-02-14 18:39:23"/>
    <n v="13000"/>
    <s v="Accepted"/>
    <x v="9"/>
    <s v="Eligible"/>
    <n v="13000"/>
    <n v="13000"/>
    <d v="2026-01-30T00:00:00"/>
    <s v="IQRA.KHAN"/>
    <s v="Accepted"/>
    <s v="Online Transfer"/>
    <s v="Renewal"/>
    <s v="-"/>
    <s v="-"/>
    <n v="0"/>
  </r>
  <r>
    <n v="1265"/>
    <x v="0"/>
    <s v="CAY-380"/>
    <s v="Q371972"/>
    <s v="ZRE172R-7071153"/>
    <s v="2025-02-13 18:36:17"/>
    <n v="12000"/>
    <s v="Accepted"/>
    <x v="9"/>
    <s v="Eligible"/>
    <n v="12000"/>
    <n v="12000"/>
    <d v="2026-01-30T00:00:00"/>
    <s v="IQRA.KHAN"/>
    <s v="Accepted"/>
    <s v="Online Transfer"/>
    <s v="Renewal"/>
    <s v="-"/>
    <s v="-"/>
    <n v="0"/>
  </r>
  <r>
    <n v="1266"/>
    <x v="0"/>
    <s v="KHI251202535"/>
    <s v="1GD1659264"/>
    <s v="126R5567281"/>
    <s v="2025-01-25 18:14:33"/>
    <n v="13000"/>
    <s v="Accepted"/>
    <x v="9"/>
    <s v="Eligible"/>
    <n v="13000"/>
    <n v="13000"/>
    <d v="2026-01-30T00:00:00"/>
    <s v="IQRA.KHAN"/>
    <s v="Accepted"/>
    <s v="Online Transfer"/>
    <s v="Renewal"/>
    <s v="-"/>
    <s v="-"/>
    <n v="0"/>
  </r>
  <r>
    <n v="1267"/>
    <x v="0"/>
    <s v="ISL16112183"/>
    <s v="2A40053"/>
    <s v="NSP151R-9514995"/>
    <s v="2026-01-30 00:00:00"/>
    <n v="15000"/>
    <s v="Accepted"/>
    <x v="9"/>
    <s v="Eligible"/>
    <n v="15000"/>
    <n v="15000"/>
    <d v="2026-01-30T00:00:00"/>
    <s v="IQRA.KHAN"/>
    <s v="Accepted"/>
    <s v="Online Transfer"/>
    <s v="Conversion"/>
    <s v="-"/>
    <s v="-"/>
    <n v="0"/>
  </r>
  <r>
    <n v="1268"/>
    <x v="0"/>
    <s v="BZH-556"/>
    <s v="KF-K015984"/>
    <s v="LA350A-0030978"/>
    <s v="2024-01-02 17:43:17"/>
    <n v="12000"/>
    <s v="Accepted"/>
    <x v="9"/>
    <s v="Eligible"/>
    <n v="12000"/>
    <n v="12000"/>
    <d v="2026-01-30T00:00:00"/>
    <s v="IQRA.KHAN"/>
    <s v="Accepted"/>
    <s v="Online Transfer"/>
    <s v="Renewal"/>
    <s v="-"/>
    <s v="-"/>
    <n v="0"/>
  </r>
  <r>
    <n v="1269"/>
    <x v="0"/>
    <s v="KHI62202519"/>
    <s v="2A72670"/>
    <n v="7049813"/>
    <s v="2025-02-07 12:44:31"/>
    <n v="13000"/>
    <s v="Accepted"/>
    <x v="9"/>
    <s v="Eligible"/>
    <n v="13000"/>
    <n v="13000"/>
    <d v="2026-01-29T00:00:00"/>
    <s v="IQRA.KHAN"/>
    <s v="Accepted"/>
    <s v="Online Transfer"/>
    <s v="Renewal"/>
    <s v="-"/>
    <s v="-"/>
    <n v="0"/>
  </r>
  <r>
    <n v="1270"/>
    <x v="0"/>
    <s v="ATK-296"/>
    <n v="16917214"/>
    <s v="MR069306"/>
    <s v="2025-02-13 17:11:55"/>
    <n v="13000"/>
    <s v="Accepted"/>
    <x v="9"/>
    <s v="Eligible"/>
    <n v="13000"/>
    <n v="13000"/>
    <d v="2026-01-29T00:00:00"/>
    <s v="IQRA.KHAN"/>
    <s v="Accepted"/>
    <s v="Online Transfer"/>
    <s v="Renewal"/>
    <s v="-"/>
    <s v="-"/>
    <n v="0"/>
  </r>
  <r>
    <n v="1271"/>
    <x v="0"/>
    <s v="LEA19A-7860"/>
    <n v="9797476"/>
    <n v="256421"/>
    <s v="2025-02-06 11:43:41"/>
    <n v="13000"/>
    <s v="Accepted"/>
    <x v="9"/>
    <s v="Eligible"/>
    <n v="13000"/>
    <n v="13000"/>
    <d v="2026-01-29T00:00:00"/>
    <s v="IQRA.KHAN"/>
    <s v="Accepted"/>
    <s v="Cash Deposit"/>
    <s v="Renewal"/>
    <s v="-"/>
    <s v="-"/>
    <n v="0"/>
  </r>
  <r>
    <n v="1272"/>
    <x v="0"/>
    <s v="LEF19-3109"/>
    <n v="145990"/>
    <n v="10045989"/>
    <s v="2021-01-19 14:55:37"/>
    <n v="11000"/>
    <s v="Accepted"/>
    <x v="9"/>
    <s v="Eligible"/>
    <n v="11000"/>
    <n v="11000"/>
    <d v="2026-01-29T00:00:00"/>
    <s v="IQRA.KHAN"/>
    <s v="Accepted"/>
    <s v="Online Transfer"/>
    <s v="Renewal"/>
    <s v="-"/>
    <s v="-"/>
    <n v="0"/>
  </r>
  <r>
    <n v="1273"/>
    <x v="0"/>
    <s v="BG-5999"/>
    <n v="1289657"/>
    <s v="UZJ200-4018478"/>
    <s v="2026-01-28 00:00:00"/>
    <n v="10000"/>
    <s v="Accepted"/>
    <x v="9"/>
    <s v="Eligible"/>
    <n v="10000"/>
    <n v="10000"/>
    <d v="2026-01-28T00:00:00"/>
    <s v="IQRA.KHAN"/>
    <s v="Accepted"/>
    <s v="Online Transfer"/>
    <s v="Conversion"/>
    <s v="-"/>
    <s v="-"/>
    <n v="0"/>
  </r>
  <r>
    <n v="1274"/>
    <x v="0"/>
    <s v="AYJ-391"/>
    <n v="221485"/>
    <n v="10121479"/>
    <s v="2025-02-03 10:25:52"/>
    <n v="12000"/>
    <s v="Accepted"/>
    <x v="9"/>
    <s v="Eligible"/>
    <n v="12000"/>
    <n v="12000"/>
    <d v="2026-01-25T00:00:00"/>
    <s v="IQRA.KHAN"/>
    <s v="Accepted"/>
    <s v="Online Transfer"/>
    <s v="Renewal"/>
    <s v="-"/>
    <s v="-"/>
    <n v="0"/>
  </r>
  <r>
    <n v="1275"/>
    <x v="0"/>
    <s v="BKY-501"/>
    <s v="Z509065"/>
    <s v="BKY-2"/>
    <s v="2023-01-20 10:53:30"/>
    <n v="11000"/>
    <s v="Accepted"/>
    <x v="9"/>
    <s v="Eligible"/>
    <n v="11000"/>
    <n v="11000"/>
    <d v="2026-01-28T00:00:00"/>
    <s v="IQRA.KHAN"/>
    <s v="Accepted"/>
    <s v="Online Transfer"/>
    <s v="Renewal"/>
    <s v="-"/>
    <s v="-"/>
    <n v="0"/>
  </r>
  <r>
    <n v="1276"/>
    <x v="0"/>
    <s v="BUW-840"/>
    <s v="Q353800"/>
    <s v="BUW-840"/>
    <s v="2024-02-12 10:13:26"/>
    <n v="13000"/>
    <s v="Accepted"/>
    <x v="9"/>
    <s v="Eligible"/>
    <n v="13000"/>
    <n v="13000"/>
    <d v="2026-01-28T00:00:00"/>
    <s v="IQRA.KHAN"/>
    <s v="Accepted"/>
    <s v="Online Transfer"/>
    <s v="Renewal"/>
    <s v="-"/>
    <s v="-"/>
    <n v="0"/>
  </r>
  <r>
    <n v="1277"/>
    <x v="0"/>
    <s v="CAV-2995"/>
    <s v="E002693"/>
    <s v="0021536"/>
    <s v="2025-02-11 14:17:23"/>
    <n v="14000"/>
    <s v="Accepted"/>
    <x v="9"/>
    <s v="Eligible"/>
    <n v="14000"/>
    <n v="14000"/>
    <d v="2026-01-27T00:00:00"/>
    <s v="IQRA.KHAN"/>
    <s v="Accepted"/>
    <s v="Online Transfer"/>
    <s v="Renewal"/>
    <s v="-"/>
    <s v="-"/>
    <n v="0"/>
  </r>
  <r>
    <n v="1278"/>
    <x v="0"/>
    <s v="ISL14120252"/>
    <s v="ISL14120252"/>
    <s v="NF9EE4A52S2011531"/>
    <s v="2025-01-15 14:26:35"/>
    <n v="14000"/>
    <s v="Accepted"/>
    <x v="9"/>
    <s v="Eligible"/>
    <n v="14000"/>
    <n v="14000"/>
    <d v="2026-01-26T00:00:00"/>
    <s v="IQRA.KHAN"/>
    <s v="Accepted"/>
    <s v="Cash Deposit"/>
    <s v="Renewal"/>
    <s v="-"/>
    <s v="-"/>
    <n v="0"/>
  </r>
  <r>
    <n v="1279"/>
    <x v="0"/>
    <s v="ALV-155"/>
    <n v="2100300"/>
    <s v="R137578"/>
    <s v="2025-01-20 10:55:02"/>
    <n v="12500"/>
    <s v="Accepted"/>
    <x v="9"/>
    <s v="Eligible"/>
    <n v="12500"/>
    <n v="12500"/>
    <d v="2026-01-26T00:00:00"/>
    <s v="IQRA.KHAN"/>
    <s v="Accepted"/>
    <s v="Online Transfer"/>
    <s v="Renewal"/>
    <s v="-"/>
    <s v="-"/>
    <n v="0"/>
  </r>
  <r>
    <n v="1280"/>
    <x v="0"/>
    <s v="BEK-072"/>
    <s v="Q027276"/>
    <n v="6004767"/>
    <s v="2025-01-20 10:54:30"/>
    <n v="12500"/>
    <s v="Accepted"/>
    <x v="9"/>
    <s v="Eligible"/>
    <n v="12500"/>
    <n v="12500"/>
    <d v="2026-01-26T00:00:00"/>
    <s v="IQRA.KHAN"/>
    <s v="Accepted"/>
    <s v="Online Transfer"/>
    <s v="Renewal"/>
    <s v="-"/>
    <s v="-"/>
    <n v="0"/>
  </r>
  <r>
    <n v="1281"/>
    <x v="0"/>
    <s v="KW-9666"/>
    <s v="1GD-4003650"/>
    <s v="CD300001876"/>
    <s v="2023-12-06 12:42:40"/>
    <n v="11000"/>
    <s v="Accepted"/>
    <x v="9"/>
    <s v="Eligible"/>
    <n v="11000"/>
    <n v="11000"/>
    <d v="2026-01-26T00:00:00"/>
    <s v="IQRA.KHAN"/>
    <s v="Accepted"/>
    <s v="Online Transfer"/>
    <s v="Renewal"/>
    <s v="-"/>
    <s v="-"/>
    <n v="0"/>
  </r>
  <r>
    <n v="1282"/>
    <x v="0"/>
    <s v="BEB-332"/>
    <s v="1KR-1194325"/>
    <s v="BEB-332"/>
    <s v="2025-02-07 22:25:15"/>
    <n v="10000"/>
    <s v="Accepted"/>
    <x v="9"/>
    <s v="Eligible"/>
    <n v="10000"/>
    <n v="10000"/>
    <d v="2026-01-26T00:00:00"/>
    <s v="IQRA.KHAN"/>
    <s v="Accepted"/>
    <s v="Online Transfer"/>
    <s v="Renewal"/>
    <s v="-"/>
    <s v="-"/>
    <n v="0"/>
  </r>
  <r>
    <n v="1283"/>
    <x v="0"/>
    <s v="BL-3690"/>
    <s v="H262603"/>
    <s v="P1000730"/>
    <s v="2023-02-03 13:14:15"/>
    <n v="14000"/>
    <s v="Accepted"/>
    <x v="9"/>
    <s v="Eligible"/>
    <n v="14000"/>
    <n v="14000"/>
    <d v="2026-01-26T00:00:00"/>
    <s v="IQRA.KHAN"/>
    <s v="Accepted"/>
    <s v="Online Transfer"/>
    <s v="Renewal"/>
    <s v="-"/>
    <s v="-"/>
    <n v="0"/>
  </r>
  <r>
    <n v="1284"/>
    <x v="0"/>
    <s v="BG-3617"/>
    <s v="2TRA295711"/>
    <s v="R0441344"/>
    <s v="2026-01-26 00:00:00"/>
    <n v="15000"/>
    <s v="Accepted"/>
    <x v="9"/>
    <s v="Eligible"/>
    <n v="15000"/>
    <n v="15000"/>
    <d v="2026-01-26T00:00:00"/>
    <s v="IQRA.KHAN"/>
    <s v="Accepted"/>
    <s v="Online Transfer"/>
    <s v="Conversion"/>
    <s v="-"/>
    <s v="-"/>
    <n v="0"/>
  </r>
  <r>
    <n v="1285"/>
    <x v="0"/>
    <s v="CAP-471"/>
    <n v="3525153"/>
    <n v="1225161"/>
    <s v="2024-11-11 10:59:12"/>
    <n v="12000"/>
    <s v="Accepted"/>
    <x v="9"/>
    <s v="Eligible"/>
    <n v="12000"/>
    <n v="12000"/>
    <d v="2026-01-28T00:00:00"/>
    <s v="IQRA.KHAN"/>
    <s v="Accepted"/>
    <s v="Cheque"/>
    <s v="Renewal"/>
    <s v="-"/>
    <s v="-"/>
    <n v="0"/>
  </r>
  <r>
    <n v="1286"/>
    <x v="0"/>
    <s v="BWM-438"/>
    <s v="Q359001"/>
    <s v="BWM-438"/>
    <s v="2021-02-02 11:41:52"/>
    <n v="13000"/>
    <s v="Accepted"/>
    <x v="9"/>
    <s v="Eligible"/>
    <n v="13000"/>
    <n v="13000"/>
    <d v="2026-01-23T00:00:00"/>
    <s v="IQRA.KHAN"/>
    <s v="Accepted"/>
    <s v="Online Transfer"/>
    <s v="Renewal"/>
    <s v="-"/>
    <s v="-"/>
    <n v="0"/>
  </r>
  <r>
    <n v="1287"/>
    <x v="0"/>
    <s v="CAV-2460"/>
    <s v="PKT395458"/>
    <s v="PK500173"/>
    <s v="2025-02-07 17:09:42"/>
    <n v="13000"/>
    <s v="Accepted"/>
    <x v="9"/>
    <s v="Eligible"/>
    <n v="13000"/>
    <n v="13000"/>
    <d v="2026-01-23T00:00:00"/>
    <s v="IQRA.KHAN"/>
    <s v="Accepted"/>
    <s v="Online Transfer"/>
    <s v="Renewal"/>
    <s v="-"/>
    <s v="-"/>
    <n v="0"/>
  </r>
  <r>
    <n v="1288"/>
    <x v="0"/>
    <s v="AYT-672"/>
    <n v="230443"/>
    <n v="10130418"/>
    <s v="2026-01-23 00:00:00"/>
    <n v="16000"/>
    <s v="Accepted"/>
    <x v="9"/>
    <s v="Eligible"/>
    <n v="16000"/>
    <n v="16000"/>
    <d v="2026-01-23T00:00:00"/>
    <s v="IQRA.KHAN"/>
    <s v="Accepted"/>
    <s v="Online Transfer"/>
    <s v="Conversion"/>
    <s v="-"/>
    <s v="-"/>
    <n v="0"/>
  </r>
  <r>
    <n v="1289"/>
    <x v="0"/>
    <s v="CBJ-524"/>
    <s v="BR06-SY4537"/>
    <s v="B43W-0319394"/>
    <s v="2024-02-06 12:54:40"/>
    <n v="13500"/>
    <s v="Accepted"/>
    <x v="9"/>
    <s v="Eligible"/>
    <n v="13500"/>
    <n v="13500"/>
    <d v="2026-01-22T00:00:00"/>
    <s v="IQRA.KHAN"/>
    <s v="Accepted"/>
    <s v="Cash Deposit"/>
    <s v="Renewal"/>
    <s v="-"/>
    <s v="-"/>
    <n v="0"/>
  </r>
  <r>
    <n v="1290"/>
    <x v="0"/>
    <s v="KHI62202572"/>
    <n v="24431516269"/>
    <n v="2009904"/>
    <s v="2025-02-06 20:38:22"/>
    <n v="10000"/>
    <s v="Accepted"/>
    <x v="9"/>
    <s v="Eligible"/>
    <n v="10000"/>
    <n v="10000"/>
    <d v="2026-01-22T00:00:00"/>
    <s v="IQRA.KHAN"/>
    <s v="Accepted"/>
    <s v="Cash Deposit"/>
    <s v="Renewal"/>
    <s v="-"/>
    <s v="-"/>
    <n v="0"/>
  </r>
  <r>
    <n v="1291"/>
    <x v="0"/>
    <s v="CBD-477"/>
    <s v="6R331638"/>
    <n v="1231659"/>
    <s v="2024-02-02 16:16:51"/>
    <n v="15000"/>
    <s v="Accepted"/>
    <x v="9"/>
    <s v="Eligible"/>
    <n v="15000"/>
    <n v="15000"/>
    <d v="2026-01-21T00:00:00"/>
    <s v="IQRA.KHAN"/>
    <s v="Accepted"/>
    <s v="Online Transfer"/>
    <s v="Renewal"/>
    <s v="-"/>
    <s v="-"/>
    <n v="0"/>
  </r>
  <r>
    <n v="1292"/>
    <x v="0"/>
    <s v="SB-3629"/>
    <n v="16914079"/>
    <s v="GUN-126R5567961"/>
    <s v="2025-02-04 15:10:05"/>
    <n v="12000"/>
    <s v="Accepted"/>
    <x v="9"/>
    <s v="Eligible"/>
    <n v="12000"/>
    <n v="12000"/>
    <d v="2026-01-20T00:00:00"/>
    <s v="IQRA.KHAN"/>
    <s v="Accepted"/>
    <s v="Online Transfer"/>
    <s v="Renewal"/>
    <s v="-"/>
    <s v="-"/>
    <n v="0"/>
  </r>
  <r>
    <n v="1293"/>
    <x v="0"/>
    <s v="CAH-1822"/>
    <n v="11743"/>
    <n v="500060014"/>
    <s v="2023-08-28 11:37:57"/>
    <n v="8000"/>
    <s v="Accepted"/>
    <x v="9"/>
    <s v="Eligible"/>
    <n v="8000"/>
    <n v="8000"/>
    <d v="2026-01-17T00:00:00"/>
    <s v="IQRA.KHAN"/>
    <s v="Accepted"/>
    <s v="Online Transfer"/>
    <s v="Renewal"/>
    <s v="-"/>
    <s v="-"/>
    <n v="0"/>
  </r>
  <r>
    <n v="1295"/>
    <x v="0"/>
    <s v="MNS07-1449"/>
    <n v="6368364"/>
    <n v="134855"/>
    <s v="2023-01-21 11:47:45"/>
    <n v="11000"/>
    <s v="Accepted"/>
    <x v="9"/>
    <s v="Eligible"/>
    <n v="11000"/>
    <n v="11000"/>
    <d v="2026-01-20T00:00:00"/>
    <s v="IQRA.KHAN"/>
    <s v="Accepted"/>
    <s v="Online Transfer"/>
    <s v="Renewal"/>
    <s v="-"/>
    <s v="-"/>
    <n v="0"/>
  </r>
  <r>
    <n v="1296"/>
    <x v="0"/>
    <s v="BDV-672"/>
    <s v="Z276511"/>
    <s v="NZE170R-4036667"/>
    <s v="2025-01-20 14:46:13"/>
    <n v="12500"/>
    <s v="Accepted"/>
    <x v="9"/>
    <s v="Eligible"/>
    <n v="12500"/>
    <n v="12500"/>
    <d v="2026-01-20T00:00:00"/>
    <s v="IQRA.KHAN"/>
    <s v="Accepted"/>
    <s v="Cash Deposit"/>
    <s v="Renewal"/>
    <s v="-"/>
    <s v="-"/>
    <n v="0"/>
  </r>
  <r>
    <n v="1297"/>
    <x v="0"/>
    <s v="BDD-577"/>
    <s v="Q307696"/>
    <s v="R-7006714"/>
    <s v="2022-02-04 12:25:02"/>
    <n v="13000"/>
    <s v="Accepted"/>
    <x v="9"/>
    <s v="Eligible"/>
    <n v="13000"/>
    <n v="13000"/>
    <d v="2026-01-20T00:00:00"/>
    <s v="IQRA.KHAN"/>
    <s v="Accepted"/>
    <s v="Online Transfer"/>
    <s v="Renewal"/>
    <s v="-"/>
    <s v="-"/>
    <n v="0"/>
  </r>
  <r>
    <n v="1298"/>
    <x v="0"/>
    <s v="BPU-124"/>
    <s v="Z546585"/>
    <n v="4172368"/>
    <s v="2023-12-08 20:15:00"/>
    <n v="10000"/>
    <s v="Accepted"/>
    <x v="9"/>
    <s v="Eligible"/>
    <n v="10000"/>
    <n v="10000"/>
    <d v="2026-01-20T00:00:00"/>
    <s v="IQRA.KHAN"/>
    <s v="Accepted"/>
    <s v="Online Transfer"/>
    <s v="Renewal"/>
    <s v="-"/>
    <s v="-"/>
    <n v="0"/>
  </r>
  <r>
    <n v="1299"/>
    <x v="0"/>
    <s v="LHE5122212"/>
    <s v="L15BG7915272"/>
    <s v="NFBFE1686NR005313"/>
    <s v="2026-01-21 00:00:00"/>
    <n v="13000"/>
    <s v="Accepted"/>
    <x v="9"/>
    <s v="Eligible"/>
    <n v="13000"/>
    <n v="13000"/>
    <d v="2026-01-20T00:00:00"/>
    <s v="IQRA.KHAN"/>
    <s v="Accepted"/>
    <s v="Online Transfer"/>
    <s v="Conversion"/>
    <s v="-"/>
    <s v="-"/>
    <n v="0"/>
  </r>
  <r>
    <n v="1300"/>
    <x v="0"/>
    <s v="KHI411202528"/>
    <s v="JL473ZQ7SN8AT111734"/>
    <s v="NKMASE9S1006820"/>
    <s v="2025-02-03 19:05:51"/>
    <n v="13000"/>
    <s v="Accepted"/>
    <x v="9"/>
    <s v="Eligible"/>
    <n v="13000"/>
    <n v="13000"/>
    <d v="2026-01-20T00:00:00"/>
    <s v="IQRA.KHAN"/>
    <s v="Accepted"/>
    <s v="Online Transfer"/>
    <s v="Renewal"/>
    <s v="-"/>
    <s v="-"/>
    <n v="0"/>
  </r>
  <r>
    <n v="1301"/>
    <x v="0"/>
    <s v="BK-3081"/>
    <s v="G4NAMU113445"/>
    <n v="205130"/>
    <s v="2024-02-03 14:27:16"/>
    <n v="13000"/>
    <s v="Accepted"/>
    <x v="9"/>
    <s v="Eligible"/>
    <n v="13000"/>
    <n v="13000"/>
    <d v="2026-01-19T00:00:00"/>
    <s v="IQRA.KHAN"/>
    <s v="Accepted"/>
    <s v="Online Transfer"/>
    <s v="Renewal"/>
    <s v="-"/>
    <s v="-"/>
    <n v="0"/>
  </r>
  <r>
    <n v="1302"/>
    <x v="0"/>
    <s v="CAX-632"/>
    <n v="336206"/>
    <n v="1236227"/>
    <s v="2025-01-23 19:22:06"/>
    <n v="10000"/>
    <s v="Accepted"/>
    <x v="9"/>
    <s v="Eligible"/>
    <n v="10000"/>
    <n v="10000"/>
    <d v="2026-01-19T00:00:00"/>
    <s v="IQRA.KHAN"/>
    <s v="Accepted"/>
    <s v="Online Transfer"/>
    <s v="Renewal"/>
    <s v="-"/>
    <s v="-"/>
    <n v="0"/>
  </r>
  <r>
    <n v="1303"/>
    <x v="0"/>
    <s v="LEB11-8847"/>
    <s v="K6A3309769"/>
    <s v="RA410PK574514"/>
    <s v="2021-01-30 17:01:47"/>
    <n v="14000"/>
    <s v="Accepted"/>
    <x v="9"/>
    <s v="Eligible"/>
    <n v="14000"/>
    <n v="14000"/>
    <d v="2026-01-18T00:00:00"/>
    <s v="IQRA.KHAN"/>
    <s v="Accepted"/>
    <s v="Online Transfer"/>
    <s v="Renewal"/>
    <s v="-"/>
    <s v="-"/>
    <n v="0"/>
  </r>
  <r>
    <n v="1304"/>
    <x v="0"/>
    <s v="LHE121220256"/>
    <s v="Q377572"/>
    <n v="7076824"/>
    <s v="2023-02-01 15:45:51"/>
    <n v="10000"/>
    <s v="Accepted"/>
    <x v="9"/>
    <s v="Eligible"/>
    <n v="10000"/>
    <n v="10000"/>
    <d v="2026-01-17T00:00:00"/>
    <s v="IQRA.KHAN"/>
    <s v="Accepted"/>
    <s v="Online Transfer"/>
    <s v="Renewal"/>
    <s v="-"/>
    <s v="-"/>
    <n v="0"/>
  </r>
  <r>
    <n v="1305"/>
    <x v="0"/>
    <s v="LHE121220254"/>
    <n v="51105087"/>
    <s v="SR062225"/>
    <s v="2020-01-31 16:28:58"/>
    <n v="10000"/>
    <s v="Accepted"/>
    <x v="9"/>
    <s v="Eligible"/>
    <n v="10000"/>
    <n v="10000"/>
    <d v="2026-01-17T00:00:00"/>
    <s v="IQRA.KHAN"/>
    <s v="Accepted"/>
    <s v="Online Transfer"/>
    <s v="Renewal"/>
    <s v="-"/>
    <s v="-"/>
    <n v="0"/>
  </r>
  <r>
    <n v="1306"/>
    <x v="0"/>
    <s v="BYN-032"/>
    <s v="PMHD871FMPN306500"/>
    <s v="GANANU285113"/>
    <s v="2024-02-01 16:05:15"/>
    <n v="14000"/>
    <s v="Accepted"/>
    <x v="9"/>
    <s v="Eligible"/>
    <n v="14000"/>
    <n v="14000"/>
    <d v="2026-01-17T00:00:00"/>
    <s v="IQRA.KHAN"/>
    <s v="Accepted"/>
    <s v="Online Transfer"/>
    <s v="Renewal"/>
    <s v="-"/>
    <s v="-"/>
    <n v="0"/>
  </r>
  <r>
    <n v="1307"/>
    <x v="0"/>
    <s v="BP-4276"/>
    <s v="1KR-K138187"/>
    <s v="A200A-0121908"/>
    <s v="2024-02-01 13:48:11"/>
    <n v="13000"/>
    <s v="Accepted"/>
    <x v="9"/>
    <s v="Eligible"/>
    <n v="13000"/>
    <n v="13000"/>
    <d v="2026-01-17T00:00:00"/>
    <s v="IQRA.KHAN"/>
    <s v="Accepted"/>
    <s v="Online Transfer"/>
    <s v="Renewal"/>
    <s v="-"/>
    <s v="-"/>
    <n v="0"/>
  </r>
  <r>
    <n v="1308"/>
    <x v="0"/>
    <s v="CBW-846(A)"/>
    <s v="Q111147(A)"/>
    <s v="CBW-846"/>
    <s v="2025-01-31 22:29:20"/>
    <n v="11000"/>
    <s v="Accepted"/>
    <x v="9"/>
    <s v="Eligible"/>
    <n v="11000"/>
    <n v="11000"/>
    <d v="2026-01-16T00:00:00"/>
    <s v="IQRA.KHAN"/>
    <s v="Accepted"/>
    <s v="Online Transfer"/>
    <s v="Renewal"/>
    <s v="-"/>
    <s v="-"/>
    <n v="0"/>
  </r>
  <r>
    <n v="1309"/>
    <x v="0"/>
    <s v="LE19A-5131"/>
    <s v="H030353"/>
    <s v="KP500701"/>
    <s v="2025-01-31 15:26:11"/>
    <n v="10000"/>
    <s v="Accepted"/>
    <x v="9"/>
    <s v="Eligible"/>
    <n v="10000"/>
    <n v="10000"/>
    <d v="2026-01-16T00:00:00"/>
    <s v="IQRA.KHAN"/>
    <s v="Accepted"/>
    <s v="Online Transfer"/>
    <s v="Renewal"/>
    <s v="-"/>
    <s v="-"/>
    <n v="0"/>
  </r>
  <r>
    <n v="1310"/>
    <x v="0"/>
    <s v="AAZ-267"/>
    <n v="208075"/>
    <n v="10108011"/>
    <s v="2026-01-15 00:00:00"/>
    <n v="13000"/>
    <s v="Accepted"/>
    <x v="9"/>
    <s v="Eligible"/>
    <n v="13000"/>
    <n v="13000"/>
    <d v="2026-01-15T00:00:00"/>
    <s v="IQRA.KHAN"/>
    <s v="Accepted"/>
    <s v="Online Transfer"/>
    <s v="Conversion"/>
    <s v="-"/>
    <s v="-"/>
    <n v="0"/>
  </r>
  <r>
    <n v="1311"/>
    <x v="0"/>
    <s v="BBS-39"/>
    <s v="1GD5228640"/>
    <s v="GUN156R-1101623"/>
    <s v="2025-01-09 18:58:54"/>
    <n v="10000"/>
    <s v="Accepted"/>
    <x v="9"/>
    <s v="Eligible"/>
    <n v="10000"/>
    <n v="10000"/>
    <d v="2026-01-15T00:00:00"/>
    <s v="IQRA.KHAN"/>
    <s v="Accepted"/>
    <s v="Online Transfer"/>
    <s v="Renewal"/>
    <s v="-"/>
    <s v="-"/>
    <n v="0"/>
  </r>
  <r>
    <n v="1312"/>
    <x v="0"/>
    <s v="APA-762"/>
    <s v="6R264786"/>
    <n v="1164837"/>
    <s v="2025-01-17 00:00:00"/>
    <n v="10000"/>
    <s v="Accepted"/>
    <x v="9"/>
    <s v="Eligible"/>
    <n v="10000"/>
    <n v="10000"/>
    <d v="2026-01-15T00:00:00"/>
    <s v="IQRA.KHAN"/>
    <s v="Accepted"/>
    <s v="Online Transfer"/>
    <s v="Renewal"/>
    <s v="-"/>
    <s v="-"/>
    <n v="0"/>
  </r>
  <r>
    <n v="1313"/>
    <x v="0"/>
    <s v="LED19-4860"/>
    <n v="1562175"/>
    <n v="1302147047"/>
    <s v="2024-01-10 18:08:08"/>
    <n v="9000"/>
    <s v="Accepted"/>
    <x v="9"/>
    <s v="Eligible"/>
    <n v="9000"/>
    <n v="9000"/>
    <d v="2026-01-15T00:00:00"/>
    <s v="IQRA.KHAN"/>
    <s v="Accepted"/>
    <s v="Online Transfer"/>
    <s v="Renewal"/>
    <s v="-"/>
    <s v="-"/>
    <n v="0"/>
  </r>
  <r>
    <n v="1314"/>
    <x v="0"/>
    <s v="ALW-939"/>
    <s v="R18Z16919142"/>
    <s v="NFBFC6665MR071318"/>
    <s v="2026-01-15 00:00:00"/>
    <n v="14000"/>
    <s v="Accepted"/>
    <x v="9"/>
    <s v="Eligible"/>
    <n v="14000"/>
    <n v="14000"/>
    <d v="2026-01-15T00:00:00"/>
    <s v="IQRA.KHAN"/>
    <s v="Accepted"/>
    <s v="Online Transfer"/>
    <s v="Conversion"/>
    <s v="-"/>
    <s v="-"/>
    <n v="0"/>
  </r>
  <r>
    <n v="1315"/>
    <x v="0"/>
    <s v="JV-8808"/>
    <n v="70160161"/>
    <s v="T4200016"/>
    <s v="2021-01-18 15:09:43"/>
    <n v="14000"/>
    <s v="Accepted"/>
    <x v="9"/>
    <s v="Eligible"/>
    <n v="14000"/>
    <n v="14000"/>
    <d v="2026-01-14T00:00:00"/>
    <s v="IQRA.KHAN"/>
    <s v="Accepted"/>
    <s v="Online Transfer"/>
    <s v="Renewal"/>
    <s v="-"/>
    <s v="-"/>
    <n v="0"/>
  </r>
  <r>
    <n v="1316"/>
    <x v="0"/>
    <s v="JV-8032"/>
    <n v="70156285"/>
    <n v="11218"/>
    <s v="2020-02-01 11:45:46"/>
    <n v="14000"/>
    <s v="Accepted"/>
    <x v="9"/>
    <s v="Eligible"/>
    <n v="14000"/>
    <n v="14000"/>
    <d v="2026-01-14T00:00:00"/>
    <s v="IQRA.KHAN"/>
    <s v="Accepted"/>
    <s v="Online Transfer"/>
    <s v="Renewal"/>
    <s v="-"/>
    <s v="-"/>
    <n v="0"/>
  </r>
  <r>
    <n v="1317"/>
    <x v="0"/>
    <s v="LEB17A-1280"/>
    <s v="Q326148"/>
    <n v="7025262"/>
    <s v="2025-01-28 17:45:21"/>
    <n v="9000"/>
    <s v="Accepted"/>
    <x v="9"/>
    <s v="Eligible"/>
    <n v="9000"/>
    <n v="9000"/>
    <d v="2026-01-14T00:00:00"/>
    <s v="IQRA.KHAN"/>
    <s v="Accepted"/>
    <s v="Online Transfer"/>
    <s v="Renewal"/>
    <s v="-"/>
    <s v="-"/>
    <n v="0"/>
  </r>
  <r>
    <n v="1318"/>
    <x v="0"/>
    <s v="BTA-429"/>
    <s v="2A1957"/>
    <s v="NSP140R-7011576"/>
    <s v="2024-01-29 18:26:18"/>
    <n v="10000"/>
    <s v="Accepted"/>
    <x v="9"/>
    <s v="Eligible"/>
    <n v="10000"/>
    <n v="10000"/>
    <d v="2026-01-14T00:00:00"/>
    <s v="IQRA.KHAN"/>
    <s v="Accepted"/>
    <s v="Online Transfer"/>
    <s v="Renewal"/>
    <s v="-"/>
    <s v="-"/>
    <n v="0"/>
  </r>
  <r>
    <n v="1319"/>
    <x v="0"/>
    <s v="KTK-6456"/>
    <s v="H043590"/>
    <s v="W043568"/>
    <s v="2024-01-29 19:10:11"/>
    <n v="15000"/>
    <s v="Accepted"/>
    <x v="9"/>
    <s v="Eligible"/>
    <n v="15000"/>
    <n v="15000"/>
    <d v="2026-01-14T00:00:00"/>
    <s v="IQRA.KHAN"/>
    <s v="Accepted"/>
    <s v="Online Transfer"/>
    <s v="Renewal"/>
    <s v="-"/>
    <s v="-"/>
    <n v="0"/>
  </r>
  <r>
    <n v="1320"/>
    <x v="0"/>
    <s v="BHWL26102039"/>
    <n v="143045"/>
    <n v="1043154"/>
    <s v="2026-01-12 00:00:00"/>
    <n v="14000"/>
    <s v="Accepted"/>
    <x v="9"/>
    <s v="Eligible"/>
    <n v="14000"/>
    <n v="14000"/>
    <d v="2026-01-12T00:00:00"/>
    <s v="IQRA.KHAN"/>
    <s v="Accepted"/>
    <s v="Online Transfer"/>
    <s v="Conversion"/>
    <s v="-"/>
    <s v="-"/>
    <n v="0"/>
  </r>
  <r>
    <n v="1321"/>
    <x v="0"/>
    <s v="AMT-532"/>
    <s v="K12MR1013054"/>
    <s v="NF1SZC63S00113055"/>
    <s v="2026-01-13 00:00:00"/>
    <n v="12000"/>
    <s v="Accepted"/>
    <x v="9"/>
    <s v="Eligible"/>
    <n v="12000"/>
    <n v="12000"/>
    <d v="2026-01-13T00:00:00"/>
    <s v="IQRA.KHAN"/>
    <s v="Accepted"/>
    <s v="Online Transfer"/>
    <s v="Conversion"/>
    <s v="-"/>
    <s v="-"/>
    <n v="0"/>
  </r>
  <r>
    <n v="1322"/>
    <x v="0"/>
    <s v="BNL-607"/>
    <n v="12939064"/>
    <s v="JR042492"/>
    <s v="2026-01-13 00:00:00"/>
    <n v="12000"/>
    <s v="Accepted"/>
    <x v="9"/>
    <s v="Eligible"/>
    <n v="12000"/>
    <n v="12000"/>
    <d v="2026-01-13T00:00:00"/>
    <s v="IQRA.KHAN"/>
    <s v="Accepted"/>
    <s v="Online Transfer"/>
    <s v="Conversion"/>
    <s v="-"/>
    <s v="-"/>
    <n v="0"/>
  </r>
  <r>
    <n v="1323"/>
    <x v="0"/>
    <s v="AQW-317"/>
    <n v="311204"/>
    <n v="301883"/>
    <s v="2024-01-26 18:37:22"/>
    <n v="12000"/>
    <s v="Accepted"/>
    <x v="9"/>
    <s v="Eligible"/>
    <n v="12000"/>
    <n v="12000"/>
    <d v="2026-01-12T00:00:00"/>
    <s v="IQRA.KHAN"/>
    <s v="Accepted"/>
    <s v="Online Transfer"/>
    <s v="Renewal"/>
    <s v="-"/>
    <s v="-"/>
    <n v="0"/>
  </r>
  <r>
    <n v="1324"/>
    <x v="0"/>
    <s v="KY-3040"/>
    <s v="1GD0673023"/>
    <s v="GUN126R-5536593"/>
    <s v="2025-01-28 18:32:56"/>
    <n v="13000"/>
    <s v="Accepted"/>
    <x v="9"/>
    <s v="Eligible"/>
    <n v="13000"/>
    <n v="13000"/>
    <d v="2026-01-13T00:00:00"/>
    <s v="IQRA.KHAN"/>
    <s v="Accepted"/>
    <s v="Online Transfer"/>
    <s v="Renewal"/>
    <s v="-"/>
    <s v="-"/>
    <n v="0"/>
  </r>
  <r>
    <n v="1325"/>
    <x v="0"/>
    <s v="CBT-743"/>
    <s v="6R350951"/>
    <s v="H11250912"/>
    <s v="2023-01-27 16:45:50"/>
    <n v="12000"/>
    <s v="Accepted"/>
    <x v="9"/>
    <s v="Eligible"/>
    <n v="12000"/>
    <n v="12000"/>
    <d v="2026-01-12T00:00:00"/>
    <s v="IQRA.KHAN"/>
    <s v="Accepted"/>
    <s v="Online Transfer"/>
    <s v="Renewal"/>
    <s v="-"/>
    <s v="-"/>
    <n v="0"/>
  </r>
  <r>
    <n v="1326"/>
    <x v="0"/>
    <s v="BXW-382"/>
    <s v="6R254257"/>
    <s v="NF1AET306H1154252"/>
    <s v="2026-01-10 00:00:00"/>
    <n v="12500"/>
    <s v="Accepted"/>
    <x v="9"/>
    <s v="Eligible"/>
    <n v="12500"/>
    <n v="12500"/>
    <d v="2026-01-10T00:00:00"/>
    <s v="IQRA.KHAN"/>
    <s v="Accepted"/>
    <s v="Online Transfer"/>
    <s v="Conversion"/>
    <s v="-"/>
    <s v="-"/>
    <n v="0"/>
  </r>
  <r>
    <n v="1327"/>
    <x v="0"/>
    <s v="BNW-094"/>
    <n v="130310"/>
    <n v="10038306"/>
    <s v="2025-01-23 16:32:50"/>
    <n v="9000"/>
    <s v="Accepted"/>
    <x v="9"/>
    <s v="Eligible"/>
    <n v="9000"/>
    <n v="9000"/>
    <d v="2026-01-10T00:00:00"/>
    <s v="IQRA.KHAN"/>
    <s v="Accepted"/>
    <s v="Online Transfer"/>
    <s v="Renewal"/>
    <s v="-"/>
    <s v="-"/>
    <n v="0"/>
  </r>
  <r>
    <n v="1328"/>
    <x v="0"/>
    <s v="LE16-6013"/>
    <s v="L13Z17437989"/>
    <s v="GR177757"/>
    <s v="2026-01-10 00:00:00"/>
    <n v="15000"/>
    <s v="Accepted"/>
    <x v="9"/>
    <s v="Eligible"/>
    <n v="15000"/>
    <n v="15000"/>
    <d v="2026-01-09T00:00:00"/>
    <s v="IQRA.KHAN"/>
    <s v="Accepted"/>
    <s v="Online Transfer"/>
    <s v="Conversion"/>
    <s v="-"/>
    <s v="-"/>
    <n v="0"/>
  </r>
  <r>
    <n v="1329"/>
    <x v="0"/>
    <s v="BG-3922"/>
    <s v="1UR-0606718"/>
    <s v="BG-4"/>
    <s v="2024-01-19 00:00:00"/>
    <n v="15000"/>
    <s v="Accepted"/>
    <x v="9"/>
    <s v="Eligible"/>
    <n v="15000"/>
    <n v="15000"/>
    <d v="2026-01-09T00:00:00"/>
    <s v="IQRA.KHAN"/>
    <s v="Accepted"/>
    <s v="Cash Deposit"/>
    <s v="Renewal"/>
    <s v="-"/>
    <s v="-"/>
    <n v="0"/>
  </r>
  <r>
    <n v="1330"/>
    <x v="0"/>
    <s v="BZJ-810"/>
    <s v="K12MR1016013"/>
    <s v="S00116053"/>
    <s v="2024-12-11 15:04:18"/>
    <n v="12000"/>
    <s v="Accepted"/>
    <x v="9"/>
    <s v="Eligible"/>
    <n v="12000"/>
    <n v="12000"/>
    <d v="2026-01-09T00:00:00"/>
    <s v="IQRA.KHAN"/>
    <s v="Accepted"/>
    <s v="Online Transfer"/>
    <s v="Renewal"/>
    <s v="-"/>
    <s v="-"/>
    <n v="0"/>
  </r>
  <r>
    <n v="1331"/>
    <x v="0"/>
    <s v="BQS-013"/>
    <s v="Z463207"/>
    <s v="NZE170R-4092611"/>
    <s v="2025-01-20 20:33:05"/>
    <n v="12500"/>
    <s v="Accepted"/>
    <x v="9"/>
    <s v="Eligible"/>
    <n v="12500"/>
    <n v="12500"/>
    <d v="2026-01-05T00:00:00"/>
    <s v="IQRA.KHAN"/>
    <s v="Accepted"/>
    <s v="Online Transfer"/>
    <s v="Renewal"/>
    <s v="-"/>
    <s v="-"/>
    <n v="0"/>
  </r>
  <r>
    <n v="1332"/>
    <x v="0"/>
    <s v="AHT-604"/>
    <n v="4464368"/>
    <s v="ZZE121-9014023"/>
    <s v="2025-01-23 21:06:03"/>
    <n v="13000"/>
    <s v="Accepted"/>
    <x v="9"/>
    <s v="Eligible"/>
    <n v="13000"/>
    <n v="13000"/>
    <d v="2026-01-08T00:00:00"/>
    <s v="IQRA.KHAN"/>
    <s v="Accepted"/>
    <s v="Online Transfer"/>
    <s v="Renewal"/>
    <s v="-"/>
    <s v="-"/>
    <n v="0"/>
  </r>
  <r>
    <n v="1333"/>
    <x v="0"/>
    <s v="ABQ-851"/>
    <s v="2A17156"/>
    <n v="7010145"/>
    <s v="2023-01-17 16:56:00"/>
    <n v="13000"/>
    <s v="Accepted"/>
    <x v="9"/>
    <s v="Eligible"/>
    <n v="13000"/>
    <n v="13000"/>
    <d v="2026-01-08T00:00:00"/>
    <s v="IQRA.KHAN"/>
    <s v="Accepted"/>
    <s v="Online Transfer"/>
    <s v="Renewal"/>
    <s v="-"/>
    <s v="-"/>
    <n v="0"/>
  </r>
  <r>
    <n v="1334"/>
    <x v="0"/>
    <s v="ISL22120253"/>
    <s v="L12851029827"/>
    <s v="R047180"/>
    <s v="2025-01-22 15:18:34"/>
    <n v="13000"/>
    <s v="Accepted"/>
    <x v="9"/>
    <s v="Eligible"/>
    <n v="13000"/>
    <n v="13000"/>
    <d v="2026-01-07T00:00:00"/>
    <s v="IQRA.KHAN"/>
    <s v="Accepted"/>
    <s v="Cash Deposit"/>
    <s v="Renewal"/>
    <s v="-"/>
    <s v="-"/>
    <n v="0"/>
  </r>
  <r>
    <n v="1335"/>
    <x v="0"/>
    <s v="BK-0294"/>
    <s v="G4NAMH323983"/>
    <s v="KP308967"/>
    <s v="2024-01-10 00:00:00"/>
    <n v="12000"/>
    <s v="Accepted"/>
    <x v="9"/>
    <s v="Eligible"/>
    <n v="12000"/>
    <n v="12000"/>
    <d v="2026-01-07T00:00:00"/>
    <s v="IQRA.KHAN"/>
    <s v="Accepted"/>
    <s v="Online Transfer"/>
    <s v="Renewal"/>
    <s v="-"/>
    <s v="-"/>
    <n v="0"/>
  </r>
  <r>
    <n v="1336"/>
    <x v="0"/>
    <s v="BFH-367"/>
    <n v="335655"/>
    <n v="1235723"/>
    <s v="2025-01-22 14:35:32"/>
    <n v="13000"/>
    <s v="Accepted"/>
    <x v="9"/>
    <s v="Eligible"/>
    <n v="13000"/>
    <n v="13000"/>
    <d v="2026-01-07T00:00:00"/>
    <s v="IQRA.KHAN"/>
    <s v="Accepted"/>
    <s v="Online Transfer"/>
    <s v="Renewal"/>
    <s v="-"/>
    <s v="-"/>
    <n v="0"/>
  </r>
  <r>
    <n v="1337"/>
    <x v="0"/>
    <s v="BVT-083"/>
    <s v="2A45873"/>
    <s v="NSP150R-7028597"/>
    <s v="2025-01-22 18:06:56"/>
    <n v="15000"/>
    <s v="Accepted"/>
    <x v="9"/>
    <s v="Eligible"/>
    <n v="15000"/>
    <n v="15000"/>
    <d v="2026-01-07T00:00:00"/>
    <s v="IQRA.KHAN"/>
    <s v="Accepted"/>
    <s v="Online Transfer"/>
    <s v="Renewal"/>
    <s v="-"/>
    <s v="-"/>
    <n v="0"/>
  </r>
  <r>
    <n v="1338"/>
    <x v="0"/>
    <s v="KHI213202535"/>
    <s v="Q109237"/>
    <s v="ZRE171R-6088741"/>
    <s v="2026-01-07 00:00:00"/>
    <n v="10000"/>
    <s v="Accepted"/>
    <x v="9"/>
    <s v="Eligible"/>
    <n v="10000"/>
    <n v="10000"/>
    <d v="2026-01-06T00:00:00"/>
    <s v="IQRA.KHAN"/>
    <s v="Accepted"/>
    <s v="Online Transfer"/>
    <s v="Conversion"/>
    <s v="-"/>
    <s v="-"/>
    <n v="0"/>
  </r>
  <r>
    <n v="1339"/>
    <x v="0"/>
    <s v="DX-232"/>
    <s v="Z210513"/>
    <n v="4022517"/>
    <s v="2023-12-29 12:08:46"/>
    <n v="8000"/>
    <s v="Accepted"/>
    <x v="9"/>
    <s v="Eligible"/>
    <n v="8000"/>
    <n v="8000"/>
    <d v="2026-01-06T00:00:00"/>
    <s v="IQRA.KHAN"/>
    <s v="Accepted"/>
    <s v="Online Transfer"/>
    <s v="Renewal"/>
    <s v="-"/>
    <s v="-"/>
    <n v="0"/>
  </r>
  <r>
    <n v="1340"/>
    <x v="0"/>
    <s v="BSU-103"/>
    <n v="167144"/>
    <n v="10067130"/>
    <s v="2021-01-12 14:31:00"/>
    <n v="12500"/>
    <s v="Accepted"/>
    <x v="9"/>
    <s v="Eligible"/>
    <n v="12500"/>
    <n v="12500"/>
    <d v="2026-01-04T00:00:00"/>
    <s v="IQRA.KHAN"/>
    <s v="Accepted"/>
    <s v="Online Transfer"/>
    <s v="Renewal"/>
    <s v="-"/>
    <s v="-"/>
    <n v="0"/>
  </r>
  <r>
    <n v="1341"/>
    <x v="0"/>
    <s v="LC-1663"/>
    <s v="1GD5288643"/>
    <s v="GUN126R-5558748"/>
    <s v="2025-01-10 00:00:00"/>
    <n v="12500"/>
    <s v="Accepted"/>
    <x v="9"/>
    <s v="Eligible"/>
    <n v="12500"/>
    <n v="12500"/>
    <d v="2026-01-03T00:00:00"/>
    <s v="IQRA.KHAN"/>
    <s v="Accepted"/>
    <s v="Online Transfer"/>
    <s v="Renewal"/>
    <s v="-"/>
    <s v="-"/>
    <n v="0"/>
  </r>
  <r>
    <n v="1342"/>
    <x v="0"/>
    <s v="KHI41202530"/>
    <n v="1024149"/>
    <n v="206815"/>
    <s v="2025-01-04 17:50:34"/>
    <n v="12500"/>
    <s v="Accepted"/>
    <x v="9"/>
    <s v="Eligible"/>
    <n v="12500"/>
    <n v="12500"/>
    <d v="2026-01-03T00:00:00"/>
    <s v="IQRA.KHAN"/>
    <s v="Accepted"/>
    <s v="Online Transfer"/>
    <s v="Renewal"/>
    <s v="-"/>
    <s v="-"/>
    <n v="0"/>
  </r>
  <r>
    <n v="1343"/>
    <x v="0"/>
    <s v="KHI1812287"/>
    <s v="KHI-208379"/>
    <n v="1108380"/>
    <s v="2022-01-18 18:18:33"/>
    <n v="12500"/>
    <s v="Accepted"/>
    <x v="9"/>
    <s v="Eligible"/>
    <n v="12500"/>
    <n v="12500"/>
    <d v="2026-01-03T00:00:00"/>
    <s v="IQRA.KHAN"/>
    <s v="Accepted"/>
    <s v="Online Transfer"/>
    <s v="Renewal"/>
    <s v="-"/>
    <s v="-"/>
    <n v="0"/>
  </r>
  <r>
    <n v="1344"/>
    <x v="0"/>
    <s v="GBC-474"/>
    <s v="2ZR-0374558"/>
    <s v="ZRE172R-7073808"/>
    <s v="2022-01-18 11:19:56"/>
    <n v="12500"/>
    <s v="Accepted"/>
    <x v="9"/>
    <s v="Eligible"/>
    <n v="12500"/>
    <n v="12500"/>
    <d v="2026-01-03T00:00:00"/>
    <s v="IQRA.KHAN"/>
    <s v="Accepted"/>
    <s v="Online Transfer"/>
    <s v="Renewal"/>
    <s v="-"/>
    <s v="-"/>
    <n v="0"/>
  </r>
  <r>
    <n v="1345"/>
    <x v="0"/>
    <s v="SA-7156"/>
    <s v="R06AR1002214"/>
    <s v="SA-7156"/>
    <s v="2025-01-14 13:45:34"/>
    <n v="11000"/>
    <s v="Accepted"/>
    <x v="9"/>
    <s v="Eligible"/>
    <n v="11000"/>
    <n v="11000"/>
    <d v="2026-01-02T00:00:00"/>
    <s v="IQRA.KHAN"/>
    <s v="Accepted"/>
    <s v="Online Transfer"/>
    <s v="Renewal"/>
    <s v="-"/>
    <s v="-"/>
    <n v="0"/>
  </r>
  <r>
    <n v="1346"/>
    <x v="0"/>
    <s v="JHL17120251"/>
    <n v="1004334"/>
    <s v="RR004349"/>
    <s v="2025-01-17 13:01:32"/>
    <n v="12500"/>
    <s v="Accepted"/>
    <x v="9"/>
    <s v="Eligible"/>
    <n v="12500"/>
    <n v="12500"/>
    <d v="2026-01-02T00:00:00"/>
    <s v="IQRA.KHAN"/>
    <s v="Accepted"/>
    <s v="Online Transfer"/>
    <s v="Renewal"/>
    <s v="-"/>
    <s v="-"/>
    <n v="0"/>
  </r>
  <r>
    <n v="1347"/>
    <x v="0"/>
    <s v="AUF-804"/>
    <n v="269788"/>
    <s v="C1001541"/>
    <s v="2025-01-17 16:51:38"/>
    <n v="12500"/>
    <s v="Accepted"/>
    <x v="9"/>
    <s v="Eligible"/>
    <n v="12500"/>
    <n v="12500"/>
    <d v="2026-01-02T00:00:00"/>
    <s v="IQRA.KHAN"/>
    <s v="Accepted"/>
    <s v="Online Transfer"/>
    <s v="Renewal"/>
    <s v="-"/>
    <s v="-"/>
    <n v="0"/>
  </r>
  <r>
    <n v="1348"/>
    <x v="0"/>
    <s v="CAV-986"/>
    <s v="R06D-K15451"/>
    <s v="S-100633"/>
    <s v="2025-01-14 14:37:59"/>
    <n v="12500"/>
    <s v="Accepted"/>
    <x v="9"/>
    <s v="Eligible"/>
    <n v="12500"/>
    <n v="12500"/>
    <d v="2026-01-01T00:00:00"/>
    <s v="IQRA.KHAN"/>
    <s v="Accepted"/>
    <s v="Online Transfer"/>
    <s v="Renewal"/>
    <s v="-"/>
    <s v="-"/>
    <n v="0"/>
  </r>
  <r>
    <n v="1349"/>
    <x v="0"/>
    <s v="KHI161202524"/>
    <s v="9Z08263"/>
    <s v="ZVG10R-0907018"/>
    <s v="2025-01-16 16:16:04"/>
    <n v="13000"/>
    <s v="Accepted"/>
    <x v="9"/>
    <s v="Eligible"/>
    <n v="13000"/>
    <n v="13000"/>
    <d v="2026-01-01T00:00:00"/>
    <s v="IQRA.KHAN"/>
    <s v="Accepted"/>
    <s v="Online Transfer"/>
    <s v="Renewal"/>
    <s v="-"/>
    <s v="-"/>
    <n v="0"/>
  </r>
  <r>
    <n v="1350"/>
    <x v="0"/>
    <s v="EA-535"/>
    <n v="1366955"/>
    <n v="2070810"/>
    <s v="2022-08-04 10:04:35"/>
    <n v="8000"/>
    <s v="Accepted"/>
    <x v="9"/>
    <s v="Eligible"/>
    <n v="8000"/>
    <n v="8000"/>
    <d v="2026-01-01T00:00:00"/>
    <s v="IQRA.KHAN"/>
    <s v="Accepted"/>
    <s v="Online Transfer"/>
    <s v="Renewal"/>
    <s v="-"/>
    <s v="-"/>
    <n v="0"/>
  </r>
  <r>
    <n v="1351"/>
    <x v="0"/>
    <s v="LES17-3438"/>
    <n v="1528"/>
    <s v="M019144"/>
    <d v="2021-01-16T00:00:00"/>
    <n v="7500"/>
    <s v="Manually Adjust"/>
    <x v="9"/>
    <s v="Eligible"/>
    <n v="7500"/>
    <n v="7500"/>
    <d v="2026-01-06T00:00:00"/>
    <s v="IQRA.KHAN"/>
    <s v="Manually"/>
    <s v="Cash Deposit"/>
    <s v="Renewal"/>
    <s v="-"/>
    <s v="-"/>
    <m/>
  </r>
  <r>
    <n v="1352"/>
    <x v="0"/>
    <s v="AYU-566"/>
    <n v="1100437"/>
    <s v="SR056711"/>
    <d v="2025-01-30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3"/>
    <x v="0"/>
    <s v="LEB-15-8066"/>
    <s v="LEB-15-8066"/>
    <s v="FR162228"/>
    <d v="2025-01-30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4"/>
    <x v="0"/>
    <s v="LE16A-6166"/>
    <s v="R18Z12902788"/>
    <s v="NFBFC6664GR003564"/>
    <d v="2025-02-03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5"/>
    <x v="0"/>
    <s v="AGC-693"/>
    <s v="PK10B224798"/>
    <s v="A1J310PK10124812"/>
    <d v="2025-01-30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6"/>
    <x v="0"/>
    <s v="AQG-266"/>
    <s v="15BG7916316"/>
    <s v="NFBFE1658PR006262"/>
    <d v="2025-01-30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7"/>
    <x v="0"/>
    <s v="AZA-166"/>
    <s v="G4NANH300997"/>
    <s v="NNAQL51AZKP517102"/>
    <d v="2025-01-30T00:00:00"/>
    <n v="10000"/>
    <s v="Manually Adjust"/>
    <x v="9"/>
    <s v="Eligible"/>
    <n v="10000"/>
    <n v="10000"/>
    <d v="2026-01-19T00:00:00"/>
    <s v="IQRA.KHAN"/>
    <s v="Manually"/>
    <s v="Online Transfer"/>
    <s v="Renewal"/>
    <s v="-"/>
    <s v="-"/>
    <m/>
  </r>
  <r>
    <n v="1358"/>
    <x v="0"/>
    <s v="FDV-6140"/>
    <n v="732838"/>
    <n v="849343"/>
    <d v="2024-12-07T00:00:00"/>
    <n v="9710"/>
    <s v="Manually Adjust"/>
    <x v="9"/>
    <s v="Eligible"/>
    <n v="6920"/>
    <n v="6920"/>
    <d v="2026-01-21T00:00:00"/>
    <s v="IQRA.KHAN"/>
    <s v="Manually"/>
    <s v="Cheque"/>
    <s v="Renewal"/>
    <s v="-"/>
    <s v="-"/>
    <m/>
  </r>
  <r>
    <n v="1359"/>
    <x v="0"/>
    <s v="CAX-894"/>
    <s v="6R335835"/>
    <s v="H1235891"/>
    <s v="22-01-2025"/>
    <n v="9500"/>
    <s v="Manually Adjust"/>
    <x v="9"/>
    <s v="Eligible"/>
    <n v="9499"/>
    <n v="9499"/>
    <d v="2026-01-28T00:00:00"/>
    <s v="IQRA.KHAN"/>
    <s v="Manually"/>
    <s v="Online Transfer"/>
    <s v="Renewal"/>
    <s v="-"/>
    <s v="-"/>
    <m/>
  </r>
  <r>
    <n v="1360"/>
    <x v="0"/>
    <s v="BTP-751"/>
    <s v="2A26856"/>
    <s v="NSP150R-7016292"/>
    <s v="20-10-2023"/>
    <n v="10000"/>
    <s v="Manually Adjust"/>
    <x v="9"/>
    <s v="Eligible"/>
    <n v="6681"/>
    <n v="6681"/>
    <d v="2026-01-29T00:00:00"/>
    <s v="IQRA.KHAN"/>
    <s v="Manually"/>
    <s v="Online Transfer"/>
    <s v="Renewal"/>
    <s v="-"/>
    <s v="-"/>
    <m/>
  </r>
  <r>
    <n v="1361"/>
    <x v="0"/>
    <s v="BJ-8346"/>
    <s v="1GD5078391"/>
    <s v="GUN156R-1096667"/>
    <s v="18-11-2023"/>
    <n v="10000"/>
    <s v="Manually Adjust"/>
    <x v="9"/>
    <s v="Eligible"/>
    <n v="6681"/>
    <n v="6681"/>
    <d v="2026-01-29T00:00:00"/>
    <s v="IQRA.KHAN"/>
    <s v="Manually"/>
    <s v="Online Transfer"/>
    <s v="Renewal"/>
    <s v="-"/>
    <s v="-"/>
    <m/>
  </r>
  <r>
    <n v="1362"/>
    <x v="0"/>
    <s v="BAK-945 TBN"/>
    <s v="6R362835"/>
    <s v="NF1AET306H1262652"/>
    <d v="2024-0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3"/>
    <x v="0"/>
    <s v="ATY-573 Razaullah"/>
    <s v="6R333393"/>
    <s v="NF1AET306H1233590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4"/>
    <x v="0"/>
    <s v="ATY-575 M Saeed"/>
    <s v="6R333068"/>
    <s v="NF1AET306H1233543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5"/>
    <x v="0"/>
    <s v="ATY-794 Maqsood Arshad"/>
    <s v="6R333651"/>
    <s v="NF1AET306H1233544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6"/>
    <x v="0"/>
    <s v="ATY-371(SHAHZAD-ABBAS)"/>
    <s v="6R333462"/>
    <s v="NF1AET306H1233486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7"/>
    <x v="0"/>
    <s v="ATY-267 Imran Niaz"/>
    <s v="6R333665"/>
    <s v="NF1AET306H1233541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8"/>
    <x v="0"/>
    <s v="ATY-407 M Arshad"/>
    <s v="6R333558"/>
    <s v="NF1AET306H1233581"/>
    <d v="2025-11-01T00:00:00"/>
    <n v="10000"/>
    <s v="Manually Adjust"/>
    <x v="9"/>
    <s v="Eligible"/>
    <n v="10000"/>
    <n v="10000"/>
    <d v="2026-01-28T00:00:00"/>
    <s v="IQRA.KHAN"/>
    <s v="Manually"/>
    <s v="Cash Deposit"/>
    <s v="Renewal"/>
    <s v="-"/>
    <s v="-"/>
    <m/>
  </r>
  <r>
    <n v="1369"/>
    <x v="0"/>
    <s v="BXE-884"/>
    <s v="PK10K198250"/>
    <s v="NF1AVK31H10098164"/>
    <d v="2022-06-08T00:00:00"/>
    <n v="8217"/>
    <s v="Manually Adjust"/>
    <x v="9"/>
    <s v="Eligible"/>
    <n v="8217"/>
    <n v="8217"/>
    <d v="2026-01-29T00:00:00"/>
    <s v="IQRA.KHAN"/>
    <s v="Manually"/>
    <s v="Online Transfer"/>
    <s v="Renewal"/>
    <s v="-"/>
    <s v="-"/>
    <m/>
  </r>
  <r>
    <n v="1370"/>
    <x v="0"/>
    <s v="BXE-872"/>
    <s v="PK10K198288"/>
    <s v="NF1AVK31H10098270"/>
    <d v="2022-06-08T00:00:00"/>
    <n v="8217"/>
    <s v="Manually Adjust"/>
    <x v="9"/>
    <s v="Eligible"/>
    <n v="8217"/>
    <n v="8217"/>
    <d v="2026-01-29T00:00:00"/>
    <s v="IQRA.KHAN"/>
    <s v="Manually"/>
    <s v="Online Transfer"/>
    <s v="Renewal"/>
    <s v="-"/>
    <s v="-"/>
    <m/>
  </r>
  <r>
    <n v="1371"/>
    <x v="0"/>
    <s v="BXE-871"/>
    <s v="PK10K198323"/>
    <s v="NF1AVK31H10098305"/>
    <d v="2022-06-08T00:00:00"/>
    <n v="8217"/>
    <s v="Manually Adjust"/>
    <x v="9"/>
    <s v="Eligible"/>
    <n v="8217"/>
    <n v="8217"/>
    <d v="2026-01-29T00:00:00"/>
    <s v="IQRA.KHAN"/>
    <s v="Manually"/>
    <s v="Online Transfer"/>
    <s v="Renewal"/>
    <s v="-"/>
    <s v="-"/>
    <m/>
  </r>
  <r>
    <n v="1372"/>
    <x v="0"/>
    <s v="BXE-867"/>
    <s v="PK10K198304"/>
    <s v="NF1AVK31H10098173"/>
    <d v="2022-06-08T00:00:00"/>
    <n v="8217"/>
    <s v="Manually Adjust"/>
    <x v="9"/>
    <s v="Eligible"/>
    <n v="8217"/>
    <n v="8217"/>
    <d v="2026-01-29T00:00:00"/>
    <s v="IQRA.KHAN"/>
    <s v="Manually"/>
    <s v="Online Transfer"/>
    <s v="Renewal"/>
    <s v="-"/>
    <s v="-"/>
    <m/>
  </r>
  <r>
    <n v="1373"/>
    <x v="0"/>
    <s v="BXE-865"/>
    <s v="PK10K198277"/>
    <s v="NF1AVK31H10098288"/>
    <d v="2022-06-08T00:00:00"/>
    <n v="8217"/>
    <s v="Manually Adjust"/>
    <x v="9"/>
    <s v="Eligible"/>
    <n v="8217"/>
    <n v="8217"/>
    <d v="2026-01-29T00:00:00"/>
    <s v="IQRA.KHAN"/>
    <s v="Manually"/>
    <s v="Online Transfer"/>
    <s v="Renewal"/>
    <s v="-"/>
    <s v="-"/>
    <m/>
  </r>
  <r>
    <n v="1374"/>
    <x v="0"/>
    <s v="AUG-447"/>
    <s v="2A72152"/>
    <s v="NSP150R-7049338"/>
    <s v="24-1-2025"/>
    <n v="7520"/>
    <s v="Manually Adjust"/>
    <x v="9"/>
    <s v="Eligible"/>
    <n v="7520"/>
    <n v="7520"/>
    <d v="2026-01-30T00:00:00"/>
    <s v="IQRA.KHAN"/>
    <s v="Manually"/>
    <s v="Cheque"/>
    <s v="Renewal"/>
    <s v="-"/>
    <s v="-"/>
    <m/>
  </r>
  <r>
    <n v="1375"/>
    <x v="0"/>
    <s v="AUG-863"/>
    <s v="2A72106"/>
    <s v="NSP150R-7049337"/>
    <s v="24-1-2025"/>
    <n v="7520"/>
    <s v="Manually Adjust"/>
    <x v="9"/>
    <s v="Eligible"/>
    <n v="7520"/>
    <n v="7520"/>
    <d v="2026-01-30T00:00:00"/>
    <s v="IQRA.KHAN"/>
    <s v="Manually"/>
    <s v="Cheque"/>
    <s v="Renewal"/>
    <s v="-"/>
    <s v="-"/>
    <m/>
  </r>
  <r>
    <n v="1376"/>
    <x v="0"/>
    <s v="AUG-978"/>
    <s v="2A72104"/>
    <s v="NSP150R-7049339"/>
    <s v="24-1-2025"/>
    <n v="7520"/>
    <s v="Manually Adjust"/>
    <x v="9"/>
    <s v="Eligible"/>
    <n v="7520"/>
    <n v="7520"/>
    <d v="2026-01-30T00:00:00"/>
    <s v="IQRA.KHAN"/>
    <s v="Manually"/>
    <s v="Cheque"/>
    <s v="Renewal"/>
    <s v="-"/>
    <s v="-"/>
    <m/>
  </r>
  <r>
    <n v="1377"/>
    <x v="0"/>
    <s v="AUG-543"/>
    <s v="2A72090"/>
    <s v="NSP150R-7049270"/>
    <s v="24-1-2025"/>
    <n v="7520"/>
    <s v="Manually Adjust"/>
    <x v="9"/>
    <s v="Eligible"/>
    <n v="7520"/>
    <n v="7520"/>
    <d v="2026-01-30T00:00:00"/>
    <s v="IQRA.KHAN"/>
    <s v="Manually"/>
    <s v="Cheque"/>
    <s v="Renewal"/>
    <s v="-"/>
    <s v="-"/>
    <m/>
  </r>
  <r>
    <n v="1378"/>
    <x v="0"/>
    <s v="KHI13220258"/>
    <s v="6R337086"/>
    <n v="1237199"/>
    <s v="2025-02-13 15:34:02"/>
    <n v="16000"/>
    <s v="Accepted"/>
    <x v="10"/>
    <s v="Eligible"/>
    <n v="16000"/>
    <n v="16000"/>
    <d v="2026-01-30T00:00:00"/>
    <s v="MUHAMMAD.UMER"/>
    <s v="Accepted"/>
    <s v="Online Transfer"/>
    <s v="Renewal"/>
    <s v="-"/>
    <s v="-"/>
    <n v="0"/>
  </r>
  <r>
    <n v="1379"/>
    <x v="0"/>
    <s v="KHI132202510"/>
    <s v="2TRB220240"/>
    <s v="R0894607"/>
    <s v="2025-02-13 14:23:45"/>
    <n v="18000"/>
    <s v="Accepted"/>
    <x v="10"/>
    <s v="Eligible"/>
    <n v="18000"/>
    <n v="18000"/>
    <d v="2026-01-29T00:00:00"/>
    <s v="MUHAMMAD.UMER"/>
    <s v="Accepted"/>
    <s v="Online Transfer"/>
    <s v="Renewal"/>
    <s v="-"/>
    <s v="-"/>
    <n v="0"/>
  </r>
  <r>
    <n v="1380"/>
    <x v="0"/>
    <s v="BSV-682"/>
    <s v="2A02339"/>
    <n v="7000793"/>
    <s v="2025-02-12 19:33:41"/>
    <n v="14000"/>
    <s v="Accepted"/>
    <x v="10"/>
    <s v="Eligible"/>
    <n v="14000"/>
    <n v="14000"/>
    <d v="2026-01-28T00:00:00"/>
    <s v="MUHAMMAD.UMER"/>
    <s v="Accepted"/>
    <s v="Online Transfer"/>
    <s v="Renewal"/>
    <s v="-"/>
    <s v="-"/>
    <n v="0"/>
  </r>
  <r>
    <n v="1381"/>
    <x v="0"/>
    <s v="BGF-851"/>
    <s v="Z410448"/>
    <s v="R-4066981"/>
    <s v="2024-12-31 17:48:03"/>
    <n v="15000"/>
    <s v="Accepted"/>
    <x v="10"/>
    <s v="Eligible"/>
    <n v="15000"/>
    <n v="15000"/>
    <d v="2026-01-28T00:00:00"/>
    <s v="MUHAMMAD.UMER"/>
    <s v="Accepted"/>
    <s v="Online Transfer"/>
    <s v="Renewal"/>
    <s v="-"/>
    <s v="-"/>
    <n v="0"/>
  </r>
  <r>
    <n v="1382"/>
    <x v="0"/>
    <s v="AVP-140"/>
    <s v="AVP-140"/>
    <s v="A200A-0078444"/>
    <s v="2024-10-22 11:32:55"/>
    <n v="12000"/>
    <s v="Accepted"/>
    <x v="10"/>
    <s v="Eligible"/>
    <n v="12000"/>
    <n v="12000"/>
    <d v="2026-01-27T00:00:00"/>
    <s v="MUHAMMAD.UMER"/>
    <s v="Accepted"/>
    <s v="Online Transfer"/>
    <s v="Renewal"/>
    <s v="-"/>
    <s v="-"/>
    <n v="0"/>
  </r>
  <r>
    <n v="1383"/>
    <x v="0"/>
    <s v="BNR-685"/>
    <s v="L13Z17521484"/>
    <s v="NFBGM1641JR237526"/>
    <s v="2025-02-11 17:59:04"/>
    <n v="14000"/>
    <s v="Accepted"/>
    <x v="10"/>
    <s v="Eligible"/>
    <n v="14000"/>
    <n v="14000"/>
    <d v="2026-01-27T00:00:00"/>
    <s v="MUHAMMAD.UMER"/>
    <s v="Accepted"/>
    <s v="Cash Deposit"/>
    <s v="Renewal"/>
    <s v="-"/>
    <s v="-"/>
    <n v="0"/>
  </r>
  <r>
    <n v="1384"/>
    <x v="0"/>
    <s v="CAM-304"/>
    <s v="6R319761"/>
    <s v="NF1AET306H1219783"/>
    <s v="2025-01-23 16:35:37"/>
    <n v="15000"/>
    <s v="Accepted"/>
    <x v="10"/>
    <s v="Eligible"/>
    <n v="15000"/>
    <n v="15000"/>
    <d v="2026-01-27T00:00:00"/>
    <s v="MUHAMMAD.UMER"/>
    <s v="Accepted"/>
    <s v="Online Transfer"/>
    <s v="Renewal"/>
    <s v="-"/>
    <s v="-"/>
    <n v="0"/>
  </r>
  <r>
    <n v="1385"/>
    <x v="0"/>
    <s v="KHI92202418"/>
    <s v="6R296769"/>
    <s v="H1196817"/>
    <s v="2024-02-09 22:13:37"/>
    <n v="16000"/>
    <s v="Accepted"/>
    <x v="10"/>
    <s v="Eligible"/>
    <n v="16000"/>
    <n v="16000"/>
    <d v="2026-01-27T00:00:00"/>
    <s v="MUHAMMAD.UMER"/>
    <s v="Accepted"/>
    <s v="Online Transfer"/>
    <s v="Renewal"/>
    <s v="-"/>
    <s v="-"/>
    <n v="0"/>
  </r>
  <r>
    <n v="1386"/>
    <x v="0"/>
    <s v="KZ-1633"/>
    <s v="1GD0788282"/>
    <n v="5538404"/>
    <s v="2024-02-09 18:20:06"/>
    <n v="16000"/>
    <s v="Accepted"/>
    <x v="10"/>
    <s v="Eligible"/>
    <n v="16000"/>
    <n v="16000"/>
    <d v="2026-01-27T00:00:00"/>
    <s v="MUHAMMAD.UMER"/>
    <s v="Accepted"/>
    <s v="Online Transfer"/>
    <s v="Renewal"/>
    <s v="-"/>
    <s v="-"/>
    <n v="0"/>
  </r>
  <r>
    <n v="1387"/>
    <x v="0"/>
    <s v="LHE6220259"/>
    <n v="1024213"/>
    <s v="S00206862"/>
    <s v="2025-02-06 15:28:50"/>
    <n v="18000"/>
    <s v="Accepted"/>
    <x v="10"/>
    <s v="Eligible"/>
    <n v="18000"/>
    <n v="18000"/>
    <d v="2026-01-26T00:00:00"/>
    <s v="MUHAMMAD.UMER"/>
    <s v="Accepted"/>
    <s v="Online Transfer"/>
    <s v="Renewal"/>
    <s v="-"/>
    <s v="-"/>
    <n v="0"/>
  </r>
  <r>
    <n v="1388"/>
    <x v="0"/>
    <s v="AZA-882"/>
    <n v="312060"/>
    <n v="513649"/>
    <s v="2021-11-03 14:10:26"/>
    <n v="14000"/>
    <s v="Accepted"/>
    <x v="10"/>
    <s v="Eligible"/>
    <n v="14000"/>
    <n v="14000"/>
    <d v="2026-01-26T00:00:00"/>
    <s v="MUHAMMAD.UMER"/>
    <s v="Accepted"/>
    <s v="Online Transfer"/>
    <s v="Renewal"/>
    <s v="-"/>
    <s v="-"/>
    <n v="0"/>
  </r>
  <r>
    <n v="1389"/>
    <x v="0"/>
    <s v="CBA-055"/>
    <s v="Q372221"/>
    <s v="R-7071433"/>
    <s v="2025-02-08 18:11:33"/>
    <n v="15000"/>
    <s v="Accepted"/>
    <x v="10"/>
    <s v="Eligible"/>
    <n v="15000"/>
    <n v="15000"/>
    <d v="2026-01-26T00:00:00"/>
    <s v="MUHAMMAD.UMER"/>
    <s v="Accepted"/>
    <s v="Cash Deposit"/>
    <s v="Renewal"/>
    <s v="-"/>
    <s v="-"/>
    <n v="0"/>
  </r>
  <r>
    <n v="1390"/>
    <x v="0"/>
    <s v="BR-0381"/>
    <s v="1GD0913998"/>
    <s v="R1094258"/>
    <s v="2024-02-01 20:58:29"/>
    <n v="12000"/>
    <s v="Accepted"/>
    <x v="10"/>
    <s v="Eligible"/>
    <n v="12000"/>
    <n v="12000"/>
    <d v="2026-01-26T00:00:00"/>
    <s v="MUHAMMAD.UMER"/>
    <s v="Accepted"/>
    <s v="Online Transfer"/>
    <s v="Renewal"/>
    <s v="-"/>
    <s v="-"/>
    <n v="0"/>
  </r>
  <r>
    <n v="1391"/>
    <x v="0"/>
    <s v="LED18-2751"/>
    <n v="203104"/>
    <s v="R034420"/>
    <s v="2024-02-01 17:55:20"/>
    <n v="16000"/>
    <s v="Accepted"/>
    <x v="10"/>
    <s v="Eligible"/>
    <n v="16000"/>
    <n v="16000"/>
    <d v="2026-01-26T00:00:00"/>
    <s v="MUHAMMAD.UMER"/>
    <s v="Accepted"/>
    <s v="Online Transfer"/>
    <s v="Renewal"/>
    <s v="-"/>
    <s v="-"/>
    <n v="0"/>
  </r>
  <r>
    <n v="1392"/>
    <x v="0"/>
    <s v="AZA-746"/>
    <s v="R06AV870777"/>
    <s v="AZA-746"/>
    <s v="2025-02-06 18:09:26"/>
    <n v="15000"/>
    <s v="Accepted"/>
    <x v="10"/>
    <s v="Eligible"/>
    <n v="15000"/>
    <n v="15000"/>
    <d v="2026-01-26T00:00:00"/>
    <s v="MUHAMMAD.UMER"/>
    <s v="Accepted"/>
    <s v="Online Transfer"/>
    <s v="Renewal"/>
    <s v="-"/>
    <s v="-"/>
    <n v="0"/>
  </r>
  <r>
    <n v="1393"/>
    <x v="0"/>
    <s v="AXK-540"/>
    <s v="L15Z14808231"/>
    <s v="R024948"/>
    <s v="2025-02-07 15:24:59"/>
    <n v="17000"/>
    <s v="Accepted"/>
    <x v="10"/>
    <s v="Eligible"/>
    <n v="17000"/>
    <n v="17000"/>
    <d v="2026-01-24T00:00:00"/>
    <s v="MUHAMMAD.UMER"/>
    <s v="Accepted"/>
    <s v="Online Transfer"/>
    <s v="Renewal"/>
    <s v="-"/>
    <s v="-"/>
    <n v="0"/>
  </r>
  <r>
    <n v="1394"/>
    <x v="0"/>
    <s v="BZL-544"/>
    <s v="Q365893"/>
    <s v="R-7065077"/>
    <s v="2024-02-01 21:09:45"/>
    <n v="11000"/>
    <s v="Accepted"/>
    <x v="10"/>
    <s v="Eligible"/>
    <n v="11000"/>
    <n v="11000"/>
    <d v="2026-01-23T00:00:00"/>
    <s v="MUHAMMAD.UMER"/>
    <s v="Accepted"/>
    <s v="Online Transfer"/>
    <s v="Renewal"/>
    <s v="-"/>
    <s v="-"/>
    <n v="0"/>
  </r>
  <r>
    <n v="1395"/>
    <x v="0"/>
    <s v="BNG-086"/>
    <s v="Z533665"/>
    <s v="NZE170R-4160108"/>
    <s v="2025-02-07 18:29:31"/>
    <n v="16000"/>
    <s v="Accepted"/>
    <x v="10"/>
    <s v="Eligible"/>
    <n v="16000"/>
    <n v="16000"/>
    <d v="2026-01-23T00:00:00"/>
    <s v="MUHAMMAD.UMER"/>
    <s v="Accepted"/>
    <s v="Online Transfer"/>
    <s v="Renewal"/>
    <s v="-"/>
    <s v="-"/>
    <n v="0"/>
  </r>
  <r>
    <n v="1396"/>
    <x v="0"/>
    <s v="SUK17102229"/>
    <s v="6R252955"/>
    <s v="NF1AET306H1152948"/>
    <s v="2026-01-23 00:00:00"/>
    <n v="10000"/>
    <s v="Accepted"/>
    <x v="10"/>
    <s v="Eligible"/>
    <n v="10000"/>
    <n v="10000"/>
    <d v="2026-01-23T00:00:00"/>
    <s v="MUHAMMAD.UMER"/>
    <s v="Accepted"/>
    <s v="Online Transfer"/>
    <s v="Conversion"/>
    <s v="-"/>
    <s v="-"/>
    <n v="0"/>
  </r>
  <r>
    <n v="1397"/>
    <x v="0"/>
    <s v="BVQ-476"/>
    <s v="Q081725"/>
    <s v="ZRE171R6059215"/>
    <s v="2026-01-22 00:00:00"/>
    <n v="15000"/>
    <s v="Accepted"/>
    <x v="10"/>
    <s v="Eligible"/>
    <n v="15000"/>
    <n v="15000"/>
    <d v="2026-01-22T00:00:00"/>
    <s v="MUHAMMAD.UMER"/>
    <s v="Accepted"/>
    <s v="Cash Deposit"/>
    <s v="Conversion"/>
    <s v="-"/>
    <s v="-"/>
    <n v="0"/>
  </r>
  <r>
    <n v="1398"/>
    <x v="0"/>
    <s v="CAJ-360"/>
    <n v="1022540"/>
    <s v="00205216"/>
    <s v="2025-02-06 18:17:55"/>
    <n v="16000"/>
    <s v="Accepted"/>
    <x v="10"/>
    <s v="Eligible"/>
    <n v="16000"/>
    <n v="16000"/>
    <d v="2026-01-22T00:00:00"/>
    <s v="MUHAMMAD.UMER"/>
    <s v="Accepted"/>
    <s v="Online Transfer"/>
    <s v="Renewal"/>
    <s v="-"/>
    <s v="-"/>
    <n v="0"/>
  </r>
  <r>
    <n v="1399"/>
    <x v="0"/>
    <s v="LC-7697"/>
    <s v="1GD5330524"/>
    <s v="H5560168"/>
    <s v="2025-02-03 10:36:37"/>
    <n v="15000"/>
    <s v="Accepted"/>
    <x v="10"/>
    <s v="Eligible"/>
    <n v="15000"/>
    <n v="15000"/>
    <d v="2026-01-21T00:00:00"/>
    <s v="MUHAMMAD.UMER"/>
    <s v="Accepted"/>
    <s v="Online Transfer"/>
    <s v="Renewal"/>
    <s v="-"/>
    <s v="-"/>
    <n v="0"/>
  </r>
  <r>
    <n v="1400"/>
    <x v="0"/>
    <s v="BYW-844"/>
    <s v="6R278884"/>
    <s v="H1178820"/>
    <s v="2023-01-31 12:15:47"/>
    <n v="16000"/>
    <s v="Accepted"/>
    <x v="10"/>
    <s v="Eligible"/>
    <n v="16000"/>
    <n v="16000"/>
    <d v="2026-01-21T00:00:00"/>
    <s v="MUHAMMAD.UMER"/>
    <s v="Accepted"/>
    <s v="Online Transfer"/>
    <s v="Renewal"/>
    <s v="-"/>
    <s v="-"/>
    <n v="0"/>
  </r>
  <r>
    <n v="1401"/>
    <x v="0"/>
    <s v="BCW-140"/>
    <s v="Q366781"/>
    <s v="R-7065983"/>
    <s v="2024-01-31 11:41:37"/>
    <n v="12000"/>
    <s v="Accepted"/>
    <x v="10"/>
    <s v="Eligible"/>
    <n v="12000"/>
    <n v="12000"/>
    <d v="2026-01-20T00:00:00"/>
    <s v="MUHAMMAD.UMER"/>
    <s v="Accepted"/>
    <s v="Online Transfer"/>
    <s v="Renewal"/>
    <s v="-"/>
    <s v="-"/>
    <n v="0"/>
  </r>
  <r>
    <n v="1402"/>
    <x v="0"/>
    <s v="BJH-630"/>
    <s v="1LM6809074"/>
    <n v="2235253"/>
    <s v="2024-02-01 00:00:00"/>
    <n v="14000"/>
    <s v="Accepted"/>
    <x v="10"/>
    <s v="Eligible"/>
    <n v="14000"/>
    <n v="14000"/>
    <d v="2026-01-20T00:00:00"/>
    <s v="MUHAMMAD.UMER"/>
    <s v="Accepted"/>
    <s v="Online Transfer"/>
    <s v="Renewal"/>
    <s v="-"/>
    <s v="-"/>
    <n v="0"/>
  </r>
  <r>
    <n v="1403"/>
    <x v="0"/>
    <s v="BEY-547"/>
    <n v="24431521795"/>
    <s v="NF9EFUA55R2010946"/>
    <s v="2026-01-21 00:00:00"/>
    <n v="13000"/>
    <s v="Accepted"/>
    <x v="10"/>
    <s v="Eligible"/>
    <n v="13000"/>
    <n v="13000"/>
    <d v="2026-01-20T00:00:00"/>
    <s v="MUHAMMAD.UMER"/>
    <s v="Accepted"/>
    <s v="Online Transfer"/>
    <s v="Conversion"/>
    <s v="-"/>
    <s v="-"/>
    <n v="0"/>
  </r>
  <r>
    <n v="1404"/>
    <x v="0"/>
    <s v="BX-0009"/>
    <s v="1UR-0212285"/>
    <s v="URJ202-4003925"/>
    <s v="2025-01-30 11:58:48"/>
    <n v="12000"/>
    <s v="Accepted"/>
    <x v="10"/>
    <s v="Eligible"/>
    <n v="12000"/>
    <n v="12000"/>
    <d v="2026-01-20T00:00:00"/>
    <s v="MUHAMMAD.UMER"/>
    <s v="Accepted"/>
    <s v="Cheque Deposit"/>
    <s v="Renewal"/>
    <s v="-"/>
    <s v="-"/>
    <n v="0"/>
  </r>
  <r>
    <n v="1405"/>
    <x v="0"/>
    <s v="ALC-796"/>
    <s v="6R237443"/>
    <n v="1137483"/>
    <s v="2025-01-31 12:14:13"/>
    <n v="13000"/>
    <s v="Accepted"/>
    <x v="10"/>
    <s v="Eligible"/>
    <n v="13000"/>
    <n v="13000"/>
    <d v="2026-01-20T00:00:00"/>
    <s v="MUHAMMAD.UMER"/>
    <s v="Accepted"/>
    <s v="Online Transfer"/>
    <s v="Renewal"/>
    <s v="-"/>
    <s v="-"/>
    <n v="0"/>
  </r>
  <r>
    <n v="1406"/>
    <x v="0"/>
    <s v="LHE25120249"/>
    <n v="81015022"/>
    <s v="PR035958"/>
    <s v="2024-01-25 16:58:10"/>
    <n v="14100"/>
    <s v="Accepted"/>
    <x v="10"/>
    <s v="Eligible"/>
    <n v="14100"/>
    <n v="14100"/>
    <d v="2026-01-20T00:00:00"/>
    <s v="MUHAMMAD.UMER"/>
    <s v="Accepted"/>
    <s v="Cheque Deposit"/>
    <s v="Renewal"/>
    <s v="-"/>
    <s v="-"/>
    <n v="0"/>
  </r>
  <r>
    <n v="1407"/>
    <x v="0"/>
    <s v="BMG-388"/>
    <s v="PK10B158398"/>
    <s v="A1J310PK18838390"/>
    <s v="2025-01-28 15:01:23"/>
    <n v="12000"/>
    <s v="Accepted"/>
    <x v="10"/>
    <s v="Eligible"/>
    <n v="12000"/>
    <n v="12000"/>
    <d v="2026-01-20T00:00:00"/>
    <s v="MUHAMMAD.UMER"/>
    <s v="Accepted"/>
    <s v="Online Transfer"/>
    <s v="Renewal"/>
    <s v="-"/>
    <s v="-"/>
    <n v="0"/>
  </r>
  <r>
    <n v="1408"/>
    <x v="0"/>
    <s v="APV-958"/>
    <n v="124461"/>
    <n v="1024414"/>
    <s v="2026-01-19 00:00:00"/>
    <n v="14000"/>
    <s v="Accepted"/>
    <x v="10"/>
    <s v="Eligible"/>
    <n v="14000"/>
    <n v="14000"/>
    <d v="2026-01-19T00:00:00"/>
    <s v="MUHAMMAD.UMER"/>
    <s v="Accepted"/>
    <s v="Online Transfer"/>
    <s v="Conversion"/>
    <s v="-"/>
    <s v="-"/>
    <n v="0"/>
  </r>
  <r>
    <n v="1409"/>
    <x v="0"/>
    <s v="APG-857"/>
    <n v="209916"/>
    <n v="1109755"/>
    <s v="2021-02-03 17:45:20"/>
    <n v="13000"/>
    <s v="Accepted"/>
    <x v="10"/>
    <s v="Eligible"/>
    <n v="13000"/>
    <n v="13000"/>
    <d v="2026-01-19T00:00:00"/>
    <s v="MUHAMMAD.UMER"/>
    <s v="Accepted"/>
    <s v="Online Transfer"/>
    <s v="Renewal"/>
    <s v="-"/>
    <s v="-"/>
    <n v="0"/>
  </r>
  <r>
    <n v="1410"/>
    <x v="0"/>
    <s v="BFR-535"/>
    <n v="17444095"/>
    <s v="GR184753"/>
    <s v="2023-02-02 14:31:41"/>
    <n v="13000"/>
    <s v="Accepted"/>
    <x v="10"/>
    <s v="Eligible"/>
    <n v="13000"/>
    <n v="13000"/>
    <d v="2026-01-19T00:00:00"/>
    <s v="MUHAMMAD.UMER"/>
    <s v="Accepted"/>
    <s v="Online Transfer"/>
    <s v="Renewal"/>
    <s v="-"/>
    <s v="-"/>
    <n v="0"/>
  </r>
  <r>
    <n v="1411"/>
    <x v="0"/>
    <s v="ARN-168"/>
    <s v="H563522"/>
    <s v="R1001417"/>
    <s v="2024-02-03 14:53:42"/>
    <n v="13000"/>
    <s v="Accepted"/>
    <x v="10"/>
    <s v="Eligible"/>
    <n v="13000"/>
    <n v="13000"/>
    <d v="2026-01-19T00:00:00"/>
    <s v="MUHAMMAD.UMER"/>
    <s v="Accepted"/>
    <s v="Online Transfer"/>
    <s v="Renewal"/>
    <s v="-"/>
    <s v="-"/>
    <n v="0"/>
  </r>
  <r>
    <n v="1412"/>
    <x v="0"/>
    <s v="GUJ29120251"/>
    <n v="1030805"/>
    <s v="SR048151"/>
    <s v="2025-01-30 13:44:35"/>
    <n v="14000"/>
    <s v="Accepted"/>
    <x v="10"/>
    <s v="Eligible"/>
    <n v="14000"/>
    <n v="14000"/>
    <d v="2026-01-17T00:00:00"/>
    <s v="MUHAMMAD.UMER"/>
    <s v="Accepted"/>
    <s v="Online Transfer"/>
    <s v="Renewal"/>
    <s v="-"/>
    <s v="-"/>
    <n v="0"/>
  </r>
  <r>
    <n v="1413"/>
    <x v="0"/>
    <s v="BN-2202"/>
    <s v="G4NAPU359583"/>
    <s v="PMHJ2813SPN215675"/>
    <s v="2024-01-25 17:42:28"/>
    <n v="15000"/>
    <s v="Accepted"/>
    <x v="10"/>
    <s v="Eligible"/>
    <n v="15000"/>
    <n v="15000"/>
    <d v="2026-01-17T00:00:00"/>
    <s v="MUHAMMAD.UMER"/>
    <s v="Accepted"/>
    <s v="Online Transfer"/>
    <s v="Renewal"/>
    <s v="-"/>
    <s v="-"/>
    <n v="0"/>
  </r>
  <r>
    <n v="1414"/>
    <x v="0"/>
    <s v="BL-1787"/>
    <s v="1GD5218466"/>
    <s v="R-1100873"/>
    <s v="2024-02-01 20:54:15"/>
    <n v="14000"/>
    <s v="Accepted"/>
    <x v="10"/>
    <s v="Eligible"/>
    <n v="14000"/>
    <n v="14000"/>
    <d v="2026-01-17T00:00:00"/>
    <s v="MUHAMMAD.UMER"/>
    <s v="Accepted"/>
    <s v="Online Transfer"/>
    <s v="Renewal"/>
    <s v="-"/>
    <s v="-"/>
    <n v="0"/>
  </r>
  <r>
    <n v="1415"/>
    <x v="0"/>
    <s v="MDN1592045"/>
    <n v="16912951"/>
    <s v="064757"/>
    <s v="2026-01-17 00:00:00"/>
    <n v="20000"/>
    <s v="Accepted"/>
    <x v="10"/>
    <s v="Eligible"/>
    <n v="20000"/>
    <n v="20000"/>
    <d v="2026-01-17T00:00:00"/>
    <s v="MUHAMMAD.UMER"/>
    <s v="Accepted"/>
    <s v="Online Transfer"/>
    <s v="Conversion"/>
    <s v="-"/>
    <s v="-"/>
    <n v="0"/>
  </r>
  <r>
    <n v="1416"/>
    <x v="0"/>
    <s v="LEC19-2324"/>
    <s v="R18Z12936921"/>
    <s v="JR040328"/>
    <s v="2025-01-27 12:56:07"/>
    <n v="13000"/>
    <s v="Accepted"/>
    <x v="10"/>
    <s v="Eligible"/>
    <n v="13000"/>
    <n v="13000"/>
    <d v="2026-01-16T00:00:00"/>
    <s v="MUHAMMAD.UMER"/>
    <s v="Accepted"/>
    <s v="Online Transfer"/>
    <s v="Renewal"/>
    <s v="-"/>
    <s v="-"/>
    <n v="0"/>
  </r>
  <r>
    <n v="1417"/>
    <x v="0"/>
    <s v="LHE311202416"/>
    <s v="2TR-FE26933"/>
    <s v="TRJ150-0085807"/>
    <s v="2024-01-31 22:34:40"/>
    <n v="14000"/>
    <s v="Accepted"/>
    <x v="10"/>
    <s v="Eligible"/>
    <n v="14000"/>
    <n v="14000"/>
    <d v="2026-01-16T00:00:00"/>
    <s v="MUHAMMAD.UMER"/>
    <s v="Accepted"/>
    <s v="Cash Deposit"/>
    <s v="Renewal"/>
    <s v="-"/>
    <s v="-"/>
    <n v="0"/>
  </r>
  <r>
    <n v="1418"/>
    <x v="0"/>
    <s v="AAX-950"/>
    <n v="7541509"/>
    <n v="264569"/>
    <s v="2026-01-17 00:00:00"/>
    <n v="20000"/>
    <s v="Accepted"/>
    <x v="10"/>
    <s v="Eligible"/>
    <n v="20000"/>
    <n v="20000"/>
    <d v="2026-01-16T00:00:00"/>
    <s v="MUHAMMAD.UMER"/>
    <s v="Accepted"/>
    <s v="Online Transfer"/>
    <s v="Conversion"/>
    <s v="-"/>
    <s v="-"/>
    <n v="0"/>
  </r>
  <r>
    <n v="1419"/>
    <x v="0"/>
    <s v="LE15-4000"/>
    <s v="Z075756"/>
    <s v="NZE170R4000404"/>
    <s v="2025-01-30 13:29:21"/>
    <n v="15000"/>
    <s v="Accepted"/>
    <x v="10"/>
    <s v="Eligible"/>
    <n v="15000"/>
    <n v="15000"/>
    <d v="2026-01-16T00:00:00"/>
    <s v="MUHAMMAD.UMER"/>
    <s v="Accepted"/>
    <s v="Online Transfer"/>
    <s v="Renewal"/>
    <s v="-"/>
    <s v="-"/>
    <n v="0"/>
  </r>
  <r>
    <n v="1420"/>
    <x v="0"/>
    <s v="AGA-039"/>
    <s v="Q042523"/>
    <s v="R-6020020"/>
    <s v="2025-01-24 16:55:19"/>
    <n v="10000"/>
    <s v="Accepted"/>
    <x v="10"/>
    <s v="Eligible"/>
    <n v="10000"/>
    <n v="10000"/>
    <d v="2026-01-15T00:00:00"/>
    <s v="MUHAMMAD.UMER"/>
    <s v="Accepted"/>
    <s v="Online Transfer"/>
    <s v="Renewal"/>
    <s v="-"/>
    <s v="-"/>
    <n v="0"/>
  </r>
  <r>
    <n v="1421"/>
    <x v="0"/>
    <s v="LHE24102277"/>
    <s v="6R250867"/>
    <n v="1152203"/>
    <s v="2022-10-24 16:12:16"/>
    <n v="14000"/>
    <s v="Accepted"/>
    <x v="10"/>
    <s v="Eligible"/>
    <n v="14000"/>
    <n v="14000"/>
    <d v="2026-01-15T00:00:00"/>
    <s v="MUHAMMAD.UMER"/>
    <s v="Accepted"/>
    <s v="Online Transfer"/>
    <s v="Renewal"/>
    <s v="-"/>
    <s v="-"/>
    <n v="0"/>
  </r>
  <r>
    <n v="1422"/>
    <x v="0"/>
    <s v="KHI28120254"/>
    <n v="93239130"/>
    <s v="RH192198"/>
    <s v="2025-01-28 12:46:57"/>
    <n v="16000"/>
    <s v="Accepted"/>
    <x v="10"/>
    <s v="Eligible"/>
    <n v="16000"/>
    <n v="16000"/>
    <d v="2026-01-14T00:00:00"/>
    <s v="MUHAMMAD.UMER"/>
    <s v="Accepted"/>
    <s v="Online Transfer"/>
    <s v="Renewal"/>
    <s v="-"/>
    <s v="-"/>
    <n v="0"/>
  </r>
  <r>
    <n v="1423"/>
    <x v="0"/>
    <s v="LE18-9066"/>
    <s v="18Z12926202"/>
    <s v="HR029529"/>
    <s v="2025-01-24 15:25:24"/>
    <n v="13000"/>
    <s v="Accepted"/>
    <x v="10"/>
    <s v="Eligible"/>
    <n v="13000"/>
    <n v="13000"/>
    <d v="2026-01-14T00:00:00"/>
    <s v="MUHAMMAD.UMER"/>
    <s v="Accepted"/>
    <s v="Online Transfer"/>
    <s v="Renewal"/>
    <s v="-"/>
    <s v="-"/>
    <n v="0"/>
  </r>
  <r>
    <n v="1424"/>
    <x v="0"/>
    <s v="LHE41021126"/>
    <s v="2A37192"/>
    <n v="7023465"/>
    <s v="2026-01-14 00:00:00"/>
    <n v="13000"/>
    <s v="Accepted"/>
    <x v="10"/>
    <s v="Eligible"/>
    <n v="13000"/>
    <n v="13000"/>
    <d v="2026-01-14T00:00:00"/>
    <s v="MUHAMMAD.UMER"/>
    <s v="Accepted"/>
    <s v="Online Transfer"/>
    <s v="Conversion"/>
    <s v="-"/>
    <s v="-"/>
    <n v="0"/>
  </r>
  <r>
    <n v="1425"/>
    <x v="0"/>
    <s v="ANJ-053"/>
    <s v="PK10K203289"/>
    <s v="NF1AVK31H10103287"/>
    <s v="2026-01-17 00:00:00"/>
    <n v="17000"/>
    <s v="Accepted"/>
    <x v="10"/>
    <s v="Eligible"/>
    <n v="17000"/>
    <n v="17000"/>
    <d v="2026-01-12T00:00:00"/>
    <s v="MUHAMMAD.UMER"/>
    <s v="Accepted"/>
    <s v="Online Transfer"/>
    <s v="Conversion"/>
    <s v="-"/>
    <s v="-"/>
    <n v="0"/>
  </r>
  <r>
    <n v="1426"/>
    <x v="0"/>
    <s v="AMX-689"/>
    <s v="6R268348"/>
    <s v="NF1AET306H1168361"/>
    <s v="2025-01-18 12:46:15"/>
    <n v="10000"/>
    <s v="Accepted"/>
    <x v="10"/>
    <s v="Eligible"/>
    <n v="10000"/>
    <n v="10000"/>
    <d v="2026-01-10T00:00:00"/>
    <s v="MUHAMMAD.UMER"/>
    <s v="Accepted"/>
    <s v="Online Transfer"/>
    <s v="Renewal"/>
    <s v="-"/>
    <s v="-"/>
    <n v="0"/>
  </r>
  <r>
    <n v="1427"/>
    <x v="0"/>
    <s v="JG-2250"/>
    <s v="2TR-FE 2693"/>
    <s v="TRH214-0057592"/>
    <s v="2025-01-23 16:28:10"/>
    <n v="14000"/>
    <s v="Accepted"/>
    <x v="10"/>
    <s v="Eligible"/>
    <n v="14000"/>
    <n v="14000"/>
    <d v="2026-01-12T00:00:00"/>
    <s v="MUHAMMAD.UMER"/>
    <s v="Accepted"/>
    <s v="Online Transfer"/>
    <s v="Renewal"/>
    <s v="-"/>
    <s v="-"/>
    <n v="0"/>
  </r>
  <r>
    <n v="1428"/>
    <x v="0"/>
    <s v="MNBD21112025"/>
    <s v="1GD0553315"/>
    <n v="1091857"/>
    <s v="2026-01-13 00:00:00"/>
    <n v="16000"/>
    <s v="Accepted"/>
    <x v="10"/>
    <s v="Eligible"/>
    <n v="16000"/>
    <n v="16000"/>
    <d v="2026-01-13T00:00:00"/>
    <s v="MUHAMMAD.UMER"/>
    <s v="Accepted"/>
    <s v="Online Transfer"/>
    <s v="Conversion"/>
    <s v="-"/>
    <s v="-"/>
    <n v="0"/>
  </r>
  <r>
    <n v="1429"/>
    <x v="0"/>
    <s v="KHI15112270"/>
    <s v="ONU457"/>
    <s v="JAANPR1KN7101153"/>
    <s v="2026-01-13 00:00:00"/>
    <n v="35000"/>
    <s v="Accepted"/>
    <x v="10"/>
    <s v="Eligible"/>
    <n v="35000"/>
    <n v="35000"/>
    <d v="2026-01-13T00:00:00"/>
    <s v="MUHAMMAD.UMER"/>
    <s v="Accepted"/>
    <s v="Online Transfer"/>
    <s v="Conversion"/>
    <s v="-"/>
    <s v="-"/>
    <n v="0"/>
  </r>
  <r>
    <n v="1430"/>
    <x v="0"/>
    <s v="AQP-513"/>
    <s v="2ZR8444930"/>
    <s v="ZYX10-2121560"/>
    <s v="2024-01-26 12:27:49"/>
    <n v="14000"/>
    <s v="Accepted"/>
    <x v="10"/>
    <s v="Eligible"/>
    <n v="14000"/>
    <n v="14000"/>
    <d v="2026-01-12T00:00:00"/>
    <s v="MUHAMMAD.UMER"/>
    <s v="Accepted"/>
    <s v="Online Transfer"/>
    <s v="Renewal"/>
    <s v="-"/>
    <s v="-"/>
    <n v="0"/>
  </r>
  <r>
    <n v="1431"/>
    <x v="0"/>
    <s v="BYY-825"/>
    <s v="6R282615"/>
    <s v="BYY-825"/>
    <s v="2024-10-11 21:44:19"/>
    <n v="11000"/>
    <s v="Accepted"/>
    <x v="10"/>
    <s v="Eligible"/>
    <n v="11000"/>
    <n v="11000"/>
    <d v="2026-01-13T00:00:00"/>
    <s v="MUHAMMAD.UMER"/>
    <s v="Accepted"/>
    <s v="Online Transfer"/>
    <s v="Renewal"/>
    <s v="-"/>
    <s v="-"/>
    <n v="0"/>
  </r>
  <r>
    <n v="1432"/>
    <x v="0"/>
    <s v="ACE-007"/>
    <n v="1402094"/>
    <s v="R007021"/>
    <s v="2026-01-12 00:00:00"/>
    <n v="35000"/>
    <s v="Accepted"/>
    <x v="10"/>
    <s v="Eligible"/>
    <n v="35000"/>
    <n v="35000"/>
    <d v="2026-01-12T00:00:00"/>
    <s v="MUHAMMAD.UMER"/>
    <s v="Accepted"/>
    <s v="Online Transfer"/>
    <s v="Conversion"/>
    <s v="-"/>
    <s v="-"/>
    <n v="0"/>
  </r>
  <r>
    <n v="1434"/>
    <x v="0"/>
    <s v="AUU-170"/>
    <n v="1688736"/>
    <n v="5567841"/>
    <s v="2025-01-23 10:40:55"/>
    <n v="18000"/>
    <s v="Accepted"/>
    <x v="10"/>
    <s v="Eligible"/>
    <n v="18000"/>
    <n v="18000"/>
    <d v="2026-01-12T00:00:00"/>
    <s v="MUHAMMAD.UMER"/>
    <s v="Accepted"/>
    <s v="Online Transfer"/>
    <s v="Renewal"/>
    <s v="-"/>
    <s v="-"/>
    <n v="0"/>
  </r>
  <r>
    <n v="1435"/>
    <x v="0"/>
    <s v="ABT-606"/>
    <s v="2A10078"/>
    <s v="NSP151R-9504328"/>
    <s v="2026-01-12 00:00:00"/>
    <n v="14000"/>
    <s v="Accepted"/>
    <x v="10"/>
    <s v="Eligible"/>
    <n v="14000"/>
    <n v="14000"/>
    <d v="2026-01-04T00:00:00"/>
    <s v="MUHAMMAD.UMER"/>
    <s v="Accepted"/>
    <s v="Online Transfer"/>
    <s v="Conversion"/>
    <s v="-"/>
    <s v="-"/>
    <n v="0"/>
  </r>
  <r>
    <n v="1436"/>
    <x v="0"/>
    <s v="BPD-957"/>
    <s v="3B20KR9237"/>
    <s v="B21W0315615"/>
    <s v="2025-01-24 16:03:00"/>
    <n v="15000"/>
    <s v="Accepted"/>
    <x v="10"/>
    <s v="Eligible"/>
    <n v="15000"/>
    <n v="15000"/>
    <d v="2026-01-12T00:00:00"/>
    <s v="MUHAMMAD.UMER"/>
    <s v="Accepted"/>
    <s v="Online Transfer"/>
    <s v="Renewal"/>
    <s v="-"/>
    <s v="-"/>
    <n v="0"/>
  </r>
  <r>
    <n v="1437"/>
    <x v="0"/>
    <s v="BFB-762"/>
    <n v="51027429"/>
    <s v="RR044106"/>
    <s v="2025-01-22 14:03:36"/>
    <n v="18000"/>
    <s v="Accepted"/>
    <x v="10"/>
    <s v="Eligible"/>
    <n v="18000"/>
    <n v="18000"/>
    <d v="2026-01-09T00:00:00"/>
    <s v="MUHAMMAD.UMER"/>
    <s v="Accepted"/>
    <s v="Online Transfer"/>
    <s v="Renewal"/>
    <s v="-"/>
    <s v="-"/>
    <n v="0"/>
  </r>
  <r>
    <n v="1438"/>
    <x v="0"/>
    <s v="ATY-373"/>
    <s v="R06DK270558"/>
    <s v="S191194"/>
    <s v="2022-01-19 13:25:16"/>
    <n v="15000"/>
    <s v="Accepted"/>
    <x v="10"/>
    <s v="Eligible"/>
    <n v="15000"/>
    <n v="15000"/>
    <d v="2026-01-09T00:00:00"/>
    <s v="MUHAMMAD.UMER"/>
    <s v="Accepted"/>
    <s v="Cash Deposit"/>
    <s v="Renewal"/>
    <s v="-"/>
    <s v="-"/>
    <n v="0"/>
  </r>
  <r>
    <n v="1439"/>
    <x v="0"/>
    <s v="AUG-646"/>
    <s v="6R332527"/>
    <s v="H1232451"/>
    <s v="2025-01-22 10:48:00"/>
    <n v="12500"/>
    <s v="Accepted"/>
    <x v="10"/>
    <s v="Eligible"/>
    <n v="12500"/>
    <n v="12500"/>
    <d v="2026-01-07T00:00:00"/>
    <s v="MUHAMMAD.UMER"/>
    <s v="Accepted"/>
    <s v="Online Transfer"/>
    <s v="Renewal"/>
    <s v="-"/>
    <s v="-"/>
    <n v="0"/>
  </r>
  <r>
    <n v="1440"/>
    <x v="0"/>
    <s v="BST-014"/>
    <s v="2A05740"/>
    <n v="9502665"/>
    <s v="2026-01-08 00:00:00"/>
    <n v="20000"/>
    <s v="Accepted"/>
    <x v="10"/>
    <s v="Eligible"/>
    <n v="20000"/>
    <n v="20000"/>
    <d v="2026-01-07T00:00:00"/>
    <s v="MUHAMMAD.UMER"/>
    <s v="Accepted"/>
    <s v="Online Transfer"/>
    <s v="Conversion"/>
    <s v="-"/>
    <s v="-"/>
    <n v="0"/>
  </r>
  <r>
    <n v="1441"/>
    <x v="0"/>
    <s v="BUL-098"/>
    <s v="PK10B218132"/>
    <s v="BUL-3"/>
    <s v="2023-01-20 16:45:39"/>
    <n v="14000"/>
    <s v="Accepted"/>
    <x v="10"/>
    <s v="Eligible"/>
    <n v="14000"/>
    <n v="14000"/>
    <d v="2026-01-07T00:00:00"/>
    <s v="MUHAMMAD.UMER"/>
    <s v="Accepted"/>
    <s v="Online Transfer"/>
    <s v="Renewal"/>
    <s v="-"/>
    <s v="-"/>
    <n v="0"/>
  </r>
  <r>
    <n v="1442"/>
    <x v="0"/>
    <s v="LHE161202513"/>
    <s v="1GD1691697"/>
    <s v="R-5567662"/>
    <s v="2025-01-16 18:38:16"/>
    <n v="14000"/>
    <s v="Accepted"/>
    <x v="10"/>
    <s v="Eligible"/>
    <n v="14000"/>
    <n v="14000"/>
    <d v="2026-01-08T00:00:00"/>
    <s v="MUHAMMAD.UMER"/>
    <s v="Accepted"/>
    <s v="Online Transfer"/>
    <s v="Renewal"/>
    <s v="-"/>
    <s v="-"/>
    <n v="0"/>
  </r>
  <r>
    <n v="1443"/>
    <x v="0"/>
    <s v="BL-1435"/>
    <s v="L15ZG-1000692"/>
    <s v="NR000699"/>
    <s v="2023-01-18 11:06:01"/>
    <n v="14000"/>
    <s v="Accepted"/>
    <x v="10"/>
    <s v="Eligible"/>
    <n v="14000"/>
    <n v="14000"/>
    <d v="2026-01-07T00:00:00"/>
    <s v="MUHAMMAD.UMER"/>
    <s v="Accepted"/>
    <s v="Online Transfer"/>
    <s v="Renewal"/>
    <s v="-"/>
    <s v="-"/>
    <n v="0"/>
  </r>
  <r>
    <n v="1444"/>
    <x v="0"/>
    <s v="BYY-512"/>
    <s v="Q104775"/>
    <s v="R6082296"/>
    <s v="2025-01-20 18:37:11"/>
    <n v="16000"/>
    <s v="Accepted"/>
    <x v="10"/>
    <s v="Eligible"/>
    <n v="16000"/>
    <n v="16000"/>
    <d v="2026-01-07T00:00:00"/>
    <s v="MUHAMMAD.UMER"/>
    <s v="Accepted"/>
    <s v="Online Transfer"/>
    <s v="Renewal"/>
    <s v="-"/>
    <s v="-"/>
    <n v="0"/>
  </r>
  <r>
    <n v="1445"/>
    <x v="0"/>
    <s v="ISL22720246"/>
    <s v="PKT392317"/>
    <s v="SR308PK496986"/>
    <s v="2024-07-24 16:03:11"/>
    <n v="11280"/>
    <s v="Accepted"/>
    <x v="10"/>
    <s v="Eligible"/>
    <n v="11280"/>
    <n v="11280"/>
    <d v="2026-01-08T00:00:00"/>
    <s v="MUHAMMAD.UMER"/>
    <s v="Accepted"/>
    <s v="Cheque"/>
    <s v="Renewal"/>
    <s v="-"/>
    <s v="-"/>
    <n v="0"/>
  </r>
  <r>
    <n v="1446"/>
    <x v="0"/>
    <s v="TAE-309"/>
    <s v="D4BBR006021"/>
    <s v="PMFZBX7BLRN106868"/>
    <s v="2024-07-23 12:11:47"/>
    <n v="11280"/>
    <s v="Accepted"/>
    <x v="10"/>
    <s v="Eligible"/>
    <n v="11280"/>
    <n v="11280"/>
    <d v="2026-01-08T00:00:00"/>
    <s v="MUHAMMAD.UMER"/>
    <s v="Accepted"/>
    <s v="Cheque"/>
    <s v="Renewal"/>
    <s v="-"/>
    <s v="-"/>
    <n v="0"/>
  </r>
  <r>
    <n v="1447"/>
    <x v="0"/>
    <s v="LWN-2256"/>
    <n v="142207"/>
    <n v="325505"/>
    <s v="2025-02-08 11:50:39"/>
    <n v="10000"/>
    <s v="Accepted"/>
    <x v="10"/>
    <s v="Eligible"/>
    <n v="10000"/>
    <n v="10000"/>
    <d v="2026-01-06T00:00:00"/>
    <s v="MUHAMMAD.UMER"/>
    <s v="Accepted"/>
    <s v="Online Transfer"/>
    <s v="Renewal"/>
    <s v="-"/>
    <s v="-"/>
    <n v="0"/>
  </r>
  <r>
    <n v="1448"/>
    <x v="0"/>
    <s v="FDG-3551"/>
    <n v="37562"/>
    <n v="100186"/>
    <s v="2025-01-17 11:09:30"/>
    <n v="10000"/>
    <s v="Accepted"/>
    <x v="10"/>
    <s v="Eligible"/>
    <n v="10000"/>
    <n v="10000"/>
    <d v="2026-01-06T00:00:00"/>
    <s v="MUHAMMAD.UMER"/>
    <s v="Accepted"/>
    <s v="Online Transfer"/>
    <s v="Renewal"/>
    <s v="-"/>
    <s v="-"/>
    <n v="0"/>
  </r>
  <r>
    <n v="1449"/>
    <x v="0"/>
    <s v="BN-0058"/>
    <n v="9207066"/>
    <s v="R0905948"/>
    <s v="2025-01-18 19:08:36"/>
    <n v="16000"/>
    <s v="Accepted"/>
    <x v="10"/>
    <s v="Eligible"/>
    <n v="16000"/>
    <n v="16000"/>
    <d v="2026-01-06T00:00:00"/>
    <s v="MUHAMMAD.UMER"/>
    <s v="Accepted"/>
    <s v="Online Transfer"/>
    <s v="Renewal"/>
    <s v="-"/>
    <s v="-"/>
    <n v="0"/>
  </r>
  <r>
    <n v="1450"/>
    <x v="0"/>
    <s v="KHI9120256"/>
    <s v="2A71710"/>
    <n v="7048828"/>
    <s v="2025-01-09 12:33:35"/>
    <n v="14000"/>
    <s v="Accepted"/>
    <x v="10"/>
    <s v="Eligible"/>
    <n v="14000"/>
    <n v="14000"/>
    <d v="2026-01-06T00:00:00"/>
    <s v="MUHAMMAD.UMER"/>
    <s v="Accepted"/>
    <s v="Online Transfer"/>
    <s v="Renewal"/>
    <s v="-"/>
    <s v="-"/>
    <n v="0"/>
  </r>
  <r>
    <n v="1451"/>
    <x v="0"/>
    <s v="KHI18121917"/>
    <s v="6R122364"/>
    <s v="H1022347"/>
    <s v="2022-01-18 14:56:00"/>
    <n v="16000"/>
    <s v="Accepted"/>
    <x v="10"/>
    <s v="Eligible"/>
    <n v="16000"/>
    <n v="16000"/>
    <d v="2026-01-07T00:00:00"/>
    <s v="MUHAMMAD.UMER"/>
    <s v="Accepted"/>
    <s v="Cheque Deposit"/>
    <s v="Renewal"/>
    <s v="-"/>
    <s v="-"/>
    <n v="0"/>
  </r>
  <r>
    <n v="1452"/>
    <x v="0"/>
    <s v="KHI13102170"/>
    <s v="2A35873"/>
    <s v="R-7022409"/>
    <s v="2025-01-20 00:00:00"/>
    <n v="15000"/>
    <s v="Accepted"/>
    <x v="10"/>
    <s v="Eligible"/>
    <n v="15000"/>
    <n v="15000"/>
    <d v="2026-01-05T00:00:00"/>
    <s v="MUHAMMAD.UMER"/>
    <s v="Accepted"/>
    <s v="Online Transfer"/>
    <s v="Renewal"/>
    <s v="-"/>
    <s v="-"/>
    <n v="0"/>
  </r>
  <r>
    <n v="1453"/>
    <x v="0"/>
    <s v="BAM-281"/>
    <s v="R18Z1-2740083"/>
    <s v="NFBFB2669DR110343"/>
    <s v="2023-01-19 15:22:00"/>
    <n v="16000"/>
    <s v="Accepted"/>
    <x v="10"/>
    <s v="Eligible"/>
    <n v="16000"/>
    <n v="16000"/>
    <d v="2026-01-05T00:00:00"/>
    <s v="MUHAMMAD.UMER"/>
    <s v="Accepted"/>
    <s v="Online Transfer"/>
    <s v="Renewal"/>
    <s v="-"/>
    <s v="-"/>
    <n v="0"/>
  </r>
  <r>
    <n v="1454"/>
    <x v="0"/>
    <s v="FSL13120252"/>
    <s v="Q371757"/>
    <n v="7070965"/>
    <s v="2025-01-13 16:22:07"/>
    <n v="13000"/>
    <s v="Accepted"/>
    <x v="10"/>
    <s v="Eligible"/>
    <n v="13000"/>
    <n v="13000"/>
    <d v="2026-01-05T00:00:00"/>
    <s v="MUHAMMAD.UMER"/>
    <s v="Accepted"/>
    <s v="Online Transfer"/>
    <s v="Renewal"/>
    <s v="-"/>
    <s v="-"/>
    <n v="0"/>
  </r>
  <r>
    <n v="1455"/>
    <x v="0"/>
    <s v="BVF-860"/>
    <s v="Q355490"/>
    <n v="7054728"/>
    <s v="2022-01-18 14:42:45"/>
    <n v="16000"/>
    <s v="Accepted"/>
    <x v="10"/>
    <s v="Eligible"/>
    <n v="16000"/>
    <n v="16000"/>
    <d v="2026-01-05T00:00:00"/>
    <s v="MUHAMMAD.UMER"/>
    <s v="Accepted"/>
    <s v="Online Transfer"/>
    <s v="Renewal"/>
    <s v="-"/>
    <s v="-"/>
    <n v="0"/>
  </r>
  <r>
    <n v="1456"/>
    <x v="0"/>
    <s v="ANH-713"/>
    <n v="192521"/>
    <n v="1092422"/>
    <s v="2025-01-15 15:33:36"/>
    <n v="11000"/>
    <s v="Accepted"/>
    <x v="10"/>
    <s v="Eligible"/>
    <n v="11000"/>
    <n v="11000"/>
    <d v="2026-01-03T00:00:00"/>
    <s v="MUHAMMAD.UMER"/>
    <s v="Accepted"/>
    <s v="Online Transfer"/>
    <s v="Renewal"/>
    <s v="-"/>
    <s v="-"/>
    <n v="0"/>
  </r>
  <r>
    <n v="1457"/>
    <x v="0"/>
    <s v="KNW1612024"/>
    <s v="Q035607"/>
    <n v="6013086"/>
    <s v="2024-01-16 21:16:25"/>
    <n v="15000"/>
    <s v="Accepted"/>
    <x v="10"/>
    <s v="Eligible"/>
    <n v="15000"/>
    <n v="15000"/>
    <d v="2026-01-03T00:00:00"/>
    <s v="MUHAMMAD.UMER"/>
    <s v="Accepted"/>
    <s v="Online Transfer"/>
    <s v="Renewal"/>
    <s v="-"/>
    <s v="-"/>
    <n v="0"/>
  </r>
  <r>
    <n v="1458"/>
    <x v="0"/>
    <s v="KHI121202410"/>
    <s v="2A64549"/>
    <n v="7042208"/>
    <s v="2024-01-12 14:58:26"/>
    <n v="14000"/>
    <s v="Accepted"/>
    <x v="10"/>
    <s v="Eligible"/>
    <n v="14000"/>
    <n v="14000"/>
    <d v="2026-01-03T00:00:00"/>
    <s v="MUHAMMAD.UMER"/>
    <s v="Accepted"/>
    <s v="Online Transfer"/>
    <s v="Renewal"/>
    <s v="-"/>
    <s v="-"/>
    <n v="0"/>
  </r>
  <r>
    <n v="1459"/>
    <x v="0"/>
    <s v="KHI14102173"/>
    <s v="Q082181"/>
    <s v="ZRE171R-6059648"/>
    <s v="2026-01-03 00:00:00"/>
    <n v="13000"/>
    <s v="Accepted"/>
    <x v="10"/>
    <s v="Eligible"/>
    <n v="13000"/>
    <n v="13000"/>
    <d v="2026-01-02T00:00:00"/>
    <s v="MUHAMMAD.UMER"/>
    <s v="Accepted"/>
    <s v="Online Transfer"/>
    <s v="Conversion"/>
    <s v="-"/>
    <s v="-"/>
    <n v="0"/>
  </r>
  <r>
    <n v="1460"/>
    <x v="0"/>
    <s v="AEM-976"/>
    <s v="2A22537"/>
    <n v="9508982"/>
    <s v="2023-01-16 10:33:18"/>
    <n v="13000"/>
    <s v="Accepted"/>
    <x v="10"/>
    <s v="Eligible"/>
    <n v="13000"/>
    <n v="13000"/>
    <d v="2026-01-02T00:00:00"/>
    <s v="MUHAMMAD.UMER"/>
    <s v="Accepted"/>
    <s v="Online Transfer"/>
    <s v="Renewal"/>
    <s v="-"/>
    <s v="-"/>
    <n v="0"/>
  </r>
  <r>
    <n v="1461"/>
    <x v="0"/>
    <s v="BMD-275"/>
    <s v="Z521309"/>
    <s v="R-4146653"/>
    <s v="2022-01-17 19:17:00"/>
    <n v="14000"/>
    <s v="Accepted"/>
    <x v="10"/>
    <s v="Eligible"/>
    <n v="14000"/>
    <n v="14000"/>
    <d v="2026-01-02T00:00:00"/>
    <s v="MUHAMMAD.UMER"/>
    <s v="Accepted"/>
    <s v="Cash Deposit"/>
    <s v="Renewal"/>
    <s v="-"/>
    <s v="-"/>
    <n v="0"/>
  </r>
  <r>
    <n v="1462"/>
    <x v="0"/>
    <s v="CAP-893"/>
    <s v="Q369915"/>
    <s v="R7069166"/>
    <s v="2025-01-13 17:54:58"/>
    <n v="15000"/>
    <s v="Accepted"/>
    <x v="10"/>
    <s v="Eligible"/>
    <n v="15000"/>
    <n v="15000"/>
    <d v="2026-01-02T00:00:00"/>
    <s v="MUHAMMAD.UMER"/>
    <s v="Accepted"/>
    <s v="Online Transfer"/>
    <s v="Renewal"/>
    <s v="-"/>
    <s v="-"/>
    <n v="0"/>
  </r>
  <r>
    <n v="1463"/>
    <x v="0"/>
    <s v="KHI4112172"/>
    <s v="P150544"/>
    <s v="KP502643"/>
    <s v="2025-01-16 00:00:00"/>
    <n v="18000"/>
    <s v="Accepted"/>
    <x v="10"/>
    <s v="Eligible"/>
    <n v="18000"/>
    <n v="18000"/>
    <d v="2026-01-01T00:00:00"/>
    <s v="MUHAMMAD.UMER"/>
    <s v="Accepted"/>
    <s v="Online Transfer"/>
    <s v="Renewal"/>
    <s v="-"/>
    <s v="-"/>
    <n v="0"/>
  </r>
  <r>
    <n v="1464"/>
    <x v="0"/>
    <s v="LEF12-514"/>
    <s v="R18Z11540501"/>
    <s v="NFBFB2664CR100494"/>
    <s v="2025-01-02 19:25:06"/>
    <n v="13000"/>
    <s v="Accepted"/>
    <x v="10"/>
    <s v="Eligible"/>
    <n v="13000"/>
    <n v="13000"/>
    <d v="2026-01-01T00:00:00"/>
    <s v="MUHAMMAD.UMER"/>
    <s v="Accepted"/>
    <s v="Online Transfer"/>
    <s v="Renewal"/>
    <s v="-"/>
    <s v="-"/>
    <n v="0"/>
  </r>
  <r>
    <n v="1465"/>
    <x v="0"/>
    <s v="LC-9265"/>
    <s v="PKT389995"/>
    <s v="LC-9265"/>
    <d v="2024-11-20T00:00:00"/>
    <n v="10340"/>
    <s v="Manually"/>
    <x v="10"/>
    <s v="Eligible"/>
    <n v="10340"/>
    <n v="10340"/>
    <d v="2026-01-06T00:00:00"/>
    <s v="MUHAMMAD.UMER"/>
    <s v="Manually"/>
    <s v="Online Transfer"/>
    <s v="Renewal"/>
    <s v="-"/>
    <s v="-"/>
    <m/>
  </r>
  <r>
    <n v="1466"/>
    <x v="0"/>
    <s v="BYE-871"/>
    <s v="6R261459"/>
    <s v="BYE-871"/>
    <d v="2024-11-20T00:00:00"/>
    <n v="10340"/>
    <s v="Manually"/>
    <x v="10"/>
    <s v="Eligible"/>
    <n v="10340"/>
    <n v="10340"/>
    <d v="2026-01-06T00:00:00"/>
    <s v="MUHAMMAD.UMER"/>
    <s v="Manually"/>
    <s v="Online Transfer"/>
    <s v="Renewal"/>
    <s v="-"/>
    <s v="-"/>
    <m/>
  </r>
  <r>
    <n v="1467"/>
    <x v="0"/>
    <s v="CAE-325"/>
    <s v="Q108379"/>
    <s v="CAE-325"/>
    <d v="2025-01-01T00:00:00"/>
    <n v="10340"/>
    <s v="Manually"/>
    <x v="10"/>
    <s v="Eligible"/>
    <n v="10340"/>
    <n v="10340"/>
    <d v="2026-01-06T00:00:00"/>
    <s v="MUHAMMAD.UMER"/>
    <s v="Manually"/>
    <s v="Online Transfer"/>
    <s v="Renewal"/>
    <s v="-"/>
    <s v="-"/>
    <m/>
  </r>
  <r>
    <n v="1468"/>
    <x v="0"/>
    <s v="CAT-4324"/>
    <s v="4HG10XM862"/>
    <s v="BS96956"/>
    <d v="2024-10-05T00:00:00"/>
    <n v="7500"/>
    <s v="Manually"/>
    <x v="10"/>
    <s v="Eligible"/>
    <n v="7500"/>
    <n v="7500"/>
    <d v="2026-01-06T00:00:00"/>
    <s v="MUHAMMAD.UMER"/>
    <s v="Manually"/>
    <s v="Cash Deposit"/>
    <s v="Renewal"/>
    <s v="-"/>
    <s v="-"/>
    <m/>
  </r>
  <r>
    <n v="1469"/>
    <x v="0"/>
    <s v="CAT-1170"/>
    <s v="4HG10XN018"/>
    <s v="BS96951"/>
    <d v="2024-10-05T00:00:00"/>
    <n v="7500"/>
    <s v="Manually"/>
    <x v="10"/>
    <s v="Eligible"/>
    <n v="7500"/>
    <n v="7500"/>
    <d v="2026-01-06T00:00:00"/>
    <s v="MUHAMMAD.UMER"/>
    <s v="Manually"/>
    <s v="Cash Deposit"/>
    <s v="Renewal"/>
    <s v="-"/>
    <s v="-"/>
    <m/>
  </r>
  <r>
    <n v="1470"/>
    <x v="0"/>
    <s v="CAT-6328"/>
    <s v="4HG10XM882"/>
    <s v="BS96957"/>
    <d v="2024-10-05T00:00:00"/>
    <n v="7500"/>
    <s v="Manually"/>
    <x v="10"/>
    <s v="Eligible"/>
    <n v="7500"/>
    <n v="7500"/>
    <d v="2026-01-06T00:00:00"/>
    <s v="MUHAMMAD.UMER"/>
    <s v="Manually"/>
    <s v="Cash Deposit"/>
    <s v="Renewal"/>
    <s v="-"/>
    <s v="-"/>
    <m/>
  </r>
  <r>
    <n v="1471"/>
    <x v="0"/>
    <s v="LEF07-1093"/>
    <s v="LEF071093"/>
    <s v="LEF07-1093"/>
    <d v="2024-10-05T00:00:00"/>
    <n v="7500"/>
    <s v="Manually"/>
    <x v="10"/>
    <s v="Eligible"/>
    <n v="7500"/>
    <n v="7500"/>
    <d v="2026-01-06T00:00:00"/>
    <s v="MUHAMMAD.UMER"/>
    <s v="Manually"/>
    <s v="Cash Deposit"/>
    <s v="Renewal"/>
    <s v="-"/>
    <s v="-"/>
    <m/>
  </r>
  <r>
    <n v="1472"/>
    <x v="0"/>
    <s v="CAU-3469 Ramzan"/>
    <s v="769174K"/>
    <n v="452551924"/>
    <d v="2024-12-12T16:27:21"/>
    <n v="10000"/>
    <s v="Manually"/>
    <x v="10"/>
    <s v="Eligible"/>
    <n v="10000"/>
    <n v="10000"/>
    <s v="09-122025"/>
    <s v="MUHAMMAD.UMER"/>
    <s v="Manually"/>
    <s v="Online Transfer"/>
    <s v="Renewal"/>
    <s v="-"/>
    <s v="-"/>
    <m/>
  </r>
  <r>
    <n v="1473"/>
    <x v="0"/>
    <s v="RNU06-7513"/>
    <n v="7017293"/>
    <n v="200506243"/>
    <d v="2024-12-05T16:15:23"/>
    <n v="8500"/>
    <s v="Manually"/>
    <x v="10"/>
    <s v="Eligible"/>
    <n v="8500"/>
    <n v="8500"/>
    <d v="2026-01-27T00:00:00"/>
    <s v="MUHAMMAD.UMER"/>
    <s v="Manually"/>
    <s v="Online Transfer"/>
    <s v="Renewal"/>
    <s v="-"/>
    <s v="-"/>
    <m/>
  </r>
  <r>
    <n v="1474"/>
    <x v="0"/>
    <s v="CAD-421"/>
    <s v="Q108235"/>
    <s v="R-6085680"/>
    <d v="2022-12-17T13:51:15"/>
    <n v="9500"/>
    <s v="Manually"/>
    <x v="10"/>
    <s v="Eligible"/>
    <n v="9499"/>
    <n v="9499"/>
    <d v="2026-01-28T00:00:00"/>
    <s v="MUHAMMAD.UMER"/>
    <s v="Manually"/>
    <s v="Online Transfer"/>
    <s v="Renewal"/>
    <s v="-"/>
    <s v="-"/>
    <m/>
  </r>
  <r>
    <n v="1475"/>
    <x v="0"/>
    <s v="CAV-807"/>
    <s v="L15BG7920755"/>
    <s v="R010749"/>
    <d v="2025-01-10T13:16:21"/>
    <n v="9500"/>
    <s v="Manually"/>
    <x v="10"/>
    <s v="Eligible"/>
    <n v="9499"/>
    <n v="9499"/>
    <d v="2026-01-28T00:00:00"/>
    <s v="MUHAMMAD.UMER"/>
    <s v="Manually"/>
    <s v="Online Transfer"/>
    <s v="Renewal"/>
    <s v="-"/>
    <s v="-"/>
    <m/>
  </r>
  <r>
    <n v="1476"/>
    <x v="0"/>
    <s v="CZ-4735"/>
    <s v="MA706119"/>
    <s v="M6127097"/>
    <d v="2023-10-17T11:08:50"/>
    <n v="10000"/>
    <s v="Manually"/>
    <x v="10"/>
    <s v="Eligible"/>
    <n v="6681"/>
    <n v="6681"/>
    <d v="2026-01-29T00:00:00"/>
    <s v="MUHAMMAD.UMER"/>
    <s v="Manually"/>
    <s v="Online Transfer"/>
    <s v="Renewal"/>
    <s v="-"/>
    <s v="-"/>
    <m/>
  </r>
  <r>
    <n v="1477"/>
    <x v="0"/>
    <s v="ATY-194 Naeem Khan"/>
    <s v="6R333630"/>
    <s v="C-NF1AET306H1233567"/>
    <d v="2025-01-11T12:20:42"/>
    <n v="10000"/>
    <s v="Manually"/>
    <x v="10"/>
    <s v="Eligible"/>
    <n v="10000"/>
    <n v="10000"/>
    <d v="2026-01-28T00:00:00"/>
    <s v="MUHAMMAD.UMER"/>
    <s v="Manually"/>
    <s v="Cash Deposit"/>
    <s v="Renewal"/>
    <s v="-"/>
    <s v="-"/>
    <m/>
  </r>
  <r>
    <n v="1478"/>
    <x v="0"/>
    <s v="BRV-366"/>
    <s v="PK10K159127"/>
    <s v="BRV-366"/>
    <d v="2025-01-14T00:00:00"/>
    <n v="10340"/>
    <s v="Manually"/>
    <x v="10"/>
    <s v="Eligible"/>
    <n v="10340"/>
    <n v="10340"/>
    <d v="2026-01-29T00:00:00"/>
    <s v="MUHAMMAD.UMER"/>
    <s v="Manually"/>
    <s v="Cheque"/>
    <s v="Renewal"/>
    <s v="-"/>
    <s v="-"/>
    <m/>
  </r>
  <r>
    <n v="1479"/>
    <x v="0"/>
    <s v="BVT-291"/>
    <s v="2A45884"/>
    <s v="R-7028769"/>
    <d v="2023-08-11T00:00:00"/>
    <n v="9000"/>
    <s v="Manually"/>
    <x v="10"/>
    <s v="Eligible"/>
    <n v="8217"/>
    <n v="8217"/>
    <d v="2026-01-29T00:00:00"/>
    <s v="MUHAMMAD.UMER"/>
    <s v="Manually"/>
    <s v="Online Transfer"/>
    <s v="Renewal"/>
    <s v="-"/>
    <s v="-"/>
    <m/>
  </r>
  <r>
    <n v="1480"/>
    <x v="0"/>
    <s v="AQT-329"/>
    <s v="2A64422"/>
    <s v="NSP150R-7042126"/>
    <d v="2024-01-20T17:32:49"/>
    <n v="7500"/>
    <s v="Manually"/>
    <x v="10"/>
    <s v="Eligible"/>
    <n v="7520"/>
    <n v="7520"/>
    <d v="2026-01-30T00:00:00"/>
    <s v="MUHAMMAD.UMER"/>
    <s v="Manually"/>
    <s v="Cheque"/>
    <s v="Renewal"/>
    <s v="-"/>
    <s v="-"/>
    <m/>
  </r>
  <r>
    <n v="1481"/>
    <x v="0"/>
    <s v="ARM-615"/>
    <s v="PK10K209165"/>
    <s v="NF1AVK31H10109157"/>
    <d v="2024-01-25T16:45:00"/>
    <n v="7500"/>
    <s v="Manually"/>
    <x v="10"/>
    <s v="Eligible"/>
    <n v="7520"/>
    <n v="7520"/>
    <d v="2026-01-30T00:00:00"/>
    <s v="MUHAMMAD.UMER"/>
    <s v="Manually"/>
    <s v="Cheque"/>
    <s v="Renewal"/>
    <s v="-"/>
    <s v="-"/>
    <m/>
  </r>
  <r>
    <n v="1482"/>
    <x v="0"/>
    <s v="AQS-406"/>
    <s v="PK10K209175"/>
    <s v="NF1AVK31H10109155"/>
    <d v="2024-01-25T17:34:00"/>
    <n v="7500"/>
    <s v="Manually"/>
    <x v="10"/>
    <s v="Eligible"/>
    <n v="7520"/>
    <n v="7520"/>
    <d v="2026-01-30T00:00:00"/>
    <s v="MUHAMMAD.UMER"/>
    <s v="Manually"/>
    <s v="Cheque"/>
    <s v="Renewal"/>
    <s v="-"/>
    <s v="-"/>
    <m/>
  </r>
  <r>
    <n v="1483"/>
    <x v="0"/>
    <s v="AKY-586"/>
    <s v="PK10B238532"/>
    <s v="A1J310PK10138534"/>
    <d v="2024-07-27T12:09:01"/>
    <n v="9074"/>
    <s v="Manually"/>
    <x v="10"/>
    <s v="Eligible"/>
    <n v="9074"/>
    <n v="9074"/>
    <d v="2026-01-28T00:00:00"/>
    <s v="MUHAMMAD.UMER"/>
    <s v="Manually"/>
    <s v="Online Transfer"/>
    <s v="Renewal"/>
    <s v="-"/>
    <s v="-"/>
    <m/>
  </r>
  <r>
    <n v="1484"/>
    <x v="0"/>
    <s v="BYX-194"/>
    <s v="PK10B245306"/>
    <s v="A1J310PK10145303"/>
    <d v="2024-07-27T12:42:37"/>
    <n v="9074"/>
    <s v="Manually"/>
    <x v="10"/>
    <s v="Eligible"/>
    <n v="9074"/>
    <n v="9074"/>
    <d v="2026-01-28T00:00:00"/>
    <s v="MUHAMMAD.UMER"/>
    <s v="Manually"/>
    <s v="Online Transfer"/>
    <s v="Renewal"/>
    <s v="-"/>
    <s v="-"/>
    <m/>
  </r>
  <r>
    <n v="1485"/>
    <x v="0"/>
    <s v="ANW-156"/>
    <n v="1014187"/>
    <n v="114186"/>
    <d v="2024-07-27T16:13:02"/>
    <n v="9074"/>
    <s v="Manually"/>
    <x v="10"/>
    <s v="Eligible"/>
    <n v="9074"/>
    <n v="9074"/>
    <d v="2026-01-28T00:00:00"/>
    <s v="MUHAMMAD.UMER"/>
    <s v="Manually"/>
    <s v="Online Transfer"/>
    <s v="Renewal"/>
    <s v="-"/>
    <s v="-"/>
    <m/>
  </r>
  <r>
    <n v="1486"/>
    <x v="0"/>
    <s v="APW-722"/>
    <s v="L12B5109044"/>
    <s v="NFBGN8620PR033586"/>
    <d v="2024-08-02T18:25:00"/>
    <n v="9074"/>
    <s v="Manually"/>
    <x v="10"/>
    <s v="Eligible"/>
    <n v="9074"/>
    <n v="9074"/>
    <d v="2026-01-28T00:00:00"/>
    <s v="MUHAMMAD.UMER"/>
    <s v="Manually"/>
    <s v="Online Transfer"/>
    <s v="Renewal"/>
    <s v="-"/>
    <s v="-"/>
    <m/>
  </r>
  <r>
    <n v="1487"/>
    <x v="0"/>
    <s v="CAV-968"/>
    <s v="2A71834"/>
    <s v="NSP150R-7049046"/>
    <s v="2025-01-14 12:01:54"/>
    <n v="12000"/>
    <s v="Accepted"/>
    <x v="11"/>
    <s v="Eligible"/>
    <n v="12000"/>
    <n v="12000"/>
    <d v="2026-01-30T00:00:00"/>
    <s v="SAIF.MALIK"/>
    <s v="Accepted"/>
    <s v="Cheque Deposit"/>
    <s v="Renewal"/>
    <s v="-"/>
    <s v="-"/>
    <n v="0"/>
  </r>
  <r>
    <n v="1488"/>
    <x v="0"/>
    <s v="HDD122024"/>
    <n v="246161"/>
    <n v="10146096"/>
    <s v="2024-02-01 17:21:26"/>
    <n v="10000"/>
    <s v="Accepted"/>
    <x v="11"/>
    <s v="Eligible"/>
    <n v="10000"/>
    <n v="10000"/>
    <d v="2026-01-30T00:00:00"/>
    <s v="SAIF.MALIK"/>
    <s v="Accepted"/>
    <s v="Cash Deposit"/>
    <s v="Renewal"/>
    <s v="-"/>
    <s v="-"/>
    <n v="0"/>
  </r>
  <r>
    <n v="1489"/>
    <x v="0"/>
    <s v="AUP-510"/>
    <s v="2A71697"/>
    <n v="7048955"/>
    <s v="2025-02-04 11:11:23"/>
    <n v="14000"/>
    <s v="Accepted"/>
    <x v="11"/>
    <s v="Eligible"/>
    <n v="14000"/>
    <n v="14000"/>
    <d v="2026-01-28T00:00:00"/>
    <s v="SAIF.MALIK"/>
    <s v="Accepted"/>
    <s v="Online Transfer"/>
    <s v="Renewal"/>
    <s v="-"/>
    <s v="-"/>
    <n v="0"/>
  </r>
  <r>
    <n v="1490"/>
    <x v="0"/>
    <s v="BU-8887"/>
    <s v="KHI72202432"/>
    <s v="URJ202-4180568"/>
    <s v="2024-02-07 16:30:19"/>
    <n v="10000"/>
    <s v="Accepted"/>
    <x v="11"/>
    <s v="Eligible"/>
    <n v="10000"/>
    <n v="10000"/>
    <d v="2026-01-28T00:00:00"/>
    <s v="SAIF.MALIK"/>
    <s v="Accepted"/>
    <s v="Online Transfer"/>
    <s v="Renewal"/>
    <s v="-"/>
    <s v="-"/>
    <n v="0"/>
  </r>
  <r>
    <n v="1491"/>
    <x v="0"/>
    <s v="BXP-374"/>
    <s v="Q100072"/>
    <n v="6077565"/>
    <s v="2024-02-03 15:33:53"/>
    <n v="14000"/>
    <s v="Accepted"/>
    <x v="11"/>
    <s v="Eligible"/>
    <n v="14000"/>
    <n v="14000"/>
    <d v="2026-01-29T00:00:00"/>
    <s v="SAIF.MALIK"/>
    <s v="Accepted"/>
    <s v="Cheque"/>
    <s v="Renewal"/>
    <s v="-"/>
    <s v="-"/>
    <n v="0"/>
  </r>
  <r>
    <n v="1492"/>
    <x v="0"/>
    <s v="AQB-268"/>
    <s v="L15Z8101150"/>
    <s v="NFBGN964XNR025791"/>
    <s v="2025-01-28 13:20:38"/>
    <n v="12000"/>
    <s v="Accepted"/>
    <x v="11"/>
    <s v="Eligible"/>
    <n v="12000"/>
    <n v="12000"/>
    <d v="2026-01-27T00:00:00"/>
    <s v="SAIF.MALIK"/>
    <s v="Accepted"/>
    <s v="Online Transfer"/>
    <s v="Renewal"/>
    <s v="-"/>
    <s v="-"/>
    <n v="0"/>
  </r>
  <r>
    <n v="1493"/>
    <x v="0"/>
    <s v="KHI1112386"/>
    <s v="K12MR1012778"/>
    <s v="NF1SZC63S00112766"/>
    <s v="2026-01-30 00:00:00"/>
    <n v="15300"/>
    <s v="Accepted"/>
    <x v="11"/>
    <s v="Eligible"/>
    <n v="15300"/>
    <n v="15300"/>
    <d v="2026-01-27T00:00:00"/>
    <s v="SAIF.MALIK"/>
    <s v="Accepted"/>
    <s v="Online Transfer"/>
    <s v="Conversion"/>
    <s v="-"/>
    <s v="-"/>
    <n v="0"/>
  </r>
  <r>
    <n v="1494"/>
    <x v="0"/>
    <s v="BGU-414"/>
    <s v="Z467171"/>
    <s v="BGU-414"/>
    <s v="2025-02-06 18:28:19"/>
    <n v="10000"/>
    <s v="Accepted"/>
    <x v="11"/>
    <s v="Eligible"/>
    <n v="10000"/>
    <n v="10000"/>
    <d v="2026-01-26T00:00:00"/>
    <s v="SAIF.MALIK"/>
    <s v="Accepted"/>
    <s v="Online Transfer"/>
    <s v="Renewal"/>
    <s v="-"/>
    <s v="-"/>
    <n v="0"/>
  </r>
  <r>
    <n v="1495"/>
    <x v="0"/>
    <s v="LEF18-9439"/>
    <s v="PK10K122282"/>
    <n v="10022257"/>
    <s v="2023-02-09 14:22:35"/>
    <n v="14000"/>
    <s v="Accepted"/>
    <x v="11"/>
    <s v="Eligible"/>
    <n v="14000"/>
    <n v="14000"/>
    <d v="2026-01-27T00:00:00"/>
    <s v="SAIF.MALIK"/>
    <s v="Accepted"/>
    <s v="Online Transfer"/>
    <s v="Renewal"/>
    <s v="-"/>
    <s v="-"/>
    <n v="0"/>
  </r>
  <r>
    <n v="1496"/>
    <x v="0"/>
    <s v="ADF-921"/>
    <n v="79801412"/>
    <s v="MR270739"/>
    <s v="2023-02-08 09:34:41"/>
    <n v="12000"/>
    <s v="Accepted"/>
    <x v="11"/>
    <s v="Eligible"/>
    <n v="12000"/>
    <n v="12000"/>
    <d v="2026-01-26T00:00:00"/>
    <s v="SAIF.MALIK"/>
    <s v="Accepted"/>
    <s v="Online Transfer"/>
    <s v="Renewal"/>
    <s v="-"/>
    <s v="-"/>
    <n v="0"/>
  </r>
  <r>
    <n v="1497"/>
    <x v="0"/>
    <s v="BH-4647"/>
    <s v="H019226"/>
    <s v="P300291"/>
    <s v="2025-01-03 19:29:33"/>
    <n v="12000"/>
    <s v="Pending"/>
    <x v="11"/>
    <s v="Eligible"/>
    <n v="12000"/>
    <n v="12000"/>
    <d v="2026-01-24T00:00:00"/>
    <s v="SAIF.MALIK"/>
    <s v="Accepted"/>
    <s v="Cash"/>
    <s v="Renewal"/>
    <s v="-"/>
    <s v="-"/>
    <n v="0"/>
  </r>
  <r>
    <n v="1498"/>
    <x v="0"/>
    <s v="BM-6685"/>
    <s v="244H0004427"/>
    <s v="NF9EEUA54R2010102"/>
    <s v="2022-02-08 14:16:32"/>
    <n v="13000"/>
    <s v="Accepted"/>
    <x v="11"/>
    <s v="Eligible"/>
    <n v="13000"/>
    <n v="13000"/>
    <d v="2026-01-26T00:00:00"/>
    <s v="SAIF.MALIK"/>
    <s v="Accepted"/>
    <s v="Online Transfer"/>
    <s v="Renewal"/>
    <s v="-"/>
    <s v="-"/>
    <n v="0"/>
  </r>
  <r>
    <n v="1499"/>
    <x v="0"/>
    <s v="CAR-495"/>
    <n v="327959"/>
    <n v="1227980"/>
    <s v="2024-12-03 17:16:18"/>
    <n v="12000"/>
    <s v="Accepted"/>
    <x v="11"/>
    <s v="Eligible"/>
    <n v="12000"/>
    <n v="12000"/>
    <d v="2026-01-28T00:00:00"/>
    <s v="SAIF.MALIK"/>
    <s v="Accepted"/>
    <s v="Cheque"/>
    <s v="Renewal"/>
    <s v="-"/>
    <s v="-"/>
    <n v="0"/>
  </r>
  <r>
    <n v="1500"/>
    <x v="0"/>
    <s v="LA-8455"/>
    <s v="1GD0838181"/>
    <s v="GUN126R-5540357"/>
    <s v="2025-02-06 00:00:00"/>
    <n v="15000"/>
    <s v="Accepted"/>
    <x v="11"/>
    <s v="Eligible"/>
    <n v="15000"/>
    <n v="15000"/>
    <d v="2026-01-24T00:00:00"/>
    <s v="SAIF.MALIK"/>
    <s v="Accepted"/>
    <s v="Online Transfer"/>
    <s v="Renewal"/>
    <s v="-"/>
    <s v="-"/>
    <n v="0"/>
  </r>
  <r>
    <n v="1501"/>
    <x v="0"/>
    <s v="BH-2101"/>
    <n v="3868790"/>
    <n v="1068731"/>
    <s v="2019-07-23 19:28:58"/>
    <n v="10000"/>
    <s v="Accepted"/>
    <x v="11"/>
    <s v="Eligible"/>
    <n v="10000"/>
    <n v="10000"/>
    <d v="2026-01-22T00:00:00"/>
    <s v="SAIF.MALIK"/>
    <s v="Accepted"/>
    <s v="Online Transfer"/>
    <s v="Renewal"/>
    <s v="-"/>
    <s v="-"/>
    <n v="0"/>
  </r>
  <r>
    <n v="1502"/>
    <x v="0"/>
    <s v="AQS-842"/>
    <n v="81014471"/>
    <s v="R033444"/>
    <s v="2024-01-30 22:06:28"/>
    <n v="14000"/>
    <s v="Accepted"/>
    <x v="11"/>
    <s v="Eligible"/>
    <n v="14000"/>
    <n v="14000"/>
    <d v="2026-01-22T00:00:00"/>
    <s v="SAIF.MALIK"/>
    <s v="Accepted"/>
    <s v="Online Transfer"/>
    <s v="Renewal"/>
    <s v="-"/>
    <s v="-"/>
    <n v="0"/>
  </r>
  <r>
    <n v="1503"/>
    <x v="0"/>
    <s v="BZJ-805"/>
    <n v="23346"/>
    <s v="02179149"/>
    <s v="2024-01-27 15:07:24"/>
    <n v="13000"/>
    <s v="Accepted"/>
    <x v="11"/>
    <s v="Eligible"/>
    <n v="13000"/>
    <n v="13000"/>
    <d v="2026-01-22T00:00:00"/>
    <s v="SAIF.MALIK"/>
    <s v="Accepted"/>
    <s v="Online Transfer"/>
    <s v="Renewal"/>
    <s v="-"/>
    <s v="-"/>
    <n v="0"/>
  </r>
  <r>
    <n v="1504"/>
    <x v="0"/>
    <s v="BZ-7777"/>
    <s v="1UR-0211870"/>
    <s v="URJ202-5002041"/>
    <s v="2025-01-22 14:44:03"/>
    <n v="14000"/>
    <s v="Accepted"/>
    <x v="11"/>
    <s v="Eligible"/>
    <n v="14000"/>
    <n v="14000"/>
    <d v="2026-01-22T00:00:00"/>
    <s v="SAIF.MALIK"/>
    <s v="Accepted"/>
    <s v="Cash Deposit"/>
    <s v="Renewal"/>
    <s v="-"/>
    <s v="-"/>
    <n v="0"/>
  </r>
  <r>
    <n v="1505"/>
    <x v="0"/>
    <s v="KV-6212"/>
    <s v="1KDU948871"/>
    <s v="R0961096"/>
    <s v="2026-01-22 00:00:00"/>
    <n v="15000"/>
    <s v="Accepted"/>
    <x v="11"/>
    <s v="Eligible"/>
    <n v="15000"/>
    <n v="15000"/>
    <d v="2026-01-21T00:00:00"/>
    <s v="SAIF.MALIK"/>
    <s v="Accepted"/>
    <s v="Online Transfer"/>
    <s v="Conversion"/>
    <s v="-"/>
    <s v="-"/>
    <n v="0"/>
  </r>
  <r>
    <n v="1506"/>
    <x v="0"/>
    <s v="AFM-913"/>
    <s v="PK10B219810"/>
    <s v="A1J310PK10119849"/>
    <s v="2024-01-30 16:33:32"/>
    <n v="10000"/>
    <s v="Accepted"/>
    <x v="11"/>
    <s v="Eligible"/>
    <n v="10000"/>
    <n v="10000"/>
    <d v="2026-01-21T00:00:00"/>
    <s v="SAIF.MALIK"/>
    <s v="Accepted"/>
    <s v="Online Transfer"/>
    <s v="Renewal"/>
    <s v="-"/>
    <s v="-"/>
    <n v="0"/>
  </r>
  <r>
    <n v="1507"/>
    <x v="0"/>
    <s v="FSL18120252"/>
    <n v="272541"/>
    <s v="C1001606"/>
    <s v="2025-01-18 15:05:15"/>
    <n v="10000"/>
    <s v="Accepted"/>
    <x v="11"/>
    <s v="Eligible"/>
    <n v="10000"/>
    <n v="10000"/>
    <d v="2026-01-20T00:00:00"/>
    <s v="SAIF.MALIK"/>
    <s v="Accepted"/>
    <s v="Online Transfer"/>
    <s v="Renewal"/>
    <s v="-"/>
    <s v="-"/>
    <n v="0"/>
  </r>
  <r>
    <n v="1508"/>
    <x v="0"/>
    <s v="AHE-827"/>
    <s v="Q088231"/>
    <n v="6065631"/>
    <s v="2022-02-02 20:49:38"/>
    <n v="15000"/>
    <s v="Accepted"/>
    <x v="11"/>
    <s v="Eligible"/>
    <n v="15000"/>
    <n v="15000"/>
    <d v="2026-01-21T00:00:00"/>
    <s v="SAIF.MALIK"/>
    <s v="Accepted"/>
    <s v="Online Transfer"/>
    <s v="Renewal"/>
    <s v="-"/>
    <s v="-"/>
    <n v="0"/>
  </r>
  <r>
    <n v="1509"/>
    <x v="0"/>
    <s v="BCB-246"/>
    <n v="501973"/>
    <n v="1017603"/>
    <s v="2024-01-27 15:53:40"/>
    <n v="12000"/>
    <s v="Accepted"/>
    <x v="11"/>
    <s v="Eligible"/>
    <n v="12000"/>
    <n v="12000"/>
    <d v="2026-01-21T00:00:00"/>
    <s v="SAIF.MALIK"/>
    <s v="Accepted"/>
    <s v="Online Transfer"/>
    <s v="Renewal"/>
    <s v="-"/>
    <s v="-"/>
    <n v="0"/>
  </r>
  <r>
    <n v="1510"/>
    <x v="0"/>
    <s v="AXX-246"/>
    <s v="2A47633"/>
    <n v="7029792"/>
    <s v="2024-01-27 14:41:45"/>
    <n v="12000"/>
    <s v="Accepted"/>
    <x v="11"/>
    <s v="Eligible"/>
    <n v="12000"/>
    <n v="12000"/>
    <d v="2026-01-21T00:00:00"/>
    <s v="SAIF.MALIK"/>
    <s v="Accepted"/>
    <s v="Online Transfer"/>
    <s v="Renewal"/>
    <s v="-"/>
    <s v="-"/>
    <n v="0"/>
  </r>
  <r>
    <n v="1511"/>
    <x v="0"/>
    <s v="AZV-246"/>
    <s v="2A54010"/>
    <n v="7034167"/>
    <s v="2024-01-27 15:25:16"/>
    <n v="12000"/>
    <s v="Accepted"/>
    <x v="11"/>
    <s v="Eligible"/>
    <n v="12000"/>
    <n v="12000"/>
    <d v="2026-01-21T00:00:00"/>
    <s v="SAIF.MALIK"/>
    <s v="Accepted"/>
    <s v="Online Transfer"/>
    <s v="Renewal"/>
    <s v="-"/>
    <s v="-"/>
    <n v="0"/>
  </r>
  <r>
    <n v="1512"/>
    <x v="0"/>
    <s v="BVS-392"/>
    <s v="2A45516"/>
    <n v="9516951"/>
    <s v="2022-02-02 17:24:31"/>
    <n v="14000"/>
    <s v="Accepted"/>
    <x v="11"/>
    <s v="Eligible"/>
    <n v="14000"/>
    <n v="14000"/>
    <d v="2026-01-21T00:00:00"/>
    <s v="SAIF.MALIK"/>
    <s v="Accepted"/>
    <s v="Online Transfer"/>
    <s v="Renewal"/>
    <s v="-"/>
    <s v="-"/>
    <n v="0"/>
  </r>
  <r>
    <n v="1513"/>
    <x v="0"/>
    <s v="BNY-739"/>
    <n v="7528674"/>
    <n v="2453430"/>
    <s v="2024-02-03 14:09:54"/>
    <n v="14000"/>
    <s v="Accepted"/>
    <x v="11"/>
    <s v="Eligible"/>
    <n v="14000"/>
    <n v="14000"/>
    <d v="2026-01-20T00:00:00"/>
    <s v="SAIF.MALIK"/>
    <s v="Accepted"/>
    <s v="Online Transfer"/>
    <s v="Renewal"/>
    <s v="-"/>
    <s v="-"/>
    <n v="0"/>
  </r>
  <r>
    <n v="1514"/>
    <x v="0"/>
    <s v="LD-2107"/>
    <s v="1GD5455319"/>
    <s v="R5564120"/>
    <s v="2024-02-01 14:56:41"/>
    <n v="12000"/>
    <s v="Accepted"/>
    <x v="11"/>
    <s v="Eligible"/>
    <n v="12000"/>
    <n v="12000"/>
    <d v="2026-01-20T00:00:00"/>
    <s v="SAIF.MALIK"/>
    <s v="Accepted"/>
    <s v="Online Transfer"/>
    <s v="Renewal"/>
    <s v="-"/>
    <s v="-"/>
    <n v="0"/>
  </r>
  <r>
    <n v="1515"/>
    <x v="0"/>
    <s v="SRG2192017"/>
    <n v="205639"/>
    <n v="10105649"/>
    <s v="2026-01-19 00:00:00"/>
    <n v="10000"/>
    <s v="Accepted"/>
    <x v="11"/>
    <s v="Eligible"/>
    <n v="10000"/>
    <n v="10000"/>
    <d v="2026-01-19T00:00:00"/>
    <s v="SAIF.MALIK"/>
    <s v="Accepted"/>
    <s v="Online Transfer"/>
    <s v="Conversion"/>
    <s v="-"/>
    <s v="-"/>
    <n v="0"/>
  </r>
  <r>
    <n v="1516"/>
    <x v="0"/>
    <s v="ISL3220241"/>
    <s v="2A64969"/>
    <s v="ISL-7042588"/>
    <s v="2024-02-03 12:11:39"/>
    <n v="14000"/>
    <s v="Accepted"/>
    <x v="11"/>
    <s v="Eligible"/>
    <n v="14000"/>
    <n v="14000"/>
    <d v="2026-01-19T00:00:00"/>
    <s v="SAIF.MALIK"/>
    <s v="Accepted"/>
    <s v="Online Transfer"/>
    <s v="Renewal"/>
    <s v="-"/>
    <s v="-"/>
    <n v="0"/>
  </r>
  <r>
    <n v="1517"/>
    <x v="0"/>
    <s v="BZJ-954"/>
    <s v="1KR2482324"/>
    <n v="4027286"/>
    <s v="2024-01-29 16:15:52"/>
    <n v="15000"/>
    <s v="Accepted"/>
    <x v="11"/>
    <s v="Eligible"/>
    <n v="15000"/>
    <n v="15000"/>
    <d v="2026-01-19T00:00:00"/>
    <s v="SAIF.MALIK"/>
    <s v="Accepted"/>
    <s v="Online Transfer"/>
    <s v="Renewal"/>
    <s v="-"/>
    <s v="-"/>
    <n v="0"/>
  </r>
  <r>
    <n v="1518"/>
    <x v="0"/>
    <s v="LE18-4051"/>
    <n v="708406"/>
    <n v="1246907"/>
    <s v="2024-01-31 17:02:48"/>
    <n v="12000"/>
    <s v="Accepted"/>
    <x v="11"/>
    <s v="Eligible"/>
    <n v="12000"/>
    <n v="12000"/>
    <d v="2026-01-19T00:00:00"/>
    <s v="SAIF.MALIK"/>
    <s v="Accepted"/>
    <s v="Online Transfer"/>
    <s v="Renewal"/>
    <s v="-"/>
    <s v="-"/>
    <n v="0"/>
  </r>
  <r>
    <n v="1519"/>
    <x v="0"/>
    <s v="BZK-768"/>
    <s v="6R295514"/>
    <s v="H1195418"/>
    <s v="2024-01-29 19:31:32"/>
    <n v="12000"/>
    <s v="Accepted"/>
    <x v="11"/>
    <s v="Eligible"/>
    <n v="12000"/>
    <n v="12000"/>
    <d v="2026-01-19T00:00:00"/>
    <s v="SAIF.MALIK"/>
    <s v="Accepted"/>
    <s v="Online Transfer"/>
    <s v="Renewal"/>
    <s v="-"/>
    <s v="-"/>
    <n v="0"/>
  </r>
  <r>
    <n v="1520"/>
    <x v="0"/>
    <s v="AFS-007"/>
    <n v="1001517"/>
    <s v="R101524"/>
    <s v="2025-01-25 12:11:08"/>
    <n v="12500"/>
    <s v="Accepted"/>
    <x v="11"/>
    <s v="Eligible"/>
    <n v="12500"/>
    <n v="12500"/>
    <d v="2026-01-19T00:00:00"/>
    <s v="SAIF.MALIK"/>
    <s v="Accepted"/>
    <s v="Online Transfer"/>
    <s v="Renewal"/>
    <s v="-"/>
    <s v="-"/>
    <n v="0"/>
  </r>
  <r>
    <n v="1521"/>
    <x v="0"/>
    <s v="BM9-323"/>
    <s v="R4010050"/>
    <s v="RP001768"/>
    <s v="2025-01-28 13:59:26"/>
    <n v="15000"/>
    <s v="Accepted"/>
    <x v="11"/>
    <s v="Eligible"/>
    <n v="15000"/>
    <n v="15000"/>
    <d v="2026-01-19T00:00:00"/>
    <s v="SAIF.MALIK"/>
    <s v="Accepted"/>
    <s v="Online Transfer"/>
    <s v="Renewal"/>
    <s v="-"/>
    <s v="-"/>
    <n v="0"/>
  </r>
  <r>
    <n v="1522"/>
    <x v="0"/>
    <s v="SWN30120241"/>
    <s v="AH401113"/>
    <s v="P1004434"/>
    <s v="2024-01-30 16:47:09"/>
    <n v="14000"/>
    <s v="Accepted"/>
    <x v="11"/>
    <s v="Eligible"/>
    <n v="14000"/>
    <n v="14000"/>
    <d v="2026-01-17T00:00:00"/>
    <s v="SAIF.MALIK"/>
    <s v="Accepted"/>
    <s v="Online Transfer"/>
    <s v="Renewal"/>
    <s v="-"/>
    <s v="-"/>
    <n v="0"/>
  </r>
  <r>
    <n v="1523"/>
    <x v="0"/>
    <s v="BL-7904"/>
    <s v="H334165"/>
    <s v="P1003726"/>
    <s v="2024-01-29 16:07:42"/>
    <n v="12000"/>
    <s v="Accepted"/>
    <x v="11"/>
    <s v="Eligible"/>
    <n v="12000"/>
    <n v="12000"/>
    <d v="2026-01-17T00:00:00"/>
    <s v="SAIF.MALIK"/>
    <s v="Accepted"/>
    <s v="Online Transfer"/>
    <s v="Renewal"/>
    <s v="-"/>
    <s v="-"/>
    <n v="0"/>
  </r>
  <r>
    <n v="1524"/>
    <x v="0"/>
    <s v="APL-295"/>
    <n v="51018483"/>
    <s v="R032462"/>
    <s v="2026-01-17 00:00:00"/>
    <n v="10000"/>
    <s v="Accepted"/>
    <x v="11"/>
    <s v="Eligible"/>
    <n v="10000"/>
    <n v="10000"/>
    <d v="2026-01-17T00:00:00"/>
    <s v="SAIF.MALIK"/>
    <s v="Accepted"/>
    <s v="Online Transfer"/>
    <s v="Conversion"/>
    <s v="-"/>
    <s v="-"/>
    <n v="0"/>
  </r>
  <r>
    <n v="1525"/>
    <x v="0"/>
    <s v="BZX-603"/>
    <s v="6R305572"/>
    <s v="NF1AET306H1205629"/>
    <s v="2026-01-16 00:00:00"/>
    <n v="31000"/>
    <s v="Accepted"/>
    <x v="11"/>
    <s v="Eligible"/>
    <n v="31000"/>
    <n v="31000"/>
    <d v="2026-01-16T00:00:00"/>
    <s v="SAIF.MALIK"/>
    <s v="Accepted"/>
    <s v="Online Transfer"/>
    <s v="Conversion"/>
    <s v="-"/>
    <s v="-"/>
    <n v="0"/>
  </r>
  <r>
    <n v="1526"/>
    <x v="0"/>
    <s v="KHI251202413"/>
    <s v="10TMA90002841"/>
    <s v="PH502281"/>
    <s v="2024-01-26 10:07:05"/>
    <n v="12000"/>
    <s v="Accepted"/>
    <x v="11"/>
    <s v="Eligible"/>
    <n v="12000"/>
    <n v="12000"/>
    <d v="2026-01-15T00:00:00"/>
    <s v="SAIF.MALIK"/>
    <s v="Accepted"/>
    <s v="Online Transfer"/>
    <s v="Renewal"/>
    <s v="-"/>
    <s v="-"/>
    <n v="0"/>
  </r>
  <r>
    <n v="1527"/>
    <x v="0"/>
    <s v="MDN1252336"/>
    <s v="K12MR1014106"/>
    <s v="NF1SZC63S0014029"/>
    <s v="2026-01-16 00:00:00"/>
    <n v="13000"/>
    <s v="Accepted"/>
    <x v="11"/>
    <s v="Eligible"/>
    <n v="13000"/>
    <n v="13000"/>
    <d v="2026-01-16T00:00:00"/>
    <s v="SAIF.MALIK"/>
    <s v="Accepted"/>
    <s v="Online Transfer"/>
    <s v="Conversion"/>
    <s v="-"/>
    <s v="-"/>
    <n v="0"/>
  </r>
  <r>
    <n v="1528"/>
    <x v="0"/>
    <s v="JG-1359"/>
    <s v="2TR-9223869"/>
    <s v="TRH224-0020940"/>
    <s v="2023-10-09 14:59:17"/>
    <n v="11750"/>
    <s v="Accepted"/>
    <x v="11"/>
    <s v="Eligible"/>
    <n v="11750"/>
    <n v="11750"/>
    <d v="2026-01-19T00:00:00"/>
    <s v="SAIF.MALIK"/>
    <s v="Accepted"/>
    <s v="Cheque"/>
    <s v="Renewal"/>
    <s v="-"/>
    <s v="-"/>
    <n v="0"/>
  </r>
  <r>
    <n v="1529"/>
    <x v="0"/>
    <s v="AEG-182"/>
    <n v="2303188"/>
    <s v="NZE120-6000714"/>
    <s v="2025-01-22 14:46:29"/>
    <n v="12000"/>
    <s v="Accepted"/>
    <x v="11"/>
    <s v="Eligible"/>
    <n v="12000"/>
    <n v="12000"/>
    <d v="2026-01-14T00:00:00"/>
    <s v="SAIF.MALIK"/>
    <s v="Accepted"/>
    <s v="Online Transfer"/>
    <s v="Renewal"/>
    <s v="-"/>
    <s v="-"/>
    <n v="0"/>
  </r>
  <r>
    <n v="1530"/>
    <x v="0"/>
    <s v="AZC-884"/>
    <s v="Z17540110"/>
    <s v="LR262698"/>
    <s v="2026-01-15 00:00:00"/>
    <n v="13000"/>
    <s v="Accepted"/>
    <x v="11"/>
    <s v="Eligible"/>
    <n v="13000"/>
    <n v="13000"/>
    <d v="2026-01-15T00:00:00"/>
    <s v="SAIF.MALIK"/>
    <s v="Accepted"/>
    <s v="Online Transfer"/>
    <s v="Conversion"/>
    <s v="-"/>
    <s v="-"/>
    <n v="0"/>
  </r>
  <r>
    <n v="1531"/>
    <x v="0"/>
    <s v="KHI241202537"/>
    <s v="R1001780"/>
    <s v="V00101759"/>
    <s v="2025-01-25 11:41:38"/>
    <n v="13160"/>
    <s v="Accepted"/>
    <x v="11"/>
    <s v="Eligible"/>
    <n v="13160"/>
    <n v="13160"/>
    <d v="2026-01-16T00:00:00"/>
    <s v="SAIF.MALIK"/>
    <s v="Accepted"/>
    <s v="Cheque Deposit"/>
    <s v="Renewal"/>
    <s v="-"/>
    <s v="-"/>
    <n v="0"/>
  </r>
  <r>
    <n v="1532"/>
    <x v="0"/>
    <s v="FSL111220247"/>
    <s v="H0005494"/>
    <n v="5552011569"/>
    <s v="2024-12-11 13:56:47"/>
    <n v="10000"/>
    <s v="Accepted"/>
    <x v="11"/>
    <s v="Eligible"/>
    <n v="10000"/>
    <n v="10000"/>
    <d v="2026-01-14T00:00:00"/>
    <s v="SAIF.MALIK"/>
    <s v="Accepted"/>
    <s v="Online Transfer"/>
    <s v="Renewal"/>
    <s v="-"/>
    <s v="-"/>
    <n v="0"/>
  </r>
  <r>
    <n v="1533"/>
    <x v="0"/>
    <s v="MN16-40"/>
    <s v="Q028922"/>
    <s v="R6006402"/>
    <s v="2025-01-20 16:55:08"/>
    <n v="10000"/>
    <s v="Accepted"/>
    <x v="11"/>
    <s v="Eligible"/>
    <n v="10000"/>
    <n v="10000"/>
    <d v="2026-01-14T00:00:00"/>
    <s v="SAIF.MALIK"/>
    <s v="Accepted"/>
    <s v="Cash Deposit"/>
    <s v="Renewal"/>
    <s v="-"/>
    <s v="-"/>
    <n v="0"/>
  </r>
  <r>
    <n v="1534"/>
    <x v="0"/>
    <s v="KHI26122274"/>
    <s v="Z579535"/>
    <s v="R4204283"/>
    <s v="2026-01-14 00:00:00"/>
    <n v="18000"/>
    <s v="Accepted"/>
    <x v="11"/>
    <s v="Eligible"/>
    <n v="18000"/>
    <n v="18000"/>
    <d v="2026-01-13T00:00:00"/>
    <s v="SAIF.MALIK"/>
    <s v="Accepted"/>
    <s v="Online Transfer"/>
    <s v="Conversion"/>
    <s v="-"/>
    <s v="-"/>
    <n v="0"/>
  </r>
  <r>
    <n v="1535"/>
    <x v="0"/>
    <s v="BYA-614"/>
    <s v="L15BG7911024"/>
    <s v="BYA-614"/>
    <s v="2024-01-24 20:11:06"/>
    <n v="12000"/>
    <s v="Accepted"/>
    <x v="11"/>
    <s v="Eligible"/>
    <n v="12000"/>
    <n v="12000"/>
    <d v="2026-01-14T00:00:00"/>
    <s v="SAIF.MALIK"/>
    <s v="Accepted"/>
    <s v="Online Transfer"/>
    <s v="Renewal"/>
    <s v="-"/>
    <s v="-"/>
    <n v="0"/>
  </r>
  <r>
    <n v="1536"/>
    <x v="0"/>
    <s v="ATZ-565"/>
    <s v="MDN281220241"/>
    <n v="2098352"/>
    <s v="2025-01-06 11:12:52"/>
    <n v="10000"/>
    <s v="Accepted"/>
    <x v="11"/>
    <s v="Eligible"/>
    <n v="10000"/>
    <n v="10000"/>
    <d v="2026-01-14T00:00:00"/>
    <s v="SAIF.MALIK"/>
    <s v="Accepted"/>
    <s v="Cash Deposit"/>
    <s v="Renewal"/>
    <s v="-"/>
    <s v="-"/>
    <n v="0"/>
  </r>
  <r>
    <n v="1537"/>
    <x v="0"/>
    <s v="BX-3313"/>
    <n v="563545"/>
    <n v="1001471"/>
    <s v="2026-01-13 00:00:00"/>
    <n v="13000"/>
    <s v="Accepted"/>
    <x v="11"/>
    <s v="Eligible"/>
    <n v="13000"/>
    <n v="13000"/>
    <d v="2026-01-13T00:00:00"/>
    <s v="SAIF.MALIK"/>
    <s v="Accepted"/>
    <s v="Online Transfer"/>
    <s v="Conversion"/>
    <s v="-"/>
    <s v="-"/>
    <n v="0"/>
  </r>
  <r>
    <n v="1538"/>
    <x v="0"/>
    <s v="SA-7422"/>
    <s v="1GD1692350"/>
    <s v="R5567872"/>
    <s v="2025-01-25 12:54:40"/>
    <n v="15000"/>
    <s v="Accepted"/>
    <x v="11"/>
    <s v="Eligible"/>
    <n v="15000"/>
    <n v="15000"/>
    <d v="2026-01-13T00:00:00"/>
    <s v="SAIF.MALIK"/>
    <s v="Accepted"/>
    <s v="Online Transfer"/>
    <s v="Renewal"/>
    <s v="-"/>
    <s v="-"/>
    <n v="0"/>
  </r>
  <r>
    <n v="1539"/>
    <x v="0"/>
    <s v="SA-4070"/>
    <n v="1030533"/>
    <n v="1147058"/>
    <s v="2024-01-26 12:21:44"/>
    <n v="10000"/>
    <s v="Accepted"/>
    <x v="11"/>
    <s v="Eligible"/>
    <n v="10000"/>
    <n v="10000"/>
    <d v="2026-01-13T00:00:00"/>
    <s v="SAIF.MALIK"/>
    <s v="Accepted"/>
    <s v="Online Transfer"/>
    <s v="Renewal"/>
    <s v="-"/>
    <s v="-"/>
    <n v="0"/>
  </r>
  <r>
    <n v="1540"/>
    <x v="0"/>
    <s v="BH-8902"/>
    <s v="G4NALH332513"/>
    <s v="NNAQL51AZKP506743"/>
    <s v="2026-01-13 00:00:00"/>
    <n v="13000"/>
    <s v="Accepted"/>
    <x v="11"/>
    <s v="Eligible"/>
    <n v="13000"/>
    <n v="13000"/>
    <d v="2026-01-13T00:00:00"/>
    <s v="SAIF.MALIK"/>
    <s v="Accepted"/>
    <s v="Online Transfer"/>
    <s v="Conversion"/>
    <s v="-"/>
    <s v="-"/>
    <n v="0"/>
  </r>
  <r>
    <n v="1541"/>
    <x v="0"/>
    <s v="AGH-3593"/>
    <n v="1160960"/>
    <s v="EB843349"/>
    <s v="2025-01-17 15:51:43"/>
    <n v="13000"/>
    <s v="Accepted"/>
    <x v="11"/>
    <s v="Eligible"/>
    <n v="13000"/>
    <n v="13000"/>
    <d v="2026-01-13T00:00:00"/>
    <s v="SAIF.MALIK"/>
    <s v="Accepted"/>
    <s v="Online Transfer"/>
    <s v="Renewal"/>
    <s v="-"/>
    <s v="-"/>
    <n v="0"/>
  </r>
  <r>
    <n v="1542"/>
    <x v="0"/>
    <s v="AWV-97"/>
    <s v="Q087597"/>
    <n v="6065071"/>
    <s v="2022-01-20 17:18:45"/>
    <n v="14000"/>
    <s v="Accepted"/>
    <x v="11"/>
    <s v="Eligible"/>
    <n v="14000"/>
    <n v="14000"/>
    <d v="2026-01-12T00:00:00"/>
    <s v="SAIF.MALIK"/>
    <s v="Accepted"/>
    <s v="Online Transfer"/>
    <s v="Renewal"/>
    <s v="-"/>
    <s v="-"/>
    <n v="0"/>
  </r>
  <r>
    <n v="1543"/>
    <x v="0"/>
    <s v="AUH-932"/>
    <s v="Q109315"/>
    <s v="R-6086828"/>
    <s v="2025-01-25 11:38:17"/>
    <n v="10000"/>
    <s v="Accepted"/>
    <x v="11"/>
    <s v="Eligible"/>
    <n v="10000"/>
    <n v="10000"/>
    <d v="2026-01-12T00:00:00"/>
    <s v="SAIF.MALIK"/>
    <s v="Accepted"/>
    <s v="Online Transfer"/>
    <s v="Renewal"/>
    <s v="-"/>
    <s v="-"/>
    <n v="0"/>
  </r>
  <r>
    <n v="1544"/>
    <x v="0"/>
    <s v="ALS-094"/>
    <n v="199771"/>
    <n v="10099735"/>
    <s v="2024-01-20 14:07:11"/>
    <n v="12000"/>
    <s v="Accepted"/>
    <x v="11"/>
    <s v="Eligible"/>
    <n v="12000"/>
    <n v="12000"/>
    <d v="2026-01-12T00:00:00"/>
    <s v="SAIF.MALIK"/>
    <s v="Accepted"/>
    <s v="Online Transfer"/>
    <s v="Renewal"/>
    <s v="-"/>
    <s v="-"/>
    <n v="0"/>
  </r>
  <r>
    <n v="1545"/>
    <x v="0"/>
    <s v="ISL1012025"/>
    <n v="24458529877"/>
    <s v="NF9EF4A58S2012745"/>
    <s v="2025-01-10 10:24:13"/>
    <n v="13000"/>
    <s v="Accepted"/>
    <x v="11"/>
    <s v="Eligible"/>
    <n v="13000"/>
    <n v="13000"/>
    <d v="2026-01-12T00:00:00"/>
    <s v="SAIF.MALIK"/>
    <s v="Accepted"/>
    <s v="Online Transfer"/>
    <s v="Renewal"/>
    <s v="-"/>
    <s v="-"/>
    <n v="0"/>
  </r>
  <r>
    <n v="1546"/>
    <x v="0"/>
    <s v="KHI231202512"/>
    <n v="1025171"/>
    <n v="207841"/>
    <s v="2025-01-23 15:02:06"/>
    <n v="15000"/>
    <s v="Accepted"/>
    <x v="11"/>
    <s v="Eligible"/>
    <n v="15000"/>
    <n v="15000"/>
    <d v="2026-01-12T00:00:00"/>
    <s v="SAIF.MALIK"/>
    <s v="Accepted"/>
    <s v="Online Transfer"/>
    <s v="Renewal"/>
    <s v="-"/>
    <s v="-"/>
    <n v="0"/>
  </r>
  <r>
    <n v="1547"/>
    <x v="0"/>
    <s v="BWJ-070"/>
    <s v="L15BG7910023"/>
    <s v="BWJ-070"/>
    <s v="2026-01-10 00:00:00"/>
    <n v="10000"/>
    <s v="Accepted"/>
    <x v="11"/>
    <s v="Eligible"/>
    <n v="10000"/>
    <n v="10000"/>
    <d v="2026-01-10T00:00:00"/>
    <s v="SAIF.MALIK"/>
    <s v="Accepted"/>
    <s v="Online Transfer"/>
    <s v="Conversion"/>
    <s v="-"/>
    <s v="-"/>
    <n v="0"/>
  </r>
  <r>
    <n v="1548"/>
    <x v="0"/>
    <s v="BNB-882"/>
    <n v="333017"/>
    <n v="7032159"/>
    <s v="2025-01-23 18:41:42"/>
    <n v="12000"/>
    <s v="Accepted"/>
    <x v="11"/>
    <s v="Eligible"/>
    <n v="12000"/>
    <n v="12000"/>
    <d v="2026-01-10T00:00:00"/>
    <s v="SAIF.MALIK"/>
    <s v="Accepted"/>
    <s v="Online Transfer"/>
    <s v="Renewal"/>
    <s v="-"/>
    <s v="-"/>
    <n v="0"/>
  </r>
  <r>
    <n v="1549"/>
    <x v="0"/>
    <s v="LHE-1091"/>
    <n v="124246"/>
    <n v="1024162"/>
    <s v="2025-01-16 18:55:43"/>
    <n v="12000"/>
    <s v="Accepted"/>
    <x v="11"/>
    <s v="Eligible"/>
    <n v="12000"/>
    <n v="12000"/>
    <d v="2026-01-09T00:00:00"/>
    <s v="SAIF.MALIK"/>
    <s v="Accepted"/>
    <s v="Online Transfer"/>
    <s v="Renewal"/>
    <s v="-"/>
    <s v="-"/>
    <n v="0"/>
  </r>
  <r>
    <n v="1550"/>
    <x v="0"/>
    <s v="CAW-639"/>
    <s v="K123827"/>
    <s v="S0303736"/>
    <s v="2025-01-13 20:33:15"/>
    <n v="12000"/>
    <s v="Accepted"/>
    <x v="11"/>
    <s v="Eligible"/>
    <n v="12000"/>
    <n v="12000"/>
    <d v="2026-01-09T00:00:00"/>
    <s v="SAIF.MALIK"/>
    <s v="Accepted"/>
    <s v="Online Transfer"/>
    <s v="Renewal"/>
    <s v="-"/>
    <s v="-"/>
    <n v="0"/>
  </r>
  <r>
    <n v="1551"/>
    <x v="0"/>
    <s v="BJN-096"/>
    <s v="L15BG7916830"/>
    <s v="R006765"/>
    <s v="2026-01-09 00:00:00"/>
    <n v="10000"/>
    <s v="Accepted"/>
    <x v="11"/>
    <s v="Eligible"/>
    <n v="10000"/>
    <n v="10000"/>
    <d v="2026-01-09T00:00:00"/>
    <s v="SAIF.MALIK"/>
    <s v="Accepted"/>
    <s v="Online Transfer"/>
    <s v="Conversion"/>
    <s v="-"/>
    <s v="-"/>
    <n v="0"/>
  </r>
  <r>
    <n v="1552"/>
    <x v="0"/>
    <s v="BBK-823"/>
    <n v="659967"/>
    <n v="305299"/>
    <s v="2025-01-13 16:27:53"/>
    <n v="15000"/>
    <s v="Accepted"/>
    <x v="11"/>
    <s v="Eligible"/>
    <n v="15000"/>
    <n v="15000"/>
    <d v="2026-01-09T00:00:00"/>
    <s v="SAIF.MALIK"/>
    <s v="Accepted"/>
    <s v="Online Transfer"/>
    <s v="Renewal"/>
    <s v="-"/>
    <s v="-"/>
    <n v="0"/>
  </r>
  <r>
    <n v="1553"/>
    <x v="0"/>
    <s v="LHE23120255"/>
    <s v="6R336384"/>
    <n v="1236405"/>
    <s v="2025-01-23 11:55:08"/>
    <n v="14000"/>
    <s v="Accepted"/>
    <x v="11"/>
    <s v="Eligible"/>
    <n v="14000"/>
    <n v="14000"/>
    <d v="2026-01-09T00:00:00"/>
    <s v="SAIF.MALIK"/>
    <s v="Accepted"/>
    <s v="Online Transfer"/>
    <s v="Renewal"/>
    <s v="-"/>
    <s v="-"/>
    <n v="0"/>
  </r>
  <r>
    <n v="1554"/>
    <x v="0"/>
    <s v="BSV-761"/>
    <s v="2A16876"/>
    <n v="9506858"/>
    <s v="2021-01-20 12:54:20"/>
    <n v="10000"/>
    <s v="Accepted"/>
    <x v="11"/>
    <s v="Eligible"/>
    <n v="10000"/>
    <n v="10000"/>
    <d v="2026-01-13T00:00:00"/>
    <s v="SAIF.MALIK"/>
    <s v="Accepted"/>
    <s v="Cash"/>
    <s v="Renewal"/>
    <s v="-"/>
    <s v="-"/>
    <n v="0"/>
  </r>
  <r>
    <n v="1555"/>
    <x v="0"/>
    <s v="AEV-248"/>
    <s v="PK10K18259"/>
    <s v="NF1AVK31H10084275"/>
    <s v="2025-01-23 13:24:04"/>
    <n v="12000"/>
    <s v="Accepted"/>
    <x v="11"/>
    <s v="Eligible"/>
    <n v="12000"/>
    <n v="12000"/>
    <d v="2026-01-08T00:00:00"/>
    <s v="SAIF.MALIK"/>
    <s v="Accepted"/>
    <s v="Online Transfer"/>
    <s v="Renewal"/>
    <s v="-"/>
    <s v="-"/>
    <n v="0"/>
  </r>
  <r>
    <n v="1556"/>
    <x v="0"/>
    <s v="LHE11120252"/>
    <s v="LHE11120252"/>
    <s v="UZJ200-4015693"/>
    <s v="2025-01-11 11:17:43"/>
    <n v="13000"/>
    <s v="Accepted"/>
    <x v="11"/>
    <s v="Eligible"/>
    <n v="13000"/>
    <n v="13000"/>
    <d v="2026-01-08T00:00:00"/>
    <s v="SAIF.MALIK"/>
    <s v="Accepted"/>
    <s v="Online Transfer"/>
    <s v="Renewal"/>
    <s v="-"/>
    <s v="-"/>
    <n v="0"/>
  </r>
  <r>
    <n v="1557"/>
    <x v="0"/>
    <s v="BDS-334"/>
    <s v="1KR-1413821"/>
    <s v="BDS-334"/>
    <s v="2025-01-06 14:14:15"/>
    <n v="11000"/>
    <s v="Accepted"/>
    <x v="11"/>
    <s v="Eligible"/>
    <n v="11000"/>
    <n v="11000"/>
    <d v="2026-01-08T00:00:00"/>
    <s v="SAIF.MALIK"/>
    <s v="Accepted"/>
    <s v="Online Transfer"/>
    <s v="Renewal"/>
    <s v="-"/>
    <s v="-"/>
    <n v="0"/>
  </r>
  <r>
    <n v="1558"/>
    <x v="0"/>
    <s v="LHE20120259"/>
    <s v="6R335888"/>
    <n v="1235935"/>
    <s v="2025-01-20 16:13:12"/>
    <n v="14000"/>
    <s v="Accepted"/>
    <x v="11"/>
    <s v="Eligible"/>
    <n v="14000"/>
    <n v="14000"/>
    <d v="2026-01-07T00:00:00"/>
    <s v="SAIF.MALIK"/>
    <s v="Accepted"/>
    <s v="Online Transfer"/>
    <s v="Renewal"/>
    <s v="-"/>
    <s v="-"/>
    <n v="0"/>
  </r>
  <r>
    <n v="1559"/>
    <x v="0"/>
    <s v="AT-177"/>
    <n v="563398"/>
    <n v="4188325"/>
    <s v="2022-01-17 15:51:17"/>
    <n v="15000"/>
    <s v="Accepted"/>
    <x v="11"/>
    <s v="Eligible"/>
    <n v="15000"/>
    <n v="15000"/>
    <d v="2026-01-07T00:00:00"/>
    <s v="SAIF.MALIK"/>
    <s v="Accepted"/>
    <s v="Online Transfer"/>
    <s v="Renewal"/>
    <s v="-"/>
    <s v="-"/>
    <n v="0"/>
  </r>
  <r>
    <n v="1560"/>
    <x v="0"/>
    <s v="KHI141202538"/>
    <s v="1GD1682283(A)"/>
    <s v="GUN126R-5567090(A)"/>
    <s v="2025-01-14 17:12:04"/>
    <n v="12500"/>
    <s v="Accepted"/>
    <x v="11"/>
    <s v="Eligible"/>
    <n v="12500"/>
    <n v="12500"/>
    <d v="2026-01-06T00:00:00"/>
    <s v="SAIF.MALIK"/>
    <s v="Accepted"/>
    <s v="Online Transfer"/>
    <s v="Renewal"/>
    <s v="-"/>
    <s v="-"/>
    <n v="0"/>
  </r>
  <r>
    <n v="1561"/>
    <x v="0"/>
    <s v="BKT-323"/>
    <s v="U222892"/>
    <s v="N403336"/>
    <s v="2024-01-08 15:29:44"/>
    <n v="14000"/>
    <s v="Accepted"/>
    <x v="11"/>
    <s v="Eligible"/>
    <n v="14000"/>
    <n v="14000"/>
    <d v="2026-01-07T00:00:00"/>
    <s v="SAIF.MALIK"/>
    <s v="Accepted"/>
    <s v="Online Transfer"/>
    <s v="Renewal"/>
    <s v="-"/>
    <s v="-"/>
    <n v="0"/>
  </r>
  <r>
    <n v="1562"/>
    <x v="0"/>
    <s v="KHI121202439"/>
    <s v="2A18949"/>
    <s v="R9507713"/>
    <s v="2024-01-12 18:14:38"/>
    <n v="10000"/>
    <s v="Accepted"/>
    <x v="11"/>
    <s v="Eligible"/>
    <n v="10000"/>
    <n v="10000"/>
    <d v="2026-01-06T00:00:00"/>
    <s v="SAIF.MALIK"/>
    <s v="Accepted"/>
    <s v="Online Transfer"/>
    <s v="Renewal"/>
    <s v="-"/>
    <s v="-"/>
    <n v="0"/>
  </r>
  <r>
    <n v="1563"/>
    <x v="0"/>
    <s v="AMZ-680"/>
    <s v="Q101664"/>
    <n v="6079157"/>
    <s v="2023-01-16 16:26:31"/>
    <n v="10000"/>
    <s v="Accepted"/>
    <x v="11"/>
    <s v="Eligible"/>
    <n v="10000"/>
    <n v="10000"/>
    <d v="2026-01-05T00:00:00"/>
    <s v="SAIF.MALIK"/>
    <s v="Accepted"/>
    <s v="Online Transfer"/>
    <s v="Renewal"/>
    <s v="-"/>
    <s v="-"/>
    <n v="0"/>
  </r>
  <r>
    <n v="1564"/>
    <x v="0"/>
    <s v="LD-8399"/>
    <s v="1GD1583872"/>
    <s v="R-5565138"/>
    <s v="2025-01-04 00:00:00"/>
    <n v="13000"/>
    <s v="Accepted"/>
    <x v="11"/>
    <s v="Eligible"/>
    <n v="13000"/>
    <n v="13000"/>
    <d v="2026-01-06T00:00:00"/>
    <s v="SAIF.MALIK"/>
    <s v="Accepted"/>
    <s v="Online Transfer"/>
    <s v="Renewal"/>
    <s v="-"/>
    <s v="-"/>
    <n v="0"/>
  </r>
  <r>
    <n v="1565"/>
    <x v="0"/>
    <s v="BSP-352"/>
    <s v="6R144883"/>
    <s v="BSP-352"/>
    <s v="2025-01-10 12:16:20"/>
    <n v="11000"/>
    <s v="Accepted"/>
    <x v="11"/>
    <s v="Eligible"/>
    <n v="11000"/>
    <n v="11000"/>
    <d v="2026-01-03T00:00:00"/>
    <s v="SAIF.MALIK"/>
    <s v="Accepted"/>
    <s v="Online Transfer"/>
    <s v="Renewal"/>
    <s v="-"/>
    <s v="-"/>
    <n v="0"/>
  </r>
  <r>
    <n v="1566"/>
    <x v="0"/>
    <s v="BPW-595"/>
    <s v="L13Z17528630"/>
    <s v="NFBGM1647KR246538"/>
    <s v="2023-01-16 15:43:00"/>
    <n v="12500"/>
    <s v="Accepted"/>
    <x v="11"/>
    <s v="Eligible"/>
    <n v="12500"/>
    <n v="12500"/>
    <d v="2026-01-09T00:00:00"/>
    <s v="SAIF.MALIK"/>
    <s v="Accepted"/>
    <s v="Cash"/>
    <s v="Renewal"/>
    <s v="-"/>
    <s v="-"/>
    <n v="0"/>
  </r>
  <r>
    <n v="1567"/>
    <x v="0"/>
    <s v="BTY-359"/>
    <s v="PK10K175598"/>
    <s v="BTY-359"/>
    <s v="2024-01-08 19:27:50"/>
    <n v="10000"/>
    <s v="Accepted"/>
    <x v="11"/>
    <s v="Eligible"/>
    <n v="10000"/>
    <n v="10000"/>
    <d v="2026-01-03T00:00:00"/>
    <s v="SAIF.MALIK"/>
    <s v="Accepted"/>
    <s v="Online Transfer"/>
    <s v="Renewal"/>
    <s v="-"/>
    <s v="-"/>
    <n v="0"/>
  </r>
  <r>
    <n v="1568"/>
    <x v="0"/>
    <s v="AWT-53"/>
    <n v="227260"/>
    <n v="10127270"/>
    <s v="2024-01-18 00:00:00"/>
    <n v="14000"/>
    <s v="Accepted"/>
    <x v="11"/>
    <s v="Eligible"/>
    <n v="14000"/>
    <n v="14000"/>
    <d v="2026-01-05T00:00:00"/>
    <s v="SAIF.MALIK"/>
    <s v="Accepted"/>
    <s v="Online Transfer"/>
    <s v="Renewal"/>
    <s v="-"/>
    <s v="-"/>
    <n v="0"/>
  </r>
  <r>
    <n v="1569"/>
    <x v="0"/>
    <s v="BVW-620"/>
    <s v="6R211692"/>
    <s v="H1111694"/>
    <s v="2025-01-15 00:00:00"/>
    <n v="12000"/>
    <s v="Accepted"/>
    <x v="11"/>
    <s v="Eligible"/>
    <n v="12000"/>
    <n v="12000"/>
    <d v="2026-01-05T00:00:00"/>
    <s v="SAIF.MALIK"/>
    <s v="Accepted"/>
    <s v="Online Transfer"/>
    <s v="Renewal"/>
    <s v="-"/>
    <s v="-"/>
    <n v="0"/>
  </r>
  <r>
    <n v="1570"/>
    <x v="0"/>
    <s v="AUE-854"/>
    <s v="6R331520"/>
    <s v="H1231512"/>
    <s v="2025-01-15 19:11:05"/>
    <n v="12000"/>
    <s v="Accepted"/>
    <x v="11"/>
    <s v="Eligible"/>
    <n v="12000"/>
    <n v="12000"/>
    <d v="2026-01-05T00:00:00"/>
    <s v="SAIF.MALIK"/>
    <s v="Accepted"/>
    <s v="Online Transfer"/>
    <s v="Renewal"/>
    <s v="-"/>
    <s v="-"/>
    <n v="0"/>
  </r>
  <r>
    <n v="1571"/>
    <x v="0"/>
    <s v="ATA-700"/>
    <n v="4010267"/>
    <s v="RP001689"/>
    <s v="2024-01-04 15:20:05"/>
    <n v="12000"/>
    <s v="Accepted"/>
    <x v="11"/>
    <s v="Eligible"/>
    <n v="12000"/>
    <n v="12000"/>
    <d v="2026-01-03T00:00:00"/>
    <s v="SAIF.MALIK"/>
    <s v="Accepted"/>
    <s v="Online Transfer"/>
    <s v="Renewal"/>
    <s v="-"/>
    <s v="-"/>
    <n v="0"/>
  </r>
  <r>
    <n v="1572"/>
    <x v="0"/>
    <s v="BM-0127"/>
    <s v="A20A-00153327"/>
    <s v="K014588"/>
    <s v="2024-01-12 20:22:19"/>
    <n v="13000"/>
    <s v="Accepted"/>
    <x v="11"/>
    <s v="Eligible"/>
    <n v="13000"/>
    <n v="13000"/>
    <d v="2026-01-03T00:00:00"/>
    <s v="SAIF.MALIK"/>
    <s v="Accepted"/>
    <s v="Online Transfer"/>
    <s v="Renewal"/>
    <s v="-"/>
    <s v="-"/>
    <n v="0"/>
  </r>
  <r>
    <n v="1573"/>
    <x v="0"/>
    <s v="LHE141202513"/>
    <s v="AT255405"/>
    <s v="C1001594"/>
    <s v="2025-01-14 16:42:46"/>
    <n v="15000"/>
    <s v="Accepted"/>
    <x v="11"/>
    <s v="Eligible"/>
    <n v="15000"/>
    <n v="15000"/>
    <d v="2026-01-03T00:00:00"/>
    <s v="SAIF.MALIK"/>
    <s v="Accepted"/>
    <s v="Online Transfer"/>
    <s v="Renewal"/>
    <s v="-"/>
    <s v="-"/>
    <n v="0"/>
  </r>
  <r>
    <n v="1574"/>
    <x v="0"/>
    <s v="BCX-329"/>
    <n v="306433"/>
    <n v="519879"/>
    <s v="2024-01-16 16:04:58"/>
    <n v="15000"/>
    <s v="Accepted"/>
    <x v="11"/>
    <s v="Eligible"/>
    <n v="15000"/>
    <n v="15000"/>
    <d v="2026-01-02T00:00:00"/>
    <s v="SAIF.MALIK"/>
    <s v="Accepted"/>
    <s v="Online Transfer"/>
    <s v="Renewal"/>
    <s v="-"/>
    <s v="-"/>
    <n v="0"/>
  </r>
  <r>
    <n v="1575"/>
    <x v="0"/>
    <s v="BPG-267"/>
    <n v="12945710"/>
    <s v="049130"/>
    <s v="2026-01-02 00:00:00"/>
    <n v="12000"/>
    <s v="Accepted"/>
    <x v="11"/>
    <s v="Eligible"/>
    <n v="12000"/>
    <n v="12000"/>
    <d v="2026-01-02T00:00:00"/>
    <s v="SAIF.MALIK"/>
    <s v="Accepted"/>
    <s v="Online Transfer"/>
    <s v="Conversion"/>
    <s v="-"/>
    <s v="-"/>
    <n v="0"/>
  </r>
  <r>
    <n v="1576"/>
    <x v="0"/>
    <s v="BZS-268"/>
    <s v="R06A26U"/>
    <s v="NF1AET3061200604"/>
    <s v="2024-01-04 12:35:00"/>
    <n v="12000"/>
    <s v="Accepted"/>
    <x v="11"/>
    <s v="Eligible"/>
    <n v="12000"/>
    <n v="12000"/>
    <d v="2026-01-02T00:00:00"/>
    <s v="SAIF.MALIK"/>
    <s v="Accepted"/>
    <s v="Online Transfer"/>
    <s v="Renewal"/>
    <s v="-"/>
    <s v="-"/>
    <n v="0"/>
  </r>
  <r>
    <n v="1577"/>
    <x v="0"/>
    <s v="ADM-809"/>
    <n v="14805425"/>
    <s v="MR022096"/>
    <s v="2026-01-02 00:00:00"/>
    <n v="15000"/>
    <s v="Accepted"/>
    <x v="11"/>
    <s v="Eligible"/>
    <n v="15000"/>
    <n v="15000"/>
    <d v="2026-01-02T00:00:00"/>
    <s v="SAIF.MALIK"/>
    <s v="Accepted"/>
    <s v="Online Transfer"/>
    <s v="Conversion"/>
    <s v="-"/>
    <s v="-"/>
    <n v="0"/>
  </r>
  <r>
    <n v="1578"/>
    <x v="0"/>
    <s v="FSL10120251"/>
    <s v="9Z08479"/>
    <s v="0907242"/>
    <s v="2025-01-10 10:26:03"/>
    <n v="14000"/>
    <s v="Accepted"/>
    <x v="11"/>
    <s v="Eligible"/>
    <n v="14000"/>
    <n v="14000"/>
    <d v="2026-01-02T00:00:00"/>
    <s v="SAIF.MALIK"/>
    <s v="Accepted"/>
    <s v="Online Transfer"/>
    <s v="Renewal"/>
    <s v="-"/>
    <s v="-"/>
    <n v="0"/>
  </r>
  <r>
    <n v="1579"/>
    <x v="0"/>
    <s v="BTU-393"/>
    <n v="16919717"/>
    <s v="R071946"/>
    <s v="2024-01-15 13:38:12"/>
    <n v="14000"/>
    <s v="Accepted"/>
    <x v="11"/>
    <s v="Eligible"/>
    <n v="14000"/>
    <n v="14000"/>
    <d v="2026-01-01T00:00:00"/>
    <s v="SAIF.MALIK"/>
    <s v="Accepted"/>
    <s v="Online Transfer"/>
    <s v="Renewal"/>
    <s v="-"/>
    <s v="-"/>
    <n v="0"/>
  </r>
  <r>
    <n v="1580"/>
    <x v="0"/>
    <s v="KTI-1978"/>
    <s v="Z677450"/>
    <s v="ED35180"/>
    <s v="2024-01-08 18:21:08"/>
    <n v="11000"/>
    <s v="Accepted"/>
    <x v="11"/>
    <s v="Eligible"/>
    <n v="11000"/>
    <n v="11000"/>
    <d v="2026-01-01T00:00:00"/>
    <s v="SAIF.MALIK"/>
    <s v="Accepted"/>
    <s v="Online Transfer"/>
    <s v="Renewal"/>
    <s v="-"/>
    <s v="-"/>
    <n v="0"/>
  </r>
  <r>
    <n v="1581"/>
    <x v="0"/>
    <s v="BTP-125"/>
    <s v="Q072887"/>
    <s v="ZRE171R-6050401"/>
    <s v="2026-01-01 00:00:00"/>
    <n v="15000"/>
    <s v="Accepted"/>
    <x v="11"/>
    <s v="Eligible"/>
    <n v="15000"/>
    <n v="15000"/>
    <d v="2026-01-01T00:00:00"/>
    <s v="SAIF.MALIK"/>
    <s v="Accepted"/>
    <s v="Online Transfer"/>
    <s v="Conversion"/>
    <s v="-"/>
    <s v="-"/>
    <n v="0"/>
  </r>
  <r>
    <n v="1582"/>
    <x v="0"/>
    <s v="AJD-184"/>
    <s v="2A45634"/>
    <n v="7028726"/>
    <d v="2022-02-02T17:29:00"/>
    <n v="15000"/>
    <s v="Accepted"/>
    <x v="11"/>
    <s v="Eligible"/>
    <n v="15000"/>
    <n v="15000"/>
    <d v="2026-01-23T00:00:00"/>
    <s v="SAIF.MALIK"/>
    <s v="Accepted"/>
    <s v="Online Transfer"/>
    <s v="Renewal"/>
    <s v="-"/>
    <s v="-"/>
    <n v="0"/>
  </r>
  <r>
    <n v="1583"/>
    <x v="0"/>
    <s v="ASK-201"/>
    <s v="6R314956"/>
    <n v="1214945"/>
    <s v="-"/>
    <n v="8167"/>
    <s v="Manually"/>
    <x v="11"/>
    <s v="Eligible"/>
    <n v="8166"/>
    <n v="8166"/>
    <d v="2026-01-05T00:00:00"/>
    <s v="SAIF.MALIK"/>
    <s v="Manually"/>
    <s v="Online Transfer"/>
    <s v="Renewal"/>
    <s v="-"/>
    <s v="-"/>
    <m/>
  </r>
  <r>
    <n v="1584"/>
    <x v="0"/>
    <s v="BBL-565"/>
    <s v="6R359020"/>
    <n v="1258988"/>
    <s v="-"/>
    <n v="7500"/>
    <s v="Manually"/>
    <x v="11"/>
    <s v="Eligible"/>
    <n v="7500"/>
    <n v="7500"/>
    <d v="2026-01-06T00:00:00"/>
    <s v="SAIF.MALIK"/>
    <s v="Manually"/>
    <s v="Cash Deposit"/>
    <s v="Renewal"/>
    <s v="-"/>
    <s v="-"/>
    <m/>
  </r>
  <r>
    <n v="1585"/>
    <x v="0"/>
    <s v="OKS19-248"/>
    <s v="3U7673"/>
    <s v="JAANKR55LJ7102025"/>
    <s v="-"/>
    <n v="7500"/>
    <s v="Manually"/>
    <x v="11"/>
    <s v="Eligible"/>
    <n v="7500"/>
    <n v="7500"/>
    <d v="2026-01-06T00:00:00"/>
    <s v="SAIF.MALIK"/>
    <s v="Manually"/>
    <s v="Cash Deposit"/>
    <s v="Renewal"/>
    <s v="-"/>
    <s v="-"/>
    <m/>
  </r>
  <r>
    <n v="1586"/>
    <x v="0"/>
    <s v="AQU-639"/>
    <s v="PK10K209168"/>
    <s v="NF1AVK31H10109162"/>
    <s v="-"/>
    <n v="7520"/>
    <s v="Manually"/>
    <x v="11"/>
    <s v="Eligible"/>
    <n v="7520"/>
    <n v="7520"/>
    <d v="2026-01-30T00:00:00"/>
    <s v="SAIF.MALIK"/>
    <s v="Manually"/>
    <s v="Cheque"/>
    <s v="Renewal"/>
    <s v="-"/>
    <s v="-"/>
    <m/>
  </r>
  <r>
    <n v="1587"/>
    <x v="0"/>
    <s v="AQU-566"/>
    <s v="PK10K209161"/>
    <s v="NF1AVK31H10109164"/>
    <s v="-"/>
    <n v="7520"/>
    <s v="Manually"/>
    <x v="11"/>
    <s v="Eligible"/>
    <n v="7520"/>
    <n v="7520"/>
    <d v="2026-01-30T00:00:00"/>
    <s v="SAIF.MALIK"/>
    <s v="Manually"/>
    <s v="Cheque"/>
    <s v="Renewal"/>
    <s v="-"/>
    <s v="-"/>
    <m/>
  </r>
  <r>
    <n v="1588"/>
    <x v="0"/>
    <s v="ARK-552"/>
    <s v="Q344948"/>
    <s v="ZRE172R-7044106"/>
    <s v="-"/>
    <n v="7520"/>
    <s v="Manually"/>
    <x v="11"/>
    <s v="Eligible"/>
    <n v="7520"/>
    <n v="7520"/>
    <d v="2026-01-30T00:00:00"/>
    <s v="SAIF.MALIK"/>
    <s v="Manually"/>
    <s v="Cheque"/>
    <s v="Renewal"/>
    <s v="-"/>
    <s v="-"/>
    <m/>
  </r>
  <r>
    <n v="1589"/>
    <x v="0"/>
    <s v="SHEK322370"/>
    <n v="1013192"/>
    <n v="113174"/>
    <s v="2023-02-03 17:38:18"/>
    <n v="14000"/>
    <s v="Accepted"/>
    <x v="12"/>
    <s v="Eligible"/>
    <n v="14000"/>
    <n v="14000"/>
    <d v="2026-01-23T00:00:00"/>
    <s v="MUHAMMAD.OWAIS"/>
    <s v="Accepted"/>
    <s v="Online Transfer"/>
    <s v="Renewal"/>
    <s v="-"/>
    <s v="-"/>
    <n v="0"/>
  </r>
  <r>
    <n v="1590"/>
    <x v="0"/>
    <s v="BWZ-688"/>
    <s v="1NZ-R663526"/>
    <s v="NKE165-7187976"/>
    <s v="2025-02-08 13:28:12"/>
    <n v="14000"/>
    <s v="Accepted"/>
    <x v="12"/>
    <s v="Eligible"/>
    <n v="14000"/>
    <n v="14000"/>
    <d v="2026-01-30T00:00:00"/>
    <s v="MUHAMMAD.OWAIS"/>
    <s v="Accepted"/>
    <s v="Online Transfer"/>
    <s v="Renewal"/>
    <s v="-"/>
    <s v="-"/>
    <n v="0"/>
  </r>
  <r>
    <n v="1591"/>
    <x v="0"/>
    <s v="ASH-278"/>
    <n v="4803276"/>
    <s v="R019965"/>
    <s v="2024-02-12 16:05:09"/>
    <n v="14000"/>
    <s v="Accepted"/>
    <x v="12"/>
    <s v="Eligible"/>
    <n v="14000"/>
    <n v="14000"/>
    <d v="2026-01-30T00:00:00"/>
    <s v="MUHAMMAD.OWAIS"/>
    <s v="Accepted"/>
    <s v="Online Transfer"/>
    <s v="Renewal"/>
    <s v="-"/>
    <s v="-"/>
    <n v="0"/>
  </r>
  <r>
    <n v="1592"/>
    <x v="0"/>
    <s v="ARQ-093"/>
    <n v="365777"/>
    <n v="1004141"/>
    <s v="2024-02-12 16:04:08"/>
    <n v="14000"/>
    <s v="Accepted"/>
    <x v="12"/>
    <s v="Eligible"/>
    <n v="14000"/>
    <n v="14000"/>
    <d v="2026-01-30T00:00:00"/>
    <s v="MUHAMMAD.OWAIS"/>
    <s v="Accepted"/>
    <s v="Online Transfer"/>
    <s v="Renewal"/>
    <s v="-"/>
    <s v="-"/>
    <n v="0"/>
  </r>
  <r>
    <n v="1593"/>
    <x v="0"/>
    <s v="AKQ -876"/>
    <n v="233403"/>
    <n v="1133389"/>
    <s v="2025-01-28 13:15:43"/>
    <n v="12000"/>
    <s v="Accepted"/>
    <x v="12"/>
    <s v="Eligible"/>
    <n v="12000"/>
    <n v="12000"/>
    <d v="2026-01-29T00:00:00"/>
    <s v="MUHAMMAD.OWAIS"/>
    <s v="Accepted"/>
    <s v="Online Transfer"/>
    <s v="Renewal"/>
    <s v="-"/>
    <s v="-"/>
    <n v="0"/>
  </r>
  <r>
    <n v="1594"/>
    <x v="0"/>
    <s v="ISL5420242"/>
    <s v="Q072837"/>
    <s v="ZRE171R-6050318"/>
    <s v="2026-01-30 00:00:00"/>
    <n v="13000"/>
    <s v="Accepted"/>
    <x v="12"/>
    <s v="Eligible"/>
    <n v="13000"/>
    <n v="13000"/>
    <d v="2026-01-30T00:00:00"/>
    <s v="MUHAMMAD.OWAIS"/>
    <s v="Accepted"/>
    <s v="Online Transfer"/>
    <s v="Conversion"/>
    <s v="-"/>
    <s v="-"/>
    <n v="0"/>
  </r>
  <r>
    <n v="1595"/>
    <x v="0"/>
    <s v="BXX-841"/>
    <s v="Q099083"/>
    <n v="6076565"/>
    <s v="2026-01-29 00:00:00"/>
    <n v="14000"/>
    <s v="Accepted"/>
    <x v="12"/>
    <s v="Eligible"/>
    <n v="14000"/>
    <n v="14000"/>
    <d v="2026-01-29T00:00:00"/>
    <s v="MUHAMMAD.OWAIS"/>
    <s v="Accepted"/>
    <s v="Online Transfer"/>
    <s v="Conversion"/>
    <s v="-"/>
    <s v="-"/>
    <n v="0"/>
  </r>
  <r>
    <n v="1596"/>
    <x v="0"/>
    <s v="AYX-10"/>
    <s v="AYX-0"/>
    <n v="6073669"/>
    <s v="2023-01-16 12:08:00"/>
    <n v="10000"/>
    <s v="Accepted"/>
    <x v="12"/>
    <s v="Eligible"/>
    <n v="10000"/>
    <n v="10000"/>
    <d v="2026-01-28T00:00:00"/>
    <s v="MUHAMMAD.OWAIS"/>
    <s v="Accepted"/>
    <s v="Online Transfer"/>
    <s v="Renewal"/>
    <s v="-"/>
    <s v="-"/>
    <n v="0"/>
  </r>
  <r>
    <n v="1597"/>
    <x v="0"/>
    <s v="AUA-869"/>
    <s v="6R323309"/>
    <s v="NF1AET306H1223342"/>
    <s v="2025-01-28 17:56:51"/>
    <n v="10000"/>
    <s v="Accepted"/>
    <x v="12"/>
    <s v="Eligible"/>
    <n v="10000"/>
    <n v="10000"/>
    <d v="2026-01-28T00:00:00"/>
    <s v="MUHAMMAD.OWAIS"/>
    <s v="Accepted"/>
    <s v="Online Transfer"/>
    <s v="Renewal"/>
    <s v="-"/>
    <s v="-"/>
    <n v="0"/>
  </r>
  <r>
    <n v="1598"/>
    <x v="0"/>
    <s v="BSX-032"/>
    <s v="2A15914"/>
    <s v="BSX-032"/>
    <s v="2024-02-19 12:46:56"/>
    <n v="12000"/>
    <s v="Accepted"/>
    <x v="12"/>
    <s v="Eligible"/>
    <n v="12000"/>
    <n v="12000"/>
    <d v="2026-01-28T00:00:00"/>
    <s v="MUHAMMAD.OWAIS"/>
    <s v="Accepted"/>
    <s v="Online Transfer"/>
    <s v="Renewal"/>
    <s v="-"/>
    <s v="-"/>
    <n v="0"/>
  </r>
  <r>
    <n v="1599"/>
    <x v="0"/>
    <s v="BK-6958"/>
    <s v="1UR-0504537"/>
    <s v="BK-6958"/>
    <s v="2024-01-22 17:36:45"/>
    <n v="12000"/>
    <s v="Accepted"/>
    <x v="12"/>
    <s v="Eligible"/>
    <n v="12000"/>
    <n v="12000"/>
    <d v="2026-01-28T00:00:00"/>
    <s v="MUHAMMAD.OWAIS"/>
    <s v="Accepted"/>
    <s v="Online Transfer"/>
    <s v="Renewal"/>
    <s v="-"/>
    <s v="-"/>
    <n v="0"/>
  </r>
  <r>
    <n v="1600"/>
    <x v="0"/>
    <s v="BFE-851"/>
    <s v="2A72323"/>
    <s v="R-7049482"/>
    <s v="2025-02-10 12:13:41"/>
    <n v="12000"/>
    <s v="Accepted"/>
    <x v="12"/>
    <s v="Eligible"/>
    <n v="12000"/>
    <n v="12000"/>
    <d v="2026-01-27T00:00:00"/>
    <s v="MUHAMMAD.OWAIS"/>
    <s v="Accepted"/>
    <s v="Online Transfer"/>
    <s v="Renewal"/>
    <s v="-"/>
    <s v="-"/>
    <n v="0"/>
  </r>
  <r>
    <n v="1601"/>
    <x v="0"/>
    <s v="BGW-981"/>
    <n v="1577906"/>
    <s v="BGW"/>
    <s v="2021-07-19 19:49:56"/>
    <n v="11000"/>
    <s v="Accepted"/>
    <x v="12"/>
    <s v="Eligible"/>
    <n v="11000"/>
    <n v="11000"/>
    <d v="2026-01-29T00:00:00"/>
    <s v="MUHAMMAD.OWAIS"/>
    <s v="Accepted"/>
    <s v="Cheque"/>
    <s v="Renewal"/>
    <s v="-"/>
    <s v="-"/>
    <n v="0"/>
  </r>
  <r>
    <n v="1602"/>
    <x v="0"/>
    <s v="BSS-618"/>
    <s v="2A15157"/>
    <n v="9506123"/>
    <s v="2021-01-04 13:24:40"/>
    <n v="11000"/>
    <s v="Accepted"/>
    <x v="12"/>
    <s v="Eligible"/>
    <n v="11000"/>
    <n v="11000"/>
    <d v="2026-01-28T00:00:00"/>
    <s v="MUHAMMAD.OWAIS"/>
    <s v="Accepted"/>
    <s v="Cheque"/>
    <s v="Renewal"/>
    <s v="-"/>
    <s v="-"/>
    <n v="0"/>
  </r>
  <r>
    <n v="1603"/>
    <x v="0"/>
    <s v="BJ-8023"/>
    <n v="21749744"/>
    <s v="PDF580PALR21J2336"/>
    <s v="2021-11-06 10:58:07"/>
    <n v="11000"/>
    <s v="Accepted"/>
    <x v="12"/>
    <s v="Eligible"/>
    <n v="11000"/>
    <n v="11000"/>
    <d v="2026-01-29T00:00:00"/>
    <s v="MUHAMMAD.OWAIS"/>
    <s v="Accepted"/>
    <s v="Cheque"/>
    <s v="Renewal"/>
    <s v="-"/>
    <s v="-"/>
    <n v="0"/>
  </r>
  <r>
    <n v="1604"/>
    <x v="0"/>
    <s v="AMY-820"/>
    <s v="2A55871"/>
    <n v="9520552"/>
    <s v="2023-01-12 15:24:57"/>
    <n v="14000"/>
    <s v="Accepted"/>
    <x v="12"/>
    <s v="Eligible"/>
    <n v="14000"/>
    <n v="14000"/>
    <d v="2026-01-27T00:00:00"/>
    <s v="MUHAMMAD.OWAIS"/>
    <s v="Accepted"/>
    <s v="Online Transfer"/>
    <s v="Renewal"/>
    <s v="-"/>
    <s v="-"/>
    <n v="0"/>
  </r>
  <r>
    <n v="1605"/>
    <x v="0"/>
    <s v="AAA-988"/>
    <s v="2A02080"/>
    <n v="7000617"/>
    <s v="2022-02-04 09:34:24"/>
    <n v="10000"/>
    <s v="Accepted"/>
    <x v="12"/>
    <s v="Eligible"/>
    <n v="10000"/>
    <n v="10000"/>
    <d v="2026-01-23T00:00:00"/>
    <s v="MUHAMMAD.OWAIS"/>
    <s v="Accepted"/>
    <s v="Online Transfer"/>
    <s v="Renewal"/>
    <s v="-"/>
    <s v="-"/>
    <n v="0"/>
  </r>
  <r>
    <n v="1606"/>
    <x v="0"/>
    <s v="BMT-311"/>
    <s v="Q331043"/>
    <s v="ZRE172R-7030156"/>
    <s v="2025-02-10 11:05:25"/>
    <n v="14000"/>
    <s v="Accepted"/>
    <x v="12"/>
    <s v="Eligible"/>
    <n v="14000"/>
    <n v="14000"/>
    <d v="2026-01-26T00:00:00"/>
    <s v="MUHAMMAD.OWAIS"/>
    <s v="Accepted"/>
    <s v="Online Transfer"/>
    <s v="Renewal"/>
    <s v="-"/>
    <s v="-"/>
    <n v="0"/>
  </r>
  <r>
    <n v="1607"/>
    <x v="0"/>
    <s v="BH-7593"/>
    <s v="2TRA769260"/>
    <s v="TGN166R-0892398"/>
    <s v="2025-02-08 15:47:34"/>
    <n v="14000"/>
    <s v="Accepted"/>
    <x v="12"/>
    <s v="Eligible"/>
    <n v="14000"/>
    <n v="14000"/>
    <d v="2026-01-26T00:00:00"/>
    <s v="MUHAMMAD.OWAIS"/>
    <s v="Accepted"/>
    <s v="Online Transfer"/>
    <s v="Renewal"/>
    <s v="-"/>
    <s v="-"/>
    <n v="0"/>
  </r>
  <r>
    <n v="1608"/>
    <x v="0"/>
    <s v="ZX-366"/>
    <n v="4600134"/>
    <n v="907660580"/>
    <s v="2023-02-09 16:16:06"/>
    <n v="14000"/>
    <s v="Accepted"/>
    <x v="12"/>
    <s v="Eligible"/>
    <n v="14000"/>
    <n v="14000"/>
    <d v="2026-01-27T00:00:00"/>
    <s v="MUHAMMAD.OWAIS"/>
    <s v="Accepted"/>
    <s v="Online Transfer"/>
    <s v="Renewal"/>
    <s v="-"/>
    <s v="-"/>
    <n v="0"/>
  </r>
  <r>
    <n v="1609"/>
    <x v="0"/>
    <s v="AQV-509"/>
    <s v="L13Z17538616"/>
    <s v="NFBGM1540LR260364"/>
    <s v="2024-01-18 00:00:00"/>
    <n v="12000"/>
    <s v="Accepted"/>
    <x v="12"/>
    <s v="Eligible"/>
    <n v="12000"/>
    <n v="12000"/>
    <d v="2026-01-27T00:00:00"/>
    <s v="MUHAMMAD.OWAIS"/>
    <s v="Accepted"/>
    <s v="Online Transfer"/>
    <s v="Renewal"/>
    <s v="-"/>
    <s v="-"/>
    <n v="0"/>
  </r>
  <r>
    <n v="1610"/>
    <x v="0"/>
    <s v="LC-3398"/>
    <s v="1GD5243390"/>
    <n v="5558061"/>
    <s v="2023-02-03 15:02:42"/>
    <n v="12000"/>
    <s v="Accepted"/>
    <x v="12"/>
    <s v="Eligible"/>
    <n v="12000"/>
    <n v="12000"/>
    <d v="2026-01-25T00:00:00"/>
    <s v="MUHAMMAD.OWAIS"/>
    <s v="Accepted"/>
    <s v="Online Transfer"/>
    <s v="Renewal"/>
    <s v="-"/>
    <s v="-"/>
    <n v="0"/>
  </r>
  <r>
    <n v="1611"/>
    <x v="0"/>
    <s v="CAG-998"/>
    <s v="6R313367"/>
    <s v="NF1AET306H1213336"/>
    <s v="2025-02-05 14:00:39"/>
    <n v="14000"/>
    <s v="Accepted"/>
    <x v="12"/>
    <s v="Eligible"/>
    <n v="14000"/>
    <n v="14000"/>
    <d v="2026-01-25T00:00:00"/>
    <s v="MUHAMMAD.OWAIS"/>
    <s v="Accepted"/>
    <s v="Online Transfer"/>
    <s v="Renewal"/>
    <s v="-"/>
    <s v="-"/>
    <n v="0"/>
  </r>
  <r>
    <n v="1612"/>
    <x v="0"/>
    <s v="CAV-309"/>
    <s v="KF-K060432"/>
    <s v="CAV-309"/>
    <s v="2025-02-06 10:12:28"/>
    <n v="13000"/>
    <s v="Accepted"/>
    <x v="12"/>
    <s v="Eligible"/>
    <n v="13000"/>
    <n v="13000"/>
    <d v="2026-01-25T00:00:00"/>
    <s v="MUHAMMAD.OWAIS"/>
    <s v="Accepted"/>
    <s v="Online Transfer"/>
    <s v="Renewal"/>
    <s v="-"/>
    <s v="-"/>
    <n v="0"/>
  </r>
  <r>
    <n v="1613"/>
    <x v="0"/>
    <s v="BVL-949"/>
    <s v="Q085989"/>
    <n v="6063472"/>
    <s v="2023-02-02 15:37:07"/>
    <n v="10000"/>
    <s v="Accepted"/>
    <x v="12"/>
    <s v="Eligible"/>
    <n v="10000"/>
    <n v="10000"/>
    <d v="2026-01-21T00:00:00"/>
    <s v="MUHAMMAD.OWAIS"/>
    <s v="Accepted"/>
    <s v="Online Transfer"/>
    <s v="Renewal"/>
    <s v="-"/>
    <s v="-"/>
    <n v="0"/>
  </r>
  <r>
    <n v="1614"/>
    <x v="0"/>
    <s v="BBB-39"/>
    <s v="1GD5216860"/>
    <n v="1101190"/>
    <s v="2023-02-02 11:26:08"/>
    <n v="14000"/>
    <s v="Accepted"/>
    <x v="12"/>
    <s v="Eligible"/>
    <n v="14000"/>
    <n v="14000"/>
    <d v="2026-01-24T00:00:00"/>
    <s v="MUHAMMAD.OWAIS"/>
    <s v="Accepted"/>
    <s v="Online Transfer"/>
    <s v="Renewal"/>
    <s v="-"/>
    <s v="-"/>
    <n v="0"/>
  </r>
  <r>
    <n v="1615"/>
    <x v="0"/>
    <s v="KOK-7365"/>
    <s v="PK30061576"/>
    <s v="GS30061576"/>
    <s v="2024-01-18 19:15:07"/>
    <n v="11000"/>
    <s v="Accepted"/>
    <x v="12"/>
    <s v="Eligible"/>
    <n v="11000"/>
    <n v="11000"/>
    <d v="2026-01-23T00:00:00"/>
    <s v="MUHAMMAD.OWAIS"/>
    <s v="Accepted"/>
    <s v="Online Transfer"/>
    <s v="Renewal"/>
    <s v="-"/>
    <s v="-"/>
    <n v="0"/>
  </r>
  <r>
    <n v="1616"/>
    <x v="0"/>
    <s v="PESH12112024"/>
    <s v="6R324741"/>
    <s v="NF1AET306H1224677"/>
    <s v="2026-01-22 00:00:00"/>
    <n v="10000"/>
    <s v="Accepted"/>
    <x v="12"/>
    <s v="Eligible"/>
    <n v="10000"/>
    <n v="10000"/>
    <d v="2026-01-21T00:00:00"/>
    <s v="MUHAMMAD.OWAIS"/>
    <s v="Accepted"/>
    <s v="Online Transfer"/>
    <s v="Conversion"/>
    <s v="-"/>
    <s v="-"/>
    <n v="0"/>
  </r>
  <r>
    <n v="1617"/>
    <x v="0"/>
    <s v="KHI161202544"/>
    <s v="JL473QR30A503969"/>
    <s v="NKMAB13R2R1000365"/>
    <s v="2025-01-16 20:42:39"/>
    <n v="14000"/>
    <s v="Accepted"/>
    <x v="12"/>
    <s v="Eligible"/>
    <n v="14000"/>
    <n v="14000"/>
    <d v="2026-01-21T00:00:00"/>
    <s v="MUHAMMAD.OWAIS"/>
    <s v="Accepted"/>
    <s v="Online Transfer"/>
    <s v="Renewal"/>
    <s v="-"/>
    <s v="-"/>
    <n v="0"/>
  </r>
  <r>
    <n v="1618"/>
    <x v="0"/>
    <s v="AFT-844"/>
    <s v="L15A79786806"/>
    <s v="NFBGM2663HR212029"/>
    <s v="2026-01-22 00:00:00"/>
    <n v="10000"/>
    <s v="Accepted"/>
    <x v="12"/>
    <s v="Eligible"/>
    <n v="10000"/>
    <n v="10000"/>
    <d v="2026-01-21T00:00:00"/>
    <s v="MUHAMMAD.OWAIS"/>
    <s v="Accepted"/>
    <s v="Online Transfer"/>
    <s v="Renewal"/>
    <s v="-"/>
    <s v="-"/>
    <n v="0"/>
  </r>
  <r>
    <n v="1619"/>
    <x v="0"/>
    <s v="AUD-735"/>
    <s v="Q076999"/>
    <s v="ZRE171R-6054593"/>
    <s v="2025-01-27 16:56:32"/>
    <n v="10000"/>
    <s v="Accepted"/>
    <x v="12"/>
    <s v="Eligible"/>
    <n v="10000"/>
    <n v="10000"/>
    <d v="2026-01-21T00:00:00"/>
    <s v="MUHAMMAD.OWAIS"/>
    <s v="Accepted"/>
    <s v="Online Transfer"/>
    <s v="Renewal"/>
    <s v="-"/>
    <s v="-"/>
    <n v="0"/>
  </r>
  <r>
    <n v="1620"/>
    <x v="0"/>
    <s v="LEC18-7450"/>
    <s v="2TRA359746"/>
    <s v="TGN156R0442369"/>
    <s v="2024-01-31 11:14:57"/>
    <n v="10000"/>
    <s v="Accepted"/>
    <x v="12"/>
    <s v="Eligible"/>
    <n v="10000"/>
    <n v="10000"/>
    <d v="2026-01-20T00:00:00"/>
    <s v="MUHAMMAD.OWAIS"/>
    <s v="Accepted"/>
    <s v="Online Transfer"/>
    <s v="Renewal"/>
    <s v="-"/>
    <s v="-"/>
    <n v="0"/>
  </r>
  <r>
    <n v="1621"/>
    <x v="0"/>
    <s v="BMB-269"/>
    <n v="185795"/>
    <n v="1516101"/>
    <s v="2023-02-06 18:14:43"/>
    <n v="13000"/>
    <s v="Accepted"/>
    <x v="12"/>
    <s v="Eligible"/>
    <n v="13000"/>
    <n v="13000"/>
    <d v="2026-01-21T00:00:00"/>
    <s v="MUHAMMAD.OWAIS"/>
    <s v="Accepted"/>
    <s v="Online Transfer"/>
    <s v="Renewal"/>
    <s v="-"/>
    <s v="-"/>
    <n v="0"/>
  </r>
  <r>
    <n v="1622"/>
    <x v="0"/>
    <s v="BMT-322"/>
    <s v="Q047593"/>
    <s v="R-6025064"/>
    <s v="2023-02-02 12:40:31"/>
    <n v="13000"/>
    <s v="Accepted"/>
    <x v="12"/>
    <s v="Eligible"/>
    <n v="13000"/>
    <n v="13000"/>
    <d v="2026-01-21T00:00:00"/>
    <s v="MUHAMMAD.OWAIS"/>
    <s v="Accepted"/>
    <s v="Online Transfer"/>
    <s v="Renewal"/>
    <s v="-"/>
    <s v="-"/>
    <n v="0"/>
  </r>
  <r>
    <n v="1623"/>
    <x v="0"/>
    <s v="APM-475"/>
    <n v="51017970"/>
    <s v="031771"/>
    <s v="2024-01-30 14:02:17"/>
    <n v="13000"/>
    <s v="Accepted"/>
    <x v="12"/>
    <s v="Eligible"/>
    <n v="13000"/>
    <n v="13000"/>
    <d v="2026-01-21T00:00:00"/>
    <s v="MUHAMMAD.OWAIS"/>
    <s v="Accepted"/>
    <s v="Online Transfer"/>
    <s v="Renewal"/>
    <s v="-"/>
    <s v="-"/>
    <n v="0"/>
  </r>
  <r>
    <n v="1624"/>
    <x v="0"/>
    <s v="BH-9401"/>
    <s v="G4NALH337573"/>
    <s v="NNAQL51AZKP507289"/>
    <s v="2024-02-01 20:34:25"/>
    <n v="10000"/>
    <s v="Accepted"/>
    <x v="12"/>
    <s v="Eligible"/>
    <n v="10000"/>
    <n v="10000"/>
    <d v="2026-01-21T00:00:00"/>
    <s v="MUHAMMAD.OWAIS"/>
    <s v="Accepted"/>
    <s v="Online Transfer"/>
    <s v="Renewal"/>
    <s v="-"/>
    <s v="-"/>
    <n v="0"/>
  </r>
  <r>
    <n v="1625"/>
    <x v="0"/>
    <s v="LEB09-6104"/>
    <n v="899382"/>
    <n v="2014825"/>
    <s v="2025-01-11 14:22:13"/>
    <n v="11000"/>
    <s v="Accepted"/>
    <x v="12"/>
    <s v="Eligible"/>
    <n v="11000"/>
    <n v="11000"/>
    <d v="2026-01-20T00:00:00"/>
    <s v="MUHAMMAD.OWAIS"/>
    <s v="Accepted"/>
    <s v="Online Transfer"/>
    <s v="Renewal"/>
    <s v="-"/>
    <s v="-"/>
    <n v="0"/>
  </r>
  <r>
    <n v="1626"/>
    <x v="0"/>
    <s v="ALZ-837"/>
    <n v="12945343"/>
    <s v="R048767"/>
    <s v="2023-02-03 12:47:49"/>
    <n v="14000"/>
    <s v="Accepted"/>
    <x v="12"/>
    <s v="Eligible"/>
    <n v="14000"/>
    <n v="14000"/>
    <d v="2026-01-20T00:00:00"/>
    <s v="MUHAMMAD.OWAIS"/>
    <s v="Accepted"/>
    <s v="Online Transfer"/>
    <s v="Renewal"/>
    <s v="-"/>
    <s v="-"/>
    <n v="0"/>
  </r>
  <r>
    <n v="1627"/>
    <x v="0"/>
    <s v="HDD13120251"/>
    <n v="335158"/>
    <n v="1235199"/>
    <s v="2025-01-13 15:59:06"/>
    <n v="14000"/>
    <s v="Accepted"/>
    <x v="12"/>
    <s v="Eligible"/>
    <n v="14000"/>
    <n v="14000"/>
    <d v="2026-01-19T00:00:00"/>
    <s v="MUHAMMAD.OWAIS"/>
    <s v="Accepted"/>
    <s v="Cash Deposit"/>
    <s v="Renewal"/>
    <s v="-"/>
    <s v="-"/>
    <n v="0"/>
  </r>
  <r>
    <n v="1628"/>
    <x v="0"/>
    <s v="ASM-649"/>
    <n v="51019202"/>
    <s v="R033791"/>
    <s v="2025-01-20 15:14:25"/>
    <n v="11000"/>
    <s v="Accepted"/>
    <x v="12"/>
    <s v="Eligible"/>
    <n v="11000"/>
    <n v="11000"/>
    <d v="2026-01-19T00:00:00"/>
    <s v="MUHAMMAD.OWAIS"/>
    <s v="Accepted"/>
    <s v="Online Transfer"/>
    <s v="Renewal"/>
    <s v="-"/>
    <s v="-"/>
    <n v="0"/>
  </r>
  <r>
    <n v="1629"/>
    <x v="0"/>
    <s v="AGM-483"/>
    <n v="193673"/>
    <n v="1093759"/>
    <s v="2024-01-10 16:57:33"/>
    <n v="13000"/>
    <s v="Accepted"/>
    <x v="12"/>
    <s v="Eligible"/>
    <n v="13000"/>
    <n v="13000"/>
    <d v="2026-01-20T00:00:00"/>
    <s v="MUHAMMAD.OWAIS"/>
    <s v="Accepted"/>
    <s v="Online Transfer"/>
    <s v="Renewal"/>
    <s v="-"/>
    <s v="-"/>
    <n v="0"/>
  </r>
  <r>
    <n v="1630"/>
    <x v="0"/>
    <s v="LED18-2979"/>
    <n v="119517"/>
    <n v="10019489"/>
    <s v="2022-01-21 16:06:50"/>
    <n v="10000"/>
    <s v="Accepted"/>
    <x v="12"/>
    <s v="Eligible"/>
    <n v="10000"/>
    <n v="10000"/>
    <d v="2026-01-17T00:00:00"/>
    <s v="MUHAMMAD.OWAIS"/>
    <s v="Accepted"/>
    <s v="Online Transfer"/>
    <s v="Renewal"/>
    <s v="-"/>
    <s v="-"/>
    <n v="0"/>
  </r>
  <r>
    <n v="1631"/>
    <x v="0"/>
    <s v="BSH-126"/>
    <n v="16911320"/>
    <s v="R062927"/>
    <s v="2024-01-31 13:44:21"/>
    <n v="13000"/>
    <s v="Accepted"/>
    <x v="12"/>
    <s v="Eligible"/>
    <n v="13000"/>
    <n v="13000"/>
    <d v="2026-01-18T00:00:00"/>
    <s v="MUHAMMAD.OWAIS"/>
    <s v="Accepted"/>
    <s v="Online Transfer"/>
    <s v="Renewal"/>
    <s v="-"/>
    <s v="-"/>
    <n v="0"/>
  </r>
  <r>
    <n v="1632"/>
    <x v="0"/>
    <s v="AJP-148"/>
    <s v="PK10B233291"/>
    <s v="A1J310PK10133313"/>
    <s v="2026-01-19 00:00:00"/>
    <n v="15000"/>
    <s v="Accepted"/>
    <x v="12"/>
    <s v="Eligible"/>
    <n v="15000"/>
    <n v="15000"/>
    <d v="2026-01-17T00:00:00"/>
    <s v="MUHAMMAD.OWAIS"/>
    <s v="Accepted"/>
    <s v="Online Transfer"/>
    <s v="Conversion"/>
    <s v="-"/>
    <s v="-"/>
    <n v="0"/>
  </r>
  <r>
    <n v="1633"/>
    <x v="0"/>
    <s v="LEA20-8129"/>
    <s v="PK10K154963"/>
    <s v="LEA20-8129"/>
    <s v="2025-01-23 00:00:00"/>
    <n v="10000"/>
    <s v="Accepted"/>
    <x v="12"/>
    <s v="Eligible"/>
    <n v="10000"/>
    <n v="10000"/>
    <d v="2026-01-17T00:00:00"/>
    <s v="MUHAMMAD.OWAIS"/>
    <s v="Accepted"/>
    <s v="Online Transfer"/>
    <s v="Renewal"/>
    <s v="-"/>
    <s v="-"/>
    <n v="0"/>
  </r>
  <r>
    <n v="1634"/>
    <x v="0"/>
    <s v="ARU-247"/>
    <s v="6R298177"/>
    <s v="NF1AET306H1198191"/>
    <s v="2025-01-27 00:00:00"/>
    <n v="10000"/>
    <s v="Accepted"/>
    <x v="12"/>
    <s v="Eligible"/>
    <n v="10000"/>
    <n v="10000"/>
    <d v="2026-01-17T00:00:00"/>
    <s v="MUHAMMAD.OWAIS"/>
    <s v="Accepted"/>
    <s v="Online Transfer"/>
    <s v="Renewal"/>
    <s v="-"/>
    <s v="-"/>
    <n v="0"/>
  </r>
  <r>
    <n v="1635"/>
    <x v="0"/>
    <s v="AQS-543"/>
    <s v="6R295696"/>
    <s v="NF1AET306H1195698"/>
    <s v="2024-02-01 12:47:04"/>
    <n v="10000"/>
    <s v="Accepted"/>
    <x v="12"/>
    <s v="Eligible"/>
    <n v="10000"/>
    <n v="10000"/>
    <d v="2026-01-17T00:00:00"/>
    <s v="MUHAMMAD.OWAIS"/>
    <s v="Accepted"/>
    <s v="Online Transfer"/>
    <s v="Renewal"/>
    <s v="-"/>
    <s v="-"/>
    <n v="0"/>
  </r>
  <r>
    <n v="1636"/>
    <x v="0"/>
    <s v="AQS-209"/>
    <s v="6R295701"/>
    <s v="NF1AET306H1195710"/>
    <s v="2024-02-01 11:07:18"/>
    <n v="10000"/>
    <s v="Accepted"/>
    <x v="12"/>
    <s v="Eligible"/>
    <n v="10000"/>
    <n v="10000"/>
    <d v="2026-01-17T00:00:00"/>
    <s v="MUHAMMAD.OWAIS"/>
    <s v="Accepted"/>
    <s v="Online Transfer"/>
    <s v="Renewal"/>
    <s v="-"/>
    <s v="-"/>
    <n v="0"/>
  </r>
  <r>
    <n v="1637"/>
    <x v="0"/>
    <s v="KY-5093"/>
    <s v="TG2701"/>
    <s v="KY-5093"/>
    <s v="2024-01-30 17:23:30"/>
    <n v="14000"/>
    <s v="Accepted"/>
    <x v="12"/>
    <s v="Eligible"/>
    <n v="14000"/>
    <n v="14000"/>
    <d v="2026-01-16T00:00:00"/>
    <s v="MUHAMMAD.OWAIS"/>
    <s v="Accepted"/>
    <s v="Cash Deposit"/>
    <s v="Renewal"/>
    <s v="-"/>
    <s v="-"/>
    <n v="0"/>
  </r>
  <r>
    <n v="1638"/>
    <x v="0"/>
    <s v="CY15-585"/>
    <n v="991370"/>
    <n v="4017886"/>
    <s v="2023-01-20 16:13:00"/>
    <n v="11000"/>
    <s v="Accepted"/>
    <x v="12"/>
    <s v="Eligible"/>
    <n v="11000"/>
    <n v="11000"/>
    <d v="2026-01-15T00:00:00"/>
    <s v="MUHAMMAD.OWAIS"/>
    <s v="Accepted"/>
    <s v="Online Transfer"/>
    <s v="Renewal"/>
    <s v="-"/>
    <s v="-"/>
    <n v="0"/>
  </r>
  <r>
    <n v="1639"/>
    <x v="0"/>
    <s v="LEE12-7247"/>
    <s v="K6A7443196"/>
    <s v="DA64V240752"/>
    <s v="2024-01-30 14:43:28"/>
    <n v="12000"/>
    <s v="Accepted"/>
    <x v="12"/>
    <s v="Eligible"/>
    <n v="12000"/>
    <n v="12000"/>
    <d v="2026-01-15T00:00:00"/>
    <s v="MUHAMMAD.OWAIS"/>
    <s v="Accepted"/>
    <s v="Online Transfer"/>
    <s v="Renewal"/>
    <s v="-"/>
    <s v="-"/>
    <n v="0"/>
  </r>
  <r>
    <n v="1640"/>
    <x v="0"/>
    <s v="KHI281202516"/>
    <n v="7920609"/>
    <s v="010569"/>
    <s v="2025-01-28 13:34:32"/>
    <n v="13000"/>
    <s v="Accepted"/>
    <x v="12"/>
    <s v="Eligible"/>
    <n v="13000"/>
    <n v="13000"/>
    <d v="2026-01-15T00:00:00"/>
    <s v="MUHAMMAD.OWAIS"/>
    <s v="Accepted"/>
    <s v="Online Transfer"/>
    <s v="Renewal"/>
    <s v="-"/>
    <s v="-"/>
    <n v="0"/>
  </r>
  <r>
    <n v="1641"/>
    <x v="0"/>
    <s v="SWN1122115"/>
    <s v="Q084104"/>
    <s v="ZRE171R-6061361"/>
    <s v="2026-01-16 00:00:00"/>
    <n v="15000"/>
    <s v="Accepted"/>
    <x v="12"/>
    <s v="Eligible"/>
    <n v="15000"/>
    <n v="15000"/>
    <d v="2026-01-16T00:00:00"/>
    <s v="MUHAMMAD.OWAIS"/>
    <s v="Accepted"/>
    <s v="Online Transfer"/>
    <s v="Conversion"/>
    <s v="-"/>
    <s v="-"/>
    <n v="0"/>
  </r>
  <r>
    <n v="1642"/>
    <x v="0"/>
    <s v="BHWL1912024"/>
    <n v="5431868"/>
    <n v="5563797"/>
    <s v="2024-01-20 12:12:27"/>
    <n v="13000"/>
    <s v="Accepted"/>
    <x v="12"/>
    <s v="Eligible"/>
    <n v="13000"/>
    <n v="13000"/>
    <d v="2026-01-14T00:00:00"/>
    <s v="MUHAMMAD.OWAIS"/>
    <s v="Accepted"/>
    <s v="Online Transfer"/>
    <s v="Renewal"/>
    <s v="-"/>
    <s v="-"/>
    <n v="0"/>
  </r>
  <r>
    <n v="1643"/>
    <x v="0"/>
    <s v="BL-7519"/>
    <s v="G4NAPU374542"/>
    <s v="PN215864"/>
    <s v="2024-01-16 16:36:12"/>
    <n v="14000"/>
    <s v="Accepted"/>
    <x v="12"/>
    <s v="Eligible"/>
    <n v="14000"/>
    <n v="14000"/>
    <d v="2026-01-14T00:00:00"/>
    <s v="MUHAMMAD.OWAIS"/>
    <s v="Accepted"/>
    <s v="Online Transfer"/>
    <s v="Renewal"/>
    <s v="-"/>
    <s v="-"/>
    <n v="0"/>
  </r>
  <r>
    <n v="1644"/>
    <x v="0"/>
    <s v="CX-5050"/>
    <s v="KF-G557740"/>
    <s v="S321V-0212671"/>
    <s v="2025-01-18 17:49:39"/>
    <n v="10000"/>
    <s v="Accepted"/>
    <x v="12"/>
    <s v="Eligible"/>
    <n v="10000"/>
    <n v="10000"/>
    <d v="2026-01-14T00:00:00"/>
    <s v="MUHAMMAD.OWAIS"/>
    <s v="Accepted"/>
    <s v="Online Transfer"/>
    <s v="Renewal"/>
    <s v="-"/>
    <s v="-"/>
    <n v="0"/>
  </r>
  <r>
    <n v="1645"/>
    <x v="0"/>
    <s v="FSL10120258"/>
    <s v="L12B51030031"/>
    <s v="NFBGN862SR047158"/>
    <s v="2026-01-14 00:00:00"/>
    <n v="20000"/>
    <s v="Accepted"/>
    <x v="12"/>
    <s v="Eligible"/>
    <n v="20000"/>
    <n v="20000"/>
    <d v="2026-01-14T00:00:00"/>
    <s v="MUHAMMAD.OWAIS"/>
    <s v="Accepted"/>
    <s v="Online Transfer"/>
    <s v="Conversion"/>
    <s v="-"/>
    <s v="-"/>
    <n v="0"/>
  </r>
  <r>
    <n v="1646"/>
    <x v="0"/>
    <s v="CAJ-220"/>
    <s v="L12B51026579"/>
    <s v="NFBGN8629RR042919"/>
    <s v="2025-01-25 16:05:55"/>
    <n v="14000"/>
    <s v="Accepted"/>
    <x v="12"/>
    <s v="Eligible"/>
    <n v="14000"/>
    <n v="14000"/>
    <d v="2026-01-14T00:00:00"/>
    <s v="MUHAMMAD.OWAIS"/>
    <s v="Accepted"/>
    <s v="Online Transfer"/>
    <s v="Renewal"/>
    <s v="-"/>
    <s v="-"/>
    <n v="0"/>
  </r>
  <r>
    <n v="1647"/>
    <x v="0"/>
    <s v="KHI1212356"/>
    <n v="14810901"/>
    <s v="027577"/>
    <s v="2023-01-12 17:21:59"/>
    <n v="14000"/>
    <s v="Accepted"/>
    <x v="12"/>
    <s v="Eligible"/>
    <n v="14000"/>
    <n v="14000"/>
    <d v="2026-01-13T00:00:00"/>
    <s v="MUHAMMAD.OWAIS"/>
    <s v="Accepted"/>
    <s v="Online Transfer"/>
    <s v="Renewal"/>
    <s v="-"/>
    <s v="-"/>
    <n v="0"/>
  </r>
  <r>
    <n v="1648"/>
    <x v="0"/>
    <s v="BWU-578"/>
    <s v="1NZ-R66827"/>
    <n v="7189194"/>
    <s v="2024-01-25 00:00:00"/>
    <n v="10000"/>
    <s v="Accepted"/>
    <x v="12"/>
    <s v="Eligible"/>
    <n v="10000"/>
    <n v="10000"/>
    <d v="2026-01-13T00:00:00"/>
    <s v="MUHAMMAD.OWAIS"/>
    <s v="Accepted"/>
    <s v="Online Transfer"/>
    <s v="Renewal"/>
    <s v="-"/>
    <s v="-"/>
    <n v="0"/>
  </r>
  <r>
    <n v="1649"/>
    <x v="0"/>
    <s v="MUL22120254"/>
    <s v="6R336507"/>
    <n v="1236691"/>
    <s v="2025-01-23 11:57:20"/>
    <n v="10000"/>
    <s v="Accepted"/>
    <x v="12"/>
    <s v="Eligible"/>
    <n v="10000"/>
    <n v="10000"/>
    <d v="2026-01-12T00:00:00"/>
    <s v="MUHAMMAD.OWAIS"/>
    <s v="Accepted"/>
    <s v="Online Transfer"/>
    <s v="Renewal"/>
    <s v="-"/>
    <s v="-"/>
    <n v="0"/>
  </r>
  <r>
    <n v="1650"/>
    <x v="0"/>
    <s v="LHE1792066"/>
    <s v="GHNALH319820"/>
    <s v="KP303053"/>
    <s v="2026-01-13 00:00:00"/>
    <n v="17000"/>
    <s v="Accepted"/>
    <x v="12"/>
    <s v="Eligible"/>
    <n v="17000"/>
    <n v="17000"/>
    <d v="2026-01-13T00:00:00"/>
    <s v="MUHAMMAD.OWAIS"/>
    <s v="Accepted"/>
    <s v="Online Transfer"/>
    <s v="Conversion"/>
    <s v="-"/>
    <s v="-"/>
    <n v="0"/>
  </r>
  <r>
    <n v="1651"/>
    <x v="0"/>
    <s v="KTE-8508"/>
    <s v="BH557192"/>
    <s v="MO57302"/>
    <s v="2025-01-17 14:12:29"/>
    <n v="8000"/>
    <s v="Accepted"/>
    <x v="12"/>
    <s v="Eligible"/>
    <n v="8000"/>
    <n v="8000"/>
    <d v="2026-01-12T00:00:00"/>
    <s v="MUHAMMAD.OWAIS"/>
    <s v="Accepted"/>
    <s v="Online Transfer"/>
    <s v="Renewal"/>
    <s v="-"/>
    <s v="-"/>
    <n v="0"/>
  </r>
  <r>
    <n v="1652"/>
    <x v="0"/>
    <s v="LXP-2566"/>
    <n v="15212"/>
    <n v="41443"/>
    <s v="2025-01-11 12:21:43"/>
    <n v="10000"/>
    <s v="Accepted"/>
    <x v="12"/>
    <s v="Eligible"/>
    <n v="10000"/>
    <n v="10000"/>
    <d v="2026-01-12T00:00:00"/>
    <s v="MUHAMMAD.OWAIS"/>
    <s v="Accepted"/>
    <s v="Online Transfer"/>
    <s v="Renewal"/>
    <s v="-"/>
    <s v="-"/>
    <n v="0"/>
  </r>
  <r>
    <n v="1653"/>
    <x v="0"/>
    <s v="BFJ-065"/>
    <s v="L13Z17441092"/>
    <s v="NFBGM1548GR181224"/>
    <s v="2026-01-10 00:00:00"/>
    <n v="10000"/>
    <s v="Accepted"/>
    <x v="12"/>
    <s v="Eligible"/>
    <n v="10000"/>
    <n v="10000"/>
    <d v="2026-01-10T00:00:00"/>
    <s v="MUHAMMAD.OWAIS"/>
    <s v="Accepted"/>
    <s v="Online Transfer"/>
    <s v="Conversion"/>
    <s v="-"/>
    <s v="-"/>
    <n v="0"/>
  </r>
  <r>
    <n v="1654"/>
    <x v="0"/>
    <s v="BN-8499"/>
    <s v="1KR-K016493"/>
    <s v="A2008-0007688"/>
    <s v="2023-01-19 16:14:45"/>
    <n v="13000"/>
    <s v="Accepted"/>
    <x v="12"/>
    <s v="Eligible"/>
    <n v="13000"/>
    <n v="13000"/>
    <d v="2026-01-10T00:00:00"/>
    <s v="MUHAMMAD.OWAIS"/>
    <s v="Accepted"/>
    <s v="Cash Deposit"/>
    <s v="Renewal"/>
    <s v="-"/>
    <s v="-"/>
    <n v="0"/>
  </r>
  <r>
    <n v="1655"/>
    <x v="0"/>
    <s v="AKU-821"/>
    <s v="6R238468"/>
    <s v="NF1AET306H1138469"/>
    <s v="2023-01-19 15:58:00"/>
    <n v="11000"/>
    <s v="Accepted"/>
    <x v="12"/>
    <s v="Eligible"/>
    <n v="11000"/>
    <n v="11000"/>
    <d v="2026-01-10T00:00:00"/>
    <s v="MUHAMMAD.OWAIS"/>
    <s v="Accepted"/>
    <s v="Online Transfer"/>
    <s v="Renewal"/>
    <s v="-"/>
    <s v="-"/>
    <n v="0"/>
  </r>
  <r>
    <n v="1656"/>
    <x v="0"/>
    <s v="BQK-781"/>
    <s v="PK10K14697"/>
    <s v="H10046977"/>
    <s v="2023-01-21 15:27:58"/>
    <n v="11000"/>
    <s v="Accepted"/>
    <x v="12"/>
    <s v="Eligible"/>
    <n v="11000"/>
    <n v="11000"/>
    <d v="2026-01-08T00:00:00"/>
    <s v="MUHAMMAD.OWAIS"/>
    <s v="Accepted"/>
    <s v="Online Transfer"/>
    <s v="Renewal"/>
    <s v="-"/>
    <s v="-"/>
    <n v="0"/>
  </r>
  <r>
    <n v="1657"/>
    <x v="0"/>
    <s v="BSF-237"/>
    <s v="K162215"/>
    <s v="H10062212"/>
    <s v="2025-01-11 13:14:02"/>
    <n v="12500"/>
    <s v="Accepted"/>
    <x v="12"/>
    <s v="Eligible"/>
    <n v="12500"/>
    <n v="12500"/>
    <d v="2026-01-08T00:00:00"/>
    <s v="MUHAMMAD.OWAIS"/>
    <s v="Accepted"/>
    <s v="Online Transfer"/>
    <s v="Renewal"/>
    <s v="-"/>
    <s v="-"/>
    <n v="0"/>
  </r>
  <r>
    <n v="1658"/>
    <x v="0"/>
    <s v="AUH-966"/>
    <s v="Q108906"/>
    <n v="6086423"/>
    <s v="2025-01-15 14:39:51"/>
    <n v="10000"/>
    <s v="Accepted"/>
    <x v="12"/>
    <s v="Eligible"/>
    <n v="10000"/>
    <n v="10000"/>
    <d v="2026-01-08T00:00:00"/>
    <s v="MUHAMMAD.OWAIS"/>
    <s v="Accepted"/>
    <s v="Online Transfer"/>
    <s v="Renewal"/>
    <s v="-"/>
    <s v="-"/>
    <n v="0"/>
  </r>
  <r>
    <n v="1659"/>
    <x v="0"/>
    <s v="TMJ-676"/>
    <n v="53224937"/>
    <n v="6190355"/>
    <s v="2025-01-21 14:28:33"/>
    <n v="10000"/>
    <s v="Accepted"/>
    <x v="12"/>
    <s v="Eligible"/>
    <n v="10000"/>
    <n v="10000"/>
    <d v="2026-01-08T00:00:00"/>
    <s v="MUHAMMAD.OWAIS"/>
    <s v="Accepted"/>
    <s v="Online Transfer"/>
    <s v="Renewal"/>
    <s v="-"/>
    <s v="-"/>
    <n v="0"/>
  </r>
  <r>
    <n v="1660"/>
    <x v="0"/>
    <s v="AAX-256"/>
    <s v="2A10258"/>
    <s v="NSP151R-9504296"/>
    <s v="2026-01-09 00:00:00"/>
    <n v="15000"/>
    <s v="Accepted"/>
    <x v="12"/>
    <s v="Eligible"/>
    <n v="15000"/>
    <n v="15000"/>
    <d v="2026-01-09T00:00:00"/>
    <s v="MUHAMMAD.OWAIS"/>
    <s v="Accepted"/>
    <s v="Online Transfer"/>
    <s v="Conversion"/>
    <s v="-"/>
    <s v="-"/>
    <n v="0"/>
  </r>
  <r>
    <n v="1661"/>
    <x v="0"/>
    <s v="ADZ-418"/>
    <n v="216764"/>
    <n v="10116788"/>
    <s v="2026-01-08 00:00:00"/>
    <n v="13000"/>
    <s v="Accepted"/>
    <x v="12"/>
    <s v="Eligible"/>
    <n v="13000"/>
    <n v="13000"/>
    <d v="2026-01-04T00:00:00"/>
    <s v="MUHAMMAD.OWAIS"/>
    <s v="Accepted"/>
    <s v="Online Transfer"/>
    <s v="Conversion"/>
    <s v="-"/>
    <s v="-"/>
    <n v="0"/>
  </r>
  <r>
    <n v="1662"/>
    <x v="0"/>
    <s v="LHE9112163"/>
    <s v="PK10K186461"/>
    <s v="NF1AVK31H10086487"/>
    <s v="2025-01-16 00:00:00"/>
    <n v="14000"/>
    <s v="Accepted"/>
    <x v="12"/>
    <s v="Eligible"/>
    <n v="14000"/>
    <n v="14000"/>
    <d v="2026-01-05T00:00:00"/>
    <s v="MUHAMMAD.OWAIS"/>
    <s v="Accepted"/>
    <s v="Online Transfer"/>
    <s v="Renewal"/>
    <s v="-"/>
    <s v="-"/>
    <n v="0"/>
  </r>
  <r>
    <n v="1663"/>
    <x v="0"/>
    <s v="BKG-353"/>
    <s v="Q325406"/>
    <s v="R7024503"/>
    <s v="2025-01-03 15:22:58"/>
    <n v="14000"/>
    <s v="Accepted"/>
    <x v="12"/>
    <s v="Eligible"/>
    <n v="14000"/>
    <n v="14000"/>
    <d v="2026-01-08T00:00:00"/>
    <s v="MUHAMMAD.OWAIS"/>
    <s v="Accepted"/>
    <s v="Online Transfer"/>
    <s v="Renewal"/>
    <s v="-"/>
    <s v="-"/>
    <n v="0"/>
  </r>
  <r>
    <n v="1664"/>
    <x v="0"/>
    <s v="AWB-430"/>
    <s v="Q085755"/>
    <s v="ZRE171R-6063215"/>
    <s v="2026-01-09 00:00:00"/>
    <n v="13000"/>
    <s v="Accepted"/>
    <x v="12"/>
    <s v="Eligible"/>
    <n v="13000"/>
    <n v="13000"/>
    <d v="2026-01-08T00:00:00"/>
    <s v="MUHAMMAD.OWAIS"/>
    <s v="Accepted"/>
    <s v="Online Transfer"/>
    <s v="Conversion"/>
    <s v="-"/>
    <s v="-"/>
    <n v="0"/>
  </r>
  <r>
    <n v="1665"/>
    <x v="0"/>
    <s v="BL-1348"/>
    <n v="211222"/>
    <n v="241804"/>
    <s v="2023-01-18 11:12:34"/>
    <n v="15500"/>
    <s v="Accepted"/>
    <x v="12"/>
    <s v="Eligible"/>
    <n v="15500"/>
    <n v="15500"/>
    <d v="2026-01-06T00:00:00"/>
    <s v="MUHAMMAD.OWAIS"/>
    <s v="Accepted"/>
    <s v="Online Transfer"/>
    <s v="Renewal"/>
    <s v="-"/>
    <s v="-"/>
    <n v="0"/>
  </r>
  <r>
    <n v="1666"/>
    <x v="0"/>
    <s v="APD-986"/>
    <s v="6R271119"/>
    <s v="H1171090"/>
    <s v="2025-01-09 17:17:31"/>
    <n v="11000"/>
    <s v="Accepted"/>
    <x v="12"/>
    <s v="Eligible"/>
    <n v="11000"/>
    <n v="11000"/>
    <d v="2026-01-07T00:00:00"/>
    <s v="MUHAMMAD.OWAIS"/>
    <s v="Accepted"/>
    <s v="Online Transfer"/>
    <s v="Renewal"/>
    <s v="-"/>
    <s v="-"/>
    <n v="0"/>
  </r>
  <r>
    <n v="1667"/>
    <x v="0"/>
    <s v="LA-0378"/>
    <s v="D4BBL000148"/>
    <s v="PMFZBX7BLLN100720"/>
    <s v="2022-11-18 18:32:31"/>
    <n v="11000"/>
    <s v="Accepted"/>
    <x v="12"/>
    <s v="Eligible"/>
    <n v="11000"/>
    <n v="11000"/>
    <d v="2026-01-06T00:00:00"/>
    <s v="MUHAMMAD.OWAIS"/>
    <s v="Accepted"/>
    <s v="Online Transfer"/>
    <s v="Renewal"/>
    <s v="-"/>
    <s v="-"/>
    <n v="0"/>
  </r>
  <r>
    <n v="1668"/>
    <x v="0"/>
    <s v="CAU-549"/>
    <s v="KF-K047052"/>
    <s v="CAU-549"/>
    <s v="2025-01-20 21:00:25"/>
    <n v="11000"/>
    <s v="Accepted"/>
    <x v="12"/>
    <s v="Eligible"/>
    <n v="11000"/>
    <n v="11000"/>
    <d v="2026-01-06T00:00:00"/>
    <s v="MUHAMMAD.OWAIS"/>
    <s v="Accepted"/>
    <s v="Online Transfer"/>
    <s v="Renewal"/>
    <s v="-"/>
    <s v="-"/>
    <n v="0"/>
  </r>
  <r>
    <n v="1669"/>
    <x v="0"/>
    <s v="IA-1"/>
    <s v="E390423"/>
    <s v="NFBFB2661DR103824"/>
    <s v="2025-01-20 14:40:57"/>
    <n v="14000"/>
    <s v="Accepted"/>
    <x v="12"/>
    <s v="Eligible"/>
    <n v="14000"/>
    <n v="14000"/>
    <d v="2026-01-07T00:00:00"/>
    <s v="MUHAMMAD.OWAIS"/>
    <s v="Accepted"/>
    <s v="Online Transfer"/>
    <s v="Renewal"/>
    <s v="-"/>
    <s v="-"/>
    <n v="0"/>
  </r>
  <r>
    <n v="1670"/>
    <x v="0"/>
    <s v="BWT-478"/>
    <s v="2A52149"/>
    <s v="R-7032895"/>
    <s v="2022-06-01 17:34:21"/>
    <n v="9000"/>
    <s v="Accepted"/>
    <x v="12"/>
    <s v="Eligible"/>
    <n v="9000"/>
    <n v="9000"/>
    <d v="2026-01-07T00:00:00"/>
    <s v="MUHAMMAD.OWAIS"/>
    <s v="Accepted"/>
    <s v="Cheque Deposit"/>
    <s v="Renewal"/>
    <s v="-"/>
    <s v="-"/>
    <n v="0"/>
  </r>
  <r>
    <n v="1671"/>
    <x v="0"/>
    <s v="ASV-243"/>
    <s v="ASV-243"/>
    <s v="MR069644"/>
    <s v="2025-01-15 16:12:50"/>
    <n v="10000"/>
    <s v="Accepted"/>
    <x v="12"/>
    <s v="Eligible"/>
    <n v="10000"/>
    <n v="10000"/>
    <d v="2026-01-05T00:00:00"/>
    <s v="MUHAMMAD.OWAIS"/>
    <s v="Accepted"/>
    <s v="Online Transfer"/>
    <s v="Renewal"/>
    <s v="-"/>
    <s v="-"/>
    <n v="0"/>
  </r>
  <r>
    <n v="1672"/>
    <x v="0"/>
    <s v="BNK-456"/>
    <s v="Q050046"/>
    <s v="R6027525"/>
    <s v="2023-01-20 16:55:16"/>
    <n v="14000"/>
    <s v="Accepted"/>
    <x v="12"/>
    <s v="Eligible"/>
    <n v="14000"/>
    <n v="14000"/>
    <d v="2026-01-06T00:00:00"/>
    <s v="MUHAMMAD.OWAIS"/>
    <s v="Accepted"/>
    <s v="Online Transfer"/>
    <s v="Renewal"/>
    <s v="-"/>
    <s v="-"/>
    <n v="0"/>
  </r>
  <r>
    <n v="1673"/>
    <x v="0"/>
    <s v="BVC-526"/>
    <s v="PK10B224369"/>
    <n v="10124292"/>
    <s v="2022-01-18 15:27:08"/>
    <n v="13000"/>
    <s v="Accepted"/>
    <x v="12"/>
    <s v="Eligible"/>
    <n v="13000"/>
    <n v="13000"/>
    <d v="2026-01-03T00:00:00"/>
    <s v="MUHAMMAD.OWAIS"/>
    <s v="Accepted"/>
    <s v="Online Transfer"/>
    <s v="Renewal"/>
    <s v="-"/>
    <s v="-"/>
    <n v="0"/>
  </r>
  <r>
    <n v="1674"/>
    <x v="0"/>
    <s v="KHI2120251"/>
    <s v="6R333083"/>
    <s v="H1233312"/>
    <s v="2025-01-02 13:34:01"/>
    <n v="14000"/>
    <s v="Accepted"/>
    <x v="12"/>
    <s v="Eligible"/>
    <n v="14000"/>
    <n v="14000"/>
    <d v="2026-01-03T00:00:00"/>
    <s v="MUHAMMAD.OWAIS"/>
    <s v="Accepted"/>
    <s v="Online Transfer"/>
    <s v="Renewal"/>
    <s v="-"/>
    <s v="-"/>
    <n v="0"/>
  </r>
  <r>
    <n v="1675"/>
    <x v="0"/>
    <s v="BQL-587"/>
    <s v="Z565466"/>
    <s v="NZE170R-4190961"/>
    <s v="2023-01-17 16:35:00"/>
    <n v="14000"/>
    <s v="Accepted"/>
    <x v="12"/>
    <s v="Eligible"/>
    <n v="14000"/>
    <n v="14000"/>
    <d v="2026-01-02T00:00:00"/>
    <s v="MUHAMMAD.OWAIS"/>
    <s v="Accepted"/>
    <s v="Online Transfer"/>
    <s v="Renewal"/>
    <s v="-"/>
    <s v="-"/>
    <n v="0"/>
  </r>
  <r>
    <n v="1676"/>
    <x v="0"/>
    <s v="ANP-583"/>
    <s v="6R269722"/>
    <s v="H1169735"/>
    <s v="2025-01-08 15:42:23"/>
    <n v="14000"/>
    <s v="Accepted"/>
    <x v="12"/>
    <s v="Eligible"/>
    <n v="14000"/>
    <n v="14000"/>
    <d v="2026-01-02T00:00:00"/>
    <s v="MUHAMMAD.OWAIS"/>
    <s v="Accepted"/>
    <s v="Online Transfer"/>
    <s v="Renewal"/>
    <s v="-"/>
    <s v="-"/>
    <n v="0"/>
  </r>
  <r>
    <n v="1677"/>
    <x v="0"/>
    <s v="CAT-752"/>
    <s v="6R324363"/>
    <s v="H1224364"/>
    <s v="2021-01-05 17:34:48"/>
    <n v="11000"/>
    <s v="Accepted"/>
    <x v="12"/>
    <s v="Eligible"/>
    <n v="11000"/>
    <n v="11000"/>
    <d v="2026-01-02T00:00:00"/>
    <s v="MUHAMMAD.OWAIS"/>
    <s v="Accepted"/>
    <s v="Online Transfer"/>
    <s v="Renewal"/>
    <s v="-"/>
    <s v="-"/>
    <n v="0"/>
  </r>
  <r>
    <n v="1678"/>
    <x v="0"/>
    <s v="RYK1152426"/>
    <s v="1URW"/>
    <n v="4174809"/>
    <s v="2025-01-10 00:00:00"/>
    <n v="14000"/>
    <s v="Accepted"/>
    <x v="12"/>
    <s v="Eligible"/>
    <n v="14000"/>
    <n v="14000"/>
    <d v="2026-01-01T00:00:00"/>
    <s v="MUHAMMAD.OWAIS"/>
    <s v="Accepted"/>
    <s v="Online Transfer"/>
    <s v="Renewal"/>
    <s v="-"/>
    <s v="-"/>
    <n v="0"/>
  </r>
  <r>
    <n v="1679"/>
    <x v="0"/>
    <s v="ASL-057"/>
    <s v="6R316542"/>
    <n v="1216532"/>
    <d v="2024-07-25T00:00:00"/>
    <n v="8166"/>
    <s v="Manually"/>
    <x v="12"/>
    <s v="Eligible"/>
    <n v="8166"/>
    <n v="8166"/>
    <d v="2026-01-05T00:00:00"/>
    <s v="MUHAMMAD.OWAIS"/>
    <s v="Manually"/>
    <s v="Online Transfer"/>
    <s v="Renewal"/>
    <s v="-"/>
    <s v="-"/>
    <m/>
  </r>
  <r>
    <n v="1680"/>
    <x v="0"/>
    <s v="ASK-134"/>
    <s v="6R315165"/>
    <n v="1215167"/>
    <d v="2024-08-08T00:00:00"/>
    <n v="8166"/>
    <s v="Manually"/>
    <x v="12"/>
    <s v="Eligible"/>
    <n v="8166"/>
    <n v="8166"/>
    <d v="2026-01-05T00:00:00"/>
    <s v="MUHAMMAD.OWAIS"/>
    <s v="Manually"/>
    <s v="Online Transfer"/>
    <s v="Renewal"/>
    <s v="-"/>
    <s v="-"/>
    <m/>
  </r>
  <r>
    <n v="1681"/>
    <x v="0"/>
    <s v="BYE-264"/>
    <s v="6R250434"/>
    <s v="BYE-264"/>
    <d v="2025-01-01T00:00:00"/>
    <n v="10340"/>
    <s v="Manually"/>
    <x v="12"/>
    <s v="Eligible"/>
    <n v="10340"/>
    <n v="10340"/>
    <d v="2026-01-06T00:00:00"/>
    <s v="MUHAMMAD.OWAIS"/>
    <s v="Manually"/>
    <s v="Online Transfer"/>
    <s v="Renewal"/>
    <s v="-"/>
    <s v="-"/>
    <m/>
  </r>
  <r>
    <n v="1682"/>
    <x v="0"/>
    <s v="BNR-102"/>
    <s v="PKB746386"/>
    <s v="BNR-102"/>
    <d v="2025-01-01T00:00:00"/>
    <n v="10340"/>
    <s v="Manually"/>
    <x v="12"/>
    <s v="Eligible"/>
    <n v="10340"/>
    <n v="10340"/>
    <d v="2026-01-06T00:00:00"/>
    <s v="MUHAMMAD.OWAIS"/>
    <s v="Manually"/>
    <s v="Online Transfer"/>
    <s v="Renewal"/>
    <s v="-"/>
    <s v="-"/>
    <m/>
  </r>
  <r>
    <n v="1683"/>
    <x v="0"/>
    <s v="BRS-850"/>
    <s v="2A01184"/>
    <s v="BRS-850"/>
    <d v="2025-01-01T00:00:00"/>
    <n v="10340"/>
    <s v="Manually"/>
    <x v="12"/>
    <s v="Eligible"/>
    <n v="10340"/>
    <n v="10340"/>
    <d v="2026-01-06T00:00:00"/>
    <s v="MUHAMMAD.OWAIS"/>
    <s v="Manually"/>
    <s v="Online Transfer"/>
    <s v="Renewal"/>
    <s v="-"/>
    <s v="-"/>
    <m/>
  </r>
  <r>
    <n v="1684"/>
    <x v="0"/>
    <s v="KHI22122184"/>
    <s v="1UR4608"/>
    <s v="R4160398"/>
    <d v="2021-12-22T00:00:00"/>
    <n v="16434"/>
    <s v="Manually"/>
    <x v="12"/>
    <s v="Eligible"/>
    <n v="8217"/>
    <n v="8217"/>
    <d v="2026-01-12T00:00:00"/>
    <s v="MUHAMMAD.OWAIS"/>
    <s v="Manually"/>
    <s v="Cheque"/>
    <s v="Renewal"/>
    <s v="-"/>
    <s v="-"/>
    <m/>
  </r>
  <r>
    <n v="1685"/>
    <x v="0"/>
    <s v="KHI1062257"/>
    <n v="700062"/>
    <n v="248936"/>
    <d v="2022-06-10T00:00:00"/>
    <n v="8217"/>
    <s v="Manually"/>
    <x v="12"/>
    <s v="Eligible"/>
    <n v="8217"/>
    <n v="8217"/>
    <d v="2026-01-12T00:00:00"/>
    <s v="MUHAMMAD.OWAIS"/>
    <s v="Manually"/>
    <s v="Cheque"/>
    <s v="Renewal"/>
    <s v="-"/>
    <s v="-"/>
    <m/>
  </r>
  <r>
    <n v="1686"/>
    <x v="0"/>
    <s v="BYE22-784"/>
    <n v="204621"/>
    <n v="10104616"/>
    <d v="2023-01-11T00:00:00"/>
    <n v="11455"/>
    <s v="Manually"/>
    <x v="12"/>
    <s v="Eligible"/>
    <n v="11455"/>
    <n v="11455"/>
    <d v="2026-01-19T00:00:00"/>
    <s v="MUHAMMAD.OWAIS"/>
    <s v="Manually"/>
    <s v="Cheque"/>
    <s v="Renewal"/>
    <s v="-"/>
    <s v="-"/>
    <m/>
  </r>
  <r>
    <n v="1687"/>
    <x v="0"/>
    <s v="BYE-774"/>
    <n v="204606"/>
    <n v="10104593"/>
    <d v="2023-01-11T00:00:00"/>
    <n v="11455"/>
    <s v="Manually"/>
    <x v="12"/>
    <s v="Eligible"/>
    <n v="11455"/>
    <n v="11455"/>
    <d v="2026-01-19T00:00:00"/>
    <s v="MUHAMMAD.OWAIS"/>
    <s v="Manually"/>
    <s v="Cheque"/>
    <s v="Renewal"/>
    <s v="-"/>
    <s v="-"/>
    <m/>
  </r>
  <r>
    <n v="1688"/>
    <x v="0"/>
    <s v="BYE-769"/>
    <n v="204591"/>
    <n v="10104597"/>
    <d v="2023-01-11T00:00:00"/>
    <n v="11455"/>
    <s v="Manually"/>
    <x v="12"/>
    <s v="Eligible"/>
    <n v="11455"/>
    <n v="11455"/>
    <d v="2026-01-19T00:00:00"/>
    <s v="MUHAMMAD.OWAIS"/>
    <s v="Manually"/>
    <s v="Cheque"/>
    <s v="Renewal"/>
    <s v="-"/>
    <s v="-"/>
    <m/>
  </r>
  <r>
    <n v="1689"/>
    <x v="0"/>
    <s v="AMN-830"/>
    <s v="2A56262"/>
    <n v="9520653"/>
    <d v="2022-09-27T00:00:00"/>
    <n v="11280"/>
    <s v="Manually"/>
    <x v="12"/>
    <s v="Eligible"/>
    <n v="11280"/>
    <n v="11280"/>
    <d v="2026-01-20T00:00:00"/>
    <s v="MUHAMMAD.OWAIS"/>
    <s v="Manually"/>
    <s v="Cash"/>
    <s v="Renewal"/>
    <s v="-"/>
    <s v="-"/>
    <m/>
  </r>
  <r>
    <n v="1690"/>
    <x v="0"/>
    <s v="JY-4271"/>
    <n v="6985"/>
    <s v="JY-4271"/>
    <d v="2025-02-18T00:00:00"/>
    <n v="10000"/>
    <s v="Manually"/>
    <x v="12"/>
    <s v="Eligible"/>
    <n v="10000"/>
    <n v="10000"/>
    <d v="2026-01-21T00:00:00"/>
    <s v="MUHAMMAD.OWAIS"/>
    <s v="Manually"/>
    <s v="Cash Deposit"/>
    <s v="Renewal"/>
    <s v="-"/>
    <s v="-"/>
    <m/>
  </r>
  <r>
    <n v="1691"/>
    <x v="0"/>
    <s v="JY-5620"/>
    <s v="S08615"/>
    <s v="JY-5620"/>
    <d v="2025-02-18T00:00:00"/>
    <n v="10000"/>
    <s v="Manually"/>
    <x v="12"/>
    <s v="Eligible"/>
    <n v="10000"/>
    <n v="10000"/>
    <d v="2026-01-21T00:00:00"/>
    <s v="MUHAMMAD.OWAIS"/>
    <s v="Manually"/>
    <s v="Cash Deposit"/>
    <s v="Renewal"/>
    <s v="-"/>
    <s v="-"/>
    <m/>
  </r>
  <r>
    <n v="1692"/>
    <x v="0"/>
    <s v="JX-0137"/>
    <s v="C-11957"/>
    <s v="JX-0137"/>
    <d v="2025-02-18T00:00:00"/>
    <n v="10000"/>
    <s v="Manually"/>
    <x v="12"/>
    <s v="Eligible"/>
    <n v="10000"/>
    <n v="10000"/>
    <d v="2026-01-21T00:00:00"/>
    <s v="MUHAMMAD.OWAIS"/>
    <s v="Manually"/>
    <s v="Cash Deposit"/>
    <s v="Renewal"/>
    <s v="-"/>
    <s v="-"/>
    <m/>
  </r>
  <r>
    <n v="1693"/>
    <x v="0"/>
    <s v="ATY-977 Khizar Abbas"/>
    <s v="6R333690"/>
    <s v="NF1AET306H1233539"/>
    <d v="2025-01-11T00:00:00"/>
    <n v="10000"/>
    <s v="Manually"/>
    <x v="12"/>
    <s v="Eligible"/>
    <n v="10000"/>
    <n v="10000"/>
    <d v="2026-01-28T00:00:00"/>
    <s v="MUHAMMAD.OWAIS"/>
    <s v="Manually"/>
    <s v="Cash Deposit"/>
    <s v="Renewal"/>
    <s v="-"/>
    <s v="-"/>
    <m/>
  </r>
  <r>
    <n v="1694"/>
    <x v="0"/>
    <s v="AUK-564 M Nadeem"/>
    <s v="A72313"/>
    <s v="R7049484"/>
    <d v="2025-02-06T00:00:00"/>
    <n v="10000"/>
    <s v="Manually"/>
    <x v="12"/>
    <s v="Eligible"/>
    <n v="10000"/>
    <n v="10000"/>
    <d v="2026-01-28T00:00:00"/>
    <s v="MUHAMMAD.OWAIS"/>
    <s v="Manually"/>
    <s v="Cash Deposit"/>
    <s v="Renewal"/>
    <s v="-"/>
    <s v="-"/>
    <m/>
  </r>
  <r>
    <n v="1695"/>
    <x v="0"/>
    <s v="BXD-540"/>
    <s v="6R235740"/>
    <s v="BXD-540"/>
    <d v="2025-01-16T00:00:00"/>
    <n v="10340"/>
    <s v="Manually"/>
    <x v="12"/>
    <s v="Eligible"/>
    <n v="10340"/>
    <n v="10340"/>
    <d v="2026-01-29T00:00:00"/>
    <s v="MUHAMMAD.OWAIS"/>
    <s v="Manually"/>
    <s v="Cheque"/>
    <s v="Renewal"/>
    <s v="-"/>
    <s v="-"/>
    <m/>
  </r>
  <r>
    <n v="1696"/>
    <x v="0"/>
    <s v="BYX-950"/>
    <s v="6R278456"/>
    <s v="BYX-950"/>
    <d v="2025-01-15T00:00:00"/>
    <n v="10340"/>
    <s v="Manually"/>
    <x v="12"/>
    <s v="Eligible"/>
    <n v="10340"/>
    <n v="10340"/>
    <d v="2026-01-29T00:00:00"/>
    <s v="MUHAMMAD.OWAIS"/>
    <s v="Manually"/>
    <s v="Cheque"/>
    <s v="Renewal"/>
    <s v="-"/>
    <s v="-"/>
    <m/>
  </r>
  <r>
    <n v="1697"/>
    <x v="0"/>
    <s v="BVX-608"/>
    <s v="2A47386"/>
    <s v="NSP150R-7029653"/>
    <d v="2022-06-20T00:00:00"/>
    <n v="8217"/>
    <s v="Manually"/>
    <x v="12"/>
    <s v="Eligible"/>
    <n v="8217"/>
    <n v="8217"/>
    <d v="2026-01-29T00:00:00"/>
    <s v="MUHAMMAD.OWAIS"/>
    <s v="Manually"/>
    <s v="Online Transfer"/>
    <s v="Renewal"/>
    <s v="-"/>
    <s v="-"/>
    <m/>
  </r>
  <r>
    <n v="1698"/>
    <x v="0"/>
    <s v="LEF19-2604"/>
    <s v="R18Z12949227"/>
    <s v="R052700"/>
    <d v="2024-01-24T00:00:00"/>
    <n v="8217"/>
    <s v="Manually"/>
    <x v="12"/>
    <s v="Eligible"/>
    <n v="8217"/>
    <n v="8217"/>
    <d v="2026-01-29T00:00:00"/>
    <s v="MUHAMMAD.OWAIS"/>
    <s v="Manually"/>
    <s v="Online Transfer"/>
    <s v="Renewal"/>
    <s v="-"/>
    <s v="-"/>
    <m/>
  </r>
  <r>
    <n v="1699"/>
    <x v="0"/>
    <s v="BTN-943"/>
    <s v="BTN-943(A)"/>
    <s v="BTN-943"/>
    <d v="2025-01-23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0"/>
    <x v="0"/>
    <s v="BUJ-870"/>
    <s v="BUJ-870(A)"/>
    <s v="BUJ-870"/>
    <d v="2025-01-23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1"/>
    <x v="0"/>
    <s v="BTV-453"/>
    <s v="BTV-453(A)"/>
    <s v="BTV-453"/>
    <d v="2025-01-24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2"/>
    <x v="0"/>
    <s v="BTK-155"/>
    <s v="BTK-155(A)"/>
    <s v="BTK-155"/>
    <d v="2025-01-24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3"/>
    <x v="0"/>
    <s v="BNG-589"/>
    <s v="BNG-589(A)"/>
    <s v="BNG-589"/>
    <d v="2025-01-24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4"/>
    <x v="0"/>
    <s v="KY-9739"/>
    <s v="KY-9739(A)"/>
    <s v="KY-9739"/>
    <d v="2025-01-24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5"/>
    <x v="0"/>
    <s v="BKY-852"/>
    <s v="BKY-852(A)"/>
    <s v="BKY-852"/>
    <d v="2025-01-25T00:00:00"/>
    <n v="12220"/>
    <s v="Manually"/>
    <x v="12"/>
    <s v="Eligible"/>
    <n v="12220"/>
    <n v="12220"/>
    <d v="2026-01-29T00:00:00"/>
    <s v="MUHAMMAD.OWAIS"/>
    <s v="Manually"/>
    <s v="Online Transfer"/>
    <s v="Renewal"/>
    <s v="-"/>
    <s v="-"/>
    <m/>
  </r>
  <r>
    <n v="1706"/>
    <x v="0"/>
    <s v="AQU-743"/>
    <s v="PK10K209155"/>
    <s v="NF1AVK31H10109150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07"/>
    <x v="0"/>
    <s v="AQS-853"/>
    <s v="PK10K209174"/>
    <s v="NF1AVK31H10109165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08"/>
    <x v="0"/>
    <s v="AQU-815"/>
    <s v="PK10K208912"/>
    <s v="NF1AVK31H10108905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09"/>
    <x v="0"/>
    <s v="AQS-116"/>
    <s v="2A64721"/>
    <s v="NSP150R-7042367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10"/>
    <x v="0"/>
    <s v="AQS-314"/>
    <s v="2A64685"/>
    <s v="NSP150R-7042366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11"/>
    <x v="0"/>
    <s v="AQS-480"/>
    <s v="2A64718"/>
    <s v="NSP150R-7042364"/>
    <d v="2024-01-29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12"/>
    <x v="0"/>
    <s v="AQS-251"/>
    <s v="2A64694"/>
    <s v="NSP150R-7042365"/>
    <d v="2024-01-31T00:00:00"/>
    <n v="7520"/>
    <s v="Manually"/>
    <x v="12"/>
    <s v="Eligible"/>
    <n v="7520"/>
    <n v="7520"/>
    <d v="2026-01-30T00:00:00"/>
    <s v="MUHAMMAD.OWAIS"/>
    <s v="Manually"/>
    <s v="Cheque"/>
    <s v="Renewal"/>
    <s v="-"/>
    <s v="-"/>
    <m/>
  </r>
  <r>
    <n v="1713"/>
    <x v="0"/>
    <s v="CBK-043"/>
    <s v="K12MR1026801"/>
    <s v="NF1SZC63S00209484"/>
    <d v="2023-02-09T13:03:38"/>
    <n v="13000"/>
    <s v="Accepted"/>
    <x v="13"/>
    <s v="Eligible"/>
    <n v="13000"/>
    <n v="13000"/>
    <d v="2026-01-29T00:00:00"/>
    <s v="MOSES.AKHTAR"/>
    <s v="Accepted"/>
    <s v="Online Transfer"/>
    <s v="Renewal"/>
    <s v="-"/>
    <s v="-"/>
    <n v="0"/>
  </r>
  <r>
    <n v="1714"/>
    <x v="0"/>
    <s v="ISL12220254"/>
    <s v="9Z08814"/>
    <s v="0907545"/>
    <d v="2025-02-12T16:04:44"/>
    <n v="13000"/>
    <s v="Accepted"/>
    <x v="13"/>
    <s v="Eligible"/>
    <n v="13000"/>
    <n v="13000"/>
    <d v="2026-01-28T00:00:00"/>
    <s v="MOSES.AKHTAR"/>
    <s v="Accepted"/>
    <s v="Online Transfer"/>
    <s v="Renewal"/>
    <s v="-"/>
    <s v="-"/>
    <n v="0"/>
  </r>
  <r>
    <n v="1715"/>
    <x v="0"/>
    <s v="BHY-374"/>
    <s v="Z485085"/>
    <s v="R-4111774"/>
    <d v="2025-02-11T18:26:14"/>
    <n v="12000"/>
    <s v="Accepted"/>
    <x v="13"/>
    <s v="Eligible"/>
    <n v="12000"/>
    <n v="12000"/>
    <d v="2026-01-28T00:00:00"/>
    <s v="MOSES.AKHTAR"/>
    <s v="Accepted"/>
    <s v="Online Transfer"/>
    <s v="Renewal"/>
    <s v="-"/>
    <s v="-"/>
    <n v="0"/>
  </r>
  <r>
    <n v="1716"/>
    <x v="0"/>
    <s v="BZQ-520"/>
    <s v="Q368821"/>
    <s v="R-7068031"/>
    <d v="2025-01-31T19:59:30"/>
    <n v="13000"/>
    <s v="Accepted"/>
    <x v="13"/>
    <s v="Eligible"/>
    <n v="13000"/>
    <n v="13000"/>
    <d v="2026-01-26T00:00:00"/>
    <s v="MOSES.AKHTAR"/>
    <s v="Accepted"/>
    <s v="Online Transfer"/>
    <s v="Renewal"/>
    <s v="-"/>
    <s v="-"/>
    <n v="0"/>
  </r>
  <r>
    <n v="1717"/>
    <x v="0"/>
    <s v="KHI112202528"/>
    <s v="9Z08506"/>
    <s v="ZNG10R-0907243"/>
    <d v="2025-02-11T17:09:24"/>
    <n v="12000"/>
    <s v="Accepted"/>
    <x v="13"/>
    <s v="Eligible"/>
    <n v="12000"/>
    <n v="12000"/>
    <d v="2026-01-28T00:00:00"/>
    <s v="MOSES.AKHTAR"/>
    <s v="Accepted"/>
    <s v="Online Transfer"/>
    <s v="Renewal"/>
    <s v="-"/>
    <s v="-"/>
    <n v="0"/>
  </r>
  <r>
    <n v="1718"/>
    <x v="0"/>
    <s v="CAL-710"/>
    <s v="BR06-RN9312"/>
    <s v="B44W-0119170"/>
    <d v="2025-02-12T20:39:51"/>
    <n v="12000"/>
    <s v="Accepted"/>
    <x v="13"/>
    <s v="Eligible"/>
    <n v="12000"/>
    <n v="12000"/>
    <d v="2026-01-28T00:00:00"/>
    <s v="MOSES.AKHTAR"/>
    <s v="Accepted"/>
    <s v="Online Transfer"/>
    <s v="Renewal"/>
    <s v="-"/>
    <s v="-"/>
    <n v="0"/>
  </r>
  <r>
    <n v="1719"/>
    <x v="0"/>
    <s v="BRJ-522"/>
    <s v="R18Z12958484"/>
    <s v="R059266"/>
    <d v="2024-12-06T17:49:16"/>
    <n v="9000"/>
    <s v="Accepted"/>
    <x v="13"/>
    <s v="Eligible"/>
    <n v="9000"/>
    <n v="9000"/>
    <d v="2026-01-27T00:00:00"/>
    <s v="MOSES.AKHTAR"/>
    <s v="Accepted"/>
    <s v="Online Transfer"/>
    <s v="Renewal"/>
    <s v="-"/>
    <s v="-"/>
    <n v="0"/>
  </r>
  <r>
    <n v="1720"/>
    <x v="0"/>
    <s v="LEA17A-3868"/>
    <s v="L13Z17501846"/>
    <s v="NFBGM1540HR211768"/>
    <d v="2025-01-28T15:33:05"/>
    <n v="13000"/>
    <s v="Accepted"/>
    <x v="13"/>
    <s v="Eligible"/>
    <n v="13000"/>
    <n v="13000"/>
    <d v="2026-01-27T00:00:00"/>
    <s v="MOSES.AKHTAR"/>
    <s v="Accepted"/>
    <s v="Online Transfer"/>
    <s v="Renewal"/>
    <s v="-"/>
    <s v="-"/>
    <n v="0"/>
  </r>
  <r>
    <n v="1721"/>
    <x v="0"/>
    <s v="AYU-250"/>
    <s v="2A50522"/>
    <n v="9518646"/>
    <d v="2025-01-30T15:25:54"/>
    <n v="13000"/>
    <s v="Accepted"/>
    <x v="13"/>
    <s v="Eligible"/>
    <n v="13000"/>
    <n v="13000"/>
    <d v="2026-01-22T00:00:00"/>
    <s v="MOSES.AKHTAR"/>
    <s v="Accepted"/>
    <s v="Online Transfer"/>
    <s v="Renewal"/>
    <s v="-"/>
    <s v="-"/>
    <n v="0"/>
  </r>
  <r>
    <n v="1722"/>
    <x v="0"/>
    <s v="AJV-031"/>
    <s v="6R225604"/>
    <n v="1125624"/>
    <d v="2024-01-25T11:38:27"/>
    <n v="12500"/>
    <s v="Accepted"/>
    <x v="13"/>
    <s v="Eligible"/>
    <n v="12500"/>
    <n v="12500"/>
    <d v="2026-01-26T00:00:00"/>
    <s v="MOSES.AKHTAR"/>
    <s v="Accepted"/>
    <s v="Online Transfer"/>
    <s v="Renewal"/>
    <s v="-"/>
    <s v="-"/>
    <n v="0"/>
  </r>
  <r>
    <n v="1723"/>
    <x v="0"/>
    <s v="AME-844"/>
    <n v="1981428"/>
    <n v="101424"/>
    <d v="2023-01-05T18:27:45"/>
    <n v="12000"/>
    <s v="Accepted"/>
    <x v="13"/>
    <s v="Eligible"/>
    <n v="12000"/>
    <n v="12000"/>
    <d v="2026-01-27T00:00:00"/>
    <s v="MOSES.AKHTAR"/>
    <s v="Accepted"/>
    <s v="Online Transfer"/>
    <s v="Renewal"/>
    <s v="-"/>
    <s v="-"/>
    <n v="0"/>
  </r>
  <r>
    <n v="1724"/>
    <x v="0"/>
    <s v="KHI62202550"/>
    <s v="1GD1697061"/>
    <s v="R-5568108"/>
    <d v="2025-02-07T10:03:53"/>
    <n v="13000"/>
    <s v="Accepted"/>
    <x v="13"/>
    <s v="Eligible"/>
    <n v="13000"/>
    <n v="13000"/>
    <d v="2026-01-26T00:00:00"/>
    <s v="MOSES.AKHTAR"/>
    <s v="Accepted"/>
    <s v="Online Transfer"/>
    <s v="Renewal"/>
    <s v="-"/>
    <s v="-"/>
    <n v="0"/>
  </r>
  <r>
    <n v="1725"/>
    <x v="0"/>
    <s v="BTH-939"/>
    <s v="6R158760"/>
    <s v="H1058754"/>
    <d v="2024-01-08T20:27:51"/>
    <n v="10000"/>
    <s v="Accepted"/>
    <x v="13"/>
    <s v="Eligible"/>
    <n v="10000"/>
    <n v="10000"/>
    <d v="2026-01-26T00:00:00"/>
    <s v="MOSES.AKHTAR"/>
    <s v="Accepted"/>
    <s v="Online Transfer"/>
    <s v="Renewal"/>
    <s v="-"/>
    <s v="-"/>
    <n v="0"/>
  </r>
  <r>
    <n v="1726"/>
    <x v="0"/>
    <s v="APN-859"/>
    <s v="3B20NR7362"/>
    <s v="APN-859"/>
    <d v="2024-01-25T13:40:05"/>
    <n v="13000"/>
    <s v="Accepted"/>
    <x v="13"/>
    <s v="Eligible"/>
    <n v="13000"/>
    <n v="13000"/>
    <d v="2026-01-24T00:00:00"/>
    <s v="MOSES.AKHTAR"/>
    <s v="Accepted"/>
    <s v="Online Transfer"/>
    <s v="Renewal"/>
    <s v="-"/>
    <s v="-"/>
    <n v="0"/>
  </r>
  <r>
    <n v="1727"/>
    <x v="0"/>
    <s v="KSR2012024"/>
    <n v="293183"/>
    <n v="1193210"/>
    <d v="2024-01-20T11:08:43"/>
    <n v="13000"/>
    <s v="Accepted"/>
    <x v="13"/>
    <s v="Eligible"/>
    <n v="13000"/>
    <n v="13000"/>
    <d v="2026-01-24T00:00:00"/>
    <s v="MOSES.AKHTAR"/>
    <s v="Accepted"/>
    <s v="Online Transfer"/>
    <s v="Renewal"/>
    <s v="-"/>
    <s v="-"/>
    <n v="0"/>
  </r>
  <r>
    <n v="1728"/>
    <x v="0"/>
    <s v="BVJ-851"/>
    <n v="204275"/>
    <n v="1104298"/>
    <d v="2023-01-20T13:04:00"/>
    <n v="13000"/>
    <s v="Accepted"/>
    <x v="13"/>
    <s v="Eligible"/>
    <n v="13000"/>
    <n v="13000"/>
    <d v="2026-01-22T00:00:00"/>
    <s v="MOSES.AKHTAR"/>
    <s v="Accepted"/>
    <s v="Online Transfer"/>
    <s v="Renewal"/>
    <s v="-"/>
    <s v="-"/>
    <n v="0"/>
  </r>
  <r>
    <n v="1729"/>
    <x v="0"/>
    <s v="BSM-306"/>
    <s v="Q068477"/>
    <s v="ZRE171R-6045944"/>
    <d v="2026-01-22T00:00:00"/>
    <n v="13000"/>
    <s v="Accepted"/>
    <x v="13"/>
    <s v="Eligible"/>
    <n v="13000"/>
    <n v="13000"/>
    <d v="2026-01-22T00:00:00"/>
    <s v="MOSES.AKHTAR"/>
    <s v="Accepted"/>
    <s v="Cash Deposit"/>
    <s v="Conversion"/>
    <s v="-"/>
    <s v="-"/>
    <n v="0"/>
  </r>
  <r>
    <n v="1730"/>
    <x v="0"/>
    <s v="ANJ-945"/>
    <s v="PK10K138959"/>
    <s v="NF1AVK31H10038952"/>
    <d v="2026-01-22T00:00:00"/>
    <n v="13500"/>
    <s v="Accepted"/>
    <x v="13"/>
    <s v="Eligible"/>
    <n v="13500"/>
    <n v="13500"/>
    <d v="2026-01-22T00:00:00"/>
    <s v="MOSES.AKHTAR"/>
    <s v="Accepted"/>
    <s v="Online Transfer"/>
    <s v="Conversion"/>
    <s v="-"/>
    <s v="-"/>
    <n v="0"/>
  </r>
  <r>
    <n v="1731"/>
    <x v="0"/>
    <s v="BYF-332"/>
    <n v="1168859"/>
    <n v="268841"/>
    <d v="2023-01-19T18:24:40"/>
    <n v="13000"/>
    <s v="Accepted"/>
    <x v="13"/>
    <s v="Eligible"/>
    <n v="13000"/>
    <n v="13000"/>
    <d v="2026-01-21T00:00:00"/>
    <s v="MOSES.AKHTAR"/>
    <s v="Accepted"/>
    <s v="Online Transfer"/>
    <s v="Renewal"/>
    <s v="-"/>
    <s v="-"/>
    <n v="0"/>
  </r>
  <r>
    <n v="1732"/>
    <x v="0"/>
    <s v="BEH-192"/>
    <n v="7919961"/>
    <n v="10005"/>
    <d v="2025-01-20T14:03:00"/>
    <n v="13000"/>
    <s v="Accepted"/>
    <x v="13"/>
    <s v="Eligible"/>
    <n v="13000"/>
    <n v="13000"/>
    <d v="2026-01-21T00:00:00"/>
    <s v="MOSES.AKHTAR"/>
    <s v="Accepted"/>
    <s v="Online Transfer"/>
    <s v="Renewal"/>
    <s v="-"/>
    <s v="-"/>
    <n v="0"/>
  </r>
  <r>
    <n v="1733"/>
    <x v="0"/>
    <s v="LED17-6973"/>
    <s v="Z486584"/>
    <n v="4112801"/>
    <d v="2026-01-21T00:00:00"/>
    <n v="14000"/>
    <s v="Accepted"/>
    <x v="13"/>
    <s v="Eligible"/>
    <n v="14000"/>
    <n v="14000"/>
    <d v="2026-01-14T00:00:00"/>
    <s v="MOSES.AKHTAR"/>
    <s v="Accepted"/>
    <s v="Online Transfer"/>
    <s v="Conversion"/>
    <s v="-"/>
    <s v="-"/>
    <n v="0"/>
  </r>
  <r>
    <n v="1734"/>
    <x v="0"/>
    <s v="AVF-796"/>
    <s v="6R185863"/>
    <s v="NF1AET306H1085781"/>
    <d v="2026-01-21T00:00:00"/>
    <n v="15000"/>
    <s v="Accepted"/>
    <x v="13"/>
    <s v="Eligible"/>
    <n v="15000"/>
    <n v="15000"/>
    <d v="2026-01-21T00:00:00"/>
    <s v="MOSES.AKHTAR"/>
    <s v="Accepted"/>
    <s v="Cash Deposit"/>
    <s v="Conversion"/>
    <s v="-"/>
    <s v="-"/>
    <n v="0"/>
  </r>
  <r>
    <n v="1735"/>
    <x v="0"/>
    <s v="LEC18A-6175"/>
    <s v="PKT987453"/>
    <s v="SV308PK01103937"/>
    <d v="2025-01-10T00:00:00"/>
    <n v="12500"/>
    <s v="Accepted"/>
    <x v="13"/>
    <s v="Eligible"/>
    <n v="12500"/>
    <n v="12500"/>
    <d v="2026-01-21T00:00:00"/>
    <s v="MOSES.AKHTAR"/>
    <s v="Accepted"/>
    <s v="Online Transfer"/>
    <s v="Renewal"/>
    <s v="-"/>
    <s v="-"/>
    <n v="0"/>
  </r>
  <r>
    <n v="1736"/>
    <x v="0"/>
    <s v="AUC-975"/>
    <s v="AUC-975"/>
    <s v="JH-31226309"/>
    <d v="2025-01-18T12:49:24"/>
    <n v="8000"/>
    <s v="Accepted"/>
    <x v="13"/>
    <s v="Eligible"/>
    <n v="8000"/>
    <n v="8000"/>
    <d v="2026-01-20T00:00:00"/>
    <s v="MOSES.AKHTAR"/>
    <s v="Accepted"/>
    <s v="Online Transfer"/>
    <s v="Renewal"/>
    <s v="-"/>
    <s v="-"/>
    <n v="0"/>
  </r>
  <r>
    <n v="1737"/>
    <x v="0"/>
    <s v="BFY-661"/>
    <s v="1KR-1403054"/>
    <s v="KSP130-2086366"/>
    <d v="2025-02-03T15:43:24"/>
    <n v="13000"/>
    <s v="Accepted"/>
    <x v="13"/>
    <s v="Eligible"/>
    <n v="13000"/>
    <n v="13000"/>
    <d v="2026-01-20T00:00:00"/>
    <s v="MOSES.AKHTAR"/>
    <s v="Accepted"/>
    <s v="Online Transfer"/>
    <s v="Renewal"/>
    <s v="-"/>
    <s v="-"/>
    <n v="0"/>
  </r>
  <r>
    <n v="1738"/>
    <x v="0"/>
    <s v="BGZ-885"/>
    <s v="L13Z17452678"/>
    <s v="NFBGM1543GR194723"/>
    <d v="2025-01-18T00:00:00"/>
    <n v="12500"/>
    <s v="Accepted"/>
    <x v="13"/>
    <s v="Eligible"/>
    <n v="12500"/>
    <n v="12500"/>
    <d v="2026-01-20T00:00:00"/>
    <s v="MOSES.AKHTAR"/>
    <s v="Accepted"/>
    <s v="Online Transfer"/>
    <s v="Renewal"/>
    <s v="-"/>
    <s v="-"/>
    <n v="0"/>
  </r>
  <r>
    <n v="1739"/>
    <x v="0"/>
    <s v="BFH-709"/>
    <s v="6R338664"/>
    <s v="NF1AET306H1238683"/>
    <d v="2025-02-04T15:22:46"/>
    <n v="13000"/>
    <s v="Accepted"/>
    <x v="13"/>
    <s v="Eligible"/>
    <n v="13000"/>
    <n v="13000"/>
    <d v="2026-01-20T00:00:00"/>
    <s v="MOSES.AKHTAR"/>
    <s v="Accepted"/>
    <s v="Online Transfer"/>
    <s v="Renewal"/>
    <s v="-"/>
    <s v="-"/>
    <n v="0"/>
  </r>
  <r>
    <n v="1740"/>
    <x v="0"/>
    <s v="ATQ-492"/>
    <s v="JL466Q9M69U503641"/>
    <s v="ATQ-492"/>
    <d v="2025-01-27T10:59:46"/>
    <n v="12000"/>
    <s v="Accepted"/>
    <x v="13"/>
    <s v="Eligible"/>
    <n v="12000"/>
    <n v="12000"/>
    <d v="2026-01-20T00:00:00"/>
    <s v="MOSES.AKHTAR"/>
    <s v="Accepted"/>
    <s v="Online Transfer"/>
    <s v="Renewal"/>
    <s v="-"/>
    <s v="-"/>
    <n v="0"/>
  </r>
  <r>
    <n v="1741"/>
    <x v="0"/>
    <s v="BKJ-384"/>
    <s v="J324626"/>
    <n v="1360124"/>
    <d v="2026-01-19T00:00:00"/>
    <n v="13000"/>
    <s v="Accepted"/>
    <x v="13"/>
    <s v="Eligible"/>
    <n v="13000"/>
    <n v="13000"/>
    <d v="2026-01-19T00:00:00"/>
    <s v="MOSES.AKHTAR"/>
    <s v="Accepted"/>
    <s v="Online Transfer"/>
    <s v="Conversion"/>
    <s v="-"/>
    <s v="-"/>
    <n v="0"/>
  </r>
  <r>
    <n v="1742"/>
    <x v="0"/>
    <s v="MUL3220252"/>
    <n v="1001805"/>
    <n v="101740"/>
    <d v="2025-02-03T12:44:52"/>
    <n v="13000"/>
    <s v="Accepted"/>
    <x v="13"/>
    <s v="Eligible"/>
    <n v="13000"/>
    <n v="13000"/>
    <d v="2026-01-19T00:00:00"/>
    <s v="MOSES.AKHTAR"/>
    <s v="Accepted"/>
    <s v="Online Transfer"/>
    <s v="Renewal"/>
    <s v="-"/>
    <s v="-"/>
    <n v="0"/>
  </r>
  <r>
    <n v="1743"/>
    <x v="0"/>
    <s v="MIRKH1812024"/>
    <n v="1018301"/>
    <n v="200955"/>
    <d v="2024-01-18T18:34:47"/>
    <n v="13000"/>
    <s v="Accepted"/>
    <x v="13"/>
    <s v="Eligible"/>
    <n v="13000"/>
    <n v="13000"/>
    <d v="2026-01-19T00:00:00"/>
    <s v="MOSES.AKHTAR"/>
    <s v="Accepted"/>
    <s v="Online Transfer"/>
    <s v="Renewal"/>
    <s v="-"/>
    <s v="-"/>
    <n v="0"/>
  </r>
  <r>
    <n v="1744"/>
    <x v="0"/>
    <s v="FD19-10"/>
    <n v="17531251"/>
    <s v="R250113"/>
    <d v="2025-01-20T11:22:58"/>
    <n v="13000"/>
    <s v="Accepted"/>
    <x v="13"/>
    <s v="Eligible"/>
    <n v="13000"/>
    <n v="13000"/>
    <d v="2026-01-16T00:00:00"/>
    <s v="MOSES.AKHTAR"/>
    <s v="Accepted"/>
    <s v="Online Transfer"/>
    <s v="Renewal"/>
    <s v="-"/>
    <s v="-"/>
    <n v="0"/>
  </r>
  <r>
    <n v="1745"/>
    <x v="0"/>
    <s v="HDD28120251"/>
    <s v="2A72246"/>
    <s v="NSP150R-7049419"/>
    <d v="2025-01-28T15:02:24"/>
    <n v="13000"/>
    <s v="Accepted"/>
    <x v="13"/>
    <s v="Eligible"/>
    <n v="13000"/>
    <n v="13000"/>
    <d v="2026-01-16T00:00:00"/>
    <s v="MOSES.AKHTAR"/>
    <s v="Accepted"/>
    <s v="Online Transfer"/>
    <s v="Renewal"/>
    <s v="-"/>
    <s v="-"/>
    <n v="0"/>
  </r>
  <r>
    <n v="1746"/>
    <x v="0"/>
    <s v="MZF30120251"/>
    <s v="6R337237"/>
    <n v="1237659"/>
    <d v="2025-01-30T18:42:58"/>
    <n v="13000"/>
    <s v="Accepted"/>
    <x v="13"/>
    <s v="Eligible"/>
    <n v="13000"/>
    <n v="13000"/>
    <d v="2026-01-16T00:00:00"/>
    <s v="MOSES.AKHTAR"/>
    <s v="Accepted"/>
    <s v="Online Transfer"/>
    <s v="Renewal"/>
    <s v="-"/>
    <s v="-"/>
    <n v="0"/>
  </r>
  <r>
    <n v="1747"/>
    <x v="0"/>
    <s v="AQS-320"/>
    <n v="3808359"/>
    <n v="1008337"/>
    <d v="2024-01-11T11:34:32"/>
    <n v="13000"/>
    <s v="Accepted"/>
    <x v="13"/>
    <s v="Eligible"/>
    <n v="13000"/>
    <n v="13000"/>
    <d v="2026-01-15T00:00:00"/>
    <s v="MOSES.AKHTAR"/>
    <s v="Accepted"/>
    <s v="Online Transfer"/>
    <s v="Renewal"/>
    <s v="-"/>
    <s v="-"/>
    <n v="0"/>
  </r>
  <r>
    <n v="1748"/>
    <x v="0"/>
    <s v="ABA-527"/>
    <n v="542055"/>
    <n v="265180"/>
    <d v="2026-01-15T00:00:00"/>
    <n v="10000"/>
    <s v="Accepted"/>
    <x v="13"/>
    <s v="Eligible"/>
    <n v="10000"/>
    <n v="10000"/>
    <d v="2026-01-15T00:00:00"/>
    <s v="MOSES.AKHTAR"/>
    <s v="Accepted"/>
    <s v="Online Transfer"/>
    <s v="Conversion"/>
    <s v="-"/>
    <s v="-"/>
    <n v="0"/>
  </r>
  <r>
    <n v="1749"/>
    <x v="0"/>
    <s v="BQC-014"/>
    <s v="Q339728"/>
    <s v="R7038890"/>
    <d v="2025-01-30T14:04:11"/>
    <n v="13000"/>
    <s v="Accepted"/>
    <x v="13"/>
    <s v="Eligible"/>
    <n v="13000"/>
    <n v="13000"/>
    <d v="2026-01-15T00:00:00"/>
    <s v="MOSES.AKHTAR"/>
    <s v="Accepted"/>
    <s v="Online Transfer"/>
    <s v="Renewal"/>
    <s v="-"/>
    <s v="-"/>
    <n v="0"/>
  </r>
  <r>
    <n v="1750"/>
    <x v="0"/>
    <s v="KT-3911"/>
    <s v="2KDU528209"/>
    <n v="9605720"/>
    <d v="2025-01-30T15:11:48"/>
    <n v="13000"/>
    <s v="Accepted"/>
    <x v="13"/>
    <s v="Eligible"/>
    <n v="13000"/>
    <n v="13000"/>
    <d v="2026-01-15T00:00:00"/>
    <s v="MOSES.AKHTAR"/>
    <s v="Accepted"/>
    <s v="Online Transfer"/>
    <s v="Renewal"/>
    <s v="-"/>
    <s v="-"/>
    <n v="0"/>
  </r>
  <r>
    <n v="1751"/>
    <x v="0"/>
    <s v="KHI29120256"/>
    <n v="93239132"/>
    <n v="192200"/>
    <d v="2025-01-29T13:49:32"/>
    <n v="12500"/>
    <s v="Accepted"/>
    <x v="13"/>
    <s v="Eligible"/>
    <n v="12500"/>
    <n v="12500"/>
    <d v="2026-01-14T00:00:00"/>
    <s v="MOSES.AKHTAR"/>
    <s v="Accepted"/>
    <s v="Online Transfer"/>
    <s v="Renewal"/>
    <s v="-"/>
    <s v="-"/>
    <n v="0"/>
  </r>
  <r>
    <n v="1752"/>
    <x v="0"/>
    <s v="KHI101202433"/>
    <s v="9Z01444"/>
    <s v="R0900489"/>
    <d v="2024-01-11T12:26:46"/>
    <n v="11000"/>
    <s v="Accepted"/>
    <x v="13"/>
    <s v="Eligible"/>
    <n v="11000"/>
    <n v="11000"/>
    <d v="2026-01-14T00:00:00"/>
    <s v="MOSES.AKHTAR"/>
    <s v="Accepted"/>
    <s v="Online Transfer"/>
    <s v="Renewal"/>
    <s v="-"/>
    <s v="-"/>
    <n v="0"/>
  </r>
  <r>
    <n v="1753"/>
    <x v="0"/>
    <s v="AUA-575"/>
    <n v="28858"/>
    <n v="30951"/>
    <d v="2024-12-24T10:05:18"/>
    <n v="13000"/>
    <s v="Accepted"/>
    <x v="13"/>
    <s v="Eligible"/>
    <n v="13000"/>
    <n v="13000"/>
    <d v="2026-01-14T00:00:00"/>
    <s v="MOSES.AKHTAR"/>
    <s v="Accepted"/>
    <s v="Online Transfer"/>
    <s v="Renewal"/>
    <s v="-"/>
    <s v="-"/>
    <n v="0"/>
  </r>
  <r>
    <n v="1754"/>
    <x v="0"/>
    <s v="LEH18-3273"/>
    <n v="163185"/>
    <n v="10063183"/>
    <d v="2024-01-25T12:47:58"/>
    <n v="13000"/>
    <s v="Accepted"/>
    <x v="13"/>
    <s v="Eligible"/>
    <n v="13000"/>
    <n v="13000"/>
    <d v="2026-01-13T00:00:00"/>
    <s v="MOSES.AKHTAR"/>
    <s v="Accepted"/>
    <s v="Online Transfer"/>
    <s v="Renewal"/>
    <s v="-"/>
    <s v="-"/>
    <n v="0"/>
  </r>
  <r>
    <n v="1755"/>
    <x v="0"/>
    <s v="BFF-711"/>
    <n v="24499066581"/>
    <s v="NF9EE4A5XS2013110"/>
    <d v="2025-01-27T11:08:23"/>
    <n v="12000"/>
    <s v="Accepted"/>
    <x v="13"/>
    <s v="Eligible"/>
    <n v="12000"/>
    <n v="12000"/>
    <d v="2026-01-13T00:00:00"/>
    <s v="MOSES.AKHTAR"/>
    <s v="Accepted"/>
    <s v="Online Transfer"/>
    <s v="Renewal"/>
    <s v="-"/>
    <s v="-"/>
    <n v="0"/>
  </r>
  <r>
    <n v="1756"/>
    <x v="0"/>
    <s v="ANK-481"/>
    <n v="1027743"/>
    <n v="1144248"/>
    <d v="2023-01-26T12:17:26"/>
    <n v="13000"/>
    <s v="Accepted"/>
    <x v="13"/>
    <s v="Eligible"/>
    <n v="13000"/>
    <n v="13000"/>
    <d v="2026-01-13T00:00:00"/>
    <s v="MOSES.AKHTAR"/>
    <s v="Accepted"/>
    <s v="Cash Deposit"/>
    <s v="Renewal"/>
    <s v="-"/>
    <s v="-"/>
    <n v="0"/>
  </r>
  <r>
    <n v="1757"/>
    <x v="0"/>
    <s v="BVL-585"/>
    <s v="Z81002568"/>
    <s v="R007858"/>
    <d v="2024-01-25T11:25:35"/>
    <n v="12000"/>
    <s v="Accepted"/>
    <x v="13"/>
    <s v="Eligible"/>
    <n v="12000"/>
    <n v="12000"/>
    <d v="2026-01-12T00:00:00"/>
    <s v="MOSES.AKHTAR"/>
    <s v="Accepted"/>
    <s v="Online Transfer"/>
    <s v="Renewal"/>
    <s v="-"/>
    <s v="-"/>
    <n v="0"/>
  </r>
  <r>
    <n v="1758"/>
    <x v="0"/>
    <s v="BHS1012024"/>
    <s v="6R292688"/>
    <n v="1192632"/>
    <d v="2024-01-11T12:56:16"/>
    <n v="14000"/>
    <s v="Accepted"/>
    <x v="13"/>
    <s v="Eligible"/>
    <n v="14000"/>
    <n v="14000"/>
    <d v="2026-01-13T00:00:00"/>
    <s v="MOSES.AKHTAR"/>
    <s v="Accepted"/>
    <s v="Online Transfer"/>
    <s v="Renewal"/>
    <s v="-"/>
    <s v="-"/>
    <n v="0"/>
  </r>
  <r>
    <n v="1759"/>
    <x v="0"/>
    <s v="BVZ-327"/>
    <s v="6R217076"/>
    <s v="NF1AET306H1117089"/>
    <d v="2026-01-12T00:00:00"/>
    <n v="14500"/>
    <s v="Accepted"/>
    <x v="13"/>
    <s v="Eligible"/>
    <n v="14500"/>
    <n v="14500"/>
    <d v="2026-01-12T00:00:00"/>
    <s v="MOSES.AKHTAR"/>
    <s v="Accepted"/>
    <s v="Online Transfer"/>
    <s v="Conversion"/>
    <s v="-"/>
    <s v="-"/>
    <n v="0"/>
  </r>
  <r>
    <n v="1760"/>
    <x v="0"/>
    <s v="ANJ-128"/>
    <n v="204842"/>
    <n v="10104832"/>
    <d v="2023-01-26T11:31:46"/>
    <n v="13000"/>
    <s v="Accepted"/>
    <x v="13"/>
    <s v="Eligible"/>
    <n v="13000"/>
    <n v="13000"/>
    <d v="2026-01-12T00:00:00"/>
    <s v="MOSES.AKHTAR"/>
    <s v="Accepted"/>
    <s v="Online Transfer"/>
    <s v="Renewal"/>
    <s v="-"/>
    <s v="-"/>
    <n v="0"/>
  </r>
  <r>
    <n v="1761"/>
    <x v="0"/>
    <s v="BQM-674"/>
    <s v="6R105367"/>
    <n v="1005378"/>
    <d v="2024-01-11T14:51:15"/>
    <n v="13000"/>
    <s v="Accepted"/>
    <x v="13"/>
    <s v="Eligible"/>
    <n v="13000"/>
    <n v="13000"/>
    <d v="2026-01-12T00:00:00"/>
    <s v="MOSES.AKHTAR"/>
    <s v="Accepted"/>
    <s v="Online Transfer"/>
    <s v="Renewal"/>
    <s v="-"/>
    <s v="-"/>
    <n v="0"/>
  </r>
  <r>
    <n v="1762"/>
    <x v="0"/>
    <s v="BZA-494"/>
    <n v="1009690"/>
    <n v="109671"/>
    <d v="2024-01-11T11:59:31"/>
    <n v="14000"/>
    <s v="Accepted"/>
    <x v="13"/>
    <s v="Eligible"/>
    <n v="14000"/>
    <n v="14000"/>
    <d v="2026-01-12T00:00:00"/>
    <s v="MOSES.AKHTAR"/>
    <s v="Accepted"/>
    <s v="Online Transfer"/>
    <s v="Renewal"/>
    <s v="-"/>
    <s v="-"/>
    <n v="0"/>
  </r>
  <r>
    <n v="1763"/>
    <x v="0"/>
    <s v="BL-7810"/>
    <s v="1GD5466935"/>
    <s v="R-1104867"/>
    <d v="2024-01-24T15:23:46"/>
    <n v="13000"/>
    <s v="Accepted"/>
    <x v="13"/>
    <s v="Eligible"/>
    <n v="13000"/>
    <n v="13000"/>
    <d v="2026-01-12T00:00:00"/>
    <s v="MOSES.AKHTAR"/>
    <s v="Accepted"/>
    <s v="Cheque Deposit"/>
    <s v="Renewal"/>
    <s v="-"/>
    <s v="-"/>
    <n v="0"/>
  </r>
  <r>
    <n v="1764"/>
    <x v="0"/>
    <s v="AKQ-754"/>
    <n v="206587"/>
    <n v="1106609"/>
    <d v="2024-01-08T17:44:16"/>
    <n v="11000"/>
    <s v="Accepted"/>
    <x v="13"/>
    <s v="Eligible"/>
    <n v="11000"/>
    <n v="11000"/>
    <d v="2026-01-11T00:00:00"/>
    <s v="MOSES.AKHTAR"/>
    <s v="Accepted"/>
    <s v="Online Transfer"/>
    <s v="Renewal"/>
    <s v="-"/>
    <s v="-"/>
    <n v="0"/>
  </r>
  <r>
    <n v="1765"/>
    <x v="0"/>
    <s v="SRG2112025"/>
    <s v="6R336707"/>
    <s v="NF1AET306H1236618"/>
    <d v="2025-01-21T12:58:09"/>
    <n v="13000"/>
    <s v="Accepted"/>
    <x v="13"/>
    <s v="Eligible"/>
    <n v="13000"/>
    <n v="13000"/>
    <d v="2026-01-11T00:00:00"/>
    <s v="MOSES.AKHTAR"/>
    <s v="Accepted"/>
    <s v="Online Transfer"/>
    <s v="Renewal"/>
    <s v="-"/>
    <s v="-"/>
    <n v="0"/>
  </r>
  <r>
    <n v="1766"/>
    <x v="0"/>
    <s v="BUS-625"/>
    <s v="6R186569"/>
    <s v="NF1AET306H1086502"/>
    <d v="2026-01-12T00:00:00"/>
    <n v="13000"/>
    <s v="Accepted"/>
    <x v="13"/>
    <s v="Eligible"/>
    <n v="13000"/>
    <n v="13000"/>
    <d v="2026-01-10T00:00:00"/>
    <s v="MOSES.AKHTAR"/>
    <s v="Accepted"/>
    <s v="Online Transfer"/>
    <s v="Conversion"/>
    <s v="-"/>
    <s v="-"/>
    <n v="0"/>
  </r>
  <r>
    <n v="1767"/>
    <x v="0"/>
    <s v="AJJ-598"/>
    <s v="6R224048"/>
    <s v="NF1AET306H1124012"/>
    <d v="2024-12-26T13:52:00"/>
    <n v="10000"/>
    <s v="Accepted"/>
    <x v="13"/>
    <s v="Eligible"/>
    <n v="10000"/>
    <n v="10000"/>
    <d v="2026-01-10T00:00:00"/>
    <s v="MOSES.AKHTAR"/>
    <s v="Accepted"/>
    <s v="Online Transfer"/>
    <s v="Renewal"/>
    <s v="-"/>
    <s v="-"/>
    <n v="0"/>
  </r>
  <r>
    <n v="1768"/>
    <x v="0"/>
    <s v="AGH-110"/>
    <s v="G4NAMU103239"/>
    <s v="SMN204843"/>
    <d v="2026-01-09T00:00:00"/>
    <n v="14000"/>
    <s v="Accepted"/>
    <x v="13"/>
    <s v="Eligible"/>
    <n v="14000"/>
    <n v="14000"/>
    <d v="2026-01-09T00:00:00"/>
    <s v="MOSES.AKHTAR"/>
    <s v="Accepted"/>
    <s v="Online Transfer"/>
    <s v="Conversion"/>
    <s v="-"/>
    <s v="-"/>
    <n v="0"/>
  </r>
  <r>
    <n v="1769"/>
    <x v="0"/>
    <s v="BNH-566"/>
    <n v="16925929"/>
    <s v="R078448"/>
    <d v="2026-01-09T00:00:00"/>
    <n v="15000"/>
    <s v="Accepted"/>
    <x v="13"/>
    <s v="Eligible"/>
    <n v="15000"/>
    <n v="15000"/>
    <d v="2026-01-09T00:00:00"/>
    <s v="MOSES.AKHTAR"/>
    <s v="Accepted"/>
    <s v="Online Transfer"/>
    <s v="Conversion"/>
    <s v="-"/>
    <s v="-"/>
    <n v="0"/>
  </r>
  <r>
    <n v="1770"/>
    <x v="0"/>
    <s v="BYT-784"/>
    <s v="6R273086"/>
    <n v="1173220"/>
    <d v="2024-01-24T16:53:52"/>
    <n v="13000"/>
    <s v="Accepted"/>
    <x v="13"/>
    <s v="Eligible"/>
    <n v="13000"/>
    <n v="13000"/>
    <d v="2026-01-09T00:00:00"/>
    <s v="MOSES.AKHTAR"/>
    <s v="Accepted"/>
    <s v="Online Transfer"/>
    <s v="Renewal"/>
    <s v="-"/>
    <s v="-"/>
    <n v="0"/>
  </r>
  <r>
    <n v="1771"/>
    <x v="0"/>
    <s v="BUC-694"/>
    <s v="2A30665"/>
    <s v="BUC-694"/>
    <d v="2024-01-24T13:58:55"/>
    <n v="13000"/>
    <s v="Accepted"/>
    <x v="13"/>
    <s v="Eligible"/>
    <n v="13000"/>
    <n v="13000"/>
    <d v="2026-01-09T00:00:00"/>
    <s v="MOSES.AKHTAR"/>
    <s v="Accepted"/>
    <s v="Online Transfer"/>
    <s v="Renewal"/>
    <s v="-"/>
    <s v="-"/>
    <n v="0"/>
  </r>
  <r>
    <n v="1772"/>
    <x v="0"/>
    <s v="AUJ-639"/>
    <s v="U842468"/>
    <s v="N300950"/>
    <d v="2025-01-07T12:32:38"/>
    <n v="12500"/>
    <s v="Accepted"/>
    <x v="13"/>
    <s v="Eligible"/>
    <n v="12500"/>
    <n v="12500"/>
    <d v="2026-01-07T00:00:00"/>
    <s v="MOSES.AKHTAR"/>
    <s v="Accepted"/>
    <s v="Online Transfer"/>
    <s v="Renewal"/>
    <s v="-"/>
    <s v="-"/>
    <n v="0"/>
  </r>
  <r>
    <n v="1773"/>
    <x v="0"/>
    <s v="KHI151202421"/>
    <s v="2A22345"/>
    <n v="7013061"/>
    <d v="2024-01-15T15:54:33"/>
    <n v="12600"/>
    <s v="Accepted"/>
    <x v="13"/>
    <s v="Eligible"/>
    <n v="12600"/>
    <n v="12600"/>
    <d v="2026-01-02T00:00:00"/>
    <s v="MOSES.AKHTAR"/>
    <s v="Accepted"/>
    <s v="Online Transfer"/>
    <s v="Renewal"/>
    <s v="-"/>
    <s v="-"/>
    <n v="0"/>
  </r>
  <r>
    <n v="1774"/>
    <x v="0"/>
    <s v="BRN-763"/>
    <s v="Z574667"/>
    <s v="BRN-763"/>
    <d v="2025-01-21T11:14:10"/>
    <n v="13000"/>
    <s v="Accepted"/>
    <x v="13"/>
    <s v="Eligible"/>
    <n v="13000"/>
    <n v="13000"/>
    <d v="2026-01-07T00:00:00"/>
    <s v="MOSES.AKHTAR"/>
    <s v="Accepted"/>
    <s v="Online Transfer"/>
    <s v="Renewal"/>
    <s v="-"/>
    <s v="-"/>
    <n v="0"/>
  </r>
  <r>
    <n v="1775"/>
    <x v="0"/>
    <s v="AUJ-5600"/>
    <s v="W034757"/>
    <s v="EH034796"/>
    <d v="2023-12-27T16:44:07"/>
    <n v="12500"/>
    <s v="Accepted"/>
    <x v="13"/>
    <s v="Eligible"/>
    <n v="12500"/>
    <n v="12500"/>
    <d v="2026-01-06T00:00:00"/>
    <s v="MOSES.AKHTAR"/>
    <s v="Accepted"/>
    <s v="Cash Deposit"/>
    <s v="Renewal"/>
    <s v="-"/>
    <s v="-"/>
    <n v="0"/>
  </r>
  <r>
    <n v="1776"/>
    <x v="0"/>
    <s v="KHI11120243"/>
    <s v="G4NAPU373097"/>
    <s v="PMHJ2813MPN215482"/>
    <d v="2024-01-11T13:38:19"/>
    <n v="14000"/>
    <s v="Accepted"/>
    <x v="13"/>
    <s v="Eligible"/>
    <n v="14000"/>
    <n v="14000"/>
    <d v="2026-01-06T00:00:00"/>
    <s v="MOSES.AKHTAR"/>
    <s v="Accepted"/>
    <s v="Online Transfer"/>
    <s v="Renewal"/>
    <s v="-"/>
    <s v="-"/>
    <n v="0"/>
  </r>
  <r>
    <n v="1777"/>
    <x v="0"/>
    <s v="AQL-335"/>
    <s v="6R291074"/>
    <s v="NF1AET306H1191198"/>
    <d v="2024-01-04T20:44:27"/>
    <n v="13000"/>
    <s v="Accepted"/>
    <x v="13"/>
    <s v="Eligible"/>
    <n v="13000"/>
    <n v="13000"/>
    <d v="2026-01-06T00:00:00"/>
    <s v="MOSES.AKHTAR"/>
    <s v="Accepted"/>
    <s v="Online Transfer"/>
    <s v="Renewal"/>
    <s v="-"/>
    <s v="-"/>
    <n v="0"/>
  </r>
  <r>
    <n v="1778"/>
    <x v="0"/>
    <s v="LHE15120243"/>
    <s v="Q368351"/>
    <n v="7067558"/>
    <d v="2024-01-15T14:31:20"/>
    <n v="12000"/>
    <s v="Accepted"/>
    <x v="13"/>
    <s v="Eligible"/>
    <n v="12000"/>
    <n v="12000"/>
    <d v="2026-01-06T00:00:00"/>
    <s v="MOSES.AKHTAR"/>
    <s v="Accepted"/>
    <s v="Online Transfer"/>
    <s v="Renewal"/>
    <s v="-"/>
    <s v="-"/>
    <n v="0"/>
  </r>
  <r>
    <n v="1779"/>
    <x v="0"/>
    <s v="BSE-458"/>
    <s v="Q067317"/>
    <n v="6044817"/>
    <d v="2025-01-16T18:27:39"/>
    <n v="12500"/>
    <s v="Accepted"/>
    <x v="13"/>
    <s v="Eligible"/>
    <n v="12500"/>
    <n v="12500"/>
    <d v="2026-01-06T00:00:00"/>
    <s v="MOSES.AKHTAR"/>
    <s v="Accepted"/>
    <s v="Online Transfer"/>
    <s v="Renewal"/>
    <s v="-"/>
    <s v="-"/>
    <n v="0"/>
  </r>
  <r>
    <n v="1780"/>
    <x v="0"/>
    <s v="LES11-2456"/>
    <n v="234187"/>
    <s v="TF126961"/>
    <d v="2025-01-17T12:33:19"/>
    <n v="10000"/>
    <s v="Accepted"/>
    <x v="13"/>
    <s v="Eligible"/>
    <n v="10000"/>
    <n v="10000"/>
    <d v="2026-01-06T00:00:00"/>
    <s v="MOSES.AKHTAR"/>
    <s v="Accepted"/>
    <s v="Online Transfer"/>
    <s v="Renewal"/>
    <s v="-"/>
    <s v="-"/>
    <n v="0"/>
  </r>
  <r>
    <n v="1781"/>
    <x v="0"/>
    <s v="LEC18A-7992"/>
    <n v="7523027"/>
    <n v="239807"/>
    <d v="2023-01-05T14:36:00"/>
    <n v="13000"/>
    <s v="Accepted"/>
    <x v="13"/>
    <s v="Eligible"/>
    <n v="13000"/>
    <n v="13000"/>
    <d v="2026-01-05T00:00:00"/>
    <s v="MOSES.AKHTAR"/>
    <s v="Accepted"/>
    <s v="Online Transfer"/>
    <s v="Renewal"/>
    <s v="-"/>
    <s v="-"/>
    <n v="0"/>
  </r>
  <r>
    <n v="1782"/>
    <x v="0"/>
    <s v="MUL1912146"/>
    <s v="2A16461"/>
    <n v="7009698"/>
    <d v="2021-01-19T13:06:13"/>
    <n v="13000"/>
    <s v="Accepted"/>
    <x v="13"/>
    <s v="Eligible"/>
    <n v="13000"/>
    <n v="13000"/>
    <d v="2026-01-06T00:00:00"/>
    <s v="MOSES.AKHTAR"/>
    <s v="Accepted"/>
    <s v="Online Transfer"/>
    <s v="Renewal"/>
    <s v="-"/>
    <s v="-"/>
    <n v="0"/>
  </r>
  <r>
    <n v="1783"/>
    <x v="0"/>
    <s v="LEB18A-7532"/>
    <s v="PK10B173183"/>
    <s v="A1J310PK10073168"/>
    <d v="2025-01-16T15:51:22"/>
    <n v="12000"/>
    <s v="Accepted"/>
    <x v="13"/>
    <s v="Eligible"/>
    <n v="12000"/>
    <n v="12000"/>
    <d v="2026-01-05T00:00:00"/>
    <s v="MOSES.AKHTAR"/>
    <s v="Accepted"/>
    <s v="Online Transfer"/>
    <s v="Renewal"/>
    <s v="-"/>
    <s v="-"/>
    <n v="0"/>
  </r>
  <r>
    <n v="1784"/>
    <x v="0"/>
    <s v="CAW-680"/>
    <s v="RP4879"/>
    <s v="0119682"/>
    <d v="2025-01-22T16:13:09"/>
    <n v="13000"/>
    <s v="Accepted"/>
    <x v="13"/>
    <s v="Eligible"/>
    <n v="13000"/>
    <n v="13000"/>
    <d v="2026-01-03T00:00:00"/>
    <s v="MOSES.AKHTAR"/>
    <s v="Accepted"/>
    <s v="Online Transfer"/>
    <s v="Renewal"/>
    <s v="-"/>
    <s v="-"/>
    <n v="0"/>
  </r>
  <r>
    <n v="1785"/>
    <x v="0"/>
    <s v="BEK-601"/>
    <s v="C071096"/>
    <n v="1117906"/>
    <d v="2024-01-08T19:51:30"/>
    <n v="12500"/>
    <s v="Accepted"/>
    <x v="13"/>
    <s v="Eligible"/>
    <n v="12500"/>
    <n v="12500"/>
    <d v="2026-01-05T00:00:00"/>
    <s v="MOSES.AKHTAR"/>
    <s v="Accepted"/>
    <s v="Online Transfer"/>
    <s v="Renewal"/>
    <s v="-"/>
    <s v="-"/>
    <n v="0"/>
  </r>
  <r>
    <n v="1786"/>
    <x v="0"/>
    <s v="BUD 834"/>
    <s v="Q349057"/>
    <s v="R-7048205"/>
    <d v="2024-01-18T18:53:54"/>
    <n v="13000"/>
    <s v="Accepted"/>
    <x v="13"/>
    <s v="Eligible"/>
    <n v="13000"/>
    <n v="13000"/>
    <d v="2026-01-03T00:00:00"/>
    <s v="MOSES.AKHTAR"/>
    <s v="Accepted"/>
    <s v="Online Transfer"/>
    <s v="Renewal"/>
    <s v="-"/>
    <s v="-"/>
    <n v="0"/>
  </r>
  <r>
    <n v="1787"/>
    <x v="0"/>
    <s v="BM-3466"/>
    <n v="46510"/>
    <s v="0036960"/>
    <d v="2024-01-09T18:37:33"/>
    <n v="13000"/>
    <s v="Accepted"/>
    <x v="13"/>
    <s v="Eligible"/>
    <n v="13000"/>
    <n v="13000"/>
    <d v="2026-01-03T00:00:00"/>
    <s v="MOSES.AKHTAR"/>
    <s v="Accepted"/>
    <s v="Online Transfer"/>
    <s v="Renewal"/>
    <s v="-"/>
    <s v="-"/>
    <n v="0"/>
  </r>
  <r>
    <n v="1788"/>
    <x v="0"/>
    <s v="ARZ-966"/>
    <s v="PK10B207511"/>
    <s v="A1J310PK10107519"/>
    <d v="2026-01-05T00:00:00"/>
    <n v="14000"/>
    <s v="Accepted"/>
    <x v="13"/>
    <s v="Eligible"/>
    <n v="14000"/>
    <n v="14000"/>
    <d v="2026-01-03T00:00:00"/>
    <s v="MOSES.AKHTAR"/>
    <s v="Accepted"/>
    <s v="Online Transfer"/>
    <s v="Conversion"/>
    <s v="-"/>
    <s v="-"/>
    <n v="0"/>
  </r>
  <r>
    <n v="1789"/>
    <x v="0"/>
    <s v="PESH18112174"/>
    <s v="6R193533"/>
    <s v="NF1AET306H1093515"/>
    <d v="2026-01-05T00:00:00"/>
    <n v="13000"/>
    <s v="Accepted"/>
    <x v="13"/>
    <s v="Eligible"/>
    <n v="13000"/>
    <n v="13000"/>
    <d v="2026-01-03T00:00:00"/>
    <s v="MOSES.AKHTAR"/>
    <s v="Accepted"/>
    <s v="Online Transfer"/>
    <s v="Conversion"/>
    <s v="-"/>
    <s v="-"/>
    <n v="0"/>
  </r>
  <r>
    <n v="1790"/>
    <x v="0"/>
    <s v="ABW-578"/>
    <n v="12902618"/>
    <n v="3342"/>
    <d v="2022-08-18T10:33:53"/>
    <n v="8000"/>
    <s v="Accepted"/>
    <x v="13"/>
    <s v="Eligible"/>
    <n v="8000"/>
    <n v="8000"/>
    <d v="2026-01-01T00:00:00"/>
    <s v="MOSES.AKHTAR"/>
    <s v="Accepted"/>
    <s v="Online Transfer"/>
    <s v="Renewal"/>
    <s v="-"/>
    <s v="-"/>
    <n v="0"/>
  </r>
  <r>
    <n v="1791"/>
    <x v="0"/>
    <s v="UE-458"/>
    <s v="Y451811"/>
    <s v="NZE140-2121358"/>
    <d v="2024-01-15T16:35:38"/>
    <n v="13000"/>
    <s v="Accepted"/>
    <x v="13"/>
    <s v="Eligible"/>
    <n v="13000"/>
    <n v="13000"/>
    <d v="2026-01-02T00:00:00"/>
    <s v="MOSES.AKHTAR"/>
    <s v="Accepted"/>
    <s v="Online Transfer"/>
    <s v="Renewal"/>
    <s v="-"/>
    <s v="-"/>
    <n v="0"/>
  </r>
  <r>
    <n v="1792"/>
    <x v="0"/>
    <s v="LES17A-1089"/>
    <s v="LES-2TRFE2693"/>
    <n v="2190014056"/>
    <d v="2023-01-16T12:19:33"/>
    <n v="13000"/>
    <s v="Accepted"/>
    <x v="13"/>
    <s v="Eligible"/>
    <n v="13000"/>
    <n v="13000"/>
    <d v="2026-01-02T00:00:00"/>
    <s v="MOSES.AKHTAR"/>
    <s v="Accepted"/>
    <s v="Online Transfer"/>
    <s v="Renewal"/>
    <s v="-"/>
    <s v="-"/>
    <n v="0"/>
  </r>
  <r>
    <n v="1793"/>
    <x v="0"/>
    <s v="GUJ582248"/>
    <s v="PK10B238881"/>
    <s v="A1J310PK10138865"/>
    <d v="2026-01-01T00:00:00"/>
    <n v="14000"/>
    <s v="Accepted"/>
    <x v="13"/>
    <s v="Eligible"/>
    <n v="14000"/>
    <n v="14000"/>
    <d v="2026-01-01T00:00:00"/>
    <s v="MOSES.AKHTAR"/>
    <s v="Accepted"/>
    <s v="Online Transfer"/>
    <s v="Conversion"/>
    <s v="-"/>
    <s v="-"/>
    <n v="0"/>
  </r>
  <r>
    <n v="1794"/>
    <x v="0"/>
    <s v="AK2611217"/>
    <n v="81001459"/>
    <s v="005582"/>
    <d v="2023-01-16T11:35:00"/>
    <n v="13000"/>
    <s v="Accepted"/>
    <x v="13"/>
    <s v="Eligible"/>
    <n v="13000"/>
    <n v="13000"/>
    <d v="2026-01-01T00:00:00"/>
    <s v="MOSES.AKHTAR"/>
    <s v="Accepted"/>
    <s v="Online Transfer"/>
    <s v="Renewal"/>
    <s v="-"/>
    <s v="-"/>
    <n v="0"/>
  </r>
  <r>
    <n v="1796"/>
    <x v="0"/>
    <s v="BLP-058"/>
    <n v="7444835"/>
    <n v="6382900"/>
    <s v="2021-01-06 14:00:00"/>
    <n v="14000"/>
    <s v="Accepted"/>
    <x v="14"/>
    <s v="Eligible"/>
    <n v="14000"/>
    <n v="14000"/>
    <d v="2026-01-19T00:00:00"/>
    <s v="NAZRA.NAZAR"/>
    <s v="Accepted"/>
    <s v="Online Transfer"/>
    <s v="Renewal"/>
    <s v="-"/>
    <s v="-"/>
    <n v="0"/>
  </r>
  <r>
    <n v="1797"/>
    <x v="0"/>
    <s v="KASH1912323"/>
    <s v="1GD5320894"/>
    <s v="GUN126R-5560755218"/>
    <s v="2023-01-19 15:14:05"/>
    <n v="13000"/>
    <s v="Accepted"/>
    <x v="14"/>
    <s v="Eligible"/>
    <n v="13000"/>
    <n v="13000"/>
    <d v="2026-01-18T00:00:00"/>
    <s v="NAZRA.NAZAR"/>
    <s v="Accepted"/>
    <s v="Online Transfer"/>
    <s v="Renewal"/>
    <s v="-"/>
    <s v="-"/>
    <n v="0"/>
  </r>
  <r>
    <n v="1798"/>
    <x v="0"/>
    <s v="BPA-682"/>
    <s v="R304895"/>
    <s v="NKE165-7120568"/>
    <s v="2023-02-01 17:25:17"/>
    <n v="14000"/>
    <s v="Accepted"/>
    <x v="14"/>
    <s v="Eligible"/>
    <n v="14000"/>
    <n v="14000"/>
    <d v="2026-01-17T00:00:00"/>
    <s v="NAZRA.NAZAR"/>
    <s v="Accepted"/>
    <s v="Cash Deposit"/>
    <s v="Renewal"/>
    <s v="-"/>
    <s v="-"/>
    <n v="0"/>
  </r>
  <r>
    <n v="1799"/>
    <x v="0"/>
    <s v="BVK-104"/>
    <s v="KF-J636803"/>
    <s v="LA350S-0087168"/>
    <s v="2025-01-16 17:46:00"/>
    <n v="5000"/>
    <s v="Accepted"/>
    <x v="14"/>
    <s v="Eligible"/>
    <n v="5000"/>
    <n v="5000"/>
    <d v="2026-01-15T00:00:00"/>
    <s v="NAZRA.NAZAR"/>
    <s v="Accepted"/>
    <s v="Online Transfer"/>
    <s v="Renewal"/>
    <s v="-"/>
    <s v="-"/>
    <n v="0"/>
  </r>
  <r>
    <n v="1800"/>
    <x v="0"/>
    <s v="CX-6508"/>
    <s v="KF-331727"/>
    <s v="V-0136622"/>
    <s v="2023-01-26 18:23:59"/>
    <n v="14000"/>
    <s v="Accepted"/>
    <x v="14"/>
    <s v="Eligible"/>
    <n v="14000"/>
    <n v="14000"/>
    <d v="2026-01-15T00:00:00"/>
    <s v="NAZRA.NAZAR"/>
    <s v="Accepted"/>
    <s v="Online Transfer"/>
    <s v="Renewal"/>
    <s v="-"/>
    <s v="-"/>
    <n v="0"/>
  </r>
  <r>
    <n v="1801"/>
    <x v="0"/>
    <s v="ANA-849"/>
    <s v="2A56647"/>
    <n v="7035827"/>
    <s v="2023-01-20 16:41:17"/>
    <n v="15500"/>
    <s v="Accepted"/>
    <x v="14"/>
    <s v="Eligible"/>
    <n v="15500"/>
    <n v="15500"/>
    <d v="2026-01-15T00:00:00"/>
    <s v="NAZRA.NAZAR"/>
    <s v="Accepted"/>
    <s v="Cash Deposit"/>
    <s v="Renewal"/>
    <s v="-"/>
    <s v="-"/>
    <n v="0"/>
  </r>
  <r>
    <n v="1802"/>
    <x v="0"/>
    <s v="SKT27120253"/>
    <n v="249305"/>
    <n v="10149291"/>
    <s v="2025-01-28 12:08:06"/>
    <n v="13000"/>
    <s v="Accepted"/>
    <x v="14"/>
    <s v="Eligible"/>
    <n v="13000"/>
    <n v="13000"/>
    <d v="2026-01-14T00:00:00"/>
    <s v="NAZRA.NAZAR"/>
    <s v="Accepted"/>
    <s v="Online Transfer"/>
    <s v="Renewal"/>
    <s v="-"/>
    <s v="-"/>
    <n v="0"/>
  </r>
  <r>
    <n v="1803"/>
    <x v="0"/>
    <s v="BNK-595"/>
    <s v="2ZR-6407281"/>
    <s v="BNK-595"/>
    <s v="2025-01-21 19:27:16"/>
    <n v="14000"/>
    <s v="Accepted"/>
    <x v="14"/>
    <s v="Eligible"/>
    <n v="14000"/>
    <n v="14000"/>
    <d v="2026-01-14T00:00:00"/>
    <s v="NAZRA.NAZAR"/>
    <s v="Accepted"/>
    <s v="Online Transfer"/>
    <s v="Renewal"/>
    <s v="-"/>
    <s v="-"/>
    <n v="0"/>
  </r>
  <r>
    <n v="1804"/>
    <x v="0"/>
    <s v="ATY-170"/>
    <n v="1023832"/>
    <n v="206494"/>
    <s v="2025-01-25 13:34:11"/>
    <n v="14000"/>
    <s v="Accepted"/>
    <x v="14"/>
    <s v="Eligible"/>
    <n v="14000"/>
    <n v="14000"/>
    <d v="2026-01-13T00:00:00"/>
    <s v="NAZRA.NAZAR"/>
    <s v="Accepted"/>
    <s v="Online Transfer"/>
    <s v="Renewal"/>
    <s v="-"/>
    <s v="-"/>
    <n v="0"/>
  </r>
  <r>
    <n v="1805"/>
    <x v="0"/>
    <s v="BWX-585"/>
    <n v="232923"/>
    <n v="1132907"/>
    <s v="2023-01-09 18:37:48"/>
    <n v="10000"/>
    <s v="Accepted"/>
    <x v="14"/>
    <s v="Eligible"/>
    <n v="10000"/>
    <n v="10000"/>
    <d v="2026-01-05T00:00:00"/>
    <s v="NAZRA.NAZAR"/>
    <s v="Accepted"/>
    <s v="Online Transfer"/>
    <s v="Renewal"/>
    <s v="-"/>
    <s v="-"/>
    <n v="0"/>
  </r>
  <r>
    <n v="1806"/>
    <x v="0"/>
    <s v="ATY-842"/>
    <s v="6R329454"/>
    <s v="NF1AET306H1229512"/>
    <s v="2025-01-27 00:00:00"/>
    <n v="10000"/>
    <s v="Accepted"/>
    <x v="14"/>
    <s v="Eligible"/>
    <n v="10000"/>
    <n v="10000"/>
    <d v="2026-01-13T00:00:00"/>
    <s v="NAZRA.NAZAR"/>
    <s v="Accepted"/>
    <s v="Online Transfer"/>
    <s v="Renewal"/>
    <s v="-"/>
    <s v="-"/>
    <n v="0"/>
  </r>
  <r>
    <n v="1807"/>
    <x v="0"/>
    <s v="BXG-502"/>
    <s v="L12B51012779"/>
    <s v="R022920"/>
    <s v="2026-01-13 00:00:00"/>
    <n v="13000"/>
    <s v="Accepted"/>
    <x v="14"/>
    <s v="Eligible"/>
    <n v="13000"/>
    <n v="13000"/>
    <d v="2026-01-12T00:00:00"/>
    <s v="NAZRA.NAZAR"/>
    <s v="Accepted"/>
    <s v="Online Transfer"/>
    <s v="Conversion"/>
    <s v="-"/>
    <s v="-"/>
    <n v="0"/>
  </r>
  <r>
    <n v="1808"/>
    <x v="0"/>
    <s v="BZA-686"/>
    <s v="R282778"/>
    <s v="H1182779"/>
    <s v="2023-10-04 11:39:37"/>
    <n v="11000"/>
    <s v="Accepted"/>
    <x v="14"/>
    <s v="Eligible"/>
    <n v="11000"/>
    <n v="11000"/>
    <d v="2026-01-12T00:00:00"/>
    <s v="NAZRA.NAZAR"/>
    <s v="Accepted"/>
    <s v="Online Transfer"/>
    <s v="Renewal"/>
    <s v="-"/>
    <s v="-"/>
    <n v="0"/>
  </r>
  <r>
    <n v="1809"/>
    <x v="0"/>
    <s v="AUZ-866"/>
    <s v="G4NALU064007"/>
    <s v="PMHJ2813SMN202200"/>
    <s v="2025-01-23 13:40:58"/>
    <n v="14000"/>
    <s v="Accepted"/>
    <x v="14"/>
    <s v="Eligible"/>
    <n v="14000"/>
    <n v="14000"/>
    <d v="2026-01-12T00:00:00"/>
    <s v="NAZRA.NAZAR"/>
    <s v="Accepted"/>
    <s v="Online Transfer"/>
    <s v="Renewal"/>
    <s v="-"/>
    <s v="-"/>
    <n v="0"/>
  </r>
  <r>
    <n v="1810"/>
    <x v="0"/>
    <s v="BRX-715"/>
    <s v="R18Z12957107"/>
    <s v="NFBFC6665LR061192"/>
    <s v="2025-01-27 14:02:46"/>
    <n v="13000"/>
    <s v="Accepted"/>
    <x v="14"/>
    <s v="Eligible"/>
    <n v="13000"/>
    <n v="13000"/>
    <d v="2026-01-12T00:00:00"/>
    <s v="NAZRA.NAZAR"/>
    <s v="Accepted"/>
    <s v="Online Transfer"/>
    <s v="Renewal"/>
    <s v="-"/>
    <s v="-"/>
    <n v="0"/>
  </r>
  <r>
    <n v="1811"/>
    <x v="0"/>
    <s v="KHI24120249"/>
    <s v="9Z01762"/>
    <s v="ZVG10R-0900764"/>
    <s v="2024-01-24 12:17:08"/>
    <n v="14000"/>
    <s v="Accepted"/>
    <x v="14"/>
    <s v="Eligible"/>
    <n v="14000"/>
    <n v="14000"/>
    <d v="2026-01-11T00:00:00"/>
    <s v="NAZRA.NAZAR"/>
    <s v="Accepted"/>
    <s v="Online Transfer"/>
    <s v="Renewal"/>
    <s v="-"/>
    <s v="-"/>
    <n v="0"/>
  </r>
  <r>
    <n v="1812"/>
    <x v="0"/>
    <s v="BWD-776"/>
    <s v="1NZ-R662958"/>
    <s v="NHP10-6753082"/>
    <s v="2024-01-19 12:42:37"/>
    <n v="16000"/>
    <s v="Accepted"/>
    <x v="14"/>
    <s v="Eligible"/>
    <n v="16000"/>
    <n v="16000"/>
    <d v="2026-01-09T00:00:00"/>
    <s v="NAZRA.NAZAR"/>
    <s v="Accepted"/>
    <s v="Online Transfer"/>
    <s v="Renewal"/>
    <s v="-"/>
    <s v="-"/>
    <n v="0"/>
  </r>
  <r>
    <n v="1813"/>
    <x v="0"/>
    <s v="BL-7763"/>
    <n v="23430052072"/>
    <s v="R2003567"/>
    <s v="2025-01-23 12:15:35"/>
    <n v="15000"/>
    <s v="Accepted"/>
    <x v="14"/>
    <s v="Eligible"/>
    <n v="15000"/>
    <n v="15000"/>
    <d v="2026-01-09T00:00:00"/>
    <s v="NAZRA.NAZAR"/>
    <s v="Accepted"/>
    <s v="Online Transfer"/>
    <s v="Renewal"/>
    <s v="-"/>
    <s v="-"/>
    <n v="0"/>
  </r>
  <r>
    <n v="1814"/>
    <x v="0"/>
    <s v="BZJ-488"/>
    <s v="Q368370"/>
    <n v="7057590"/>
    <s v="2024-01-24 15:09:49"/>
    <n v="14000"/>
    <s v="Accepted"/>
    <x v="14"/>
    <s v="Eligible"/>
    <n v="14000"/>
    <n v="14000"/>
    <d v="2026-01-09T00:00:00"/>
    <s v="NAZRA.NAZAR"/>
    <s v="Accepted"/>
    <s v="Cash Deposit"/>
    <s v="Renewal"/>
    <s v="-"/>
    <s v="-"/>
    <n v="0"/>
  </r>
  <r>
    <n v="1815"/>
    <x v="0"/>
    <s v="AMN-871"/>
    <s v="2A58787"/>
    <n v="7091361"/>
    <s v="2024-01-05 15:56:00"/>
    <n v="10000"/>
    <s v="Accepted"/>
    <x v="14"/>
    <s v="Eligible"/>
    <n v="10000"/>
    <n v="10000"/>
    <d v="2026-01-08T00:00:00"/>
    <s v="NAZRA.NAZAR"/>
    <s v="Accepted"/>
    <s v="Online Transfer"/>
    <s v="Renewal"/>
    <s v="-"/>
    <s v="-"/>
    <n v="0"/>
  </r>
  <r>
    <n v="1816"/>
    <x v="0"/>
    <s v="LH-8887"/>
    <s v="1GD5378138"/>
    <s v="R-5562536"/>
    <s v="2024-10-11 00:00:00"/>
    <n v="12500"/>
    <s v="Accepted"/>
    <x v="14"/>
    <s v="Eligible"/>
    <n v="12500"/>
    <n v="12500"/>
    <d v="2026-01-07T00:00:00"/>
    <s v="NAZRA.NAZAR"/>
    <s v="Accepted"/>
    <s v="Online Transfer"/>
    <s v="Renewal"/>
    <s v="-"/>
    <s v="-"/>
    <n v="0"/>
  </r>
  <r>
    <n v="1817"/>
    <x v="0"/>
    <s v="BRJ-628"/>
    <s v="A152403"/>
    <n v="10052342"/>
    <s v="2020-01-20 18:35:18"/>
    <n v="15500"/>
    <s v="Accepted"/>
    <x v="14"/>
    <s v="Eligible"/>
    <n v="15500"/>
    <n v="15500"/>
    <d v="2026-01-06T00:00:00"/>
    <s v="NAZRA.NAZAR"/>
    <s v="Accepted"/>
    <s v="Online Transfer"/>
    <s v="Renewal"/>
    <s v="-"/>
    <s v="-"/>
    <n v="0"/>
  </r>
  <r>
    <n v="1818"/>
    <x v="0"/>
    <s v="LOK-5371"/>
    <n v="1141156010"/>
    <n v="9239"/>
    <s v="2025-01-16 12:31:31"/>
    <n v="10000"/>
    <s v="Accepted"/>
    <x v="14"/>
    <s v="Eligible"/>
    <n v="10000"/>
    <n v="10000"/>
    <d v="2026-01-06T00:00:00"/>
    <s v="NAZRA.NAZAR"/>
    <s v="Accepted"/>
    <s v="Online Transfer"/>
    <s v="Renewal"/>
    <s v="-"/>
    <s v="-"/>
    <n v="0"/>
  </r>
  <r>
    <n v="1819"/>
    <x v="0"/>
    <s v="MUL1212245"/>
    <s v="Q087499"/>
    <n v="6065085"/>
    <s v="2022-01-12 13:48:29"/>
    <n v="14000"/>
    <s v="Accepted"/>
    <x v="14"/>
    <s v="Eligible"/>
    <n v="14000"/>
    <n v="14000"/>
    <d v="2026-01-06T00:00:00"/>
    <s v="NAZRA.NAZAR"/>
    <s v="Accepted"/>
    <s v="Online Transfer"/>
    <s v="Renewal"/>
    <s v="-"/>
    <s v="-"/>
    <n v="0"/>
  </r>
  <r>
    <n v="1820"/>
    <x v="0"/>
    <s v="RYK191227"/>
    <n v="16931207"/>
    <s v="R083785"/>
    <s v="2022-01-19 09:55:44"/>
    <n v="11000"/>
    <s v="Accepted"/>
    <x v="14"/>
    <s v="Eligible"/>
    <n v="11000"/>
    <n v="11000"/>
    <d v="2026-01-05T00:00:00"/>
    <s v="NAZRA.NAZAR"/>
    <s v="Accepted"/>
    <s v="Online Transfer"/>
    <s v="Renewal"/>
    <s v="-"/>
    <s v="-"/>
    <n v="0"/>
  </r>
  <r>
    <n v="1821"/>
    <x v="0"/>
    <s v="BQE-935"/>
    <s v="QO57972"/>
    <n v="6035481"/>
    <s v="2024-01-01 18:21:38"/>
    <n v="13000"/>
    <s v="Accepted"/>
    <x v="14"/>
    <s v="Eligible"/>
    <n v="13000"/>
    <n v="13000"/>
    <d v="2026-01-06T00:00:00"/>
    <s v="NAZRA.NAZAR"/>
    <s v="Accepted"/>
    <s v="Online Transfer"/>
    <s v="Renewal"/>
    <s v="-"/>
    <s v="-"/>
    <n v="0"/>
  </r>
  <r>
    <n v="1822"/>
    <x v="0"/>
    <s v="BCJ-309"/>
    <s v="Z132180"/>
    <n v="4007561"/>
    <s v="2023-01-11 09:29:35"/>
    <n v="14000"/>
    <s v="Accepted"/>
    <x v="14"/>
    <s v="Eligible"/>
    <n v="14000"/>
    <n v="14000"/>
    <d v="2026-01-05T00:00:00"/>
    <s v="NAZRA.NAZAR"/>
    <s v="Accepted"/>
    <s v="Online Transfer"/>
    <s v="Renewal"/>
    <s v="-"/>
    <s v="-"/>
    <n v="0"/>
  </r>
  <r>
    <n v="1823"/>
    <x v="0"/>
    <s v="AMX-735"/>
    <n v="270055"/>
    <n v="1002204"/>
    <s v="2023-01-13 17:10:28"/>
    <n v="14000"/>
    <s v="Accepted"/>
    <x v="14"/>
    <s v="Eligible"/>
    <n v="14000"/>
    <n v="14000"/>
    <d v="2026-01-05T00:00:00"/>
    <s v="NAZRA.NAZAR"/>
    <s v="Accepted"/>
    <s v="Online Transfer"/>
    <s v="Renewal"/>
    <s v="-"/>
    <s v="-"/>
    <n v="0"/>
  </r>
  <r>
    <n v="1824"/>
    <x v="0"/>
    <s v="JHL16120252"/>
    <s v="6R335676"/>
    <n v="1235709"/>
    <s v="2025-01-17 10:32:18"/>
    <n v="12500"/>
    <s v="Accepted"/>
    <x v="14"/>
    <s v="Eligible"/>
    <n v="12500"/>
    <n v="12500"/>
    <d v="2026-01-05T00:00:00"/>
    <s v="NAZRA.NAZAR"/>
    <s v="Accepted"/>
    <s v="Cash Deposit"/>
    <s v="Renewal"/>
    <s v="-"/>
    <s v="-"/>
    <n v="0"/>
  </r>
  <r>
    <n v="1825"/>
    <x v="0"/>
    <s v="KHI1712338"/>
    <s v="KHI-1012600"/>
    <n v="112610"/>
    <s v="2023-01-17 16:37:30"/>
    <n v="13000"/>
    <s v="Accepted"/>
    <x v="14"/>
    <s v="Eligible"/>
    <n v="13000"/>
    <n v="13000"/>
    <d v="2026-01-03T00:00:00"/>
    <s v="NAZRA.NAZAR"/>
    <s v="Accepted"/>
    <s v="Online Transfer"/>
    <s v="Renewal"/>
    <s v="-"/>
    <s v="-"/>
    <n v="0"/>
  </r>
  <r>
    <n v="1826"/>
    <x v="0"/>
    <s v="BYF-132"/>
    <s v="S00110802"/>
    <s v="R-1011229"/>
    <s v="2023-01-16 16:54:42"/>
    <n v="13000"/>
    <s v="Accepted"/>
    <x v="14"/>
    <s v="Eligible"/>
    <n v="13000"/>
    <n v="13000"/>
    <d v="2026-01-03T00:00:00"/>
    <s v="NAZRA.NAZAR"/>
    <s v="Accepted"/>
    <s v="Online Transfer"/>
    <s v="Renewal"/>
    <s v="-"/>
    <s v="-"/>
    <n v="0"/>
  </r>
  <r>
    <n v="1827"/>
    <x v="0"/>
    <s v="SB-6583"/>
    <s v="1GD5435010"/>
    <s v="GUN126R-5563926"/>
    <s v="2024-01-18 14:45:29"/>
    <n v="14500"/>
    <s v="Accepted"/>
    <x v="14"/>
    <s v="Eligible"/>
    <n v="14500"/>
    <n v="14500"/>
    <d v="2026-01-03T00:00:00"/>
    <s v="NAZRA.NAZAR"/>
    <s v="Accepted"/>
    <s v="Online Transfer"/>
    <s v="Renewal"/>
    <s v="-"/>
    <s v="-"/>
    <n v="0"/>
  </r>
  <r>
    <n v="1828"/>
    <x v="0"/>
    <s v="ARW-989"/>
    <n v="14802742"/>
    <s v="R019438"/>
    <s v="2025-01-16 17:33:49"/>
    <n v="12500"/>
    <s v="Accepted"/>
    <x v="14"/>
    <s v="Eligible"/>
    <n v="12500"/>
    <n v="12500"/>
    <d v="2026-01-01T00:00:00"/>
    <s v="NAZRA.NAZAR"/>
    <s v="Accepted"/>
    <s v="Online Transfer"/>
    <s v="Renewal"/>
    <s v="-"/>
    <s v="-"/>
    <n v="0"/>
  </r>
  <r>
    <n v="1829"/>
    <x v="0"/>
    <s v="BL-1106"/>
    <s v="A200A-1"/>
    <s v="A200A-0077674"/>
    <s v="2023-01-10 14:01:33"/>
    <n v="11000"/>
    <s v="Pending"/>
    <x v="14"/>
    <s v="Eligible"/>
    <n v="11000"/>
    <n v="11000"/>
    <d v="2026-01-09T00:00:00"/>
    <s v="NAZRA.NAZAR"/>
    <s v="Accepted"/>
    <s v="Online Transfer"/>
    <s v="Renewal"/>
    <s v="-"/>
    <s v="-"/>
    <n v="0"/>
  </r>
  <r>
    <n v="1830"/>
    <x v="0"/>
    <s v="ALJ-776"/>
    <n v="226212"/>
    <n v="10136198"/>
    <d v="2021-01-16T00:00:00"/>
    <n v="7500"/>
    <s v="Accepted"/>
    <x v="14"/>
    <s v="Eligible"/>
    <n v="7500"/>
    <n v="7500"/>
    <d v="2026-01-06T00:00:00"/>
    <s v="NAZRA.NAZAR"/>
    <s v="Manually"/>
    <s v="Cash Deposit"/>
    <s v="Renewal"/>
    <s v="-"/>
    <s v="-"/>
    <m/>
  </r>
  <r>
    <n v="1831"/>
    <x v="0"/>
    <s v="OK18-248"/>
    <s v="PKT972880"/>
    <s v="SV308PK01089416"/>
    <d v="2021-01-16T00:00:00"/>
    <n v="7500"/>
    <s v="Accepted"/>
    <x v="14"/>
    <s v="Eligible"/>
    <n v="7500"/>
    <n v="7500"/>
    <d v="2026-01-06T00:00:00"/>
    <s v="NAZRA.NAZAR"/>
    <s v="Manually"/>
    <s v="Cash Deposit"/>
    <s v="Renewal"/>
    <s v="-"/>
    <s v="-"/>
    <m/>
  </r>
  <r>
    <n v="1833"/>
    <x v="0"/>
    <s v="ASZ-552"/>
    <s v="U627485"/>
    <s v="N501740"/>
    <s v="2022-01-31 14:17:57"/>
    <n v="13000"/>
    <s v="Accepted"/>
    <x v="15"/>
    <s v="Eligible"/>
    <n v="13000"/>
    <n v="13000"/>
    <d v="2026-01-24T00:00:00"/>
    <s v="AMIN.CHISHTI"/>
    <s v="Accepted"/>
    <s v="Online Transfer"/>
    <s v="Renewal"/>
    <s v="-"/>
    <s v="-"/>
    <n v="0"/>
  </r>
  <r>
    <n v="1834"/>
    <x v="0"/>
    <s v="CAS-8764"/>
    <s v="605065H"/>
    <s v="89676/04/22"/>
    <s v="2024-01-29 15:38:04"/>
    <n v="11000"/>
    <s v="Accepted"/>
    <x v="15"/>
    <s v="Eligible"/>
    <n v="11000"/>
    <n v="11000"/>
    <d v="2026-01-21T00:00:00"/>
    <s v="AMIN.CHISHTI"/>
    <s v="Accepted"/>
    <s v="Online Transfer"/>
    <s v="Renewal"/>
    <s v="-"/>
    <s v="-"/>
    <n v="0"/>
  </r>
  <r>
    <n v="1835"/>
    <x v="0"/>
    <s v="ABP-456"/>
    <n v="208694"/>
    <n v="10108684"/>
    <s v="2026-01-21 00:00:00"/>
    <n v="13000"/>
    <s v="Accepted"/>
    <x v="15"/>
    <s v="Eligible"/>
    <n v="13000"/>
    <n v="13000"/>
    <d v="2026-01-20T00:00:00"/>
    <s v="AMIN.CHISHTI"/>
    <s v="Accepted"/>
    <s v="Online Transfer"/>
    <s v="Conversion"/>
    <s v="-"/>
    <s v="-"/>
    <n v="0"/>
  </r>
  <r>
    <n v="1836"/>
    <x v="0"/>
    <s v="MUL281220235"/>
    <n v="289706"/>
    <n v="1189573"/>
    <s v="2023-12-28 18:35:53"/>
    <n v="13000"/>
    <s v="Accepted"/>
    <x v="15"/>
    <s v="Eligible"/>
    <n v="13000"/>
    <n v="13000"/>
    <d v="2026-01-20T00:00:00"/>
    <s v="AMIN.CHISHTI"/>
    <s v="Accepted"/>
    <s v="Online Transfer"/>
    <s v="Renewal"/>
    <s v="-"/>
    <s v="-"/>
    <n v="0"/>
  </r>
  <r>
    <n v="1837"/>
    <x v="0"/>
    <s v="KHI271202542"/>
    <s v="KO35789"/>
    <s v="LA350S-0268443"/>
    <s v="2025-01-27 19:09:33"/>
    <n v="14000"/>
    <s v="Accepted"/>
    <x v="15"/>
    <s v="Eligible"/>
    <n v="14000"/>
    <n v="14000"/>
    <d v="2026-01-19T00:00:00"/>
    <s v="AMIN.CHISHTI"/>
    <s v="Accepted"/>
    <s v="Online Transfer"/>
    <s v="Renewal"/>
    <s v="-"/>
    <s v="-"/>
    <n v="0"/>
  </r>
  <r>
    <n v="1838"/>
    <x v="0"/>
    <s v="BCW-429"/>
    <s v="6R285594"/>
    <n v="1185592"/>
    <s v="2025-02-01 14:00:34"/>
    <n v="10000"/>
    <s v="Accepted"/>
    <x v="15"/>
    <s v="Not Eligible"/>
    <n v="0"/>
    <n v="10000"/>
    <d v="2025-12-05T00:00:00"/>
    <s v="AMIN.CHISHTI"/>
    <s v="Accepted"/>
    <s v="Online Transfer"/>
    <s v="Renewal"/>
    <s v="-"/>
    <s v="-"/>
    <s v="Pertain to Other Month"/>
  </r>
  <r>
    <n v="1839"/>
    <x v="0"/>
    <s v="BWR-999"/>
    <s v="R18Z16925970"/>
    <s v="NFBFC6661MR078492"/>
    <s v="2026-01-20 00:00:00"/>
    <n v="13000"/>
    <s v="Accepted"/>
    <x v="15"/>
    <s v="Eligible"/>
    <n v="13000"/>
    <n v="13000"/>
    <d v="2026-01-19T00:00:00"/>
    <s v="AMIN.CHISHTI"/>
    <s v="Accepted"/>
    <s v="Cash Deposit"/>
    <s v="Conversion"/>
    <s v="-"/>
    <s v="-"/>
    <n v="0"/>
  </r>
  <r>
    <n v="1840"/>
    <x v="0"/>
    <s v="CAA-397"/>
    <s v="Q369970"/>
    <s v="ZRE172R-7069186"/>
    <s v="2025-01-09 19:00:41"/>
    <n v="13000"/>
    <s v="Accepted"/>
    <x v="15"/>
    <s v="Eligible"/>
    <n v="13000"/>
    <n v="13000"/>
    <d v="2026-01-18T00:00:00"/>
    <s v="AMIN.CHISHTI"/>
    <s v="Accepted"/>
    <s v="Online Transfer"/>
    <s v="Renewal"/>
    <s v="-"/>
    <s v="-"/>
    <n v="0"/>
  </r>
  <r>
    <n v="1841"/>
    <x v="0"/>
    <s v="AYX-433"/>
    <s v="H083435"/>
    <n v="1000576"/>
    <s v="2022-01-18 18:40:23"/>
    <n v="13000"/>
    <s v="Accepted"/>
    <x v="15"/>
    <s v="Eligible"/>
    <n v="13000"/>
    <n v="13000"/>
    <d v="2026-01-19T00:00:00"/>
    <s v="AMIN.CHISHTI"/>
    <s v="Accepted"/>
    <s v="Online Transfer"/>
    <s v="Renewal"/>
    <s v="-"/>
    <s v="-"/>
    <n v="0"/>
  </r>
  <r>
    <n v="1842"/>
    <x v="0"/>
    <s v="LEA18-737"/>
    <n v="1505159"/>
    <n v="2126625"/>
    <s v="2022-12-29 14:43:34"/>
    <n v="12500"/>
    <s v="Accepted"/>
    <x v="15"/>
    <s v="Eligible"/>
    <n v="12500"/>
    <n v="12500"/>
    <d v="2026-01-18T00:00:00"/>
    <s v="AMIN.CHISHTI"/>
    <s v="Accepted"/>
    <s v="Online Transfer"/>
    <s v="Renewal"/>
    <s v="-"/>
    <s v="-"/>
    <n v="0"/>
  </r>
  <r>
    <n v="1843"/>
    <x v="0"/>
    <s v="BCF-813"/>
    <s v="2ZR-5087804"/>
    <n v="1391337"/>
    <s v="2025-01-29 16:23:23"/>
    <n v="13000"/>
    <s v="Accepted"/>
    <x v="15"/>
    <s v="Eligible"/>
    <n v="13000"/>
    <n v="13000"/>
    <d v="2026-01-19T00:00:00"/>
    <s v="AMIN.CHISHTI"/>
    <s v="Accepted"/>
    <s v="Cash Deposit"/>
    <s v="Renewal"/>
    <s v="-"/>
    <s v="-"/>
    <n v="0"/>
  </r>
  <r>
    <n v="1844"/>
    <x v="0"/>
    <s v="BXZ-733"/>
    <s v="K203624"/>
    <s v="H10103621"/>
    <s v="2023-01-19 15:21:31"/>
    <n v="11000"/>
    <s v="Accepted"/>
    <x v="15"/>
    <s v="Eligible"/>
    <n v="11000"/>
    <n v="11000"/>
    <d v="2026-01-19T00:00:00"/>
    <s v="AMIN.CHISHTI"/>
    <s v="Accepted"/>
    <s v="Online Transfer"/>
    <s v="Renewal"/>
    <s v="-"/>
    <s v="-"/>
    <n v="0"/>
  </r>
  <r>
    <n v="1845"/>
    <x v="0"/>
    <s v="BM-8870"/>
    <s v="9Z08281"/>
    <s v="ZVG10R-0907028"/>
    <s v="2025-01-01 17:56:17"/>
    <n v="10000"/>
    <s v="Accepted"/>
    <x v="15"/>
    <s v="Eligible"/>
    <n v="10000"/>
    <n v="10000"/>
    <d v="2026-01-16T00:00:00"/>
    <s v="AMIN.CHISHTI"/>
    <s v="Accepted"/>
    <s v="Online Transfer"/>
    <s v="Renewal"/>
    <s v="-"/>
    <s v="-"/>
    <n v="0"/>
  </r>
  <r>
    <n v="1846"/>
    <x v="0"/>
    <s v="BUG-756"/>
    <s v="6R177552"/>
    <s v="NF1AET306H1077533"/>
    <s v="2025-01-20 14:22:00"/>
    <n v="11000"/>
    <s v="Accepted"/>
    <x v="15"/>
    <s v="Eligible"/>
    <n v="11000"/>
    <n v="11000"/>
    <d v="2026-01-15T00:00:00"/>
    <s v="AMIN.CHISHTI"/>
    <s v="Accepted"/>
    <s v="Online Transfer"/>
    <s v="Renewal"/>
    <s v="-"/>
    <s v="-"/>
    <n v="0"/>
  </r>
  <r>
    <n v="1847"/>
    <x v="0"/>
    <s v="LE-4125"/>
    <s v="6R103550"/>
    <s v="H1003537"/>
    <s v="2021-01-20 12:31:33"/>
    <n v="7000"/>
    <s v="Accepted"/>
    <x v="15"/>
    <s v="Eligible"/>
    <n v="7000"/>
    <n v="7000"/>
    <d v="2026-01-16T00:00:00"/>
    <s v="AMIN.CHISHTI"/>
    <s v="Accepted"/>
    <s v="Online Transfer"/>
    <s v="Renewal"/>
    <s v="-"/>
    <s v="-"/>
    <n v="0"/>
  </r>
  <r>
    <n v="1848"/>
    <x v="0"/>
    <s v="LHE22112024"/>
    <s v="6R324156"/>
    <s v="NF1AET306H1224140"/>
    <s v="2026-01-15 00:00:00"/>
    <n v="13000"/>
    <s v="Accepted"/>
    <x v="15"/>
    <s v="Eligible"/>
    <n v="13000"/>
    <n v="13000"/>
    <d v="2026-01-15T00:00:00"/>
    <s v="AMIN.CHISHTI"/>
    <s v="Accepted"/>
    <s v="Online Transfer"/>
    <s v="Conversion"/>
    <s v="-"/>
    <s v="-"/>
    <n v="0"/>
  </r>
  <r>
    <n v="1849"/>
    <x v="0"/>
    <s v="BEY-215"/>
    <s v="Z360461"/>
    <n v="4054655"/>
    <s v="2026-01-14 00:00:00"/>
    <n v="15000"/>
    <s v="Accepted"/>
    <x v="15"/>
    <s v="Eligible"/>
    <n v="15000"/>
    <n v="15000"/>
    <d v="2026-01-14T00:00:00"/>
    <s v="AMIN.CHISHTI"/>
    <s v="Accepted"/>
    <s v="Online Transfer"/>
    <s v="Conversion"/>
    <s v="-"/>
    <s v="-"/>
    <n v="0"/>
  </r>
  <r>
    <n v="1850"/>
    <x v="0"/>
    <s v="BRV-351"/>
    <s v="6R103438"/>
    <s v="H1003412"/>
    <s v="2023-01-24 16:08:02"/>
    <n v="12000"/>
    <s v="Accepted"/>
    <x v="15"/>
    <s v="Eligible"/>
    <n v="12000"/>
    <n v="12000"/>
    <d v="2026-01-14T00:00:00"/>
    <s v="AMIN.CHISHTI"/>
    <s v="Accepted"/>
    <s v="Online Transfer"/>
    <s v="Renewal"/>
    <s v="-"/>
    <s v="-"/>
    <n v="0"/>
  </r>
  <r>
    <n v="1851"/>
    <x v="0"/>
    <s v="BLX-376"/>
    <s v="J205278"/>
    <s v="A1033885"/>
    <s v="2025-01-15 19:38:24"/>
    <n v="10000"/>
    <s v="Accepted"/>
    <x v="15"/>
    <s v="Eligible"/>
    <n v="10000"/>
    <n v="10000"/>
    <d v="2026-01-13T00:00:00"/>
    <s v="AMIN.CHISHTI"/>
    <s v="Accepted"/>
    <s v="Online Transfer"/>
    <s v="Renewal"/>
    <s v="-"/>
    <s v="-"/>
    <n v="0"/>
  </r>
  <r>
    <n v="1852"/>
    <x v="0"/>
    <s v="BN-7268"/>
    <s v="G4FTSU919553"/>
    <s v="PMHJB811SSN700895"/>
    <s v="2024-01-23 15:06:32"/>
    <n v="14000"/>
    <s v="Accepted"/>
    <x v="15"/>
    <s v="Eligible"/>
    <n v="14000"/>
    <n v="14000"/>
    <d v="2026-01-12T00:00:00"/>
    <s v="AMIN.CHISHTI"/>
    <s v="Accepted"/>
    <s v="Online Transfer"/>
    <s v="Renewal"/>
    <s v="-"/>
    <s v="-"/>
    <n v="0"/>
  </r>
  <r>
    <n v="1853"/>
    <x v="0"/>
    <s v="KOB-3818"/>
    <s v="PKG30057281"/>
    <s v="GS150PK30057281"/>
    <s v="2023-12-09 14:11:20"/>
    <n v="12500"/>
    <s v="Accepted"/>
    <x v="15"/>
    <s v="Eligible"/>
    <n v="12500"/>
    <n v="12500"/>
    <d v="2026-01-12T00:00:00"/>
    <s v="AMIN.CHISHTI"/>
    <s v="Accepted"/>
    <s v="Online Transfer"/>
    <s v="Renewal"/>
    <s v="-"/>
    <s v="-"/>
    <n v="0"/>
  </r>
  <r>
    <n v="1854"/>
    <x v="0"/>
    <s v="BPU-189"/>
    <s v="PK10B183623"/>
    <s v="A1J310PK10083545"/>
    <s v="2023-12-14 17:17:08"/>
    <n v="12000"/>
    <s v="Accepted"/>
    <x v="15"/>
    <s v="Eligible"/>
    <n v="12000"/>
    <n v="12000"/>
    <d v="2026-01-12T00:00:00"/>
    <s v="AMIN.CHISHTI"/>
    <s v="Accepted"/>
    <s v="Online Transfer"/>
    <s v="Renewal"/>
    <s v="-"/>
    <s v="-"/>
    <n v="0"/>
  </r>
  <r>
    <n v="1855"/>
    <x v="0"/>
    <s v="AUJ-850"/>
    <s v="Q371988"/>
    <s v="ZRE172R7071201"/>
    <s v="2025-01-14 12:06:17"/>
    <n v="9000"/>
    <s v="Accepted"/>
    <x v="15"/>
    <s v="Eligible"/>
    <n v="9000"/>
    <n v="9000"/>
    <d v="2026-01-12T00:00:00"/>
    <s v="AMIN.CHISHTI"/>
    <s v="Accepted"/>
    <s v="Online Transfer"/>
    <s v="Renewal"/>
    <s v="-"/>
    <s v="-"/>
    <n v="0"/>
  </r>
  <r>
    <n v="1856"/>
    <x v="0"/>
    <s v="BQB-111"/>
    <s v="R18Z12947043"/>
    <s v="NFBFG6668KR050476"/>
    <s v="2025-01-07 18:32:29"/>
    <n v="13000"/>
    <s v="Accepted"/>
    <x v="15"/>
    <s v="Eligible"/>
    <n v="13000"/>
    <n v="13000"/>
    <d v="2026-01-10T00:00:00"/>
    <s v="AMIN.CHISHTI"/>
    <s v="Accepted"/>
    <s v="Online Transfer"/>
    <s v="Renewal"/>
    <s v="-"/>
    <s v="-"/>
    <n v="0"/>
  </r>
  <r>
    <n v="1857"/>
    <x v="0"/>
    <s v="BXL-391"/>
    <s v="U676993"/>
    <s v="N305220"/>
    <s v="2025-01-13 17:41:07"/>
    <n v="13000"/>
    <s v="Accepted"/>
    <x v="15"/>
    <s v="Eligible"/>
    <n v="13000"/>
    <n v="13000"/>
    <d v="2026-01-11T00:00:00"/>
    <s v="AMIN.CHISHTI"/>
    <s v="Accepted"/>
    <s v="Online Transfer"/>
    <s v="Renewal"/>
    <s v="-"/>
    <s v="-"/>
    <n v="0"/>
  </r>
  <r>
    <n v="1858"/>
    <x v="0"/>
    <s v="BZL-111"/>
    <s v="Q100207"/>
    <n v="6077701"/>
    <s v="2023-12-11 12:13:14"/>
    <n v="10000"/>
    <s v="Accepted"/>
    <x v="15"/>
    <s v="Eligible"/>
    <n v="10000"/>
    <n v="10000"/>
    <d v="2026-01-09T00:00:00"/>
    <s v="AMIN.CHISHTI"/>
    <s v="Accepted"/>
    <s v="Online Transfer"/>
    <s v="Renewal"/>
    <s v="-"/>
    <s v="-"/>
    <n v="0"/>
  </r>
  <r>
    <n v="1859"/>
    <x v="0"/>
    <s v="BSA-812"/>
    <s v="Z17539675"/>
    <s v="BSA-812"/>
    <s v="2023-12-12 11:38:22"/>
    <n v="11250"/>
    <s v="Accepted"/>
    <x v="15"/>
    <s v="Eligible"/>
    <n v="11250"/>
    <n v="11250"/>
    <d v="2026-01-07T00:00:00"/>
    <s v="AMIN.CHISHTI"/>
    <s v="Accepted"/>
    <s v="Online Transfer"/>
    <s v="Renewal"/>
    <s v="-"/>
    <s v="-"/>
    <n v="0"/>
  </r>
  <r>
    <n v="1860"/>
    <x v="0"/>
    <s v="ATB-954"/>
    <s v="Y055116"/>
    <s v="NZE140-2041732"/>
    <s v="2023-12-13 17:32:27"/>
    <n v="11000"/>
    <s v="Accepted"/>
    <x v="15"/>
    <s v="Eligible"/>
    <n v="11000"/>
    <n v="11000"/>
    <d v="2026-01-07T00:00:00"/>
    <s v="AMIN.CHISHTI"/>
    <s v="Accepted"/>
    <s v="Online Transfer"/>
    <s v="Renewal"/>
    <s v="-"/>
    <s v="-"/>
    <n v="0"/>
  </r>
  <r>
    <n v="1861"/>
    <x v="0"/>
    <s v="AQZ-669"/>
    <n v="63547"/>
    <s v="NFBFC6664LR063"/>
    <s v="2024-12-30 11:54:08"/>
    <n v="12500"/>
    <s v="Accepted"/>
    <x v="15"/>
    <s v="Eligible"/>
    <n v="12500"/>
    <n v="12500"/>
    <d v="2026-01-03T00:00:00"/>
    <s v="AMIN.CHISHTI"/>
    <s v="Accepted"/>
    <s v="Online Transfer"/>
    <s v="Renewal"/>
    <s v="-"/>
    <s v="-"/>
    <n v="0"/>
  </r>
  <r>
    <n v="1862"/>
    <x v="0"/>
    <s v="HFZB612025"/>
    <s v="6R331060"/>
    <n v="1231122"/>
    <s v="2025-01-06 16:13:43"/>
    <n v="14000"/>
    <s v="Accepted"/>
    <x v="15"/>
    <s v="Eligible"/>
    <n v="14000"/>
    <n v="14000"/>
    <d v="2026-01-06T00:00:00"/>
    <s v="AMIN.CHISHTI"/>
    <s v="Accepted"/>
    <s v="Online Transfer"/>
    <s v="Renewal"/>
    <s v="-"/>
    <s v="-"/>
    <n v="0"/>
  </r>
  <r>
    <n v="1863"/>
    <x v="0"/>
    <s v="BRW-219"/>
    <s v="R18Z16910667"/>
    <s v="R062232"/>
    <s v="2023-12-28 17:21:18"/>
    <n v="14000"/>
    <s v="Accepted"/>
    <x v="15"/>
    <s v="Eligible"/>
    <n v="14000"/>
    <n v="14000"/>
    <d v="2026-01-05T00:00:00"/>
    <s v="AMIN.CHISHTI"/>
    <s v="Accepted"/>
    <s v="Cash Deposit"/>
    <s v="Renewal"/>
    <s v="-"/>
    <s v="-"/>
    <n v="0"/>
  </r>
  <r>
    <n v="1864"/>
    <x v="0"/>
    <s v="AVB-476"/>
    <s v="AVB-476"/>
    <s v="R-7071984"/>
    <s v="2020-01-07 12:21:04"/>
    <n v="10000"/>
    <s v="Accepted"/>
    <x v="15"/>
    <s v="Eligible"/>
    <n v="10000"/>
    <n v="10000"/>
    <d v="2026-01-01T00:00:00"/>
    <s v="AMIN.CHISHTI"/>
    <s v="Accepted"/>
    <s v="Online Transfer"/>
    <s v="Renewal"/>
    <s v="-"/>
    <s v="-"/>
    <n v="0"/>
  </r>
  <r>
    <n v="1865"/>
    <x v="0"/>
    <s v="AQH-549"/>
    <n v="289132"/>
    <n v="1189162"/>
    <d v="2023-12-07T12:21:04"/>
    <n v="8166"/>
    <s v="MANUALLY ADJUSTED"/>
    <x v="15"/>
    <s v="Eligible"/>
    <n v="8166"/>
    <n v="8166"/>
    <d v="2026-01-05T00:00:00"/>
    <s v="AMIN.CHISHTI"/>
    <s v="Manually"/>
    <s v="Online Transfer"/>
    <s v="Renewal"/>
    <s v="-"/>
    <s v="-"/>
    <m/>
  </r>
  <r>
    <n v="1866"/>
    <x v="0"/>
    <s v="ASL-956"/>
    <s v="6R316547"/>
    <n v="1216531"/>
    <s v="25/7/2024  12:21:04 PM"/>
    <n v="8166"/>
    <s v="MANUALLY ADJUSTED"/>
    <x v="15"/>
    <s v="Eligible"/>
    <n v="8166"/>
    <n v="8166"/>
    <d v="2026-01-05T00:00:00"/>
    <s v="AMIN.CHISHTI"/>
    <s v="Manually"/>
    <s v="Online Transfer"/>
    <s v="Renewal"/>
    <s v="-"/>
    <s v="-"/>
    <m/>
  </r>
  <r>
    <n v="1867"/>
    <x v="0"/>
    <s v="ASM-578"/>
    <s v="6R315186"/>
    <n v="1215054"/>
    <d v="2024-08-08T12:21:04"/>
    <n v="8166"/>
    <s v="MANUALLY ADJUSTED"/>
    <x v="15"/>
    <s v="Eligible"/>
    <n v="8166"/>
    <n v="8166"/>
    <d v="2026-01-05T00:00:00"/>
    <s v="AMIN.CHISHTI"/>
    <s v="Manually"/>
    <s v="Online Transfer"/>
    <s v="Renewal"/>
    <s v="-"/>
    <s v="-"/>
    <m/>
  </r>
  <r>
    <n v="1868"/>
    <x v="0"/>
    <s v="CAU-2142"/>
    <s v="0XM972"/>
    <s v="BS96949"/>
    <s v="28/10/2024  12:21:04 PM"/>
    <n v="7500"/>
    <s v="MANUALLY ADJUSTED"/>
    <x v="15"/>
    <s v="Eligible"/>
    <n v="7500"/>
    <n v="7500"/>
    <d v="2026-01-06T00:00:00"/>
    <s v="AMIN.CHISHTI"/>
    <s v="Manually"/>
    <s v="Cash Deposit"/>
    <s v="Renewal"/>
    <s v="-"/>
    <s v="-"/>
    <m/>
  </r>
  <r>
    <n v="1869"/>
    <x v="0"/>
    <s v="CAC-074"/>
    <s v="4K6096"/>
    <n v="7100599"/>
    <d v="2020-01-16T00:00:00"/>
    <n v="7500"/>
    <s v="MANUALLY ADJUSTED"/>
    <x v="15"/>
    <s v="Eligible"/>
    <n v="7500"/>
    <n v="7500"/>
    <d v="2026-01-06T00:00:00"/>
    <s v="AMIN.CHISHTI"/>
    <s v="Manually"/>
    <s v="Cash Deposit"/>
    <s v="Renewal"/>
    <s v="-"/>
    <s v="-"/>
    <m/>
  </r>
  <r>
    <n v="1870"/>
    <x v="0"/>
    <s v="FDY-8027"/>
    <n v="774050"/>
    <n v="856992"/>
    <d v="2024-12-12T00:00:00"/>
    <n v="9710"/>
    <s v="MANUALLY ADJUSTED"/>
    <x v="15"/>
    <s v="Eligible"/>
    <n v="6920"/>
    <n v="6920"/>
    <d v="2026-01-21T00:00:00"/>
    <s v="AMIN.CHISHTI"/>
    <s v="Manually"/>
    <s v="Cheque"/>
    <s v="Renewal"/>
    <s v="-"/>
    <s v="-"/>
    <m/>
  </r>
  <r>
    <n v="1871"/>
    <x v="0"/>
    <s v="FSM-4502"/>
    <s v="KY5234"/>
    <s v="A000288"/>
    <d v="2024-12-12T00:00:00"/>
    <n v="9710"/>
    <s v="MANUALLY ADJUSTED"/>
    <x v="15"/>
    <s v="Eligible"/>
    <n v="6920"/>
    <n v="6920"/>
    <d v="2026-01-21T00:00:00"/>
    <s v="AMIN.CHISHTI"/>
    <s v="Manually"/>
    <s v="Cheque"/>
    <s v="Renewal"/>
    <s v="-"/>
    <s v="-"/>
    <m/>
  </r>
  <r>
    <n v="1872"/>
    <x v="0"/>
    <s v="FDJ12-35"/>
    <s v="KY6439"/>
    <s v="FDJ12-35"/>
    <d v="2024-12-13T00:00:00"/>
    <n v="9710"/>
    <s v="MANUALLY ADJUSTED"/>
    <x v="15"/>
    <s v="Eligible"/>
    <n v="6920"/>
    <n v="6920"/>
    <d v="2026-01-21T00:00:00"/>
    <s v="AMIN.CHISHTI"/>
    <s v="Manually"/>
    <s v="Cheque"/>
    <s v="Renewal"/>
    <s v="-"/>
    <s v="-"/>
    <m/>
  </r>
  <r>
    <n v="1873"/>
    <x v="0"/>
    <s v="FDT-6341"/>
    <s v="T721585"/>
    <n v="838086"/>
    <d v="2024-12-14T00:00:00"/>
    <n v="9710"/>
    <s v="MANUALLY ADJUSTED"/>
    <x v="15"/>
    <s v="Eligible"/>
    <n v="6920"/>
    <n v="6920"/>
    <d v="2026-01-21T00:00:00"/>
    <s v="AMIN.CHISHTI"/>
    <s v="Manually"/>
    <s v="Cheque"/>
    <s v="Renewal"/>
    <s v="-"/>
    <s v="-"/>
    <m/>
  </r>
  <r>
    <n v="1874"/>
    <x v="0"/>
    <s v="FDJ16-133"/>
    <s v="T935307"/>
    <s v="K01051790"/>
    <d v="2024-12-14T00:00:00"/>
    <n v="9710"/>
    <s v="MANUALLY ADJUSTED"/>
    <x v="15"/>
    <s v="Eligible"/>
    <n v="6920"/>
    <n v="6920"/>
    <d v="2026-01-21T00:00:00"/>
    <s v="AMIN.CHISHTI"/>
    <s v="Manually"/>
    <s v="Cheque"/>
    <s v="Renewal"/>
    <s v="-"/>
    <s v="-"/>
    <m/>
  </r>
  <r>
    <n v="1875"/>
    <x v="0"/>
    <s v="ASL-147"/>
    <n v="316593"/>
    <n v="1216482"/>
    <d v="2026-01-06T00:00:00"/>
    <n v="8166"/>
    <s v="Manually"/>
    <x v="13"/>
    <s v="Eligible"/>
    <n v="8166"/>
    <n v="8166"/>
    <d v="2026-01-05T00:00:00"/>
    <s v="MOSES.AKHTAR"/>
    <s v="Manually"/>
    <s v="Online Transfer"/>
    <s v="Renewal"/>
    <s v="-"/>
    <s v="-"/>
    <m/>
  </r>
  <r>
    <n v="1876"/>
    <x v="0"/>
    <s v="ASL-639"/>
    <n v="316581"/>
    <n v="1216483"/>
    <d v="2026-01-06T00:00:00"/>
    <n v="8166"/>
    <s v="Manually"/>
    <x v="13"/>
    <s v="Eligible"/>
    <n v="8166"/>
    <n v="8166"/>
    <d v="2026-01-05T00:00:00"/>
    <s v="MOSES.AKHTAR"/>
    <s v="Manually"/>
    <s v="Online Transfer"/>
    <s v="Renewal"/>
    <s v="-"/>
    <s v="-"/>
    <m/>
  </r>
  <r>
    <n v="1877"/>
    <x v="0"/>
    <s v="LET17-1648"/>
    <n v="16743"/>
    <n v="6103827"/>
    <d v="2026-01-08T00:00:00"/>
    <n v="7500"/>
    <s v="Manually"/>
    <x v="13"/>
    <s v="Eligible"/>
    <n v="7500"/>
    <n v="7500"/>
    <d v="2026-01-06T00:00:00"/>
    <s v="MOSES.AKHTAR"/>
    <s v="Manually"/>
    <s v="Cash Deposit"/>
    <s v="Renewal"/>
    <s v="-"/>
    <s v="-"/>
    <m/>
  </r>
  <r>
    <n v="1878"/>
    <x v="0"/>
    <s v="APA-888"/>
    <n v="259966"/>
    <n v="701539"/>
    <d v="2026-01-08T00:00:00"/>
    <n v="7500"/>
    <s v="Manually"/>
    <x v="13"/>
    <s v="Eligible"/>
    <n v="7500"/>
    <n v="7500"/>
    <d v="2026-01-06T00:00:00"/>
    <s v="MOSES.AKHTAR"/>
    <s v="Manually"/>
    <s v="Cash Deposit"/>
    <s v="Renewal"/>
    <s v="-"/>
    <s v="-"/>
    <m/>
  </r>
  <r>
    <n v="1879"/>
    <x v="0"/>
    <s v="AKN-048"/>
    <s v="1GD5148052"/>
    <n v="5553286"/>
    <d v="2026-01-08T00:00:00"/>
    <n v="7500"/>
    <s v="Manually"/>
    <x v="13"/>
    <s v="Eligible"/>
    <n v="7500"/>
    <n v="7500"/>
    <d v="2026-01-06T00:00:00"/>
    <s v="MOSES.AKHTAR"/>
    <s v="Manually"/>
    <s v="Cash Deposit"/>
    <s v="Renewal"/>
    <s v="-"/>
    <s v="-"/>
    <m/>
  </r>
  <r>
    <n v="1880"/>
    <x v="0"/>
    <s v="BBT-150"/>
    <s v="BBT150"/>
    <s v="FC26657"/>
    <d v="2026-01-08T00:00:00"/>
    <n v="7500"/>
    <s v="Manually"/>
    <x v="13"/>
    <s v="Eligible"/>
    <n v="7500"/>
    <n v="7500"/>
    <d v="2026-01-06T00:00:00"/>
    <s v="MOSES.AKHTAR"/>
    <s v="Manually"/>
    <s v="Cash Deposit"/>
    <s v="Renewal"/>
    <s v="-"/>
    <s v="-"/>
    <m/>
  </r>
  <r>
    <n v="1881"/>
    <x v="0"/>
    <s v="AMR-711"/>
    <s v="2A58425"/>
    <n v="9521329"/>
    <d v="2026-01-20T00:00:00"/>
    <n v="11280"/>
    <s v="Manually"/>
    <x v="13"/>
    <s v="Eligible"/>
    <n v="11280"/>
    <n v="11280"/>
    <d v="2026-01-20T00:00:00"/>
    <s v="MOSES.AKHTAR"/>
    <s v="Manually"/>
    <s v="Cash"/>
    <s v="Renewal"/>
    <s v="-"/>
    <s v="-"/>
    <m/>
  </r>
  <r>
    <n v="1882"/>
    <x v="0"/>
    <s v="SAL-427"/>
    <n v="1031261"/>
    <n v="1147778"/>
    <d v="2026-01-20T00:00:00"/>
    <n v="9710"/>
    <s v="Manually"/>
    <x v="13"/>
    <s v="Eligible"/>
    <n v="6920"/>
    <n v="6920"/>
    <d v="2026-01-21T00:00:00"/>
    <s v="MOSES.AKHTAR"/>
    <s v="Manually"/>
    <s v="Cheque"/>
    <s v="Renewal"/>
    <s v="-"/>
    <s v="-"/>
    <m/>
  </r>
  <r>
    <n v="1883"/>
    <x v="0"/>
    <s v="RNG-1026"/>
    <n v="5236209"/>
    <n v="9400647"/>
    <d v="2026-01-27T00:00:00"/>
    <n v="8500"/>
    <s v="Manually"/>
    <x v="13"/>
    <s v="Eligible"/>
    <n v="8500"/>
    <n v="8500"/>
    <d v="2026-01-27T00:00:00"/>
    <s v="MOSES.AKHTAR"/>
    <s v="Manually"/>
    <s v="Online Transfer"/>
    <s v="Renewal"/>
    <s v="-"/>
    <s v="-"/>
    <m/>
  </r>
  <r>
    <n v="1884"/>
    <x v="0"/>
    <s v="RNQ-8234"/>
    <n v="5294642"/>
    <n v="7003327"/>
    <d v="2026-01-27T00:00:00"/>
    <n v="8500"/>
    <s v="Manually"/>
    <x v="13"/>
    <s v="Eligible"/>
    <n v="8500"/>
    <n v="8500"/>
    <d v="2026-01-27T00:00:00"/>
    <s v="MOSES.AKHTAR"/>
    <s v="Manually"/>
    <s v="Online Transfer"/>
    <s v="Renewal"/>
    <s v="-"/>
    <s v="-"/>
    <m/>
  </r>
  <r>
    <n v="1885"/>
    <x v="0"/>
    <s v="VRG-14"/>
    <n v="570483"/>
    <n v="9456772"/>
    <d v="2026-01-27T00:00:00"/>
    <n v="8500"/>
    <s v="Manually"/>
    <x v="13"/>
    <s v="Eligible"/>
    <n v="8500"/>
    <n v="8500"/>
    <d v="2026-01-27T00:00:00"/>
    <s v="MOSES.AKHTAR"/>
    <s v="Manually"/>
    <s v="Online Transfer"/>
    <s v="Renewal"/>
    <s v="-"/>
    <s v="-"/>
    <m/>
  </r>
  <r>
    <n v="1886"/>
    <x v="0"/>
    <s v="TMF-790"/>
    <n v="205157"/>
    <s v="C7000339"/>
    <d v="2026-01-28T00:00:00"/>
    <n v="8000"/>
    <s v="Manually"/>
    <x v="13"/>
    <s v="Eligible"/>
    <n v="8000"/>
    <n v="8000"/>
    <d v="2026-01-28T00:00:00"/>
    <s v="MOSES.AKHTAR"/>
    <s v="Manually"/>
    <s v="Online Transfer"/>
    <s v="Renewal"/>
    <s v="-"/>
    <s v="-"/>
    <m/>
  </r>
  <r>
    <n v="1887"/>
    <x v="0"/>
    <s v="TLJ-662"/>
    <n v="12362"/>
    <n v="12494"/>
    <d v="2026-01-28T00:00:00"/>
    <n v="8000"/>
    <s v="Manually"/>
    <x v="13"/>
    <s v="Eligible"/>
    <n v="8000"/>
    <n v="8000"/>
    <d v="2026-01-28T00:00:00"/>
    <s v="MOSES.AKHTAR"/>
    <s v="Manually"/>
    <s v="Online Transfer"/>
    <s v="Renewal"/>
    <s v="-"/>
    <s v="-"/>
    <m/>
  </r>
  <r>
    <n v="1888"/>
    <x v="0"/>
    <s v="BXD-427"/>
    <s v="PK10K198940"/>
    <s v="NF1AVK31H10098930"/>
    <d v="2026-01-28T00:00:00"/>
    <n v="10000"/>
    <s v="Manually"/>
    <x v="13"/>
    <s v="Eligible"/>
    <n v="6681"/>
    <n v="6681"/>
    <d v="2026-01-29T00:00:00"/>
    <s v="MOSES.AKHTAR"/>
    <s v="Manually"/>
    <s v="Online Transfer"/>
    <s v="Renewal"/>
    <s v="-"/>
    <s v="-"/>
    <m/>
  </r>
  <r>
    <n v="1890"/>
    <x v="0"/>
    <s v="CAC-844"/>
    <s v="PK10K210507"/>
    <s v="NF1AVK31H10110496"/>
    <d v="2026-01-29T00:00:00"/>
    <n v="9000"/>
    <s v="Manually"/>
    <x v="13"/>
    <s v="Eligible"/>
    <n v="8217"/>
    <n v="8217"/>
    <d v="2026-01-29T00:00:00"/>
    <s v="MOSES.AKHTAR"/>
    <s v="Manually"/>
    <s v="Online Transfer"/>
    <s v="Renewal"/>
    <s v="-"/>
    <s v="-"/>
    <m/>
  </r>
  <r>
    <n v="1891"/>
    <x v="0"/>
    <s v="CAC-859"/>
    <s v="PK10K210515"/>
    <s v="H10110497"/>
    <d v="2026-01-29T00:00:00"/>
    <n v="9000"/>
    <s v="Manually"/>
    <x v="13"/>
    <s v="Eligible"/>
    <n v="8217"/>
    <n v="8217"/>
    <d v="2026-01-29T00:00:00"/>
    <s v="MOSES.AKHTAR"/>
    <s v="Manually"/>
    <s v="Online Transfer"/>
    <s v="Renewal"/>
    <s v="-"/>
    <s v="-"/>
    <m/>
  </r>
  <r>
    <n v="1892"/>
    <x v="0"/>
    <s v="APB-574 M Amin"/>
    <s v="WV2647"/>
    <s v="P001791"/>
    <d v="2026-01-31T00:00:00"/>
    <n v="10000"/>
    <s v="Manually"/>
    <x v="13"/>
    <s v="Eligible"/>
    <n v="10000"/>
    <n v="10000"/>
    <d v="2026-01-28T00:00:00"/>
    <s v="MOSES.AKHTAR"/>
    <s v="Manually"/>
    <s v="Cash Deposit"/>
    <s v="Renewal"/>
    <s v="-"/>
    <s v="-"/>
    <m/>
  </r>
  <r>
    <n v="1893"/>
    <x v="0"/>
    <s v="AGD-695"/>
    <n v="311298"/>
    <n v="100007"/>
    <d v="2026-01-31T00:00:00"/>
    <n v="7520"/>
    <s v="Manually"/>
    <x v="13"/>
    <s v="Eligible"/>
    <n v="7520"/>
    <n v="7520"/>
    <d v="2026-01-30T00:00:00"/>
    <s v="MOSES.AKHTAR"/>
    <s v="Manually"/>
    <s v="Cheque"/>
    <s v="Renewal"/>
    <s v="-"/>
    <s v="-"/>
    <m/>
  </r>
  <r>
    <n v="1894"/>
    <x v="0"/>
    <s v="LE19A-4591"/>
    <s v="PK10K147458"/>
    <s v="NF1AVK31H1004734"/>
    <d v="2026-01-31T00:00:00"/>
    <n v="7520"/>
    <s v="Manually"/>
    <x v="13"/>
    <s v="Eligible"/>
    <n v="7520"/>
    <n v="7520"/>
    <d v="2026-01-30T00:00:00"/>
    <s v="MOSES.AKHTAR"/>
    <s v="Manually"/>
    <s v="Cheque"/>
    <s v="Renewal"/>
    <s v="-"/>
    <s v="-"/>
    <m/>
  </r>
  <r>
    <n v="1"/>
    <x v="1"/>
    <s v="BQE-531"/>
    <n v="144249"/>
    <n v="10044248"/>
    <s v="2024-06-03 00:00:00"/>
    <n v="12000"/>
    <s v="Accepted"/>
    <x v="16"/>
    <s v="Eligible"/>
    <n v="12000"/>
    <n v="12000"/>
    <d v="2026-01-31T00:00:00"/>
    <s v="ABDUL.AHAD"/>
    <s v="Accepted"/>
    <s v="Online Transfer"/>
    <s v="Renewal"/>
    <s v="-"/>
    <s v="-"/>
    <n v="0"/>
  </r>
  <r>
    <n v="2"/>
    <x v="1"/>
    <s v="BVZ-023"/>
    <s v="6R107002"/>
    <s v="NF1AET306H1005997"/>
    <s v="2024-02-14 21:33:55"/>
    <n v="13000"/>
    <s v="Accepted"/>
    <x v="16"/>
    <s v="Eligible"/>
    <n v="13000"/>
    <n v="13000"/>
    <d v="2026-01-31T00:00:00"/>
    <s v="ABDUL.AHAD"/>
    <s v="Accepted"/>
    <s v="Online Transfer"/>
    <s v="Renewal"/>
    <s v="-"/>
    <s v="-"/>
    <n v="0"/>
  </r>
  <r>
    <n v="3"/>
    <x v="1"/>
    <s v="BRC-932"/>
    <s v="6R111376"/>
    <s v="NF1AET306H1011281"/>
    <s v="2024-02-14 18:02:09"/>
    <n v="13000"/>
    <s v="Accepted"/>
    <x v="16"/>
    <s v="Eligible"/>
    <n v="13000"/>
    <n v="13000"/>
    <d v="2026-01-31T00:00:00"/>
    <s v="ABDUL.AHAD"/>
    <s v="Accepted"/>
    <s v="Online Transfer"/>
    <s v="Renewal"/>
    <s v="-"/>
    <s v="-"/>
    <n v="0"/>
  </r>
  <r>
    <n v="4"/>
    <x v="1"/>
    <s v="AHW-570"/>
    <n v="5101742"/>
    <n v="1097710"/>
    <s v="2022-01-18 18:04:53"/>
    <n v="13000"/>
    <s v="Accepted"/>
    <x v="16"/>
    <s v="Eligible"/>
    <n v="13000"/>
    <n v="13000"/>
    <d v="2026-01-31T00:00:00"/>
    <s v="ABDUL.AHAD"/>
    <s v="Accepted"/>
    <s v="Online Transfer"/>
    <s v="Renewal"/>
    <s v="-"/>
    <s v="-"/>
    <n v="0"/>
  </r>
  <r>
    <n v="5"/>
    <x v="1"/>
    <s v="BZL-454"/>
    <n v="952772"/>
    <s v="0231602"/>
    <s v="2024-02-14 19:24:01"/>
    <n v="13000"/>
    <s v="Accepted"/>
    <x v="16"/>
    <s v="Eligible"/>
    <n v="13000"/>
    <n v="13000"/>
    <d v="2026-01-30T00:00:00"/>
    <s v="ABDUL.AHAD"/>
    <s v="Accepted"/>
    <s v="Online Transfer"/>
    <s v="Renewal"/>
    <s v="-"/>
    <s v="-"/>
    <n v="0"/>
  </r>
  <r>
    <n v="6"/>
    <x v="1"/>
    <s v="BL-8427"/>
    <s v="L15ZG1003553"/>
    <s v="PR003558"/>
    <s v="2024-02-13 21:14:05"/>
    <n v="12000"/>
    <s v="Accepted"/>
    <x v="16"/>
    <s v="Eligible"/>
    <n v="12000"/>
    <n v="12000"/>
    <d v="2026-01-30T00:00:00"/>
    <s v="ABDUL.AHAD"/>
    <s v="Accepted"/>
    <s v="Cash Deposit"/>
    <s v="Renewal"/>
    <s v="-"/>
    <s v="-"/>
    <n v="0"/>
  </r>
  <r>
    <n v="7"/>
    <x v="1"/>
    <s v="LEE19-4191"/>
    <s v="1NZ1LM7321380"/>
    <s v="NHP106403258"/>
    <s v="2026-01-29 00:00:00"/>
    <n v="18000"/>
    <s v="Pending"/>
    <x v="16"/>
    <s v="Eligible"/>
    <n v="18000"/>
    <n v="18000"/>
    <d v="2026-01-29T00:00:00"/>
    <s v="ABDUL.AHAD"/>
    <s v="Accepted"/>
    <s v="Online Transfer"/>
    <s v="Conversion"/>
    <s v="-"/>
    <s v="-"/>
    <n v="0"/>
  </r>
  <r>
    <n v="8"/>
    <x v="1"/>
    <s v="AYA-620"/>
    <s v="1GD5137876"/>
    <s v="GUN126R5552669"/>
    <s v="2022-12-29 13:04:00"/>
    <n v="13000"/>
    <s v="Accepted"/>
    <x v="16"/>
    <s v="Eligible"/>
    <n v="13000"/>
    <n v="13000"/>
    <d v="2026-01-29T00:00:00"/>
    <s v="ABDUL.AHAD"/>
    <s v="Accepted"/>
    <s v="Online Transfer"/>
    <s v="Renewal"/>
    <s v="-"/>
    <s v="-"/>
    <n v="0"/>
  </r>
  <r>
    <n v="9"/>
    <x v="1"/>
    <s v="CAN-9041"/>
    <s v="2TR9121403"/>
    <s v="TRH2240017394"/>
    <s v="2025-01-28 19:33:05"/>
    <n v="13000"/>
    <s v="Accepted"/>
    <x v="16"/>
    <s v="Eligible"/>
    <n v="13000"/>
    <n v="13000"/>
    <d v="2026-01-29T00:00:00"/>
    <s v="ABDUL.AHAD"/>
    <s v="Accepted"/>
    <s v="Cash Deposit"/>
    <s v="Renewal"/>
    <s v="-"/>
    <s v="-"/>
    <n v="0"/>
  </r>
  <r>
    <n v="10"/>
    <x v="1"/>
    <s v="AZZ-547"/>
    <n v="8100064"/>
    <n v="202303409"/>
    <s v="2025-02-11 12:07:51"/>
    <n v="15000"/>
    <s v="Accepted"/>
    <x v="16"/>
    <s v="Eligible"/>
    <n v="15000"/>
    <n v="15000"/>
    <d v="2026-01-28T00:00:00"/>
    <s v="ABDUL.AHAD"/>
    <s v="Accepted"/>
    <s v="Online Transfer"/>
    <s v="Renewal"/>
    <s v="-"/>
    <s v="-"/>
    <n v="0"/>
  </r>
  <r>
    <n v="11"/>
    <x v="1"/>
    <s v="BEY-888"/>
    <s v="0812267"/>
    <n v="4198109"/>
    <s v="2024-12-19 11:04:20"/>
    <n v="10000"/>
    <s v="Accepted"/>
    <x v="16"/>
    <s v="Eligible"/>
    <n v="10000"/>
    <n v="10000"/>
    <d v="2026-01-28T00:00:00"/>
    <s v="ABDUL.AHAD"/>
    <s v="Accepted"/>
    <s v="Online Transfer"/>
    <s v="Renewal"/>
    <s v="-"/>
    <s v="-"/>
    <n v="0"/>
  </r>
  <r>
    <n v="12"/>
    <x v="1"/>
    <s v="KHI10220257"/>
    <s v="1GD1652258"/>
    <s v="R5567893"/>
    <s v="2025-02-10 15:21:56"/>
    <n v="12000"/>
    <s v="Accepted"/>
    <x v="16"/>
    <s v="Eligible"/>
    <n v="12000"/>
    <n v="12000"/>
    <d v="2026-01-28T00:00:00"/>
    <s v="ABDUL.AHAD"/>
    <s v="Accepted"/>
    <s v="Online Transfer"/>
    <s v="Renewal"/>
    <s v="-"/>
    <s v="-"/>
    <n v="0"/>
  </r>
  <r>
    <n v="13"/>
    <x v="1"/>
    <s v="BPZ-729"/>
    <s v="PK10045163"/>
    <s v="S13045165"/>
    <s v="2025-02-04 11:09:41"/>
    <n v="14000"/>
    <s v="Accepted"/>
    <x v="16"/>
    <s v="Eligible"/>
    <n v="14000"/>
    <n v="14000"/>
    <d v="2026-01-28T00:00:00"/>
    <s v="ABDUL.AHAD"/>
    <s v="Accepted"/>
    <s v="Online Transfer"/>
    <s v="Renewal"/>
    <s v="-"/>
    <s v="-"/>
    <n v="0"/>
  </r>
  <r>
    <n v="14"/>
    <x v="1"/>
    <s v="CR-5461"/>
    <n v="9776837"/>
    <n v="893364"/>
    <s v="2024-01-16 16:40:20"/>
    <n v="12000"/>
    <s v="Accepted"/>
    <x v="16"/>
    <s v="Eligible"/>
    <n v="12000"/>
    <n v="12000"/>
    <d v="2026-01-27T00:00:00"/>
    <s v="ABDUL.AHAD"/>
    <s v="Accepted"/>
    <s v="Online Transfer"/>
    <s v="Renewal"/>
    <s v="-"/>
    <s v="-"/>
    <n v="0"/>
  </r>
  <r>
    <n v="15"/>
    <x v="1"/>
    <s v="CAX-560"/>
    <s v="KF-R011814"/>
    <s v="CAX-560"/>
    <s v="2025-02-01 14:17:54"/>
    <n v="12000"/>
    <s v="Accepted"/>
    <x v="16"/>
    <s v="Eligible"/>
    <n v="12000"/>
    <n v="12000"/>
    <d v="2026-01-27T00:00:00"/>
    <s v="ABDUL.AHAD"/>
    <s v="Accepted"/>
    <s v="Online Transfer"/>
    <s v="Renewal"/>
    <s v="-"/>
    <s v="-"/>
    <n v="0"/>
  </r>
  <r>
    <n v="16"/>
    <x v="1"/>
    <s v="AMJ-677"/>
    <n v="253843"/>
    <n v="1153805"/>
    <s v="2024-01-19 00:00:00"/>
    <n v="13000"/>
    <s v="Accepted"/>
    <x v="16"/>
    <s v="Eligible"/>
    <n v="13000"/>
    <n v="13000"/>
    <d v="2026-01-27T00:00:00"/>
    <s v="ABDUL.AHAD"/>
    <s v="Accepted"/>
    <s v="Online Transfer"/>
    <s v="Renewal"/>
    <s v="-"/>
    <s v="-"/>
    <n v="0"/>
  </r>
  <r>
    <n v="17"/>
    <x v="1"/>
    <s v="AFD-657"/>
    <n v="873797"/>
    <s v="0893661"/>
    <s v="2022-01-11 14:19:28"/>
    <n v="13000"/>
    <s v="Accepted"/>
    <x v="16"/>
    <s v="Eligible"/>
    <n v="13000"/>
    <n v="13000"/>
    <d v="2026-01-27T00:00:00"/>
    <s v="ABDUL.AHAD"/>
    <s v="Accepted"/>
    <s v="Online Transfer"/>
    <s v="Renewal"/>
    <s v="-"/>
    <s v="-"/>
    <n v="0"/>
  </r>
  <r>
    <n v="18"/>
    <x v="1"/>
    <s v="ANM-996"/>
    <s v="U264583"/>
    <n v="212105"/>
    <s v="2025-02-11 11:29:20"/>
    <n v="12000"/>
    <s v="Accepted"/>
    <x v="16"/>
    <s v="Eligible"/>
    <n v="12000"/>
    <n v="12000"/>
    <d v="2026-01-27T00:00:00"/>
    <s v="ABDUL.AHAD"/>
    <s v="Accepted"/>
    <s v="Online Transfer"/>
    <s v="Renewal"/>
    <s v="-"/>
    <s v="-"/>
    <n v="0"/>
  </r>
  <r>
    <n v="19"/>
    <x v="1"/>
    <s v="KHI11220258"/>
    <s v="2A72408"/>
    <n v="9522887"/>
    <s v="2025-02-11 15:33:25"/>
    <n v="13000"/>
    <s v="Accepted"/>
    <x v="16"/>
    <s v="Eligible"/>
    <n v="13000"/>
    <n v="13000"/>
    <d v="2026-01-27T00:00:00"/>
    <s v="ABDUL.AHAD"/>
    <s v="Accepted"/>
    <s v="Online Transfer"/>
    <s v="Renewal"/>
    <s v="-"/>
    <s v="-"/>
    <n v="0"/>
  </r>
  <r>
    <n v="20"/>
    <x v="1"/>
    <s v="BFG-603"/>
    <s v="9Z08775"/>
    <s v="R0907517"/>
    <s v="2025-02-10 13:08:06"/>
    <n v="14000"/>
    <s v="Accepted"/>
    <x v="16"/>
    <s v="Eligible"/>
    <n v="14000"/>
    <n v="14000"/>
    <d v="2026-01-26T00:00:00"/>
    <s v="ABDUL.AHAD"/>
    <s v="Accepted"/>
    <s v="Online Transfer"/>
    <s v="Renewal"/>
    <s v="-"/>
    <s v="-"/>
    <n v="0"/>
  </r>
  <r>
    <n v="21"/>
    <x v="1"/>
    <s v="BXN-174"/>
    <s v="Q362614"/>
    <s v="R7061798"/>
    <s v="2022-12-31 00:00:00"/>
    <n v="10000"/>
    <s v="Accepted"/>
    <x v="16"/>
    <s v="Eligible"/>
    <n v="10000"/>
    <n v="10000"/>
    <d v="2026-01-26T00:00:00"/>
    <s v="ABDUL.AHAD"/>
    <s v="Accepted"/>
    <s v="Online Transfer"/>
    <s v="Renewal"/>
    <s v="-"/>
    <s v="-"/>
    <n v="0"/>
  </r>
  <r>
    <n v="22"/>
    <x v="1"/>
    <s v="BZK-776"/>
    <s v="2A65097"/>
    <n v="7042725"/>
    <s v="2024-02-07 16:57:14"/>
    <n v="13000"/>
    <s v="Accepted"/>
    <x v="16"/>
    <s v="Eligible"/>
    <n v="13000"/>
    <n v="13000"/>
    <d v="2026-01-24T00:00:00"/>
    <s v="ABDUL.AHAD"/>
    <s v="Accepted"/>
    <s v="Cash Deposit"/>
    <s v="Renewal"/>
    <s v="-"/>
    <s v="-"/>
    <n v="0"/>
  </r>
  <r>
    <n v="23"/>
    <x v="1"/>
    <s v="BZK-775"/>
    <s v="2A65190"/>
    <n v="7042808"/>
    <s v="2024-02-07 15:05:11"/>
    <n v="13000"/>
    <s v="Accepted"/>
    <x v="16"/>
    <s v="Eligible"/>
    <n v="13000"/>
    <n v="13000"/>
    <d v="2026-01-24T00:00:00"/>
    <s v="ABDUL.AHAD"/>
    <s v="Accepted"/>
    <s v="Cash Deposit"/>
    <s v="Renewal"/>
    <s v="-"/>
    <s v="-"/>
    <n v="0"/>
  </r>
  <r>
    <n v="24"/>
    <x v="1"/>
    <s v="BYD-553"/>
    <s v="Q363807"/>
    <n v="7062998"/>
    <s v="2022-11-19 15:08:35"/>
    <n v="12000"/>
    <s v="Accepted"/>
    <x v="16"/>
    <s v="Eligible"/>
    <n v="12000"/>
    <n v="12000"/>
    <d v="2026-01-24T00:00:00"/>
    <s v="ABDUL.AHAD"/>
    <s v="Accepted"/>
    <s v="Online Transfer"/>
    <s v="Renewal"/>
    <s v="-"/>
    <s v="-"/>
    <n v="0"/>
  </r>
  <r>
    <n v="25"/>
    <x v="1"/>
    <s v="AJD-242"/>
    <s v="AJD-2"/>
    <s v="036642"/>
    <s v="2022-01-20 11:50:31"/>
    <n v="12000"/>
    <s v="Accepted"/>
    <x v="16"/>
    <s v="Eligible"/>
    <n v="12000"/>
    <n v="12000"/>
    <d v="2026-01-23T00:00:00"/>
    <s v="ABDUL.AHAD"/>
    <s v="Accepted"/>
    <s v="Online Transfer"/>
    <s v="Renewal"/>
    <s v="-"/>
    <s v="-"/>
    <n v="0"/>
  </r>
  <r>
    <n v="26"/>
    <x v="1"/>
    <s v="BH-9253"/>
    <n v="13515257"/>
    <s v="015250"/>
    <s v="2024-02-07 14:43:35"/>
    <n v="13000"/>
    <s v="Accepted"/>
    <x v="16"/>
    <s v="Eligible"/>
    <n v="13000"/>
    <n v="13000"/>
    <d v="2026-01-23T00:00:00"/>
    <s v="ABDUL.AHAD"/>
    <s v="Accepted"/>
    <s v="Cheque Deposit"/>
    <s v="Renewal"/>
    <s v="-"/>
    <s v="-"/>
    <n v="0"/>
  </r>
  <r>
    <n v="27"/>
    <x v="1"/>
    <s v="BSW-350"/>
    <s v="Q347332"/>
    <s v="ZRE172R7046501"/>
    <s v="2026-01-23 00:00:00"/>
    <n v="15000"/>
    <s v="Accepted"/>
    <x v="16"/>
    <s v="Eligible"/>
    <n v="15000"/>
    <n v="15000"/>
    <d v="2026-01-23T00:00:00"/>
    <s v="ABDUL.AHAD"/>
    <s v="Accepted"/>
    <s v="Online Transfer"/>
    <s v="Conversion"/>
    <s v="-"/>
    <s v="-"/>
    <n v="0"/>
  </r>
  <r>
    <n v="28"/>
    <x v="1"/>
    <s v="KHI30120251"/>
    <s v="H700114"/>
    <s v="N218353"/>
    <s v="2025-01-30 13:04:22"/>
    <n v="15000"/>
    <s v="Accepted"/>
    <x v="16"/>
    <s v="Eligible"/>
    <n v="15000"/>
    <n v="15000"/>
    <d v="2026-01-23T00:00:00"/>
    <s v="ABDUL.AHAD"/>
    <s v="Accepted"/>
    <s v="Cash Deposit"/>
    <s v="Renewal"/>
    <s v="-"/>
    <s v="-"/>
    <n v="0"/>
  </r>
  <r>
    <n v="29"/>
    <x v="1"/>
    <s v="CAY-804"/>
    <s v="Q372010"/>
    <s v="ZRE172R-7071242"/>
    <s v="2025-01-30 13:57:54"/>
    <n v="13000"/>
    <s v="Accepted"/>
    <x v="16"/>
    <s v="Eligible"/>
    <n v="13000"/>
    <n v="13000"/>
    <d v="2026-01-22T00:00:00"/>
    <s v="ABDUL.AHAD"/>
    <s v="Accepted"/>
    <s v="Online Transfer"/>
    <s v="Renewal"/>
    <s v="-"/>
    <s v="-"/>
    <n v="0"/>
  </r>
  <r>
    <n v="30"/>
    <x v="1"/>
    <s v="BF-7775"/>
    <s v="1HD-0561618"/>
    <s v="JTECB09J973034381"/>
    <s v="2025-02-12 15:34:59"/>
    <n v="14000"/>
    <s v="Accepted"/>
    <x v="16"/>
    <s v="Eligible"/>
    <n v="14000"/>
    <n v="14000"/>
    <d v="2026-01-22T00:00:00"/>
    <s v="ABDUL.AHAD"/>
    <s v="Accepted"/>
    <s v="Cash Deposit"/>
    <s v="Renewal"/>
    <s v="-"/>
    <s v="-"/>
    <n v="0"/>
  </r>
  <r>
    <n v="31"/>
    <x v="1"/>
    <s v="BG-7777"/>
    <s v="2UZ-1342797"/>
    <s v="UZJ200-4027451"/>
    <s v="2025-01-23 14:14:19"/>
    <n v="14000"/>
    <s v="Accepted"/>
    <x v="16"/>
    <s v="Eligible"/>
    <n v="14000"/>
    <n v="14000"/>
    <d v="2026-01-22T00:00:00"/>
    <s v="ABDUL.AHAD"/>
    <s v="Accepted"/>
    <s v="Cash Deposit"/>
    <s v="Renewal"/>
    <s v="-"/>
    <s v="-"/>
    <n v="0"/>
  </r>
  <r>
    <n v="32"/>
    <x v="1"/>
    <s v="LEA11-9252"/>
    <s v="Y307312"/>
    <s v="NZE1402089371"/>
    <s v="2025-01-27 16:06:46"/>
    <n v="10000"/>
    <s v="Accepted"/>
    <x v="16"/>
    <s v="Eligible"/>
    <n v="10000"/>
    <n v="10000"/>
    <d v="2026-01-22T00:00:00"/>
    <s v="ABDUL.AHAD"/>
    <s v="Accepted"/>
    <s v="Online Transfer"/>
    <s v="Renewal"/>
    <s v="-"/>
    <s v="-"/>
    <n v="0"/>
  </r>
  <r>
    <n v="33"/>
    <x v="1"/>
    <s v="AGG-677"/>
    <s v="085786"/>
    <s v="ZRE171R6063296"/>
    <s v="2024-02-02 12:34:35"/>
    <n v="13000"/>
    <s v="Accepted"/>
    <x v="16"/>
    <s v="Eligible"/>
    <n v="13000"/>
    <n v="13000"/>
    <d v="2026-01-22T00:00:00"/>
    <s v="ABDUL.AHAD"/>
    <s v="Accepted"/>
    <s v="Online Transfer"/>
    <s v="Renewal"/>
    <s v="-"/>
    <s v="-"/>
    <n v="0"/>
  </r>
  <r>
    <n v="34"/>
    <x v="1"/>
    <s v="LEH16-5644"/>
    <s v="Z460922"/>
    <n v="4089225"/>
    <s v="2021-12-06 15:01:18"/>
    <n v="12000"/>
    <s v="Accepted"/>
    <x v="16"/>
    <s v="Eligible"/>
    <n v="12000"/>
    <n v="12000"/>
    <d v="2026-01-21T00:00:00"/>
    <s v="ABDUL.AHAD"/>
    <s v="Accepted"/>
    <s v="Online Transfer"/>
    <s v="Renewal"/>
    <s v="-"/>
    <s v="-"/>
    <n v="0"/>
  </r>
  <r>
    <n v="35"/>
    <x v="1"/>
    <s v="BDA-49"/>
    <n v="23431549641"/>
    <n v="2002794"/>
    <s v="2025-01-18 00:00:00"/>
    <n v="13000"/>
    <s v="Accepted"/>
    <x v="16"/>
    <s v="Eligible"/>
    <n v="13000"/>
    <n v="13000"/>
    <d v="2026-01-21T00:00:00"/>
    <s v="ABDUL.AHAD"/>
    <s v="Accepted"/>
    <s v="Online Transfer"/>
    <s v="Renewal"/>
    <s v="-"/>
    <s v="-"/>
    <n v="0"/>
  </r>
  <r>
    <n v="36"/>
    <x v="1"/>
    <s v="ART-026"/>
    <n v="16913223"/>
    <s v="064945"/>
    <s v="2023-12-04 00:00:00"/>
    <n v="13000"/>
    <s v="Accepted"/>
    <x v="16"/>
    <s v="Eligible"/>
    <n v="13000"/>
    <n v="13000"/>
    <d v="2026-01-21T00:00:00"/>
    <s v="ABDUL.AHAD"/>
    <s v="Accepted"/>
    <s v="Online Transfer"/>
    <s v="Renewal"/>
    <s v="-"/>
    <s v="-"/>
    <n v="0"/>
  </r>
  <r>
    <n v="37"/>
    <x v="1"/>
    <s v="KHI16122232"/>
    <s v="A59148"/>
    <n v="7037667"/>
    <s v="2026-01-21 00:00:00"/>
    <n v="16000"/>
    <s v="Accepted"/>
    <x v="16"/>
    <s v="Eligible"/>
    <n v="16000"/>
    <n v="16000"/>
    <d v="2026-01-20T00:00:00"/>
    <s v="ABDUL.AHAD"/>
    <s v="Accepted"/>
    <s v="Online Transfer"/>
    <s v="Conversion"/>
    <s v="-"/>
    <s v="-"/>
    <n v="0"/>
  </r>
  <r>
    <n v="38"/>
    <x v="1"/>
    <s v="BPE-721"/>
    <s v="1KR-1544538"/>
    <s v="KGC30-0219526"/>
    <s v="2026-01-21 00:00:00"/>
    <n v="15000"/>
    <s v="Accepted"/>
    <x v="16"/>
    <s v="Eligible"/>
    <n v="15000"/>
    <n v="15000"/>
    <d v="2026-01-20T00:00:00"/>
    <s v="ABDUL.AHAD"/>
    <s v="Accepted"/>
    <s v="Online Transfer"/>
    <s v="Conversion"/>
    <s v="-"/>
    <s v="-"/>
    <n v="0"/>
  </r>
  <r>
    <n v="39"/>
    <x v="1"/>
    <s v="BSQ-826"/>
    <s v="Q068928"/>
    <s v="ZRE171R-6046411"/>
    <s v="2026-01-21 00:00:00"/>
    <n v="15000"/>
    <s v="Accepted"/>
    <x v="16"/>
    <s v="Eligible"/>
    <n v="15000"/>
    <n v="15000"/>
    <d v="2026-01-20T00:00:00"/>
    <s v="ABDUL.AHAD"/>
    <s v="Accepted"/>
    <s v="Online Transfer"/>
    <s v="Conversion"/>
    <s v="-"/>
    <s v="-"/>
    <n v="0"/>
  </r>
  <r>
    <n v="40"/>
    <x v="1"/>
    <s v="AQC23-027"/>
    <n v="245827"/>
    <n v="10145822"/>
    <s v="2026-01-21 00:00:00"/>
    <n v="13000"/>
    <s v="Accepted"/>
    <x v="16"/>
    <s v="Eligible"/>
    <n v="13000"/>
    <n v="13000"/>
    <d v="2026-01-20T00:00:00"/>
    <s v="ABDUL.AHAD"/>
    <s v="Accepted"/>
    <s v="Online Transfer"/>
    <s v="Conversion"/>
    <s v="-"/>
    <s v="-"/>
    <n v="0"/>
  </r>
  <r>
    <n v="41"/>
    <x v="1"/>
    <s v="BN-0384"/>
    <s v="9Z08658"/>
    <s v="ZVG10R-0907392"/>
    <s v="2025-01-28 12:57:04"/>
    <n v="12500"/>
    <s v="Accepted"/>
    <x v="16"/>
    <s v="Eligible"/>
    <n v="12500"/>
    <n v="12500"/>
    <d v="2026-01-20T00:00:00"/>
    <s v="ABDUL.AHAD"/>
    <s v="Accepted"/>
    <s v="Online Transfer"/>
    <s v="Renewal"/>
    <s v="-"/>
    <s v="-"/>
    <n v="0"/>
  </r>
  <r>
    <n v="42"/>
    <x v="1"/>
    <s v="CAS-757"/>
    <s v="G4LERU449010"/>
    <s v="PMHCS41JVRN600008"/>
    <s v="2025-01-31 21:18:33"/>
    <n v="13000"/>
    <s v="Accepted"/>
    <x v="16"/>
    <s v="Eligible"/>
    <n v="13000"/>
    <n v="13000"/>
    <d v="2026-01-20T00:00:00"/>
    <s v="ABDUL.AHAD"/>
    <s v="Accepted"/>
    <s v="Cash Deposit"/>
    <s v="Renewal"/>
    <s v="-"/>
    <s v="-"/>
    <n v="0"/>
  </r>
  <r>
    <n v="43"/>
    <x v="1"/>
    <s v="FSL1062110"/>
    <s v="PKT1012133"/>
    <s v="SV308PK01128625"/>
    <s v="2025-01-17 00:00:00"/>
    <n v="12000"/>
    <s v="Accepted"/>
    <x v="16"/>
    <s v="Eligible"/>
    <n v="12000"/>
    <n v="12000"/>
    <d v="2026-01-20T00:00:00"/>
    <s v="ABDUL.AHAD"/>
    <s v="Accepted"/>
    <s v="Online Transfer"/>
    <s v="Renewal"/>
    <s v="-"/>
    <s v="-"/>
    <n v="0"/>
  </r>
  <r>
    <n v="44"/>
    <x v="1"/>
    <s v="CAH-4766"/>
    <s v="2TRA9102681"/>
    <n v="40016807"/>
    <s v="2025-02-04 10:28:10"/>
    <n v="11000"/>
    <s v="Accepted"/>
    <x v="16"/>
    <s v="Eligible"/>
    <n v="11000"/>
    <n v="11000"/>
    <d v="2026-01-20T00:00:00"/>
    <s v="ABDUL.AHAD"/>
    <s v="Accepted"/>
    <s v="Online Transfer"/>
    <s v="Renewal"/>
    <s v="-"/>
    <s v="-"/>
    <n v="0"/>
  </r>
  <r>
    <n v="45"/>
    <x v="1"/>
    <s v="SA-7417"/>
    <n v="894832"/>
    <n v="417873"/>
    <s v="2025-01-29 19:57:06"/>
    <n v="13000"/>
    <s v="Accepted"/>
    <x v="16"/>
    <s v="Eligible"/>
    <n v="13000"/>
    <n v="13000"/>
    <d v="2026-01-20T00:00:00"/>
    <s v="ABDUL.AHAD"/>
    <s v="Accepted"/>
    <s v="Online Transfer"/>
    <s v="Renewal"/>
    <s v="-"/>
    <s v="-"/>
    <n v="0"/>
  </r>
  <r>
    <n v="46"/>
    <x v="1"/>
    <s v="BCZ-389"/>
    <s v="1GD5346060"/>
    <n v="1103269"/>
    <s v="2025-02-03 12:14:01"/>
    <n v="15000"/>
    <s v="Accepted"/>
    <x v="16"/>
    <s v="Eligible"/>
    <n v="15000"/>
    <n v="15000"/>
    <d v="2026-01-20T00:00:00"/>
    <s v="ABDUL.AHAD"/>
    <s v="Accepted"/>
    <s v="Online Transfer"/>
    <s v="Renewal"/>
    <s v="-"/>
    <s v="-"/>
    <n v="0"/>
  </r>
  <r>
    <n v="47"/>
    <x v="1"/>
    <s v="LEF16-6125"/>
    <n v="457395"/>
    <n v="4085466"/>
    <s v="2023-01-06 11:49:28"/>
    <n v="12000"/>
    <s v="Accepted"/>
    <x v="16"/>
    <s v="Eligible"/>
    <n v="12000"/>
    <n v="12000"/>
    <d v="2026-01-19T00:00:00"/>
    <s v="ABDUL.AHAD"/>
    <s v="Accepted"/>
    <s v="Cash Deposit"/>
    <s v="Renewal"/>
    <s v="-"/>
    <s v="-"/>
    <n v="0"/>
  </r>
  <r>
    <n v="48"/>
    <x v="1"/>
    <s v="ANV-449"/>
    <n v="269994"/>
    <n v="1002222"/>
    <s v="2025-01-31 13:08:13"/>
    <n v="13000"/>
    <s v="Accepted"/>
    <x v="16"/>
    <s v="Eligible"/>
    <n v="13000"/>
    <n v="13000"/>
    <d v="2026-01-19T00:00:00"/>
    <s v="ABDUL.AHAD"/>
    <s v="Accepted"/>
    <s v="Online Transfer"/>
    <s v="Renewal"/>
    <s v="-"/>
    <s v="-"/>
    <n v="0"/>
  </r>
  <r>
    <n v="49"/>
    <x v="1"/>
    <s v="KHI301202547"/>
    <s v="L15Z81017079"/>
    <s v="NFBGN9661RR046861"/>
    <s v="2025-01-31 13:22:02"/>
    <n v="15000"/>
    <s v="Accepted"/>
    <x v="16"/>
    <s v="Eligible"/>
    <n v="15000"/>
    <n v="15000"/>
    <d v="2026-01-19T00:00:00"/>
    <s v="ABDUL.AHAD"/>
    <s v="Accepted"/>
    <s v="Online Transfer"/>
    <s v="Renewal"/>
    <s v="-"/>
    <s v="-"/>
    <n v="0"/>
  </r>
  <r>
    <n v="50"/>
    <x v="1"/>
    <s v="BRX-387"/>
    <n v="30923"/>
    <n v="1030935"/>
    <s v="2025-01-27 14:47:43"/>
    <n v="13000"/>
    <s v="Accepted"/>
    <x v="16"/>
    <s v="Eligible"/>
    <n v="13000"/>
    <n v="13000"/>
    <d v="2026-01-17T00:00:00"/>
    <s v="ABDUL.AHAD"/>
    <s v="Accepted"/>
    <s v="Online Transfer"/>
    <s v="Renewal"/>
    <s v="-"/>
    <s v="-"/>
    <n v="0"/>
  </r>
  <r>
    <n v="51"/>
    <x v="1"/>
    <s v="BCG-121"/>
    <n v="1025728"/>
    <s v="R125724"/>
    <s v="2025-01-27 13:48:35"/>
    <n v="13000"/>
    <s v="Accepted"/>
    <x v="16"/>
    <s v="Eligible"/>
    <n v="13000"/>
    <n v="13000"/>
    <d v="2026-01-17T00:00:00"/>
    <s v="ABDUL.AHAD"/>
    <s v="Accepted"/>
    <s v="Online Transfer"/>
    <s v="Renewal"/>
    <s v="-"/>
    <s v="-"/>
    <n v="0"/>
  </r>
  <r>
    <n v="52"/>
    <x v="1"/>
    <s v="KHI30120254"/>
    <s v="R337201"/>
    <n v="1236739"/>
    <s v="2025-01-30 12:07:45"/>
    <n v="15000"/>
    <s v="Accepted"/>
    <x v="16"/>
    <s v="Eligible"/>
    <n v="15000"/>
    <n v="15000"/>
    <d v="2026-01-16T00:00:00"/>
    <s v="ABDUL.AHAD"/>
    <s v="Accepted"/>
    <s v="Online Transfer"/>
    <s v="Renewal"/>
    <s v="-"/>
    <s v="-"/>
    <n v="0"/>
  </r>
  <r>
    <n v="53"/>
    <x v="1"/>
    <s v="LHE1512227"/>
    <s v="1GD0603040"/>
    <n v="5535142"/>
    <s v="2022-01-15 13:08:57"/>
    <n v="15000"/>
    <s v="Accepted"/>
    <x v="16"/>
    <s v="Eligible"/>
    <n v="15000"/>
    <n v="15000"/>
    <d v="2026-01-16T00:00:00"/>
    <s v="ABDUL.AHAD"/>
    <s v="Accepted"/>
    <s v="Online Transfer"/>
    <s v="Renewal"/>
    <s v="-"/>
    <s v="-"/>
    <n v="0"/>
  </r>
  <r>
    <n v="54"/>
    <x v="1"/>
    <s v="CCG-838"/>
    <s v="Q375485"/>
    <s v="ZRE172R-7074716"/>
    <s v="2025-01-18 16:17:14"/>
    <n v="15000"/>
    <s v="Accepted"/>
    <x v="16"/>
    <s v="Eligible"/>
    <n v="15000"/>
    <n v="15000"/>
    <d v="2026-01-16T00:00:00"/>
    <s v="ABDUL.AHAD"/>
    <s v="Accepted"/>
    <s v="Online Transfer"/>
    <s v="Renewal"/>
    <s v="-"/>
    <s v="-"/>
    <n v="0"/>
  </r>
  <r>
    <n v="55"/>
    <x v="1"/>
    <s v="BTJ-598"/>
    <s v="6R149265"/>
    <s v="H1049240"/>
    <s v="2025-01-28 18:50:18"/>
    <n v="13000"/>
    <s v="Accepted"/>
    <x v="16"/>
    <s v="Eligible"/>
    <n v="13000"/>
    <n v="13000"/>
    <d v="2026-01-16T00:00:00"/>
    <s v="ABDUL.AHAD"/>
    <s v="Accepted"/>
    <s v="Online Transfer"/>
    <s v="Renewal"/>
    <s v="-"/>
    <s v="-"/>
    <n v="0"/>
  </r>
  <r>
    <n v="56"/>
    <x v="1"/>
    <s v="ANB-955"/>
    <n v="7914866"/>
    <s v="004869"/>
    <s v="2025-01-14 00:00:00"/>
    <n v="15000"/>
    <s v="Accepted"/>
    <x v="16"/>
    <s v="Eligible"/>
    <n v="15000"/>
    <n v="15000"/>
    <d v="2026-01-15T00:00:00"/>
    <s v="ABDUL.AHAD"/>
    <s v="Accepted"/>
    <s v="Online Transfer"/>
    <s v="Renewal"/>
    <s v="-"/>
    <s v="-"/>
    <n v="0"/>
  </r>
  <r>
    <n v="57"/>
    <x v="1"/>
    <s v="BVC-522"/>
    <s v="R18Z16928143"/>
    <s v="NFBFC6660MR080721"/>
    <s v="2025-01-29 18:34:20"/>
    <n v="15000"/>
    <s v="Accepted"/>
    <x v="16"/>
    <s v="Eligible"/>
    <n v="15000"/>
    <n v="15000"/>
    <d v="2026-01-16T00:00:00"/>
    <s v="ABDUL.AHAD"/>
    <s v="Accepted"/>
    <s v="Online Transfer"/>
    <s v="Renewal"/>
    <s v="-"/>
    <s v="-"/>
    <n v="0"/>
  </r>
  <r>
    <n v="58"/>
    <x v="1"/>
    <s v="AUL-071 ( 03008407905 )"/>
    <n v="24458533671"/>
    <s v="NF9EF4A57S2013398"/>
    <s v="2025-01-30 12:26:07"/>
    <n v="15000"/>
    <s v="Accepted"/>
    <x v="16"/>
    <s v="Eligible"/>
    <n v="15000"/>
    <n v="15000"/>
    <d v="2026-01-15T00:00:00"/>
    <s v="ABDUL.AHAD"/>
    <s v="Accepted"/>
    <s v="Online Transfer"/>
    <s v="Renewal"/>
    <s v="-"/>
    <s v="-"/>
    <n v="0"/>
  </r>
  <r>
    <n v="59"/>
    <x v="1"/>
    <s v="AGM-773"/>
    <n v="136646"/>
    <n v="708654"/>
    <s v="2022-01-07 14:39:39"/>
    <n v="12500"/>
    <s v="Accepted"/>
    <x v="16"/>
    <s v="Eligible"/>
    <n v="12500"/>
    <n v="12500"/>
    <d v="2026-01-10T00:00:00"/>
    <s v="ABDUL.AHAD"/>
    <s v="Accepted"/>
    <s v="Online Transfer"/>
    <s v="Renewal"/>
    <s v="-"/>
    <s v="-"/>
    <n v="0"/>
  </r>
  <r>
    <n v="60"/>
    <x v="1"/>
    <s v="LEB15-6128"/>
    <s v="L13Z17425596"/>
    <s v="NFBGM154XFR163080"/>
    <s v="2025-01-24 18:21:52"/>
    <n v="13000"/>
    <s v="Accepted"/>
    <x v="16"/>
    <s v="Eligible"/>
    <n v="13000"/>
    <n v="13000"/>
    <d v="2026-01-15T00:00:00"/>
    <s v="ABDUL.AHAD"/>
    <s v="Accepted"/>
    <s v="Online Transfer"/>
    <s v="Renewal"/>
    <s v="-"/>
    <s v="-"/>
    <n v="0"/>
  </r>
  <r>
    <n v="61"/>
    <x v="1"/>
    <s v="AAZ-831"/>
    <n v="16914239"/>
    <s v="LR066039"/>
    <s v="2022-01-11 13:55:44"/>
    <n v="13000"/>
    <s v="Accepted"/>
    <x v="16"/>
    <s v="Eligible"/>
    <n v="13000"/>
    <n v="13000"/>
    <d v="2026-01-15T00:00:00"/>
    <s v="ABDUL.AHAD"/>
    <s v="Accepted"/>
    <s v="Online Transfer"/>
    <s v="Renewal"/>
    <s v="-"/>
    <s v="-"/>
    <n v="0"/>
  </r>
  <r>
    <n v="62"/>
    <x v="1"/>
    <s v="KHI311202533"/>
    <s v="KHI311202533"/>
    <n v="1029045"/>
    <s v="2025-01-31 16:52:57"/>
    <n v="13000"/>
    <s v="Accepted"/>
    <x v="16"/>
    <s v="Eligible"/>
    <n v="13000"/>
    <n v="13000"/>
    <d v="2026-01-14T00:00:00"/>
    <s v="ABDUL.AHAD"/>
    <s v="Accepted"/>
    <s v="Online Transfer"/>
    <s v="Renewal"/>
    <s v="-"/>
    <s v="-"/>
    <n v="0"/>
  </r>
  <r>
    <n v="63"/>
    <x v="1"/>
    <s v="MZF24120251"/>
    <s v="2A72245"/>
    <n v="7049104"/>
    <s v="2025-01-25 10:31:22"/>
    <n v="15000"/>
    <s v="Accepted"/>
    <x v="16"/>
    <s v="Eligible"/>
    <n v="15000"/>
    <n v="15000"/>
    <d v="2026-01-15T00:00:00"/>
    <s v="ABDUL.AHAD"/>
    <s v="Accepted"/>
    <s v="Cash Deposit"/>
    <s v="Renewal"/>
    <s v="-"/>
    <s v="-"/>
    <n v="0"/>
  </r>
  <r>
    <n v="64"/>
    <x v="1"/>
    <s v="KHI271202517"/>
    <n v="1004515"/>
    <s v="004520"/>
    <s v="2025-01-27 15:02:15"/>
    <n v="10000"/>
    <s v="Accepted"/>
    <x v="16"/>
    <s v="Eligible"/>
    <n v="10000"/>
    <n v="10000"/>
    <d v="2026-01-14T00:00:00"/>
    <s v="ABDUL.AHAD"/>
    <s v="Accepted"/>
    <s v="Online Transfer"/>
    <s v="Renewal"/>
    <s v="-"/>
    <s v="-"/>
    <n v="0"/>
  </r>
  <r>
    <n v="65"/>
    <x v="1"/>
    <s v="AWJ-754"/>
    <s v="Q077629"/>
    <n v="6055275"/>
    <s v="2022-01-10 16:39:13"/>
    <n v="14000"/>
    <s v="Accepted"/>
    <x v="16"/>
    <s v="Eligible"/>
    <n v="14000"/>
    <n v="14000"/>
    <d v="2026-01-14T00:00:00"/>
    <s v="ABDUL.AHAD"/>
    <s v="Accepted"/>
    <s v="Online Transfer"/>
    <s v="Renewal"/>
    <s v="-"/>
    <s v="-"/>
    <n v="0"/>
  </r>
  <r>
    <n v="66"/>
    <x v="1"/>
    <s v="BVY-394"/>
    <s v="1KR2119251"/>
    <n v="2235047"/>
    <s v="2024-01-26 13:12:05"/>
    <n v="14000"/>
    <s v="Accepted"/>
    <x v="16"/>
    <s v="Eligible"/>
    <n v="14000"/>
    <n v="14000"/>
    <d v="2026-01-13T00:00:00"/>
    <s v="ABDUL.AHAD"/>
    <s v="Accepted"/>
    <s v="Online Transfer"/>
    <s v="Renewal"/>
    <s v="-"/>
    <s v="-"/>
    <n v="0"/>
  </r>
  <r>
    <n v="67"/>
    <x v="1"/>
    <s v="KHI1212222"/>
    <s v="2A44353"/>
    <n v="9516472"/>
    <s v="2022-01-12 12:17:11"/>
    <n v="13000"/>
    <s v="Accepted"/>
    <x v="16"/>
    <s v="Eligible"/>
    <n v="13000"/>
    <n v="13000"/>
    <d v="2026-01-22T00:00:00"/>
    <s v="ABDUL.AHAD"/>
    <s v="Accepted"/>
    <s v="Cash"/>
    <s v="Renewal"/>
    <s v="-"/>
    <s v="-"/>
    <n v="0"/>
  </r>
  <r>
    <n v="68"/>
    <x v="1"/>
    <s v="AEA-416"/>
    <s v="1KR-1606580"/>
    <s v="KSP130-2165424"/>
    <s v="2026-01-14 00:00:00"/>
    <n v="18000"/>
    <s v="Accepted"/>
    <x v="16"/>
    <s v="Eligible"/>
    <n v="18000"/>
    <n v="18000"/>
    <d v="2026-01-13T00:00:00"/>
    <s v="ABDUL.AHAD"/>
    <s v="Accepted"/>
    <s v="Online Transfer"/>
    <s v="Conversion"/>
    <s v="-"/>
    <s v="-"/>
    <n v="0"/>
  </r>
  <r>
    <n v="69"/>
    <x v="1"/>
    <s v="ABM-163"/>
    <s v="2A16061"/>
    <n v="7009559"/>
    <s v="2021-01-19 17:16:09"/>
    <n v="15000"/>
    <s v="Accepted"/>
    <x v="16"/>
    <s v="Eligible"/>
    <n v="15000"/>
    <n v="15000"/>
    <d v="2026-01-13T00:00:00"/>
    <s v="ABDUL.AHAD"/>
    <s v="Accepted"/>
    <s v="Online Transfer"/>
    <s v="Renewal"/>
    <s v="-"/>
    <s v="-"/>
    <n v="0"/>
  </r>
  <r>
    <n v="70"/>
    <x v="1"/>
    <s v="BL-8359"/>
    <s v="G4NANH30315"/>
    <s v="NNAQL51AZKP518751"/>
    <s v="2025-01-20 18:45:46"/>
    <n v="11000"/>
    <s v="Accepted"/>
    <x v="16"/>
    <s v="Eligible"/>
    <n v="11000"/>
    <n v="11000"/>
    <d v="2026-01-13T00:00:00"/>
    <s v="ABDUL.AHAD"/>
    <s v="Accepted"/>
    <s v="Online Transfer"/>
    <s v="Renewal"/>
    <s v="-"/>
    <s v="-"/>
    <n v="0"/>
  </r>
  <r>
    <n v="71"/>
    <x v="1"/>
    <s v="JHG1012244"/>
    <n v="195655"/>
    <n v="1095626"/>
    <s v="2022-01-10 13:37:57"/>
    <n v="15000"/>
    <s v="Accepted"/>
    <x v="16"/>
    <s v="Eligible"/>
    <n v="15000"/>
    <n v="15000"/>
    <d v="2026-01-13T00:00:00"/>
    <s v="ABDUL.AHAD"/>
    <s v="Accepted"/>
    <s v="Online Transfer"/>
    <s v="Renewal"/>
    <s v="-"/>
    <s v="-"/>
    <n v="0"/>
  </r>
  <r>
    <n v="72"/>
    <x v="1"/>
    <s v="LA-9842"/>
    <s v="1GD5054025"/>
    <s v="R5548170"/>
    <s v="2022-01-15 13:52:47"/>
    <n v="15000"/>
    <s v="Accepted"/>
    <x v="16"/>
    <s v="Eligible"/>
    <n v="15000"/>
    <n v="15000"/>
    <d v="2026-01-13T00:00:00"/>
    <s v="ABDUL.AHAD"/>
    <s v="Accepted"/>
    <s v="Online Transfer"/>
    <s v="Renewal"/>
    <s v="-"/>
    <s v="-"/>
    <n v="0"/>
  </r>
  <r>
    <n v="73"/>
    <x v="1"/>
    <s v="BM-9570"/>
    <s v="9Z08566"/>
    <s v="R0907307"/>
    <s v="2025-01-16 15:57:48"/>
    <n v="15000"/>
    <s v="Accepted"/>
    <x v="16"/>
    <s v="Eligible"/>
    <n v="15000"/>
    <n v="15000"/>
    <d v="2026-01-13T00:00:00"/>
    <s v="ABDUL.AHAD"/>
    <s v="Accepted"/>
    <s v="Online Transfer"/>
    <s v="Renewal"/>
    <s v="-"/>
    <s v="-"/>
    <n v="0"/>
  </r>
  <r>
    <n v="74"/>
    <x v="1"/>
    <s v="BVJ-747"/>
    <s v="2A44080"/>
    <n v="7027681"/>
    <s v="2022-01-07 18:57:06"/>
    <n v="12500"/>
    <s v="Accepted"/>
    <x v="16"/>
    <s v="Eligible"/>
    <n v="12500"/>
    <n v="12500"/>
    <d v="2026-01-19T00:00:00"/>
    <s v="ABDUL.AHAD"/>
    <s v="Accepted"/>
    <s v="Cash"/>
    <s v="Renewal"/>
    <s v="-"/>
    <s v="-"/>
    <n v="0"/>
  </r>
  <r>
    <n v="75"/>
    <x v="1"/>
    <s v="HDD10112269"/>
    <n v="1010174"/>
    <n v="110174"/>
    <s v="2026-01-12 00:00:00"/>
    <n v="18000"/>
    <s v="Accepted"/>
    <x v="16"/>
    <s v="Eligible"/>
    <n v="18000"/>
    <n v="18000"/>
    <d v="2026-01-12T00:00:00"/>
    <s v="ABDUL.AHAD"/>
    <s v="Accepted"/>
    <s v="Online Transfer"/>
    <s v="Conversion"/>
    <s v="-"/>
    <s v="-"/>
    <n v="0"/>
  </r>
  <r>
    <n v="76"/>
    <x v="1"/>
    <s v="DGK392037"/>
    <s v="Z14802125"/>
    <s v="LR018830"/>
    <s v="2026-01-12 00:00:00"/>
    <n v="16000"/>
    <s v="Accepted"/>
    <x v="16"/>
    <s v="Eligible"/>
    <n v="16000"/>
    <n v="16000"/>
    <d v="2026-01-12T00:00:00"/>
    <s v="ABDUL.AHAD"/>
    <s v="Accepted"/>
    <s v="Online Transfer"/>
    <s v="Conversion"/>
    <s v="-"/>
    <s v="-"/>
    <n v="0"/>
  </r>
  <r>
    <n v="77"/>
    <x v="1"/>
    <s v="BAU-114"/>
    <n v="2140468"/>
    <n v="566205"/>
    <s v="2024-01-26 11:06:00"/>
    <n v="15000"/>
    <s v="Accepted"/>
    <x v="16"/>
    <s v="Eligible"/>
    <n v="15000"/>
    <n v="15000"/>
    <d v="2026-01-12T00:00:00"/>
    <s v="ABDUL.AHAD"/>
    <s v="Accepted"/>
    <s v="Online Transfer"/>
    <s v="Renewal"/>
    <s v="-"/>
    <s v="-"/>
    <n v="0"/>
  </r>
  <r>
    <n v="78"/>
    <x v="1"/>
    <s v="JG-2388"/>
    <s v="2TR-9220000"/>
    <s v="JG-23"/>
    <s v="2023-01-17 18:59:07"/>
    <n v="14000"/>
    <s v="Accepted"/>
    <x v="16"/>
    <s v="Eligible"/>
    <n v="14000"/>
    <n v="14000"/>
    <d v="2026-01-10T00:00:00"/>
    <s v="ABDUL.AHAD"/>
    <s v="Accepted"/>
    <s v="Online Transfer"/>
    <s v="Renewal"/>
    <s v="-"/>
    <s v="-"/>
    <n v="0"/>
  </r>
  <r>
    <n v="79"/>
    <x v="1"/>
    <s v="BXL-053"/>
    <s v="6R247095"/>
    <s v="NF1AET306H1147103"/>
    <s v="2025-01-16 00:00:00"/>
    <n v="13000"/>
    <s v="Accepted"/>
    <x v="16"/>
    <s v="Eligible"/>
    <n v="13000"/>
    <n v="13000"/>
    <d v="2026-01-10T00:00:00"/>
    <s v="ABDUL.AHAD"/>
    <s v="Accepted"/>
    <s v="Online Transfer"/>
    <s v="Renewal"/>
    <s v="-"/>
    <s v="-"/>
    <n v="0"/>
  </r>
  <r>
    <n v="80"/>
    <x v="1"/>
    <s v="BRJ-680"/>
    <n v="154299"/>
    <s v="H10054307"/>
    <s v="2025-01-24 17:03:16"/>
    <n v="13000"/>
    <s v="Accepted"/>
    <x v="16"/>
    <s v="Eligible"/>
    <n v="13000"/>
    <n v="13000"/>
    <d v="2026-01-10T00:00:00"/>
    <s v="ABDUL.AHAD"/>
    <s v="Accepted"/>
    <s v="Online Transfer"/>
    <s v="Renewal"/>
    <s v="-"/>
    <s v="-"/>
    <n v="0"/>
  </r>
  <r>
    <n v="81"/>
    <x v="1"/>
    <s v="KHI21112225"/>
    <s v="R1010411"/>
    <s v="S00110418"/>
    <s v="2026-01-09 00:00:00"/>
    <n v="20000"/>
    <s v="Accepted"/>
    <x v="16"/>
    <s v="Eligible"/>
    <n v="20000"/>
    <n v="20000"/>
    <d v="2026-01-09T00:00:00"/>
    <s v="ABDUL.AHAD"/>
    <s v="Accepted"/>
    <s v="Cash Deposit"/>
    <s v="Conversion"/>
    <s v="-"/>
    <s v="-"/>
    <n v="0"/>
  </r>
  <r>
    <n v="82"/>
    <x v="1"/>
    <s v="KHI2292256"/>
    <s v="D4BBN005066"/>
    <n v="103497"/>
    <s v="2026-01-09 00:00:00"/>
    <n v="16200"/>
    <s v="Accepted"/>
    <x v="16"/>
    <s v="Eligible"/>
    <n v="16200"/>
    <n v="16200"/>
    <d v="2026-01-09T00:00:00"/>
    <s v="ABDUL.AHAD"/>
    <s v="Accepted"/>
    <s v="Online Transfer"/>
    <s v="Conversion"/>
    <s v="-"/>
    <s v="-"/>
    <n v="0"/>
  </r>
  <r>
    <n v="83"/>
    <x v="1"/>
    <s v="APZ-843"/>
    <n v="1011747"/>
    <s v="S00111748"/>
    <s v="2024-01-03 09:17:00"/>
    <n v="13000"/>
    <s v="Accepted"/>
    <x v="16"/>
    <s v="Eligible"/>
    <n v="13000"/>
    <n v="13000"/>
    <d v="2026-01-09T00:00:00"/>
    <s v="ABDUL.AHAD"/>
    <s v="Accepted"/>
    <s v="Online Transfer"/>
    <s v="Renewal"/>
    <s v="-"/>
    <s v="-"/>
    <n v="0"/>
  </r>
  <r>
    <n v="84"/>
    <x v="1"/>
    <s v="AGS-688"/>
    <s v="Q043648"/>
    <n v="6021133"/>
    <s v="2024-01-02 13:24:47"/>
    <n v="13000"/>
    <s v="Accepted"/>
    <x v="16"/>
    <s v="Eligible"/>
    <n v="13000"/>
    <n v="13000"/>
    <d v="2026-01-09T00:00:00"/>
    <s v="ABDUL.AHAD"/>
    <s v="Accepted"/>
    <s v="Cash Deposit"/>
    <s v="Renewal"/>
    <s v="-"/>
    <s v="-"/>
    <n v="0"/>
  </r>
  <r>
    <n v="85"/>
    <x v="1"/>
    <s v="LEF17-6749"/>
    <s v="PK10B132028"/>
    <n v="10032105"/>
    <s v="2025-01-02 00:00:00"/>
    <n v="12000"/>
    <s v="Accepted"/>
    <x v="16"/>
    <s v="Eligible"/>
    <n v="12000"/>
    <n v="12000"/>
    <d v="2026-01-09T00:00:00"/>
    <s v="ABDUL.AHAD"/>
    <s v="Accepted"/>
    <s v="Online Transfer"/>
    <s v="Renewal"/>
    <s v="-"/>
    <s v="-"/>
    <n v="0"/>
  </r>
  <r>
    <n v="86"/>
    <x v="1"/>
    <s v="SKT28102219"/>
    <n v="4810557"/>
    <s v="NR027243"/>
    <s v="2024-01-09 00:00:00"/>
    <n v="15000"/>
    <s v="Accepted"/>
    <x v="16"/>
    <s v="Eligible"/>
    <n v="15000"/>
    <n v="15000"/>
    <d v="2026-01-09T00:00:00"/>
    <s v="ABDUL.AHAD"/>
    <s v="Accepted"/>
    <s v="Online Transfer"/>
    <s v="Renewal"/>
    <s v="-"/>
    <s v="-"/>
    <n v="0"/>
  </r>
  <r>
    <n v="87"/>
    <x v="1"/>
    <s v="BLS-214"/>
    <s v="Q043304"/>
    <s v="ZRE171R-6020803"/>
    <s v="2025-01-15 00:00:00"/>
    <n v="15000"/>
    <s v="Accepted"/>
    <x v="16"/>
    <s v="Eligible"/>
    <n v="15000"/>
    <n v="15000"/>
    <d v="2026-01-08T00:00:00"/>
    <s v="ABDUL.AHAD"/>
    <s v="Accepted"/>
    <s v="Online Transfer"/>
    <s v="Renewal"/>
    <s v="-"/>
    <s v="-"/>
    <n v="0"/>
  </r>
  <r>
    <n v="88"/>
    <x v="1"/>
    <s v="KHI201236"/>
    <n v="517326"/>
    <n v="1010615"/>
    <s v="2023-01-20 11:58:44"/>
    <n v="12000"/>
    <s v="Accepted"/>
    <x v="16"/>
    <s v="Eligible"/>
    <n v="12000"/>
    <n v="12000"/>
    <d v="2026-01-08T00:00:00"/>
    <s v="ABDUL.AHAD"/>
    <s v="Accepted"/>
    <s v="Online Transfer"/>
    <s v="Renewal"/>
    <s v="-"/>
    <s v="-"/>
    <n v="0"/>
  </r>
  <r>
    <n v="89"/>
    <x v="1"/>
    <s v="AGY-939"/>
    <n v="205049"/>
    <n v="1105134"/>
    <s v="2022-01-10 14:24:51"/>
    <n v="13000"/>
    <s v="Accepted"/>
    <x v="16"/>
    <s v="Eligible"/>
    <n v="13000"/>
    <n v="13000"/>
    <d v="2026-01-08T00:00:00"/>
    <s v="ABDUL.AHAD"/>
    <s v="Accepted"/>
    <s v="Online Transfer"/>
    <s v="Renewal"/>
    <s v="-"/>
    <s v="-"/>
    <n v="0"/>
  </r>
  <r>
    <n v="90"/>
    <x v="1"/>
    <s v="AHF-082"/>
    <n v="226302"/>
    <n v="10126307"/>
    <s v="2022-01-15 15:25:06"/>
    <n v="10000"/>
    <s v="Accepted"/>
    <x v="16"/>
    <s v="Eligible"/>
    <n v="10000"/>
    <n v="10000"/>
    <d v="2026-01-07T00:00:00"/>
    <s v="ABDUL.AHAD"/>
    <s v="Accepted"/>
    <s v="Online Transfer"/>
    <s v="Renewal"/>
    <s v="-"/>
    <s v="-"/>
    <n v="0"/>
  </r>
  <r>
    <n v="91"/>
    <x v="1"/>
    <s v="KHI5122124"/>
    <s v="L1ZB51006210"/>
    <s v="NFBGN8527MR009640"/>
    <s v="2022-01-05 20:03:01"/>
    <n v="13000"/>
    <s v="Accepted"/>
    <x v="16"/>
    <s v="Eligible"/>
    <n v="13000"/>
    <n v="13000"/>
    <d v="2026-01-07T00:00:00"/>
    <s v="ABDUL.AHAD"/>
    <s v="Accepted"/>
    <s v="Online Transfer"/>
    <s v="Renewal"/>
    <s v="-"/>
    <s v="-"/>
    <n v="0"/>
  </r>
  <r>
    <n v="92"/>
    <x v="1"/>
    <s v="ADP-367"/>
    <s v="2A30587"/>
    <n v="7018882"/>
    <s v="2024-01-02 11:59:23"/>
    <n v="11500"/>
    <s v="Accepted"/>
    <x v="16"/>
    <s v="Eligible"/>
    <n v="11500"/>
    <n v="11500"/>
    <d v="2026-01-07T00:00:00"/>
    <s v="ABDUL.AHAD"/>
    <s v="Accepted"/>
    <s v="Online Transfer"/>
    <s v="Renewal"/>
    <s v="-"/>
    <s v="-"/>
    <n v="0"/>
  </r>
  <r>
    <n v="93"/>
    <x v="1"/>
    <s v="LEA18-5200"/>
    <s v="Q042177"/>
    <n v="6019642"/>
    <s v="2022-01-15 13:49:20"/>
    <n v="15000"/>
    <s v="Accepted"/>
    <x v="16"/>
    <s v="Eligible"/>
    <n v="15000"/>
    <n v="15000"/>
    <d v="2026-01-06T00:00:00"/>
    <s v="ABDUL.AHAD"/>
    <s v="Accepted"/>
    <s v="Online Transfer"/>
    <s v="Renewal"/>
    <s v="-"/>
    <s v="-"/>
    <n v="0"/>
  </r>
  <r>
    <n v="94"/>
    <x v="1"/>
    <s v="AFZ-272"/>
    <s v="Q082144"/>
    <n v="6059704"/>
    <s v="2022-01-11 16:48:07"/>
    <n v="12500"/>
    <s v="Accepted"/>
    <x v="16"/>
    <s v="Eligible"/>
    <n v="12500"/>
    <n v="12500"/>
    <d v="2026-01-07T00:00:00"/>
    <s v="ABDUL.AHAD"/>
    <s v="Accepted"/>
    <s v="Online Transfer"/>
    <s v="Renewal"/>
    <s v="-"/>
    <s v="-"/>
    <n v="0"/>
  </r>
  <r>
    <n v="95"/>
    <x v="1"/>
    <s v="SKT81222"/>
    <n v="227060"/>
    <n v="10127076"/>
    <s v="2022-01-08 10:22:06"/>
    <n v="14000"/>
    <s v="Accepted"/>
    <x v="16"/>
    <s v="Eligible"/>
    <n v="14000"/>
    <n v="14000"/>
    <d v="2026-01-02T00:00:00"/>
    <s v="ABDUL.AHAD"/>
    <s v="Accepted"/>
    <s v="Online Transfer"/>
    <s v="Renewal"/>
    <s v="-"/>
    <s v="-"/>
    <n v="0"/>
  </r>
  <r>
    <n v="96"/>
    <x v="1"/>
    <s v="BXN-754"/>
    <s v="L15BG7912009"/>
    <s v="NFBFE165XNR001982"/>
    <s v="2026-01-07 00:00:00"/>
    <n v="18000"/>
    <s v="Accepted"/>
    <x v="16"/>
    <s v="Eligible"/>
    <n v="18000"/>
    <n v="18000"/>
    <d v="2026-01-06T00:00:00"/>
    <s v="ABDUL.AHAD"/>
    <s v="Accepted"/>
    <s v="Online Transfer"/>
    <s v="Conversion"/>
    <s v="-"/>
    <s v="-"/>
    <n v="0"/>
  </r>
  <r>
    <n v="97"/>
    <x v="1"/>
    <s v="KHI612311"/>
    <s v="G4NANU677479"/>
    <s v="PMHD841FMNN305543"/>
    <s v="2023-01-06 20:47:36"/>
    <n v="15000"/>
    <s v="Accepted"/>
    <x v="16"/>
    <s v="Eligible"/>
    <n v="15000"/>
    <n v="15000"/>
    <d v="2026-01-06T00:00:00"/>
    <s v="ABDUL.AHAD"/>
    <s v="Accepted"/>
    <s v="Online Transfer"/>
    <s v="Renewal"/>
    <s v="-"/>
    <s v="-"/>
    <n v="0"/>
  </r>
  <r>
    <n v="98"/>
    <x v="1"/>
    <s v="BSX-485"/>
    <s v="Q070911"/>
    <n v="6048396"/>
    <s v="2021-01-18 16:18:41"/>
    <n v="15000"/>
    <s v="Accepted"/>
    <x v="16"/>
    <s v="Eligible"/>
    <n v="15000"/>
    <n v="15000"/>
    <d v="2026-01-06T00:00:00"/>
    <s v="ABDUL.AHAD"/>
    <s v="Accepted"/>
    <s v="Online Transfer"/>
    <s v="Renewal"/>
    <s v="-"/>
    <s v="-"/>
    <n v="0"/>
  </r>
  <r>
    <n v="99"/>
    <x v="1"/>
    <s v="ACD-342"/>
    <s v="G3LALP082861"/>
    <s v="NNATA52AZKP704960"/>
    <s v="2025-01-13 00:00:00"/>
    <n v="14000"/>
    <s v="Accepted"/>
    <x v="16"/>
    <s v="Eligible"/>
    <n v="14000"/>
    <n v="14000"/>
    <d v="2026-01-05T00:00:00"/>
    <s v="ABDUL.AHAD"/>
    <s v="Accepted"/>
    <s v="Online Transfer"/>
    <s v="Renewal"/>
    <s v="-"/>
    <s v="-"/>
    <n v="0"/>
  </r>
  <r>
    <n v="100"/>
    <x v="1"/>
    <s v="BXU-347"/>
    <s v="2A55311"/>
    <s v="NSP151R-9520339"/>
    <s v="2022-01-13 14:06:34"/>
    <n v="12500"/>
    <s v="Accepted"/>
    <x v="16"/>
    <s v="Eligible"/>
    <n v="12500"/>
    <n v="12500"/>
    <d v="2026-01-05T00:00:00"/>
    <s v="ABDUL.AHAD"/>
    <s v="Accepted"/>
    <s v="Online Transfer"/>
    <s v="Renewal"/>
    <s v="-"/>
    <s v="-"/>
    <n v="0"/>
  </r>
  <r>
    <n v="101"/>
    <x v="1"/>
    <s v="BVK-644"/>
    <s v="L15ZB1002908"/>
    <s v="NFBGN9668MR008505"/>
    <s v="2022-01-12 10:55:32"/>
    <n v="13000"/>
    <s v="Accepted"/>
    <x v="16"/>
    <s v="Eligible"/>
    <n v="13000"/>
    <n v="13000"/>
    <d v="2026-01-05T00:00:00"/>
    <s v="ABDUL.AHAD"/>
    <s v="Accepted"/>
    <s v="Online Transfer"/>
    <s v="Renewal"/>
    <s v="-"/>
    <s v="-"/>
    <n v="0"/>
  </r>
  <r>
    <n v="102"/>
    <x v="1"/>
    <s v="BUX-851"/>
    <s v="2A39101"/>
    <s v="R9514568"/>
    <s v="2021-12-07 11:03:07"/>
    <n v="12500"/>
    <s v="Accepted"/>
    <x v="16"/>
    <s v="Eligible"/>
    <n v="12500"/>
    <n v="12500"/>
    <d v="2026-01-05T00:00:00"/>
    <s v="ABDUL.AHAD"/>
    <s v="Accepted"/>
    <s v="Online Transfer"/>
    <s v="Renewal"/>
    <s v="-"/>
    <s v="-"/>
    <n v="0"/>
  </r>
  <r>
    <n v="103"/>
    <x v="1"/>
    <s v="BTU-986"/>
    <s v="6R165824"/>
    <s v="H1065827"/>
    <s v="2025-01-15 00:00:00"/>
    <n v="15000"/>
    <s v="Accepted"/>
    <x v="16"/>
    <s v="Eligible"/>
    <n v="15000"/>
    <n v="15000"/>
    <d v="2026-01-05T00:00:00"/>
    <s v="ABDUL.AHAD"/>
    <s v="Accepted"/>
    <s v="Cash Deposit"/>
    <s v="Renewal"/>
    <s v="-"/>
    <s v="-"/>
    <n v="0"/>
  </r>
  <r>
    <n v="104"/>
    <x v="1"/>
    <s v="BSS-126"/>
    <n v="820427"/>
    <n v="2015291"/>
    <s v="2022-01-11 17:25:00"/>
    <n v="12500"/>
    <s v="Accepted"/>
    <x v="16"/>
    <s v="Eligible"/>
    <n v="12500"/>
    <n v="12500"/>
    <d v="2026-01-04T00:00:00"/>
    <s v="ABDUL.AHAD"/>
    <s v="Accepted"/>
    <s v="Online Transfer"/>
    <s v="Renewal"/>
    <s v="-"/>
    <s v="-"/>
    <n v="0"/>
  </r>
  <r>
    <n v="105"/>
    <x v="1"/>
    <s v="BK-8841"/>
    <s v="Z14810629"/>
    <s v="R027319"/>
    <s v="2022-12-24 11:18:07"/>
    <n v="12000"/>
    <s v="Accepted"/>
    <x v="16"/>
    <s v="Eligible"/>
    <n v="12000"/>
    <n v="12000"/>
    <d v="2026-01-03T00:00:00"/>
    <s v="ABDUL.AHAD"/>
    <s v="Accepted"/>
    <s v="Online Transfer"/>
    <s v="Renewal"/>
    <s v="-"/>
    <s v="-"/>
    <n v="0"/>
  </r>
  <r>
    <n v="106"/>
    <x v="1"/>
    <s v="BUX-151"/>
    <s v="Q081875"/>
    <n v="6059368"/>
    <s v="2021-11-10 20:29:22"/>
    <n v="9000"/>
    <s v="Accepted"/>
    <x v="16"/>
    <s v="Eligible"/>
    <n v="9000"/>
    <n v="9000"/>
    <d v="2026-01-09T00:00:00"/>
    <s v="ABDUL.AHAD"/>
    <s v="Accepted"/>
    <s v="Cash"/>
    <s v="Renewal"/>
    <s v="-"/>
    <s v="-"/>
    <n v="0"/>
  </r>
  <r>
    <n v="107"/>
    <x v="1"/>
    <s v="BVK-712"/>
    <s v="L15Z8-1002809"/>
    <s v="NFBGN9668MR008388"/>
    <s v="2022-01-10 15:00:31"/>
    <n v="13000"/>
    <s v="Accepted"/>
    <x v="16"/>
    <s v="Eligible"/>
    <n v="13000"/>
    <n v="13000"/>
    <d v="2026-01-02T00:00:00"/>
    <s v="ABDUL.AHAD"/>
    <s v="Accepted"/>
    <s v="Online Transfer"/>
    <s v="Renewal"/>
    <s v="-"/>
    <s v="-"/>
    <n v="0"/>
  </r>
  <r>
    <n v="108"/>
    <x v="1"/>
    <s v="BVH-505"/>
    <s v="Q095910"/>
    <s v="ZRE171R-6073444"/>
    <s v="2025-01-15 00:00:00"/>
    <n v="15000"/>
    <s v="Accepted"/>
    <x v="16"/>
    <s v="Eligible"/>
    <n v="15000"/>
    <n v="15000"/>
    <d v="2026-01-03T00:00:00"/>
    <s v="ABDUL.AHAD"/>
    <s v="Accepted"/>
    <s v="Cash Deposit"/>
    <s v="Renewal"/>
    <s v="-"/>
    <s v="-"/>
    <n v="0"/>
  </r>
  <r>
    <n v="109"/>
    <x v="1"/>
    <s v="KW-4856"/>
    <s v="3H1968"/>
    <n v="7101226"/>
    <s v="2022-01-05 18:52:13"/>
    <n v="12500"/>
    <s v="Accepted"/>
    <x v="16"/>
    <s v="Eligible"/>
    <n v="12500"/>
    <n v="12500"/>
    <d v="2026-01-02T00:00:00"/>
    <s v="ABDUL.AHAD"/>
    <s v="Accepted"/>
    <s v="Cash Deposit"/>
    <s v="Renewal"/>
    <s v="-"/>
    <s v="-"/>
    <n v="0"/>
  </r>
  <r>
    <n v="110"/>
    <x v="1"/>
    <s v="CAH-5356"/>
    <s v="0KG546"/>
    <n v="7100383"/>
    <s v="2022-01-12 11:18:08"/>
    <n v="15000"/>
    <s v="Accepted"/>
    <x v="16"/>
    <s v="Eligible"/>
    <n v="15000"/>
    <n v="15000"/>
    <d v="2026-01-02T00:00:00"/>
    <s v="ABDUL.AHAD"/>
    <s v="Accepted"/>
    <s v="Cash Deposit"/>
    <s v="Renewal"/>
    <s v="-"/>
    <s v="-"/>
    <n v="0"/>
  </r>
  <r>
    <n v="111"/>
    <x v="1"/>
    <s v="BSG-041"/>
    <n v="140574"/>
    <n v="1040562"/>
    <s v="2024-01-17 15:51:59"/>
    <n v="15000"/>
    <s v="Accepted"/>
    <x v="16"/>
    <s v="Eligible"/>
    <n v="15000"/>
    <n v="15000"/>
    <d v="2026-01-02T00:00:00"/>
    <s v="ABDUL.AHAD"/>
    <s v="Accepted"/>
    <s v="Online Transfer"/>
    <s v="Renewal"/>
    <s v="-"/>
    <s v="-"/>
    <n v="0"/>
  </r>
  <r>
    <n v="112"/>
    <x v="1"/>
    <s v="BJ-9189"/>
    <s v="2TRA907025"/>
    <s v="TGN156R-0444444"/>
    <s v="2024-01-09 00:00:00"/>
    <n v="15000"/>
    <s v="Accepted"/>
    <x v="16"/>
    <s v="Eligible"/>
    <n v="15000"/>
    <n v="15000"/>
    <d v="2026-01-02T00:00:00"/>
    <s v="ABDUL.AHAD"/>
    <s v="Accepted"/>
    <s v="Online Transfer"/>
    <s v="Renewal"/>
    <s v="-"/>
    <s v="-"/>
    <n v="0"/>
  </r>
  <r>
    <n v="113"/>
    <x v="1"/>
    <s v="BK-0309"/>
    <n v="324304"/>
    <s v="P515573"/>
    <s v="2022-01-13 17:24:01"/>
    <n v="15000"/>
    <s v="Accepted"/>
    <x v="16"/>
    <s v="Eligible"/>
    <n v="15000"/>
    <n v="15000"/>
    <d v="2026-01-02T00:00:00"/>
    <s v="ABDUL.AHAD"/>
    <s v="Accepted"/>
    <s v="Online Transfer"/>
    <s v="Renewal"/>
    <s v="-"/>
    <s v="-"/>
    <n v="0"/>
  </r>
  <r>
    <n v="114"/>
    <x v="1"/>
    <s v="BVM-339"/>
    <s v="Q356574"/>
    <s v="ZRE172R-7055750"/>
    <s v="2023-01-16 14:54:00"/>
    <n v="14000"/>
    <s v="Accepted"/>
    <x v="16"/>
    <s v="Eligible"/>
    <n v="14000"/>
    <n v="14000"/>
    <d v="2026-01-01T00:00:00"/>
    <s v="ABDUL.AHAD"/>
    <s v="Accepted"/>
    <s v="Online Transfer"/>
    <s v="Renewal"/>
    <s v="-"/>
    <s v="-"/>
    <n v="0"/>
  </r>
  <r>
    <n v="115"/>
    <x v="1"/>
    <s v="BTA-691"/>
    <s v="Z16915834"/>
    <s v="BTA-2"/>
    <s v="2023-01-04 17:51:41"/>
    <n v="11000"/>
    <s v="Accepted"/>
    <x v="16"/>
    <s v="Eligible"/>
    <n v="11000"/>
    <n v="11000"/>
    <d v="2026-01-02T00:00:00"/>
    <s v="ABDUL.AHAD"/>
    <s v="Accepted"/>
    <s v="Online Transfer"/>
    <s v="Renewal"/>
    <s v="-"/>
    <s v="-"/>
    <n v="0"/>
  </r>
  <r>
    <n v="116"/>
    <x v="1"/>
    <s v="LEB20-1073"/>
    <n v="574824"/>
    <n v="4200600"/>
    <s v="2021-12-22 15:15:45"/>
    <n v="13000"/>
    <s v="Accepted"/>
    <x v="16"/>
    <s v="Eligible"/>
    <n v="13000"/>
    <n v="13000"/>
    <d v="2026-01-02T00:00:00"/>
    <s v="ABDUL.AHAD"/>
    <s v="Accepted"/>
    <s v="Online Transfer"/>
    <s v="Renewal"/>
    <s v="-"/>
    <s v="-"/>
    <n v="0"/>
  </r>
  <r>
    <n v="117"/>
    <x v="1"/>
    <s v="LHE6122178"/>
    <s v="Q083166"/>
    <n v="6060678"/>
    <s v="2021-12-06 17:22:54"/>
    <n v="14000"/>
    <s v="Accepted"/>
    <x v="16"/>
    <s v="Eligible"/>
    <n v="14000"/>
    <n v="14000"/>
    <d v="2026-01-01T00:00:00"/>
    <s v="ABDUL.AHAD"/>
    <s v="Accepted"/>
    <s v="Online Transfer"/>
    <s v="Renewal"/>
    <s v="-"/>
    <s v="-"/>
    <n v="0"/>
  </r>
  <r>
    <n v="118"/>
    <x v="1"/>
    <s v="AKK-075"/>
    <n v="12939581"/>
    <s v="R042996"/>
    <s v="2022-01-10 21:33:07"/>
    <n v="13000"/>
    <s v="Accepted"/>
    <x v="16"/>
    <s v="Eligible"/>
    <n v="13000"/>
    <n v="13000"/>
    <d v="2026-01-01T00:00:00"/>
    <s v="ABDUL.AHAD"/>
    <s v="Accepted"/>
    <s v="Online Transfer"/>
    <s v="Renewal"/>
    <s v="-"/>
    <s v="-"/>
    <n v="0"/>
  </r>
  <r>
    <n v="120"/>
    <x v="1"/>
    <s v="BUS-909"/>
    <s v="2A38135"/>
    <s v="NSP150R-7023937"/>
    <s v="2024-01-15 00:00:00"/>
    <n v="12000"/>
    <s v="Accepted"/>
    <x v="16"/>
    <s v="Eligible"/>
    <n v="12000"/>
    <n v="12000"/>
    <d v="2026-01-01T00:00:00"/>
    <s v="ABDUL.AHAD"/>
    <s v="Accepted"/>
    <s v="Online Transfer"/>
    <s v="Renewal"/>
    <s v="-"/>
    <s v="-"/>
    <n v="0"/>
  </r>
  <r>
    <n v="121"/>
    <x v="1"/>
    <s v="AMS-970"/>
    <s v="2A58743"/>
    <n v="7037320"/>
    <s v="2022-12-05 16:19:00"/>
    <n v="1333"/>
    <s v="Accepted"/>
    <x v="16"/>
    <s v="Eligible"/>
    <n v="1333"/>
    <n v="1333"/>
    <d v="2026-01-02T00:00:00"/>
    <s v="ABDUL.AHAD"/>
    <s v="Accepted"/>
    <s v="Cheque Deposit"/>
    <s v="Renewal"/>
    <s v="-"/>
    <s v="-"/>
    <n v="0"/>
  </r>
  <r>
    <n v="122"/>
    <x v="1"/>
    <s v="LES17-4038"/>
    <n v="19342"/>
    <n v="19207"/>
    <d v="2026-01-08T00:00:00"/>
    <n v="7500"/>
    <s v="Manual Adjust"/>
    <x v="16"/>
    <s v="Eligible"/>
    <n v="7500"/>
    <n v="7500"/>
    <d v="2026-01-06T00:00:00"/>
    <s v="ABDUL.AHAD"/>
    <s v="Manually"/>
    <s v="Cash Deposit"/>
    <s v="Renewal"/>
    <s v="-"/>
    <s v="-"/>
    <m/>
  </r>
  <r>
    <n v="123"/>
    <x v="1"/>
    <s v="OK19-948"/>
    <s v="PKT994002"/>
    <s v="SV308PK01110503"/>
    <d v="2026-01-08T00:00:00"/>
    <n v="7500"/>
    <s v="Manual Adjust"/>
    <x v="16"/>
    <s v="Eligible"/>
    <n v="7500"/>
    <n v="7500"/>
    <d v="2026-01-06T00:00:00"/>
    <s v="ABDUL.AHAD"/>
    <s v="Manually"/>
    <s v="Cash Deposit"/>
    <s v="Renewal"/>
    <s v="-"/>
    <s v="-"/>
    <m/>
  </r>
  <r>
    <n v="124"/>
    <x v="1"/>
    <s v="BPG-957"/>
    <s v="PK136397"/>
    <n v="10036376"/>
    <d v="2026-01-09T00:00:00"/>
    <n v="8217"/>
    <s v="Manual Adjust"/>
    <x v="16"/>
    <s v="Eligible"/>
    <n v="8217"/>
    <n v="8217"/>
    <d v="2026-01-12T00:00:00"/>
    <s v="ABDUL.AHAD"/>
    <s v="Manually"/>
    <s v="Cheque"/>
    <s v="Renewal"/>
    <s v="-"/>
    <s v="-"/>
    <m/>
  </r>
  <r>
    <n v="125"/>
    <x v="1"/>
    <s v="BPG-956"/>
    <s v="PKK135083"/>
    <s v="A5115"/>
    <d v="2026-01-09T00:00:00"/>
    <n v="8217"/>
    <s v="Manual Adjust"/>
    <x v="16"/>
    <s v="Eligible"/>
    <n v="8217"/>
    <n v="8217"/>
    <d v="2026-01-12T00:00:00"/>
    <s v="ABDUL.AHAD"/>
    <s v="Manually"/>
    <s v="Cheque"/>
    <s v="Renewal"/>
    <s v="-"/>
    <s v="-"/>
    <m/>
  </r>
  <r>
    <n v="126"/>
    <x v="1"/>
    <s v="BNS-275"/>
    <s v="PK751355"/>
    <s v="PK01289899"/>
    <d v="2026-01-09T00:00:00"/>
    <n v="8217"/>
    <s v="Manual Adjust"/>
    <x v="16"/>
    <s v="Eligible"/>
    <n v="8217"/>
    <n v="8217"/>
    <d v="2026-01-12T00:00:00"/>
    <s v="ABDUL.AHAD"/>
    <s v="Manually"/>
    <s v="Cheque"/>
    <s v="Renewal"/>
    <s v="-"/>
    <s v="-"/>
    <m/>
  </r>
  <r>
    <n v="127"/>
    <x v="1"/>
    <s v="CY-1023"/>
    <n v="986475"/>
    <n v="1102955"/>
    <d v="2026-01-09T00:00:00"/>
    <n v="8217"/>
    <s v="Manual Adjust"/>
    <x v="16"/>
    <s v="Eligible"/>
    <n v="8217"/>
    <n v="8217"/>
    <d v="2026-01-12T00:00:00"/>
    <s v="ABDUL.AHAD"/>
    <s v="Manually"/>
    <s v="Cheque"/>
    <s v="Renewal"/>
    <s v="-"/>
    <s v="-"/>
    <m/>
  </r>
  <r>
    <n v="128"/>
    <x v="1"/>
    <s v="BPG-960"/>
    <s v="PK135006"/>
    <s v="A0035024"/>
    <d v="2026-01-09T00:00:00"/>
    <n v="8217"/>
    <s v="Manual Adjust"/>
    <x v="16"/>
    <s v="Eligible"/>
    <n v="8217"/>
    <n v="8217"/>
    <d v="2026-01-12T00:00:00"/>
    <s v="ABDUL.AHAD"/>
    <s v="Manually"/>
    <s v="Cheque"/>
    <s v="Renewal"/>
    <s v="-"/>
    <s v="-"/>
    <m/>
  </r>
  <r>
    <n v="129"/>
    <x v="1"/>
    <s v="BXS-181"/>
    <s v="K12MR1007910"/>
    <s v="NF1SZC63S00107908"/>
    <d v="2026-01-15T00:00:00"/>
    <n v="11455"/>
    <s v="Manual Adjust"/>
    <x v="16"/>
    <s v="Eligible"/>
    <n v="11455"/>
    <n v="11455"/>
    <d v="2026-01-19T00:00:00"/>
    <s v="ABDUL.AHAD"/>
    <s v="Manually"/>
    <s v="Cheque"/>
    <s v="Renewal"/>
    <s v="-"/>
    <s v="-"/>
    <m/>
  </r>
  <r>
    <n v="130"/>
    <x v="1"/>
    <s v="AME-321"/>
    <s v="2A57699"/>
    <n v="7036487"/>
    <d v="2026-01-19T00:00:00"/>
    <n v="11280"/>
    <s v="Manual Adjust"/>
    <x v="16"/>
    <s v="Eligible"/>
    <n v="11280"/>
    <n v="11280"/>
    <d v="2026-01-20T00:00:00"/>
    <s v="ABDUL.AHAD"/>
    <s v="Manually"/>
    <s v="Cash"/>
    <s v="Renewal"/>
    <s v="-"/>
    <s v="-"/>
    <m/>
  </r>
  <r>
    <n v="131"/>
    <x v="1"/>
    <s v="AMD-043"/>
    <s v="2A57702"/>
    <n v="7036486"/>
    <d v="2026-01-19T00:00:00"/>
    <n v="11280"/>
    <s v="Manual Adjust"/>
    <x v="16"/>
    <s v="Eligible"/>
    <n v="11280"/>
    <n v="11280"/>
    <d v="2026-01-20T00:00:00"/>
    <s v="ABDUL.AHAD"/>
    <s v="Manually"/>
    <s v="Cash"/>
    <s v="Renewal"/>
    <s v="-"/>
    <s v="-"/>
    <m/>
  </r>
  <r>
    <n v="132"/>
    <x v="1"/>
    <s v="AME-157"/>
    <s v="2A57701"/>
    <n v="7036481"/>
    <d v="2026-01-19T00:00:00"/>
    <n v="11280"/>
    <s v="Manual Adjust"/>
    <x v="16"/>
    <s v="Eligible"/>
    <n v="11280"/>
    <n v="11280"/>
    <d v="2026-01-20T00:00:00"/>
    <s v="ABDUL.AHAD"/>
    <s v="Manually"/>
    <s v="Cash"/>
    <s v="Renewal"/>
    <s v="-"/>
    <s v="-"/>
    <m/>
  </r>
  <r>
    <n v="133"/>
    <x v="1"/>
    <s v="ACN-285"/>
    <s v="PK10K170560"/>
    <s v="NF1AVK31H10070559"/>
    <d v="2026-01-20T00:00:00"/>
    <n v="10000"/>
    <s v="Manual Adjust"/>
    <x v="16"/>
    <s v="Eligible"/>
    <n v="10000"/>
    <n v="10000"/>
    <d v="2026-01-19T00:00:00"/>
    <s v="ABDUL.AHAD"/>
    <s v="Manually"/>
    <s v="Online Transfer"/>
    <s v="Renewal"/>
    <s v="-"/>
    <s v="-"/>
    <m/>
  </r>
  <r>
    <n v="134"/>
    <x v="1"/>
    <s v="AEX-923"/>
    <s v="PK10B216824"/>
    <s v="A1J310PK10116818"/>
    <d v="2026-01-20T00:00:00"/>
    <n v="10000"/>
    <s v="Manual Adjust"/>
    <x v="16"/>
    <s v="Eligible"/>
    <n v="10000"/>
    <n v="10000"/>
    <d v="2026-01-19T00:00:00"/>
    <s v="ABDUL.AHAD"/>
    <s v="Manually"/>
    <s v="Online Transfer"/>
    <s v="Renewal"/>
    <s v="-"/>
    <s v="-"/>
    <m/>
  </r>
  <r>
    <n v="135"/>
    <x v="1"/>
    <s v="LC-1064"/>
    <s v="1GD5287462"/>
    <s v="R-5558776"/>
    <d v="2026-01-28T00:00:00"/>
    <n v="10000"/>
    <s v="Manual Adjust"/>
    <x v="16"/>
    <s v="Eligible"/>
    <n v="6681"/>
    <n v="6681"/>
    <d v="2026-01-29T00:00:00"/>
    <s v="ABDUL.AHAD"/>
    <s v="Manually"/>
    <s v="Online Transfer"/>
    <s v="Renewal"/>
    <s v="-"/>
    <s v="-"/>
    <m/>
  </r>
  <r>
    <n v="136"/>
    <x v="1"/>
    <s v="BGC-215"/>
    <s v="PKF625855"/>
    <s v="BGC-215"/>
    <d v="2026-01-28T00:00:00"/>
    <n v="10340"/>
    <s v="Manual Adjust"/>
    <x v="16"/>
    <s v="Eligible"/>
    <n v="10340"/>
    <n v="10340"/>
    <d v="2026-01-29T00:00:00"/>
    <s v="ABDUL.AHAD"/>
    <s v="Manually"/>
    <s v="Cheque"/>
    <s v="Renewal"/>
    <s v="-"/>
    <s v="-"/>
    <m/>
  </r>
  <r>
    <n v="137"/>
    <x v="1"/>
    <s v="BXE-897"/>
    <s v="NF1AVK31H10098360"/>
    <s v="PK10K198343"/>
    <d v="2026-01-29T00:00:00"/>
    <n v="9000"/>
    <s v="Manual Adjust"/>
    <x v="16"/>
    <s v="Eligible"/>
    <n v="8217"/>
    <n v="8217"/>
    <d v="2026-01-29T00:00:00"/>
    <s v="ABDUL.AHAD"/>
    <s v="Manually"/>
    <s v="Online Transfer"/>
    <s v="Renewal"/>
    <s v="-"/>
    <s v="-"/>
    <m/>
  </r>
  <r>
    <n v="138"/>
    <x v="1"/>
    <s v="BXE-890"/>
    <s v="PK10K198292"/>
    <s v="NF1AVK31H10098292"/>
    <d v="2026-01-29T00:00:00"/>
    <n v="9000"/>
    <s v="Manual Adjust"/>
    <x v="16"/>
    <s v="Eligible"/>
    <n v="8217"/>
    <n v="8217"/>
    <d v="2026-01-29T00:00:00"/>
    <s v="ABDUL.AHAD"/>
    <s v="Manually"/>
    <s v="Online Transfer"/>
    <s v="Renewal"/>
    <s v="-"/>
    <s v="-"/>
    <m/>
  </r>
  <r>
    <n v="139"/>
    <x v="1"/>
    <s v="AUE-836"/>
    <s v="2A72087"/>
    <s v="NSP150R-7049249"/>
    <d v="2026-01-31T00:00:00"/>
    <n v="7520"/>
    <s v="Manual Adjust"/>
    <x v="16"/>
    <s v="Eligible"/>
    <n v="7520"/>
    <n v="7520"/>
    <d v="2026-01-30T00:00:00"/>
    <s v="ABDUL.AHAD"/>
    <s v="Manually"/>
    <s v="Cheque"/>
    <s v="Renewal"/>
    <s v="-"/>
    <s v="-"/>
    <m/>
  </r>
  <r>
    <n v="140"/>
    <x v="1"/>
    <s v="AUE-968"/>
    <s v="2A72083"/>
    <s v="NSP150R-7049256"/>
    <d v="2026-01-31T00:00:00"/>
    <n v="7520"/>
    <s v="Manual Adjust"/>
    <x v="16"/>
    <s v="Eligible"/>
    <n v="7520"/>
    <n v="7520"/>
    <d v="2026-01-30T00:00:00"/>
    <s v="ABDUL.AHAD"/>
    <s v="Manually"/>
    <s v="Cheque"/>
    <s v="Renewal"/>
    <s v="-"/>
    <s v="-"/>
    <m/>
  </r>
  <r>
    <n v="141"/>
    <x v="1"/>
    <s v="KHI152202519"/>
    <s v="2A72995"/>
    <s v="NSP150R-7050116"/>
    <s v="2025-02-15 15:56:09"/>
    <n v="15000"/>
    <s v="Accepted"/>
    <x v="17"/>
    <s v="Eligible"/>
    <n v="15000"/>
    <n v="15000"/>
    <d v="2026-01-31T00:00:00"/>
    <s v="HUZAIFA.KHAN"/>
    <s v="Accepted"/>
    <s v="Online Transfer"/>
    <s v="Renewal"/>
    <s v="-"/>
    <s v="-"/>
    <n v="0"/>
  </r>
  <r>
    <n v="142"/>
    <x v="1"/>
    <s v="CBU-814"/>
    <s v="Q10935"/>
    <n v="6086867"/>
    <s v="2025-01-30 18:09:06"/>
    <n v="13000"/>
    <s v="Accepted"/>
    <x v="17"/>
    <s v="Eligible"/>
    <n v="13000"/>
    <n v="13000"/>
    <d v="2026-01-29T00:00:00"/>
    <s v="HUZAIFA.KHAN"/>
    <s v="Accepted"/>
    <s v="Online Transfer"/>
    <s v="Renewal"/>
    <s v="-"/>
    <s v="-"/>
    <n v="0"/>
  </r>
  <r>
    <n v="143"/>
    <x v="1"/>
    <s v="ANX-009"/>
    <s v="ANX-009"/>
    <s v="NZT240-0037298"/>
    <s v="2025-01-28 15:54:27"/>
    <n v="15000"/>
    <s v="Accepted"/>
    <x v="17"/>
    <s v="Eligible"/>
    <n v="15000"/>
    <n v="15000"/>
    <d v="2026-01-29T00:00:00"/>
    <s v="HUZAIFA.KHAN"/>
    <s v="Accepted"/>
    <s v="Online Transfer"/>
    <s v="Renewal"/>
    <s v="-"/>
    <s v="-"/>
    <n v="0"/>
  </r>
  <r>
    <n v="144"/>
    <x v="1"/>
    <s v="BVJ-887"/>
    <s v="Q086949"/>
    <n v="6064403"/>
    <s v="2021-12-31 17:45:27"/>
    <n v="15000"/>
    <s v="Pending"/>
    <x v="17"/>
    <s v="Eligible"/>
    <n v="15000"/>
    <n v="15000"/>
    <d v="2026-01-29T00:00:00"/>
    <s v="HUZAIFA.KHAN"/>
    <s v="Accepted"/>
    <s v="Online Transfer"/>
    <s v="Conversion"/>
    <s v="-"/>
    <s v="-"/>
    <n v="0"/>
  </r>
  <r>
    <n v="145"/>
    <x v="1"/>
    <s v="MN14-4977"/>
    <s v="Y963291"/>
    <n v="1402183620"/>
    <s v="2025-02-11 13:23:52"/>
    <n v="13000"/>
    <s v="Accepted"/>
    <x v="17"/>
    <s v="Eligible"/>
    <n v="13000"/>
    <n v="13000"/>
    <d v="2026-01-28T00:00:00"/>
    <s v="HUZAIFA.KHAN"/>
    <s v="Accepted"/>
    <s v="Online Transfer"/>
    <s v="Renewal"/>
    <s v="-"/>
    <s v="-"/>
    <n v="0"/>
  </r>
  <r>
    <n v="146"/>
    <x v="1"/>
    <s v="CBA-935"/>
    <s v="Q372296"/>
    <s v="R7071505"/>
    <s v="2025-02-10 11:58:28"/>
    <n v="12000"/>
    <s v="Accepted"/>
    <x v="17"/>
    <s v="Eligible"/>
    <n v="12000"/>
    <n v="12000"/>
    <d v="2026-01-28T00:00:00"/>
    <s v="HUZAIFA.KHAN"/>
    <s v="Accepted"/>
    <s v="Online Transfer"/>
    <s v="Renewal"/>
    <s v="-"/>
    <s v="-"/>
    <n v="0"/>
  </r>
  <r>
    <n v="147"/>
    <x v="1"/>
    <s v="BYN-361"/>
    <s v="R271951"/>
    <s v="H1171938"/>
    <s v="2026-01-27 00:00:00"/>
    <n v="13000"/>
    <s v="Accepted"/>
    <x v="17"/>
    <s v="Eligible"/>
    <n v="13000"/>
    <n v="13000"/>
    <d v="2026-01-27T00:00:00"/>
    <s v="HUZAIFA.KHAN"/>
    <s v="Accepted"/>
    <s v="Online Transfer"/>
    <s v="Conversion"/>
    <s v="-"/>
    <s v="-"/>
    <n v="0"/>
  </r>
  <r>
    <n v="148"/>
    <x v="1"/>
    <s v="BYS-916"/>
    <s v="2A59510"/>
    <s v="R-9521550"/>
    <s v="2025-01-31 18:52:27"/>
    <n v="13000"/>
    <s v="Accepted"/>
    <x v="17"/>
    <s v="Eligible"/>
    <n v="13000"/>
    <n v="13000"/>
    <d v="2026-01-26T00:00:00"/>
    <s v="HUZAIFA.KHAN"/>
    <s v="Accepted"/>
    <s v="Online Transfer"/>
    <s v="Renewal"/>
    <s v="-"/>
    <s v="-"/>
    <n v="0"/>
  </r>
  <r>
    <n v="149"/>
    <x v="1"/>
    <s v="DJ-006"/>
    <s v="2A08509"/>
    <s v="NSP150R-7004861"/>
    <s v="2025-02-10 12:48:45"/>
    <n v="13000"/>
    <s v="Accepted"/>
    <x v="17"/>
    <s v="Eligible"/>
    <n v="13000"/>
    <n v="13000"/>
    <d v="2026-01-27T00:00:00"/>
    <s v="HUZAIFA.KHAN"/>
    <s v="Accepted"/>
    <s v="Online Transfer"/>
    <s v="Renewal"/>
    <s v="-"/>
    <s v="-"/>
    <n v="0"/>
  </r>
  <r>
    <n v="150"/>
    <x v="1"/>
    <s v="BVA-089"/>
    <s v="KF-H592523"/>
    <s v="LA350S-0089031"/>
    <s v="2025-02-08 17:11:26"/>
    <n v="11500"/>
    <s v="Accepted"/>
    <x v="17"/>
    <s v="Eligible"/>
    <n v="11500"/>
    <n v="11500"/>
    <d v="2026-01-26T00:00:00"/>
    <s v="HUZAIFA.KHAN"/>
    <s v="Accepted"/>
    <s v="Online Transfer"/>
    <s v="Renewal"/>
    <s v="-"/>
    <s v="-"/>
    <n v="0"/>
  </r>
  <r>
    <n v="151"/>
    <x v="1"/>
    <s v="KV-9242"/>
    <s v="PKT-317338"/>
    <s v="R-308PK4211993"/>
    <s v="2024-02-07 10:49:20"/>
    <n v="13000"/>
    <s v="Accepted"/>
    <x v="17"/>
    <s v="Eligible"/>
    <n v="13000"/>
    <n v="13000"/>
    <d v="2026-01-26T00:00:00"/>
    <s v="HUZAIFA.KHAN"/>
    <s v="Accepted"/>
    <s v="Online Transfer"/>
    <s v="Renewal"/>
    <s v="-"/>
    <s v="-"/>
    <n v="0"/>
  </r>
  <r>
    <n v="152"/>
    <x v="1"/>
    <s v="KHI151202430"/>
    <n v="51021070"/>
    <s v="036134"/>
    <s v="2024-01-15 17:02:08"/>
    <n v="15000"/>
    <s v="Accepted"/>
    <x v="17"/>
    <s v="Eligible"/>
    <n v="15000"/>
    <n v="15000"/>
    <d v="2026-01-24T00:00:00"/>
    <s v="HUZAIFA.KHAN"/>
    <s v="Accepted"/>
    <s v="Online Transfer"/>
    <s v="Renewal"/>
    <s v="-"/>
    <s v="-"/>
    <n v="0"/>
  </r>
  <r>
    <n v="153"/>
    <x v="1"/>
    <s v="BBX-231"/>
    <s v="K6A-8819238"/>
    <s v="HA25S-826419"/>
    <s v="2025-02-08 14:12:54"/>
    <n v="12500"/>
    <s v="Accepted"/>
    <x v="17"/>
    <s v="Eligible"/>
    <n v="12500"/>
    <n v="12500"/>
    <d v="2026-01-24T00:00:00"/>
    <s v="HUZAIFA.KHAN"/>
    <s v="Accepted"/>
    <s v="Online Transfer"/>
    <s v="Renewal"/>
    <s v="-"/>
    <s v="-"/>
    <n v="0"/>
  </r>
  <r>
    <n v="154"/>
    <x v="1"/>
    <s v="AKL-810"/>
    <s v="D17A91401177"/>
    <s v="NFBES86B46R137447"/>
    <s v="2025-02-08 11:31:54"/>
    <n v="13000"/>
    <s v="Accepted"/>
    <x v="17"/>
    <s v="Eligible"/>
    <n v="13000"/>
    <n v="13000"/>
    <d v="2026-01-24T00:00:00"/>
    <s v="HUZAIFA.KHAN"/>
    <s v="Accepted"/>
    <s v="Online Transfer"/>
    <s v="Renewal"/>
    <s v="-"/>
    <s v="-"/>
    <n v="0"/>
  </r>
  <r>
    <n v="155"/>
    <x v="1"/>
    <s v="MIRKH122025"/>
    <s v="GUN126R-5567318"/>
    <s v="1GD1679488"/>
    <s v="2025-02-01 18:07:17"/>
    <n v="15000"/>
    <s v="Accepted"/>
    <x v="17"/>
    <s v="Eligible"/>
    <n v="15000"/>
    <n v="15000"/>
    <d v="2026-01-24T00:00:00"/>
    <s v="HUZAIFA.KHAN"/>
    <s v="Accepted"/>
    <s v="Online Transfer"/>
    <s v="Renewal"/>
    <s v="-"/>
    <s v="-"/>
    <n v="0"/>
  </r>
  <r>
    <n v="156"/>
    <x v="1"/>
    <s v="BM-9640"/>
    <n v="24431522930"/>
    <s v="BM-9640"/>
    <s v="2025-01-23 15:34:22"/>
    <n v="13000"/>
    <s v="Accepted"/>
    <x v="17"/>
    <s v="Eligible"/>
    <n v="13000"/>
    <n v="13000"/>
    <d v="2026-01-23T00:00:00"/>
    <s v="HUZAIFA.KHAN"/>
    <s v="Accepted"/>
    <s v="Online Transfer"/>
    <s v="Renewal"/>
    <s v="-"/>
    <s v="-"/>
    <n v="0"/>
  </r>
  <r>
    <n v="157"/>
    <x v="1"/>
    <s v="KQU-9996"/>
    <s v="Y239747"/>
    <s v="EG239710"/>
    <s v="2025-02-03 19:31:22"/>
    <n v="10000"/>
    <s v="Accepted"/>
    <x v="17"/>
    <s v="Eligible"/>
    <n v="10000"/>
    <n v="10000"/>
    <d v="2026-01-23T00:00:00"/>
    <s v="HUZAIFA.KHAN"/>
    <s v="Accepted"/>
    <s v="Cheque Deposit"/>
    <s v="Renewal"/>
    <s v="-"/>
    <s v="-"/>
    <n v="0"/>
  </r>
  <r>
    <n v="158"/>
    <x v="1"/>
    <s v="BSK-373"/>
    <s v="6R143134"/>
    <n v="1043092"/>
    <s v="2024-02-07 20:44:47"/>
    <n v="13500"/>
    <s v="Accepted"/>
    <x v="17"/>
    <s v="Eligible"/>
    <n v="13500"/>
    <n v="13500"/>
    <d v="2026-01-23T00:00:00"/>
    <s v="HUZAIFA.KHAN"/>
    <s v="Accepted"/>
    <s v="Online Transfer"/>
    <s v="Renewal"/>
    <s v="-"/>
    <s v="-"/>
    <n v="0"/>
  </r>
  <r>
    <n v="159"/>
    <x v="1"/>
    <s v="LEA18-6393"/>
    <s v="Z12925307"/>
    <s v="R028674"/>
    <s v="2025-01-22 17:34:24"/>
    <n v="13000"/>
    <s v="Accepted"/>
    <x v="17"/>
    <s v="Eligible"/>
    <n v="13000"/>
    <n v="13000"/>
    <d v="2026-01-23T00:00:00"/>
    <s v="HUZAIFA.KHAN"/>
    <s v="Accepted"/>
    <s v="Online Transfer"/>
    <s v="Renewal"/>
    <s v="-"/>
    <s v="-"/>
    <n v="0"/>
  </r>
  <r>
    <n v="160"/>
    <x v="1"/>
    <s v="ANV-143"/>
    <s v="NZ170R-4189293"/>
    <s v="Z563968"/>
    <s v="2025-02-01 13:45:58"/>
    <n v="13000"/>
    <s v="Accepted"/>
    <x v="17"/>
    <s v="Eligible"/>
    <n v="13000"/>
    <n v="13000"/>
    <d v="2026-01-23T00:00:00"/>
    <s v="HUZAIFA.KHAN"/>
    <s v="Accepted"/>
    <s v="Online Transfer"/>
    <s v="Renewal"/>
    <s v="-"/>
    <s v="-"/>
    <n v="0"/>
  </r>
  <r>
    <n v="161"/>
    <x v="1"/>
    <s v="KQV-7256"/>
    <n v="114683"/>
    <n v="114680"/>
    <s v="2025-01-18 17:04:33"/>
    <n v="8000"/>
    <s v="Accepted"/>
    <x v="17"/>
    <s v="Eligible"/>
    <n v="8000"/>
    <n v="8000"/>
    <d v="2026-01-21T00:00:00"/>
    <s v="HUZAIFA.KHAN"/>
    <s v="Accepted"/>
    <s v="Online Transfer"/>
    <s v="Renewal"/>
    <s v="-"/>
    <s v="-"/>
    <n v="0"/>
  </r>
  <r>
    <n v="162"/>
    <x v="1"/>
    <s v="AYG-952"/>
    <s v="S13014652"/>
    <s v="PK10014653"/>
    <s v="2023-11-02 12:25:11"/>
    <n v="8000"/>
    <s v="Accepted"/>
    <x v="17"/>
    <s v="Eligible"/>
    <n v="8000"/>
    <n v="8000"/>
    <d v="2026-01-21T00:00:00"/>
    <s v="HUZAIFA.KHAN"/>
    <s v="Accepted"/>
    <s v="Online Transfer"/>
    <s v="Renewal"/>
    <s v="-"/>
    <s v="-"/>
    <n v="0"/>
  </r>
  <r>
    <n v="163"/>
    <x v="1"/>
    <s v="AHK-663"/>
    <s v="6R189775"/>
    <s v="H1089789"/>
    <s v="2025-01-07 13:17:55"/>
    <n v="10000"/>
    <s v="Accepted"/>
    <x v="17"/>
    <s v="Eligible"/>
    <n v="10000"/>
    <n v="10000"/>
    <d v="2026-01-22T00:00:00"/>
    <s v="HUZAIFA.KHAN"/>
    <s v="Accepted"/>
    <s v="Online Transfer"/>
    <s v="Renewal"/>
    <s v="-"/>
    <s v="-"/>
    <n v="0"/>
  </r>
  <r>
    <n v="164"/>
    <x v="1"/>
    <s v="AVM-821"/>
    <s v="Y350650"/>
    <s v="NZE140-2104976"/>
    <s v="2025-02-10 09:48:42"/>
    <n v="12500"/>
    <s v="Accepted"/>
    <x v="17"/>
    <s v="Eligible"/>
    <n v="12500"/>
    <n v="12500"/>
    <d v="2026-01-22T00:00:00"/>
    <s v="HUZAIFA.KHAN"/>
    <s v="Accepted"/>
    <s v="Online Transfer"/>
    <s v="Renewal"/>
    <s v="-"/>
    <s v="-"/>
    <n v="0"/>
  </r>
  <r>
    <n v="165"/>
    <x v="1"/>
    <s v="LEC14-2288"/>
    <s v="2TR0931569"/>
    <s v="TRJ1500009892"/>
    <s v="2024-01-26 10:35:25"/>
    <n v="15000"/>
    <s v="Accepted"/>
    <x v="17"/>
    <s v="Eligible"/>
    <n v="15000"/>
    <n v="15000"/>
    <d v="2026-01-21T00:00:00"/>
    <s v="HUZAIFA.KHAN"/>
    <s v="Accepted"/>
    <s v="Online Transfer"/>
    <s v="Renewal"/>
    <s v="-"/>
    <s v="-"/>
    <n v="0"/>
  </r>
  <r>
    <n v="166"/>
    <x v="1"/>
    <s v="AUS-151"/>
    <n v="377849"/>
    <n v="703929"/>
    <s v="2025-01-24 10:16:15"/>
    <n v="15000"/>
    <s v="Accepted"/>
    <x v="17"/>
    <s v="Eligible"/>
    <n v="15000"/>
    <n v="15000"/>
    <d v="2026-01-21T00:00:00"/>
    <s v="HUZAIFA.KHAN"/>
    <s v="Accepted"/>
    <s v="Online Transfer"/>
    <s v="Renewal"/>
    <s v="-"/>
    <s v="-"/>
    <n v="0"/>
  </r>
  <r>
    <n v="167"/>
    <x v="1"/>
    <s v="AJW-945"/>
    <s v="R06AK870527"/>
    <s v="HA365899879"/>
    <s v="2025-02-01 13:55:36"/>
    <n v="9000"/>
    <s v="Accepted"/>
    <x v="17"/>
    <s v="Eligible"/>
    <n v="9000"/>
    <n v="9000"/>
    <d v="2026-01-21T00:00:00"/>
    <s v="HUZAIFA.KHAN"/>
    <s v="Accepted"/>
    <s v="Online Transfer"/>
    <s v="Renewal"/>
    <s v="-"/>
    <s v="-"/>
    <n v="0"/>
  </r>
  <r>
    <n v="168"/>
    <x v="1"/>
    <s v="BXZ-019"/>
    <n v="258382"/>
    <n v="1158388"/>
    <s v="2024-12-26 15:29:19"/>
    <n v="11000"/>
    <s v="Accepted"/>
    <x v="17"/>
    <s v="Eligible"/>
    <n v="11000"/>
    <n v="11000"/>
    <d v="2026-01-21T00:00:00"/>
    <s v="HUZAIFA.KHAN"/>
    <s v="Accepted"/>
    <s v="Online Transfer"/>
    <s v="Renewal"/>
    <s v="-"/>
    <s v="-"/>
    <n v="0"/>
  </r>
  <r>
    <n v="169"/>
    <x v="1"/>
    <s v="LEE16-7511"/>
    <n v="79754331"/>
    <s v="R185990"/>
    <s v="2025-01-28 16:27:06"/>
    <n v="13000"/>
    <s v="Accepted"/>
    <x v="17"/>
    <s v="Eligible"/>
    <n v="13000"/>
    <n v="13000"/>
    <d v="2026-01-21T00:00:00"/>
    <s v="HUZAIFA.KHAN"/>
    <s v="Accepted"/>
    <s v="Online Transfer"/>
    <s v="Renewal"/>
    <s v="-"/>
    <s v="-"/>
    <n v="0"/>
  </r>
  <r>
    <n v="170"/>
    <x v="1"/>
    <s v="BWU-686"/>
    <s v="BWU-686"/>
    <s v="R-6073503"/>
    <s v="2024-02-02 15:27:21"/>
    <n v="13500"/>
    <s v="Accepted"/>
    <x v="17"/>
    <s v="Eligible"/>
    <n v="13500"/>
    <n v="13500"/>
    <d v="2026-01-21T00:00:00"/>
    <s v="HUZAIFA.KHAN"/>
    <s v="Accepted"/>
    <s v="Online Transfer"/>
    <s v="Renewal"/>
    <s v="-"/>
    <s v="-"/>
    <n v="0"/>
  </r>
  <r>
    <n v="171"/>
    <x v="1"/>
    <s v="LD-7444"/>
    <s v="1GD1615301"/>
    <s v="R5565706"/>
    <s v="2025-01-30 17:03:51"/>
    <n v="15000"/>
    <s v="Accepted"/>
    <x v="17"/>
    <s v="Eligible"/>
    <n v="15000"/>
    <n v="15000"/>
    <d v="2026-01-21T00:00:00"/>
    <s v="HUZAIFA.KHAN"/>
    <s v="Accepted"/>
    <s v="Online Transfer"/>
    <s v="Renewal"/>
    <s v="-"/>
    <s v="-"/>
    <n v="0"/>
  </r>
  <r>
    <n v="172"/>
    <x v="1"/>
    <s v="AUD-632"/>
    <s v="PKS13002962"/>
    <s v="RS413PK10002968"/>
    <s v="2025-01-03 21:29:24"/>
    <n v="12500"/>
    <s v="Accepted"/>
    <x v="17"/>
    <s v="Eligible"/>
    <n v="12500"/>
    <n v="12500"/>
    <d v="2026-01-20T00:00:00"/>
    <s v="HUZAIFA.KHAN"/>
    <s v="Accepted"/>
    <s v="Cash Deposit"/>
    <s v="Renewal"/>
    <s v="-"/>
    <s v="-"/>
    <n v="0"/>
  </r>
  <r>
    <n v="173"/>
    <x v="1"/>
    <s v="KHI1312195"/>
    <s v="6R123083"/>
    <s v="H1023097"/>
    <s v="2026-01-21 00:00:00"/>
    <n v="15000"/>
    <s v="Accepted"/>
    <x v="17"/>
    <s v="Eligible"/>
    <n v="15000"/>
    <n v="15000"/>
    <d v="2026-01-20T00:00:00"/>
    <s v="HUZAIFA.KHAN"/>
    <s v="Accepted"/>
    <s v="Online Transfer"/>
    <s v="Conversion"/>
    <s v="-"/>
    <s v="-"/>
    <n v="0"/>
  </r>
  <r>
    <n v="174"/>
    <x v="1"/>
    <s v="LEI15A-3988"/>
    <n v="2047352"/>
    <s v="PK00878"/>
    <s v="2023-01-16 09:52:08"/>
    <n v="13000"/>
    <s v="Accepted"/>
    <x v="17"/>
    <s v="Eligible"/>
    <n v="13000"/>
    <n v="13000"/>
    <d v="2026-01-20T00:00:00"/>
    <s v="HUZAIFA.KHAN"/>
    <s v="Accepted"/>
    <s v="Online Transfer"/>
    <s v="Renewal"/>
    <s v="-"/>
    <s v="-"/>
    <n v="0"/>
  </r>
  <r>
    <n v="175"/>
    <x v="1"/>
    <s v="RYK3220253"/>
    <s v="Q372130"/>
    <n v="7071356"/>
    <s v="2025-02-03 15:24:08"/>
    <n v="13500"/>
    <s v="Accepted"/>
    <x v="17"/>
    <s v="Eligible"/>
    <n v="13500"/>
    <n v="13500"/>
    <d v="2026-01-20T00:00:00"/>
    <s v="HUZAIFA.KHAN"/>
    <s v="Accepted"/>
    <s v="Online Transfer"/>
    <s v="Renewal"/>
    <s v="-"/>
    <s v="-"/>
    <n v="0"/>
  </r>
  <r>
    <n v="176"/>
    <x v="1"/>
    <s v="KSR2492194"/>
    <s v="G4KEMH626646"/>
    <s v="NNAUM53AZMP300314"/>
    <s v="2026-01-21 00:00:00"/>
    <n v="15000"/>
    <s v="Accepted"/>
    <x v="17"/>
    <s v="Eligible"/>
    <n v="15000"/>
    <n v="15000"/>
    <d v="2026-01-20T00:00:00"/>
    <s v="HUZAIFA.KHAN"/>
    <s v="Accepted"/>
    <s v="Cheque Deposit"/>
    <s v="Conversion"/>
    <s v="-"/>
    <s v="-"/>
    <n v="0"/>
  </r>
  <r>
    <n v="177"/>
    <x v="1"/>
    <s v="KHI18120251"/>
    <s v="6R336756"/>
    <n v="1236768"/>
    <s v="2025-01-18 13:08:46"/>
    <n v="13000"/>
    <s v="Accepted"/>
    <x v="17"/>
    <s v="Eligible"/>
    <n v="13000"/>
    <n v="13000"/>
    <d v="2026-01-19T00:00:00"/>
    <s v="HUZAIFA.KHAN"/>
    <s v="Accepted"/>
    <s v="Online Transfer"/>
    <s v="Renewal"/>
    <s v="-"/>
    <s v="-"/>
    <n v="0"/>
  </r>
  <r>
    <n v="178"/>
    <x v="1"/>
    <s v="MNB-2018"/>
    <s v="PK10K137681"/>
    <s v="NF1AVK31H10037691"/>
    <s v="2025-01-14 00:00:00"/>
    <n v="12000"/>
    <s v="Accepted"/>
    <x v="17"/>
    <s v="Eligible"/>
    <n v="12000"/>
    <n v="12000"/>
    <d v="2026-01-19T00:00:00"/>
    <s v="HUZAIFA.KHAN"/>
    <s v="Accepted"/>
    <s v="Online Transfer"/>
    <s v="Renewal"/>
    <s v="-"/>
    <s v="-"/>
    <n v="0"/>
  </r>
  <r>
    <n v="179"/>
    <x v="1"/>
    <s v="BXV-890"/>
    <s v="2A58011"/>
    <s v="NSP151R-9521249"/>
    <s v="2026-01-19 00:00:00"/>
    <n v="15000"/>
    <s v="Accepted"/>
    <x v="17"/>
    <s v="Eligible"/>
    <n v="15000"/>
    <n v="15000"/>
    <d v="2026-01-19T00:00:00"/>
    <s v="HUZAIFA.KHAN"/>
    <s v="Accepted"/>
    <s v="Online Transfer"/>
    <s v="Conversion"/>
    <s v="-"/>
    <s v="-"/>
    <n v="0"/>
  </r>
  <r>
    <n v="180"/>
    <x v="1"/>
    <s v="RYK23120252"/>
    <n v="51030513"/>
    <s v="R047622"/>
    <s v="2025-01-23 13:49:43"/>
    <n v="13000"/>
    <s v="Accepted"/>
    <x v="17"/>
    <s v="Eligible"/>
    <n v="13000"/>
    <n v="13000"/>
    <d v="2026-01-19T00:00:00"/>
    <s v="HUZAIFA.KHAN"/>
    <s v="Accepted"/>
    <s v="Online Transfer"/>
    <s v="Renewal"/>
    <s v="-"/>
    <s v="-"/>
    <n v="0"/>
  </r>
  <r>
    <n v="181"/>
    <x v="1"/>
    <s v="LED16-2515"/>
    <s v="Z421361"/>
    <s v="R4070545"/>
    <s v="2023-01-20 09:35:07"/>
    <n v="15000"/>
    <s v="Accepted"/>
    <x v="17"/>
    <s v="Eligible"/>
    <n v="15000"/>
    <n v="15000"/>
    <d v="2026-01-17T00:00:00"/>
    <s v="HUZAIFA.KHAN"/>
    <s v="Accepted"/>
    <s v="Online Transfer"/>
    <s v="Renewal"/>
    <s v="-"/>
    <s v="-"/>
    <n v="0"/>
  </r>
  <r>
    <n v="182"/>
    <x v="1"/>
    <s v="LED19-6620"/>
    <s v="Z549690"/>
    <n v="4176955"/>
    <s v="2025-01-28 13:36:26"/>
    <n v="15000"/>
    <s v="Accepted"/>
    <x v="17"/>
    <s v="Eligible"/>
    <n v="15000"/>
    <n v="15000"/>
    <d v="2026-01-17T00:00:00"/>
    <s v="HUZAIFA.KHAN"/>
    <s v="Accepted"/>
    <s v="Online Transfer"/>
    <s v="Renewal"/>
    <s v="-"/>
    <s v="-"/>
    <n v="0"/>
  </r>
  <r>
    <n v="183"/>
    <x v="1"/>
    <s v="AWY-110"/>
    <n v="5963095"/>
    <s v="RU3-1263080"/>
    <s v="2025-01-29 12:42:41"/>
    <n v="13000"/>
    <s v="Accepted"/>
    <x v="17"/>
    <s v="Eligible"/>
    <n v="13000"/>
    <n v="13000"/>
    <d v="2026-01-16T00:00:00"/>
    <s v="HUZAIFA.KHAN"/>
    <s v="Accepted"/>
    <s v="Online Transfer"/>
    <s v="Renewal"/>
    <s v="-"/>
    <s v="-"/>
    <n v="0"/>
  </r>
  <r>
    <n v="184"/>
    <x v="1"/>
    <s v="BLE-090"/>
    <s v="Z512136"/>
    <s v="NZE170R-4138006"/>
    <s v="2025-01-24 18:38:22"/>
    <n v="15000"/>
    <s v="Accepted"/>
    <x v="17"/>
    <s v="Eligible"/>
    <n v="15000"/>
    <n v="15000"/>
    <d v="2026-01-16T00:00:00"/>
    <s v="HUZAIFA.KHAN"/>
    <s v="Accepted"/>
    <s v="Online Transfer"/>
    <s v="Renewal"/>
    <s v="-"/>
    <s v="-"/>
    <n v="0"/>
  </r>
  <r>
    <n v="185"/>
    <x v="1"/>
    <s v="GIL3012025"/>
    <s v="6R333213"/>
    <s v="H1233240"/>
    <s v="2025-01-30 17:17:14"/>
    <n v="15000"/>
    <s v="Accepted"/>
    <x v="17"/>
    <s v="Eligible"/>
    <n v="15000"/>
    <n v="15000"/>
    <d v="2026-01-16T00:00:00"/>
    <s v="HUZAIFA.KHAN"/>
    <s v="Accepted"/>
    <s v="Cash Deposit"/>
    <s v="Renewal"/>
    <s v="-"/>
    <s v="-"/>
    <n v="0"/>
  </r>
  <r>
    <n v="186"/>
    <x v="1"/>
    <s v="KHI271202512"/>
    <s v="2A67248"/>
    <s v="R-7044763"/>
    <s v="2025-01-27 12:41:21"/>
    <n v="13500"/>
    <s v="Accepted"/>
    <x v="17"/>
    <s v="Eligible"/>
    <n v="13500"/>
    <n v="13500"/>
    <d v="2026-01-16T00:00:00"/>
    <s v="HUZAIFA.KHAN"/>
    <s v="Accepted"/>
    <s v="Online Transfer"/>
    <s v="Renewal"/>
    <s v="-"/>
    <s v="-"/>
    <n v="0"/>
  </r>
  <r>
    <n v="187"/>
    <x v="1"/>
    <s v="KHI301202530"/>
    <s v="9Z08621"/>
    <s v="ZVG10R-0907356"/>
    <s v="2025-01-30 17:34:10"/>
    <n v="13000"/>
    <s v="Accepted"/>
    <x v="17"/>
    <s v="Eligible"/>
    <n v="13000"/>
    <n v="13000"/>
    <d v="2026-01-16T00:00:00"/>
    <s v="HUZAIFA.KHAN"/>
    <s v="Accepted"/>
    <s v="Online Transfer"/>
    <s v="Renewal"/>
    <s v="-"/>
    <s v="-"/>
    <n v="0"/>
  </r>
  <r>
    <n v="188"/>
    <x v="1"/>
    <s v="KHI231202523"/>
    <s v="KHI231202523"/>
    <s v="K12MR1025209"/>
    <s v="2025-01-23 15:15:33"/>
    <n v="13000"/>
    <s v="Accepted"/>
    <x v="17"/>
    <s v="Eligible"/>
    <n v="13000"/>
    <n v="13000"/>
    <d v="2026-01-15T00:00:00"/>
    <s v="HUZAIFA.KHAN"/>
    <s v="Accepted"/>
    <s v="Online Transfer"/>
    <s v="Renewal"/>
    <s v="-"/>
    <s v="-"/>
    <n v="0"/>
  </r>
  <r>
    <n v="189"/>
    <x v="1"/>
    <s v="ATA-023"/>
    <n v="186942"/>
    <n v="1086899"/>
    <s v="2024-01-15 17:18:18"/>
    <n v="10000"/>
    <s v="Accepted"/>
    <x v="17"/>
    <s v="Eligible"/>
    <n v="10000"/>
    <n v="10000"/>
    <d v="2026-01-15T00:00:00"/>
    <s v="HUZAIFA.KHAN"/>
    <s v="Accepted"/>
    <s v="Online Transfer"/>
    <s v="Renewal"/>
    <s v="-"/>
    <s v="-"/>
    <n v="0"/>
  </r>
  <r>
    <n v="190"/>
    <x v="1"/>
    <s v="KHI251202421"/>
    <s v="6R294802"/>
    <s v="NF1AET306H1194846"/>
    <s v="2024-01-26 10:45:47"/>
    <n v="15000"/>
    <s v="Accepted"/>
    <x v="17"/>
    <s v="Eligible"/>
    <n v="15000"/>
    <n v="15000"/>
    <d v="2026-01-15T00:00:00"/>
    <s v="HUZAIFA.KHAN"/>
    <s v="Accepted"/>
    <s v="Online Transfer"/>
    <s v="Renewal"/>
    <s v="-"/>
    <s v="-"/>
    <n v="0"/>
  </r>
  <r>
    <n v="191"/>
    <x v="1"/>
    <s v="ANB-760"/>
    <n v="241868"/>
    <n v="10141865"/>
    <s v="2022-12-31 17:45:22"/>
    <n v="13000"/>
    <s v="Accepted"/>
    <x v="17"/>
    <s v="Eligible"/>
    <n v="13000"/>
    <n v="13000"/>
    <d v="2026-01-14T00:00:00"/>
    <s v="HUZAIFA.KHAN"/>
    <s v="Accepted"/>
    <s v="Online Transfer"/>
    <s v="Renewal"/>
    <s v="-"/>
    <s v="-"/>
    <n v="0"/>
  </r>
  <r>
    <n v="192"/>
    <x v="1"/>
    <s v="AFW-282"/>
    <n v="51003632"/>
    <s v="NR004648"/>
    <s v="2022-12-22 16:05:37"/>
    <n v="14000"/>
    <s v="Accepted"/>
    <x v="17"/>
    <s v="Eligible"/>
    <n v="14000"/>
    <n v="14000"/>
    <d v="2026-01-14T00:00:00"/>
    <s v="HUZAIFA.KHAN"/>
    <s v="Accepted"/>
    <s v="Online Transfer"/>
    <s v="Renewal"/>
    <s v="-"/>
    <s v="-"/>
    <n v="0"/>
  </r>
  <r>
    <n v="194"/>
    <x v="1"/>
    <s v="BQY-647"/>
    <n v="109777"/>
    <n v="1009568"/>
    <s v="2024-12-26 16:31:46"/>
    <n v="11000"/>
    <s v="Accepted"/>
    <x v="17"/>
    <s v="Eligible"/>
    <n v="11000"/>
    <n v="11000"/>
    <d v="2026-01-14T00:00:00"/>
    <s v="HUZAIFA.KHAN"/>
    <s v="Accepted"/>
    <s v="Online Transfer"/>
    <s v="Renewal"/>
    <s v="-"/>
    <s v="-"/>
    <n v="0"/>
  </r>
  <r>
    <n v="195"/>
    <x v="1"/>
    <s v="BQP-475"/>
    <s v="6R106996"/>
    <s v="BQP-475"/>
    <s v="2024-12-26 13:49:54"/>
    <n v="11000"/>
    <s v="Accepted"/>
    <x v="17"/>
    <s v="Eligible"/>
    <n v="11000"/>
    <n v="11000"/>
    <d v="2026-01-13T00:00:00"/>
    <s v="HUZAIFA.KHAN"/>
    <s v="Accepted"/>
    <s v="Online Transfer"/>
    <s v="Renewal"/>
    <s v="-"/>
    <s v="-"/>
    <n v="0"/>
  </r>
  <r>
    <n v="196"/>
    <x v="1"/>
    <s v="CAY-662"/>
    <s v="KHI291202517"/>
    <n v="269360"/>
    <s v="2025-01-29 17:55:56"/>
    <n v="12000"/>
    <s v="Accepted"/>
    <x v="17"/>
    <s v="Eligible"/>
    <n v="12000"/>
    <n v="12000"/>
    <d v="2026-01-14T00:00:00"/>
    <s v="HUZAIFA.KHAN"/>
    <s v="Accepted"/>
    <s v="Online Transfer"/>
    <s v="Renewal"/>
    <s v="-"/>
    <s v="-"/>
    <n v="0"/>
  </r>
  <r>
    <n v="197"/>
    <x v="1"/>
    <s v="ARK-848"/>
    <n v="4802681"/>
    <s v="R019362"/>
    <s v="2026-01-13 00:00:00"/>
    <n v="13500"/>
    <s v="Accepted"/>
    <x v="17"/>
    <s v="Eligible"/>
    <n v="13500"/>
    <n v="13500"/>
    <d v="2026-01-13T00:00:00"/>
    <s v="HUZAIFA.KHAN"/>
    <s v="Accepted"/>
    <s v="Online Transfer"/>
    <s v="Conversion"/>
    <s v="-"/>
    <s v="-"/>
    <n v="0"/>
  </r>
  <r>
    <n v="198"/>
    <x v="1"/>
    <s v="LD-2142"/>
    <s v="1GD5462980"/>
    <n v="5564140"/>
    <s v="2024-01-25 14:10:43"/>
    <n v="15000"/>
    <s v="Accepted"/>
    <x v="17"/>
    <s v="Eligible"/>
    <n v="15000"/>
    <n v="15000"/>
    <d v="2026-01-13T00:00:00"/>
    <s v="HUZAIFA.KHAN"/>
    <s v="Accepted"/>
    <s v="Online Transfer"/>
    <s v="Renewal"/>
    <s v="-"/>
    <s v="-"/>
    <n v="0"/>
  </r>
  <r>
    <n v="199"/>
    <x v="1"/>
    <s v="LC-2757"/>
    <s v="PKT387298"/>
    <s v="PK491973"/>
    <s v="2023-01-19 16:43:11"/>
    <n v="9000"/>
    <s v="Accepted"/>
    <x v="17"/>
    <s v="Eligible"/>
    <n v="9000"/>
    <n v="9000"/>
    <d v="2026-01-19T00:00:00"/>
    <s v="HUZAIFA.KHAN"/>
    <s v="Accepted"/>
    <s v="Cash"/>
    <s v="Renewal"/>
    <s v="-"/>
    <s v="-"/>
    <n v="0"/>
  </r>
  <r>
    <n v="200"/>
    <x v="1"/>
    <s v="BK-6250"/>
    <s v="J-106496"/>
    <n v="324287"/>
    <s v="2023-12-30 00:00:00"/>
    <n v="15000"/>
    <s v="Accepted"/>
    <x v="17"/>
    <s v="Eligible"/>
    <n v="15000"/>
    <n v="15000"/>
    <d v="2026-01-13T00:00:00"/>
    <s v="HUZAIFA.KHAN"/>
    <s v="Accepted"/>
    <s v="Online Transfer"/>
    <s v="Renewal"/>
    <s v="-"/>
    <s v="-"/>
    <n v="0"/>
  </r>
  <r>
    <n v="201"/>
    <x v="1"/>
    <s v="CAN-225"/>
    <s v="6R323954"/>
    <s v="H1224004"/>
    <s v="2024-10-24 14:22:09"/>
    <n v="11000"/>
    <s v="Accepted"/>
    <x v="17"/>
    <s v="Eligible"/>
    <n v="11000"/>
    <n v="11000"/>
    <d v="2026-01-12T00:00:00"/>
    <s v="HUZAIFA.KHAN"/>
    <s v="Accepted"/>
    <s v="Online Transfer"/>
    <s v="Renewal"/>
    <s v="-"/>
    <s v="-"/>
    <n v="0"/>
  </r>
  <r>
    <n v="202"/>
    <x v="1"/>
    <s v="AHX-723"/>
    <s v="Z511710"/>
    <s v="NZE170R-4137660"/>
    <s v="2026-01-12 00:00:00"/>
    <n v="13000"/>
    <s v="Accepted"/>
    <x v="17"/>
    <s v="Eligible"/>
    <n v="13000"/>
    <n v="13000"/>
    <d v="2026-01-12T00:00:00"/>
    <s v="HUZAIFA.KHAN"/>
    <s v="Accepted"/>
    <s v="Online Transfer"/>
    <s v="Conversion"/>
    <s v="-"/>
    <s v="-"/>
    <n v="0"/>
  </r>
  <r>
    <n v="203"/>
    <x v="1"/>
    <s v="KHI1612326"/>
    <s v="KHI-1011660"/>
    <n v="111657"/>
    <s v="2023-01-18 10:22:58"/>
    <n v="13000"/>
    <s v="Accepted"/>
    <x v="17"/>
    <s v="Eligible"/>
    <n v="13000"/>
    <n v="13000"/>
    <d v="2026-01-12T00:00:00"/>
    <s v="HUZAIFA.KHAN"/>
    <s v="Accepted"/>
    <s v="Online Transfer"/>
    <s v="Renewal"/>
    <s v="-"/>
    <s v="-"/>
    <n v="0"/>
  </r>
  <r>
    <n v="204"/>
    <x v="1"/>
    <s v="LHE181202411"/>
    <s v="9Z01333"/>
    <s v="R-0900358"/>
    <s v="2024-01-18 16:16:07"/>
    <n v="13500"/>
    <s v="Accepted"/>
    <x v="17"/>
    <s v="Eligible"/>
    <n v="13500"/>
    <n v="13500"/>
    <d v="2026-01-12T00:00:00"/>
    <s v="HUZAIFA.KHAN"/>
    <s v="Accepted"/>
    <s v="Online Transfer"/>
    <s v="Renewal"/>
    <s v="-"/>
    <s v="-"/>
    <n v="0"/>
  </r>
  <r>
    <n v="205"/>
    <x v="1"/>
    <s v="BCW-141"/>
    <s v="1GD5485037"/>
    <s v="GUN156R-1104859"/>
    <s v="2024-01-11 14:11:27"/>
    <n v="15000"/>
    <s v="Accepted"/>
    <x v="17"/>
    <s v="Eligible"/>
    <n v="15000"/>
    <n v="15000"/>
    <d v="2026-01-10T00:00:00"/>
    <s v="HUZAIFA.KHAN"/>
    <s v="Accepted"/>
    <s v="Online Transfer"/>
    <s v="Renewal"/>
    <s v="-"/>
    <s v="-"/>
    <n v="0"/>
  </r>
  <r>
    <n v="206"/>
    <x v="1"/>
    <s v="LEF18-856"/>
    <n v="12931563"/>
    <s v="R034994"/>
    <s v="2024-01-08 15:24:27"/>
    <n v="12000"/>
    <s v="Accepted"/>
    <x v="17"/>
    <s v="Eligible"/>
    <n v="12000"/>
    <n v="12000"/>
    <d v="2026-01-11T00:00:00"/>
    <s v="HUZAIFA.KHAN"/>
    <s v="Accepted"/>
    <s v="Online Transfer"/>
    <s v="Renewal"/>
    <s v="-"/>
    <s v="-"/>
    <n v="0"/>
  </r>
  <r>
    <n v="207"/>
    <x v="1"/>
    <s v="BPK-886"/>
    <s v="Z539484"/>
    <n v="4165428"/>
    <s v="2023-12-09 13:22:01"/>
    <n v="10000"/>
    <s v="Accepted"/>
    <x v="17"/>
    <s v="Eligible"/>
    <n v="10000"/>
    <n v="10000"/>
    <d v="2026-01-10T00:00:00"/>
    <s v="HUZAIFA.KHAN"/>
    <s v="Accepted"/>
    <s v="Online Transfer"/>
    <s v="Renewal"/>
    <s v="-"/>
    <s v="-"/>
    <n v="0"/>
  </r>
  <r>
    <n v="208"/>
    <x v="1"/>
    <s v="HDD28102197"/>
    <s v="6R190331"/>
    <s v="NF1AET306H1090112"/>
    <s v="2026-01-09 00:00:00"/>
    <n v="15000"/>
    <s v="Accepted"/>
    <x v="17"/>
    <s v="Eligible"/>
    <n v="15000"/>
    <n v="15000"/>
    <d v="2026-01-09T00:00:00"/>
    <s v="HUZAIFA.KHAN"/>
    <s v="Accepted"/>
    <s v="Online Transfer"/>
    <s v="Conversion"/>
    <s v="-"/>
    <s v="-"/>
    <n v="0"/>
  </r>
  <r>
    <n v="209"/>
    <x v="1"/>
    <s v="BK-9082"/>
    <s v="10XVDP1867308"/>
    <s v="NG3USHNLVMH300308"/>
    <s v="2026-01-09 00:00:00"/>
    <n v="13000"/>
    <s v="Accepted"/>
    <x v="17"/>
    <s v="Eligible"/>
    <n v="13000"/>
    <n v="13000"/>
    <d v="2026-01-09T00:00:00"/>
    <s v="HUZAIFA.KHAN"/>
    <s v="Accepted"/>
    <s v="Online Transfer"/>
    <s v="Conversion"/>
    <s v="-"/>
    <s v="-"/>
    <n v="0"/>
  </r>
  <r>
    <n v="210"/>
    <x v="1"/>
    <s v="LHE2412025"/>
    <n v="1024783"/>
    <s v="0207472"/>
    <s v="2025-01-24 10:41:24"/>
    <n v="15000"/>
    <s v="Accepted"/>
    <x v="17"/>
    <s v="Eligible"/>
    <n v="15000"/>
    <n v="15000"/>
    <d v="2026-01-09T00:00:00"/>
    <s v="HUZAIFA.KHAN"/>
    <s v="Accepted"/>
    <s v="Online Transfer"/>
    <s v="Renewal"/>
    <s v="-"/>
    <s v="-"/>
    <n v="0"/>
  </r>
  <r>
    <n v="212"/>
    <x v="1"/>
    <s v="KHI201202511"/>
    <s v="NFBGN9660RR046866"/>
    <s v="L15Z81017100"/>
    <s v="2025-01-20 16:41:33"/>
    <n v="15000"/>
    <s v="Accepted"/>
    <x v="17"/>
    <s v="Eligible"/>
    <n v="15000"/>
    <n v="15000"/>
    <d v="2026-01-09T00:00:00"/>
    <s v="HUZAIFA.KHAN"/>
    <s v="Accepted"/>
    <s v="Online Transfer"/>
    <s v="Renewal"/>
    <s v="-"/>
    <s v="-"/>
    <n v="0"/>
  </r>
  <r>
    <n v="213"/>
    <x v="1"/>
    <s v="BBS-582"/>
    <s v="Z046251"/>
    <s v="NZE140-2193685"/>
    <s v="2024-01-13 13:41:39"/>
    <n v="12000"/>
    <s v="Accepted"/>
    <x v="17"/>
    <s v="Eligible"/>
    <n v="12000"/>
    <n v="12000"/>
    <d v="2026-01-08T00:00:00"/>
    <s v="HUZAIFA.KHAN"/>
    <s v="Accepted"/>
    <s v="Online Transfer"/>
    <s v="Renewal"/>
    <s v="-"/>
    <s v="-"/>
    <n v="0"/>
  </r>
  <r>
    <n v="214"/>
    <x v="1"/>
    <s v="KQK-0333"/>
    <s v="Z026756"/>
    <s v="EC708936"/>
    <s v="2024-01-09 15:20:48"/>
    <n v="13000"/>
    <s v="Accepted"/>
    <x v="17"/>
    <s v="Eligible"/>
    <n v="13000"/>
    <n v="13000"/>
    <d v="2026-01-06T00:00:00"/>
    <s v="HUZAIFA.KHAN"/>
    <s v="Accepted"/>
    <s v="Online Transfer"/>
    <s v="Renewal"/>
    <s v="-"/>
    <s v="-"/>
    <n v="0"/>
  </r>
  <r>
    <n v="215"/>
    <x v="1"/>
    <s v="BEW-744"/>
    <s v="Z386897"/>
    <s v="NZE170R-4060249"/>
    <s v="2024-01-20 00:00:00"/>
    <n v="15000"/>
    <s v="Accepted"/>
    <x v="17"/>
    <s v="Eligible"/>
    <n v="15000"/>
    <n v="15000"/>
    <d v="2026-01-08T00:00:00"/>
    <s v="HUZAIFA.KHAN"/>
    <s v="Accepted"/>
    <s v="Online Transfer"/>
    <s v="Renewal"/>
    <s v="-"/>
    <s v="-"/>
    <n v="0"/>
  </r>
  <r>
    <n v="216"/>
    <x v="1"/>
    <s v="KQF-6385"/>
    <s v="G-129167"/>
    <n v="129168"/>
    <s v="2023-12-18 12:55:26"/>
    <n v="12500"/>
    <s v="Accepted"/>
    <x v="17"/>
    <s v="Eligible"/>
    <n v="12500"/>
    <n v="12500"/>
    <d v="2026-01-07T00:00:00"/>
    <s v="HUZAIFA.KHAN"/>
    <s v="Accepted"/>
    <s v="Online Transfer"/>
    <s v="Renewal"/>
    <s v="-"/>
    <s v="-"/>
    <n v="0"/>
  </r>
  <r>
    <n v="217"/>
    <x v="1"/>
    <s v="MNB18-314"/>
    <s v="HH301403"/>
    <s v="LFPAHFMVM18001170"/>
    <s v="2022-12-29 16:38:30"/>
    <n v="15000"/>
    <s v="Accepted"/>
    <x v="17"/>
    <s v="Eligible"/>
    <n v="15000"/>
    <n v="15000"/>
    <d v="2026-01-07T00:00:00"/>
    <s v="HUZAIFA.KHAN"/>
    <s v="Accepted"/>
    <s v="Online Transfer"/>
    <s v="Renewal"/>
    <s v="-"/>
    <s v="-"/>
    <n v="0"/>
  </r>
  <r>
    <n v="218"/>
    <x v="1"/>
    <s v="BXW-328"/>
    <s v="R1009444"/>
    <s v="S109447"/>
    <s v="2025-01-21 19:25:33"/>
    <n v="10000"/>
    <s v="Accepted"/>
    <x v="17"/>
    <s v="Eligible"/>
    <n v="10000"/>
    <n v="10000"/>
    <d v="2026-01-07T00:00:00"/>
    <s v="HUZAIFA.KHAN"/>
    <s v="Accepted"/>
    <s v="Online Transfer"/>
    <s v="Renewal"/>
    <s v="-"/>
    <s v="-"/>
    <n v="0"/>
  </r>
  <r>
    <n v="219"/>
    <x v="1"/>
    <s v="KHI131202415"/>
    <n v="114980"/>
    <s v="0218222"/>
    <s v="2024-01-13 13:38:54"/>
    <n v="15000"/>
    <s v="Accepted"/>
    <x v="17"/>
    <s v="Eligible"/>
    <n v="15000"/>
    <n v="15000"/>
    <d v="2026-01-07T00:00:00"/>
    <s v="HUZAIFA.KHAN"/>
    <s v="Accepted"/>
    <s v="Online Transfer"/>
    <s v="Renewal"/>
    <s v="-"/>
    <s v="-"/>
    <n v="0"/>
  </r>
  <r>
    <n v="220"/>
    <x v="1"/>
    <s v="BDB-542"/>
    <n v="315721"/>
    <n v="701780"/>
    <s v="2024-01-16 15:46:06"/>
    <n v="15000"/>
    <s v="Accepted"/>
    <x v="17"/>
    <s v="Eligible"/>
    <n v="15000"/>
    <n v="15000"/>
    <d v="2026-01-07T00:00:00"/>
    <s v="HUZAIFA.KHAN"/>
    <s v="Accepted"/>
    <s v="Online Transfer"/>
    <s v="Renewal"/>
    <s v="-"/>
    <s v="-"/>
    <n v="0"/>
  </r>
  <r>
    <n v="221"/>
    <x v="1"/>
    <s v="LB-9835"/>
    <s v="1GD5260461"/>
    <s v="GUN126R-5557060"/>
    <s v="2024-01-06 13:55:02"/>
    <n v="14000"/>
    <s v="Accepted"/>
    <x v="17"/>
    <s v="Eligible"/>
    <n v="14000"/>
    <n v="14000"/>
    <d v="2026-01-07T00:00:00"/>
    <s v="HUZAIFA.KHAN"/>
    <s v="Accepted"/>
    <s v="Online Transfer"/>
    <s v="Renewal"/>
    <s v="-"/>
    <s v="-"/>
    <n v="0"/>
  </r>
  <r>
    <n v="222"/>
    <x v="1"/>
    <s v="KHI111202417"/>
    <n v="1017589"/>
    <n v="200250"/>
    <s v="2024-01-11 16:56:33"/>
    <n v="13500"/>
    <s v="Accepted"/>
    <x v="17"/>
    <s v="Eligible"/>
    <n v="13500"/>
    <n v="13500"/>
    <d v="2026-01-06T00:00:00"/>
    <s v="HUZAIFA.KHAN"/>
    <s v="Accepted"/>
    <s v="Cash Deposit"/>
    <s v="Renewal"/>
    <s v="-"/>
    <s v="-"/>
    <n v="0"/>
  </r>
  <r>
    <n v="223"/>
    <x v="1"/>
    <s v="BNQ-502"/>
    <s v="Z539072"/>
    <n v="4165104"/>
    <s v="2024-01-09 13:54:17"/>
    <n v="12500"/>
    <s v="Accepted"/>
    <x v="17"/>
    <s v="Eligible"/>
    <n v="12500"/>
    <n v="12500"/>
    <d v="2026-01-13T00:00:00"/>
    <s v="HUZAIFA.KHAN"/>
    <s v="Accepted"/>
    <s v="Cash"/>
    <s v="Renewal"/>
    <s v="-"/>
    <s v="-"/>
    <n v="0"/>
  </r>
  <r>
    <n v="224"/>
    <x v="1"/>
    <s v="AJE-572"/>
    <s v="Q352780"/>
    <n v="7051944"/>
    <s v="2024-01-15 17:24:41"/>
    <n v="13000"/>
    <s v="Accepted"/>
    <x v="17"/>
    <s v="Eligible"/>
    <n v="13000"/>
    <n v="13000"/>
    <d v="2026-01-06T00:00:00"/>
    <s v="HUZAIFA.KHAN"/>
    <s v="Accepted"/>
    <s v="Online Transfer"/>
    <s v="Renewal"/>
    <s v="-"/>
    <s v="-"/>
    <n v="0"/>
  </r>
  <r>
    <n v="225"/>
    <x v="1"/>
    <s v="AQH-992"/>
    <s v="6R288493"/>
    <s v="NF1AET306H1188514"/>
    <s v="2025-01-14 00:00:00"/>
    <n v="14000"/>
    <s v="Accepted"/>
    <x v="17"/>
    <s v="Eligible"/>
    <n v="14000"/>
    <n v="14000"/>
    <d v="2026-01-06T00:00:00"/>
    <s v="HUZAIFA.KHAN"/>
    <s v="Accepted"/>
    <s v="Online Transfer"/>
    <s v="Renewal"/>
    <s v="-"/>
    <s v="-"/>
    <n v="0"/>
  </r>
  <r>
    <n v="226"/>
    <x v="1"/>
    <s v="BP-2299"/>
    <s v="G1003134"/>
    <s v="R003254"/>
    <s v="2024-01-10 14:46:42"/>
    <n v="15000"/>
    <s v="Accepted"/>
    <x v="17"/>
    <s v="Eligible"/>
    <n v="15000"/>
    <n v="15000"/>
    <d v="2026-01-06T00:00:00"/>
    <s v="HUZAIFA.KHAN"/>
    <s v="Accepted"/>
    <s v="Online Transfer"/>
    <s v="Renewal"/>
    <s v="-"/>
    <s v="-"/>
    <n v="0"/>
  </r>
  <r>
    <n v="227"/>
    <x v="1"/>
    <s v="KHI1411202419"/>
    <s v="Z330025"/>
    <s v="012539"/>
    <s v="2025-01-02 14:25:02"/>
    <n v="13000"/>
    <s v="Accepted"/>
    <x v="17"/>
    <s v="Eligible"/>
    <n v="13000"/>
    <n v="13000"/>
    <d v="2026-01-05T00:00:00"/>
    <s v="HUZAIFA.KHAN"/>
    <s v="Accepted"/>
    <s v="Online Transfer"/>
    <s v="Renewal"/>
    <s v="-"/>
    <s v="-"/>
    <n v="0"/>
  </r>
  <r>
    <n v="228"/>
    <x v="1"/>
    <s v="KHI81202438"/>
    <n v="365802"/>
    <n v="1004217"/>
    <s v="2024-01-08 15:42:57"/>
    <n v="13160"/>
    <s v="Accepted"/>
    <x v="17"/>
    <s v="Eligible"/>
    <n v="13160"/>
    <n v="13160"/>
    <d v="2026-01-07T00:00:00"/>
    <s v="HUZAIFA.KHAN"/>
    <s v="Accepted"/>
    <s v="Cheque"/>
    <s v="Renewal"/>
    <s v="-"/>
    <s v="-"/>
    <n v="0"/>
  </r>
  <r>
    <n v="229"/>
    <x v="1"/>
    <s v="ARY-199"/>
    <n v="207652"/>
    <n v="10107654"/>
    <s v="2024-01-19 00:00:00"/>
    <n v="12500"/>
    <s v="Accepted"/>
    <x v="17"/>
    <s v="Eligible"/>
    <n v="12500"/>
    <n v="12500"/>
    <d v="2026-01-05T00:00:00"/>
    <s v="HUZAIFA.KHAN"/>
    <s v="Accepted"/>
    <s v="Online Transfer"/>
    <s v="Renewal"/>
    <s v="-"/>
    <s v="-"/>
    <n v="0"/>
  </r>
  <r>
    <n v="230"/>
    <x v="1"/>
    <s v="ARX-716"/>
    <s v="G4NALU502380"/>
    <s v="PMHJ1813MLN200232"/>
    <s v="2026-01-07 00:00:00"/>
    <n v="15000"/>
    <s v="Accepted"/>
    <x v="17"/>
    <s v="Eligible"/>
    <n v="15000"/>
    <n v="15000"/>
    <d v="2026-01-03T00:00:00"/>
    <s v="HUZAIFA.KHAN"/>
    <s v="Accepted"/>
    <s v="Online Transfer"/>
    <s v="Conversion"/>
    <s v="-"/>
    <s v="-"/>
    <n v="0"/>
  </r>
  <r>
    <n v="231"/>
    <x v="1"/>
    <s v="ABV-277"/>
    <n v="13049736"/>
    <n v="10049748"/>
    <s v="2024-01-04 14:58:39"/>
    <n v="15000"/>
    <s v="Accepted"/>
    <x v="17"/>
    <s v="Eligible"/>
    <n v="15000"/>
    <n v="15000"/>
    <d v="2026-01-03T00:00:00"/>
    <s v="HUZAIFA.KHAN"/>
    <s v="Accepted"/>
    <s v="Online Transfer"/>
    <s v="Renewal"/>
    <s v="-"/>
    <s v="-"/>
    <n v="0"/>
  </r>
  <r>
    <n v="232"/>
    <x v="1"/>
    <s v="KHI9120241"/>
    <s v="6R293969"/>
    <s v="NF1AET306H1193981"/>
    <s v="2024-01-09 12:07:19"/>
    <n v="15000"/>
    <s v="Accepted"/>
    <x v="17"/>
    <s v="Eligible"/>
    <n v="15000"/>
    <n v="15000"/>
    <d v="2026-01-04T00:00:00"/>
    <s v="HUZAIFA.KHAN"/>
    <s v="Accepted"/>
    <s v="Online Transfer"/>
    <s v="Renewal"/>
    <s v="-"/>
    <s v="-"/>
    <n v="0"/>
  </r>
  <r>
    <n v="233"/>
    <x v="1"/>
    <s v="BUQ-028"/>
    <s v="Q080344"/>
    <s v="ZRE171R-6057826"/>
    <s v="2025-01-16 00:00:00"/>
    <n v="15000"/>
    <s v="Accepted"/>
    <x v="17"/>
    <s v="Eligible"/>
    <n v="15000"/>
    <n v="15000"/>
    <d v="2026-01-05T00:00:00"/>
    <s v="HUZAIFA.KHAN"/>
    <s v="Accepted"/>
    <s v="Online Transfer"/>
    <s v="Renewal"/>
    <s v="-"/>
    <s v="-"/>
    <n v="0"/>
  </r>
  <r>
    <n v="234"/>
    <x v="1"/>
    <s v="BZQ-858"/>
    <s v="Q368713"/>
    <n v="7067923"/>
    <s v="2025-01-15 00:00:00"/>
    <n v="15000"/>
    <s v="Accepted"/>
    <x v="17"/>
    <s v="Eligible"/>
    <n v="15000"/>
    <n v="15000"/>
    <d v="2026-01-01T00:00:00"/>
    <s v="HUZAIFA.KHAN"/>
    <s v="Accepted"/>
    <s v="Online Transfer"/>
    <s v="Renewal"/>
    <s v="-"/>
    <s v="-"/>
    <n v="0"/>
  </r>
  <r>
    <n v="235"/>
    <x v="1"/>
    <s v="AXV-625"/>
    <n v="81014890"/>
    <s v="PR035300"/>
    <s v="2024-01-04 14:20:51"/>
    <n v="15000"/>
    <s v="Accepted"/>
    <x v="17"/>
    <s v="Eligible"/>
    <n v="15000"/>
    <n v="15000"/>
    <d v="2026-01-01T00:00:00"/>
    <s v="HUZAIFA.KHAN"/>
    <s v="Accepted"/>
    <s v="Online Transfer"/>
    <s v="Renewal"/>
    <s v="-"/>
    <s v="-"/>
    <n v="0"/>
  </r>
  <r>
    <n v="236"/>
    <x v="1"/>
    <s v="BBZ-950"/>
    <s v="Q301301"/>
    <s v="R7000400"/>
    <s v="2024-01-08 16:27:15"/>
    <n v="13500"/>
    <s v="Accepted"/>
    <x v="17"/>
    <s v="Eligible"/>
    <n v="13500"/>
    <n v="13500"/>
    <d v="2026-01-01T00:00:00"/>
    <s v="HUZAIFA.KHAN"/>
    <s v="Accepted"/>
    <s v="Online Transfer"/>
    <s v="Renewal"/>
    <s v="-"/>
    <s v="-"/>
    <n v="0"/>
  </r>
  <r>
    <n v="237"/>
    <x v="1"/>
    <s v="ASK-630"/>
    <s v="6R314614"/>
    <s v="6R314614"/>
    <d v="2024-08-08T00:00:00"/>
    <n v="8166"/>
    <s v="Manual Adjust"/>
    <x v="17"/>
    <s v="Eligible"/>
    <n v="8166"/>
    <n v="8166"/>
    <d v="2026-01-05T00:00:00"/>
    <s v="HUZAIFA.KHAN"/>
    <s v="Manually"/>
    <s v="Online Transfer"/>
    <s v="Renewal"/>
    <s v="-"/>
    <s v="-"/>
    <m/>
  </r>
  <r>
    <n v="238"/>
    <x v="1"/>
    <s v="BKX-030"/>
    <s v="PKB707829"/>
    <s v="BKX-030"/>
    <d v="2025-01-03T00:00:00"/>
    <n v="10340"/>
    <s v="Manual Adjust"/>
    <x v="17"/>
    <s v="Eligible"/>
    <n v="10340"/>
    <n v="10340"/>
    <d v="2026-01-06T00:00:00"/>
    <s v="HUZAIFA.KHAN"/>
    <s v="Manually"/>
    <s v="Online Transfer"/>
    <s v="Renewal"/>
    <s v="-"/>
    <s v="-"/>
    <m/>
  </r>
  <r>
    <n v="239"/>
    <x v="1"/>
    <s v="BTL-225"/>
    <s v="6R162437"/>
    <s v="BTL-225"/>
    <d v="2025-01-03T00:00:00"/>
    <n v="10340"/>
    <s v="Manual Adjust"/>
    <x v="17"/>
    <s v="Eligible"/>
    <n v="10340"/>
    <n v="10340"/>
    <d v="2026-01-06T00:00:00"/>
    <s v="HUZAIFA.KHAN"/>
    <s v="Manually"/>
    <s v="Online Transfer"/>
    <s v="Renewal"/>
    <s v="-"/>
    <s v="-"/>
    <m/>
  </r>
  <r>
    <n v="240"/>
    <x v="1"/>
    <s v="CAC-075"/>
    <s v="4K6151"/>
    <n v="7100601"/>
    <d v="2020-01-16T00:00:00"/>
    <n v="7500"/>
    <s v="Manual Adjust"/>
    <x v="17"/>
    <s v="Eligible"/>
    <n v="7500"/>
    <n v="7500"/>
    <d v="2026-01-06T00:00:00"/>
    <s v="HUZAIFA.KHAN"/>
    <s v="Manually"/>
    <s v="Cash Deposit"/>
    <s v="Renewal"/>
    <s v="-"/>
    <s v="-"/>
    <m/>
  </r>
  <r>
    <n v="241"/>
    <x v="1"/>
    <s v="AZK-341"/>
    <s v="PKB548107"/>
    <s v="SB-308PK01086609"/>
    <d v="2023-11-22T00:00:00"/>
    <n v="10000"/>
    <s v="Manual Adjust"/>
    <x v="17"/>
    <s v="Eligible"/>
    <n v="6681"/>
    <n v="6681"/>
    <d v="2026-01-29T00:00:00"/>
    <s v="HUZAIFA.KHAN"/>
    <s v="Manually"/>
    <s v="Online Transfer"/>
    <s v="Renewal"/>
    <s v="-"/>
    <s v="-"/>
    <m/>
  </r>
  <r>
    <n v="242"/>
    <x v="1"/>
    <s v="AQS-497"/>
    <s v="2A64489"/>
    <s v="NSP150R-7042125"/>
    <d v="2024-01-20T14:53:00"/>
    <n v="7520"/>
    <s v="Manual Adjust"/>
    <x v="17"/>
    <s v="Eligible"/>
    <n v="7520"/>
    <n v="7520"/>
    <d v="2026-01-30T00:00:00"/>
    <s v="HUZAIFA.KHAN"/>
    <s v="Manually"/>
    <s v="Cheque"/>
    <s v="Renewal"/>
    <s v="-"/>
    <s v="-"/>
    <m/>
  </r>
  <r>
    <n v="243"/>
    <x v="1"/>
    <s v="AQT-565"/>
    <s v="PK10K209166"/>
    <s v="NF1AVK31H10109156"/>
    <d v="2024-01-25T16:47:00"/>
    <n v="7520"/>
    <s v="Manual Adjust"/>
    <x v="17"/>
    <s v="Eligible"/>
    <n v="7520"/>
    <n v="7520"/>
    <d v="2026-01-30T00:00:00"/>
    <s v="HUZAIFA.KHAN"/>
    <s v="Manually"/>
    <s v="Cheque"/>
    <s v="Renewal"/>
    <s v="-"/>
    <s v="-"/>
    <m/>
  </r>
  <r>
    <n v="244"/>
    <x v="1"/>
    <s v="AQS-812"/>
    <s v="PK10K209172"/>
    <s v="NF1AVK31H10109166"/>
    <d v="2024-01-25T17:29:00"/>
    <n v="7520"/>
    <s v="Manual Adjust"/>
    <x v="17"/>
    <s v="Eligible"/>
    <n v="7520"/>
    <n v="7520"/>
    <d v="2026-01-30T00:00:00"/>
    <s v="HUZAIFA.KHAN"/>
    <s v="Manually"/>
    <s v="Cheque"/>
    <s v="Renewal"/>
    <s v="-"/>
    <s v="-"/>
    <m/>
  </r>
  <r>
    <n v="245"/>
    <x v="1"/>
    <s v="AXX-831"/>
    <s v="Q011953"/>
    <n v="4510963"/>
    <s v="2021-02-02 12:31:36"/>
    <n v="12500"/>
    <s v="Accepted"/>
    <x v="18"/>
    <s v="Eligible"/>
    <n v="12500"/>
    <n v="12500"/>
    <d v="2026-01-22T00:00:00"/>
    <s v="M.MUSTAFA"/>
    <s v="Accepted"/>
    <s v="Online Transfer"/>
    <s v="Renewal"/>
    <s v="-"/>
    <s v="-"/>
    <n v="0"/>
  </r>
  <r>
    <n v="246"/>
    <x v="1"/>
    <s v="CAX-844"/>
    <n v="1023926"/>
    <n v="206584"/>
    <s v="2025-01-29 21:57:42"/>
    <n v="12000"/>
    <s v="Pending"/>
    <x v="18"/>
    <s v="Eligible"/>
    <n v="12000"/>
    <n v="12000"/>
    <d v="2026-01-30T00:00:00"/>
    <s v="M.MUSTAFA"/>
    <s v="Accepted"/>
    <s v="Online Transfer"/>
    <s v="Renewal"/>
    <s v="-"/>
    <s v="-"/>
    <n v="0"/>
  </r>
  <r>
    <n v="247"/>
    <x v="1"/>
    <s v="BMK-743"/>
    <n v="13513904"/>
    <s v="R013908"/>
    <s v="2023-02-14 14:23:56"/>
    <n v="14000"/>
    <s v="Accepted"/>
    <x v="18"/>
    <s v="Eligible"/>
    <n v="14000"/>
    <n v="14000"/>
    <d v="2026-01-31T00:00:00"/>
    <s v="M.MUSTAFA"/>
    <s v="Accepted"/>
    <s v="Online Transfer"/>
    <s v="Renewal"/>
    <s v="-"/>
    <s v="-"/>
    <n v="0"/>
  </r>
  <r>
    <n v="248"/>
    <x v="1"/>
    <s v="ANE-941"/>
    <n v="51017337"/>
    <s v="PR030714"/>
    <s v="2024-02-14 00:00:00"/>
    <n v="16000"/>
    <s v="Accepted"/>
    <x v="18"/>
    <s v="Eligible"/>
    <n v="16000"/>
    <n v="16000"/>
    <d v="2026-01-30T00:00:00"/>
    <s v="M.MUSTAFA"/>
    <s v="Accepted"/>
    <s v="Online Transfer"/>
    <s v="Renewal"/>
    <s v="-"/>
    <s v="-"/>
    <n v="0"/>
  </r>
  <r>
    <n v="249"/>
    <x v="1"/>
    <s v="CAD-1586"/>
    <s v="2TR8716441"/>
    <s v="TRH2240014050"/>
    <s v="2025-01-28 18:45:50"/>
    <n v="13000"/>
    <s v="Accepted"/>
    <x v="18"/>
    <s v="Eligible"/>
    <n v="13000"/>
    <n v="13000"/>
    <d v="2026-01-29T00:00:00"/>
    <s v="M.MUSTAFA"/>
    <s v="Accepted"/>
    <s v="Cash Deposit"/>
    <s v="Renewal"/>
    <s v="-"/>
    <s v="-"/>
    <n v="0"/>
  </r>
  <r>
    <n v="250"/>
    <x v="1"/>
    <s v="CAS-5748"/>
    <s v="2TR8711604"/>
    <s v="TRH2240013968"/>
    <s v="2025-01-28 18:20:27"/>
    <n v="13000"/>
    <s v="Accepted"/>
    <x v="18"/>
    <s v="Eligible"/>
    <n v="13000"/>
    <n v="13000"/>
    <d v="2026-01-29T00:00:00"/>
    <s v="M.MUSTAFA"/>
    <s v="Accepted"/>
    <s v="Cash Deposit"/>
    <s v="Renewal"/>
    <s v="-"/>
    <s v="-"/>
    <n v="0"/>
  </r>
  <r>
    <n v="251"/>
    <x v="1"/>
    <s v="KHI422329"/>
    <s v="N104023"/>
    <s v="N008261"/>
    <s v="2023-02-04 16:49:22"/>
    <n v="13000"/>
    <s v="Accepted"/>
    <x v="18"/>
    <s v="Eligible"/>
    <n v="13000"/>
    <n v="13000"/>
    <d v="2026-01-29T00:00:00"/>
    <s v="M.MUSTAFA"/>
    <s v="Accepted"/>
    <s v="Online Transfer"/>
    <s v="Renewal"/>
    <s v="-"/>
    <s v="-"/>
    <n v="0"/>
  </r>
  <r>
    <n v="252"/>
    <x v="1"/>
    <s v="LEE19-9139"/>
    <s v="PKB556562"/>
    <n v="1095100"/>
    <s v="2023-01-30 20:26:16"/>
    <n v="5000"/>
    <s v="Accepted"/>
    <x v="18"/>
    <s v="Eligible"/>
    <n v="5000"/>
    <n v="5000"/>
    <d v="2026-01-28T00:00:00"/>
    <s v="M.MUSTAFA"/>
    <s v="Accepted"/>
    <s v="Online Transfer"/>
    <s v="Renewal"/>
    <s v="-"/>
    <s v="-"/>
    <n v="0"/>
  </r>
  <r>
    <n v="253"/>
    <x v="1"/>
    <s v="CBA-605"/>
    <n v="339447"/>
    <n v="1239439"/>
    <s v="2025-02-06 18:30:47"/>
    <n v="16000"/>
    <s v="Accepted"/>
    <x v="18"/>
    <s v="Eligible"/>
    <n v="16000"/>
    <n v="16000"/>
    <d v="2026-01-28T00:00:00"/>
    <s v="M.MUSTAFA"/>
    <s v="Accepted"/>
    <s v="Online Transfer"/>
    <s v="Renewal"/>
    <s v="-"/>
    <s v="-"/>
    <n v="0"/>
  </r>
  <r>
    <n v="254"/>
    <x v="1"/>
    <s v="BYF-513"/>
    <s v="2A59514"/>
    <s v="NSP151R9521548"/>
    <s v="2023-01-09 17:28:38"/>
    <n v="14000"/>
    <s v="Pending"/>
    <x v="18"/>
    <s v="Eligible"/>
    <n v="14000"/>
    <n v="14000"/>
    <d v="2026-01-28T00:00:00"/>
    <s v="M.MUSTAFA"/>
    <s v="Accepted"/>
    <s v="Online Transfer"/>
    <s v="Conversion"/>
    <s v="-"/>
    <s v="-"/>
    <n v="0"/>
  </r>
  <r>
    <n v="255"/>
    <x v="1"/>
    <s v="BL-7571"/>
    <n v="1003505"/>
    <s v="003499"/>
    <s v="2023-12-20 17:09:34"/>
    <n v="12000"/>
    <s v="Accepted"/>
    <x v="18"/>
    <s v="Eligible"/>
    <n v="12000"/>
    <n v="12000"/>
    <d v="2026-01-27T00:00:00"/>
    <s v="M.MUSTAFA"/>
    <s v="Accepted"/>
    <s v="Cash Deposit"/>
    <s v="Renewal"/>
    <s v="-"/>
    <s v="-"/>
    <n v="0"/>
  </r>
  <r>
    <n v="256"/>
    <x v="1"/>
    <s v="ASV-021"/>
    <n v="16918779"/>
    <n v="70941"/>
    <s v="2025-01-11 16:03:13"/>
    <n v="12500"/>
    <s v="Accepted"/>
    <x v="18"/>
    <s v="Eligible"/>
    <n v="12500"/>
    <n v="12500"/>
    <d v="2026-01-28T00:00:00"/>
    <s v="M.MUSTAFA"/>
    <s v="Accepted"/>
    <s v="Online Transfer"/>
    <s v="Renewal"/>
    <s v="-"/>
    <s v="-"/>
    <n v="0"/>
  </r>
  <r>
    <n v="257"/>
    <x v="1"/>
    <s v="AHV-023"/>
    <n v="1824764"/>
    <n v="69950"/>
    <s v="2025-01-11 14:24:20"/>
    <n v="12500"/>
    <s v="Accepted"/>
    <x v="18"/>
    <s v="Eligible"/>
    <n v="12500"/>
    <n v="12500"/>
    <d v="2026-01-28T00:00:00"/>
    <s v="M.MUSTAFA"/>
    <s v="Accepted"/>
    <s v="Online Transfer"/>
    <s v="Renewal"/>
    <s v="-"/>
    <s v="-"/>
    <n v="0"/>
  </r>
  <r>
    <n v="258"/>
    <x v="1"/>
    <s v="CAW-931"/>
    <s v="1KR-3109652"/>
    <s v="0214875"/>
    <s v="2025-02-08 16:23:28"/>
    <n v="16000"/>
    <s v="Accepted"/>
    <x v="18"/>
    <s v="Eligible"/>
    <n v="16000"/>
    <n v="16000"/>
    <d v="2026-01-26T00:00:00"/>
    <s v="M.MUSTAFA"/>
    <s v="Accepted"/>
    <s v="Online Transfer"/>
    <s v="Renewal"/>
    <s v="-"/>
    <s v="-"/>
    <n v="0"/>
  </r>
  <r>
    <n v="259"/>
    <x v="1"/>
    <s v="AYF-190"/>
    <n v="1098999"/>
    <s v="1GD5134217"/>
    <s v="2025-01-22 14:45:47"/>
    <n v="11000"/>
    <s v="Accepted"/>
    <x v="18"/>
    <s v="Eligible"/>
    <n v="11000"/>
    <n v="11000"/>
    <d v="2026-01-26T00:00:00"/>
    <s v="M.MUSTAFA"/>
    <s v="Accepted"/>
    <s v="Online Transfer"/>
    <s v="Renewal"/>
    <s v="-"/>
    <s v="-"/>
    <n v="0"/>
  </r>
  <r>
    <n v="260"/>
    <x v="1"/>
    <s v="BWP-257"/>
    <s v="6R177673"/>
    <s v="NF1AET306H1077655"/>
    <s v="2026-01-26 00:00:00"/>
    <n v="18000"/>
    <s v="Accepted"/>
    <x v="18"/>
    <s v="Eligible"/>
    <n v="18000"/>
    <n v="18000"/>
    <d v="2026-01-26T00:00:00"/>
    <s v="M.MUSTAFA"/>
    <s v="Accepted"/>
    <s v="Online Transfer"/>
    <s v="Conversion"/>
    <s v="-"/>
    <s v="-"/>
    <n v="0"/>
  </r>
  <r>
    <n v="261"/>
    <x v="1"/>
    <s v="GJRN622025"/>
    <n v="2836211"/>
    <s v="KSP210-0032885"/>
    <s v="2025-02-06 13:34:45"/>
    <n v="16000"/>
    <s v="Accepted"/>
    <x v="18"/>
    <s v="Eligible"/>
    <n v="16000"/>
    <n v="16000"/>
    <d v="2026-01-26T00:00:00"/>
    <s v="M.MUSTAFA"/>
    <s v="Accepted"/>
    <s v="Online Transfer"/>
    <s v="Renewal"/>
    <s v="-"/>
    <s v="-"/>
    <n v="0"/>
  </r>
  <r>
    <n v="262"/>
    <x v="1"/>
    <s v="BXC-307"/>
    <s v="2A46719"/>
    <s v="R9517431"/>
    <s v="2025-01-27 10:01:12"/>
    <n v="10000"/>
    <s v="Accepted"/>
    <x v="18"/>
    <s v="Eligible"/>
    <n v="10000"/>
    <n v="10000"/>
    <d v="2026-01-26T00:00:00"/>
    <s v="M.MUSTAFA"/>
    <s v="Accepted"/>
    <s v="Online Transfer"/>
    <s v="Renewal"/>
    <s v="-"/>
    <s v="-"/>
    <n v="0"/>
  </r>
  <r>
    <n v="263"/>
    <x v="1"/>
    <s v="ANK-397"/>
    <s v="6R258164"/>
    <s v="NF1AET306H1158154"/>
    <s v="2026-01-26 00:00:00"/>
    <n v="15500"/>
    <s v="Accepted"/>
    <x v="18"/>
    <s v="Eligible"/>
    <n v="15500"/>
    <n v="15500"/>
    <d v="2026-01-26T00:00:00"/>
    <s v="M.MUSTAFA"/>
    <s v="Accepted"/>
    <s v="Online Transfer"/>
    <s v="Conversion"/>
    <s v="-"/>
    <s v="-"/>
    <n v="0"/>
  </r>
  <r>
    <n v="264"/>
    <x v="1"/>
    <s v="SWN622025"/>
    <n v="249317"/>
    <n v="10149317"/>
    <s v="2025-02-06 14:32:29"/>
    <n v="16000"/>
    <s v="Accepted"/>
    <x v="18"/>
    <s v="Eligible"/>
    <n v="16000"/>
    <n v="16000"/>
    <d v="2026-01-24T00:00:00"/>
    <s v="M.MUSTAFA"/>
    <s v="Accepted"/>
    <s v="Online Transfer"/>
    <s v="Renewal"/>
    <s v="-"/>
    <s v="-"/>
    <n v="0"/>
  </r>
  <r>
    <n v="265"/>
    <x v="1"/>
    <s v="LHE6220256"/>
    <s v="L15ZG1004396"/>
    <s v="RR004385"/>
    <s v="2025-02-06 13:20:37"/>
    <n v="13000"/>
    <s v="Accepted"/>
    <x v="18"/>
    <s v="Eligible"/>
    <n v="13000"/>
    <n v="13000"/>
    <d v="2026-01-24T00:00:00"/>
    <s v="M.MUSTAFA"/>
    <s v="Accepted"/>
    <s v="Online Transfer"/>
    <s v="Renewal"/>
    <s v="-"/>
    <s v="-"/>
    <n v="0"/>
  </r>
  <r>
    <n v="266"/>
    <x v="1"/>
    <s v="AYF-568"/>
    <n v="1003819"/>
    <s v="R003833"/>
    <s v="2024-07-10 09:39:22"/>
    <n v="13000"/>
    <s v="Accepted"/>
    <x v="18"/>
    <s v="Eligible"/>
    <n v="13000"/>
    <n v="13000"/>
    <d v="2026-01-25T00:00:00"/>
    <s v="M.MUSTAFA"/>
    <s v="Accepted"/>
    <s v="Online Transfer"/>
    <s v="Renewal"/>
    <s v="-"/>
    <s v="-"/>
    <n v="0"/>
  </r>
  <r>
    <n v="267"/>
    <x v="1"/>
    <s v="CAW-653"/>
    <s v="E240955"/>
    <n v="140957"/>
    <s v="2025-01-21 16:04:23"/>
    <n v="12000"/>
    <s v="Accepted"/>
    <x v="18"/>
    <s v="Eligible"/>
    <n v="12000"/>
    <n v="12000"/>
    <d v="2026-01-28T00:00:00"/>
    <s v="M.MUSTAFA"/>
    <s v="Accepted"/>
    <s v="Cheque"/>
    <s v="Renewal"/>
    <s v="-"/>
    <s v="-"/>
    <n v="0"/>
  </r>
  <r>
    <n v="268"/>
    <x v="1"/>
    <s v="BZT-005"/>
    <s v="KF-J915889"/>
    <s v="S-0213565"/>
    <s v="2024-02-02 18:53:37"/>
    <n v="16000"/>
    <s v="Accepted"/>
    <x v="18"/>
    <s v="Eligible"/>
    <n v="16000"/>
    <n v="16000"/>
    <d v="2026-01-23T00:00:00"/>
    <s v="M.MUSTAFA"/>
    <s v="Accepted"/>
    <s v="Online Transfer"/>
    <s v="Renewal"/>
    <s v="-"/>
    <s v="-"/>
    <n v="0"/>
  </r>
  <r>
    <n v="269"/>
    <x v="1"/>
    <s v="SHEK422334"/>
    <n v="1012510"/>
    <n v="1124908"/>
    <s v="2023-02-04 15:08:26"/>
    <n v="16000"/>
    <s v="Accepted"/>
    <x v="18"/>
    <s v="Eligible"/>
    <n v="16000"/>
    <n v="16000"/>
    <d v="2026-01-22T00:00:00"/>
    <s v="M.MUSTAFA"/>
    <s v="Accepted"/>
    <s v="Online Transfer"/>
    <s v="Renewal"/>
    <s v="-"/>
    <s v="-"/>
    <n v="0"/>
  </r>
  <r>
    <n v="270"/>
    <x v="1"/>
    <s v="BM-6114"/>
    <n v="219887"/>
    <n v="1000213"/>
    <s v="2024-09-19 19:42:47"/>
    <n v="10500"/>
    <s v="Accepted"/>
    <x v="18"/>
    <s v="Eligible"/>
    <n v="10500"/>
    <n v="10500"/>
    <d v="2026-01-22T00:00:00"/>
    <s v="M.MUSTAFA"/>
    <s v="Accepted"/>
    <s v="Online Transfer"/>
    <s v="Renewal"/>
    <s v="-"/>
    <s v="-"/>
    <n v="0"/>
  </r>
  <r>
    <n v="271"/>
    <x v="1"/>
    <s v="CZ-8602"/>
    <n v="502741"/>
    <n v="1008995"/>
    <s v="2023-01-17 14:11:37"/>
    <n v="15000"/>
    <s v="Accepted"/>
    <x v="18"/>
    <s v="Eligible"/>
    <n v="15000"/>
    <n v="15000"/>
    <d v="2026-01-22T00:00:00"/>
    <s v="M.MUSTAFA"/>
    <s v="Accepted"/>
    <s v="Online Transfer"/>
    <s v="Renewal"/>
    <s v="-"/>
    <s v="-"/>
    <n v="0"/>
  </r>
  <r>
    <n v="272"/>
    <x v="1"/>
    <s v="KS-2236"/>
    <s v="PK216748"/>
    <s v="PK321413"/>
    <s v="2024-02-14 15:54:22"/>
    <n v="12000"/>
    <s v="Accepted"/>
    <x v="18"/>
    <s v="Eligible"/>
    <n v="12000"/>
    <n v="12000"/>
    <d v="2026-01-22T00:00:00"/>
    <s v="M.MUSTAFA"/>
    <s v="Accepted"/>
    <s v="Online Transfer"/>
    <s v="Renewal"/>
    <s v="-"/>
    <s v="-"/>
    <n v="0"/>
  </r>
  <r>
    <n v="273"/>
    <x v="1"/>
    <s v="BTD-210"/>
    <s v="6R156452"/>
    <s v="H1056454"/>
    <s v="2023-11-10 20:36:36"/>
    <n v="13000"/>
    <s v="Accepted"/>
    <x v="18"/>
    <s v="Eligible"/>
    <n v="13000"/>
    <n v="13000"/>
    <d v="2026-01-22T00:00:00"/>
    <s v="M.MUSTAFA"/>
    <s v="Accepted"/>
    <s v="Online Transfer"/>
    <s v="Renewal"/>
    <s v="-"/>
    <s v="-"/>
    <n v="0"/>
  </r>
  <r>
    <n v="274"/>
    <x v="1"/>
    <s v="ABG-010"/>
    <s v="ABG-010"/>
    <n v="7016434"/>
    <s v="2023-02-04 12:19:58"/>
    <n v="11000"/>
    <s v="Accepted"/>
    <x v="18"/>
    <s v="Eligible"/>
    <n v="11000"/>
    <n v="11000"/>
    <d v="2026-01-21T00:00:00"/>
    <s v="M.MUSTAFA"/>
    <s v="Accepted"/>
    <s v="Online Transfer"/>
    <s v="Renewal"/>
    <s v="-"/>
    <s v="-"/>
    <n v="0"/>
  </r>
  <r>
    <n v="275"/>
    <x v="1"/>
    <s v="BAY-395"/>
    <s v="2A5561"/>
    <n v="9520479"/>
    <s v="2023-01-26 13:54:21"/>
    <n v="16000"/>
    <s v="Accepted"/>
    <x v="18"/>
    <s v="Eligible"/>
    <n v="16000"/>
    <n v="16000"/>
    <d v="2026-01-21T00:00:00"/>
    <s v="M.MUSTAFA"/>
    <s v="Accepted"/>
    <s v="Online Transfer"/>
    <s v="Renewal"/>
    <s v="-"/>
    <s v="-"/>
    <n v="0"/>
  </r>
  <r>
    <n v="276"/>
    <x v="1"/>
    <s v="BK-2612"/>
    <s v="L15Z14807532"/>
    <s v="BK-2612"/>
    <s v="2025-02-03 20:44:38"/>
    <n v="12500"/>
    <s v="Accepted"/>
    <x v="18"/>
    <s v="Eligible"/>
    <n v="12500"/>
    <n v="12500"/>
    <d v="2026-01-20T00:00:00"/>
    <s v="M.MUSTAFA"/>
    <s v="Accepted"/>
    <s v="Online Transfer"/>
    <s v="Renewal"/>
    <s v="-"/>
    <s v="-"/>
    <n v="0"/>
  </r>
  <r>
    <n v="277"/>
    <x v="1"/>
    <s v="BSJ-593"/>
    <s v="6R140999"/>
    <n v="1040976"/>
    <s v="2025-01-27 10:01:58"/>
    <n v="12000"/>
    <s v="Accepted"/>
    <x v="18"/>
    <s v="Eligible"/>
    <n v="12000"/>
    <n v="12000"/>
    <d v="2026-01-20T00:00:00"/>
    <s v="M.MUSTAFA"/>
    <s v="Accepted"/>
    <s v="Online Transfer"/>
    <s v="Renewal"/>
    <s v="-"/>
    <s v="-"/>
    <n v="0"/>
  </r>
  <r>
    <n v="278"/>
    <x v="1"/>
    <s v="BJV-493"/>
    <s v="1KR-1488335"/>
    <s v="KSP130-2119926"/>
    <s v="2025-01-29 17:36:02"/>
    <n v="16000"/>
    <s v="Accepted"/>
    <x v="18"/>
    <s v="Eligible"/>
    <n v="16000"/>
    <n v="16000"/>
    <d v="2026-01-20T00:00:00"/>
    <s v="M.MUSTAFA"/>
    <s v="Accepted"/>
    <s v="Cash Deposit"/>
    <s v="Renewal"/>
    <s v="-"/>
    <s v="-"/>
    <n v="0"/>
  </r>
  <r>
    <n v="279"/>
    <x v="1"/>
    <s v="APA-041"/>
    <s v="X596926"/>
    <s v="APA-041"/>
    <s v="2025-01-29 18:53:18"/>
    <n v="12500"/>
    <s v="Accepted"/>
    <x v="18"/>
    <s v="Eligible"/>
    <n v="12500"/>
    <n v="12500"/>
    <d v="2026-01-19T00:00:00"/>
    <s v="M.MUSTAFA"/>
    <s v="Accepted"/>
    <s v="Online Transfer"/>
    <s v="Renewal"/>
    <s v="-"/>
    <s v="-"/>
    <n v="0"/>
  </r>
  <r>
    <n v="280"/>
    <x v="1"/>
    <s v="AYF-681"/>
    <s v="092068"/>
    <n v="6069587"/>
    <s v="2026-01-19 00:00:00"/>
    <n v="14000"/>
    <s v="Accepted"/>
    <x v="18"/>
    <s v="Eligible"/>
    <n v="14000"/>
    <n v="14000"/>
    <d v="2026-01-19T00:00:00"/>
    <s v="M.MUSTAFA"/>
    <s v="Accepted"/>
    <s v="Online Transfer"/>
    <s v="Conversion"/>
    <s v="-"/>
    <s v="-"/>
    <n v="0"/>
  </r>
  <r>
    <n v="281"/>
    <x v="1"/>
    <s v="BZQ-900"/>
    <n v="7918378"/>
    <s v="008393"/>
    <s v="2024-01-30 13:35:07"/>
    <n v="16000"/>
    <s v="Accepted"/>
    <x v="18"/>
    <s v="Eligible"/>
    <n v="16000"/>
    <n v="16000"/>
    <d v="2026-01-17T00:00:00"/>
    <s v="M.MUSTAFA"/>
    <s v="Accepted"/>
    <s v="Online Transfer"/>
    <s v="Renewal"/>
    <s v="-"/>
    <s v="-"/>
    <n v="0"/>
  </r>
  <r>
    <n v="282"/>
    <x v="1"/>
    <s v="BN-1050"/>
    <s v="U627439"/>
    <s v="N502281"/>
    <s v="2025-01-06 10:58:11"/>
    <n v="14000"/>
    <s v="Accepted"/>
    <x v="18"/>
    <s v="Eligible"/>
    <n v="14000"/>
    <n v="14000"/>
    <d v="2026-01-15T00:00:00"/>
    <s v="M.MUSTAFA"/>
    <s v="Accepted"/>
    <s v="Online Transfer"/>
    <s v="Renewal"/>
    <s v="-"/>
    <s v="-"/>
    <n v="0"/>
  </r>
  <r>
    <n v="283"/>
    <x v="1"/>
    <s v="SKT2532024"/>
    <s v="L12851022952"/>
    <s v="NFBGN8627RR038299"/>
    <s v="2026-01-15 00:00:00"/>
    <n v="15000"/>
    <s v="Accepted"/>
    <x v="18"/>
    <s v="Eligible"/>
    <n v="15000"/>
    <n v="15000"/>
    <d v="2026-01-15T00:00:00"/>
    <s v="M.MUSTAFA"/>
    <s v="Accepted"/>
    <s v="Online Transfer"/>
    <s v="Conversion"/>
    <s v="-"/>
    <s v="-"/>
    <n v="0"/>
  </r>
  <r>
    <n v="284"/>
    <x v="1"/>
    <s v="CAY-101"/>
    <s v="6K12MR1025359"/>
    <s v="NF1SZC63S00208023"/>
    <s v="2025-01-29 12:41:37"/>
    <n v="16000"/>
    <s v="Accepted"/>
    <x v="18"/>
    <s v="Eligible"/>
    <n v="16000"/>
    <n v="16000"/>
    <d v="2026-01-15T00:00:00"/>
    <s v="M.MUSTAFA"/>
    <s v="Accepted"/>
    <s v="Online Transfer"/>
    <s v="Renewal"/>
    <s v="-"/>
    <s v="-"/>
    <n v="0"/>
  </r>
  <r>
    <n v="285"/>
    <x v="1"/>
    <s v="LE-0799"/>
    <n v="10871"/>
    <n v="107437"/>
    <s v="2025-01-28 10:56:14"/>
    <n v="16000"/>
    <s v="Accepted"/>
    <x v="18"/>
    <s v="Eligible"/>
    <n v="16000"/>
    <n v="16000"/>
    <d v="2026-01-15T00:00:00"/>
    <s v="M.MUSTAFA"/>
    <s v="Accepted"/>
    <s v="Cash Deposit"/>
    <s v="Renewal"/>
    <s v="-"/>
    <s v="-"/>
    <n v="0"/>
  </r>
  <r>
    <n v="286"/>
    <x v="1"/>
    <s v="BCU-050"/>
    <s v="Q304858"/>
    <s v="R7003905"/>
    <s v="2024-01-30 13:59:38"/>
    <n v="14000"/>
    <s v="Accepted"/>
    <x v="18"/>
    <s v="Eligible"/>
    <n v="14000"/>
    <n v="14000"/>
    <d v="2026-01-15T00:00:00"/>
    <s v="M.MUSTAFA"/>
    <s v="Accepted"/>
    <s v="Online Transfer"/>
    <s v="Renewal"/>
    <s v="-"/>
    <s v="-"/>
    <n v="0"/>
  </r>
  <r>
    <n v="287"/>
    <x v="1"/>
    <s v="LEE19-2472"/>
    <s v="PK10K143013"/>
    <s v="NF1AVK31H10042961"/>
    <s v="2025-01-21 14:10:48"/>
    <n v="10000"/>
    <s v="Accepted"/>
    <x v="18"/>
    <s v="Eligible"/>
    <n v="10000"/>
    <n v="10000"/>
    <d v="2026-01-14T00:00:00"/>
    <s v="M.MUSTAFA"/>
    <s v="Accepted"/>
    <s v="Online Transfer"/>
    <s v="Renewal"/>
    <s v="-"/>
    <s v="-"/>
    <n v="0"/>
  </r>
  <r>
    <n v="288"/>
    <x v="1"/>
    <s v="LE19-5722"/>
    <s v="L13Z17517077"/>
    <s v="LE19-5722"/>
    <s v="2025-01-22 16:17:40"/>
    <n v="10000"/>
    <s v="Accepted"/>
    <x v="18"/>
    <s v="Eligible"/>
    <n v="10000"/>
    <n v="10000"/>
    <d v="2026-01-13T00:00:00"/>
    <s v="M.MUSTAFA"/>
    <s v="Accepted"/>
    <s v="Online Transfer"/>
    <s v="Renewal"/>
    <s v="-"/>
    <s v="-"/>
    <n v="0"/>
  </r>
  <r>
    <n v="289"/>
    <x v="1"/>
    <s v="BZA-578"/>
    <s v="6R283503"/>
    <s v="H1183490"/>
    <s v="2024-10-10 20:13:03"/>
    <n v="11000"/>
    <s v="Accepted"/>
    <x v="18"/>
    <s v="Eligible"/>
    <n v="11000"/>
    <n v="11000"/>
    <d v="2026-01-13T00:00:00"/>
    <s v="M.MUSTAFA"/>
    <s v="Accepted"/>
    <s v="Online Transfer"/>
    <s v="Renewal"/>
    <s v="-"/>
    <s v="-"/>
    <n v="0"/>
  </r>
  <r>
    <n v="290"/>
    <x v="1"/>
    <s v="BZH-643"/>
    <s v="KF-J901866"/>
    <s v="LA350S-0206902"/>
    <s v="2022-01-25 16:15:47"/>
    <n v="16000"/>
    <s v="Accepted"/>
    <x v="18"/>
    <s v="Eligible"/>
    <n v="16000"/>
    <n v="16000"/>
    <d v="2026-01-12T00:00:00"/>
    <s v="M.MUSTAFA"/>
    <s v="Accepted"/>
    <s v="Online Transfer"/>
    <s v="Renewal"/>
    <s v="-"/>
    <s v="-"/>
    <n v="0"/>
  </r>
  <r>
    <n v="291"/>
    <x v="1"/>
    <s v="ANE-701"/>
    <s v="1GD5281844"/>
    <n v="5558866"/>
    <s v="2023-01-26 12:48:29"/>
    <n v="16000"/>
    <s v="Accepted"/>
    <x v="18"/>
    <s v="Eligible"/>
    <n v="16000"/>
    <n v="16000"/>
    <d v="2026-01-12T00:00:00"/>
    <s v="M.MUSTAFA"/>
    <s v="Accepted"/>
    <s v="Online Transfer"/>
    <s v="Renewal"/>
    <s v="-"/>
    <s v="-"/>
    <n v="0"/>
  </r>
  <r>
    <n v="292"/>
    <x v="1"/>
    <s v="BAT-274"/>
    <s v="S13019791"/>
    <s v="PK10019786"/>
    <s v="2024-01-20 14:57:57"/>
    <n v="14000"/>
    <s v="Accepted"/>
    <x v="18"/>
    <s v="Eligible"/>
    <n v="14000"/>
    <n v="14000"/>
    <d v="2026-01-12T00:00:00"/>
    <s v="M.MUSTAFA"/>
    <s v="Accepted"/>
    <s v="Online Transfer"/>
    <s v="Renewal"/>
    <s v="-"/>
    <s v="-"/>
    <n v="0"/>
  </r>
  <r>
    <n v="293"/>
    <x v="1"/>
    <s v="BEP-113"/>
    <s v="PKS13029773"/>
    <s v="RS413PK10029743"/>
    <s v="2025-01-21 13:59:08"/>
    <n v="16000"/>
    <s v="Accepted"/>
    <x v="18"/>
    <s v="Eligible"/>
    <n v="16000"/>
    <n v="16000"/>
    <d v="2026-01-12T00:00:00"/>
    <s v="M.MUSTAFA"/>
    <s v="Accepted"/>
    <s v="Online Transfer"/>
    <s v="Renewal"/>
    <s v="-"/>
    <s v="-"/>
    <n v="0"/>
  </r>
  <r>
    <n v="294"/>
    <x v="1"/>
    <s v="ASK-668"/>
    <s v="PK10K166513"/>
    <s v="NF1AVK31H10066498"/>
    <s v="2021-01-20 13:52:56"/>
    <n v="13000"/>
    <s v="Accepted"/>
    <x v="18"/>
    <s v="Eligible"/>
    <n v="13000"/>
    <n v="13000"/>
    <d v="2026-01-12T00:00:00"/>
    <s v="M.MUSTAFA"/>
    <s v="Accepted"/>
    <s v="Online Transfer"/>
    <s v="Renewal"/>
    <s v="-"/>
    <s v="-"/>
    <n v="0"/>
  </r>
  <r>
    <n v="295"/>
    <x v="1"/>
    <s v="LA-3986"/>
    <s v="1GD5019469"/>
    <s v="GUN126R-5546395"/>
    <s v="2024-01-25 19:40:00"/>
    <n v="16000"/>
    <s v="Accepted"/>
    <x v="18"/>
    <s v="Eligible"/>
    <n v="16000"/>
    <n v="16000"/>
    <d v="2026-01-12T00:00:00"/>
    <s v="M.MUSTAFA"/>
    <s v="Accepted"/>
    <s v="Online Transfer"/>
    <s v="Renewal"/>
    <s v="-"/>
    <s v="-"/>
    <n v="0"/>
  </r>
  <r>
    <n v="296"/>
    <x v="1"/>
    <s v="MUL2012275"/>
    <s v="Q088646"/>
    <n v="6066099"/>
    <s v="2022-01-20 17:03:02"/>
    <n v="13500"/>
    <s v="Accepted"/>
    <x v="18"/>
    <s v="Eligible"/>
    <n v="13500"/>
    <n v="13500"/>
    <d v="2026-01-12T00:00:00"/>
    <s v="M.MUSTAFA"/>
    <s v="Accepted"/>
    <s v="Online Transfer"/>
    <s v="Renewal"/>
    <s v="-"/>
    <s v="-"/>
    <n v="0"/>
  </r>
  <r>
    <n v="297"/>
    <x v="1"/>
    <s v="BG-8593"/>
    <s v="L15Z13510089"/>
    <s v="NFBDG1830JR010097"/>
    <s v="2026-01-12 00:00:00"/>
    <n v="18000"/>
    <s v="Accepted"/>
    <x v="18"/>
    <s v="Eligible"/>
    <n v="18000"/>
    <n v="18000"/>
    <d v="2026-01-12T00:00:00"/>
    <s v="M.MUSTAFA"/>
    <s v="Accepted"/>
    <s v="Online Transfer"/>
    <s v="Conversion"/>
    <s v="-"/>
    <s v="-"/>
    <n v="0"/>
  </r>
  <r>
    <n v="298"/>
    <x v="1"/>
    <s v="LEC18A-9586"/>
    <n v="179978"/>
    <n v="10079956"/>
    <s v="2023-12-15 15:23:21"/>
    <n v="12000"/>
    <s v="Accepted"/>
    <x v="18"/>
    <s v="Eligible"/>
    <n v="12000"/>
    <n v="12000"/>
    <d v="2026-01-11T00:00:00"/>
    <s v="M.MUSTAFA"/>
    <s v="Accepted"/>
    <s v="Online Transfer"/>
    <s v="Renewal"/>
    <s v="-"/>
    <s v="-"/>
    <n v="0"/>
  </r>
  <r>
    <n v="299"/>
    <x v="1"/>
    <s v="BXG-723"/>
    <n v="6075301"/>
    <n v="97928"/>
    <s v="2024-01-25 12:50:01"/>
    <n v="14000"/>
    <s v="Accepted"/>
    <x v="18"/>
    <s v="Eligible"/>
    <n v="14000"/>
    <n v="14000"/>
    <d v="2026-01-10T00:00:00"/>
    <s v="M.MUSTAFA"/>
    <s v="Accepted"/>
    <s v="Online Transfer"/>
    <s v="Renewal"/>
    <s v="-"/>
    <s v="-"/>
    <n v="0"/>
  </r>
  <r>
    <n v="300"/>
    <x v="1"/>
    <s v="LE16A-6714"/>
    <s v="L15B71401162"/>
    <s v="LE16A-6714"/>
    <s v="2025-01-24 16:09:35"/>
    <n v="13000"/>
    <s v="Accepted"/>
    <x v="18"/>
    <s v="Eligible"/>
    <n v="13000"/>
    <n v="13000"/>
    <d v="2026-01-10T00:00:00"/>
    <s v="M.MUSTAFA"/>
    <s v="Accepted"/>
    <s v="Online Transfer"/>
    <s v="Renewal"/>
    <s v="-"/>
    <s v="-"/>
    <n v="0"/>
  </r>
  <r>
    <n v="301"/>
    <x v="1"/>
    <s v="SA-1456"/>
    <s v="R06A-2248192"/>
    <s v="BR17V-268936"/>
    <s v="2023-01-18 20:39:33"/>
    <n v="15000"/>
    <s v="Accepted"/>
    <x v="18"/>
    <s v="Eligible"/>
    <n v="15000"/>
    <n v="15000"/>
    <d v="2026-01-10T00:00:00"/>
    <s v="M.MUSTAFA"/>
    <s v="Accepted"/>
    <s v="Online Transfer"/>
    <s v="Renewal"/>
    <s v="-"/>
    <s v="-"/>
    <n v="0"/>
  </r>
  <r>
    <n v="302"/>
    <x v="1"/>
    <s v="ISL16120257"/>
    <s v="R1001082"/>
    <n v="101070"/>
    <s v="2025-01-16 18:13:10"/>
    <n v="15000"/>
    <s v="Accepted"/>
    <x v="18"/>
    <s v="Eligible"/>
    <n v="15000"/>
    <n v="15000"/>
    <d v="2026-01-09T00:00:00"/>
    <s v="M.MUSTAFA"/>
    <s v="Accepted"/>
    <s v="Online Transfer"/>
    <s v="Renewal"/>
    <s v="-"/>
    <s v="-"/>
    <n v="0"/>
  </r>
  <r>
    <n v="303"/>
    <x v="1"/>
    <s v="ASW-760"/>
    <s v="6R319525"/>
    <n v="1219583"/>
    <s v="2025-01-17 10:00:13"/>
    <n v="12500"/>
    <s v="Accepted"/>
    <x v="18"/>
    <s v="Eligible"/>
    <n v="12500"/>
    <n v="12500"/>
    <d v="2026-01-10T00:00:00"/>
    <s v="M.MUSTAFA"/>
    <s v="Accepted"/>
    <s v="Online Transfer"/>
    <s v="Renewal"/>
    <s v="-"/>
    <s v="-"/>
    <n v="0"/>
  </r>
  <r>
    <n v="304"/>
    <x v="1"/>
    <s v="AMS-806"/>
    <s v="B374804"/>
    <n v="913306"/>
    <s v="2024-12-28 19:20:14"/>
    <n v="12000"/>
    <s v="Accepted"/>
    <x v="18"/>
    <s v="Eligible"/>
    <n v="12000"/>
    <n v="12000"/>
    <d v="2026-01-09T00:00:00"/>
    <s v="M.MUSTAFA"/>
    <s v="Accepted"/>
    <s v="Online Transfer"/>
    <s v="Renewal"/>
    <s v="-"/>
    <s v="-"/>
    <n v="0"/>
  </r>
  <r>
    <n v="305"/>
    <x v="1"/>
    <s v="BM-9178"/>
    <n v="24431528593"/>
    <n v="2012537"/>
    <s v="2025-01-09 15:28:46"/>
    <n v="14000"/>
    <s v="Accepted"/>
    <x v="18"/>
    <s v="Eligible"/>
    <n v="14000"/>
    <n v="14000"/>
    <d v="2026-01-09T00:00:00"/>
    <s v="M.MUSTAFA"/>
    <s v="Accepted"/>
    <s v="Online Transfer"/>
    <s v="Renewal"/>
    <s v="-"/>
    <s v="-"/>
    <n v="0"/>
  </r>
  <r>
    <n v="306"/>
    <x v="1"/>
    <s v="CAB-362"/>
    <s v="L12B51025325"/>
    <s v="NFBGN8620RR041528"/>
    <s v="2025-01-23 19:09:13"/>
    <n v="16000"/>
    <s v="Accepted"/>
    <x v="18"/>
    <s v="Eligible"/>
    <n v="16000"/>
    <n v="16000"/>
    <d v="2026-01-09T00:00:00"/>
    <s v="M.MUSTAFA"/>
    <s v="Accepted"/>
    <s v="Online Transfer"/>
    <s v="Renewal"/>
    <s v="-"/>
    <s v="-"/>
    <n v="0"/>
  </r>
  <r>
    <n v="307"/>
    <x v="1"/>
    <s v="KHI10112234"/>
    <s v="R253780"/>
    <s v="H1153264"/>
    <s v="2026-01-09 00:00:00"/>
    <n v="13000"/>
    <s v="Accepted"/>
    <x v="18"/>
    <s v="Eligible"/>
    <n v="13000"/>
    <n v="13000"/>
    <d v="2026-01-09T00:00:00"/>
    <s v="M.MUSTAFA"/>
    <s v="Accepted"/>
    <s v="Online Transfer"/>
    <s v="Conversion"/>
    <s v="-"/>
    <s v="-"/>
    <n v="0"/>
  </r>
  <r>
    <n v="308"/>
    <x v="1"/>
    <s v="AHP-442"/>
    <s v="L12B51005747"/>
    <s v="MR008995"/>
    <s v="2024-12-30 10:25:40"/>
    <n v="13000"/>
    <s v="Accepted"/>
    <x v="18"/>
    <s v="Eligible"/>
    <n v="13000"/>
    <n v="13000"/>
    <d v="2026-01-08T00:00:00"/>
    <s v="M.MUSTAFA"/>
    <s v="Accepted"/>
    <s v="Online Transfer"/>
    <s v="Renewal"/>
    <s v="-"/>
    <s v="-"/>
    <n v="0"/>
  </r>
  <r>
    <n v="309"/>
    <x v="1"/>
    <s v="SWN22122210"/>
    <s v="JL466Q9N69U500739"/>
    <s v="NKMAAB3D1N1016939"/>
    <s v="2024-01-16 00:00:00"/>
    <n v="10000"/>
    <s v="Accepted"/>
    <x v="18"/>
    <s v="Eligible"/>
    <n v="10000"/>
    <n v="10000"/>
    <d v="2026-01-06T00:00:00"/>
    <s v="M.MUSTAFA"/>
    <s v="Accepted"/>
    <s v="Online Transfer"/>
    <s v="Renewal"/>
    <s v="-"/>
    <s v="-"/>
    <n v="0"/>
  </r>
  <r>
    <n v="310"/>
    <x v="1"/>
    <s v="KHI24121812"/>
    <s v="1KR-1593812"/>
    <s v="KGC30-0244552"/>
    <s v="2024-01-19 00:00:00"/>
    <n v="15000"/>
    <s v="Accepted"/>
    <x v="18"/>
    <s v="Eligible"/>
    <n v="15000"/>
    <n v="15000"/>
    <d v="2026-01-06T00:00:00"/>
    <s v="M.MUSTAFA"/>
    <s v="Accepted"/>
    <s v="Online Transfer"/>
    <s v="Renewal"/>
    <s v="-"/>
    <s v="-"/>
    <n v="0"/>
  </r>
  <r>
    <n v="311"/>
    <x v="1"/>
    <s v="LEC18A-1125"/>
    <s v="Z17520885"/>
    <s v="R236811"/>
    <s v="2025-01-20 12:18:24"/>
    <n v="12500"/>
    <s v="Accepted"/>
    <x v="18"/>
    <s v="Eligible"/>
    <n v="12500"/>
    <n v="12500"/>
    <d v="2026-01-06T00:00:00"/>
    <s v="M.MUSTAFA"/>
    <s v="Accepted"/>
    <s v="Online Transfer"/>
    <s v="Renewal"/>
    <s v="-"/>
    <s v="-"/>
    <n v="0"/>
  </r>
  <r>
    <n v="312"/>
    <x v="1"/>
    <s v="BZJ-985"/>
    <n v="51020909"/>
    <s v="035910"/>
    <s v="2024-01-17 15:49:58"/>
    <n v="14000"/>
    <s v="Accepted"/>
    <x v="18"/>
    <s v="Eligible"/>
    <n v="14000"/>
    <n v="14000"/>
    <d v="2026-01-06T00:00:00"/>
    <s v="M.MUSTAFA"/>
    <s v="Accepted"/>
    <s v="Online Transfer"/>
    <s v="Renewal"/>
    <s v="-"/>
    <s v="-"/>
    <n v="0"/>
  </r>
  <r>
    <n v="313"/>
    <x v="1"/>
    <s v="MUL2012350"/>
    <s v="H056143"/>
    <n v="501896"/>
    <s v="2023-01-20 17:11:35"/>
    <n v="15000"/>
    <s v="Accepted"/>
    <x v="18"/>
    <s v="Eligible"/>
    <n v="15000"/>
    <n v="15000"/>
    <d v="2026-01-06T00:00:00"/>
    <s v="M.MUSTAFA"/>
    <s v="Accepted"/>
    <s v="Online Transfer"/>
    <s v="Renewal"/>
    <s v="-"/>
    <s v="-"/>
    <n v="0"/>
  </r>
  <r>
    <n v="314"/>
    <x v="1"/>
    <s v="LZH-6827"/>
    <n v="183875"/>
    <n v="487864"/>
    <s v="2025-01-15 16:26:32"/>
    <n v="12500"/>
    <s v="Accepted"/>
    <x v="18"/>
    <s v="Eligible"/>
    <n v="12500"/>
    <n v="12500"/>
    <d v="2026-01-06T00:00:00"/>
    <s v="M.MUSTAFA"/>
    <s v="Accepted"/>
    <s v="Online Transfer"/>
    <s v="Renewal"/>
    <s v="-"/>
    <s v="-"/>
    <n v="0"/>
  </r>
  <r>
    <n v="315"/>
    <x v="1"/>
    <s v="ATR-154"/>
    <n v="104360"/>
    <n v="302361"/>
    <s v="2025-01-20 11:27:54"/>
    <n v="15000"/>
    <s v="Accepted"/>
    <x v="18"/>
    <s v="Eligible"/>
    <n v="15000"/>
    <n v="15000"/>
    <d v="2026-01-05T00:00:00"/>
    <s v="M.MUSTAFA"/>
    <s v="Accepted"/>
    <s v="Cash Deposit"/>
    <s v="Renewal"/>
    <s v="-"/>
    <s v="-"/>
    <n v="0"/>
  </r>
  <r>
    <n v="316"/>
    <x v="1"/>
    <s v="BL-1778"/>
    <s v="H080500"/>
    <s v="N1002519"/>
    <s v="2023-01-16 20:40:05"/>
    <n v="15000"/>
    <s v="Accepted"/>
    <x v="18"/>
    <s v="Eligible"/>
    <n v="15000"/>
    <n v="15000"/>
    <d v="2026-01-03T00:00:00"/>
    <s v="M.MUSTAFA"/>
    <s v="Accepted"/>
    <s v="Online Transfer"/>
    <s v="Renewal"/>
    <s v="-"/>
    <s v="-"/>
    <n v="0"/>
  </r>
  <r>
    <n v="317"/>
    <x v="1"/>
    <s v="MUL14120259"/>
    <n v="335137"/>
    <n v="1235152"/>
    <s v="2025-01-14 15:18:29"/>
    <n v="14000"/>
    <s v="Accepted"/>
    <x v="18"/>
    <s v="Eligible"/>
    <n v="14000"/>
    <n v="14000"/>
    <d v="2026-01-05T00:00:00"/>
    <s v="M.MUSTAFA"/>
    <s v="Accepted"/>
    <s v="Online Transfer"/>
    <s v="Renewal"/>
    <s v="-"/>
    <s v="-"/>
    <n v="0"/>
  </r>
  <r>
    <n v="318"/>
    <x v="1"/>
    <s v="BK-0530"/>
    <s v="L15Z14807708"/>
    <s v="NFBDG1833NR024386"/>
    <s v="2022-01-17 13:21:00"/>
    <n v="15000"/>
    <s v="Accepted"/>
    <x v="18"/>
    <s v="Eligible"/>
    <n v="15000"/>
    <n v="15000"/>
    <d v="2026-01-02T00:00:00"/>
    <s v="M.MUSTAFA"/>
    <s v="Accepted"/>
    <s v="Online Transfer"/>
    <s v="Renewal"/>
    <s v="-"/>
    <s v="-"/>
    <n v="0"/>
  </r>
  <r>
    <n v="319"/>
    <x v="1"/>
    <s v="CAR-072"/>
    <n v="1028296"/>
    <s v="RR044963"/>
    <s v="2025-01-07 20:25:13"/>
    <n v="14000"/>
    <s v="Accepted"/>
    <x v="18"/>
    <s v="Eligible"/>
    <n v="14000"/>
    <n v="14000"/>
    <d v="2026-01-01T00:00:00"/>
    <s v="M.MUSTAFA"/>
    <s v="Accepted"/>
    <s v="Online Transfer"/>
    <s v="Renewal"/>
    <s v="-"/>
    <s v="-"/>
    <n v="0"/>
  </r>
  <r>
    <n v="320"/>
    <x v="1"/>
    <s v="AQK23-176"/>
    <s v="6R290267"/>
    <s v="leh1190336"/>
    <d v="2023-12-22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1"/>
    <x v="1"/>
    <s v="ASL-433"/>
    <n v="316473"/>
    <n v="1216470"/>
    <d v="2024-07-25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2"/>
    <x v="1"/>
    <s v="ASL-473"/>
    <n v="316414"/>
    <n v="1216471"/>
    <d v="2024-07-25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3"/>
    <x v="1"/>
    <s v="ASL-546"/>
    <n v="316515"/>
    <n v="1216525"/>
    <d v="2024-07-25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4"/>
    <x v="1"/>
    <s v="ASL-588"/>
    <n v="316550"/>
    <n v="1216473"/>
    <d v="2024-07-25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5"/>
    <x v="1"/>
    <s v="ASL-307"/>
    <n v="316533"/>
    <n v="1216476"/>
    <d v="2024-07-25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6"/>
    <x v="1"/>
    <s v="ASK-475"/>
    <s v="6R314784"/>
    <n v="1214759"/>
    <d v="2024-08-08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7"/>
    <x v="1"/>
    <s v="ASK-708"/>
    <s v="6R314622"/>
    <n v="1214623"/>
    <d v="2024-08-08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8"/>
    <x v="1"/>
    <s v="ASK-240"/>
    <s v="6R316107"/>
    <n v="1215942"/>
    <d v="2024-08-08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29"/>
    <x v="1"/>
    <s v="ASK-758"/>
    <s v="6R314953"/>
    <n v="1214968"/>
    <d v="2024-08-08T00:00:00"/>
    <n v="8166"/>
    <s v="Manual Adjust "/>
    <x v="18"/>
    <s v="Eligible"/>
    <n v="8166"/>
    <n v="8166"/>
    <d v="2026-01-05T00:00:00"/>
    <s v="M.MUSTAFA"/>
    <s v="Manually"/>
    <s v="Online Transfer"/>
    <s v="Renewal"/>
    <s v="-"/>
    <s v="-"/>
    <m/>
  </r>
  <r>
    <n v="330"/>
    <x v="1"/>
    <s v="BME-551"/>
    <s v="Q045649"/>
    <s v="BME-551"/>
    <d v="2024-12-02T00:00:00"/>
    <n v="10340"/>
    <s v="Manual Adjust "/>
    <x v="18"/>
    <s v="Eligible"/>
    <n v="10340"/>
    <n v="10340"/>
    <d v="2026-01-06T00:00:00"/>
    <s v="M.MUSTAFA"/>
    <s v="Manually"/>
    <s v="Online Transfer"/>
    <s v="Renewal"/>
    <s v="-"/>
    <s v="-"/>
    <m/>
  </r>
  <r>
    <n v="331"/>
    <x v="1"/>
    <s v="BYX-376"/>
    <s v="6R280743"/>
    <s v="BYX-376"/>
    <d v="2024-12-13T00:00:00"/>
    <n v="10340"/>
    <s v="Manual Adjust "/>
    <x v="18"/>
    <s v="Eligible"/>
    <n v="10340"/>
    <n v="10340"/>
    <d v="2026-01-06T00:00:00"/>
    <s v="M.MUSTAFA"/>
    <s v="Manually"/>
    <s v="Online Transfer"/>
    <s v="Renewal"/>
    <s v="-"/>
    <s v="-"/>
    <m/>
  </r>
  <r>
    <n v="332"/>
    <x v="1"/>
    <s v="LES19-948"/>
    <s v="4A1355"/>
    <s v="JAANKR55LJ7102421"/>
    <d v="2021-01-16T00:00:00"/>
    <n v="7500"/>
    <s v="Manual Adjust "/>
    <x v="18"/>
    <s v="Eligible"/>
    <n v="7500"/>
    <n v="7500"/>
    <d v="2026-01-06T00:00:00"/>
    <s v="M.MUSTAFA"/>
    <s v="Manually"/>
    <s v="Cash Deposit"/>
    <s v="Renewal"/>
    <s v="-"/>
    <s v="-"/>
    <m/>
  </r>
  <r>
    <n v="333"/>
    <x v="1"/>
    <s v="FDS-1065"/>
    <s v="T717939"/>
    <n v="834454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4"/>
    <x v="1"/>
    <s v="SAL-074"/>
    <n v="1031305"/>
    <n v="1147810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5"/>
    <x v="1"/>
    <s v="SAL-412"/>
    <n v="2647535"/>
    <n v="600070507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6"/>
    <x v="1"/>
    <s v="FDY-8024"/>
    <s v="T740374"/>
    <n v="856879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7"/>
    <x v="1"/>
    <s v="LWC-9040"/>
    <s v="KY5520"/>
    <s v="A000308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8"/>
    <x v="1"/>
    <s v="LR-4621"/>
    <n v="1740345"/>
    <n v="856842"/>
    <d v="2024-12-09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39"/>
    <x v="1"/>
    <s v="FDJ16-132"/>
    <s v="T935305"/>
    <s v="K01051791"/>
    <d v="2024-12-11T00:00:00"/>
    <n v="9710"/>
    <s v="Manual Adjust "/>
    <x v="18"/>
    <s v="Eligible"/>
    <n v="6920"/>
    <n v="6920"/>
    <d v="2026-01-21T00:00:00"/>
    <s v="M.MUSTAFA"/>
    <s v="Manually"/>
    <s v="Cheque"/>
    <s v="Renewal"/>
    <s v="-"/>
    <s v="-"/>
    <m/>
  </r>
  <r>
    <n v="340"/>
    <x v="1"/>
    <s v="KH-6365"/>
    <s v="L15A79798366"/>
    <s v="NFBGM2669LR259588"/>
    <d v="2025-01-13T00:00:00"/>
    <n v="10000"/>
    <s v="Manual Adjust "/>
    <x v="18"/>
    <s v="Not Eligible"/>
    <n v="0"/>
    <n v="0"/>
    <s v="-"/>
    <s v="M.MUSTAFA"/>
    <s v="-"/>
    <s v="-"/>
    <s v="-"/>
    <s v="-"/>
    <s v="-"/>
    <s v="Payment not found"/>
  </r>
  <r>
    <n v="341"/>
    <x v="1"/>
    <s v="AWQ-722 Faisal Saleem"/>
    <s v="PK10K213506"/>
    <s v="NF1AVK31H10113492"/>
    <d v="2023-09-13T00:00:00"/>
    <n v="10000"/>
    <s v="Manual Adjust "/>
    <x v="18"/>
    <s v="Eligible"/>
    <n v="10000"/>
    <n v="10000"/>
    <s v="09-122025"/>
    <s v="M.MUSTAFA"/>
    <s v="Manually"/>
    <s v="Online Transfer"/>
    <s v="Renewal"/>
    <s v="-"/>
    <s v="-"/>
    <m/>
  </r>
  <r>
    <n v="342"/>
    <x v="1"/>
    <s v="MNS-554 SHAHID"/>
    <s v="PKT350201"/>
    <s v="SR308PK454845"/>
    <d v="2024-12-12T00:00:00"/>
    <n v="10000"/>
    <s v="Manual Adjust "/>
    <x v="18"/>
    <s v="Eligible"/>
    <n v="10000"/>
    <n v="10000"/>
    <s v="09-122025"/>
    <s v="M.MUSTAFA"/>
    <s v="Manually"/>
    <s v="Online Transfer"/>
    <s v="Renewal"/>
    <s v="-"/>
    <s v="-"/>
    <m/>
  </r>
  <r>
    <n v="343"/>
    <x v="1"/>
    <s v="MLJ-138 AKBAR"/>
    <n v="5155644"/>
    <n v="123393"/>
    <d v="2024-12-12T00:00:00"/>
    <n v="10000"/>
    <s v="Manual Adjust "/>
    <x v="18"/>
    <s v="Eligible"/>
    <n v="10000"/>
    <n v="10000"/>
    <s v="09-122025"/>
    <s v="M.MUSTAFA"/>
    <s v="Manually"/>
    <s v="Online Transfer"/>
    <s v="Renewal"/>
    <s v="-"/>
    <s v="-"/>
    <m/>
  </r>
  <r>
    <n v="344"/>
    <x v="1"/>
    <s v="BZG-824"/>
    <s v="R1016120"/>
    <s v="S00116149"/>
    <d v="2024-02-29T00:00:00"/>
    <n v="9000"/>
    <s v="Manual Adjust "/>
    <x v="18"/>
    <s v="Eligible"/>
    <n v="8217"/>
    <n v="8217"/>
    <d v="2026-01-29T00:00:00"/>
    <s v="M.MUSTAFA"/>
    <s v="Manually"/>
    <s v="Online Transfer"/>
    <s v="Renewal"/>
    <s v="-"/>
    <s v="-"/>
    <m/>
  </r>
  <r>
    <n v="345"/>
    <x v="1"/>
    <s v="AUE-746"/>
    <s v="2A72039"/>
    <s v="NSP150R-7049227"/>
    <d v="2025-01-23T00:00:00"/>
    <n v="7520"/>
    <s v="Manual Adjust "/>
    <x v="18"/>
    <s v="Eligible"/>
    <n v="7520"/>
    <n v="7520"/>
    <d v="2026-01-30T00:00:00"/>
    <s v="M.MUSTAFA"/>
    <s v="Manually"/>
    <s v="Cheque"/>
    <s v="Renewal"/>
    <s v="-"/>
    <s v="-"/>
    <m/>
  </r>
  <r>
    <n v="346"/>
    <x v="1"/>
    <s v="AUE-697"/>
    <s v="2A72075"/>
    <s v="NSP150R-7049254"/>
    <d v="2025-01-23T00:00:00"/>
    <n v="7520"/>
    <s v="Manual Adjust "/>
    <x v="18"/>
    <s v="Eligible"/>
    <n v="7520"/>
    <n v="7520"/>
    <d v="2026-01-30T00:00:00"/>
    <s v="M.MUSTAFA"/>
    <s v="Manually"/>
    <s v="Cheque"/>
    <s v="Renewal"/>
    <s v="-"/>
    <s v="-"/>
    <m/>
  </r>
  <r>
    <n v="347"/>
    <x v="1"/>
    <s v="ANS-128"/>
    <n v="13515795"/>
    <s v="R015795"/>
    <s v="2020-02-13 17:20:31"/>
    <n v="13000"/>
    <s v="Pending"/>
    <x v="19"/>
    <s v="Eligible"/>
    <n v="13000"/>
    <n v="13000"/>
    <d v="2026-01-31T00:00:00"/>
    <s v="ZAYNAB.MUSTAFA"/>
    <s v="Accepted"/>
    <s v="Online Transfer"/>
    <s v="Renewal"/>
    <s v="-"/>
    <s v="-"/>
    <n v="0"/>
  </r>
  <r>
    <n v="348"/>
    <x v="1"/>
    <s v="BYV-466"/>
    <s v="K12MR1015259"/>
    <s v="BYV-466"/>
    <s v="2025-01-23 18:47:46"/>
    <n v="10000"/>
    <s v="Accepted"/>
    <x v="19"/>
    <s v="Not Eligible"/>
    <n v="0"/>
    <n v="10000"/>
    <d v="2026-01-30T00:00:00"/>
    <s v="ZAYNAB.MUSTAFA"/>
    <s v="Accepted"/>
    <s v="Online Transfer"/>
    <s v="Device Missing"/>
    <s v="-"/>
    <s v="-"/>
    <s v="Device Missing"/>
  </r>
  <r>
    <n v="349"/>
    <x v="1"/>
    <s v="BMY-069"/>
    <n v="1024208"/>
    <n v="3414254"/>
    <s v="2022-02-01 11:11:46"/>
    <n v="13000"/>
    <s v="Pending"/>
    <x v="19"/>
    <s v="Eligible"/>
    <n v="13000"/>
    <n v="13000"/>
    <d v="2026-01-29T00:00:00"/>
    <s v="ZAYNAB.MUSTAFA"/>
    <s v="Accepted"/>
    <s v="Cheque Deposit"/>
    <s v="Renewal"/>
    <s v="-"/>
    <s v="-"/>
    <n v="0"/>
  </r>
  <r>
    <n v="350"/>
    <x v="1"/>
    <s v="FD-082"/>
    <s v="Z304794"/>
    <n v="4042951"/>
    <s v="2023-02-14 14:40:09"/>
    <n v="12000"/>
    <s v="Accepted"/>
    <x v="19"/>
    <s v="Eligible"/>
    <n v="12000"/>
    <n v="12000"/>
    <d v="2026-01-30T00:00:00"/>
    <s v="ZAYNAB.MUSTAFA"/>
    <s v="Accepted"/>
    <s v="Online Transfer"/>
    <s v="Renewal"/>
    <s v="-"/>
    <s v="-"/>
    <n v="0"/>
  </r>
  <r>
    <n v="351"/>
    <x v="1"/>
    <s v="BLS-831"/>
    <n v="12927400"/>
    <s v="R030774"/>
    <s v="2023-02-06 14:19:58"/>
    <n v="10000"/>
    <s v="Accepted"/>
    <x v="19"/>
    <s v="Eligible"/>
    <n v="10000"/>
    <n v="10000"/>
    <d v="2026-01-29T00:00:00"/>
    <s v="ZAYNAB.MUSTAFA"/>
    <s v="Accepted"/>
    <s v="Online Transfer"/>
    <s v="Renewal"/>
    <s v="-"/>
    <s v="-"/>
    <n v="0"/>
  </r>
  <r>
    <n v="352"/>
    <x v="1"/>
    <s v="SRG8122324"/>
    <n v="306640"/>
    <n v="312685"/>
    <s v="2023-12-11 10:29:20"/>
    <n v="10000"/>
    <s v="Accepted"/>
    <x v="19"/>
    <s v="Eligible"/>
    <n v="10000"/>
    <n v="10000"/>
    <d v="2026-01-28T00:00:00"/>
    <s v="ZAYNAB.MUSTAFA"/>
    <s v="Accepted"/>
    <s v="Online Transfer"/>
    <s v="Renewal"/>
    <s v="-"/>
    <s v="-"/>
    <n v="0"/>
  </r>
  <r>
    <n v="353"/>
    <x v="1"/>
    <s v="BRP-942"/>
    <s v="6R101987"/>
    <s v="NF1AET306H1001968"/>
    <s v="2025-02-01 12:07:57"/>
    <n v="13000"/>
    <s v="Accepted"/>
    <x v="19"/>
    <s v="Eligible"/>
    <n v="13000"/>
    <n v="13000"/>
    <d v="2026-01-29T00:00:00"/>
    <s v="ZAYNAB.MUSTAFA"/>
    <s v="Accepted"/>
    <s v="Online Transfer"/>
    <s v="Renewal"/>
    <s v="-"/>
    <s v="-"/>
    <n v="0"/>
  </r>
  <r>
    <n v="354"/>
    <x v="1"/>
    <s v="MDN8122158"/>
    <s v="1GD5008913"/>
    <s v="GUN126R-5546904"/>
    <s v="2021-12-08 19:27:47"/>
    <n v="18000"/>
    <s v="Pending"/>
    <x v="19"/>
    <s v="Eligible"/>
    <n v="18000"/>
    <n v="18000"/>
    <d v="2026-01-29T00:00:00"/>
    <s v="ZAYNAB.MUSTAFA"/>
    <s v="Accepted"/>
    <s v="Online Transfer"/>
    <s v="Conversion"/>
    <s v="-"/>
    <s v="-"/>
    <n v="0"/>
  </r>
  <r>
    <n v="355"/>
    <x v="1"/>
    <s v="BFE-615"/>
    <s v="ISL231220244"/>
    <n v="1229991"/>
    <s v="2024-12-23 12:30:20"/>
    <n v="11000"/>
    <s v="Accepted"/>
    <x v="19"/>
    <s v="Eligible"/>
    <n v="11000"/>
    <n v="11000"/>
    <d v="2026-01-27T00:00:00"/>
    <s v="ZAYNAB.MUSTAFA"/>
    <s v="Accepted"/>
    <s v="Online Transfer"/>
    <s v="Renewal"/>
    <s v="-"/>
    <s v="-"/>
    <n v="0"/>
  </r>
  <r>
    <n v="356"/>
    <x v="1"/>
    <s v="AGN-079"/>
    <s v="B218959"/>
    <s v="PK10118961"/>
    <s v="2025-02-03 11:18:37"/>
    <n v="12000"/>
    <s v="Accepted"/>
    <x v="19"/>
    <s v="Eligible"/>
    <n v="12000"/>
    <n v="12000"/>
    <d v="2026-01-27T00:00:00"/>
    <s v="ZAYNAB.MUSTAFA"/>
    <s v="Accepted"/>
    <s v="Online Transfer"/>
    <s v="Renewal"/>
    <s v="-"/>
    <s v="-"/>
    <n v="0"/>
  </r>
  <r>
    <n v="357"/>
    <x v="1"/>
    <s v="LEB17A-7002"/>
    <s v="PK10B143925"/>
    <s v="LEB17A-7002"/>
    <s v="2025-02-04 21:42:37"/>
    <n v="12000"/>
    <s v="Accepted"/>
    <x v="19"/>
    <s v="Eligible"/>
    <n v="12000"/>
    <n v="12000"/>
    <d v="2026-01-27T00:00:00"/>
    <s v="ZAYNAB.MUSTAFA"/>
    <s v="Accepted"/>
    <s v="Online Transfer"/>
    <s v="Renewal"/>
    <s v="-"/>
    <s v="-"/>
    <n v="0"/>
  </r>
  <r>
    <n v="358"/>
    <x v="1"/>
    <s v="BCR-467"/>
    <s v="R18Z1-3747522"/>
    <s v="BCR-467"/>
    <s v="2025-02-03 13:06:44"/>
    <n v="14500"/>
    <s v="Accepted"/>
    <x v="19"/>
    <s v="Eligible"/>
    <n v="14500"/>
    <n v="14500"/>
    <d v="2026-01-27T00:00:00"/>
    <s v="ZAYNAB.MUSTAFA"/>
    <s v="Accepted"/>
    <s v="Online Transfer"/>
    <s v="Renewal"/>
    <s v="-"/>
    <s v="-"/>
    <n v="0"/>
  </r>
  <r>
    <n v="359"/>
    <x v="1"/>
    <s v="FSL151202512"/>
    <n v="1024035"/>
    <s v="S00206638"/>
    <s v="2025-01-15 18:18:29"/>
    <n v="16000"/>
    <s v="Accepted"/>
    <x v="19"/>
    <s v="Eligible"/>
    <n v="16000"/>
    <n v="16000"/>
    <d v="2026-01-27T00:00:00"/>
    <s v="ZAYNAB.MUSTAFA"/>
    <s v="Accepted"/>
    <s v="Online Transfer"/>
    <s v="Renewal"/>
    <s v="-"/>
    <s v="-"/>
    <n v="0"/>
  </r>
  <r>
    <n v="360"/>
    <x v="1"/>
    <s v="ARF-483"/>
    <n v="6912745"/>
    <s v="LR064528"/>
    <s v="2026-01-27 00:00:00"/>
    <n v="18000"/>
    <s v="Accepted"/>
    <x v="19"/>
    <s v="Eligible"/>
    <n v="18000"/>
    <n v="18000"/>
    <d v="2026-01-27T00:00:00"/>
    <s v="ZAYNAB.MUSTAFA"/>
    <s v="Accepted"/>
    <s v="Online Transfer"/>
    <s v="Conversion"/>
    <s v="-"/>
    <s v="-"/>
    <n v="0"/>
  </r>
  <r>
    <n v="361"/>
    <x v="1"/>
    <s v="BWG-252"/>
    <s v="54PEWR2358"/>
    <s v="NRPBT3SRRNP000512"/>
    <s v="2025-01-15 20:09:18"/>
    <n v="16000"/>
    <s v="Accepted"/>
    <x v="19"/>
    <s v="Eligible"/>
    <n v="16000"/>
    <n v="16000"/>
    <d v="2026-01-26T00:00:00"/>
    <s v="ZAYNAB.MUSTAFA"/>
    <s v="Accepted"/>
    <s v="Online Transfer"/>
    <s v="Renewal"/>
    <s v="-"/>
    <s v="-"/>
    <n v="0"/>
  </r>
  <r>
    <n v="362"/>
    <x v="1"/>
    <s v="LYS12-524"/>
    <s v="519583W"/>
    <n v="606212112"/>
    <s v="2025-02-08 15:43:13"/>
    <n v="10000"/>
    <s v="Accepted"/>
    <x v="19"/>
    <s v="Eligible"/>
    <n v="10000"/>
    <n v="10000"/>
    <d v="2026-01-26T00:00:00"/>
    <s v="ZAYNAB.MUSTAFA"/>
    <s v="Accepted"/>
    <s v="Online Transfer"/>
    <s v="Renewal"/>
    <s v="-"/>
    <s v="-"/>
    <n v="0"/>
  </r>
  <r>
    <n v="363"/>
    <x v="1"/>
    <s v="KHI42202519"/>
    <s v="E1004444"/>
    <s v="004388"/>
    <s v="2025-02-04 13:51:57"/>
    <n v="16000"/>
    <s v="Accepted"/>
    <x v="19"/>
    <s v="Eligible"/>
    <n v="16000"/>
    <n v="16000"/>
    <d v="2026-01-26T00:00:00"/>
    <s v="ZAYNAB.MUSTAFA"/>
    <s v="Accepted"/>
    <s v="Online Transfer"/>
    <s v="Renewal"/>
    <s v="-"/>
    <s v="-"/>
    <n v="0"/>
  </r>
  <r>
    <n v="364"/>
    <x v="1"/>
    <s v="ANY-541"/>
    <s v="ANY-541"/>
    <n v="1092797"/>
    <s v="2025-01-31 11:52:21"/>
    <n v="16000"/>
    <s v="Accepted"/>
    <x v="19"/>
    <s v="Eligible"/>
    <n v="16000"/>
    <n v="16000"/>
    <d v="2026-01-26T00:00:00"/>
    <s v="ZAYNAB.MUSTAFA"/>
    <s v="Accepted"/>
    <s v="Online Transfer"/>
    <s v="Renewal"/>
    <s v="-"/>
    <s v="-"/>
    <n v="0"/>
  </r>
  <r>
    <n v="365"/>
    <x v="1"/>
    <s v="LED16-339"/>
    <s v="Q315592"/>
    <n v="7014656"/>
    <s v="2024-02-07 16:19:21"/>
    <n v="12500"/>
    <s v="Accepted"/>
    <x v="19"/>
    <s v="Eligible"/>
    <n v="12500"/>
    <n v="12500"/>
    <d v="2026-01-26T00:00:00"/>
    <s v="ZAYNAB.MUSTAFA"/>
    <s v="Accepted"/>
    <s v="Online Transfer"/>
    <s v="Renewal"/>
    <s v="-"/>
    <s v="-"/>
    <n v="0"/>
  </r>
  <r>
    <n v="366"/>
    <x v="1"/>
    <s v="MNS19-1489"/>
    <s v="J028527"/>
    <n v="3334"/>
    <s v="2025-02-01 14:44:56"/>
    <n v="14000"/>
    <s v="Accepted"/>
    <x v="19"/>
    <s v="Eligible"/>
    <n v="14000"/>
    <n v="14000"/>
    <d v="2026-01-25T00:00:00"/>
    <s v="ZAYNAB.MUSTAFA"/>
    <s v="Accepted"/>
    <s v="Online Transfer"/>
    <s v="Renewal"/>
    <s v="-"/>
    <s v="-"/>
    <n v="0"/>
  </r>
  <r>
    <n v="367"/>
    <x v="1"/>
    <s v="BSC-797"/>
    <s v="PK10K160296"/>
    <s v="NF1AVK31H10060290"/>
    <s v="2025-02-06 19:24:28"/>
    <n v="14000"/>
    <s v="Accepted"/>
    <x v="19"/>
    <s v="Eligible"/>
    <n v="14000"/>
    <n v="14000"/>
    <d v="2026-01-24T00:00:00"/>
    <s v="ZAYNAB.MUSTAFA"/>
    <s v="Accepted"/>
    <s v="Online Transfer"/>
    <s v="Renewal"/>
    <s v="-"/>
    <s v="-"/>
    <n v="0"/>
  </r>
  <r>
    <n v="368"/>
    <x v="1"/>
    <s v="CAZ-747"/>
    <s v="R06A-L288910"/>
    <s v="Ha36S-627319"/>
    <s v="2025-02-01 18:29:21"/>
    <n v="12000"/>
    <s v="Pending"/>
    <x v="19"/>
    <s v="Eligible"/>
    <n v="12000"/>
    <n v="12000"/>
    <d v="2026-01-24T00:00:00"/>
    <s v="ZAYNAB.MUSTAFA"/>
    <s v="Accepted"/>
    <s v="Cash"/>
    <s v="Renewal"/>
    <s v="-"/>
    <s v="-"/>
    <n v="0"/>
  </r>
  <r>
    <n v="369"/>
    <x v="1"/>
    <s v="BKG-517"/>
    <s v="R013213"/>
    <s v="BKG-517"/>
    <s v="2022-01-27 15:01:18"/>
    <n v="10000"/>
    <s v="Accepted"/>
    <x v="19"/>
    <s v="Eligible"/>
    <n v="10000"/>
    <n v="10000"/>
    <d v="2026-01-23T00:00:00"/>
    <s v="ZAYNAB.MUSTAFA"/>
    <s v="Accepted"/>
    <s v="Online Transfer"/>
    <s v="Renewal"/>
    <s v="-"/>
    <s v="-"/>
    <n v="0"/>
  </r>
  <r>
    <n v="370"/>
    <x v="1"/>
    <s v="HDD9120252"/>
    <n v="334958"/>
    <n v="1234998"/>
    <s v="2025-01-09 15:05:02"/>
    <n v="14000"/>
    <s v="Accepted"/>
    <x v="19"/>
    <s v="Eligible"/>
    <n v="14000"/>
    <n v="14000"/>
    <d v="2026-01-23T00:00:00"/>
    <s v="ZAYNAB.MUSTAFA"/>
    <s v="Accepted"/>
    <s v="Online Transfer"/>
    <s v="Renewal"/>
    <s v="-"/>
    <s v="-"/>
    <n v="0"/>
  </r>
  <r>
    <n v="371"/>
    <x v="1"/>
    <s v="AUP-372"/>
    <n v="1004589"/>
    <s v="SR004586"/>
    <s v="2025-02-04 12:39:28"/>
    <n v="16000"/>
    <s v="Accepted"/>
    <x v="19"/>
    <s v="Eligible"/>
    <n v="16000"/>
    <n v="16000"/>
    <d v="2026-01-23T00:00:00"/>
    <s v="ZAYNAB.MUSTAFA"/>
    <s v="Accepted"/>
    <s v="Cash Deposit"/>
    <s v="Renewal"/>
    <s v="-"/>
    <s v="-"/>
    <n v="0"/>
  </r>
  <r>
    <n v="372"/>
    <x v="1"/>
    <s v="BKN-186"/>
    <s v="L15A79786226"/>
    <s v="NFBGM266HR210564"/>
    <s v="2026-01-23 00:00:00"/>
    <n v="13000"/>
    <s v="Accepted"/>
    <x v="19"/>
    <s v="Eligible"/>
    <n v="13000"/>
    <n v="13000"/>
    <d v="2026-01-27T00:00:00"/>
    <s v="ZAYNAB.MUSTAFA"/>
    <s v="Accepted"/>
    <s v="Cheque"/>
    <s v="Conversion"/>
    <s v="-"/>
    <s v="-"/>
    <n v="0"/>
  </r>
  <r>
    <n v="373"/>
    <x v="1"/>
    <s v="BXY-338"/>
    <s v="6R257713"/>
    <n v="1157694"/>
    <s v="2026-01-22 00:00:00"/>
    <n v="14000"/>
    <s v="Accepted"/>
    <x v="19"/>
    <s v="Eligible"/>
    <n v="14000"/>
    <n v="14000"/>
    <d v="2026-01-22T00:00:00"/>
    <s v="ZAYNAB.MUSTAFA"/>
    <s v="Accepted"/>
    <s v="Online Transfer"/>
    <s v="Conversion"/>
    <s v="-"/>
    <s v="-"/>
    <n v="0"/>
  </r>
  <r>
    <n v="374"/>
    <x v="1"/>
    <s v="BDN-624"/>
    <s v="2ZR-5237644"/>
    <s v="ZVW30-5357066"/>
    <s v="2025-02-06 22:07:42"/>
    <n v="12000"/>
    <s v="Accepted"/>
    <x v="19"/>
    <s v="Eligible"/>
    <n v="12000"/>
    <n v="12000"/>
    <d v="2026-01-22T00:00:00"/>
    <s v="ZAYNAB.MUSTAFA"/>
    <s v="Accepted"/>
    <s v="Online Transfer"/>
    <s v="Renewal"/>
    <s v="-"/>
    <s v="-"/>
    <n v="0"/>
  </r>
  <r>
    <n v="375"/>
    <x v="1"/>
    <s v="CAL-2573"/>
    <s v="4HG1-0NC264"/>
    <n v="7100933"/>
    <s v="2022-10-24 21:00:31"/>
    <n v="10000"/>
    <s v="Accepted"/>
    <x v="19"/>
    <s v="Eligible"/>
    <n v="10000"/>
    <n v="10000"/>
    <d v="2026-01-21T00:00:00"/>
    <s v="ZAYNAB.MUSTAFA"/>
    <s v="Accepted"/>
    <s v="Online Transfer"/>
    <s v="Renewal"/>
    <s v="-"/>
    <s v="-"/>
    <n v="0"/>
  </r>
  <r>
    <n v="376"/>
    <x v="1"/>
    <s v="BUF-520"/>
    <s v="PK10K181416"/>
    <s v="BUF-520"/>
    <s v="2023-11-21 11:56:58"/>
    <n v="14000"/>
    <s v="Accepted"/>
    <x v="19"/>
    <s v="Eligible"/>
    <n v="14000"/>
    <n v="14000"/>
    <d v="2026-01-21T00:00:00"/>
    <s v="ZAYNAB.MUSTAFA"/>
    <s v="Accepted"/>
    <s v="Online Transfer"/>
    <s v="Renewal"/>
    <s v="-"/>
    <s v="-"/>
    <n v="0"/>
  </r>
  <r>
    <n v="377"/>
    <x v="1"/>
    <s v="BN-0488"/>
    <n v="24431526227"/>
    <s v="S2012437"/>
    <s v="2025-01-13 19:17:31"/>
    <n v="10500"/>
    <s v="Accepted"/>
    <x v="19"/>
    <s v="Eligible"/>
    <n v="10500"/>
    <n v="10500"/>
    <d v="2026-01-22T00:00:00"/>
    <s v="ZAYNAB.MUSTAFA"/>
    <s v="Accepted"/>
    <s v="Online Transfer"/>
    <s v="Renewal"/>
    <s v="-"/>
    <s v="-"/>
    <n v="0"/>
  </r>
  <r>
    <n v="378"/>
    <x v="1"/>
    <s v="LZB-5197"/>
    <s v="FE6005157E"/>
    <s v="B20087"/>
    <s v="2023-11-27 11:24:39"/>
    <n v="11000"/>
    <s v="Accepted"/>
    <x v="19"/>
    <s v="Eligible"/>
    <n v="11000"/>
    <n v="11000"/>
    <d v="2026-01-21T00:00:00"/>
    <s v="ZAYNAB.MUSTAFA"/>
    <s v="Accepted"/>
    <s v="Online Transfer"/>
    <s v="Renewal"/>
    <s v="-"/>
    <s v="-"/>
    <n v="0"/>
  </r>
  <r>
    <n v="380"/>
    <x v="1"/>
    <s v="SKT30122042"/>
    <s v="R18Z16915743"/>
    <s v="NFBFC6666LR067728"/>
    <s v="2026-01-21 00:00:00"/>
    <n v="12500"/>
    <s v="Accepted"/>
    <x v="19"/>
    <s v="Not Eligible"/>
    <n v="0"/>
    <n v="12500"/>
    <d v="2026-01-21T00:00:00"/>
    <s v="ZAYNAB.MUSTAFA"/>
    <s v="Accepted"/>
    <s v="Online Transfer"/>
    <s v="Conversion"/>
    <s v="Waseem Gill (Sialkot technician)"/>
    <s v="-"/>
    <s v="Technician Incentive "/>
  </r>
  <r>
    <n v="381"/>
    <x v="1"/>
    <s v="LEA16-6422"/>
    <n v="1305326"/>
    <s v="KSP1302D46427"/>
    <s v="2023-01-19 14:33:34"/>
    <n v="16000"/>
    <s v="Accepted"/>
    <x v="19"/>
    <s v="Eligible"/>
    <n v="16000"/>
    <n v="16000"/>
    <d v="2026-01-20T00:00:00"/>
    <s v="ZAYNAB.MUSTAFA"/>
    <s v="Accepted"/>
    <s v="Online Transfer"/>
    <s v="Renewal"/>
    <s v="-"/>
    <s v="-"/>
    <n v="0"/>
  </r>
  <r>
    <n v="382"/>
    <x v="1"/>
    <s v="BVT-866"/>
    <s v="6R211283"/>
    <s v="NF1AET306H1111230"/>
    <s v="2024-02-02 17:40:14"/>
    <n v="12500"/>
    <s v="Accepted"/>
    <x v="19"/>
    <s v="Eligible"/>
    <n v="12500"/>
    <n v="12500"/>
    <d v="2026-01-20T00:00:00"/>
    <s v="ZAYNAB.MUSTAFA"/>
    <s v="Accepted"/>
    <s v="Online Transfer"/>
    <s v="Renewal"/>
    <s v="-"/>
    <s v="-"/>
    <n v="0"/>
  </r>
  <r>
    <n v="383"/>
    <x v="1"/>
    <s v="SB-7081"/>
    <s v="1GD0464903"/>
    <s v="GUN126R-5531570"/>
    <s v="2025-02-03 10:52:06"/>
    <n v="16000"/>
    <s v="Accepted"/>
    <x v="19"/>
    <s v="Eligible"/>
    <n v="16000"/>
    <n v="16000"/>
    <d v="2026-01-20T00:00:00"/>
    <s v="ZAYNAB.MUSTAFA"/>
    <s v="Accepted"/>
    <s v="Online Transfer"/>
    <s v="Renewal"/>
    <s v="-"/>
    <s v="-"/>
    <n v="0"/>
  </r>
  <r>
    <n v="384"/>
    <x v="1"/>
    <s v="AVX-698"/>
    <n v="51035528"/>
    <s v="R053764"/>
    <s v="2025-01-23 17:55:16"/>
    <n v="13000"/>
    <s v="Accepted"/>
    <x v="19"/>
    <s v="Eligible"/>
    <n v="13000"/>
    <n v="13000"/>
    <d v="2026-01-19T00:00:00"/>
    <s v="ZAYNAB.MUSTAFA"/>
    <s v="Accepted"/>
    <s v="Online Transfer"/>
    <s v="Renewal"/>
    <s v="-"/>
    <s v="-"/>
    <n v="0"/>
  </r>
  <r>
    <n v="385"/>
    <x v="1"/>
    <s v="CAX-336"/>
    <n v="335903"/>
    <n v="1236016"/>
    <s v="2025-01-17 09:24:34"/>
    <n v="13000"/>
    <s v="Accepted"/>
    <x v="19"/>
    <s v="Eligible"/>
    <n v="13000"/>
    <n v="13000"/>
    <d v="2026-01-19T00:00:00"/>
    <s v="ZAYNAB.MUSTAFA"/>
    <s v="Accepted"/>
    <s v="Online Transfer"/>
    <s v="Renewal"/>
    <s v="-"/>
    <s v="-"/>
    <n v="0"/>
  </r>
  <r>
    <n v="386"/>
    <x v="1"/>
    <s v="KHI27112330"/>
    <s v="1GD5237879"/>
    <s v="R5557821"/>
    <s v="2023-11-27 00:00:00"/>
    <n v="14000"/>
    <s v="Accepted"/>
    <x v="19"/>
    <s v="Eligible"/>
    <n v="14000"/>
    <n v="14000"/>
    <d v="2026-01-17T00:00:00"/>
    <s v="ZAYNAB.MUSTAFA"/>
    <s v="Accepted"/>
    <s v="Online Transfer"/>
    <s v="Renewal"/>
    <s v="-"/>
    <s v="-"/>
    <n v="0"/>
  </r>
  <r>
    <n v="387"/>
    <x v="1"/>
    <s v="KHI17112066"/>
    <s v="2A11217"/>
    <n v="7006575"/>
    <s v="2020-11-17 16:12:47"/>
    <n v="13000"/>
    <s v="Accepted"/>
    <x v="19"/>
    <s v="Eligible"/>
    <n v="13000"/>
    <n v="13000"/>
    <d v="2026-01-17T00:00:00"/>
    <s v="ZAYNAB.MUSTAFA"/>
    <s v="Accepted"/>
    <s v="Online Transfer"/>
    <s v="Renewal"/>
    <s v="-"/>
    <s v="-"/>
    <n v="0"/>
  </r>
  <r>
    <n v="388"/>
    <x v="1"/>
    <s v="ISL31120251"/>
    <s v="Q109378"/>
    <n v="6086890"/>
    <s v="2025-01-31 11:23:49"/>
    <n v="16000"/>
    <s v="Accepted"/>
    <x v="19"/>
    <s v="Eligible"/>
    <n v="16000"/>
    <n v="16000"/>
    <d v="2026-01-16T00:00:00"/>
    <s v="ZAYNAB.MUSTAFA"/>
    <s v="Accepted"/>
    <s v="Online Transfer"/>
    <s v="Renewal"/>
    <s v="-"/>
    <s v="-"/>
    <n v="0"/>
  </r>
  <r>
    <n v="389"/>
    <x v="1"/>
    <s v="BN-1074"/>
    <s v="244H0009667"/>
    <s v="NF9EEUA56S2013363"/>
    <s v="2025-01-31 15:30:37"/>
    <n v="16000"/>
    <s v="Accepted"/>
    <x v="19"/>
    <s v="Eligible"/>
    <n v="16000"/>
    <n v="16000"/>
    <d v="2026-01-16T00:00:00"/>
    <s v="ZAYNAB.MUSTAFA"/>
    <s v="Accepted"/>
    <s v="Online Transfer"/>
    <s v="Renewal"/>
    <s v="-"/>
    <s v="-"/>
    <n v="0"/>
  </r>
  <r>
    <n v="390"/>
    <x v="1"/>
    <s v="BFH-414"/>
    <s v="244H0009688"/>
    <s v="NF9EEUA51S2013349"/>
    <s v="2025-01-29 16:50:21"/>
    <n v="16000"/>
    <s v="Accepted"/>
    <x v="19"/>
    <s v="Eligible"/>
    <n v="16000"/>
    <n v="16000"/>
    <d v="2026-01-16T00:00:00"/>
    <s v="ZAYNAB.MUSTAFA"/>
    <s v="Accepted"/>
    <s v="Online Transfer"/>
    <s v="Renewal"/>
    <s v="-"/>
    <s v="-"/>
    <n v="0"/>
  </r>
  <r>
    <n v="391"/>
    <x v="1"/>
    <s v="LEJ-4398"/>
    <n v="4044357"/>
    <s v="CE200038423"/>
    <s v="2023-12-06 16:32:40"/>
    <n v="14000"/>
    <s v="Accepted"/>
    <x v="19"/>
    <s v="Eligible"/>
    <n v="14000"/>
    <n v="14000"/>
    <d v="2026-01-16T00:00:00"/>
    <s v="ZAYNAB.MUSTAFA"/>
    <s v="Accepted"/>
    <s v="Online Transfer"/>
    <s v="Renewal"/>
    <s v="-"/>
    <s v="-"/>
    <n v="0"/>
  </r>
  <r>
    <n v="392"/>
    <x v="1"/>
    <s v="BAB-698"/>
    <n v="103205"/>
    <n v="1003208"/>
    <s v="2022-01-27 17:40:10"/>
    <n v="16000"/>
    <s v="Accepted"/>
    <x v="19"/>
    <s v="Eligible"/>
    <n v="16000"/>
    <n v="16000"/>
    <d v="2026-01-16T00:00:00"/>
    <s v="ZAYNAB.MUSTAFA"/>
    <s v="Accepted"/>
    <s v="Online Transfer"/>
    <s v="Renewal"/>
    <s v="-"/>
    <s v="-"/>
    <n v="0"/>
  </r>
  <r>
    <n v="393"/>
    <x v="1"/>
    <s v="SWN612025"/>
    <s v="SWN612025"/>
    <s v="NKMASE2E9R1001398"/>
    <s v="2025-01-06 14:12:02"/>
    <n v="14000"/>
    <s v="Accepted"/>
    <x v="19"/>
    <s v="Eligible"/>
    <n v="14000"/>
    <n v="14000"/>
    <d v="2026-01-15T00:00:00"/>
    <s v="ZAYNAB.MUSTAFA"/>
    <s v="Accepted"/>
    <s v="Online Transfer"/>
    <s v="Renewal"/>
    <s v="-"/>
    <s v="-"/>
    <n v="0"/>
  </r>
  <r>
    <n v="394"/>
    <x v="1"/>
    <s v="PESH27102087"/>
    <s v="Q345433"/>
    <n v="7044605"/>
    <s v="2026-01-15 00:00:00"/>
    <n v="18000"/>
    <s v="Accepted"/>
    <x v="19"/>
    <s v="Eligible"/>
    <n v="18000"/>
    <n v="18000"/>
    <d v="2026-01-15T00:00:00"/>
    <s v="ZAYNAB.MUSTAFA"/>
    <s v="Accepted"/>
    <s v="Online Transfer"/>
    <s v="Conversion"/>
    <s v="-"/>
    <s v="-"/>
    <n v="0"/>
  </r>
  <r>
    <n v="395"/>
    <x v="1"/>
    <s v="ACJ-095"/>
    <s v="2A02796"/>
    <n v="7001131"/>
    <s v="2022-12-28 18:39:48"/>
    <n v="10000"/>
    <s v="Accepted"/>
    <x v="19"/>
    <s v="Eligible"/>
    <n v="10000"/>
    <n v="10000"/>
    <d v="2026-01-14T00:00:00"/>
    <s v="ZAYNAB.MUSTAFA"/>
    <s v="Accepted"/>
    <s v="Online Transfer"/>
    <s v="Renewal"/>
    <s v="-"/>
    <s v="-"/>
    <n v="0"/>
  </r>
  <r>
    <n v="396"/>
    <x v="1"/>
    <s v="CBJ-311"/>
    <s v="Q109314"/>
    <s v="ZRE171R-6086827"/>
    <s v="2025-01-29 19:31:22"/>
    <n v="13000"/>
    <s v="Accepted"/>
    <x v="19"/>
    <s v="Eligible"/>
    <n v="13000"/>
    <n v="13000"/>
    <d v="2026-01-14T00:00:00"/>
    <s v="ZAYNAB.MUSTAFA"/>
    <s v="Accepted"/>
    <s v="Online Transfer"/>
    <s v="Renewal"/>
    <s v="-"/>
    <s v="-"/>
    <n v="0"/>
  </r>
  <r>
    <n v="397"/>
    <x v="1"/>
    <s v="AQN-635"/>
    <n v="150389"/>
    <s v="P000920"/>
    <s v="2024-01-12 15:19:57"/>
    <n v="13000"/>
    <s v="Accepted"/>
    <x v="19"/>
    <s v="Eligible"/>
    <n v="13000"/>
    <n v="13000"/>
    <d v="2026-01-14T00:00:00"/>
    <s v="ZAYNAB.MUSTAFA"/>
    <s v="Accepted"/>
    <s v="Online Transfer"/>
    <s v="Renewal"/>
    <s v="-"/>
    <s v="-"/>
    <n v="0"/>
  </r>
  <r>
    <n v="398"/>
    <x v="1"/>
    <s v="LEC17-344"/>
    <s v="L13Z17443455"/>
    <s v="NFBGM1549GR183998"/>
    <s v="2025-01-17 15:47:50"/>
    <n v="13000"/>
    <s v="Accepted"/>
    <x v="19"/>
    <s v="Eligible"/>
    <n v="13000"/>
    <n v="13000"/>
    <d v="2026-01-14T00:00:00"/>
    <s v="ZAYNAB.MUSTAFA"/>
    <s v="Accepted"/>
    <s v="Online Transfer"/>
    <s v="Renewal"/>
    <s v="-"/>
    <s v="-"/>
    <n v="0"/>
  </r>
  <r>
    <n v="399"/>
    <x v="1"/>
    <s v="LHE281202519"/>
    <s v="1GD1686053"/>
    <s v="R-5567717"/>
    <s v="2025-01-28 18:52:13"/>
    <n v="16000"/>
    <s v="Accepted"/>
    <x v="19"/>
    <s v="Eligible"/>
    <n v="16000"/>
    <n v="16000"/>
    <d v="2026-01-14T00:00:00"/>
    <s v="ZAYNAB.MUSTAFA"/>
    <s v="Accepted"/>
    <s v="Online Transfer"/>
    <s v="Renewal"/>
    <s v="-"/>
    <s v="-"/>
    <n v="0"/>
  </r>
  <r>
    <n v="400"/>
    <x v="1"/>
    <s v="BSC-991"/>
    <s v="6R116669"/>
    <s v="NF1AET306H1016665"/>
    <s v="2024-12-21 10:48:00"/>
    <n v="10000"/>
    <s v="Accepted"/>
    <x v="19"/>
    <s v="Eligible"/>
    <n v="10000"/>
    <n v="10000"/>
    <d v="2026-01-12T00:00:00"/>
    <s v="ZAYNAB.MUSTAFA"/>
    <s v="Accepted"/>
    <s v="Online Transfer"/>
    <s v="Renewal"/>
    <s v="-"/>
    <s v="-"/>
    <n v="0"/>
  </r>
  <r>
    <n v="401"/>
    <x v="1"/>
    <s v="ATN-825"/>
    <s v="6R326477"/>
    <n v="1226421"/>
    <s v="2025-01-13 15:49:00"/>
    <n v="12500"/>
    <s v="Accepted"/>
    <x v="19"/>
    <s v="Eligible"/>
    <n v="12500"/>
    <n v="12500"/>
    <d v="2026-01-13T00:00:00"/>
    <s v="ZAYNAB.MUSTAFA"/>
    <s v="Accepted"/>
    <s v="Online Transfer"/>
    <s v="Renewal"/>
    <s v="-"/>
    <s v="-"/>
    <n v="0"/>
  </r>
  <r>
    <n v="403"/>
    <x v="1"/>
    <s v="AUN-223"/>
    <s v="AUN-223"/>
    <n v="2003650"/>
    <s v="2022-01-25 17:44:44"/>
    <n v="10000"/>
    <s v="Accepted"/>
    <x v="19"/>
    <s v="Eligible"/>
    <n v="10000"/>
    <n v="10000"/>
    <d v="2026-01-13T00:00:00"/>
    <s v="ZAYNAB.MUSTAFA"/>
    <s v="Accepted"/>
    <s v="Online Transfer"/>
    <s v="Renewal"/>
    <s v="-"/>
    <s v="-"/>
    <n v="0"/>
  </r>
  <r>
    <n v="404"/>
    <x v="1"/>
    <s v="KHI15102156"/>
    <n v="222068"/>
    <n v="10122084"/>
    <s v="2026-01-13 00:00:00"/>
    <n v="16000"/>
    <s v="Accepted"/>
    <x v="19"/>
    <s v="Eligible"/>
    <n v="16000"/>
    <n v="16000"/>
    <d v="2026-01-13T00:00:00"/>
    <s v="ZAYNAB.MUSTAFA"/>
    <s v="Accepted"/>
    <s v="Online Transfer"/>
    <s v="Conversion"/>
    <s v="-"/>
    <s v="-"/>
    <n v="0"/>
  </r>
  <r>
    <n v="405"/>
    <x v="1"/>
    <s v="KHI3625135"/>
    <s v="RFHH006911"/>
    <s v="LS6A2E163RA554051"/>
    <s v="2024-01-24 16:38:49"/>
    <n v="16000"/>
    <s v="Accepted"/>
    <x v="19"/>
    <s v="Eligible"/>
    <n v="16000"/>
    <n v="16000"/>
    <d v="2026-01-12T00:00:00"/>
    <s v="ZAYNAB.MUSTAFA"/>
    <s v="Accepted"/>
    <s v="Cash Deposit"/>
    <s v="Renewal"/>
    <s v="-"/>
    <s v="-"/>
    <n v="0"/>
  </r>
  <r>
    <n v="406"/>
    <x v="1"/>
    <s v="CAV-785"/>
    <s v="Q371436"/>
    <n v="7070666"/>
    <s v="2025-01-14 20:45:27"/>
    <n v="13000"/>
    <s v="Accepted"/>
    <x v="19"/>
    <s v="Eligible"/>
    <n v="13000"/>
    <n v="13000"/>
    <d v="2026-01-12T00:00:00"/>
    <s v="ZAYNAB.MUSTAFA"/>
    <s v="Accepted"/>
    <s v="Online Transfer"/>
    <s v="Renewal"/>
    <s v="-"/>
    <s v="-"/>
    <n v="0"/>
  </r>
  <r>
    <n v="407"/>
    <x v="1"/>
    <s v="AWK-501"/>
    <s v="Q086931"/>
    <n v="6064418"/>
    <s v="2025-01-08 12:11:28"/>
    <n v="16000"/>
    <s v="Accepted"/>
    <x v="19"/>
    <s v="Eligible"/>
    <n v="16000"/>
    <n v="16000"/>
    <d v="2026-01-12T00:00:00"/>
    <s v="ZAYNAB.MUSTAFA"/>
    <s v="Accepted"/>
    <s v="Online Transfer"/>
    <s v="Renewal"/>
    <s v="-"/>
    <s v="-"/>
    <n v="0"/>
  </r>
  <r>
    <n v="408"/>
    <x v="1"/>
    <s v="AVX-392"/>
    <s v="6R189971"/>
    <s v="NF1AET306H1089762"/>
    <s v="2025-01-17 00:00:00"/>
    <n v="13000"/>
    <s v="Accepted"/>
    <x v="19"/>
    <s v="Eligible"/>
    <n v="13000"/>
    <n v="13000"/>
    <d v="2026-01-12T00:00:00"/>
    <s v="ZAYNAB.MUSTAFA"/>
    <s v="Accepted"/>
    <s v="Online Transfer"/>
    <s v="Renewal"/>
    <s v="-"/>
    <s v="-"/>
    <n v="0"/>
  </r>
  <r>
    <n v="409"/>
    <x v="1"/>
    <s v="LHE141202514"/>
    <n v="267423"/>
    <n v="1000462"/>
    <s v="2025-01-14 17:04:44"/>
    <n v="16000"/>
    <s v="Accepted"/>
    <x v="19"/>
    <s v="Eligible"/>
    <n v="16000"/>
    <n v="16000"/>
    <d v="2026-01-12T00:00:00"/>
    <s v="ZAYNAB.MUSTAFA"/>
    <s v="Accepted"/>
    <s v="Online Transfer"/>
    <s v="Renewal"/>
    <s v="-"/>
    <s v="-"/>
    <n v="0"/>
  </r>
  <r>
    <n v="410"/>
    <x v="1"/>
    <s v="KHI241202538"/>
    <s v="9Z08539"/>
    <s v="R-0907266"/>
    <s v="2025-01-24 19:20:50"/>
    <n v="16000"/>
    <s v="Accepted"/>
    <x v="19"/>
    <s v="Eligible"/>
    <n v="16000"/>
    <n v="16000"/>
    <d v="2026-01-16T00:00:00"/>
    <s v="ZAYNAB.MUSTAFA"/>
    <s v="Accepted"/>
    <s v="Cash"/>
    <s v="Renewal"/>
    <s v="-"/>
    <s v="-"/>
    <n v="0"/>
  </r>
  <r>
    <n v="411"/>
    <x v="1"/>
    <s v="LEC14-5400"/>
    <s v="2TR0752899"/>
    <s v="TRJ1205145340"/>
    <s v="2022-01-20 14:01:14"/>
    <n v="13000"/>
    <s v="Accepted"/>
    <x v="19"/>
    <s v="Eligible"/>
    <n v="13000"/>
    <n v="13000"/>
    <d v="2026-01-09T00:00:00"/>
    <s v="ZAYNAB.MUSTAFA"/>
    <s v="Accepted"/>
    <s v="Online Transfer"/>
    <s v="Renewal"/>
    <s v="-"/>
    <s v="-"/>
    <n v="0"/>
  </r>
  <r>
    <n v="412"/>
    <x v="1"/>
    <s v="BG-3693"/>
    <s v="L12TRA297321"/>
    <s v="TGN156R-0441371"/>
    <s v="2024-01-20 14:43:29"/>
    <n v="14000"/>
    <s v="Accepted"/>
    <x v="19"/>
    <s v="Eligible"/>
    <n v="14000"/>
    <n v="14000"/>
    <d v="2026-01-09T00:00:00"/>
    <s v="ZAYNAB.MUSTAFA"/>
    <s v="Accepted"/>
    <s v="Online Transfer"/>
    <s v="Renewal"/>
    <s v="-"/>
    <s v="-"/>
    <n v="0"/>
  </r>
  <r>
    <n v="413"/>
    <x v="1"/>
    <s v="BBS-738"/>
    <s v="R151664"/>
    <n v="6424242"/>
    <s v="2021-01-18 14:46:40"/>
    <n v="7000"/>
    <s v="Accepted"/>
    <x v="19"/>
    <s v="Eligible"/>
    <n v="7000"/>
    <n v="7000"/>
    <d v="2026-01-08T00:00:00"/>
    <s v="ZAYNAB.MUSTAFA"/>
    <s v="Accepted"/>
    <s v="Online Transfer"/>
    <s v="Renewal"/>
    <s v="-"/>
    <s v="-"/>
    <n v="0"/>
  </r>
  <r>
    <n v="414"/>
    <x v="1"/>
    <s v="BQM-756"/>
    <s v="PK10K146416"/>
    <s v="BQM-756"/>
    <s v="2025-01-22 11:47:00"/>
    <n v="13000"/>
    <s v="Accepted"/>
    <x v="19"/>
    <s v="Eligible"/>
    <n v="13000"/>
    <n v="13000"/>
    <d v="2026-01-08T00:00:00"/>
    <s v="ZAYNAB.MUSTAFA"/>
    <s v="Accepted"/>
    <s v="Online Transfer"/>
    <s v="Renewal"/>
    <s v="-"/>
    <s v="-"/>
    <n v="0"/>
  </r>
  <r>
    <n v="415"/>
    <x v="1"/>
    <s v="ZX-585"/>
    <n v="6038301"/>
    <s v="ZX-585"/>
    <s v="2024-12-28 00:00:00"/>
    <n v="13000"/>
    <s v="Accepted"/>
    <x v="19"/>
    <s v="Eligible"/>
    <n v="13000"/>
    <n v="13000"/>
    <d v="2026-01-09T00:00:00"/>
    <s v="ZAYNAB.MUSTAFA"/>
    <s v="Accepted"/>
    <s v="Online Transfer"/>
    <s v="Renewal"/>
    <s v="-"/>
    <s v="-"/>
    <n v="0"/>
  </r>
  <r>
    <n v="416"/>
    <x v="1"/>
    <s v="BMZ-788"/>
    <s v="Z538881"/>
    <n v="4156992"/>
    <s v="2025-01-10 12:28:50"/>
    <n v="13000"/>
    <s v="Accepted"/>
    <x v="19"/>
    <s v="Eligible"/>
    <n v="13000"/>
    <n v="13000"/>
    <d v="2026-01-08T00:00:00"/>
    <s v="ZAYNAB.MUSTAFA"/>
    <s v="Accepted"/>
    <s v="Online Transfer"/>
    <s v="Renewal"/>
    <s v="-"/>
    <s v="-"/>
    <n v="0"/>
  </r>
  <r>
    <n v="417"/>
    <x v="1"/>
    <s v="BFJ-701"/>
    <n v="12923054"/>
    <s v="HR026422"/>
    <s v="2023-11-28 12:16:15"/>
    <n v="16000"/>
    <s v="Accepted"/>
    <x v="19"/>
    <s v="Eligible"/>
    <n v="16000"/>
    <n v="16000"/>
    <d v="2026-01-08T00:00:00"/>
    <s v="ZAYNAB.MUSTAFA"/>
    <s v="Accepted"/>
    <s v="Online Transfer"/>
    <s v="Renewal"/>
    <s v="-"/>
    <s v="-"/>
    <n v="0"/>
  </r>
  <r>
    <n v="418"/>
    <x v="1"/>
    <s v="CAF-151"/>
    <n v="49538"/>
    <n v="7031064"/>
    <s v="2025-01-13 18:29:43"/>
    <n v="14000"/>
    <s v="Accepted"/>
    <x v="19"/>
    <s v="Eligible"/>
    <n v="14000"/>
    <n v="14000"/>
    <d v="2026-01-08T00:00:00"/>
    <s v="ZAYNAB.MUSTAFA"/>
    <s v="Accepted"/>
    <s v="Cash Deposit"/>
    <s v="Renewal"/>
    <s v="-"/>
    <s v="-"/>
    <n v="0"/>
  </r>
  <r>
    <n v="419"/>
    <x v="1"/>
    <s v="LEA18-2199"/>
    <n v="149994"/>
    <n v="10049957"/>
    <s v="2019-05-24 15:36:44"/>
    <n v="16000"/>
    <s v="Accepted"/>
    <x v="19"/>
    <s v="Eligible"/>
    <n v="16000"/>
    <n v="16000"/>
    <d v="2026-01-07T00:00:00"/>
    <s v="ZAYNAB.MUSTAFA"/>
    <s v="Accepted"/>
    <s v="Cash Deposit"/>
    <s v="Renewal"/>
    <s v="-"/>
    <s v="-"/>
    <n v="0"/>
  </r>
  <r>
    <n v="420"/>
    <x v="1"/>
    <s v="LED19-493"/>
    <n v="140143"/>
    <s v="0040140"/>
    <s v="2025-01-06 12:05:31"/>
    <n v="12500"/>
    <s v="Accepted"/>
    <x v="19"/>
    <s v="Eligible"/>
    <n v="12500"/>
    <n v="12500"/>
    <d v="2026-01-07T00:00:00"/>
    <s v="ZAYNAB.MUSTAFA"/>
    <s v="Accepted"/>
    <s v="Online Transfer"/>
    <s v="Renewal"/>
    <s v="-"/>
    <s v="-"/>
    <n v="0"/>
  </r>
  <r>
    <n v="421"/>
    <x v="1"/>
    <s v="BRW1112025"/>
    <s v="Q371081"/>
    <n v="7070306"/>
    <s v="2025-01-11 12:25:42"/>
    <n v="16000"/>
    <s v="Accepted"/>
    <x v="19"/>
    <s v="Eligible"/>
    <n v="16000"/>
    <n v="16000"/>
    <d v="2026-01-06T00:00:00"/>
    <s v="ZAYNAB.MUSTAFA"/>
    <s v="Accepted"/>
    <s v="Online Transfer"/>
    <s v="Renewal"/>
    <s v="-"/>
    <s v="-"/>
    <n v="0"/>
  </r>
  <r>
    <n v="422"/>
    <x v="1"/>
    <s v="GUJ1612349"/>
    <s v="PK10B243028"/>
    <n v="10143027"/>
    <s v="2023-01-16 13:19:10"/>
    <n v="14000"/>
    <s v="Accepted"/>
    <x v="19"/>
    <s v="Eligible"/>
    <n v="14000"/>
    <n v="14000"/>
    <d v="2026-01-06T00:00:00"/>
    <s v="ZAYNAB.MUSTAFA"/>
    <s v="Accepted"/>
    <s v="Online Transfer"/>
    <s v="Renewal"/>
    <s v="-"/>
    <s v="-"/>
    <n v="0"/>
  </r>
  <r>
    <n v="423"/>
    <x v="1"/>
    <s v="BRB-874"/>
    <s v="6R121235"/>
    <s v="NF1AET306H1021194"/>
    <s v="2025-01-18 00:00:00"/>
    <n v="16000"/>
    <s v="Accepted"/>
    <x v="19"/>
    <s v="Eligible"/>
    <n v="16000"/>
    <n v="16000"/>
    <d v="2026-01-06T00:00:00"/>
    <s v="ZAYNAB.MUSTAFA"/>
    <s v="Accepted"/>
    <s v="Online Transfer"/>
    <s v="Renewal"/>
    <s v="-"/>
    <s v="-"/>
    <n v="0"/>
  </r>
  <r>
    <n v="424"/>
    <x v="1"/>
    <s v="BZH-076"/>
    <s v="Q106783"/>
    <n v="6084251"/>
    <s v="2024-01-12 14:52:42"/>
    <n v="16000"/>
    <s v="Accepted"/>
    <x v="19"/>
    <s v="Eligible"/>
    <n v="16000"/>
    <n v="16000"/>
    <d v="2026-01-06T00:00:00"/>
    <s v="ZAYNAB.MUSTAFA"/>
    <s v="Accepted"/>
    <s v="Online Transfer"/>
    <s v="Renewal"/>
    <s v="-"/>
    <s v="-"/>
    <n v="0"/>
  </r>
  <r>
    <n v="425"/>
    <x v="1"/>
    <s v="AUD-527"/>
    <s v="RU453530"/>
    <s v="RN600277"/>
    <s v="2025-01-16 12:40:19"/>
    <n v="16000"/>
    <s v="Accepted"/>
    <x v="19"/>
    <s v="Eligible"/>
    <n v="16000"/>
    <n v="16000"/>
    <d v="2026-01-05T00:00:00"/>
    <s v="ZAYNAB.MUSTAFA"/>
    <s v="Accepted"/>
    <s v="Online Transfer"/>
    <s v="Renewal"/>
    <s v="-"/>
    <s v="-"/>
    <n v="0"/>
  </r>
  <r>
    <n v="426"/>
    <x v="1"/>
    <s v="BQG-808"/>
    <s v="PKS13046672"/>
    <n v="10046662"/>
    <s v="2025-01-16 10:59:34"/>
    <n v="14000"/>
    <s v="Accepted"/>
    <x v="19"/>
    <s v="Eligible"/>
    <n v="14000"/>
    <n v="14000"/>
    <d v="2026-01-05T00:00:00"/>
    <s v="ZAYNAB.MUSTAFA"/>
    <s v="Accepted"/>
    <s v="Online Transfer"/>
    <s v="Renewal"/>
    <s v="-"/>
    <s v="-"/>
    <n v="0"/>
  </r>
  <r>
    <n v="427"/>
    <x v="1"/>
    <s v="LEF17-231"/>
    <s v="L15A79756869"/>
    <s v="HR206168"/>
    <s v="2025-01-09 16:15:05"/>
    <n v="13000"/>
    <s v="Accepted"/>
    <x v="19"/>
    <s v="Eligible"/>
    <n v="13000"/>
    <n v="13000"/>
    <d v="2026-01-05T00:00:00"/>
    <s v="ZAYNAB.MUSTAFA"/>
    <s v="Accepted"/>
    <s v="Online Transfer"/>
    <s v="Renewal"/>
    <s v="-"/>
    <s v="-"/>
    <n v="0"/>
  </r>
  <r>
    <n v="428"/>
    <x v="1"/>
    <s v="ABU-403"/>
    <n v="154065"/>
    <n v="1054009"/>
    <s v="2025-01-16 15:05:20"/>
    <n v="10000"/>
    <s v="Accepted"/>
    <x v="19"/>
    <s v="Eligible"/>
    <n v="10000"/>
    <n v="10000"/>
    <d v="2026-01-05T00:00:00"/>
    <s v="ZAYNAB.MUSTAFA"/>
    <s v="Accepted"/>
    <s v="Online Transfer"/>
    <s v="Renewal"/>
    <s v="-"/>
    <s v="-"/>
    <n v="0"/>
  </r>
  <r>
    <n v="429"/>
    <x v="1"/>
    <s v="BAU-798"/>
    <s v="L12B51015255"/>
    <s v="NFBGN8623NR027200"/>
    <s v="2026-01-07 00:00:00"/>
    <n v="18000"/>
    <s v="Accepted"/>
    <x v="19"/>
    <s v="Eligible"/>
    <n v="18000"/>
    <n v="18000"/>
    <d v="2026-01-05T00:00:00"/>
    <s v="ZAYNAB.MUSTAFA"/>
    <s v="Accepted"/>
    <s v="Online Transfer"/>
    <s v="Conversion"/>
    <s v="-"/>
    <s v="-"/>
    <n v="0"/>
  </r>
  <r>
    <n v="430"/>
    <x v="1"/>
    <s v="FSL151202511"/>
    <s v="9Z08575"/>
    <s v="0907292"/>
    <s v="2025-01-15 17:52:27"/>
    <n v="16000"/>
    <s v="Accepted"/>
    <x v="19"/>
    <s v="Eligible"/>
    <n v="16000"/>
    <n v="16000"/>
    <d v="2026-01-05T00:00:00"/>
    <s v="ZAYNAB.MUSTAFA"/>
    <s v="Accepted"/>
    <s v="Online Transfer"/>
    <s v="Renewal"/>
    <s v="-"/>
    <s v="-"/>
    <n v="0"/>
  </r>
  <r>
    <n v="431"/>
    <x v="1"/>
    <s v="LE17-875"/>
    <s v="R18Z12905701"/>
    <s v="NFBFC6665GR008370"/>
    <s v="2025-01-06 14:23:59"/>
    <n v="11000"/>
    <s v="Accepted"/>
    <x v="19"/>
    <s v="Eligible"/>
    <n v="11000"/>
    <n v="11000"/>
    <d v="2026-01-05T00:00:00"/>
    <s v="ZAYNAB.MUSTAFA"/>
    <s v="Accepted"/>
    <s v="Online Transfer"/>
    <s v="Renewal"/>
    <s v="-"/>
    <s v="-"/>
    <n v="0"/>
  </r>
  <r>
    <n v="432"/>
    <x v="1"/>
    <s v="CBC-678"/>
    <s v="G4LERU453497"/>
    <s v="PMHCS41JVRN600350"/>
    <s v="2025-01-09 18:32:04"/>
    <n v="14000"/>
    <s v="Accepted"/>
    <x v="19"/>
    <s v="Eligible"/>
    <n v="14000"/>
    <n v="14000"/>
    <d v="2026-01-02T00:00:00"/>
    <s v="ZAYNAB.MUSTAFA"/>
    <s v="Accepted"/>
    <s v="Online Transfer"/>
    <s v="Renewal"/>
    <s v="-"/>
    <s v="-"/>
    <n v="0"/>
  </r>
  <r>
    <n v="433"/>
    <x v="1"/>
    <s v="ALN-878"/>
    <s v="6R198865"/>
    <s v="NF1AET306H1098855"/>
    <s v="2024-12-30 11:22:25"/>
    <n v="14000"/>
    <s v="Accepted"/>
    <x v="19"/>
    <s v="Eligible"/>
    <n v="14000"/>
    <n v="14000"/>
    <d v="2026-01-02T00:00:00"/>
    <s v="ZAYNAB.MUSTAFA"/>
    <s v="Accepted"/>
    <s v="Online Transfer"/>
    <s v="Renewal"/>
    <s v="-"/>
    <s v="-"/>
    <n v="0"/>
  </r>
  <r>
    <n v="434"/>
    <x v="1"/>
    <s v="BG-5621"/>
    <s v="L15Z13505472"/>
    <s v="NFBDG183XHR005483"/>
    <s v="2023-11-13 15:16:57"/>
    <n v="12000"/>
    <s v="Accepted"/>
    <x v="19"/>
    <s v="Eligible"/>
    <n v="12000"/>
    <n v="12000"/>
    <d v="2026-01-02T00:00:00"/>
    <s v="ZAYNAB.MUSTAFA"/>
    <s v="Accepted"/>
    <s v="Online Transfer"/>
    <s v="Renewal"/>
    <s v="-"/>
    <s v="-"/>
    <n v="0"/>
  </r>
  <r>
    <n v="435"/>
    <x v="1"/>
    <s v="BSL-968"/>
    <s v="2A11194"/>
    <s v="NSP150R-7006606"/>
    <s v="2020-11-11 13:38:15"/>
    <n v="18000"/>
    <s v="Pending"/>
    <x v="19"/>
    <s v="Eligible"/>
    <n v="18000"/>
    <n v="18000"/>
    <d v="2026-01-31T00:00:00"/>
    <s v="ZAYNAB.MUSTAFA"/>
    <s v="Accepted"/>
    <s v="Online Transfer"/>
    <s v="Conversion"/>
    <s v="-"/>
    <s v="-"/>
    <n v="0"/>
  </r>
  <r>
    <n v="436"/>
    <x v="1"/>
    <s v="SA-1946"/>
    <s v="PKT1027121"/>
    <s v="SA-1946"/>
    <d v="2024-11-19T00:00:00"/>
    <n v="10340"/>
    <s v="Manual Adjust "/>
    <x v="19"/>
    <s v="Eligible"/>
    <n v="10340"/>
    <n v="10340"/>
    <d v="2026-01-06T00:00:00"/>
    <s v="ZAYNAB.MUSTAFA"/>
    <s v="Manually"/>
    <s v="Online Transfer"/>
    <s v="Renewal"/>
    <s v="-"/>
    <s v="-"/>
    <m/>
  </r>
  <r>
    <n v="437"/>
    <x v="1"/>
    <s v="LES12-6170"/>
    <s v="TF137771"/>
    <n v="1212772"/>
    <d v="2021-01-16T00:00:00"/>
    <n v="7500"/>
    <s v="Manual Adjust "/>
    <x v="19"/>
    <s v="Eligible"/>
    <n v="7500"/>
    <n v="7500"/>
    <d v="2026-01-06T00:00:00"/>
    <s v="ZAYNAB.MUSTAFA"/>
    <s v="Manually"/>
    <s v="Cash Deposit"/>
    <s v="Renewal"/>
    <s v="-"/>
    <s v="-"/>
    <m/>
  </r>
  <r>
    <n v="438"/>
    <x v="1"/>
    <s v="BYZ-108"/>
    <s v="PK10K207623"/>
    <s v="BYZ-108"/>
    <d v="2023-12-06T00:00:00"/>
    <n v="8217"/>
    <s v="Manual Adjust "/>
    <x v="19"/>
    <s v="Eligible"/>
    <n v="8217"/>
    <n v="8217"/>
    <d v="2026-01-12T00:00:00"/>
    <s v="ZAYNAB.MUSTAFA"/>
    <s v="Manually"/>
    <s v="Cheque"/>
    <s v="Renewal"/>
    <s v="-"/>
    <s v="-"/>
    <m/>
  </r>
  <r>
    <n v="439"/>
    <x v="1"/>
    <s v="FDY-8023"/>
    <s v="T740390"/>
    <n v="856882"/>
    <d v="2024-12-10T00:00:00"/>
    <n v="9710"/>
    <s v="Manual Adjust "/>
    <x v="19"/>
    <s v="Eligible"/>
    <n v="6920"/>
    <n v="6920"/>
    <d v="2026-01-21T00:00:00"/>
    <s v="ZAYNAB.MUSTAFA"/>
    <s v="Manually"/>
    <s v="Cheque"/>
    <s v="Renewal"/>
    <s v="-"/>
    <s v="-"/>
    <m/>
  </r>
  <r>
    <n v="440"/>
    <x v="1"/>
    <s v="AHH-842 Faraz Ahmed"/>
    <s v="E196372"/>
    <n v="1096338"/>
    <d v="2023-12-06T00:00:00"/>
    <n v="10000"/>
    <s v="Manual Adjust "/>
    <x v="19"/>
    <s v="Eligible"/>
    <n v="10000"/>
    <n v="10000"/>
    <s v="09-122025"/>
    <s v="ZAYNAB.MUSTAFA"/>
    <s v="Manually"/>
    <s v="Online Transfer"/>
    <s v="Renewal"/>
    <s v="-"/>
    <s v="-"/>
    <m/>
  </r>
  <r>
    <n v="441"/>
    <x v="1"/>
    <s v="LES-7423 BUS-2"/>
    <s v="E113661"/>
    <n v="71006"/>
    <d v="2024-12-14T00:00:00"/>
    <n v="10000"/>
    <s v="Manual Adjust "/>
    <x v="19"/>
    <s v="Eligible"/>
    <n v="10000"/>
    <n v="10000"/>
    <s v="09-122025"/>
    <s v="ZAYNAB.MUSTAFA"/>
    <s v="Manually"/>
    <s v="Online Transfer"/>
    <s v="Renewal"/>
    <s v="-"/>
    <s v="-"/>
    <m/>
  </r>
  <r>
    <n v="442"/>
    <x v="1"/>
    <s v="LES-6954 BUS-1"/>
    <n v="2120326983"/>
    <n v="17523"/>
    <d v="2024-12-14T00:00:00"/>
    <n v="10000"/>
    <s v="Manual Adjust "/>
    <x v="19"/>
    <s v="Eligible"/>
    <n v="10000"/>
    <n v="10000"/>
    <s v="09-122025"/>
    <s v="ZAYNAB.MUSTAFA"/>
    <s v="Manually"/>
    <s v="Online Transfer"/>
    <s v="Renewal"/>
    <s v="-"/>
    <s v="-"/>
    <m/>
  </r>
  <r>
    <n v="443"/>
    <x v="1"/>
    <s v="RNG14-42"/>
    <n v="533181"/>
    <n v="9453342"/>
    <d v="2024-12-14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4"/>
    <x v="1"/>
    <s v="RNG-1009"/>
    <n v="161808"/>
    <n v="171232"/>
    <d v="2024-12-04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5"/>
    <x v="1"/>
    <s v="SAE-5405"/>
    <n v="4681058"/>
    <n v="160290"/>
    <d v="2024-12-04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6"/>
    <x v="1"/>
    <s v="GAA-414"/>
    <s v="D0850622"/>
    <n v="4130572"/>
    <d v="2024-12-12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7"/>
    <x v="1"/>
    <s v="GAA-415"/>
    <s v="D0852538"/>
    <n v="4130653"/>
    <d v="2024-12-12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8"/>
    <x v="1"/>
    <s v="RNS-9555"/>
    <s v="01308P"/>
    <n v="7101155"/>
    <d v="2024-10-28T00:00:00"/>
    <n v="8500"/>
    <s v="Manual Adjust "/>
    <x v="19"/>
    <s v="Eligible"/>
    <n v="8500"/>
    <n v="8500"/>
    <d v="2026-01-27T00:00:00"/>
    <s v="ZAYNAB.MUSTAFA"/>
    <s v="Manually"/>
    <s v="Online Transfer"/>
    <s v="Renewal"/>
    <s v="-"/>
    <s v="-"/>
    <m/>
  </r>
  <r>
    <n v="449"/>
    <x v="1"/>
    <s v="CAV-591"/>
    <n v="329098"/>
    <n v="1229152"/>
    <d v="2025-01-08T00:00:00"/>
    <n v="9500"/>
    <s v="Manual Adjust "/>
    <x v="19"/>
    <s v="Eligible"/>
    <n v="9499"/>
    <n v="9499"/>
    <d v="2026-01-28T00:00:00"/>
    <s v="ZAYNAB.MUSTAFA"/>
    <s v="Manually"/>
    <s v="Online Transfer"/>
    <s v="Renewal"/>
    <s v="-"/>
    <s v="-"/>
    <m/>
  </r>
  <r>
    <n v="450"/>
    <x v="1"/>
    <s v="AUE-483"/>
    <s v="G4NAPU363888"/>
    <s v="PMHJ2813MRN218158"/>
    <d v="2025-01-07T00:00:00"/>
    <n v="7520"/>
    <s v="Manual Adjust "/>
    <x v="19"/>
    <s v="Eligible"/>
    <n v="7520"/>
    <n v="7520"/>
    <d v="2026-01-30T00:00:00"/>
    <s v="ZAYNAB.MUSTAFA"/>
    <s v="Manually"/>
    <s v="Cheque"/>
    <s v="Renewal"/>
    <s v="-"/>
    <s v="-"/>
    <m/>
  </r>
  <r>
    <n v="451"/>
    <x v="1"/>
    <s v="AUE-684"/>
    <s v="G4NAPU363755"/>
    <s v="PMHJ2813MRN218159"/>
    <d v="2025-01-07T00:00:00"/>
    <n v="7520"/>
    <s v="Manual Adjust "/>
    <x v="19"/>
    <s v="Eligible"/>
    <n v="7520"/>
    <n v="7520"/>
    <d v="2026-01-30T00:00:00"/>
    <s v="ZAYNAB.MUSTAFA"/>
    <s v="Manually"/>
    <s v="Cheque"/>
    <s v="Renewal"/>
    <s v="-"/>
    <s v="-"/>
    <m/>
  </r>
  <r>
    <n v="452"/>
    <x v="1"/>
    <s v="BDZ-833"/>
    <s v="9Z04590"/>
    <s v="ZVG10R-0903475"/>
    <d v="2025-01-31T00:00:00"/>
    <n v="7520"/>
    <s v="Manual Adjust "/>
    <x v="19"/>
    <s v="Eligible"/>
    <n v="7520"/>
    <n v="7520"/>
    <d v="2026-01-30T00:00:00"/>
    <s v="ZAYNAB.MUSTAFA"/>
    <s v="Manually"/>
    <s v="Cheque"/>
    <s v="Renewal"/>
    <s v="-"/>
    <s v="-"/>
    <m/>
  </r>
  <r>
    <n v="453"/>
    <x v="1"/>
    <s v="MUL31120252"/>
    <s v="G4NAPU364399"/>
    <s v="PMHJ2813MSN218963"/>
    <d v="2025-01-31T00:00:00"/>
    <n v="7520"/>
    <s v="Manual Adjust "/>
    <x v="19"/>
    <s v="Eligible"/>
    <n v="7520"/>
    <n v="7520"/>
    <d v="2026-01-30T00:00:00"/>
    <s v="ZAYNAB.MUSTAFA"/>
    <s v="Manually"/>
    <s v="Cheque"/>
    <s v="Renewal"/>
    <s v="-"/>
    <s v="-"/>
    <m/>
  </r>
  <r>
    <n v="454"/>
    <x v="1"/>
    <s v="BHS-223"/>
    <s v="15E4EDMSS4030127"/>
    <s v="NFPA24396SP001358"/>
    <s v="2025-02-27 17:58:05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55"/>
    <x v="1"/>
    <s v="BDE-223"/>
    <s v="9Z01382"/>
    <s v="ZVG10R-0900430"/>
    <s v="2025-02-28 12:52:14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56"/>
    <x v="1"/>
    <s v="BCB-223"/>
    <s v="K12MR1014078"/>
    <s v="NF1SZC63S00114087"/>
    <s v="2025-02-27 18:25:24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57"/>
    <x v="1"/>
    <s v="BAW-223"/>
    <s v="1GD5235908"/>
    <s v="GUN126R5557257"/>
    <s v="2025-02-28 14:37:40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58"/>
    <x v="1"/>
    <s v="AWD-223"/>
    <s v="2TR-2219862"/>
    <s v="TRJ150-0110819"/>
    <s v="2025-02-27 20:22:13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59"/>
    <x v="1"/>
    <s v="AVU-223"/>
    <s v="Q351393"/>
    <s v="ZRE172R7050554"/>
    <s v="2025-02-27 19:29:48"/>
    <n v="10000"/>
    <s v="Pending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60"/>
    <x v="1"/>
    <s v="CAG-840"/>
    <s v="6R201823"/>
    <s v="NF1AET306H1101860"/>
    <s v="2025-01-31 19:22:30"/>
    <n v="10000"/>
    <s v="Accepted"/>
    <x v="20"/>
    <s v="Eligible"/>
    <n v="10000"/>
    <n v="10000"/>
    <d v="2026-01-31T00:00:00"/>
    <s v="FARJAD.MANZOOR"/>
    <s v="Accepted"/>
    <s v="Online Transfer"/>
    <s v="Renewal"/>
    <s v="-"/>
    <s v="-"/>
    <n v="0"/>
  </r>
  <r>
    <n v="461"/>
    <x v="1"/>
    <s v="BDV-60"/>
    <s v="L15BG7918993"/>
    <s v="R008991"/>
    <s v="2025-02-07 15:55:17"/>
    <n v="8000"/>
    <s v="Accepted"/>
    <x v="20"/>
    <s v="Eligible"/>
    <n v="8000"/>
    <n v="8000"/>
    <d v="2026-01-26T00:00:00"/>
    <s v="FARJAD.MANZOOR"/>
    <s v="Accepted"/>
    <s v="Online Transfer"/>
    <s v="Renewal"/>
    <s v="-"/>
    <s v="-"/>
    <n v="0"/>
  </r>
  <r>
    <n v="462"/>
    <x v="1"/>
    <s v="BXU-733"/>
    <s v="Q053983"/>
    <n v="6031481"/>
    <s v="2019-01-25 17:43:58"/>
    <n v="16000"/>
    <s v="Accepted"/>
    <x v="20"/>
    <s v="Eligible"/>
    <n v="16000"/>
    <n v="16000"/>
    <d v="2026-01-30T00:00:00"/>
    <s v="FARJAD.MANZOOR"/>
    <s v="Accepted"/>
    <s v="Online Transfer"/>
    <s v="Renewal"/>
    <s v="-"/>
    <s v="-"/>
    <n v="0"/>
  </r>
  <r>
    <n v="463"/>
    <x v="1"/>
    <s v="ARP-411"/>
    <s v="9Z01037"/>
    <s v="ZVG10R-0900068"/>
    <s v="2024-02-09 14:23:14"/>
    <n v="16000"/>
    <s v="Accepted"/>
    <x v="20"/>
    <s v="Eligible"/>
    <n v="16000"/>
    <n v="16000"/>
    <d v="2026-01-30T00:00:00"/>
    <s v="FARJAD.MANZOOR"/>
    <s v="Accepted"/>
    <s v="Online Transfer"/>
    <s v="Renewal"/>
    <s v="-"/>
    <s v="-"/>
    <n v="0"/>
  </r>
  <r>
    <n v="464"/>
    <x v="1"/>
    <s v="BJX-411"/>
    <s v="R18Z12916987"/>
    <s v="R020402"/>
    <s v="2022-01-27 16:22:27"/>
    <n v="13000"/>
    <s v="Accepted"/>
    <x v="20"/>
    <s v="Eligible"/>
    <n v="13000"/>
    <n v="13000"/>
    <d v="2026-01-30T00:00:00"/>
    <s v="FARJAD.MANZOOR"/>
    <s v="Accepted"/>
    <s v="Online Transfer"/>
    <s v="Renewal"/>
    <s v="-"/>
    <s v="-"/>
    <n v="0"/>
  </r>
  <r>
    <n v="465"/>
    <x v="1"/>
    <s v="RWL7122218"/>
    <s v="2A58629"/>
    <s v="NSP150R-7037259"/>
    <s v="2026-01-30 00:00:00"/>
    <n v="13000"/>
    <s v="Pending"/>
    <x v="20"/>
    <s v="Eligible"/>
    <n v="13000"/>
    <n v="13000"/>
    <d v="2026-01-30T00:00:00"/>
    <s v="FARJAD.MANZOOR"/>
    <s v="Accepted"/>
    <s v="Online Transfer"/>
    <s v="Conversion"/>
    <s v="-"/>
    <s v="-"/>
    <n v="0"/>
  </r>
  <r>
    <n v="466"/>
    <x v="1"/>
    <s v="LEB18-785"/>
    <n v="328457"/>
    <n v="7027588"/>
    <s v="2023-01-18 11:51:09"/>
    <n v="10000"/>
    <s v="Accepted"/>
    <x v="20"/>
    <s v="Eligible"/>
    <n v="10000"/>
    <n v="10000"/>
    <d v="2026-01-29T00:00:00"/>
    <s v="FARJAD.MANZOOR"/>
    <s v="Accepted"/>
    <s v="Online Transfer"/>
    <s v="Renewal"/>
    <s v="-"/>
    <s v="-"/>
    <n v="0"/>
  </r>
  <r>
    <n v="467"/>
    <x v="1"/>
    <s v="BM-2619"/>
    <s v="G4LCPS238953"/>
    <s v="BM-2619"/>
    <s v="2021-02-01 10:41:08"/>
    <n v="16000"/>
    <s v="Accepted"/>
    <x v="20"/>
    <s v="Eligible"/>
    <n v="16000"/>
    <n v="16000"/>
    <d v="2026-01-29T00:00:00"/>
    <s v="FARJAD.MANZOOR"/>
    <s v="Accepted"/>
    <s v="Online Transfer"/>
    <s v="Renewal"/>
    <s v="-"/>
    <s v="-"/>
    <n v="0"/>
  </r>
  <r>
    <n v="468"/>
    <x v="1"/>
    <s v="CAB-2127"/>
    <s v="009790"/>
    <n v="1801936"/>
    <s v="2025-02-12 18:24:30"/>
    <n v="14000"/>
    <s v="Accepted"/>
    <x v="20"/>
    <s v="Eligible"/>
    <n v="14000"/>
    <n v="14000"/>
    <d v="2026-01-28T00:00:00"/>
    <s v="FARJAD.MANZOOR"/>
    <s v="Accepted"/>
    <s v="Online Transfer"/>
    <s v="Renewal"/>
    <s v="-"/>
    <s v="-"/>
    <n v="0"/>
  </r>
  <r>
    <n v="469"/>
    <x v="1"/>
    <s v="E-4579"/>
    <s v="E-4579(A)"/>
    <s v="E-4579"/>
    <s v="2025-02-10 16:06:37"/>
    <n v="10000"/>
    <s v="Accepted"/>
    <x v="20"/>
    <s v="Eligible"/>
    <n v="10000"/>
    <n v="10000"/>
    <d v="2026-01-28T00:00:00"/>
    <s v="FARJAD.MANZOOR"/>
    <s v="Accepted"/>
    <s v="Online Transfer"/>
    <s v="Renewal"/>
    <s v="-"/>
    <s v="-"/>
    <n v="0"/>
  </r>
  <r>
    <n v="470"/>
    <x v="1"/>
    <s v="CAC-211"/>
    <s v="V577180"/>
    <s v="S0305454"/>
    <s v="2025-02-11 18:27:47"/>
    <n v="12000"/>
    <s v="Accepted"/>
    <x v="20"/>
    <s v="Eligible"/>
    <n v="12000"/>
    <n v="12000"/>
    <d v="2026-01-28T00:00:00"/>
    <s v="FARJAD.MANZOOR"/>
    <s v="Accepted"/>
    <s v="Online Transfer"/>
    <s v="Renewal"/>
    <s v="-"/>
    <s v="-"/>
    <n v="0"/>
  </r>
  <r>
    <n v="471"/>
    <x v="1"/>
    <s v="LEA17A-1057"/>
    <s v="Z501116"/>
    <s v="LEA17A-1057"/>
    <s v="2025-02-01 12:01:30"/>
    <n v="12000"/>
    <s v="Accepted"/>
    <x v="20"/>
    <s v="Eligible"/>
    <n v="12000"/>
    <n v="12000"/>
    <d v="2026-01-28T00:00:00"/>
    <s v="FARJAD.MANZOOR"/>
    <s v="Accepted"/>
    <s v="Online Transfer"/>
    <s v="Renewal"/>
    <s v="-"/>
    <s v="-"/>
    <n v="0"/>
  </r>
  <r>
    <n v="472"/>
    <x v="1"/>
    <s v="KHI122202550"/>
    <n v="340117"/>
    <n v="1240157"/>
    <s v="2025-02-12 20:52:42"/>
    <n v="13000"/>
    <s v="Accepted"/>
    <x v="20"/>
    <s v="Eligible"/>
    <n v="13000"/>
    <n v="13000"/>
    <d v="2026-01-28T00:00:00"/>
    <s v="FARJAD.MANZOOR"/>
    <s v="Accepted"/>
    <s v="Online Transfer"/>
    <s v="Renewal"/>
    <s v="-"/>
    <s v="-"/>
    <n v="0"/>
  </r>
  <r>
    <n v="473"/>
    <x v="1"/>
    <s v="AUA-560"/>
    <s v="GUNAMU945417"/>
    <s v="PMHD841FMMN302211"/>
    <s v="2025-01-13 12:08:25"/>
    <n v="16000"/>
    <s v="Accepted"/>
    <x v="20"/>
    <s v="Eligible"/>
    <n v="16000"/>
    <n v="16000"/>
    <d v="2026-01-28T00:00:00"/>
    <s v="FARJAD.MANZOOR"/>
    <s v="Accepted"/>
    <s v="Online Transfer"/>
    <s v="Renewal"/>
    <s v="-"/>
    <s v="-"/>
    <n v="0"/>
  </r>
  <r>
    <n v="474"/>
    <x v="1"/>
    <s v="KHI122202548"/>
    <n v="338295"/>
    <n v="1238322"/>
    <s v="2025-02-12 19:32:57"/>
    <n v="16000"/>
    <s v="Accepted"/>
    <x v="20"/>
    <s v="Eligible"/>
    <n v="16000"/>
    <n v="16000"/>
    <d v="2026-01-28T00:00:00"/>
    <s v="FARJAD.MANZOOR"/>
    <s v="Accepted"/>
    <s v="Online Transfer"/>
    <s v="Renewal"/>
    <s v="-"/>
    <s v="-"/>
    <n v="0"/>
  </r>
  <r>
    <n v="475"/>
    <x v="1"/>
    <s v="KX-2406"/>
    <s v="1GD0539352"/>
    <s v="GUN126R-5533192"/>
    <s v="2025-02-04 16:23:08"/>
    <n v="16000"/>
    <s v="Accepted"/>
    <x v="20"/>
    <s v="Eligible"/>
    <n v="16000"/>
    <n v="16000"/>
    <d v="2026-01-29T00:00:00"/>
    <s v="FARJAD.MANZOOR"/>
    <s v="Accepted"/>
    <s v="Cheque"/>
    <s v="Renewal"/>
    <s v="-"/>
    <s v="-"/>
    <n v="0"/>
  </r>
  <r>
    <n v="476"/>
    <x v="1"/>
    <s v="BNY-676"/>
    <s v="Q396408"/>
    <s v="ZRE172R-7035535"/>
    <s v="2025-01-20 20:57:02"/>
    <n v="13000"/>
    <s v="Accepted"/>
    <x v="20"/>
    <s v="Eligible"/>
    <n v="13000"/>
    <n v="13000"/>
    <d v="2026-01-27T00:00:00"/>
    <s v="FARJAD.MANZOOR"/>
    <s v="Accepted"/>
    <s v="Online Transfer"/>
    <s v="Renewal"/>
    <s v="-"/>
    <s v="-"/>
    <n v="0"/>
  </r>
  <r>
    <n v="477"/>
    <x v="1"/>
    <s v="ARG-170"/>
    <s v="6R298307"/>
    <s v="NF1AET306H1198364"/>
    <s v="2026-01-27 00:00:00"/>
    <n v="15000"/>
    <s v="Accepted"/>
    <x v="20"/>
    <s v="Eligible"/>
    <n v="15000"/>
    <n v="15000"/>
    <d v="2026-01-27T00:00:00"/>
    <s v="FARJAD.MANZOOR"/>
    <s v="Accepted"/>
    <s v="Online Transfer"/>
    <s v="Conversion"/>
    <s v="-"/>
    <s v="-"/>
    <n v="0"/>
  </r>
  <r>
    <n v="478"/>
    <x v="1"/>
    <s v="AZA-184"/>
    <s v="L15Z14809555"/>
    <s v="R026234"/>
    <s v="2025-02-07 17:16:10"/>
    <n v="16000"/>
    <s v="Accepted"/>
    <x v="20"/>
    <s v="Eligible"/>
    <n v="16000"/>
    <n v="16000"/>
    <d v="2026-01-26T00:00:00"/>
    <s v="FARJAD.MANZOOR"/>
    <s v="Accepted"/>
    <s v="Cheque Deposit"/>
    <s v="Renewal"/>
    <s v="-"/>
    <s v="-"/>
    <n v="0"/>
  </r>
  <r>
    <n v="479"/>
    <x v="1"/>
    <s v="LEA20-5621"/>
    <s v="PK10B199124"/>
    <s v="A1J310PK10099138"/>
    <s v="2025-02-03 15:08:08"/>
    <n v="9000"/>
    <s v="Accepted"/>
    <x v="20"/>
    <s v="Eligible"/>
    <n v="9000"/>
    <n v="9000"/>
    <d v="2026-01-21T00:00:00"/>
    <s v="FARJAD.MANZOOR"/>
    <s v="Accepted"/>
    <s v="Online Transfer"/>
    <s v="Renewal"/>
    <s v="-"/>
    <s v="-"/>
    <n v="0"/>
  </r>
  <r>
    <n v="480"/>
    <x v="1"/>
    <s v="BSN-207"/>
    <s v="1KR-2404653"/>
    <s v="KSP130-4021193"/>
    <s v="2026-01-27 00:00:00"/>
    <n v="24000"/>
    <s v="Accepted"/>
    <x v="20"/>
    <s v="Eligible"/>
    <n v="24000"/>
    <n v="24000"/>
    <d v="2026-01-26T00:00:00"/>
    <s v="FARJAD.MANZOOR"/>
    <s v="Accepted"/>
    <s v="Online Transfer"/>
    <s v="Conversion"/>
    <s v="-"/>
    <s v="-"/>
    <n v="0"/>
  </r>
  <r>
    <n v="481"/>
    <x v="1"/>
    <s v="BVV-629"/>
    <s v="Q090434"/>
    <s v="R-6067911"/>
    <s v="2023-01-12 10:54:18"/>
    <n v="16000"/>
    <s v="Accepted"/>
    <x v="20"/>
    <s v="Eligible"/>
    <n v="16000"/>
    <n v="16000"/>
    <d v="2026-01-27T00:00:00"/>
    <s v="FARJAD.MANZOOR"/>
    <s v="Accepted"/>
    <s v="Online Transfer"/>
    <s v="Renewal"/>
    <s v="-"/>
    <s v="-"/>
    <n v="0"/>
  </r>
  <r>
    <n v="482"/>
    <x v="1"/>
    <s v="AUE-393"/>
    <s v="AUE-393"/>
    <s v="P314196"/>
    <s v="2025-01-25 14:54:50"/>
    <n v="13000"/>
    <s v="Accepted"/>
    <x v="20"/>
    <s v="Eligible"/>
    <n v="13000"/>
    <n v="13000"/>
    <d v="2026-01-27T00:00:00"/>
    <s v="FARJAD.MANZOOR"/>
    <s v="Accepted"/>
    <s v="Online Transfer"/>
    <s v="Renewal"/>
    <s v="-"/>
    <s v="-"/>
    <n v="0"/>
  </r>
  <r>
    <n v="483"/>
    <x v="1"/>
    <s v="ARZ-874"/>
    <n v="143799"/>
    <n v="1043973"/>
    <s v="2026-01-16 00:00:00"/>
    <n v="18000"/>
    <s v="Accepted"/>
    <x v="20"/>
    <s v="Eligible"/>
    <n v="18000"/>
    <n v="18000"/>
    <d v="2026-01-16T00:00:00"/>
    <s v="FARJAD.MANZOOR"/>
    <s v="Accepted"/>
    <s v="Online Transfer"/>
    <s v="Conversion"/>
    <s v="-"/>
    <s v="-"/>
    <n v="0"/>
  </r>
  <r>
    <n v="484"/>
    <x v="1"/>
    <s v="BQP-120"/>
    <s v="Z543375"/>
    <s v="R-4169019"/>
    <s v="2024-01-15 16:49:03"/>
    <n v="12000"/>
    <s v="Accepted"/>
    <x v="20"/>
    <s v="Eligible"/>
    <n v="12000"/>
    <n v="12000"/>
    <d v="2026-01-26T00:00:00"/>
    <s v="FARJAD.MANZOOR"/>
    <s v="Accepted"/>
    <s v="Online Transfer"/>
    <s v="Renewal"/>
    <s v="-"/>
    <s v="-"/>
    <n v="0"/>
  </r>
  <r>
    <n v="485"/>
    <x v="1"/>
    <s v="ASE-621"/>
    <s v="1GD0893774"/>
    <n v="1094034"/>
    <s v="2026-01-26 00:00:00"/>
    <n v="23000"/>
    <s v="Accepted"/>
    <x v="20"/>
    <s v="Eligible"/>
    <n v="23000"/>
    <n v="23000"/>
    <d v="2026-01-26T00:00:00"/>
    <s v="FARJAD.MANZOOR"/>
    <s v="Accepted"/>
    <s v="Online Transfer"/>
    <s v="Conversion"/>
    <s v="-"/>
    <s v="-"/>
    <n v="0"/>
  </r>
  <r>
    <n v="486"/>
    <x v="1"/>
    <s v="AUJ-932"/>
    <s v="2A72262"/>
    <s v="R-7049425"/>
    <s v="2025-01-27 14:38:06"/>
    <n v="12500"/>
    <s v="Accepted"/>
    <x v="20"/>
    <s v="Eligible"/>
    <n v="12500"/>
    <n v="12500"/>
    <d v="2026-01-26T00:00:00"/>
    <s v="FARJAD.MANZOOR"/>
    <s v="Accepted"/>
    <s v="Online Transfer"/>
    <s v="Renewal"/>
    <s v="-"/>
    <s v="-"/>
    <n v="0"/>
  </r>
  <r>
    <n v="487"/>
    <x v="1"/>
    <s v="AGS-097"/>
    <s v="H313058"/>
    <s v="KP307763"/>
    <s v="2024-01-26 00:00:00"/>
    <n v="16000"/>
    <s v="Accepted"/>
    <x v="20"/>
    <s v="Eligible"/>
    <n v="16000"/>
    <n v="16000"/>
    <d v="2026-01-26T00:00:00"/>
    <s v="FARJAD.MANZOOR"/>
    <s v="Accepted"/>
    <s v="Online Transfer"/>
    <s v="Renewal"/>
    <s v="-"/>
    <s v="-"/>
    <n v="0"/>
  </r>
  <r>
    <n v="488"/>
    <x v="1"/>
    <s v="KHI26925140"/>
    <s v="Q342958"/>
    <s v="R-7042121"/>
    <s v="2025-01-09 17:58:52"/>
    <n v="11000"/>
    <s v="Accepted"/>
    <x v="20"/>
    <s v="Eligible"/>
    <n v="11000"/>
    <n v="11000"/>
    <d v="2026-01-28T00:00:00"/>
    <s v="FARJAD.MANZOOR"/>
    <s v="Accepted"/>
    <s v="Cash"/>
    <s v="Renewal"/>
    <s v="-"/>
    <s v="-"/>
    <n v="0"/>
  </r>
  <r>
    <n v="489"/>
    <x v="1"/>
    <s v="AFQ-740"/>
    <s v="AFQ-740"/>
    <s v="0011994"/>
    <s v="2025-02-03 11:41:22"/>
    <n v="12500"/>
    <s v="Accepted"/>
    <x v="20"/>
    <s v="Eligible"/>
    <n v="12500"/>
    <n v="12500"/>
    <d v="2026-01-23T00:00:00"/>
    <s v="FARJAD.MANZOOR"/>
    <s v="Accepted"/>
    <s v="Online Transfer"/>
    <s v="Renewal"/>
    <s v="-"/>
    <s v="-"/>
    <n v="0"/>
  </r>
  <r>
    <n v="490"/>
    <x v="1"/>
    <s v="ASE-416"/>
    <s v="ASE-416"/>
    <n v="10066395"/>
    <s v="2025-01-16 00:00:00"/>
    <n v="13000"/>
    <s v="Accepted"/>
    <x v="20"/>
    <s v="Eligible"/>
    <n v="13000"/>
    <n v="13000"/>
    <d v="2026-01-23T00:00:00"/>
    <s v="FARJAD.MANZOOR"/>
    <s v="Accepted"/>
    <s v="Online Transfer"/>
    <s v="Renewal"/>
    <s v="-"/>
    <s v="-"/>
    <n v="0"/>
  </r>
  <r>
    <n v="491"/>
    <x v="1"/>
    <s v="BN-0466"/>
    <s v="L15Z14812232"/>
    <s v="NFBDG1837RR028866"/>
    <s v="2025-02-06 21:18:19"/>
    <n v="16000"/>
    <s v="Accepted"/>
    <x v="20"/>
    <s v="Eligible"/>
    <n v="16000"/>
    <n v="16000"/>
    <d v="2026-01-23T00:00:00"/>
    <s v="FARJAD.MANZOOR"/>
    <s v="Accepted"/>
    <s v="Online Transfer"/>
    <s v="Renewal"/>
    <s v="-"/>
    <s v="-"/>
    <n v="0"/>
  </r>
  <r>
    <n v="492"/>
    <x v="1"/>
    <s v="SA-6766"/>
    <s v="R06AR1000831"/>
    <s v="SA-6766"/>
    <s v="2025-01-29 22:32:24"/>
    <n v="16000"/>
    <s v="Accepted"/>
    <x v="20"/>
    <s v="Eligible"/>
    <n v="16000"/>
    <n v="16000"/>
    <d v="2026-01-23T00:00:00"/>
    <s v="FARJAD.MANZOOR"/>
    <s v="Accepted"/>
    <s v="Online Transfer"/>
    <s v="Renewal"/>
    <s v="-"/>
    <s v="-"/>
    <n v="0"/>
  </r>
  <r>
    <n v="493"/>
    <x v="1"/>
    <s v="BRF-141"/>
    <s v="6R125732"/>
    <s v="NF1AET306H1025695"/>
    <s v="2026-01-23 00:00:00"/>
    <n v="10000"/>
    <s v="Accepted"/>
    <x v="20"/>
    <s v="Eligible"/>
    <n v="10000"/>
    <n v="10000"/>
    <d v="2026-01-22T00:00:00"/>
    <s v="FARJAD.MANZOOR"/>
    <s v="Accepted"/>
    <s v="Online Transfer"/>
    <s v="Conversion"/>
    <s v="-"/>
    <s v="-"/>
    <n v="0"/>
  </r>
  <r>
    <n v="494"/>
    <x v="1"/>
    <s v="MIRKH221020252"/>
    <n v="375981"/>
    <n v="1276047"/>
    <s v="2025-01-14 19:40:10"/>
    <n v="13000"/>
    <s v="Accepted"/>
    <x v="20"/>
    <s v="Eligible"/>
    <n v="13000"/>
    <n v="13000"/>
    <d v="2026-01-22T00:00:00"/>
    <s v="FARJAD.MANZOOR"/>
    <s v="Accepted"/>
    <s v="Online Transfer"/>
    <s v="Renewal"/>
    <s v="-"/>
    <s v="-"/>
    <n v="0"/>
  </r>
  <r>
    <n v="495"/>
    <x v="1"/>
    <s v="LEH17-8533"/>
    <s v="1NZFXE1496ML"/>
    <n v="106344345"/>
    <s v="2025-01-09 13:19:47"/>
    <n v="13000"/>
    <s v="Accepted"/>
    <x v="20"/>
    <s v="Eligible"/>
    <n v="13000"/>
    <n v="13000"/>
    <d v="2026-01-23T00:00:00"/>
    <s v="FARJAD.MANZOOR"/>
    <s v="Accepted"/>
    <s v="Online Transfer"/>
    <s v="Renewal"/>
    <s v="-"/>
    <s v="-"/>
    <n v="0"/>
  </r>
  <r>
    <n v="496"/>
    <x v="1"/>
    <s v="ABC-453"/>
    <n v="204345"/>
    <n v="10104334"/>
    <s v="2024-01-17 00:00:00"/>
    <n v="13000"/>
    <s v="Accepted"/>
    <x v="20"/>
    <s v="Eligible"/>
    <n v="13000"/>
    <n v="13000"/>
    <d v="2026-01-21T00:00:00"/>
    <s v="FARJAD.MANZOOR"/>
    <s v="Accepted"/>
    <s v="Online Transfer"/>
    <s v="Renewal"/>
    <s v="-"/>
    <s v="-"/>
    <n v="0"/>
  </r>
  <r>
    <n v="497"/>
    <x v="1"/>
    <s v="BLD-029"/>
    <s v="Q042635"/>
    <s v="ZRE171R-6020091"/>
    <s v="2022-01-19 15:41:00"/>
    <n v="12500"/>
    <s v="Accepted"/>
    <x v="20"/>
    <s v="Eligible"/>
    <n v="12500"/>
    <n v="12500"/>
    <d v="2026-01-21T00:00:00"/>
    <s v="FARJAD.MANZOOR"/>
    <s v="Accepted"/>
    <s v="Online Transfer"/>
    <s v="Renewal"/>
    <s v="-"/>
    <s v="-"/>
    <n v="0"/>
  </r>
  <r>
    <n v="498"/>
    <x v="1"/>
    <s v="ABK-924"/>
    <s v="ABK-924"/>
    <n v="10108749"/>
    <s v="2025-01-31 16:53:33"/>
    <n v="16000"/>
    <s v="Accepted"/>
    <x v="20"/>
    <s v="Eligible"/>
    <n v="16000"/>
    <n v="16000"/>
    <d v="2026-01-21T00:00:00"/>
    <s v="FARJAD.MANZOOR"/>
    <s v="Accepted"/>
    <s v="Online Transfer"/>
    <s v="Renewal"/>
    <s v="-"/>
    <s v="-"/>
    <n v="0"/>
  </r>
  <r>
    <n v="499"/>
    <x v="1"/>
    <s v="CBD-943"/>
    <s v="6R319163"/>
    <n v="1219254"/>
    <s v="2025-01-30 18:41:20"/>
    <n v="12000"/>
    <s v="Accepted"/>
    <x v="20"/>
    <s v="Eligible"/>
    <n v="12000"/>
    <n v="12000"/>
    <d v="2026-01-20T00:00:00"/>
    <s v="FARJAD.MANZOOR"/>
    <s v="Accepted"/>
    <s v="Online Transfer"/>
    <s v="Renewal"/>
    <s v="-"/>
    <s v="-"/>
    <n v="0"/>
  </r>
  <r>
    <n v="500"/>
    <x v="1"/>
    <s v="CBA-231"/>
    <s v="2A72700"/>
    <s v="NSP150R-7049825"/>
    <s v="2025-02-04 17:11:36"/>
    <n v="13000"/>
    <s v="Accepted"/>
    <x v="20"/>
    <s v="Eligible"/>
    <n v="13000"/>
    <n v="13000"/>
    <d v="2026-01-21T00:00:00"/>
    <s v="FARJAD.MANZOOR"/>
    <s v="Accepted"/>
    <s v="Online Transfer"/>
    <s v="Renewal"/>
    <s v="-"/>
    <s v="-"/>
    <n v="0"/>
  </r>
  <r>
    <n v="501"/>
    <x v="1"/>
    <s v="BHT-224"/>
    <n v="478461"/>
    <s v="BHT-224"/>
    <s v="2025-01-25 14:53:42"/>
    <n v="16000"/>
    <s v="Accepted"/>
    <x v="20"/>
    <s v="Eligible"/>
    <n v="16000"/>
    <n v="16000"/>
    <d v="2026-01-20T00:00:00"/>
    <s v="FARJAD.MANZOOR"/>
    <s v="Accepted"/>
    <s v="Online Transfer"/>
    <s v="Renewal"/>
    <s v="-"/>
    <s v="-"/>
    <n v="0"/>
  </r>
  <r>
    <n v="502"/>
    <x v="1"/>
    <s v="HDD41120257"/>
    <s v="HDD41120257"/>
    <n v="1275985"/>
    <s v="2024-02-01 18:12:48"/>
    <n v="14000"/>
    <s v="Accepted"/>
    <x v="20"/>
    <s v="Eligible"/>
    <n v="14000"/>
    <n v="14000"/>
    <d v="2026-01-20T00:00:00"/>
    <s v="FARJAD.MANZOOR"/>
    <s v="Accepted"/>
    <s v="Cash Deposit"/>
    <s v="Renewal"/>
    <s v="-"/>
    <s v="-"/>
    <n v="0"/>
  </r>
  <r>
    <n v="503"/>
    <x v="1"/>
    <s v="KHI26225114"/>
    <s v="KHI26225114"/>
    <s v="TRJ150-0098886"/>
    <s v="2024-02-01 14:45:30"/>
    <n v="16000"/>
    <s v="Accepted"/>
    <x v="20"/>
    <s v="Eligible"/>
    <n v="16000"/>
    <n v="16000"/>
    <d v="2026-01-20T00:00:00"/>
    <s v="FARJAD.MANZOOR"/>
    <s v="Accepted"/>
    <s v="Online Transfer"/>
    <s v="Renewal"/>
    <s v="-"/>
    <s v="-"/>
    <n v="0"/>
  </r>
  <r>
    <n v="504"/>
    <x v="1"/>
    <s v="KHI982562"/>
    <s v="1GD1798357"/>
    <n v="5571460"/>
    <s v="2024-01-23 15:12:05"/>
    <n v="16000"/>
    <s v="Accepted"/>
    <x v="20"/>
    <s v="Eligible"/>
    <n v="16000"/>
    <n v="16000"/>
    <d v="2026-01-20T00:00:00"/>
    <s v="FARJAD.MANZOOR"/>
    <s v="Accepted"/>
    <s v="Online Transfer"/>
    <s v="Renewal"/>
    <s v="-"/>
    <s v="-"/>
    <n v="0"/>
  </r>
  <r>
    <n v="505"/>
    <x v="1"/>
    <s v="KHI231202553"/>
    <s v="B51030546"/>
    <s v="R047638"/>
    <s v="2025-01-24 13:03:57"/>
    <n v="14000"/>
    <s v="Accepted"/>
    <x v="20"/>
    <s v="Eligible"/>
    <n v="14000"/>
    <n v="14000"/>
    <d v="2026-01-19T00:00:00"/>
    <s v="FARJAD.MANZOOR"/>
    <s v="Accepted"/>
    <s v="Online Transfer"/>
    <s v="Renewal"/>
    <s v="-"/>
    <s v="-"/>
    <n v="0"/>
  </r>
  <r>
    <n v="506"/>
    <x v="1"/>
    <s v="BZ-5522"/>
    <s v="2TRA870012"/>
    <s v="BZ-5522"/>
    <s v="2024-01-11 19:13:57"/>
    <n v="16000"/>
    <s v="Accepted"/>
    <x v="20"/>
    <s v="Eligible"/>
    <n v="16000"/>
    <n v="16000"/>
    <d v="2026-01-19T00:00:00"/>
    <s v="FARJAD.MANZOOR"/>
    <s v="Accepted"/>
    <s v="Online Transfer"/>
    <s v="Renewal"/>
    <s v="-"/>
    <s v="-"/>
    <n v="0"/>
  </r>
  <r>
    <n v="507"/>
    <x v="1"/>
    <s v="AAR-068"/>
    <s v="6R112754"/>
    <s v="NF1AET306H1012746"/>
    <s v="2026-01-19 00:00:00"/>
    <n v="18000"/>
    <s v="Accepted"/>
    <x v="20"/>
    <s v="Eligible"/>
    <n v="18000"/>
    <n v="18000"/>
    <d v="2026-01-19T00:00:00"/>
    <s v="FARJAD.MANZOOR"/>
    <s v="Accepted"/>
    <s v="Online Transfer"/>
    <s v="Conversion"/>
    <s v="-"/>
    <s v="-"/>
    <n v="0"/>
  </r>
  <r>
    <n v="508"/>
    <x v="1"/>
    <s v="LEB17A-7527"/>
    <s v="L15Z13506218"/>
    <s v="NFBDG1836HR006226"/>
    <s v="2026-01-17 00:00:00"/>
    <n v="18000"/>
    <s v="Accepted"/>
    <x v="20"/>
    <s v="Eligible"/>
    <n v="18000"/>
    <n v="18000"/>
    <d v="2026-01-19T00:00:00"/>
    <s v="FARJAD.MANZOOR"/>
    <s v="Accepted"/>
    <s v="Online Transfer"/>
    <s v="Conversion"/>
    <s v="-"/>
    <s v="-"/>
    <n v="0"/>
  </r>
  <r>
    <n v="509"/>
    <x v="1"/>
    <s v="CAB-7570"/>
    <n v="7002715"/>
    <s v="CC005417"/>
    <s v="2026-01-16 00:00:00"/>
    <n v="13000"/>
    <s v="Accepted"/>
    <x v="20"/>
    <s v="Eligible"/>
    <n v="13000"/>
    <n v="13000"/>
    <d v="2026-01-16T00:00:00"/>
    <s v="FARJAD.MANZOOR"/>
    <s v="Accepted"/>
    <s v="Online Transfer"/>
    <s v="Conversion"/>
    <s v="-"/>
    <s v="-"/>
    <n v="0"/>
  </r>
  <r>
    <n v="510"/>
    <x v="1"/>
    <s v="ARS-796"/>
    <s v="G4NALH323166"/>
    <s v="NNAQL51AZKP505248"/>
    <s v="2026-01-21 00:00:00"/>
    <n v="18000"/>
    <s v="Accepted"/>
    <x v="20"/>
    <s v="Eligible"/>
    <n v="18000"/>
    <n v="18000"/>
    <d v="2026-01-16T00:00:00"/>
    <s v="FARJAD.MANZOOR"/>
    <s v="Accepted"/>
    <s v="Online Transfer"/>
    <s v="Conversion"/>
    <s v="-"/>
    <s v="-"/>
    <n v="0"/>
  </r>
  <r>
    <n v="511"/>
    <x v="1"/>
    <s v="SHEK2712025"/>
    <n v="336989"/>
    <n v="1236992"/>
    <s v="2025-01-27 16:14:00"/>
    <n v="16000"/>
    <s v="Accepted"/>
    <x v="20"/>
    <s v="Eligible"/>
    <n v="16000"/>
    <n v="16000"/>
    <d v="2026-01-16T00:00:00"/>
    <s v="FARJAD.MANZOOR"/>
    <s v="Accepted"/>
    <s v="Online Transfer"/>
    <s v="Renewal"/>
    <s v="-"/>
    <s v="-"/>
    <n v="0"/>
  </r>
  <r>
    <n v="512"/>
    <x v="1"/>
    <s v="CCF-067"/>
    <s v="G4LESU525443"/>
    <s v="PMHCS41JVSN601797"/>
    <s v="2021-01-30 12:49:13"/>
    <n v="12000"/>
    <s v="Accepted"/>
    <x v="20"/>
    <s v="Eligible"/>
    <n v="12000"/>
    <n v="12000"/>
    <d v="2026-01-16T00:00:00"/>
    <s v="FARJAD.MANZOOR"/>
    <s v="Accepted"/>
    <s v="Online Transfer"/>
    <s v="Renewal"/>
    <s v="-"/>
    <s v="-"/>
    <n v="0"/>
  </r>
  <r>
    <n v="513"/>
    <x v="1"/>
    <s v="BYF-544"/>
    <s v="6R269081"/>
    <s v="H1169100"/>
    <s v="2025-01-28 16:36:54"/>
    <n v="12500"/>
    <s v="Accepted"/>
    <x v="20"/>
    <s v="Eligible"/>
    <n v="12500"/>
    <n v="12500"/>
    <d v="2026-01-16T00:00:00"/>
    <s v="FARJAD.MANZOOR"/>
    <s v="Accepted"/>
    <s v="Online Transfer"/>
    <s v="Renewal"/>
    <s v="-"/>
    <s v="-"/>
    <n v="0"/>
  </r>
  <r>
    <n v="514"/>
    <x v="1"/>
    <s v="BK-5906"/>
    <s v="H300537"/>
    <s v="P517106"/>
    <s v="2025-01-25 14:32:08"/>
    <n v="15000"/>
    <s v="Accepted"/>
    <x v="20"/>
    <s v="Eligible"/>
    <n v="15000"/>
    <n v="15000"/>
    <d v="2026-01-16T00:00:00"/>
    <s v="FARJAD.MANZOOR"/>
    <s v="Accepted"/>
    <s v="Online Transfer"/>
    <s v="Renewal"/>
    <s v="-"/>
    <s v="-"/>
    <n v="0"/>
  </r>
  <r>
    <n v="515"/>
    <x v="1"/>
    <s v="LZP-345"/>
    <s v="Y414826"/>
    <n v="516758"/>
    <s v="2025-01-28 16:42:12"/>
    <n v="16000"/>
    <s v="Accepted"/>
    <x v="20"/>
    <s v="Eligible"/>
    <n v="16000"/>
    <n v="16000"/>
    <d v="2026-01-16T00:00:00"/>
    <s v="FARJAD.MANZOOR"/>
    <s v="Accepted"/>
    <s v="Online Transfer"/>
    <s v="Renewal"/>
    <s v="-"/>
    <s v="-"/>
    <n v="0"/>
  </r>
  <r>
    <n v="516"/>
    <x v="1"/>
    <s v="BEK-170"/>
    <s v="Q098436"/>
    <s v="C6074932"/>
    <s v="2025-01-25 12:45:21"/>
    <n v="14500"/>
    <s v="Accepted"/>
    <x v="20"/>
    <s v="Eligible"/>
    <n v="14500"/>
    <n v="14500"/>
    <d v="2026-01-14T00:00:00"/>
    <s v="FARJAD.MANZOOR"/>
    <s v="Accepted"/>
    <s v="Online Transfer"/>
    <s v="Renewal"/>
    <s v="-"/>
    <s v="-"/>
    <n v="0"/>
  </r>
  <r>
    <n v="517"/>
    <x v="1"/>
    <s v="AWU-515"/>
    <s v="1KR-0390569"/>
    <s v="KGC10-0143993"/>
    <s v="2025-01-27 20:26:51"/>
    <n v="11000"/>
    <s v="Accepted"/>
    <x v="20"/>
    <s v="Eligible"/>
    <n v="11000"/>
    <n v="11000"/>
    <d v="2026-01-14T00:00:00"/>
    <s v="FARJAD.MANZOOR"/>
    <s v="Accepted"/>
    <s v="Online Transfer"/>
    <s v="Renewal"/>
    <s v="-"/>
    <s v="-"/>
    <n v="0"/>
  </r>
  <r>
    <n v="518"/>
    <x v="1"/>
    <s v="BRG-027"/>
    <s v="Z569055"/>
    <s v="BRG-027"/>
    <s v="2024-12-05 18:47:46"/>
    <n v="13000"/>
    <s v="Accepted"/>
    <x v="20"/>
    <s v="Eligible"/>
    <n v="13000"/>
    <n v="13000"/>
    <d v="2026-01-08T00:00:00"/>
    <s v="FARJAD.MANZOOR"/>
    <s v="Accepted"/>
    <s v="Online Transfer"/>
    <s v="Renewal"/>
    <s v="-"/>
    <s v="-"/>
    <n v="0"/>
  </r>
  <r>
    <n v="519"/>
    <x v="1"/>
    <s v="BSP-151"/>
    <s v="J467035"/>
    <n v="1416180"/>
    <s v="2026-01-14 00:00:00"/>
    <n v="18000"/>
    <s v="Accepted"/>
    <x v="20"/>
    <s v="Eligible"/>
    <n v="18000"/>
    <n v="18000"/>
    <d v="2026-01-14T00:00:00"/>
    <s v="FARJAD.MANZOOR"/>
    <s v="Accepted"/>
    <s v="Online Transfer"/>
    <s v="Conversion"/>
    <s v="-"/>
    <s v="-"/>
    <n v="0"/>
  </r>
  <r>
    <n v="520"/>
    <x v="1"/>
    <s v="CAP-397"/>
    <s v="K022763"/>
    <s v="S0264106"/>
    <s v="2025-01-27 14:56:08"/>
    <n v="15000"/>
    <s v="Accepted"/>
    <x v="20"/>
    <s v="Eligible"/>
    <n v="15000"/>
    <n v="15000"/>
    <d v="2026-01-14T00:00:00"/>
    <s v="FARJAD.MANZOOR"/>
    <s v="Accepted"/>
    <s v="Online Transfer"/>
    <s v="Renewal"/>
    <s v="-"/>
    <s v="-"/>
    <n v="0"/>
  </r>
  <r>
    <n v="521"/>
    <x v="1"/>
    <s v="ASW-557"/>
    <s v="1KR2858393"/>
    <s v="KSP2100035742"/>
    <s v="2025-01-29 15:43:37"/>
    <n v="16000"/>
    <s v="Accepted"/>
    <x v="20"/>
    <s v="Eligible"/>
    <n v="16000"/>
    <n v="16000"/>
    <d v="2026-01-14T00:00:00"/>
    <s v="FARJAD.MANZOOR"/>
    <s v="Accepted"/>
    <s v="Online Transfer"/>
    <s v="Renewal"/>
    <s v="-"/>
    <s v="-"/>
    <n v="0"/>
  </r>
  <r>
    <n v="522"/>
    <x v="1"/>
    <s v="LHE16120255"/>
    <s v="6R335610"/>
    <n v="1235538"/>
    <s v="2025-01-16 14:03:33"/>
    <n v="13000"/>
    <s v="Accepted"/>
    <x v="20"/>
    <s v="Eligible"/>
    <n v="13000"/>
    <n v="13000"/>
    <d v="2026-01-13T00:00:00"/>
    <s v="FARJAD.MANZOOR"/>
    <s v="Accepted"/>
    <s v="Online Transfer"/>
    <s v="Renewal"/>
    <s v="-"/>
    <s v="-"/>
    <n v="0"/>
  </r>
  <r>
    <n v="523"/>
    <x v="1"/>
    <s v="AYL-246"/>
    <s v="PKF572592"/>
    <s v="SF410PK479422"/>
    <s v="2024-12-27 15:44:01"/>
    <n v="12500"/>
    <s v="Accepted"/>
    <x v="20"/>
    <s v="Eligible"/>
    <n v="12500"/>
    <n v="12500"/>
    <d v="2026-01-13T00:00:00"/>
    <s v="FARJAD.MANZOOR"/>
    <s v="Accepted"/>
    <s v="Online Transfer"/>
    <s v="Renewal"/>
    <s v="-"/>
    <s v="-"/>
    <n v="0"/>
  </r>
  <r>
    <n v="524"/>
    <x v="1"/>
    <s v="ATM-087"/>
    <s v="Q370983"/>
    <s v="ZRE172R-7070206"/>
    <s v="2026-01-14 00:00:00"/>
    <n v="18000"/>
    <s v="Accepted"/>
    <x v="20"/>
    <s v="Eligible"/>
    <n v="18000"/>
    <n v="18000"/>
    <d v="2026-01-14T00:00:00"/>
    <s v="FARJAD.MANZOOR"/>
    <s v="Accepted"/>
    <s v="Online Transfer"/>
    <s v="Conversion"/>
    <s v="-"/>
    <s v="-"/>
    <n v="0"/>
  </r>
  <r>
    <n v="525"/>
    <x v="1"/>
    <s v="RWL1722132"/>
    <s v="Q347703"/>
    <s v="ZRE172R-7046889"/>
    <s v="2021-02-17 12:33:32"/>
    <n v="13000"/>
    <s v="Accepted"/>
    <x v="20"/>
    <s v="Eligible"/>
    <n v="13000"/>
    <n v="13000"/>
    <d v="2026-01-14T00:00:00"/>
    <s v="FARJAD.MANZOOR"/>
    <s v="Accepted"/>
    <s v="Online Transfer"/>
    <s v="Renewal"/>
    <s v="-"/>
    <s v="-"/>
    <n v="0"/>
  </r>
  <r>
    <n v="526"/>
    <x v="1"/>
    <s v="BWQ-069"/>
    <s v="214642N"/>
    <n v="114640"/>
    <s v="2026-01-10 00:00:00"/>
    <n v="13000"/>
    <s v="Accepted"/>
    <x v="20"/>
    <s v="Eligible"/>
    <n v="13000"/>
    <n v="13000"/>
    <d v="2026-01-09T00:00:00"/>
    <s v="FARJAD.MANZOOR"/>
    <s v="Accepted"/>
    <s v="Online Transfer"/>
    <s v="Conversion"/>
    <s v="-"/>
    <s v="-"/>
    <n v="0"/>
  </r>
  <r>
    <n v="527"/>
    <x v="1"/>
    <s v="BVQ-575"/>
    <s v="R697308"/>
    <n v="7196923"/>
    <s v="2024-01-18 14:04:29"/>
    <n v="10000"/>
    <s v="Accepted"/>
    <x v="20"/>
    <s v="Eligible"/>
    <n v="10000"/>
    <n v="10000"/>
    <d v="2026-01-08T00:00:00"/>
    <s v="FARJAD.MANZOOR"/>
    <s v="Accepted"/>
    <s v="Online Transfer"/>
    <s v="Renewal"/>
    <s v="-"/>
    <s v="-"/>
    <n v="0"/>
  </r>
  <r>
    <n v="528"/>
    <x v="1"/>
    <s v="BGB-188"/>
    <n v="1004641"/>
    <s v="R004642"/>
    <s v="2025-01-09 14:40:13"/>
    <n v="14000"/>
    <s v="Accepted"/>
    <x v="20"/>
    <s v="Eligible"/>
    <n v="14000"/>
    <n v="14000"/>
    <d v="2026-01-07T00:00:00"/>
    <s v="FARJAD.MANZOOR"/>
    <s v="Accepted"/>
    <s v="Online Transfer"/>
    <s v="Renewal"/>
    <s v="-"/>
    <s v="-"/>
    <n v="0"/>
  </r>
  <r>
    <n v="529"/>
    <x v="1"/>
    <s v="RWL27112128"/>
    <s v="2A40579"/>
    <s v="NSP150R-7025463"/>
    <s v="2025-01-16 00:00:00"/>
    <n v="13000"/>
    <s v="Accepted"/>
    <x v="20"/>
    <s v="Eligible"/>
    <n v="13000"/>
    <n v="13000"/>
    <d v="2026-01-07T00:00:00"/>
    <s v="FARJAD.MANZOOR"/>
    <s v="Accepted"/>
    <s v="Online Transfer"/>
    <s v="Renewal"/>
    <s v="-"/>
    <s v="-"/>
    <n v="0"/>
  </r>
  <r>
    <n v="530"/>
    <x v="1"/>
    <s v="BJ-8487"/>
    <s v="1GD5089975"/>
    <s v="BJ-8487"/>
    <s v="2025-01-10 00:00:00"/>
    <n v="16000"/>
    <s v="Accepted"/>
    <x v="20"/>
    <s v="Eligible"/>
    <n v="16000"/>
    <n v="16000"/>
    <d v="2026-01-06T00:00:00"/>
    <s v="FARJAD.MANZOOR"/>
    <s v="Accepted"/>
    <s v="Online Transfer"/>
    <s v="Renewal"/>
    <s v="-"/>
    <s v="-"/>
    <n v="0"/>
  </r>
  <r>
    <n v="531"/>
    <x v="1"/>
    <s v="ABR-954"/>
    <s v="Q070014"/>
    <n v="6047511"/>
    <s v="2021-01-18 10:06:18"/>
    <n v="16000"/>
    <s v="Accepted"/>
    <x v="20"/>
    <s v="Eligible"/>
    <n v="16000"/>
    <n v="16000"/>
    <d v="2026-01-06T00:00:00"/>
    <s v="FARJAD.MANZOOR"/>
    <s v="Accepted"/>
    <s v="Online Transfer"/>
    <s v="Renewal"/>
    <s v="-"/>
    <s v="-"/>
    <n v="0"/>
  </r>
  <r>
    <n v="532"/>
    <x v="1"/>
    <s v="ISL2012025"/>
    <s v="6R335948"/>
    <n v="1235976"/>
    <s v="2025-01-20 11:02:18"/>
    <n v="16000"/>
    <s v="Accepted"/>
    <x v="20"/>
    <s v="Eligible"/>
    <n v="16000"/>
    <n v="16000"/>
    <d v="2026-01-06T00:00:00"/>
    <s v="FARJAD.MANZOOR"/>
    <s v="Accepted"/>
    <s v="Online Transfer"/>
    <s v="Renewal"/>
    <s v="-"/>
    <s v="-"/>
    <n v="0"/>
  </r>
  <r>
    <n v="533"/>
    <x v="1"/>
    <s v="AGV-052"/>
    <s v="Q088371"/>
    <n v="6065696"/>
    <s v="2022-01-18 17:18:50"/>
    <n v="16000"/>
    <s v="Accepted"/>
    <x v="20"/>
    <s v="Eligible"/>
    <n v="16000"/>
    <n v="16000"/>
    <d v="2026-01-03T00:00:00"/>
    <s v="FARJAD.MANZOOR"/>
    <s v="Accepted"/>
    <s v="Online Transfer"/>
    <s v="Renewal"/>
    <s v="-"/>
    <s v="-"/>
    <n v="0"/>
  </r>
  <r>
    <n v="534"/>
    <x v="1"/>
    <s v="BSR-959"/>
    <s v="PK10K166149"/>
    <s v="NF1AVK31H10066121"/>
    <s v="2021-01-19 17:01:35"/>
    <n v="16000"/>
    <s v="Accepted"/>
    <x v="20"/>
    <s v="Eligible"/>
    <n v="16000"/>
    <n v="16000"/>
    <d v="2026-01-06T00:00:00"/>
    <s v="FARJAD.MANZOOR"/>
    <s v="Accepted"/>
    <s v="Online Transfer"/>
    <s v="Renewal"/>
    <s v="-"/>
    <s v="-"/>
    <n v="0"/>
  </r>
  <r>
    <n v="535"/>
    <x v="1"/>
    <s v="AYB-4092"/>
    <n v="4241736"/>
    <s v="EG241658"/>
    <s v="2025-01-16 09:30:25"/>
    <n v="12500"/>
    <s v="Accepted"/>
    <x v="20"/>
    <s v="Eligible"/>
    <n v="12500"/>
    <n v="12500"/>
    <d v="2026-01-03T00:00:00"/>
    <s v="FARJAD.MANZOOR"/>
    <s v="Accepted"/>
    <s v="Online Transfer"/>
    <s v="Renewal"/>
    <s v="-"/>
    <s v="-"/>
    <n v="0"/>
  </r>
  <r>
    <n v="536"/>
    <x v="1"/>
    <s v="LEE17-3809"/>
    <n v="17461254"/>
    <s v="HR204258"/>
    <s v="2025-01-15 16:28:23"/>
    <n v="12500"/>
    <s v="Accepted"/>
    <x v="20"/>
    <s v="Eligible"/>
    <n v="12500"/>
    <n v="12500"/>
    <d v="2026-01-02T00:00:00"/>
    <s v="FARJAD.MANZOOR"/>
    <s v="Accepted"/>
    <s v="Online Transfer"/>
    <s v="Renewal"/>
    <s v="-"/>
    <s v="-"/>
    <n v="0"/>
  </r>
  <r>
    <n v="537"/>
    <x v="1"/>
    <s v="AWW-827"/>
    <n v="1018363"/>
    <s v="054905"/>
    <s v="2022-01-03 18:49:31"/>
    <n v="13000"/>
    <s v="Accepted"/>
    <x v="20"/>
    <s v="Eligible"/>
    <n v="13000"/>
    <n v="13000"/>
    <d v="2026-01-02T00:00:00"/>
    <s v="FARJAD.MANZOOR"/>
    <s v="Accepted"/>
    <s v="Online Transfer"/>
    <s v="Renewal"/>
    <s v="-"/>
    <s v="-"/>
    <n v="0"/>
  </r>
  <r>
    <n v="538"/>
    <x v="1"/>
    <s v="ASL-298"/>
    <s v="6R316942"/>
    <n v="1216855"/>
    <d v="2024-07-27T00:00:00"/>
    <n v="8166"/>
    <s v="Manual Adjust "/>
    <x v="20"/>
    <s v="Eligible"/>
    <n v="8166"/>
    <n v="8166"/>
    <d v="2026-01-05T00:00:00"/>
    <s v="FARJAD.MANZOOR"/>
    <s v="Manually"/>
    <s v="Online Transfer"/>
    <s v="Renewal"/>
    <s v="-"/>
    <s v="-"/>
    <m/>
  </r>
  <r>
    <n v="539"/>
    <x v="1"/>
    <s v="JG-1861"/>
    <s v="5L-6016682"/>
    <s v="JG-1861"/>
    <d v="2025-01-30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0"/>
    <x v="1"/>
    <s v="SA-3110"/>
    <s v="R06A-2182622"/>
    <s v="SA-3110"/>
    <d v="2025-02-01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1"/>
    <x v="1"/>
    <s v="SA-7783"/>
    <s v="R06A-2842919"/>
    <s v="KHI31120258"/>
    <d v="2025-01-31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2"/>
    <x v="1"/>
    <s v="SA-7785"/>
    <s v="R06A-2519466"/>
    <s v="DS17V-261147"/>
    <d v="2025-01-31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3"/>
    <x v="1"/>
    <s v="SA-8110"/>
    <s v="R06A-2812327"/>
    <s v="SA-8110"/>
    <d v="2025-01-30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4"/>
    <x v="1"/>
    <s v="SB-3110"/>
    <s v="KF-H668676"/>
    <s v="SB-3110"/>
    <d v="2025-01-30T00:00:00"/>
    <n v="10000"/>
    <s v="Manual Adjust "/>
    <x v="20"/>
    <s v="Eligible"/>
    <n v="10000"/>
    <n v="10000"/>
    <d v="2026-01-06T00:00:00"/>
    <s v="FARJAD.MANZOOR"/>
    <s v="Manually"/>
    <s v="Online Transfer"/>
    <s v="Renewal"/>
    <s v="-"/>
    <s v="-"/>
    <m/>
  </r>
  <r>
    <n v="545"/>
    <x v="1"/>
    <s v="LET17-3090"/>
    <n v="1658"/>
    <n v="5229469"/>
    <d v="2021-01-16T00:00:00"/>
    <n v="7500"/>
    <s v="Manual Adjust "/>
    <x v="20"/>
    <s v="Eligible"/>
    <n v="7500"/>
    <n v="7500"/>
    <d v="2026-01-06T00:00:00"/>
    <s v="FARJAD.MANZOOR"/>
    <s v="Manually"/>
    <s v="Cash Deposit"/>
    <s v="Renewal"/>
    <s v="-"/>
    <s v="-"/>
    <m/>
  </r>
  <r>
    <n v="546"/>
    <x v="1"/>
    <s v="FDU-4076"/>
    <n v="14290"/>
    <n v="40252"/>
    <d v="2024-12-02T00:00:00"/>
    <n v="8000"/>
    <s v="Manual Adjust "/>
    <x v="20"/>
    <s v="Eligible"/>
    <n v="8000"/>
    <n v="8000"/>
    <d v="2026-01-28T00:00:00"/>
    <s v="FARJAD.MANZOOR"/>
    <s v="Manually"/>
    <s v="Online Transfer"/>
    <s v="Renewal"/>
    <s v="-"/>
    <s v="-"/>
    <m/>
  </r>
  <r>
    <n v="547"/>
    <x v="1"/>
    <s v="BXD-403"/>
    <s v="PK10K198696"/>
    <s v="NF1AVK31H10098697"/>
    <d v="2023-11-03T00:00:00"/>
    <n v="10000"/>
    <s v="Manual Adjust "/>
    <x v="20"/>
    <s v="Eligible"/>
    <n v="6681"/>
    <n v="6681"/>
    <d v="2026-01-29T00:00:00"/>
    <s v="FARJAD.MANZOOR"/>
    <s v="Manually"/>
    <s v="Online Transfer"/>
    <s v="Renewal"/>
    <s v="-"/>
    <s v="-"/>
    <m/>
  </r>
  <r>
    <n v="548"/>
    <x v="1"/>
    <s v="ANC-452"/>
    <n v="10101374"/>
    <n v="201434"/>
    <d v="2022-10-20T00:00:00"/>
    <n v="7000"/>
    <s v="Manual Adjust "/>
    <x v="20"/>
    <s v="Eligible"/>
    <n v="7000"/>
    <n v="7000"/>
    <d v="2026-01-28T00:00:00"/>
    <s v="FARJAD.MANZOOR"/>
    <s v="Manually"/>
    <s v="Cash"/>
    <s v="Renewal"/>
    <s v="-"/>
    <s v="-"/>
    <m/>
  </r>
  <r>
    <n v="549"/>
    <x v="1"/>
    <s v="BYQ-657"/>
    <s v="PK10B242771"/>
    <s v="A1J310PK10142766"/>
    <d v="2023-06-14T00:00:00"/>
    <n v="9000"/>
    <s v="Manual Adjust "/>
    <x v="20"/>
    <s v="Eligible"/>
    <n v="8217"/>
    <n v="8217"/>
    <d v="2026-01-29T00:00:00"/>
    <s v="FARJAD.MANZOOR"/>
    <s v="Manually"/>
    <s v="Online Transfer"/>
    <s v="Renewal"/>
    <s v="-"/>
    <s v="-"/>
    <m/>
  </r>
  <r>
    <n v="550"/>
    <x v="1"/>
    <s v="BYQ-658"/>
    <s v="PK10B242774"/>
    <s v="A1J310PK10142767"/>
    <d v="2023-06-14T00:00:00"/>
    <n v="9000"/>
    <s v="Manual Adjust "/>
    <x v="20"/>
    <s v="Eligible"/>
    <n v="8217"/>
    <n v="8217"/>
    <d v="2026-01-29T00:00:00"/>
    <s v="FARJAD.MANZOOR"/>
    <s v="Manually"/>
    <s v="Online Transfer"/>
    <s v="Renewal"/>
    <s v="-"/>
    <s v="-"/>
    <m/>
  </r>
  <r>
    <n v="551"/>
    <x v="1"/>
    <s v="BYR-346"/>
    <s v="PK10B242773"/>
    <s v="A1J310PK10142769"/>
    <d v="2023-06-14T00:00:00"/>
    <n v="9000"/>
    <s v="Manual Adjust "/>
    <x v="20"/>
    <s v="Eligible"/>
    <n v="8217"/>
    <n v="8217"/>
    <d v="2026-01-29T00:00:00"/>
    <s v="FARJAD.MANZOOR"/>
    <s v="Manually"/>
    <s v="Online Transfer"/>
    <s v="Renewal"/>
    <s v="-"/>
    <s v="-"/>
    <m/>
  </r>
  <r>
    <n v="552"/>
    <x v="1"/>
    <s v="CAC-851"/>
    <s v="PK10K210494"/>
    <s v="NF1AVK31H10110508"/>
    <d v="2024-07-27T00:00:00"/>
    <n v="9000"/>
    <s v="Manual Adjust "/>
    <x v="20"/>
    <s v="Eligible"/>
    <n v="8217"/>
    <n v="8217"/>
    <d v="2026-01-29T00:00:00"/>
    <s v="FARJAD.MANZOOR"/>
    <s v="Manually"/>
    <s v="Online Transfer"/>
    <s v="Renewal"/>
    <s v="-"/>
    <s v="-"/>
    <m/>
  </r>
  <r>
    <n v="553"/>
    <x v="1"/>
    <s v="CAC-857"/>
    <s v="PK10K210520"/>
    <s v="NF1AVK31H10110502"/>
    <d v="2024-07-27T00:00:00"/>
    <n v="9000"/>
    <s v="Manual Adjust "/>
    <x v="20"/>
    <s v="Eligible"/>
    <n v="8217"/>
    <n v="8217"/>
    <d v="2026-01-29T00:00:00"/>
    <s v="FARJAD.MANZOOR"/>
    <s v="Manually"/>
    <s v="Online Transfer"/>
    <s v="Renewal"/>
    <s v="-"/>
    <s v="-"/>
    <m/>
  </r>
  <r>
    <n v="554"/>
    <x v="1"/>
    <s v="AQT-187"/>
    <s v="2A64360"/>
    <s v="NSP150R-7042124"/>
    <d v="2024-01-20T00:00:00"/>
    <n v="7520"/>
    <s v="Manual Adjust "/>
    <x v="20"/>
    <s v="Eligible"/>
    <n v="7520"/>
    <n v="7520"/>
    <d v="2026-01-30T00:00:00"/>
    <s v="FARJAD.MANZOOR"/>
    <s v="Manually"/>
    <s v="Cheque"/>
    <s v="Renewal"/>
    <s v="-"/>
    <s v="-"/>
    <m/>
  </r>
  <r>
    <n v="555"/>
    <x v="1"/>
    <s v="LEF19-5785"/>
    <s v="LEE-192705"/>
    <n v="10097089"/>
    <s v="2022-01-07 10:04:25"/>
    <n v="12000"/>
    <s v="Accepted"/>
    <x v="21"/>
    <s v="Eligible"/>
    <n v="12000"/>
    <n v="12000"/>
    <d v="2026-01-31T00:00:00"/>
    <s v="ALIZA.WALEED"/>
    <s v="Accepted"/>
    <s v="Online Transfer"/>
    <s v="Renewal"/>
    <s v="-"/>
    <s v="-"/>
    <n v="0"/>
  </r>
  <r>
    <n v="556"/>
    <x v="1"/>
    <s v="LHE22122152"/>
    <n v="21737924"/>
    <s v="21K2819"/>
    <s v="2025-02-11 00:00:00"/>
    <n v="13000"/>
    <s v="Accepted"/>
    <x v="21"/>
    <s v="Eligible"/>
    <n v="13000"/>
    <n v="13000"/>
    <d v="2026-01-31T00:00:00"/>
    <s v="ALIZA.WALEED"/>
    <s v="Accepted"/>
    <s v="Online Transfer"/>
    <s v="Renewal"/>
    <s v="-"/>
    <s v="-"/>
    <n v="0"/>
  </r>
  <r>
    <n v="557"/>
    <x v="1"/>
    <s v="BSX-656"/>
    <s v="R18Z16916887"/>
    <s v="R068992"/>
    <s v="2021-01-30 11:59:30"/>
    <n v="14000"/>
    <s v="Accepted"/>
    <x v="21"/>
    <s v="Eligible"/>
    <n v="14000"/>
    <n v="14000"/>
    <d v="2026-01-30T00:00:00"/>
    <s v="ALIZA.WALEED"/>
    <s v="Accepted"/>
    <s v="Online Transfer"/>
    <s v="Renewal"/>
    <s v="-"/>
    <s v="-"/>
    <n v="0"/>
  </r>
  <r>
    <n v="558"/>
    <x v="1"/>
    <s v="BNR-321"/>
    <s v="Z12941638"/>
    <s v="JR045057"/>
    <s v="2024-02-14 16:01:45"/>
    <n v="10000"/>
    <s v="Accepted"/>
    <x v="21"/>
    <s v="Eligible"/>
    <n v="10000"/>
    <n v="10000"/>
    <d v="2026-01-30T00:00:00"/>
    <s v="ALIZA.WALEED"/>
    <s v="Accepted"/>
    <s v="Online Transfer"/>
    <s v="Renewal"/>
    <s v="-"/>
    <s v="-"/>
    <n v="0"/>
  </r>
  <r>
    <n v="559"/>
    <x v="1"/>
    <s v="AWT-850"/>
    <s v="PKF561096"/>
    <s v="PK467967"/>
    <s v="2023-02-06 19:47:28"/>
    <n v="12000"/>
    <s v="Accepted"/>
    <x v="21"/>
    <s v="Eligible"/>
    <n v="12000"/>
    <n v="12000"/>
    <d v="2026-01-27T00:00:00"/>
    <s v="ALIZA.WALEED"/>
    <s v="Accepted"/>
    <s v="Online Transfer"/>
    <s v="Renewal"/>
    <s v="-"/>
    <s v="-"/>
    <n v="0"/>
  </r>
  <r>
    <n v="560"/>
    <x v="1"/>
    <s v="HDD72228"/>
    <n v="212218"/>
    <n v="1112208"/>
    <s v="2022-02-07 10:28:58"/>
    <n v="10000"/>
    <s v="Accepted"/>
    <x v="21"/>
    <s v="Eligible"/>
    <n v="10000"/>
    <n v="10000"/>
    <d v="2026-01-28T00:00:00"/>
    <s v="ALIZA.WALEED"/>
    <s v="Accepted"/>
    <s v="Online Transfer"/>
    <s v="Renewal"/>
    <s v="-"/>
    <s v="-"/>
    <n v="0"/>
  </r>
  <r>
    <n v="561"/>
    <x v="1"/>
    <s v="LHE30821DI5279"/>
    <n v="197456"/>
    <n v="10079478"/>
    <s v="2025-02-10 00:00:00"/>
    <n v="16000"/>
    <s v="Accepted"/>
    <x v="21"/>
    <s v="Eligible"/>
    <n v="16000"/>
    <n v="16000"/>
    <d v="2026-01-29T00:00:00"/>
    <s v="ALIZA.WALEED"/>
    <s v="Accepted"/>
    <s v="Online Transfer"/>
    <s v="Renewal"/>
    <s v="-"/>
    <s v="-"/>
    <n v="0"/>
  </r>
  <r>
    <n v="562"/>
    <x v="1"/>
    <s v="AXE-851"/>
    <n v="1004000"/>
    <s v="R011275"/>
    <s v="2022-02-10 13:02:03"/>
    <n v="12000"/>
    <s v="Accepted"/>
    <x v="21"/>
    <s v="Eligible"/>
    <n v="12000"/>
    <n v="12000"/>
    <d v="2026-01-29T00:00:00"/>
    <s v="ALIZA.WALEED"/>
    <s v="Accepted"/>
    <s v="Online Transfer"/>
    <s v="Renewal"/>
    <s v="-"/>
    <s v="-"/>
    <n v="0"/>
  </r>
  <r>
    <n v="563"/>
    <x v="1"/>
    <s v="ISL822276"/>
    <n v="4808191"/>
    <s v="024866"/>
    <s v="2022-02-09 10:41:51"/>
    <n v="16000"/>
    <s v="Accepted"/>
    <x v="21"/>
    <s v="Eligible"/>
    <n v="16000"/>
    <n v="16000"/>
    <d v="2026-01-28T00:00:00"/>
    <s v="ALIZA.WALEED"/>
    <s v="Accepted"/>
    <s v="Cash Deposit"/>
    <s v="Renewal"/>
    <s v="-"/>
    <s v="-"/>
    <n v="0"/>
  </r>
  <r>
    <n v="564"/>
    <x v="1"/>
    <s v="AUJ-649"/>
    <n v="32042"/>
    <n v="9512342"/>
    <s v="2023-02-09 16:52:00"/>
    <n v="11000"/>
    <s v="Accepted"/>
    <x v="21"/>
    <s v="Eligible"/>
    <n v="11000"/>
    <n v="11000"/>
    <d v="2026-01-27T00:00:00"/>
    <s v="ALIZA.WALEED"/>
    <s v="Accepted"/>
    <s v="Online Transfer"/>
    <s v="Renewal"/>
    <s v="-"/>
    <s v="-"/>
    <n v="0"/>
  </r>
  <r>
    <n v="565"/>
    <x v="1"/>
    <s v="LEA19A-3055"/>
    <s v="Z569930"/>
    <s v="NZE170R-4195363"/>
    <s v="2025-01-30 00:00:00"/>
    <n v="10000"/>
    <s v="Accepted"/>
    <x v="21"/>
    <s v="Eligible"/>
    <n v="10000"/>
    <n v="10000"/>
    <d v="2026-01-28T00:00:00"/>
    <s v="ALIZA.WALEED"/>
    <s v="Accepted"/>
    <s v="Online Transfer"/>
    <s v="Renewal"/>
    <s v="-"/>
    <s v="-"/>
    <n v="0"/>
  </r>
  <r>
    <n v="566"/>
    <x v="1"/>
    <s v="RWL2712134"/>
    <s v="Q347281"/>
    <n v="7046431"/>
    <s v="2021-01-27 13:14:15"/>
    <n v="10000"/>
    <s v="Accepted"/>
    <x v="21"/>
    <s v="Eligible"/>
    <n v="10000"/>
    <n v="10000"/>
    <d v="2026-01-29T00:00:00"/>
    <s v="ALIZA.WALEED"/>
    <s v="Accepted"/>
    <s v="Online Transfer"/>
    <s v="Renewal"/>
    <s v="-"/>
    <s v="-"/>
    <n v="0"/>
  </r>
  <r>
    <n v="567"/>
    <x v="1"/>
    <s v="BPL-768"/>
    <n v="131986"/>
    <n v="10031975"/>
    <s v="2022-02-02 12:27:05"/>
    <n v="13000"/>
    <s v="Accepted"/>
    <x v="21"/>
    <s v="Eligible"/>
    <n v="13000"/>
    <n v="13000"/>
    <d v="2026-01-28T00:00:00"/>
    <s v="ALIZA.WALEED"/>
    <s v="Accepted"/>
    <s v="Online Transfer"/>
    <s v="Renewal"/>
    <s v="-"/>
    <s v="-"/>
    <n v="0"/>
  </r>
  <r>
    <n v="568"/>
    <x v="1"/>
    <s v="KQ-1013"/>
    <s v="5L-6066913"/>
    <s v="AH7FK22G103028076"/>
    <s v="2024-02-06 00:00:00"/>
    <n v="14000"/>
    <s v="Accepted"/>
    <x v="21"/>
    <s v="Eligible"/>
    <n v="14000"/>
    <n v="14000"/>
    <d v="2026-01-28T00:00:00"/>
    <s v="ALIZA.WALEED"/>
    <s v="Accepted"/>
    <s v="Online Transfer"/>
    <s v="Renewal"/>
    <s v="-"/>
    <s v="-"/>
    <n v="0"/>
  </r>
  <r>
    <n v="569"/>
    <x v="1"/>
    <s v="LEA20-5472"/>
    <s v="Z574770"/>
    <s v="NZE170R-4198671"/>
    <s v="2026-01-28 00:00:00"/>
    <n v="13000"/>
    <s v="Accepted"/>
    <x v="21"/>
    <s v="Eligible"/>
    <n v="13000"/>
    <n v="13000"/>
    <d v="2026-01-28T00:00:00"/>
    <s v="ALIZA.WALEED"/>
    <s v="Accepted"/>
    <s v="Online Transfer"/>
    <s v="Conversion"/>
    <s v="-"/>
    <s v="-"/>
    <n v="0"/>
  </r>
  <r>
    <n v="570"/>
    <x v="1"/>
    <s v="KN-2430"/>
    <n v="2653075"/>
    <n v="116165"/>
    <s v="2021-01-12 10:57:00"/>
    <n v="11000"/>
    <s v="Accepted"/>
    <x v="21"/>
    <s v="Eligible"/>
    <n v="11000"/>
    <n v="11000"/>
    <d v="2026-01-29T00:00:00"/>
    <s v="ALIZA.WALEED"/>
    <s v="Accepted"/>
    <s v="Cheque"/>
    <s v="Renewal"/>
    <s v="-"/>
    <s v="-"/>
    <n v="0"/>
  </r>
  <r>
    <n v="571"/>
    <x v="1"/>
    <s v="BCK-611"/>
    <s v="L13T-7420318"/>
    <s v="NFBGM1542ER156851"/>
    <s v="2021-01-12 14:28:00"/>
    <n v="11000"/>
    <s v="Accepted"/>
    <x v="21"/>
    <s v="Eligible"/>
    <n v="11000"/>
    <n v="11000"/>
    <d v="2026-01-29T00:00:00"/>
    <s v="ALIZA.WALEED"/>
    <s v="Accepted"/>
    <s v="Cheque"/>
    <s v="Renewal"/>
    <s v="-"/>
    <s v="-"/>
    <n v="0"/>
  </r>
  <r>
    <n v="572"/>
    <x v="1"/>
    <s v="AFR-969"/>
    <s v="2TRA889008"/>
    <s v="0444138"/>
    <s v="2024-01-29 00:00:00"/>
    <n v="16000"/>
    <s v="Accepted"/>
    <x v="21"/>
    <s v="Eligible"/>
    <n v="16000"/>
    <n v="16000"/>
    <d v="2026-01-28T00:00:00"/>
    <s v="ALIZA.WALEED"/>
    <s v="Accepted"/>
    <s v="Online Transfer"/>
    <s v="Renewal"/>
    <s v="-"/>
    <s v="-"/>
    <n v="0"/>
  </r>
  <r>
    <n v="573"/>
    <x v="1"/>
    <s v="MZF271215"/>
    <s v="2A17066"/>
    <n v="7010078"/>
    <s v="2021-01-27 10:44:27"/>
    <n v="14000"/>
    <s v="Accepted"/>
    <x v="21"/>
    <s v="Eligible"/>
    <n v="14000"/>
    <n v="14000"/>
    <d v="2026-01-27T00:00:00"/>
    <s v="ALIZA.WALEED"/>
    <s v="Accepted"/>
    <s v="Online Transfer"/>
    <s v="Renewal"/>
    <s v="-"/>
    <s v="-"/>
    <n v="0"/>
  </r>
  <r>
    <n v="574"/>
    <x v="1"/>
    <s v="LHE6223110"/>
    <n v="256443"/>
    <n v="1156467"/>
    <s v="2023-02-06 19:31:32"/>
    <n v="13000"/>
    <s v="Accepted"/>
    <x v="21"/>
    <s v="Eligible"/>
    <n v="13000"/>
    <n v="13000"/>
    <d v="2026-01-27T00:00:00"/>
    <s v="ALIZA.WALEED"/>
    <s v="Accepted"/>
    <s v="Online Transfer"/>
    <s v="Renewal"/>
    <s v="-"/>
    <s v="-"/>
    <n v="0"/>
  </r>
  <r>
    <n v="575"/>
    <x v="1"/>
    <s v="ACN-858"/>
    <s v="2A18085"/>
    <n v="9507341"/>
    <s v="2021-02-04 12:57:58"/>
    <n v="11000"/>
    <s v="Accepted"/>
    <x v="21"/>
    <s v="Eligible"/>
    <n v="11000"/>
    <n v="11000"/>
    <d v="2026-01-27T00:00:00"/>
    <s v="ALIZA.WALEED"/>
    <s v="Accepted"/>
    <s v="Online Transfer"/>
    <s v="Renewal"/>
    <s v="-"/>
    <s v="-"/>
    <n v="0"/>
  </r>
  <r>
    <n v="576"/>
    <x v="1"/>
    <s v="BMY-595"/>
    <s v="Q047961"/>
    <s v="R-6025435"/>
    <s v="2022-01-24 15:53:57"/>
    <n v="13000"/>
    <s v="Accepted"/>
    <x v="21"/>
    <s v="Eligible"/>
    <n v="13000"/>
    <n v="13000"/>
    <d v="2026-01-27T00:00:00"/>
    <s v="ALIZA.WALEED"/>
    <s v="Accepted"/>
    <s v="Online Transfer"/>
    <s v="Renewal"/>
    <s v="-"/>
    <s v="-"/>
    <n v="0"/>
  </r>
  <r>
    <n v="577"/>
    <x v="1"/>
    <s v="KHI28122171"/>
    <n v="5056489"/>
    <n v="5277872"/>
    <s v="2021-12-29 14:11:51"/>
    <n v="11000"/>
    <s v="Accepted"/>
    <x v="21"/>
    <s v="Eligible"/>
    <n v="11000"/>
    <n v="11000"/>
    <d v="2026-01-27T00:00:00"/>
    <s v="ALIZA.WALEED"/>
    <s v="Accepted"/>
    <s v="Online Transfer"/>
    <s v="Renewal"/>
    <s v="-"/>
    <s v="-"/>
    <n v="0"/>
  </r>
  <r>
    <n v="578"/>
    <x v="1"/>
    <s v="BBG-929"/>
    <n v="5234218"/>
    <n v="1102777"/>
    <s v="2023-02-06 15:50:16"/>
    <n v="14000"/>
    <s v="Accepted"/>
    <x v="21"/>
    <s v="Eligible"/>
    <n v="14000"/>
    <n v="14000"/>
    <d v="2026-01-27T00:00:00"/>
    <s v="ALIZA.WALEED"/>
    <s v="Accepted"/>
    <s v="Online Transfer"/>
    <s v="Renewal"/>
    <s v="-"/>
    <s v="-"/>
    <n v="0"/>
  </r>
  <r>
    <n v="579"/>
    <x v="1"/>
    <s v="ACG-701"/>
    <s v="6R156415"/>
    <s v="NF1AET306H1056398"/>
    <s v="2024-01-25 16:37:00"/>
    <n v="12000"/>
    <s v="Accepted"/>
    <x v="21"/>
    <s v="Eligible"/>
    <n v="12000"/>
    <n v="12000"/>
    <d v="2026-01-26T00:00:00"/>
    <s v="ALIZA.WALEED"/>
    <s v="Accepted"/>
    <s v="Online Transfer"/>
    <s v="Renewal"/>
    <s v="-"/>
    <s v="-"/>
    <n v="0"/>
  </r>
  <r>
    <n v="580"/>
    <x v="1"/>
    <s v="AEC-358"/>
    <n v="167199"/>
    <s v="AEC-3"/>
    <s v="2023-01-03 16:48:48"/>
    <n v="11000"/>
    <s v="Accepted"/>
    <x v="21"/>
    <s v="Eligible"/>
    <n v="11000"/>
    <n v="11000"/>
    <d v="2026-01-26T00:00:00"/>
    <s v="ALIZA.WALEED"/>
    <s v="Accepted"/>
    <s v="Online Transfer"/>
    <s v="Renewal"/>
    <s v="-"/>
    <s v="-"/>
    <n v="0"/>
  </r>
  <r>
    <n v="581"/>
    <x v="1"/>
    <s v="BPD-108"/>
    <s v="1KR-1569171"/>
    <s v="KSP130-2150320"/>
    <s v="2021-02-04 18:07:33"/>
    <n v="14000"/>
    <s v="Accepted"/>
    <x v="21"/>
    <s v="Eligible"/>
    <n v="14000"/>
    <n v="14000"/>
    <d v="2026-01-26T00:00:00"/>
    <s v="ALIZA.WALEED"/>
    <s v="Accepted"/>
    <s v="Online Transfer"/>
    <s v="Renewal"/>
    <s v="-"/>
    <s v="-"/>
    <n v="0"/>
  </r>
  <r>
    <n v="582"/>
    <x v="1"/>
    <s v="ALU-176"/>
    <s v="Z542979"/>
    <n v="4168765"/>
    <s v="2024-01-26 00:00:00"/>
    <n v="16000"/>
    <s v="Accepted"/>
    <x v="21"/>
    <s v="Eligible"/>
    <n v="16000"/>
    <n v="16000"/>
    <d v="2026-01-26T00:00:00"/>
    <s v="ALIZA.WALEED"/>
    <s v="Accepted"/>
    <s v="Online Transfer"/>
    <s v="Renewal"/>
    <s v="-"/>
    <s v="-"/>
    <n v="0"/>
  </r>
  <r>
    <n v="583"/>
    <x v="1"/>
    <s v="ISL2812264"/>
    <s v="088369"/>
    <n v="6065872"/>
    <s v="2022-01-29 14:32:11"/>
    <n v="12500"/>
    <s v="Accepted"/>
    <x v="21"/>
    <s v="Eligible"/>
    <n v="12500"/>
    <n v="12500"/>
    <d v="2026-01-26T00:00:00"/>
    <s v="ALIZA.WALEED"/>
    <s v="Accepted"/>
    <s v="Online Transfer"/>
    <s v="Renewal"/>
    <s v="-"/>
    <s v="-"/>
    <n v="0"/>
  </r>
  <r>
    <n v="584"/>
    <x v="1"/>
    <s v="ATU-263"/>
    <n v="13050319"/>
    <n v="10050314"/>
    <s v="2023-02-01 16:14:00"/>
    <n v="16000"/>
    <s v="Accepted"/>
    <x v="21"/>
    <s v="Eligible"/>
    <n v="16000"/>
    <n v="16000"/>
    <d v="2026-01-26T00:00:00"/>
    <s v="ALIZA.WALEED"/>
    <s v="Accepted"/>
    <s v="Online Transfer"/>
    <s v="Renewal"/>
    <s v="-"/>
    <s v="-"/>
    <n v="0"/>
  </r>
  <r>
    <n v="585"/>
    <x v="1"/>
    <s v="AMK-814"/>
    <n v="1016291"/>
    <s v="NR028588"/>
    <s v="2026-01-27 00:00:00"/>
    <n v="12000"/>
    <s v="Accepted"/>
    <x v="21"/>
    <s v="Not Eligible"/>
    <n v="0"/>
    <n v="12000"/>
    <d v="2026-01-26T00:00:00"/>
    <s v="ALIZA.WALEED"/>
    <s v="Accepted"/>
    <s v="Online Transfer"/>
    <s v="Conversion"/>
    <s v="Abu huraira"/>
    <s v="-"/>
    <s v="Technician Incentive "/>
  </r>
  <r>
    <n v="586"/>
    <x v="1"/>
    <s v="BLR-131"/>
    <s v="1NZ-7108995"/>
    <s v="NHP10-6289288"/>
    <s v="2022-01-26 14:33:00"/>
    <n v="13000"/>
    <s v="Accepted"/>
    <x v="21"/>
    <s v="Eligible"/>
    <n v="13000"/>
    <n v="13000"/>
    <d v="2026-01-26T00:00:00"/>
    <s v="ALIZA.WALEED"/>
    <s v="Accepted"/>
    <s v="Online Transfer"/>
    <s v="Renewal"/>
    <s v="-"/>
    <s v="-"/>
    <n v="0"/>
  </r>
  <r>
    <n v="587"/>
    <x v="1"/>
    <s v="LHE722221"/>
    <n v="208690"/>
    <n v="1108784"/>
    <s v="2022-02-07 10:52:16"/>
    <n v="12500"/>
    <s v="Accepted"/>
    <x v="21"/>
    <s v="Eligible"/>
    <n v="12500"/>
    <n v="12500"/>
    <d v="2026-01-26T00:00:00"/>
    <s v="ALIZA.WALEED"/>
    <s v="Accepted"/>
    <s v="Online Transfer"/>
    <s v="Renewal"/>
    <s v="-"/>
    <s v="-"/>
    <n v="0"/>
  </r>
  <r>
    <n v="588"/>
    <x v="1"/>
    <s v="LM-0005"/>
    <n v="5280446"/>
    <n v="5560832"/>
    <s v="2023-02-06 20:08:44"/>
    <n v="16000"/>
    <s v="Accepted"/>
    <x v="21"/>
    <s v="Eligible"/>
    <n v="16000"/>
    <n v="16000"/>
    <d v="2026-01-26T00:00:00"/>
    <s v="ALIZA.WALEED"/>
    <s v="Accepted"/>
    <s v="Online Transfer"/>
    <s v="Renewal"/>
    <s v="-"/>
    <s v="-"/>
    <n v="0"/>
  </r>
  <r>
    <n v="589"/>
    <x v="1"/>
    <s v="RWL1412218"/>
    <s v="Q086147"/>
    <n v="6063631"/>
    <s v="2022-01-14 13:14:22"/>
    <n v="16000"/>
    <s v="Accepted"/>
    <x v="21"/>
    <s v="Eligible"/>
    <n v="16000"/>
    <n v="16000"/>
    <d v="2026-01-26T00:00:00"/>
    <s v="ALIZA.WALEED"/>
    <s v="Accepted"/>
    <s v="Online Transfer"/>
    <s v="Renewal"/>
    <s v="-"/>
    <s v="-"/>
    <n v="0"/>
  </r>
  <r>
    <n v="590"/>
    <x v="1"/>
    <s v="BUF-376"/>
    <s v="2A33058"/>
    <s v="NSP151R-9512462"/>
    <s v="2023-01-31 17:17:00"/>
    <n v="16000"/>
    <s v="Accepted"/>
    <x v="21"/>
    <s v="Eligible"/>
    <n v="16000"/>
    <n v="16000"/>
    <d v="2026-01-24T00:00:00"/>
    <s v="ALIZA.WALEED"/>
    <s v="Accepted"/>
    <s v="Online Transfer"/>
    <s v="Renewal"/>
    <s v="-"/>
    <s v="-"/>
    <n v="0"/>
  </r>
  <r>
    <n v="591"/>
    <x v="1"/>
    <s v="BVG-076"/>
    <s v="G3LAMP133110"/>
    <s v="NNATA52AZKP708340"/>
    <s v="2025-02-04 00:00:00"/>
    <n v="12000"/>
    <s v="Accepted"/>
    <x v="21"/>
    <s v="Eligible"/>
    <n v="12000"/>
    <n v="12000"/>
    <d v="2026-01-24T00:00:00"/>
    <s v="ALIZA.WALEED"/>
    <s v="Accepted"/>
    <s v="Online Transfer"/>
    <s v="Renewal"/>
    <s v="-"/>
    <s v="-"/>
    <n v="0"/>
  </r>
  <r>
    <n v="592"/>
    <x v="1"/>
    <s v="LB-1053"/>
    <n v="377603"/>
    <n v="482276"/>
    <s v="2022-02-03 11:23:25"/>
    <n v="10000"/>
    <s v="Accepted"/>
    <x v="21"/>
    <s v="Eligible"/>
    <n v="10000"/>
    <n v="10000"/>
    <d v="2026-01-23T00:00:00"/>
    <s v="ALIZA.WALEED"/>
    <s v="Accepted"/>
    <s v="Cheque Deposit"/>
    <s v="Renewal"/>
    <s v="-"/>
    <s v="-"/>
    <n v="0"/>
  </r>
  <r>
    <n v="593"/>
    <x v="1"/>
    <s v="AHV-279"/>
    <s v="UL473QFM3CAD535143"/>
    <s v="NKMA2ASE5N1007649"/>
    <s v="2024-01-06 00:00:00"/>
    <n v="12000"/>
    <s v="Accepted"/>
    <x v="21"/>
    <s v="Eligible"/>
    <n v="12000"/>
    <n v="12000"/>
    <d v="2026-01-24T00:00:00"/>
    <s v="ALIZA.WALEED"/>
    <s v="Accepted"/>
    <s v="Online Transfer"/>
    <s v="Renewal"/>
    <s v="-"/>
    <s v="-"/>
    <n v="0"/>
  </r>
  <r>
    <n v="594"/>
    <x v="1"/>
    <s v="BK-2601"/>
    <s v="2TRA917938"/>
    <s v="R0444488"/>
    <s v="2022-01-31 13:31:33"/>
    <n v="16000"/>
    <s v="Accepted"/>
    <x v="21"/>
    <s v="Eligible"/>
    <n v="16000"/>
    <n v="16000"/>
    <d v="2026-01-23T00:00:00"/>
    <s v="ALIZA.WALEED"/>
    <s v="Accepted"/>
    <s v="Online Transfer"/>
    <s v="Renewal"/>
    <s v="-"/>
    <s v="-"/>
    <n v="0"/>
  </r>
  <r>
    <n v="595"/>
    <x v="1"/>
    <s v="BSP-636"/>
    <s v="2A04040"/>
    <n v="7002057"/>
    <s v="2024-01-30 00:00:00"/>
    <n v="13000"/>
    <s v="Accepted"/>
    <x v="21"/>
    <s v="Eligible"/>
    <n v="13000"/>
    <n v="13000"/>
    <d v="2026-01-23T00:00:00"/>
    <s v="ALIZA.WALEED"/>
    <s v="Accepted"/>
    <s v="Online Transfer"/>
    <s v="Renewal"/>
    <s v="-"/>
    <s v="-"/>
    <n v="0"/>
  </r>
  <r>
    <n v="596"/>
    <x v="1"/>
    <s v="LE20-3561"/>
    <s v="PK10K154029"/>
    <s v="NF1AVK31H10054020"/>
    <s v="2023-01-26 10:28:00"/>
    <n v="12000"/>
    <s v="Accepted"/>
    <x v="21"/>
    <s v="Eligible"/>
    <n v="12000"/>
    <n v="12000"/>
    <d v="2026-01-23T00:00:00"/>
    <s v="ALIZA.WALEED"/>
    <s v="Accepted"/>
    <s v="Online Transfer"/>
    <s v="Renewal"/>
    <s v="-"/>
    <s v="-"/>
    <n v="0"/>
  </r>
  <r>
    <n v="597"/>
    <x v="1"/>
    <s v="BNL-232"/>
    <s v="PK10B-170097"/>
    <s v="A1J310PK-10070073"/>
    <s v="2023-01-30 13:18:00"/>
    <n v="16000"/>
    <s v="Accepted"/>
    <x v="21"/>
    <s v="Eligible"/>
    <n v="16000"/>
    <n v="16000"/>
    <d v="2026-01-23T00:00:00"/>
    <s v="ALIZA.WALEED"/>
    <s v="Accepted"/>
    <s v="Online Transfer"/>
    <s v="Renewal"/>
    <s v="-"/>
    <s v="-"/>
    <n v="0"/>
  </r>
  <r>
    <n v="598"/>
    <x v="1"/>
    <s v="AMQ-407"/>
    <s v="6R258472"/>
    <s v="NF1AET306H1158430"/>
    <s v="2025-01-21 00:00:00"/>
    <n v="11000"/>
    <s v="Accepted"/>
    <x v="21"/>
    <s v="Eligible"/>
    <n v="11000"/>
    <n v="11000"/>
    <d v="2026-01-23T00:00:00"/>
    <s v="ALIZA.WALEED"/>
    <s v="Accepted"/>
    <s v="Online Transfer"/>
    <s v="Renewal"/>
    <s v="-"/>
    <s v="-"/>
    <n v="0"/>
  </r>
  <r>
    <n v="599"/>
    <x v="1"/>
    <s v="BUH-768"/>
    <s v="083374"/>
    <n v="502000"/>
    <s v="2024-01-18 00:00:00"/>
    <n v="16000"/>
    <s v="Accepted"/>
    <x v="21"/>
    <s v="Eligible"/>
    <n v="16000"/>
    <n v="16000"/>
    <d v="2026-01-23T00:00:00"/>
    <s v="ALIZA.WALEED"/>
    <s v="Accepted"/>
    <s v="Online Transfer"/>
    <s v="Renewal"/>
    <s v="-"/>
    <s v="-"/>
    <n v="0"/>
  </r>
  <r>
    <n v="600"/>
    <x v="1"/>
    <s v="KHI281221124"/>
    <s v="D516773"/>
    <s v="M1005195"/>
    <s v="2025-02-01 00:00:00"/>
    <n v="16000"/>
    <s v="Accepted"/>
    <x v="21"/>
    <s v="Eligible"/>
    <n v="16000"/>
    <n v="16000"/>
    <d v="2026-01-22T00:00:00"/>
    <s v="ALIZA.WALEED"/>
    <s v="Accepted"/>
    <s v="Online Transfer"/>
    <s v="Renewal"/>
    <s v="-"/>
    <s v="-"/>
    <n v="0"/>
  </r>
  <r>
    <n v="601"/>
    <x v="1"/>
    <s v="BGT-067"/>
    <s v="L13Z1-7451488"/>
    <s v="NFBGM1542GR193398"/>
    <s v="2024-01-23 00:00:00"/>
    <n v="10000"/>
    <s v="Accepted"/>
    <x v="21"/>
    <s v="Eligible"/>
    <n v="10000"/>
    <n v="10000"/>
    <d v="2026-01-23T00:00:00"/>
    <s v="ALIZA.WALEED"/>
    <s v="Accepted"/>
    <s v="Cash Deposit"/>
    <s v="Renewal"/>
    <s v="-"/>
    <s v="-"/>
    <n v="0"/>
  </r>
  <r>
    <n v="602"/>
    <x v="1"/>
    <s v="GJRN15420254"/>
    <s v="L12B51033480"/>
    <s v="NFBGN8629SR051125"/>
    <s v="2026-01-23 00:00:00"/>
    <n v="18000"/>
    <s v="Accepted"/>
    <x v="21"/>
    <s v="Eligible"/>
    <n v="18000"/>
    <n v="18000"/>
    <d v="2026-01-23T00:00:00"/>
    <s v="ALIZA.WALEED"/>
    <s v="Accepted"/>
    <s v="Online Transfer"/>
    <s v="Conversion"/>
    <s v="-"/>
    <s v="-"/>
    <n v="0"/>
  </r>
  <r>
    <n v="603"/>
    <x v="1"/>
    <s v="BWA-259"/>
    <n v="1077481"/>
    <n v="177490"/>
    <s v="2025-02-04 00:00:00"/>
    <n v="16000"/>
    <s v="Accepted"/>
    <x v="21"/>
    <s v="Eligible"/>
    <n v="16000"/>
    <n v="16000"/>
    <d v="2026-01-23T00:00:00"/>
    <s v="ALIZA.WALEED"/>
    <s v="Accepted"/>
    <s v="Online Transfer"/>
    <s v="Renewal"/>
    <s v="-"/>
    <s v="-"/>
    <n v="0"/>
  </r>
  <r>
    <n v="604"/>
    <x v="1"/>
    <s v="BVP-920"/>
    <s v="Q087261"/>
    <s v="ZRE171R-6064698"/>
    <s v="2024-02-02 00:00:00"/>
    <n v="16000"/>
    <s v="Accepted"/>
    <x v="21"/>
    <s v="Eligible"/>
    <n v="16000"/>
    <n v="16000"/>
    <d v="2026-01-22T00:00:00"/>
    <s v="ALIZA.WALEED"/>
    <s v="Accepted"/>
    <s v="Online Transfer"/>
    <s v="Renewal"/>
    <s v="-"/>
    <s v="-"/>
    <n v="0"/>
  </r>
  <r>
    <n v="605"/>
    <x v="1"/>
    <s v="BRU-250"/>
    <s v="PK10K158797"/>
    <s v="NF1AVK31H10058793"/>
    <s v="2025-01-30 16:18:00"/>
    <n v="13000"/>
    <s v="Accepted"/>
    <x v="21"/>
    <s v="Eligible"/>
    <n v="13000"/>
    <n v="13000"/>
    <d v="2026-01-22T00:00:00"/>
    <s v="ALIZA.WALEED"/>
    <s v="Accepted"/>
    <s v="Online Transfer"/>
    <s v="Renewal"/>
    <s v="-"/>
    <s v="-"/>
    <n v="0"/>
  </r>
  <r>
    <n v="606"/>
    <x v="1"/>
    <s v="MDRB-305"/>
    <n v="102520"/>
    <s v="007923"/>
    <s v="2022-01-29 16:07:38"/>
    <n v="12000"/>
    <s v="Accepted"/>
    <x v="21"/>
    <s v="Eligible"/>
    <n v="12000"/>
    <n v="12000"/>
    <d v="2026-01-22T00:00:00"/>
    <s v="ALIZA.WALEED"/>
    <s v="Accepted"/>
    <s v="Online Transfer"/>
    <s v="Renewal"/>
    <s v="-"/>
    <s v="-"/>
    <n v="0"/>
  </r>
  <r>
    <n v="607"/>
    <x v="1"/>
    <s v="BEL-470"/>
    <s v="Z17435090"/>
    <s v="R174252"/>
    <s v="2024-02-01 11:58:00"/>
    <n v="10000"/>
    <s v="Accepted"/>
    <x v="21"/>
    <s v="Eligible"/>
    <n v="10000"/>
    <n v="10000"/>
    <d v="2026-01-22T00:00:00"/>
    <s v="ALIZA.WALEED"/>
    <s v="Accepted"/>
    <s v="Online Transfer"/>
    <s v="Renewal"/>
    <s v="-"/>
    <s v="-"/>
    <n v="0"/>
  </r>
  <r>
    <n v="608"/>
    <x v="1"/>
    <s v="MOR101227"/>
    <n v="191110"/>
    <n v="10091081"/>
    <s v="2022-01-10 15:37:16"/>
    <n v="10000"/>
    <s v="Accepted"/>
    <x v="21"/>
    <s v="Eligible"/>
    <n v="10000"/>
    <n v="10000"/>
    <d v="2026-01-22T00:00:00"/>
    <s v="ALIZA.WALEED"/>
    <s v="Accepted"/>
    <s v="Online Transfer"/>
    <s v="Renewal"/>
    <s v="-"/>
    <s v="-"/>
    <n v="0"/>
  </r>
  <r>
    <n v="609"/>
    <x v="1"/>
    <s v="APB-747"/>
    <n v="7915853"/>
    <s v="PR005846"/>
    <s v="2023-01-23 12:58:12"/>
    <n v="16000"/>
    <s v="Accepted"/>
    <x v="21"/>
    <s v="Eligible"/>
    <n v="16000"/>
    <n v="16000"/>
    <d v="2026-01-22T00:00:00"/>
    <s v="ALIZA.WALEED"/>
    <s v="Accepted"/>
    <s v="Cash Deposit"/>
    <s v="Renewal"/>
    <s v="-"/>
    <s v="-"/>
    <n v="0"/>
  </r>
  <r>
    <n v="610"/>
    <x v="1"/>
    <s v="LEF19-2793"/>
    <n v="7533364"/>
    <s v="KR252588"/>
    <s v="2023-01-23 11:31:25"/>
    <n v="12000"/>
    <s v="Accepted"/>
    <x v="21"/>
    <s v="Eligible"/>
    <n v="12000"/>
    <n v="12000"/>
    <d v="2026-01-22T00:00:00"/>
    <s v="ALIZA.WALEED"/>
    <s v="Accepted"/>
    <s v="Online Transfer"/>
    <s v="Renewal"/>
    <s v="-"/>
    <s v="-"/>
    <n v="0"/>
  </r>
  <r>
    <n v="611"/>
    <x v="1"/>
    <s v="BFQ-867"/>
    <s v="PKB646760"/>
    <s v="SB308PK01185260"/>
    <s v="2026-01-22 00:00:00"/>
    <n v="15000"/>
    <s v="Accepted"/>
    <x v="21"/>
    <s v="Eligible"/>
    <n v="15000"/>
    <n v="15000"/>
    <d v="2026-01-22T00:00:00"/>
    <s v="ALIZA.WALEED"/>
    <s v="Accepted"/>
    <s v="Online Transfer"/>
    <s v="Conversion"/>
    <s v="-"/>
    <s v="-"/>
    <n v="0"/>
  </r>
  <r>
    <n v="612"/>
    <x v="1"/>
    <s v="AQQ-203"/>
    <s v="L12B51021134"/>
    <s v="PR036195"/>
    <s v="2024-01-16 12:17:20"/>
    <n v="16000"/>
    <s v="Accepted"/>
    <x v="21"/>
    <s v="Eligible"/>
    <n v="16000"/>
    <n v="16000"/>
    <d v="2026-01-22T00:00:00"/>
    <s v="ALIZA.WALEED"/>
    <s v="Accepted"/>
    <s v="Online Transfer"/>
    <s v="Renewal"/>
    <s v="-"/>
    <s v="-"/>
    <n v="0"/>
  </r>
  <r>
    <n v="613"/>
    <x v="1"/>
    <s v="KHI1012210"/>
    <n v="81003657"/>
    <s v="010019"/>
    <s v="2022-01-11 18:22:00"/>
    <n v="12500"/>
    <s v="Accepted"/>
    <x v="21"/>
    <s v="Eligible"/>
    <n v="12500"/>
    <n v="12500"/>
    <d v="2026-01-21T00:00:00"/>
    <s v="ALIZA.WALEED"/>
    <s v="Accepted"/>
    <s v="Online Transfer"/>
    <s v="Renewal"/>
    <s v="-"/>
    <s v="-"/>
    <n v="0"/>
  </r>
  <r>
    <n v="614"/>
    <x v="1"/>
    <s v="KHI24122175"/>
    <s v="R200710"/>
    <s v="H1100712"/>
    <s v="2024-01-31 00:00:00"/>
    <n v="16000"/>
    <s v="Accepted"/>
    <x v="21"/>
    <s v="Eligible"/>
    <n v="16000"/>
    <n v="16000"/>
    <d v="2026-01-21T00:00:00"/>
    <s v="ALIZA.WALEED"/>
    <s v="Accepted"/>
    <s v="Cheque Deposit"/>
    <s v="Renewal"/>
    <s v="-"/>
    <s v="-"/>
    <n v="0"/>
  </r>
  <r>
    <n v="615"/>
    <x v="1"/>
    <s v="MUF782116"/>
    <n v="14805782"/>
    <s v="022457"/>
    <s v="2024-01-31 00:00:00"/>
    <n v="16000"/>
    <s v="Accepted"/>
    <x v="21"/>
    <s v="Eligible"/>
    <n v="16000"/>
    <n v="16000"/>
    <d v="2026-01-21T00:00:00"/>
    <s v="ALIZA.WALEED"/>
    <s v="Accepted"/>
    <s v="Cash Deposit"/>
    <s v="Renewal"/>
    <s v="-"/>
    <s v="-"/>
    <n v="0"/>
  </r>
  <r>
    <n v="616"/>
    <x v="1"/>
    <s v="BRP-833"/>
    <n v="8016165"/>
    <n v="2565954"/>
    <s v="2020-01-30 10:41:55"/>
    <n v="16000"/>
    <s v="Accepted"/>
    <x v="21"/>
    <s v="Eligible"/>
    <n v="16000"/>
    <n v="16000"/>
    <d v="2026-01-21T00:00:00"/>
    <s v="ALIZA.WALEED"/>
    <s v="Accepted"/>
    <s v="Online Transfer"/>
    <s v="Renewal"/>
    <s v="-"/>
    <s v="-"/>
    <n v="0"/>
  </r>
  <r>
    <n v="617"/>
    <x v="1"/>
    <s v="MNF-337"/>
    <s v="G4NAMU113350"/>
    <s v="PMHJ2813SMN205139"/>
    <s v="2025-02-04 00:00:00"/>
    <n v="12000"/>
    <s v="Accepted"/>
    <x v="21"/>
    <s v="Eligible"/>
    <n v="12000"/>
    <n v="12000"/>
    <d v="2026-01-20T00:00:00"/>
    <s v="ALIZA.WALEED"/>
    <s v="Accepted"/>
    <s v="Cash Deposit"/>
    <s v="Renewal"/>
    <s v="-"/>
    <s v="-"/>
    <n v="0"/>
  </r>
  <r>
    <n v="618"/>
    <x v="1"/>
    <s v="ABP-353"/>
    <n v="145515"/>
    <n v="1045527"/>
    <s v="2022-01-31 10:50:50"/>
    <n v="12000"/>
    <s v="Accepted"/>
    <x v="21"/>
    <s v="Eligible"/>
    <n v="12000"/>
    <n v="12000"/>
    <d v="2026-01-20T00:00:00"/>
    <s v="ALIZA.WALEED"/>
    <s v="Accepted"/>
    <s v="Online Transfer"/>
    <s v="Renewal"/>
    <s v="-"/>
    <s v="-"/>
    <n v="0"/>
  </r>
  <r>
    <n v="619"/>
    <x v="1"/>
    <s v="AJC-535"/>
    <s v="6R218426"/>
    <s v="NF1AET306H111"/>
    <s v="2025-01-16 21:01:38"/>
    <n v="16000"/>
    <s v="Accepted"/>
    <x v="21"/>
    <s v="Eligible"/>
    <n v="16000"/>
    <n v="16000"/>
    <d v="2026-01-20T00:00:00"/>
    <s v="ALIZA.WALEED"/>
    <s v="Accepted"/>
    <s v="Online Transfer"/>
    <s v="Renewal"/>
    <s v="-"/>
    <s v="-"/>
    <n v="0"/>
  </r>
  <r>
    <n v="620"/>
    <x v="1"/>
    <s v="KHI3112269"/>
    <s v="M3CAD56719"/>
    <s v="N1006719"/>
    <s v="2022-01-31 16:10:12"/>
    <n v="11000"/>
    <s v="Accepted"/>
    <x v="21"/>
    <s v="Eligible"/>
    <n v="11000"/>
    <n v="11000"/>
    <d v="2026-01-20T00:00:00"/>
    <s v="ALIZA.WALEED"/>
    <s v="Accepted"/>
    <s v="Online Transfer"/>
    <s v="Renewal"/>
    <s v="-"/>
    <s v="-"/>
    <n v="0"/>
  </r>
  <r>
    <n v="621"/>
    <x v="1"/>
    <s v="KHI3012061"/>
    <s v="Q064108"/>
    <n v="6041575"/>
    <s v="2020-01-30 16:44:02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2"/>
    <x v="1"/>
    <s v="FSL211237"/>
    <n v="7915762"/>
    <s v="R005702"/>
    <s v="2023-01-21 13:06:32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3"/>
    <x v="1"/>
    <s v="BSR-403"/>
    <s v="6R146307"/>
    <s v="NF1AET306H1046302"/>
    <s v="2024-01-25 00:00:00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4"/>
    <x v="1"/>
    <s v="AWT-621"/>
    <n v="1002941"/>
    <s v="008479"/>
    <s v="2025-01-29 00:00:00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5"/>
    <x v="1"/>
    <s v="ABG-125"/>
    <n v="166185"/>
    <n v="10066125"/>
    <s v="2021-01-25 15:24:03"/>
    <n v="12000"/>
    <s v="Accepted"/>
    <x v="21"/>
    <s v="Eligible"/>
    <n v="12000"/>
    <n v="12000"/>
    <d v="2026-01-19T00:00:00"/>
    <s v="ALIZA.WALEED"/>
    <s v="Accepted"/>
    <s v="Online Transfer"/>
    <s v="Renewal"/>
    <s v="-"/>
    <s v="-"/>
    <n v="0"/>
  </r>
  <r>
    <n v="626"/>
    <x v="1"/>
    <s v="LEA18-5653"/>
    <n v="9788591"/>
    <s v="R217724"/>
    <s v="2019-01-28 15:12:42"/>
    <n v="12000"/>
    <s v="Accepted"/>
    <x v="21"/>
    <s v="Eligible"/>
    <n v="12000"/>
    <n v="12000"/>
    <d v="2026-01-19T00:00:00"/>
    <s v="ALIZA.WALEED"/>
    <s v="Accepted"/>
    <s v="Online Transfer"/>
    <s v="Renewal"/>
    <s v="-"/>
    <s v="-"/>
    <n v="0"/>
  </r>
  <r>
    <n v="627"/>
    <x v="1"/>
    <s v="BSZ-747"/>
    <s v="2A17047"/>
    <n v="9506891"/>
    <s v="2021-01-25 12:05:37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8"/>
    <x v="1"/>
    <s v="AFS-679"/>
    <s v="R18216926674"/>
    <s v="NFBFC6668MR079218"/>
    <s v="2024-01-25 00:00:00"/>
    <n v="16000"/>
    <s v="Accepted"/>
    <x v="21"/>
    <s v="Eligible"/>
    <n v="16000"/>
    <n v="16000"/>
    <d v="2026-01-19T00:00:00"/>
    <s v="ALIZA.WALEED"/>
    <s v="Accepted"/>
    <s v="Online Transfer"/>
    <s v="Renewal"/>
    <s v="-"/>
    <s v="-"/>
    <n v="0"/>
  </r>
  <r>
    <n v="629"/>
    <x v="1"/>
    <s v="LEA20-8456"/>
    <s v="Z579025"/>
    <n v="4204856"/>
    <s v="2021-01-27 13:28:47"/>
    <n v="16000"/>
    <s v="Accepted"/>
    <x v="21"/>
    <s v="Eligible"/>
    <n v="16000"/>
    <n v="16000"/>
    <d v="2026-01-17T00:00:00"/>
    <s v="ALIZA.WALEED"/>
    <s v="Accepted"/>
    <s v="Online Transfer"/>
    <s v="Renewal"/>
    <s v="-"/>
    <s v="-"/>
    <n v="0"/>
  </r>
  <r>
    <n v="630"/>
    <x v="1"/>
    <s v="ASD-372"/>
    <n v="147674"/>
    <n v="1047685"/>
    <s v="2023-01-27 17:35:00"/>
    <n v="13000"/>
    <s v="Accepted"/>
    <x v="21"/>
    <s v="Eligible"/>
    <n v="13000"/>
    <n v="13000"/>
    <d v="2026-01-17T00:00:00"/>
    <s v="ALIZA.WALEED"/>
    <s v="Accepted"/>
    <s v="Online Transfer"/>
    <s v="Renewal"/>
    <s v="-"/>
    <s v="-"/>
    <n v="0"/>
  </r>
  <r>
    <n v="631"/>
    <x v="1"/>
    <s v="MUL2412223"/>
    <s v="Q355898"/>
    <n v="7055053"/>
    <s v="2022-01-24 11:34:21"/>
    <n v="16000"/>
    <s v="Accepted"/>
    <x v="21"/>
    <s v="Eligible"/>
    <n v="16000"/>
    <n v="16000"/>
    <d v="2026-01-16T00:00:00"/>
    <s v="ALIZA.WALEED"/>
    <s v="Accepted"/>
    <s v="Online Transfer"/>
    <s v="Renewal"/>
    <s v="-"/>
    <s v="-"/>
    <n v="0"/>
  </r>
  <r>
    <n v="632"/>
    <x v="1"/>
    <s v="ASK-127"/>
    <s v="PKP404940"/>
    <s v="SF410PK438580"/>
    <s v="2023-01-19 09:34:31"/>
    <n v="13000"/>
    <s v="Accepted"/>
    <x v="21"/>
    <s v="Eligible"/>
    <n v="13000"/>
    <n v="13000"/>
    <d v="2026-01-17T00:00:00"/>
    <s v="ALIZA.WALEED"/>
    <s v="Accepted"/>
    <s v="Online Transfer"/>
    <s v="Renewal"/>
    <s v="-"/>
    <s v="-"/>
    <n v="0"/>
  </r>
  <r>
    <n v="633"/>
    <x v="1"/>
    <s v="ARY-959"/>
    <s v="L15Z14802461"/>
    <s v="NFBDG1726LR019155"/>
    <s v="2024-01-26 00:00:00"/>
    <n v="14000"/>
    <s v="Accepted"/>
    <x v="21"/>
    <s v="Eligible"/>
    <n v="14000"/>
    <n v="14000"/>
    <d v="2026-01-16T00:00:00"/>
    <s v="ALIZA.WALEED"/>
    <s v="Accepted"/>
    <s v="Online Transfer"/>
    <s v="Renewal"/>
    <s v="-"/>
    <s v="-"/>
    <n v="0"/>
  </r>
  <r>
    <n v="634"/>
    <x v="1"/>
    <s v="TAP-935"/>
    <n v="4930"/>
    <n v="11341"/>
    <s v="2022-01-24 11:51:23"/>
    <n v="16000"/>
    <s v="Accepted"/>
    <x v="21"/>
    <s v="Eligible"/>
    <n v="16000"/>
    <n v="16000"/>
    <d v="2026-01-16T00:00:00"/>
    <s v="ALIZA.WALEED"/>
    <s v="Accepted"/>
    <s v="Online Transfer"/>
    <s v="Renewal"/>
    <s v="-"/>
    <s v="-"/>
    <n v="0"/>
  </r>
  <r>
    <n v="635"/>
    <x v="1"/>
    <s v="AQA-587"/>
    <n v="4801029"/>
    <s v="LR-017759"/>
    <s v="2020-01-28 16:14:08"/>
    <n v="16000"/>
    <s v="Accepted"/>
    <x v="21"/>
    <s v="Eligible"/>
    <n v="16000"/>
    <n v="16000"/>
    <d v="2026-01-17T00:00:00"/>
    <s v="ALIZA.WALEED"/>
    <s v="Accepted"/>
    <s v="Online Transfer"/>
    <s v="Renewal"/>
    <s v="-"/>
    <s v="-"/>
    <n v="0"/>
  </r>
  <r>
    <n v="636"/>
    <x v="1"/>
    <s v="BK-0609"/>
    <s v="SFG15T-21029081"/>
    <s v="PDF580PALR22A2880"/>
    <s v="2025-01-24 00:00:00"/>
    <n v="16000"/>
    <s v="Accepted"/>
    <x v="21"/>
    <s v="Eligible"/>
    <n v="16000"/>
    <n v="16000"/>
    <d v="2026-01-16T00:00:00"/>
    <s v="ALIZA.WALEED"/>
    <s v="Accepted"/>
    <s v="Online Transfer"/>
    <s v="Renewal"/>
    <s v="-"/>
    <s v="-"/>
    <n v="0"/>
  </r>
  <r>
    <n v="637"/>
    <x v="1"/>
    <s v="KHI12122103"/>
    <s v="Q087293"/>
    <s v="ZRE171R-6064601"/>
    <s v="2025-01-31 00:00:00"/>
    <n v="16000"/>
    <s v="Accepted"/>
    <x v="21"/>
    <s v="Eligible"/>
    <n v="16000"/>
    <n v="16000"/>
    <d v="2026-01-16T00:00:00"/>
    <s v="ALIZA.WALEED"/>
    <s v="Accepted"/>
    <s v="Online Transfer"/>
    <s v="Renewal"/>
    <s v="-"/>
    <s v="-"/>
    <n v="0"/>
  </r>
  <r>
    <n v="638"/>
    <x v="1"/>
    <s v="MUL1412283"/>
    <s v="2A43684"/>
    <n v="7027369"/>
    <s v="2022-01-14 16:04:34"/>
    <n v="12500"/>
    <s v="Accepted"/>
    <x v="21"/>
    <s v="Eligible"/>
    <n v="12500"/>
    <n v="12500"/>
    <d v="2026-01-16T00:00:00"/>
    <s v="ALIZA.WALEED"/>
    <s v="Accepted"/>
    <s v="Online Transfer"/>
    <s v="Renewal"/>
    <s v="-"/>
    <s v="-"/>
    <n v="0"/>
  </r>
  <r>
    <n v="639"/>
    <x v="1"/>
    <s v="AMC-456"/>
    <n v="251132"/>
    <n v="1151137"/>
    <s v="2026-01-15 00:00:00"/>
    <n v="12000"/>
    <s v="Accepted"/>
    <x v="21"/>
    <s v="Not Eligible"/>
    <n v="0"/>
    <n v="12000"/>
    <d v="2026-01-15T00:00:00"/>
    <s v="ALIZA.WALEED"/>
    <s v="Accepted"/>
    <s v="Online Transfer"/>
    <s v="Conversion"/>
    <s v="Imran mughal"/>
    <s v="-"/>
    <s v="Technician Incentive "/>
  </r>
  <r>
    <n v="640"/>
    <x v="1"/>
    <s v="BEK-977"/>
    <s v="Q024260"/>
    <s v="ZRE171R-6001740"/>
    <s v="2025-01-28 00:00:00"/>
    <n v="16000"/>
    <s v="Accepted"/>
    <x v="21"/>
    <s v="Eligible"/>
    <n v="16000"/>
    <n v="16000"/>
    <d v="2026-01-14T00:00:00"/>
    <s v="ALIZA.WALEED"/>
    <s v="Accepted"/>
    <s v="Online Transfer"/>
    <s v="Renewal"/>
    <s v="-"/>
    <s v="-"/>
    <n v="0"/>
  </r>
  <r>
    <n v="641"/>
    <x v="1"/>
    <s v="BL-7630"/>
    <n v="109807"/>
    <n v="98951"/>
    <s v="2024-01-19 16:01:21"/>
    <n v="16000"/>
    <s v="Accepted"/>
    <x v="21"/>
    <s v="Eligible"/>
    <n v="16000"/>
    <n v="16000"/>
    <d v="2026-01-14T00:00:00"/>
    <s v="ALIZA.WALEED"/>
    <s v="Accepted"/>
    <s v="Online Transfer"/>
    <s v="Renewal"/>
    <s v="-"/>
    <s v="-"/>
    <n v="0"/>
  </r>
  <r>
    <n v="642"/>
    <x v="1"/>
    <s v="BHM-259"/>
    <s v="L13Z17456145"/>
    <s v="R198592"/>
    <s v="2026-01-14 00:00:00"/>
    <n v="15000"/>
    <s v="Accepted"/>
    <x v="21"/>
    <s v="Eligible"/>
    <n v="15000"/>
    <n v="15000"/>
    <d v="2026-01-14T00:00:00"/>
    <s v="ALIZA.WALEED"/>
    <s v="Accepted"/>
    <s v="Online Transfer"/>
    <s v="Conversion"/>
    <s v="-"/>
    <s v="-"/>
    <n v="0"/>
  </r>
  <r>
    <n v="643"/>
    <x v="1"/>
    <s v="AGD-255"/>
    <s v="TRJ150-0016945"/>
    <s v="AGD-255"/>
    <s v="2024-12-17 15:33:35"/>
    <n v="14000"/>
    <s v="Accepted"/>
    <x v="21"/>
    <s v="Eligible"/>
    <n v="14000"/>
    <n v="14000"/>
    <d v="2026-01-14T00:00:00"/>
    <s v="ALIZA.WALEED"/>
    <s v="Accepted"/>
    <s v="Online Transfer"/>
    <s v="Renewal"/>
    <s v="-"/>
    <s v="-"/>
    <n v="0"/>
  </r>
  <r>
    <n v="644"/>
    <x v="1"/>
    <s v="BYD-082"/>
    <s v="IKR-2364298"/>
    <s v="M700A-0136217"/>
    <s v="2022-12-27 00:00:00"/>
    <n v="11000"/>
    <s v="Accepted"/>
    <x v="21"/>
    <s v="Eligible"/>
    <n v="11000"/>
    <n v="11000"/>
    <d v="2026-01-14T00:00:00"/>
    <s v="ALIZA.WALEED"/>
    <s v="Accepted"/>
    <s v="Online Transfer"/>
    <s v="Renewal"/>
    <s v="-"/>
    <s v="-"/>
    <n v="0"/>
  </r>
  <r>
    <n v="645"/>
    <x v="1"/>
    <s v="AVU-261"/>
    <n v="39561"/>
    <n v="9514793"/>
    <s v="2024-01-25 00:00:00"/>
    <n v="16000"/>
    <s v="Accepted"/>
    <x v="21"/>
    <s v="Eligible"/>
    <n v="16000"/>
    <n v="16000"/>
    <d v="2026-01-14T00:00:00"/>
    <s v="ALIZA.WALEED"/>
    <s v="Accepted"/>
    <s v="Online Transfer"/>
    <s v="Renewal"/>
    <s v="-"/>
    <s v="-"/>
    <n v="0"/>
  </r>
  <r>
    <n v="646"/>
    <x v="1"/>
    <s v="BLV-566"/>
    <s v="Q328397"/>
    <s v="ZRE172R-7027517"/>
    <s v="2023-01-28 13:13:00"/>
    <n v="16000"/>
    <s v="Accepted"/>
    <x v="21"/>
    <s v="Eligible"/>
    <n v="16000"/>
    <n v="16000"/>
    <d v="2026-01-14T00:00:00"/>
    <s v="ALIZA.WALEED"/>
    <s v="Accepted"/>
    <s v="Online Transfer"/>
    <s v="Renewal"/>
    <s v="-"/>
    <s v="-"/>
    <n v="0"/>
  </r>
  <r>
    <n v="647"/>
    <x v="1"/>
    <s v="RWL2112273"/>
    <n v="1019510"/>
    <s v="PK01136045"/>
    <s v="2022-01-24 14:36:15"/>
    <n v="16000"/>
    <s v="Accepted"/>
    <x v="21"/>
    <s v="Eligible"/>
    <n v="16000"/>
    <n v="16000"/>
    <d v="2026-01-14T00:00:00"/>
    <s v="ALIZA.WALEED"/>
    <s v="Accepted"/>
    <s v="Online Transfer"/>
    <s v="Renewal"/>
    <s v="-"/>
    <s v="-"/>
    <n v="0"/>
  </r>
  <r>
    <n v="648"/>
    <x v="1"/>
    <s v="BRK-787"/>
    <s v="Q063980"/>
    <n v="6041458"/>
    <s v="2020-01-27 16:14:07"/>
    <n v="16000"/>
    <s v="Accepted"/>
    <x v="21"/>
    <s v="Eligible"/>
    <n v="16000"/>
    <n v="16000"/>
    <d v="2026-01-13T00:00:00"/>
    <s v="ALIZA.WALEED"/>
    <s v="Accepted"/>
    <s v="Online Transfer"/>
    <s v="Renewal"/>
    <s v="-"/>
    <s v="-"/>
    <n v="0"/>
  </r>
  <r>
    <n v="649"/>
    <x v="1"/>
    <s v="ALS-703"/>
    <n v="12945446"/>
    <s v="JR049056"/>
    <s v="2020-01-27 11:54:52"/>
    <n v="16000"/>
    <s v="Accepted"/>
    <x v="21"/>
    <s v="Eligible"/>
    <n v="16000"/>
    <n v="16000"/>
    <d v="2026-01-13T00:00:00"/>
    <s v="ALIZA.WALEED"/>
    <s v="Accepted"/>
    <s v="Online Transfer"/>
    <s v="Renewal"/>
    <s v="-"/>
    <s v="-"/>
    <n v="0"/>
  </r>
  <r>
    <n v="650"/>
    <x v="1"/>
    <s v="ANJ-376"/>
    <n v="17532222"/>
    <n v="251207"/>
    <s v="2021-01-25 13:10:57"/>
    <n v="16000"/>
    <s v="Accepted"/>
    <x v="21"/>
    <s v="Eligible"/>
    <n v="16000"/>
    <n v="16000"/>
    <d v="2026-01-13T00:00:00"/>
    <s v="ALIZA.WALEED"/>
    <s v="Accepted"/>
    <s v="Online Transfer"/>
    <s v="Renewal"/>
    <s v="-"/>
    <s v="-"/>
    <n v="0"/>
  </r>
  <r>
    <n v="651"/>
    <x v="1"/>
    <s v="KHI2710229"/>
    <s v="Z528606"/>
    <s v="NZE170R-4154641"/>
    <s v="2026-01-13 00:00:00"/>
    <n v="16000"/>
    <s v="Accepted"/>
    <x v="21"/>
    <s v="Eligible"/>
    <n v="16000"/>
    <n v="16000"/>
    <d v="2026-01-13T00:00:00"/>
    <s v="ALIZA.WALEED"/>
    <s v="Accepted"/>
    <s v="Online Transfer"/>
    <s v="Conversion"/>
    <s v="-"/>
    <s v="-"/>
    <n v="0"/>
  </r>
  <r>
    <n v="652"/>
    <x v="1"/>
    <s v="APW-571"/>
    <s v="G3LAKP148074"/>
    <s v="NNATA52AZKP700557"/>
    <s v="2023-01-20 16:09:00"/>
    <n v="16000"/>
    <s v="Accepted"/>
    <x v="21"/>
    <s v="Eligible"/>
    <n v="16000"/>
    <n v="16000"/>
    <d v="2026-01-12T00:00:00"/>
    <s v="ALIZA.WALEED"/>
    <s v="Accepted"/>
    <s v="Online Transfer"/>
    <s v="Renewal"/>
    <s v="-"/>
    <s v="-"/>
    <n v="0"/>
  </r>
  <r>
    <n v="653"/>
    <x v="1"/>
    <s v="BWU-981"/>
    <n v="1003882"/>
    <s v="S00104061"/>
    <s v="2023-12-27 16:37:00"/>
    <n v="14000"/>
    <s v="Accepted"/>
    <x v="21"/>
    <s v="Eligible"/>
    <n v="14000"/>
    <n v="14000"/>
    <d v="2026-01-12T00:00:00"/>
    <s v="ALIZA.WALEED"/>
    <s v="Accepted"/>
    <s v="Online Transfer"/>
    <s v="Renewal"/>
    <s v="-"/>
    <s v="-"/>
    <n v="0"/>
  </r>
  <r>
    <n v="654"/>
    <x v="1"/>
    <s v="LHE2412257"/>
    <s v="PK10B223747"/>
    <s v="PK10123692"/>
    <s v="2022-01-24 20:17:24"/>
    <n v="14000"/>
    <s v="Accepted"/>
    <x v="21"/>
    <s v="Eligible"/>
    <n v="14000"/>
    <n v="14000"/>
    <d v="2026-01-12T00:00:00"/>
    <s v="ALIZA.WALEED"/>
    <s v="Accepted"/>
    <s v="Online Transfer"/>
    <s v="Renewal"/>
    <s v="-"/>
    <s v="-"/>
    <n v="0"/>
  </r>
  <r>
    <n v="655"/>
    <x v="1"/>
    <s v="AKW-010"/>
    <n v="925886"/>
    <s v="0893970"/>
    <s v="2022-01-14 17:32:58"/>
    <n v="16000"/>
    <s v="Accepted"/>
    <x v="21"/>
    <s v="Eligible"/>
    <n v="16000"/>
    <n v="16000"/>
    <d v="2026-01-12T00:00:00"/>
    <s v="ALIZA.WALEED"/>
    <s v="Accepted"/>
    <s v="Online Transfer"/>
    <s v="Renewal"/>
    <s v="-"/>
    <s v="-"/>
    <n v="0"/>
  </r>
  <r>
    <n v="656"/>
    <x v="1"/>
    <s v="LES08-3446"/>
    <n v="213738"/>
    <n v="89226"/>
    <s v="2021-01-09 13:36:54"/>
    <n v="16000"/>
    <s v="Accepted"/>
    <x v="21"/>
    <s v="Eligible"/>
    <n v="16000"/>
    <n v="16000"/>
    <d v="2026-01-12T00:00:00"/>
    <s v="ALIZA.WALEED"/>
    <s v="Accepted"/>
    <s v="Online Transfer"/>
    <s v="Renewal"/>
    <s v="-"/>
    <s v="-"/>
    <n v="0"/>
  </r>
  <r>
    <n v="657"/>
    <x v="1"/>
    <s v="HDD23122144"/>
    <n v="189824"/>
    <n v="1089818"/>
    <s v="2021-12-23 15:14:37"/>
    <n v="11000"/>
    <s v="Accepted"/>
    <x v="21"/>
    <s v="Eligible"/>
    <n v="11000"/>
    <n v="11000"/>
    <d v="2026-01-12T00:00:00"/>
    <s v="ALIZA.WALEED"/>
    <s v="Accepted"/>
    <s v="Online Transfer"/>
    <s v="Renewal"/>
    <s v="-"/>
    <s v="-"/>
    <n v="0"/>
  </r>
  <r>
    <n v="658"/>
    <x v="1"/>
    <s v="AWX-493"/>
    <s v="Q088224"/>
    <n v="6065757"/>
    <s v="2022-01-24 12:21:01"/>
    <n v="11000"/>
    <s v="Accepted"/>
    <x v="21"/>
    <s v="Eligible"/>
    <n v="11000"/>
    <n v="11000"/>
    <d v="2026-01-11T00:00:00"/>
    <s v="ALIZA.WALEED"/>
    <s v="Accepted"/>
    <s v="Online Transfer"/>
    <s v="Renewal"/>
    <s v="-"/>
    <s v="-"/>
    <n v="0"/>
  </r>
  <r>
    <n v="659"/>
    <x v="1"/>
    <s v="RYK15122041"/>
    <n v="17542684"/>
    <s v="LR266110"/>
    <s v="2024-01-12 00:00:00"/>
    <n v="16000"/>
    <s v="Accepted"/>
    <x v="21"/>
    <s v="Eligible"/>
    <n v="16000"/>
    <n v="16000"/>
    <d v="2026-01-09T00:00:00"/>
    <s v="ALIZA.WALEED"/>
    <s v="Accepted"/>
    <s v="Online Transfer"/>
    <s v="Renewal"/>
    <s v="-"/>
    <s v="-"/>
    <n v="0"/>
  </r>
  <r>
    <n v="660"/>
    <x v="1"/>
    <s v="MUL1412267"/>
    <n v="5106315"/>
    <n v="1097934"/>
    <s v="2022-01-14 20:30:25"/>
    <n v="12500"/>
    <s v="Accepted"/>
    <x v="21"/>
    <s v="Eligible"/>
    <n v="12500"/>
    <n v="12500"/>
    <d v="2026-01-12T00:00:00"/>
    <s v="ALIZA.WALEED"/>
    <s v="Accepted"/>
    <s v="Online Transfer"/>
    <s v="Renewal"/>
    <s v="-"/>
    <s v="-"/>
    <n v="0"/>
  </r>
  <r>
    <n v="661"/>
    <x v="1"/>
    <s v="BUN-773"/>
    <s v="2A35567"/>
    <s v="NSP150R-7022115"/>
    <s v="2024-01-09 00:00:00"/>
    <n v="12000"/>
    <s v="Accepted"/>
    <x v="21"/>
    <s v="Eligible"/>
    <n v="12000"/>
    <n v="12000"/>
    <d v="2026-01-10T00:00:00"/>
    <s v="ALIZA.WALEED"/>
    <s v="Accepted"/>
    <s v="Online Transfer"/>
    <s v="Renewal"/>
    <s v="-"/>
    <s v="-"/>
    <n v="0"/>
  </r>
  <r>
    <n v="662"/>
    <x v="1"/>
    <s v="BYD-260"/>
    <s v="Q102822"/>
    <n v="6080304"/>
    <s v="2023-01-02 12:48:42"/>
    <n v="16000"/>
    <s v="Accepted"/>
    <x v="21"/>
    <s v="Eligible"/>
    <n v="16000"/>
    <n v="16000"/>
    <d v="2026-01-10T00:00:00"/>
    <s v="ALIZA.WALEED"/>
    <s v="Accepted"/>
    <s v="Online Transfer"/>
    <s v="Renewal"/>
    <s v="-"/>
    <s v="-"/>
    <n v="0"/>
  </r>
  <r>
    <n v="663"/>
    <x v="1"/>
    <s v="BVK-724"/>
    <s v="R06AK944450"/>
    <s v="MH555274560"/>
    <s v="2021-12-29 12:10:22"/>
    <n v="12500"/>
    <s v="Accepted"/>
    <x v="21"/>
    <s v="Eligible"/>
    <n v="12500"/>
    <n v="12500"/>
    <d v="2026-01-10T00:00:00"/>
    <s v="ALIZA.WALEED"/>
    <s v="Accepted"/>
    <s v="Online Transfer"/>
    <s v="Renewal"/>
    <s v="-"/>
    <s v="-"/>
    <n v="0"/>
  </r>
  <r>
    <n v="664"/>
    <x v="1"/>
    <s v="BVK-754"/>
    <s v="2A43835"/>
    <n v="9516261"/>
    <s v="2022-01-07 16:08:32"/>
    <n v="16000"/>
    <s v="Accepted"/>
    <x v="21"/>
    <s v="Eligible"/>
    <n v="16000"/>
    <n v="16000"/>
    <d v="2026-01-09T00:00:00"/>
    <s v="ALIZA.WALEED"/>
    <s v="Accepted"/>
    <s v="Online Transfer"/>
    <s v="Renewal"/>
    <s v="-"/>
    <s v="-"/>
    <n v="0"/>
  </r>
  <r>
    <n v="665"/>
    <x v="1"/>
    <s v="BUL-799"/>
    <s v="Q080085"/>
    <s v="ZRE171R-6057531"/>
    <s v="2024-01-09 00:00:00"/>
    <n v="12000"/>
    <s v="Accepted"/>
    <x v="21"/>
    <s v="Eligible"/>
    <n v="12000"/>
    <n v="12000"/>
    <d v="2026-01-12T00:00:00"/>
    <s v="ALIZA.WALEED"/>
    <s v="Accepted"/>
    <s v="Cheque"/>
    <s v="Renewal"/>
    <s v="-"/>
    <s v="-"/>
    <n v="0"/>
  </r>
  <r>
    <n v="666"/>
    <x v="1"/>
    <s v="ANJ-514"/>
    <s v="Q101680"/>
    <n v="6079179"/>
    <s v="2024-12-30 00:00:00"/>
    <n v="14000"/>
    <s v="Accepted"/>
    <x v="21"/>
    <s v="Eligible"/>
    <n v="14000"/>
    <n v="14000"/>
    <d v="2026-01-09T00:00:00"/>
    <s v="ALIZA.WALEED"/>
    <s v="Accepted"/>
    <s v="Online Transfer"/>
    <s v="Renewal"/>
    <s v="-"/>
    <s v="-"/>
    <n v="0"/>
  </r>
  <r>
    <n v="667"/>
    <x v="1"/>
    <s v="BWQ-784"/>
    <n v="1003401"/>
    <n v="103450"/>
    <s v="2023-01-17 13:16:46"/>
    <n v="16000"/>
    <s v="Accepted"/>
    <x v="21"/>
    <s v="Eligible"/>
    <n v="16000"/>
    <n v="16000"/>
    <d v="2026-01-09T00:00:00"/>
    <s v="ALIZA.WALEED"/>
    <s v="Accepted"/>
    <s v="Cash Deposit"/>
    <s v="Renewal"/>
    <s v="-"/>
    <s v="-"/>
    <n v="0"/>
  </r>
  <r>
    <n v="668"/>
    <x v="1"/>
    <s v="PESH392158"/>
    <s v="2A25820"/>
    <s v="NSP150R-7015478"/>
    <s v="2025-01-13 00:00:00"/>
    <n v="16000"/>
    <s v="Accepted"/>
    <x v="21"/>
    <s v="Eligible"/>
    <n v="16000"/>
    <n v="16000"/>
    <d v="2026-01-09T00:00:00"/>
    <s v="ALIZA.WALEED"/>
    <s v="Accepted"/>
    <s v="Online Transfer"/>
    <s v="Renewal"/>
    <s v="-"/>
    <s v="-"/>
    <n v="0"/>
  </r>
  <r>
    <n v="669"/>
    <x v="1"/>
    <s v="BQS-874"/>
    <s v="6R109217"/>
    <s v="H1009081"/>
    <s v="2023-01-02 11:59:09"/>
    <n v="12500"/>
    <s v="Accepted"/>
    <x v="21"/>
    <s v="Eligible"/>
    <n v="12500"/>
    <n v="12500"/>
    <d v="2026-01-09T00:00:00"/>
    <s v="ALIZA.WALEED"/>
    <s v="Accepted"/>
    <s v="Online Transfer"/>
    <s v="Renewal"/>
    <s v="-"/>
    <s v="-"/>
    <n v="0"/>
  </r>
  <r>
    <n v="670"/>
    <x v="1"/>
    <s v="KHI14222105"/>
    <s v="Q357473"/>
    <s v="ZRE172R-7056633"/>
    <s v="2024-12-30 00:00:00"/>
    <n v="14000"/>
    <s v="Accepted"/>
    <x v="21"/>
    <s v="Eligible"/>
    <n v="14000"/>
    <n v="14000"/>
    <d v="2026-01-08T00:00:00"/>
    <s v="ALIZA.WALEED"/>
    <s v="Accepted"/>
    <s v="Online Transfer"/>
    <s v="Renewal"/>
    <s v="-"/>
    <s v="-"/>
    <n v="0"/>
  </r>
  <r>
    <n v="671"/>
    <x v="1"/>
    <s v="BM-9959"/>
    <s v="S1001648"/>
    <n v="272522"/>
    <s v="2025-01-18 14:01:35"/>
    <n v="16000"/>
    <s v="Accepted"/>
    <x v="21"/>
    <s v="Eligible"/>
    <n v="16000"/>
    <n v="16000"/>
    <d v="2026-01-08T00:00:00"/>
    <s v="ALIZA.WALEED"/>
    <s v="Accepted"/>
    <s v="Online Transfer"/>
    <s v="Renewal"/>
    <s v="-"/>
    <s v="-"/>
    <n v="0"/>
  </r>
  <r>
    <n v="672"/>
    <x v="1"/>
    <s v="BJD-683"/>
    <s v="Q036790"/>
    <s v="ZRE171R-6014312"/>
    <s v="2025-01-22 00:00:00"/>
    <n v="16000"/>
    <s v="Accepted"/>
    <x v="21"/>
    <s v="Eligible"/>
    <n v="16000"/>
    <n v="16000"/>
    <d v="2026-01-08T00:00:00"/>
    <s v="ALIZA.WALEED"/>
    <s v="Accepted"/>
    <s v="Online Transfer"/>
    <s v="Renewal"/>
    <s v="-"/>
    <s v="-"/>
    <n v="0"/>
  </r>
  <r>
    <n v="673"/>
    <x v="1"/>
    <s v="MNBD412277"/>
    <n v="190995"/>
    <n v="10091030"/>
    <s v="2022-01-04 16:22:47"/>
    <n v="12000"/>
    <s v="Accepted"/>
    <x v="21"/>
    <s v="Eligible"/>
    <n v="12000"/>
    <n v="12000"/>
    <d v="2026-01-08T00:00:00"/>
    <s v="ALIZA.WALEED"/>
    <s v="Accepted"/>
    <s v="Online Transfer"/>
    <s v="Renewal"/>
    <s v="-"/>
    <s v="-"/>
    <n v="0"/>
  </r>
  <r>
    <n v="674"/>
    <x v="1"/>
    <s v="BYC-843"/>
    <n v="55056"/>
    <n v="7034722"/>
    <s v="2023-01-03 13:38:58"/>
    <n v="12500"/>
    <s v="Accepted"/>
    <x v="21"/>
    <s v="Eligible"/>
    <n v="12500"/>
    <n v="12500"/>
    <d v="2026-01-08T00:00:00"/>
    <s v="ALIZA.WALEED"/>
    <s v="Accepted"/>
    <s v="Online Transfer"/>
    <s v="Renewal"/>
    <s v="-"/>
    <s v="-"/>
    <n v="0"/>
  </r>
  <r>
    <n v="675"/>
    <x v="1"/>
    <s v="LEA19-3100"/>
    <n v="119872"/>
    <n v="1019253"/>
    <s v="2022-01-06 17:42:04"/>
    <n v="14000"/>
    <s v="Accepted"/>
    <x v="21"/>
    <s v="Eligible"/>
    <n v="14000"/>
    <n v="14000"/>
    <d v="2026-01-08T00:00:00"/>
    <s v="ALIZA.WALEED"/>
    <s v="Accepted"/>
    <s v="Online Transfer"/>
    <s v="Renewal"/>
    <s v="-"/>
    <s v="-"/>
    <n v="0"/>
  </r>
  <r>
    <n v="676"/>
    <x v="1"/>
    <s v="BSL-609"/>
    <n v="7541296"/>
    <s v="R264360"/>
    <s v="2021-01-12 17:19:50"/>
    <n v="16000"/>
    <s v="Accepted"/>
    <x v="21"/>
    <s v="Eligible"/>
    <n v="16000"/>
    <n v="16000"/>
    <d v="2026-01-07T00:00:00"/>
    <s v="ALIZA.WALEED"/>
    <s v="Accepted"/>
    <s v="Online Transfer"/>
    <s v="Renewal"/>
    <s v="-"/>
    <s v="-"/>
    <n v="0"/>
  </r>
  <r>
    <n v="677"/>
    <x v="1"/>
    <s v="AGA-165"/>
    <s v="PK10B224479"/>
    <s v="A1J310PK10124489"/>
    <s v="2025-01-10 00:00:00"/>
    <n v="14000"/>
    <s v="Accepted"/>
    <x v="21"/>
    <s v="Not Eligible"/>
    <n v="0"/>
    <n v="14000"/>
    <d v="2025-01-10T00:00:00"/>
    <s v="ALIZA.WALEED"/>
    <s v="Accepted"/>
    <s v="Online Transfer"/>
    <s v="Renewal"/>
    <s v="-"/>
    <s v="-"/>
    <s v="Pertain to Previous Year"/>
  </r>
  <r>
    <n v="678"/>
    <x v="1"/>
    <s v="BVQ-391"/>
    <n v="203651"/>
    <n v="1103673"/>
    <s v="2022-01-04 15:30:59"/>
    <n v="13000"/>
    <s v="Accepted"/>
    <x v="21"/>
    <s v="Eligible"/>
    <n v="13000"/>
    <n v="13000"/>
    <d v="2026-01-07T00:00:00"/>
    <s v="ALIZA.WALEED"/>
    <s v="Accepted"/>
    <s v="Online Transfer"/>
    <s v="Renewal"/>
    <s v="-"/>
    <s v="-"/>
    <n v="0"/>
  </r>
  <r>
    <n v="679"/>
    <x v="1"/>
    <s v="KHI212321"/>
    <n v="1006904"/>
    <n v="106902"/>
    <s v="2023-01-02 16:16:11"/>
    <n v="16000"/>
    <s v="Accepted"/>
    <x v="21"/>
    <s v="Eligible"/>
    <n v="16000"/>
    <n v="16000"/>
    <d v="2026-01-07T00:00:00"/>
    <s v="ALIZA.WALEED"/>
    <s v="Accepted"/>
    <s v="Online Transfer"/>
    <s v="Renewal"/>
    <s v="-"/>
    <s v="-"/>
    <n v="0"/>
  </r>
  <r>
    <n v="680"/>
    <x v="1"/>
    <s v="QE-567"/>
    <n v="5999782"/>
    <s v="R119777"/>
    <s v="2021-12-29 16:07:07"/>
    <n v="14000"/>
    <s v="Accepted"/>
    <x v="21"/>
    <s v="Eligible"/>
    <n v="14000"/>
    <n v="14000"/>
    <d v="2026-01-06T00:00:00"/>
    <s v="ALIZA.WALEED"/>
    <s v="Accepted"/>
    <s v="Online Transfer"/>
    <s v="Renewal"/>
    <s v="-"/>
    <s v="-"/>
    <n v="0"/>
  </r>
  <r>
    <n v="681"/>
    <x v="1"/>
    <s v="ASE-626"/>
    <s v="Q346953"/>
    <n v="7046188"/>
    <s v="2021-01-05 15:28:48"/>
    <n v="14000"/>
    <s v="Accepted"/>
    <x v="21"/>
    <s v="Eligible"/>
    <n v="14000"/>
    <n v="14000"/>
    <d v="2026-01-06T00:00:00"/>
    <s v="ALIZA.WALEED"/>
    <s v="Accepted"/>
    <s v="Online Transfer"/>
    <s v="Renewal"/>
    <s v="-"/>
    <s v="-"/>
    <n v="0"/>
  </r>
  <r>
    <n v="682"/>
    <x v="1"/>
    <s v="MUL30122167"/>
    <s v="2A29322"/>
    <n v="7017941"/>
    <s v="2021-12-30 15:31:36"/>
    <n v="14000"/>
    <s v="Accepted"/>
    <x v="21"/>
    <s v="Eligible"/>
    <n v="14000"/>
    <n v="14000"/>
    <d v="2026-01-06T00:00:00"/>
    <s v="ALIZA.WALEED"/>
    <s v="Accepted"/>
    <s v="Online Transfer"/>
    <s v="Renewal"/>
    <s v="-"/>
    <s v="-"/>
    <n v="0"/>
  </r>
  <r>
    <n v="683"/>
    <x v="1"/>
    <s v="AHK-135"/>
    <n v="200064"/>
    <n v="1100016"/>
    <s v="2021-12-28 10:57:45"/>
    <n v="12500"/>
    <s v="Accepted"/>
    <x v="21"/>
    <s v="Eligible"/>
    <n v="12500"/>
    <n v="12500"/>
    <d v="2026-01-05T00:00:00"/>
    <s v="ALIZA.WALEED"/>
    <s v="Accepted"/>
    <s v="Cash Deposit"/>
    <s v="Renewal"/>
    <s v="-"/>
    <s v="-"/>
    <n v="0"/>
  </r>
  <r>
    <n v="684"/>
    <x v="1"/>
    <s v="BJ-9643"/>
    <n v="819323"/>
    <n v="700425"/>
    <s v="2025-01-10 00:00:00"/>
    <n v="12000"/>
    <s v="Accepted"/>
    <x v="21"/>
    <s v="Eligible"/>
    <n v="12000"/>
    <n v="12000"/>
    <d v="2026-01-06T00:00:00"/>
    <s v="ALIZA.WALEED"/>
    <s v="Accepted"/>
    <s v="Online Transfer"/>
    <s v="Renewal"/>
    <s v="-"/>
    <s v="-"/>
    <n v="0"/>
  </r>
  <r>
    <n v="685"/>
    <x v="1"/>
    <s v="RYK1412280"/>
    <n v="14807725"/>
    <s v="R024394"/>
    <s v="2022-01-14 15:46:01"/>
    <n v="14000"/>
    <s v="Accepted"/>
    <x v="21"/>
    <s v="Eligible"/>
    <n v="14000"/>
    <n v="14000"/>
    <d v="2026-01-06T00:00:00"/>
    <s v="ALIZA.WALEED"/>
    <s v="Accepted"/>
    <s v="Online Transfer"/>
    <s v="Renewal"/>
    <s v="-"/>
    <s v="-"/>
    <n v="0"/>
  </r>
  <r>
    <n v="686"/>
    <x v="1"/>
    <s v="KHI1012212"/>
    <n v="1006006"/>
    <s v="MR009378"/>
    <s v="2022-01-10 10:28:44"/>
    <n v="14000"/>
    <s v="Accepted"/>
    <x v="21"/>
    <s v="Eligible"/>
    <n v="14000"/>
    <n v="14000"/>
    <d v="2026-01-06T00:00:00"/>
    <s v="ALIZA.WALEED"/>
    <s v="Accepted"/>
    <s v="Cash Deposit"/>
    <s v="Renewal"/>
    <s v="-"/>
    <s v="-"/>
    <n v="0"/>
  </r>
  <r>
    <n v="687"/>
    <x v="1"/>
    <s v="ANG-355"/>
    <s v="2A57230"/>
    <n v="9520967"/>
    <s v="2024-01-03 15:33:00"/>
    <n v="13000"/>
    <s v="Accepted"/>
    <x v="21"/>
    <s v="Eligible"/>
    <n v="13000"/>
    <n v="13000"/>
    <d v="2026-01-06T00:00:00"/>
    <s v="ALIZA.WALEED"/>
    <s v="Accepted"/>
    <s v="Online Transfer"/>
    <s v="Renewal"/>
    <s v="-"/>
    <s v="-"/>
    <n v="0"/>
  </r>
  <r>
    <n v="688"/>
    <x v="1"/>
    <s v="HDD822267"/>
    <n v="209388"/>
    <s v="1109332A"/>
    <s v="2022-01-06 16:47:36"/>
    <n v="12500"/>
    <s v="Accepted"/>
    <x v="21"/>
    <s v="Eligible"/>
    <n v="12500"/>
    <n v="12500"/>
    <d v="2026-01-05T00:00:00"/>
    <s v="ALIZA.WALEED"/>
    <s v="Accepted"/>
    <s v="Online Transfer"/>
    <s v="Renewal"/>
    <s v="-"/>
    <s v="-"/>
    <n v="0"/>
  </r>
  <r>
    <n v="689"/>
    <x v="1"/>
    <s v="ASE-298"/>
    <s v="Q070156"/>
    <n v="6047660"/>
    <s v="2024-01-13 00:00:00"/>
    <n v="16000"/>
    <s v="Accepted"/>
    <x v="21"/>
    <s v="Eligible"/>
    <n v="16000"/>
    <n v="16000"/>
    <d v="2026-01-05T00:00:00"/>
    <s v="ALIZA.WALEED"/>
    <s v="Accepted"/>
    <s v="Online Transfer"/>
    <s v="Renewal"/>
    <s v="-"/>
    <s v="-"/>
    <n v="0"/>
  </r>
  <r>
    <n v="690"/>
    <x v="1"/>
    <s v="BWP-767"/>
    <s v="Q084216"/>
    <s v="R-6061719"/>
    <s v="2024-01-09 00:00:00"/>
    <n v="14000"/>
    <s v="Accepted"/>
    <x v="21"/>
    <s v="Eligible"/>
    <n v="14000"/>
    <n v="14000"/>
    <d v="2026-01-05T00:00:00"/>
    <s v="ALIZA.WALEED"/>
    <s v="Accepted"/>
    <s v="Online Transfer"/>
    <s v="Renewal"/>
    <s v="-"/>
    <s v="-"/>
    <n v="0"/>
  </r>
  <r>
    <n v="691"/>
    <x v="1"/>
    <s v="BVE-133"/>
    <s v="Q354675"/>
    <s v="ZRE172R-7053836"/>
    <s v="2025-01-09 00:00:00"/>
    <n v="14000"/>
    <s v="Accepted"/>
    <x v="21"/>
    <s v="Eligible"/>
    <n v="14000"/>
    <n v="14000"/>
    <d v="2026-01-05T00:00:00"/>
    <s v="ALIZA.WALEED"/>
    <s v="Accepted"/>
    <s v="Online Transfer"/>
    <s v="Renewal"/>
    <s v="-"/>
    <s v="-"/>
    <n v="0"/>
  </r>
  <r>
    <n v="692"/>
    <x v="1"/>
    <s v="ALJ-725"/>
    <s v="6R243946"/>
    <s v="NF1AET306H1143916"/>
    <s v="2025-01-01 00:00:00"/>
    <n v="12500"/>
    <s v="Accepted"/>
    <x v="21"/>
    <s v="Eligible"/>
    <n v="12500"/>
    <n v="12500"/>
    <d v="2026-01-05T00:00:00"/>
    <s v="ALIZA.WALEED"/>
    <s v="Accepted"/>
    <s v="Online Transfer"/>
    <s v="Renewal"/>
    <s v="-"/>
    <s v="-"/>
    <n v="0"/>
  </r>
  <r>
    <n v="693"/>
    <x v="1"/>
    <s v="LWK06-4740"/>
    <n v="408005"/>
    <n v="6033328"/>
    <s v="2022-01-04 18:44:44"/>
    <n v="12000"/>
    <s v="Accepted"/>
    <x v="21"/>
    <s v="Eligible"/>
    <n v="12000"/>
    <n v="12000"/>
    <d v="2026-01-05T00:00:00"/>
    <s v="ALIZA.WALEED"/>
    <s v="Accepted"/>
    <s v="Online Transfer"/>
    <s v="Renewal"/>
    <s v="-"/>
    <s v="-"/>
    <n v="0"/>
  </r>
  <r>
    <n v="694"/>
    <x v="1"/>
    <s v="KHI472289"/>
    <s v="JL473QFN3CAD501626"/>
    <s v="NKMA2ASE5N1009789"/>
    <s v="2025-01-06 00:00:00"/>
    <n v="11000"/>
    <s v="Accepted"/>
    <x v="21"/>
    <s v="Eligible"/>
    <n v="11000"/>
    <n v="11000"/>
    <d v="2026-01-05T00:00:00"/>
    <s v="ALIZA.WALEED"/>
    <s v="Accepted"/>
    <s v="Online Transfer"/>
    <s v="Renewal"/>
    <s v="-"/>
    <s v="-"/>
    <n v="0"/>
  </r>
  <r>
    <n v="695"/>
    <x v="1"/>
    <s v="LHE24122144"/>
    <s v="2A43182"/>
    <n v="9516061"/>
    <s v="2021-12-24 15:45:00"/>
    <n v="14000"/>
    <s v="Accepted"/>
    <x v="21"/>
    <s v="Eligible"/>
    <n v="14000"/>
    <n v="14000"/>
    <d v="2026-01-05T00:00:00"/>
    <s v="ALIZA.WALEED"/>
    <s v="Accepted"/>
    <s v="Online Transfer"/>
    <s v="Renewal"/>
    <s v="-"/>
    <s v="-"/>
    <n v="0"/>
  </r>
  <r>
    <n v="696"/>
    <x v="1"/>
    <s v="BL-0864"/>
    <s v="2ZR-Y740292"/>
    <s v="G700021880"/>
    <s v="2023-01-03 14:47:38"/>
    <n v="14000"/>
    <s v="Accepted"/>
    <x v="21"/>
    <s v="Eligible"/>
    <n v="14000"/>
    <n v="14000"/>
    <d v="2026-01-04T00:00:00"/>
    <s v="ALIZA.WALEED"/>
    <s v="Accepted"/>
    <s v="Online Transfer"/>
    <s v="Renewal"/>
    <s v="-"/>
    <s v="-"/>
    <n v="0"/>
  </r>
  <r>
    <n v="697"/>
    <x v="1"/>
    <s v="AUU-135"/>
    <n v="8468695"/>
    <n v="6705230"/>
    <s v="2022-12-19 11:36:19"/>
    <n v="11000"/>
    <s v="Accepted"/>
    <x v="21"/>
    <s v="Eligible"/>
    <n v="11000"/>
    <n v="11000"/>
    <d v="2026-01-04T00:00:00"/>
    <s v="ALIZA.WALEED"/>
    <s v="Accepted"/>
    <s v="Online Transfer"/>
    <s v="Renewal"/>
    <s v="-"/>
    <s v="-"/>
    <n v="0"/>
  </r>
  <r>
    <n v="698"/>
    <x v="1"/>
    <s v="BH-9734"/>
    <s v="L15Z14803518"/>
    <s v="R020133"/>
    <s v="2021-01-13 16:56:43"/>
    <n v="16000"/>
    <s v="Accepted"/>
    <x v="21"/>
    <s v="Eligible"/>
    <n v="16000"/>
    <n v="16000"/>
    <d v="2026-01-03T00:00:00"/>
    <s v="ALIZA.WALEED"/>
    <s v="Accepted"/>
    <s v="Cheque Deposit"/>
    <s v="Renewal"/>
    <s v="-"/>
    <s v="-"/>
    <n v="0"/>
  </r>
  <r>
    <n v="699"/>
    <x v="1"/>
    <s v="LEH17-98"/>
    <n v="946704"/>
    <s v="0963369"/>
    <s v="2022-01-01 14:48:00"/>
    <n v="12000"/>
    <s v="Accepted"/>
    <x v="21"/>
    <s v="Eligible"/>
    <n v="12000"/>
    <n v="12000"/>
    <d v="2026-01-05T00:00:00"/>
    <s v="ALIZA.WALEED"/>
    <s v="Accepted"/>
    <s v="Online Transfer"/>
    <s v="Renewal"/>
    <s v="-"/>
    <s v="-"/>
    <n v="0"/>
  </r>
  <r>
    <n v="700"/>
    <x v="1"/>
    <s v="LEB20-310"/>
    <n v="306423"/>
    <n v="503237"/>
    <s v="2022-01-01 10:36:00"/>
    <n v="12000"/>
    <s v="Accepted"/>
    <x v="21"/>
    <s v="Eligible"/>
    <n v="12000"/>
    <n v="12000"/>
    <d v="2026-01-05T00:00:00"/>
    <s v="ALIZA.WALEED"/>
    <s v="Accepted"/>
    <s v="Online Transfer"/>
    <s v="Renewal"/>
    <s v="-"/>
    <s v="-"/>
    <n v="0"/>
  </r>
  <r>
    <n v="701"/>
    <x v="1"/>
    <s v="LEA16-310"/>
    <s v="Q314132"/>
    <s v="LEA-7013195"/>
    <s v="2022-01-01 10:30:00"/>
    <n v="12000"/>
    <s v="Accepted"/>
    <x v="21"/>
    <s v="Eligible"/>
    <n v="12000"/>
    <n v="12000"/>
    <d v="2026-01-05T00:00:00"/>
    <s v="ALIZA.WALEED"/>
    <s v="Accepted"/>
    <s v="Online Transfer"/>
    <s v="Renewal"/>
    <s v="-"/>
    <s v="-"/>
    <n v="0"/>
  </r>
  <r>
    <n v="702"/>
    <x v="1"/>
    <s v="DB-310"/>
    <n v="1014747"/>
    <n v="1014719"/>
    <s v="2022-01-01 12:41:00"/>
    <n v="12000"/>
    <s v="Accepted"/>
    <x v="21"/>
    <s v="Eligible"/>
    <n v="12000"/>
    <n v="12000"/>
    <d v="2026-01-05T00:00:00"/>
    <s v="ALIZA.WALEED"/>
    <s v="Accepted"/>
    <s v="Online Transfer"/>
    <s v="Renewal"/>
    <s v="-"/>
    <s v="-"/>
    <n v="0"/>
  </r>
  <r>
    <n v="703"/>
    <x v="1"/>
    <s v="AWZ-310"/>
    <s v="081411"/>
    <n v="4149519"/>
    <s v="2022-01-01 14:22:00"/>
    <n v="12000"/>
    <s v="Accepted"/>
    <x v="21"/>
    <s v="Eligible"/>
    <n v="12000"/>
    <n v="12000"/>
    <d v="2026-01-03T00:00:00"/>
    <s v="ALIZA.WALEED"/>
    <s v="Accepted"/>
    <s v="Online Transfer"/>
    <s v="Renewal"/>
    <s v="-"/>
    <s v="-"/>
    <n v="0"/>
  </r>
  <r>
    <n v="704"/>
    <x v="1"/>
    <s v="BUR-790"/>
    <s v="1KR-2010632"/>
    <n v="2221119"/>
    <s v="2022-01-10 09:26:13"/>
    <n v="12000"/>
    <s v="Accepted"/>
    <x v="21"/>
    <s v="Eligible"/>
    <n v="12000"/>
    <n v="12000"/>
    <d v="2026-01-03T00:00:00"/>
    <s v="ALIZA.WALEED"/>
    <s v="Accepted"/>
    <s v="Online Transfer"/>
    <s v="Renewal"/>
    <s v="-"/>
    <s v="-"/>
    <n v="0"/>
  </r>
  <r>
    <n v="705"/>
    <x v="1"/>
    <s v="LEA20-2457"/>
    <s v="Z503333"/>
    <n v="4129407"/>
    <s v="2021-12-31 10:37:22"/>
    <n v="12000"/>
    <s v="Accepted"/>
    <x v="21"/>
    <s v="Eligible"/>
    <n v="12000"/>
    <n v="12000"/>
    <d v="2026-01-03T00:00:00"/>
    <s v="ALIZA.WALEED"/>
    <s v="Accepted"/>
    <s v="Online Transfer"/>
    <s v="Renewal"/>
    <s v="-"/>
    <s v="-"/>
    <n v="0"/>
  </r>
  <r>
    <n v="706"/>
    <x v="1"/>
    <s v="AUL-571"/>
    <s v="R18A1-7984058"/>
    <s v="NFBFD16370R124004"/>
    <s v="2021-12-30 18:39:44"/>
    <n v="12500"/>
    <s v="Accepted"/>
    <x v="21"/>
    <s v="Eligible"/>
    <n v="12500"/>
    <n v="12500"/>
    <d v="2026-01-03T00:00:00"/>
    <s v="ALIZA.WALEED"/>
    <s v="Accepted"/>
    <s v="Online Transfer"/>
    <s v="Renewal"/>
    <s v="-"/>
    <s v="-"/>
    <n v="0"/>
  </r>
  <r>
    <n v="707"/>
    <x v="1"/>
    <s v="AUG-706"/>
    <s v="Q078245"/>
    <n v="6055734"/>
    <s v="2022-01-11 09:50:30"/>
    <n v="12000"/>
    <s v="Accepted"/>
    <x v="21"/>
    <s v="Eligible"/>
    <n v="12000"/>
    <n v="12000"/>
    <d v="2026-01-02T00:00:00"/>
    <s v="ALIZA.WALEED"/>
    <s v="Accepted"/>
    <s v="Online Transfer"/>
    <s v="Renewal"/>
    <s v="-"/>
    <s v="-"/>
    <n v="0"/>
  </r>
  <r>
    <n v="708"/>
    <x v="1"/>
    <s v="ABC-828"/>
    <s v="6R146063"/>
    <n v="1046047"/>
    <s v="2021-01-13 12:33:23"/>
    <n v="16000"/>
    <s v="Accepted"/>
    <x v="21"/>
    <s v="Eligible"/>
    <n v="16000"/>
    <n v="16000"/>
    <d v="2026-01-02T00:00:00"/>
    <s v="ALIZA.WALEED"/>
    <s v="Accepted"/>
    <s v="Online Transfer"/>
    <s v="Renewal"/>
    <s v="-"/>
    <s v="-"/>
    <n v="0"/>
  </r>
  <r>
    <n v="709"/>
    <x v="1"/>
    <s v="BQP-146"/>
    <s v="L13Z1-7533177"/>
    <s v="NFBGM1646KR252363"/>
    <s v="2022-01-13 17:52:00"/>
    <n v="16000"/>
    <s v="Accepted"/>
    <x v="21"/>
    <s v="Eligible"/>
    <n v="16000"/>
    <n v="16000"/>
    <d v="2026-01-02T00:00:00"/>
    <s v="ALIZA.WALEED"/>
    <s v="Accepted"/>
    <s v="Online Transfer"/>
    <s v="Renewal"/>
    <s v="-"/>
    <s v="-"/>
    <n v="0"/>
  </r>
  <r>
    <n v="710"/>
    <x v="1"/>
    <s v="ISL26112114"/>
    <s v="L15Z8100479"/>
    <s v="NFBGN9664MR005617"/>
    <s v="2025-01-13 00:00:00"/>
    <n v="11000"/>
    <s v="Accepted"/>
    <x v="21"/>
    <s v="Eligible"/>
    <n v="11000"/>
    <n v="11000"/>
    <d v="2026-01-02T00:00:00"/>
    <s v="ALIZA.WALEED"/>
    <s v="Accepted"/>
    <s v="Online Transfer"/>
    <s v="Renewal"/>
    <s v="-"/>
    <s v="-"/>
    <n v="0"/>
  </r>
  <r>
    <n v="711"/>
    <x v="1"/>
    <s v="BVH-802"/>
    <s v="6R204159"/>
    <s v="H1104132"/>
    <s v="2022-01-07 12:17:34"/>
    <n v="11000"/>
    <s v="Accepted"/>
    <x v="21"/>
    <s v="Eligible"/>
    <n v="11000"/>
    <n v="11000"/>
    <d v="2026-01-02T00:00:00"/>
    <s v="ALIZA.WALEED"/>
    <s v="Accepted"/>
    <s v="Online Transfer"/>
    <s v="Renewal"/>
    <s v="-"/>
    <s v="-"/>
    <n v="0"/>
  </r>
  <r>
    <n v="712"/>
    <x v="1"/>
    <s v="BF-8889"/>
    <s v="BF-89"/>
    <s v="BF-88"/>
    <s v="2023-01-02 14:34:00"/>
    <n v="14000"/>
    <s v="Accepted"/>
    <x v="21"/>
    <s v="Eligible"/>
    <n v="14000"/>
    <n v="14000"/>
    <d v="2026-01-02T00:00:00"/>
    <s v="ALIZA.WALEED"/>
    <s v="Accepted"/>
    <s v="Online Transfer"/>
    <s v="Renewal"/>
    <s v="-"/>
    <s v="-"/>
    <n v="0"/>
  </r>
  <r>
    <n v="713"/>
    <x v="1"/>
    <s v="AGS-494"/>
    <n v="618138"/>
    <n v="175884"/>
    <s v="2024-12-18 16:56:57"/>
    <n v="12500"/>
    <s v="Accepted"/>
    <x v="21"/>
    <s v="Eligible"/>
    <n v="12500"/>
    <n v="12500"/>
    <d v="2026-01-02T00:00:00"/>
    <s v="ALIZA.WALEED"/>
    <s v="Accepted"/>
    <s v="Online Transfer"/>
    <s v="Renewal"/>
    <s v="-"/>
    <s v="-"/>
    <n v="0"/>
  </r>
  <r>
    <n v="714"/>
    <x v="1"/>
    <s v="BQZ-819"/>
    <s v="Z570275"/>
    <n v="4195748"/>
    <d v="2024-01-26T00:00:00"/>
    <n v="16000"/>
    <s v="Accepted"/>
    <x v="21"/>
    <s v="Eligible"/>
    <n v="16000"/>
    <n v="16000"/>
    <d v="2026-01-31T00:00:00"/>
    <s v="ALIZA.WALEED"/>
    <s v="Accepted"/>
    <s v="Online Transfer"/>
    <s v="Renewal"/>
    <s v="-"/>
    <s v="-"/>
    <n v="0"/>
  </r>
  <r>
    <n v="715"/>
    <x v="1"/>
    <s v="LES17-2044"/>
    <n v="15422"/>
    <n v="18693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16"/>
    <x v="1"/>
    <s v="ABN-448"/>
    <s v="1GD0839972"/>
    <s v="GUN126R5540919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17"/>
    <x v="1"/>
    <s v="LET17-1643"/>
    <n v="12055"/>
    <n v="6103822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18"/>
    <x v="1"/>
    <s v="ADE-888"/>
    <s v="1GD0943585"/>
    <s v="GUN126R5544277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19"/>
    <x v="1"/>
    <s v="LES19-5448"/>
    <s v="4D3681"/>
    <s v="JAANKR55LK7101562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0"/>
    <x v="1"/>
    <s v="LES19-5748"/>
    <s v="4D3673"/>
    <s v="JAANKR55LK7101560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1"/>
    <x v="1"/>
    <s v="LES19-5848"/>
    <s v="4B3699"/>
    <s v="JAANKR55LK7101466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2"/>
    <x v="1"/>
    <s v="LES19-6948"/>
    <s v="4B3678"/>
    <s v="JAANKR55LK7101483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3"/>
    <x v="1"/>
    <s v="OK17-148"/>
    <s v="PKB672683"/>
    <s v="SB308PK01211151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4"/>
    <x v="1"/>
    <s v="OK18-348"/>
    <s v="PKB719295"/>
    <s v="SB308PK01257801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5"/>
    <x v="1"/>
    <s v="ADR-888"/>
    <s v="1GD0954231"/>
    <s v="GUN126R-5544894"/>
    <d v="2021-01-08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6"/>
    <x v="1"/>
    <s v="OK20-103"/>
    <s v="6R126241"/>
    <s v="NF1AET306H1026080"/>
    <d v="2021-01-09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7"/>
    <x v="1"/>
    <s v="OK20-104"/>
    <s v="6R126255"/>
    <s v="NF1AET306H1026234"/>
    <d v="2021-01-09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8"/>
    <x v="1"/>
    <s v="OKS19-148"/>
    <s v="3U7676"/>
    <s v="JAANKR55LJ7102026"/>
    <d v="2021-01-09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29"/>
    <x v="1"/>
    <s v="LES19-6848"/>
    <s v="4B3710"/>
    <s v="JAANKR55LK7101467"/>
    <d v="2021-01-16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0"/>
    <x v="1"/>
    <s v="AFW-888"/>
    <s v="1UR0753802"/>
    <s v="URJ2024174046"/>
    <d v="2022-01-01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1"/>
    <x v="1"/>
    <s v="LED17-848"/>
    <s v="Q322174"/>
    <n v="7021252"/>
    <d v="2022-01-01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2"/>
    <x v="1"/>
    <s v="ALY-771"/>
    <n v="236220"/>
    <n v="10136239"/>
    <d v="2022-01-01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3"/>
    <x v="1"/>
    <s v="ALJ-773"/>
    <n v="236226"/>
    <n v="10136248"/>
    <d v="2022-01-01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4"/>
    <x v="1"/>
    <s v="ALJ-774"/>
    <s v="LHE-236222"/>
    <n v="10136072"/>
    <d v="2022-01-01T00:00:00"/>
    <n v="7500"/>
    <s v="Manual Adjust"/>
    <x v="21"/>
    <s v="Eligible"/>
    <n v="7500"/>
    <n v="7500"/>
    <d v="2026-01-06T00:00:00"/>
    <s v="ALIZA.WALEED"/>
    <s v="Manually"/>
    <s v="Cash Deposit"/>
    <s v="Renewal"/>
    <s v="-"/>
    <s v="-"/>
    <m/>
  </r>
  <r>
    <n v="735"/>
    <x v="1"/>
    <s v="RNG17-59"/>
    <n v="854940"/>
    <n v="9458176"/>
    <d v="2024-12-11T00:00:00"/>
    <n v="8500"/>
    <s v="Manual Adjust"/>
    <x v="21"/>
    <s v="Eligible"/>
    <n v="8500"/>
    <n v="8500"/>
    <d v="2026-01-27T00:00:00"/>
    <s v="ALIZA.WALEED"/>
    <s v="Manually"/>
    <s v="Online Transfer"/>
    <s v="Renewal"/>
    <s v="-"/>
    <s v="-"/>
    <m/>
  </r>
  <r>
    <n v="736"/>
    <x v="1"/>
    <s v="ACM-430"/>
    <s v="3E0747079"/>
    <n v="9045440"/>
    <d v="2022-12-20T00:00:00"/>
    <n v="8000"/>
    <s v="Manual Adjust"/>
    <x v="21"/>
    <s v="Eligible"/>
    <n v="8000"/>
    <n v="8000"/>
    <d v="2026-01-05T00:00:00"/>
    <s v="ALIZA.WALEED"/>
    <s v="Manually"/>
    <s v="Cheque"/>
    <s v="Renewal"/>
    <s v="-"/>
    <s v="-"/>
    <m/>
  </r>
  <r>
    <n v="737"/>
    <x v="1"/>
    <s v="BBU-806"/>
    <s v="Z044441"/>
    <n v="2193421"/>
    <d v="2022-12-20T00:00:00"/>
    <n v="8000"/>
    <s v="Manual Adjust"/>
    <x v="21"/>
    <s v="Eligible"/>
    <n v="8000"/>
    <n v="8000"/>
    <d v="2026-01-05T00:00:00"/>
    <s v="ALIZA.WALEED"/>
    <s v="Manually"/>
    <s v="Cheque"/>
    <s v="Renewal"/>
    <s v="-"/>
    <s v="-"/>
    <m/>
  </r>
  <r>
    <n v="738"/>
    <x v="1"/>
    <s v="JV-7556"/>
    <s v="4HF1-0AV160"/>
    <s v="PK7100679"/>
    <d v="2022-12-20T00:00:00"/>
    <n v="8000"/>
    <s v="Manual Adjust"/>
    <x v="21"/>
    <s v="Eligible"/>
    <n v="8000"/>
    <n v="8000"/>
    <d v="2026-01-05T00:00:00"/>
    <s v="ALIZA.WALEED"/>
    <s v="Manually"/>
    <s v="Cheque"/>
    <s v="Renewal"/>
    <s v="-"/>
    <s v="-"/>
    <m/>
  </r>
  <r>
    <n v="739"/>
    <x v="1"/>
    <s v="JV-8426"/>
    <s v="4HF1-DEM558"/>
    <n v="7100672"/>
    <d v="2022-12-20T00:00:00"/>
    <n v="8000"/>
    <s v="Manual Adjust"/>
    <x v="21"/>
    <s v="Eligible"/>
    <n v="8000"/>
    <n v="8000"/>
    <d v="2026-01-05T00:00:00"/>
    <s v="ALIZA.WALEED"/>
    <s v="Manually"/>
    <s v="Cheque"/>
    <s v="Renewal"/>
    <s v="-"/>
    <s v="-"/>
    <m/>
  </r>
  <r>
    <n v="740"/>
    <x v="1"/>
    <s v="TMM-466"/>
    <n v="10359"/>
    <n v="14389"/>
    <d v="2021-12-22T00:00:00"/>
    <n v="8000"/>
    <s v="Manual Adjust"/>
    <x v="21"/>
    <s v="Eligible"/>
    <n v="8000"/>
    <n v="8000"/>
    <d v="2026-01-28T00:00:00"/>
    <s v="ALIZA.WALEED"/>
    <s v="Manually"/>
    <s v="Online Transfer"/>
    <s v="Renewal"/>
    <s v="-"/>
    <s v="-"/>
    <m/>
  </r>
  <r>
    <n v="741"/>
    <x v="1"/>
    <s v="BVM-886"/>
    <s v="2A44432"/>
    <n v="9516457"/>
    <s v="2022-01-13 12:19:29"/>
    <n v="13000"/>
    <s v="Accepted"/>
    <x v="22"/>
    <s v="Eligible"/>
    <n v="13000"/>
    <n v="13000"/>
    <d v="2026-01-30T00:00:00"/>
    <s v="FIZA.SHEIKH"/>
    <s v="Accepted"/>
    <s v="Online Transfer"/>
    <s v="Renewal"/>
    <s v="-"/>
    <s v="-"/>
    <n v="0"/>
  </r>
  <r>
    <n v="742"/>
    <x v="1"/>
    <s v="LE10-8156"/>
    <n v="1732253"/>
    <n v="123102"/>
    <s v="2022-02-11 18:52:53"/>
    <n v="13000"/>
    <s v="Accepted"/>
    <x v="22"/>
    <s v="Eligible"/>
    <n v="13000"/>
    <n v="13000"/>
    <d v="2026-01-30T00:00:00"/>
    <s v="FIZA.SHEIKH"/>
    <s v="Accepted"/>
    <s v="Online Transfer"/>
    <s v="Renewal"/>
    <s v="-"/>
    <s v="-"/>
    <n v="0"/>
  </r>
  <r>
    <n v="743"/>
    <x v="1"/>
    <s v="ASD-407"/>
    <n v="148927"/>
    <n v="1048926"/>
    <s v="2025-02-06 00:00:00"/>
    <n v="16000"/>
    <s v="Accepted"/>
    <x v="22"/>
    <s v="Eligible"/>
    <n v="16000"/>
    <n v="16000"/>
    <d v="2026-01-30T00:00:00"/>
    <s v="FIZA.SHEIKH"/>
    <s v="Accepted"/>
    <s v="Online Transfer"/>
    <s v="Renewal"/>
    <s v="-"/>
    <s v="-"/>
    <n v="0"/>
  </r>
  <r>
    <n v="744"/>
    <x v="1"/>
    <s v="BNZ-445"/>
    <s v="Z532478"/>
    <n v="4158457"/>
    <s v="2023-01-23 15:39:46"/>
    <n v="13000"/>
    <s v="Accepted"/>
    <x v="22"/>
    <s v="Eligible"/>
    <n v="13000"/>
    <n v="13000"/>
    <d v="2026-01-30T00:00:00"/>
    <s v="FIZA.SHEIKH"/>
    <s v="Accepted"/>
    <s v="Online Transfer"/>
    <s v="Renewal"/>
    <s v="-"/>
    <s v="-"/>
    <n v="0"/>
  </r>
  <r>
    <n v="745"/>
    <x v="1"/>
    <s v="BVH-410"/>
    <n v="200998"/>
    <n v="1101011"/>
    <s v="2022-02-11 13:03:41"/>
    <n v="16000"/>
    <s v="Accepted"/>
    <x v="22"/>
    <s v="Eligible"/>
    <n v="16000"/>
    <n v="16000"/>
    <d v="2026-01-29T00:00:00"/>
    <s v="FIZA.SHEIKH"/>
    <s v="Accepted"/>
    <s v="Online Transfer"/>
    <s v="Renewal"/>
    <s v="-"/>
    <s v="-"/>
    <n v="0"/>
  </r>
  <r>
    <n v="746"/>
    <x v="1"/>
    <s v="BH-8338"/>
    <n v="5920061"/>
    <n v="1220051"/>
    <s v="2025-02-03 00:00:00"/>
    <n v="12000"/>
    <s v="Accepted"/>
    <x v="22"/>
    <s v="Eligible"/>
    <n v="12000"/>
    <n v="12000"/>
    <d v="2026-01-29T00:00:00"/>
    <s v="FIZA.SHEIKH"/>
    <s v="Accepted"/>
    <s v="Online Transfer"/>
    <s v="Renewal"/>
    <s v="-"/>
    <s v="-"/>
    <n v="0"/>
  </r>
  <r>
    <n v="747"/>
    <x v="1"/>
    <s v="KW-8064"/>
    <s v="1GD0454836"/>
    <s v="GUN126R-5531146"/>
    <s v="2022-02-09 16:06:11"/>
    <n v="13000"/>
    <s v="Accepted"/>
    <x v="22"/>
    <s v="Eligible"/>
    <n v="13000"/>
    <n v="13000"/>
    <d v="2026-01-29T00:00:00"/>
    <s v="FIZA.SHEIKH"/>
    <s v="Accepted"/>
    <s v="Online Transfer"/>
    <s v="Renewal"/>
    <s v="-"/>
    <s v="-"/>
    <n v="0"/>
  </r>
  <r>
    <n v="748"/>
    <x v="1"/>
    <s v="AHK-796"/>
    <n v="192541"/>
    <n v="10092520"/>
    <s v="2022-02-12 13:54:10"/>
    <n v="11000"/>
    <s v="Accepted"/>
    <x v="22"/>
    <s v="Eligible"/>
    <n v="11000"/>
    <n v="11000"/>
    <d v="2026-01-29T00:00:00"/>
    <s v="FIZA.SHEIKH"/>
    <s v="Accepted"/>
    <s v="Online Transfer"/>
    <s v="Renewal"/>
    <s v="-"/>
    <s v="-"/>
    <n v="0"/>
  </r>
  <r>
    <n v="749"/>
    <x v="1"/>
    <s v="BRD-641"/>
    <s v="G3LAKP132915"/>
    <s v="NNATA52AZKP700338"/>
    <s v="2022-02-11 11:22:12"/>
    <n v="13500"/>
    <s v="Accepted"/>
    <x v="22"/>
    <s v="Eligible"/>
    <n v="13500"/>
    <n v="13500"/>
    <d v="2026-01-29T00:00:00"/>
    <s v="FIZA.SHEIKH"/>
    <s v="Accepted"/>
    <s v="Online Transfer"/>
    <s v="Renewal"/>
    <s v="-"/>
    <s v="-"/>
    <n v="0"/>
  </r>
  <r>
    <n v="750"/>
    <x v="1"/>
    <s v="ASK-364"/>
    <n v="16917025"/>
    <s v="R069141"/>
    <s v="2021-01-28 19:09:20"/>
    <n v="16000"/>
    <s v="Accepted"/>
    <x v="22"/>
    <s v="Eligible"/>
    <n v="16000"/>
    <n v="16000"/>
    <d v="2026-01-29T00:00:00"/>
    <s v="FIZA.SHEIKH"/>
    <s v="Accepted"/>
    <s v="Online Transfer"/>
    <s v="Renewal"/>
    <s v="-"/>
    <s v="-"/>
    <n v="0"/>
  </r>
  <r>
    <n v="751"/>
    <x v="1"/>
    <s v="LHE1732173"/>
    <s v="GD0929241"/>
    <s v="094635"/>
    <s v="2023-01-09 17:23:00"/>
    <n v="12500"/>
    <s v="Accepted"/>
    <x v="22"/>
    <s v="Eligible"/>
    <n v="12500"/>
    <n v="12500"/>
    <d v="2026-01-22T00:00:00"/>
    <s v="FIZA.SHEIKH"/>
    <s v="Accepted"/>
    <s v="Online Transfer"/>
    <s v="Renewal"/>
    <s v="-"/>
    <s v="-"/>
    <n v="0"/>
  </r>
  <r>
    <n v="752"/>
    <x v="1"/>
    <s v="BVV-423"/>
    <n v="6931528"/>
    <s v="R084100"/>
    <s v="2022-02-10 19:27:34"/>
    <n v="13000"/>
    <s v="Accepted"/>
    <x v="22"/>
    <s v="Eligible"/>
    <n v="13000"/>
    <n v="13000"/>
    <d v="2026-01-28T00:00:00"/>
    <s v="FIZA.SHEIKH"/>
    <s v="Accepted"/>
    <s v="Online Transfer"/>
    <s v="Renewal"/>
    <s v="-"/>
    <s v="-"/>
    <n v="0"/>
  </r>
  <r>
    <n v="753"/>
    <x v="1"/>
    <s v="AVA-020"/>
    <n v="4220362"/>
    <n v="81164"/>
    <s v="2023-02-02 13:26:00"/>
    <n v="16000"/>
    <s v="Accepted"/>
    <x v="22"/>
    <s v="Eligible"/>
    <n v="16000"/>
    <n v="16000"/>
    <d v="2026-01-28T00:00:00"/>
    <s v="FIZA.SHEIKH"/>
    <s v="Accepted"/>
    <s v="Cash Deposit"/>
    <s v="Renewal"/>
    <s v="-"/>
    <s v="-"/>
    <n v="0"/>
  </r>
  <r>
    <n v="754"/>
    <x v="1"/>
    <s v="AZX-630"/>
    <n v="5421931"/>
    <s v="R139636"/>
    <s v="2022-02-04 16:27:45"/>
    <n v="13000"/>
    <s v="Accepted"/>
    <x v="22"/>
    <s v="Eligible"/>
    <n v="13000"/>
    <n v="13000"/>
    <d v="2026-01-28T00:00:00"/>
    <s v="FIZA.SHEIKH"/>
    <s v="Accepted"/>
    <s v="Online Transfer"/>
    <s v="Renewal"/>
    <s v="-"/>
    <s v="-"/>
    <n v="0"/>
  </r>
  <r>
    <n v="755"/>
    <x v="1"/>
    <s v="AXB-060"/>
    <n v="1004044"/>
    <s v="R011299"/>
    <s v="2023-02-07 16:36:00"/>
    <n v="16000"/>
    <s v="Accepted"/>
    <x v="22"/>
    <s v="Eligible"/>
    <n v="16000"/>
    <n v="16000"/>
    <d v="2026-01-23T00:00:00"/>
    <s v="FIZA.SHEIKH"/>
    <s v="Accepted"/>
    <s v="Online Transfer"/>
    <s v="Renewal"/>
    <s v="-"/>
    <s v="-"/>
    <n v="0"/>
  </r>
  <r>
    <n v="756"/>
    <x v="1"/>
    <s v="AVD-814"/>
    <s v="Q352701"/>
    <s v="ZRE172R-7051843"/>
    <s v="2025-01-28 00:00:00"/>
    <n v="13000"/>
    <s v="Accepted"/>
    <x v="22"/>
    <s v="Eligible"/>
    <n v="13000"/>
    <n v="13000"/>
    <d v="2026-01-28T00:00:00"/>
    <s v="FIZA.SHEIKH"/>
    <s v="Accepted"/>
    <s v="Online Transfer"/>
    <s v="Renewal"/>
    <s v="-"/>
    <s v="-"/>
    <n v="0"/>
  </r>
  <r>
    <n v="757"/>
    <x v="1"/>
    <s v="BVQ-535"/>
    <s v="Z16930955"/>
    <s v="R083492"/>
    <s v="2022-01-27 10:39:25"/>
    <n v="16000"/>
    <s v="Accepted"/>
    <x v="22"/>
    <s v="Eligible"/>
    <n v="16000"/>
    <n v="16000"/>
    <d v="2026-01-27T00:00:00"/>
    <s v="FIZA.SHEIKH"/>
    <s v="Accepted"/>
    <s v="Online Transfer"/>
    <s v="Renewal"/>
    <s v="-"/>
    <s v="-"/>
    <n v="0"/>
  </r>
  <r>
    <n v="758"/>
    <x v="1"/>
    <s v="KHI1610215"/>
    <s v="2A38755"/>
    <s v="NSP150R-7024285"/>
    <s v="2023-02-02 12:30:00"/>
    <n v="11000"/>
    <s v="Accepted"/>
    <x v="22"/>
    <s v="Eligible"/>
    <n v="11000"/>
    <n v="11000"/>
    <d v="2026-01-27T00:00:00"/>
    <s v="FIZA.SHEIKH"/>
    <s v="Accepted"/>
    <s v="Online Transfer"/>
    <s v="Renewal"/>
    <s v="-"/>
    <s v="-"/>
    <n v="0"/>
  </r>
  <r>
    <n v="759"/>
    <x v="1"/>
    <s v="APF-554"/>
    <n v="4422237"/>
    <n v="3218182"/>
    <s v="2020-01-29 15:34:39"/>
    <n v="16000"/>
    <s v="Accepted"/>
    <x v="22"/>
    <s v="Eligible"/>
    <n v="16000"/>
    <n v="16000"/>
    <d v="2026-01-27T00:00:00"/>
    <s v="FIZA.SHEIKH"/>
    <s v="Accepted"/>
    <s v="Online Transfer"/>
    <s v="Renewal"/>
    <s v="-"/>
    <s v="-"/>
    <n v="0"/>
  </r>
  <r>
    <n v="760"/>
    <x v="1"/>
    <s v="BAZ-242"/>
    <s v="Y930531"/>
    <n v="2181866"/>
    <s v="2021-01-26 16:03:11"/>
    <n v="11000"/>
    <s v="Accepted"/>
    <x v="22"/>
    <s v="Eligible"/>
    <n v="11000"/>
    <n v="11000"/>
    <d v="2026-01-27T00:00:00"/>
    <s v="FIZA.SHEIKH"/>
    <s v="Accepted"/>
    <s v="Online Transfer"/>
    <s v="Renewal"/>
    <s v="-"/>
    <s v="-"/>
    <n v="0"/>
  </r>
  <r>
    <n v="761"/>
    <x v="1"/>
    <s v="BVB-997"/>
    <s v="B223241"/>
    <s v="PK10123238"/>
    <s v="2025-01-30 00:00:00"/>
    <n v="16000"/>
    <s v="Accepted"/>
    <x v="22"/>
    <s v="Eligible"/>
    <n v="16000"/>
    <n v="16000"/>
    <d v="2026-01-27T00:00:00"/>
    <s v="FIZA.SHEIKH"/>
    <s v="Accepted"/>
    <s v="Online Transfer"/>
    <s v="Renewal"/>
    <s v="-"/>
    <s v="-"/>
    <n v="0"/>
  </r>
  <r>
    <n v="762"/>
    <x v="1"/>
    <s v="SRG712176"/>
    <s v="Q070663"/>
    <n v="6048219"/>
    <s v="2021-01-07 15:58:33"/>
    <n v="11000"/>
    <s v="Accepted"/>
    <x v="22"/>
    <s v="Eligible"/>
    <n v="11000"/>
    <n v="11000"/>
    <d v="2026-01-27T00:00:00"/>
    <s v="FIZA.SHEIKH"/>
    <s v="Accepted"/>
    <s v="Online Transfer"/>
    <s v="Renewal"/>
    <s v="-"/>
    <s v="-"/>
    <n v="0"/>
  </r>
  <r>
    <n v="763"/>
    <x v="1"/>
    <s v="BK-6469"/>
    <s v="2TRA926175"/>
    <s v="0444616"/>
    <s v="2022-01-14 15:20:27"/>
    <n v="14000"/>
    <s v="Accepted"/>
    <x v="22"/>
    <s v="Eligible"/>
    <n v="14000"/>
    <n v="14000"/>
    <d v="2026-01-23T00:00:00"/>
    <s v="FIZA.SHEIKH"/>
    <s v="Accepted"/>
    <s v="Cheque"/>
    <s v="Renewal"/>
    <s v="-"/>
    <s v="-"/>
    <n v="0"/>
  </r>
  <r>
    <n v="764"/>
    <x v="1"/>
    <s v="BTA-403"/>
    <s v="KF-JS72586"/>
    <s v="LA3505-0052229"/>
    <s v="2021-02-06 13:35:03"/>
    <n v="12000"/>
    <s v="Accepted"/>
    <x v="22"/>
    <s v="Eligible"/>
    <n v="12000"/>
    <n v="12000"/>
    <d v="2026-01-26T00:00:00"/>
    <s v="FIZA.SHEIKH"/>
    <s v="Accepted"/>
    <s v="Online Transfer"/>
    <s v="Renewal"/>
    <s v="-"/>
    <s v="-"/>
    <n v="0"/>
  </r>
  <r>
    <n v="765"/>
    <x v="1"/>
    <s v="BYJ-188"/>
    <n v="51017091"/>
    <s v="R030469"/>
    <s v="2023-02-06 12:56:54"/>
    <n v="15000"/>
    <s v="Accepted"/>
    <x v="22"/>
    <s v="Eligible"/>
    <n v="15000"/>
    <n v="15000"/>
    <d v="2026-01-26T00:00:00"/>
    <s v="FIZA.SHEIKH"/>
    <s v="Accepted"/>
    <s v="Cash Deposit"/>
    <s v="Renewal"/>
    <s v="-"/>
    <s v="-"/>
    <n v="0"/>
  </r>
  <r>
    <n v="766"/>
    <x v="1"/>
    <s v="BNY-353"/>
    <s v="LEB-3406619"/>
    <n v="1016589"/>
    <s v="2025-01-29 00:00:00"/>
    <n v="13000"/>
    <s v="Accepted"/>
    <x v="22"/>
    <s v="Eligible"/>
    <n v="13000"/>
    <n v="13000"/>
    <d v="2026-01-22T00:00:00"/>
    <s v="FIZA.SHEIKH"/>
    <s v="Accepted"/>
    <s v="Online Transfer"/>
    <s v="Renewal"/>
    <s v="-"/>
    <s v="-"/>
    <n v="0"/>
  </r>
  <r>
    <n v="767"/>
    <x v="1"/>
    <s v="AJU-533"/>
    <n v="81007417"/>
    <s v="R018033"/>
    <s v="2023-02-06 11:34:43"/>
    <n v="16000"/>
    <s v="Accepted"/>
    <x v="22"/>
    <s v="Eligible"/>
    <n v="16000"/>
    <n v="16000"/>
    <d v="2026-01-25T00:00:00"/>
    <s v="FIZA.SHEIKH"/>
    <s v="Accepted"/>
    <s v="Online Transfer"/>
    <s v="Renewal"/>
    <s v="-"/>
    <s v="-"/>
    <n v="0"/>
  </r>
  <r>
    <n v="768"/>
    <x v="1"/>
    <s v="BVK-513"/>
    <s v="R203612"/>
    <s v="H1103517"/>
    <s v="2025-02-07 00:00:00"/>
    <n v="16000"/>
    <s v="Accepted"/>
    <x v="22"/>
    <s v="Eligible"/>
    <n v="16000"/>
    <n v="16000"/>
    <d v="2026-01-24T00:00:00"/>
    <s v="FIZA.SHEIKH"/>
    <s v="Accepted"/>
    <s v="Online Transfer"/>
    <s v="Renewal"/>
    <s v="-"/>
    <s v="-"/>
    <n v="0"/>
  </r>
  <r>
    <n v="769"/>
    <x v="1"/>
    <s v="BK-1831"/>
    <s v="L15Z14808215"/>
    <s v="NFBDG1834NR024851"/>
    <s v="2022-02-08 13:26:22"/>
    <n v="16000"/>
    <s v="Accepted"/>
    <x v="22"/>
    <s v="Eligible"/>
    <n v="16000"/>
    <n v="16000"/>
    <d v="2026-01-24T00:00:00"/>
    <s v="FIZA.SHEIKH"/>
    <s v="Accepted"/>
    <s v="Online Transfer"/>
    <s v="Renewal"/>
    <s v="-"/>
    <s v="-"/>
    <n v="0"/>
  </r>
  <r>
    <n v="770"/>
    <x v="1"/>
    <s v="BEW-823"/>
    <n v="69484"/>
    <n v="7046799"/>
    <s v="2024-11-02 19:48:59"/>
    <n v="12000"/>
    <s v="Accepted"/>
    <x v="22"/>
    <s v="Eligible"/>
    <n v="12000"/>
    <n v="12000"/>
    <d v="2026-01-28T00:00:00"/>
    <s v="FIZA.SHEIKH"/>
    <s v="Accepted"/>
    <s v="Cheque"/>
    <s v="Renewal"/>
    <s v="-"/>
    <s v="-"/>
    <n v="0"/>
  </r>
  <r>
    <n v="771"/>
    <x v="1"/>
    <s v="BM-0686"/>
    <s v="URJ-1"/>
    <s v="URJ-202-416527"/>
    <s v="2022-01-27 14:59:13"/>
    <n v="9000"/>
    <s v="Accepted"/>
    <x v="22"/>
    <s v="Eligible"/>
    <n v="9000"/>
    <n v="9000"/>
    <d v="2026-01-23T00:00:00"/>
    <s v="FIZA.SHEIKH"/>
    <s v="Accepted"/>
    <s v="Cash Deposit"/>
    <s v="Renewal"/>
    <s v="-"/>
    <s v="-"/>
    <n v="0"/>
  </r>
  <r>
    <n v="772"/>
    <x v="1"/>
    <s v="LEA16A-8227"/>
    <n v="17453714"/>
    <s v="R195936"/>
    <s v="2023-01-12 00:00:00"/>
    <n v="13000"/>
    <s v="Accepted"/>
    <x v="22"/>
    <s v="Eligible"/>
    <n v="13000"/>
    <n v="13000"/>
    <d v="2026-01-23T00:00:00"/>
    <s v="FIZA.SHEIKH"/>
    <s v="Accepted"/>
    <s v="Online Transfer"/>
    <s v="Renewal"/>
    <s v="-"/>
    <s v="-"/>
    <n v="0"/>
  </r>
  <r>
    <n v="773"/>
    <x v="1"/>
    <s v="AEV-132"/>
    <n v="36952"/>
    <n v="7023159"/>
    <s v="2025-01-18 00:00:00"/>
    <n v="10000"/>
    <s v="Accepted"/>
    <x v="22"/>
    <s v="Eligible"/>
    <n v="10000"/>
    <n v="10000"/>
    <d v="2026-01-23T00:00:00"/>
    <s v="FIZA.SHEIKH"/>
    <s v="Accepted"/>
    <s v="Cash Deposit"/>
    <s v="Renewal"/>
    <s v="-"/>
    <s v="-"/>
    <n v="0"/>
  </r>
  <r>
    <n v="774"/>
    <x v="1"/>
    <s v="AYF-168"/>
    <n v="748946"/>
    <n v="300093"/>
    <s v="2024-01-22 11:42:41"/>
    <n v="14500"/>
    <s v="Accepted"/>
    <x v="22"/>
    <s v="Eligible"/>
    <n v="14500"/>
    <n v="14500"/>
    <d v="2026-01-23T00:00:00"/>
    <s v="FIZA.SHEIKH"/>
    <s v="Accepted"/>
    <s v="Online Transfer"/>
    <s v="Renewal"/>
    <s v="-"/>
    <s v="-"/>
    <n v="0"/>
  </r>
  <r>
    <n v="775"/>
    <x v="1"/>
    <s v="ISL2512274"/>
    <n v="204022"/>
    <n v="1103715"/>
    <s v="2022-01-25 17:04:41"/>
    <n v="12000"/>
    <s v="Accepted"/>
    <x v="22"/>
    <s v="Eligible"/>
    <n v="12000"/>
    <n v="12000"/>
    <d v="2026-01-23T00:00:00"/>
    <s v="FIZA.SHEIKH"/>
    <s v="Accepted"/>
    <s v="Online Transfer"/>
    <s v="Renewal"/>
    <s v="-"/>
    <s v="-"/>
    <n v="0"/>
  </r>
  <r>
    <n v="776"/>
    <x v="1"/>
    <s v="LA-1067"/>
    <s v="1GD-0958396"/>
    <s v="GUN126R-5544839"/>
    <s v="2026-01-23 00:00:00"/>
    <n v="13000"/>
    <s v="Accepted"/>
    <x v="22"/>
    <s v="Eligible"/>
    <n v="13000"/>
    <n v="13000"/>
    <d v="2026-01-23T00:00:00"/>
    <s v="FIZA.SHEIKH"/>
    <s v="Accepted"/>
    <s v="Online Transfer"/>
    <s v="Conversion"/>
    <s v="-"/>
    <s v="-"/>
    <n v="0"/>
  </r>
  <r>
    <n v="777"/>
    <x v="1"/>
    <s v="AVW-150"/>
    <s v="6R190629"/>
    <s v="NF1AET306H1090543"/>
    <s v="2025-02-07 00:00:00"/>
    <n v="13000"/>
    <s v="Accepted"/>
    <x v="22"/>
    <s v="Eligible"/>
    <n v="13000"/>
    <n v="13000"/>
    <d v="2026-01-23T00:00:00"/>
    <s v="FIZA.SHEIKH"/>
    <s v="Accepted"/>
    <s v="Online Transfer"/>
    <s v="Renewal"/>
    <s v="-"/>
    <s v="-"/>
    <n v="0"/>
  </r>
  <r>
    <n v="778"/>
    <x v="1"/>
    <s v="AGS-746"/>
    <s v="L12B51006281"/>
    <s v="NFBGN8524MR009661"/>
    <s v="2025-02-04 00:00:00"/>
    <n v="12000"/>
    <s v="Accepted"/>
    <x v="22"/>
    <s v="Eligible"/>
    <n v="12000"/>
    <n v="12000"/>
    <d v="2026-01-22T00:00:00"/>
    <s v="FIZA.SHEIKH"/>
    <s v="Accepted"/>
    <s v="Online Transfer"/>
    <s v="Renewal"/>
    <s v="-"/>
    <s v="-"/>
    <n v="0"/>
  </r>
  <r>
    <n v="779"/>
    <x v="1"/>
    <s v="BAW-451"/>
    <n v="239807"/>
    <n v="10139833"/>
    <s v="2020-01-29 10:40:50"/>
    <n v="12000"/>
    <s v="Accepted"/>
    <x v="22"/>
    <s v="Eligible"/>
    <n v="12000"/>
    <n v="12000"/>
    <d v="2026-01-22T00:00:00"/>
    <s v="FIZA.SHEIKH"/>
    <s v="Accepted"/>
    <s v="Online Transfer"/>
    <s v="Renewal"/>
    <s v="-"/>
    <s v="-"/>
    <n v="0"/>
  </r>
  <r>
    <n v="780"/>
    <x v="1"/>
    <s v="BKX-303"/>
    <s v="R18Z1-2924413"/>
    <s v="NFBC666X-HR027790"/>
    <s v="2024-01-30 00:00:00"/>
    <n v="14000"/>
    <s v="Accepted"/>
    <x v="22"/>
    <s v="Eligible"/>
    <n v="14000"/>
    <n v="14000"/>
    <d v="2026-01-22T00:00:00"/>
    <s v="FIZA.SHEIKH"/>
    <s v="Accepted"/>
    <s v="Online Transfer"/>
    <s v="Renewal"/>
    <s v="-"/>
    <s v="-"/>
    <n v="0"/>
  </r>
  <r>
    <n v="781"/>
    <x v="1"/>
    <s v="BPM-335"/>
    <s v="Q055064"/>
    <s v="ZRE171R-6032584"/>
    <s v="2026-01-22 00:00:00"/>
    <n v="13000"/>
    <s v="Accepted"/>
    <x v="22"/>
    <s v="Eligible"/>
    <n v="13000"/>
    <n v="13000"/>
    <d v="2026-01-22T00:00:00"/>
    <s v="FIZA.SHEIKH"/>
    <s v="Accepted"/>
    <s v="Online Transfer"/>
    <s v="Conversion"/>
    <s v="-"/>
    <s v="-"/>
    <n v="0"/>
  </r>
  <r>
    <n v="782"/>
    <x v="1"/>
    <s v="BMW-70"/>
    <s v="R18Z169294"/>
    <s v="NFBFC6663MR082057"/>
    <s v="2022-01-28 12:24:16"/>
    <n v="13000"/>
    <s v="Accepted"/>
    <x v="22"/>
    <s v="Eligible"/>
    <n v="13000"/>
    <n v="13000"/>
    <d v="2026-01-22T00:00:00"/>
    <s v="FIZA.SHEIKH"/>
    <s v="Accepted"/>
    <s v="Online Transfer"/>
    <s v="Renewal"/>
    <s v="-"/>
    <s v="-"/>
    <n v="0"/>
  </r>
  <r>
    <n v="783"/>
    <x v="1"/>
    <s v="BVN-086"/>
    <s v="Q351562"/>
    <n v="7050722"/>
    <s v="2022-01-24 21:22:42"/>
    <n v="13000"/>
    <s v="Accepted"/>
    <x v="22"/>
    <s v="Eligible"/>
    <n v="13000"/>
    <n v="13000"/>
    <d v="2026-01-22T00:00:00"/>
    <s v="FIZA.SHEIKH"/>
    <s v="Accepted"/>
    <s v="Online Transfer"/>
    <s v="Renewal"/>
    <s v="-"/>
    <s v="-"/>
    <n v="0"/>
  </r>
  <r>
    <n v="784"/>
    <x v="1"/>
    <s v="BUV-338"/>
    <s v="Q081379"/>
    <s v="ZRE171R-6058868"/>
    <s v="2024-01-06 00:00:00"/>
    <n v="13000"/>
    <s v="Accepted"/>
    <x v="22"/>
    <s v="Eligible"/>
    <n v="13000"/>
    <n v="13000"/>
    <d v="2026-01-21T00:00:00"/>
    <s v="FIZA.SHEIKH"/>
    <s v="Accepted"/>
    <s v="Online Transfer"/>
    <s v="Renewal"/>
    <s v="-"/>
    <s v="-"/>
    <n v="0"/>
  </r>
  <r>
    <n v="785"/>
    <x v="1"/>
    <s v="BTP-046"/>
    <s v="2A26362"/>
    <n v="7016001"/>
    <s v="2025-01-29 00:00:00"/>
    <n v="12000"/>
    <s v="Accepted"/>
    <x v="22"/>
    <s v="Eligible"/>
    <n v="12000"/>
    <n v="12000"/>
    <d v="2026-01-21T00:00:00"/>
    <s v="FIZA.SHEIKH"/>
    <s v="Accepted"/>
    <s v="Cash Deposit"/>
    <s v="Renewal"/>
    <s v="-"/>
    <s v="-"/>
    <n v="0"/>
  </r>
  <r>
    <n v="786"/>
    <x v="1"/>
    <s v="LEA14-798"/>
    <n v="12743353"/>
    <s v="LEA14"/>
    <s v="2021-02-03 12:38:56"/>
    <n v="16000"/>
    <s v="Accepted"/>
    <x v="22"/>
    <s v="Eligible"/>
    <n v="16000"/>
    <n v="16000"/>
    <d v="2026-01-21T00:00:00"/>
    <s v="FIZA.SHEIKH"/>
    <s v="Accepted"/>
    <s v="Online Transfer"/>
    <s v="Renewal"/>
    <s v="-"/>
    <s v="-"/>
    <n v="0"/>
  </r>
  <r>
    <n v="787"/>
    <x v="1"/>
    <s v="BUL-937"/>
    <n v="182430"/>
    <n v="1082409"/>
    <s v="2024-12-26 17:22:00"/>
    <n v="11000"/>
    <s v="Accepted"/>
    <x v="22"/>
    <s v="Eligible"/>
    <n v="11000"/>
    <n v="11000"/>
    <d v="2026-01-21T00:00:00"/>
    <s v="FIZA.SHEIKH"/>
    <s v="Accepted"/>
    <s v="Online Transfer"/>
    <s v="Renewal"/>
    <s v="-"/>
    <s v="-"/>
    <n v="0"/>
  </r>
  <r>
    <n v="788"/>
    <x v="1"/>
    <s v="BMB-154"/>
    <s v="L15A79789559"/>
    <s v="NFBGM266XJR222353"/>
    <s v="2022-02-04 12:05:33"/>
    <n v="14000"/>
    <s v="Accepted"/>
    <x v="22"/>
    <s v="Eligible"/>
    <n v="14000"/>
    <n v="14000"/>
    <d v="2026-01-21T00:00:00"/>
    <s v="FIZA.SHEIKH"/>
    <s v="Accepted"/>
    <s v="Online Transfer"/>
    <s v="Renewal"/>
    <s v="-"/>
    <s v="-"/>
    <n v="0"/>
  </r>
  <r>
    <n v="789"/>
    <x v="1"/>
    <s v="LE20-9227"/>
    <n v="114685"/>
    <n v="1014665"/>
    <s v="2024-01-22 10:50:04"/>
    <n v="14000"/>
    <s v="Accepted"/>
    <x v="22"/>
    <s v="Eligible"/>
    <n v="14000"/>
    <n v="14000"/>
    <d v="2026-01-21T00:00:00"/>
    <s v="FIZA.SHEIKH"/>
    <s v="Accepted"/>
    <s v="Online Transfer"/>
    <s v="Renewal"/>
    <s v="-"/>
    <s v="-"/>
    <n v="0"/>
  </r>
  <r>
    <n v="790"/>
    <x v="1"/>
    <s v="AFS-951"/>
    <n v="520068"/>
    <n v="1004088"/>
    <s v="2022-12-30 15:58:00"/>
    <n v="13000"/>
    <s v="Accepted"/>
    <x v="22"/>
    <s v="Eligible"/>
    <n v="13000"/>
    <n v="13000"/>
    <d v="2026-01-21T00:00:00"/>
    <s v="FIZA.SHEIKH"/>
    <s v="Accepted"/>
    <s v="Online Transfer"/>
    <s v="Renewal"/>
    <s v="-"/>
    <s v="-"/>
    <n v="0"/>
  </r>
  <r>
    <n v="791"/>
    <x v="1"/>
    <s v="AXY-55"/>
    <s v="1GD5077729"/>
    <n v="1096978"/>
    <s v="2025-01-06 00:00:00"/>
    <n v="13000"/>
    <s v="Accepted"/>
    <x v="22"/>
    <s v="Eligible"/>
    <n v="13000"/>
    <n v="13000"/>
    <d v="2026-01-20T00:00:00"/>
    <s v="FIZA.SHEIKH"/>
    <s v="Accepted"/>
    <s v="Online Transfer"/>
    <s v="Renewal"/>
    <s v="-"/>
    <s v="-"/>
    <n v="0"/>
  </r>
  <r>
    <n v="792"/>
    <x v="1"/>
    <s v="ASJ-833"/>
    <s v="Q071258"/>
    <n v="6048753"/>
    <s v="2021-01-26 11:14:42"/>
    <n v="10000"/>
    <s v="Accepted"/>
    <x v="22"/>
    <s v="Eligible"/>
    <n v="10000"/>
    <n v="10000"/>
    <d v="2026-01-20T00:00:00"/>
    <s v="FIZA.SHEIKH"/>
    <s v="Accepted"/>
    <s v="Online Transfer"/>
    <s v="Renewal"/>
    <s v="-"/>
    <s v="-"/>
    <n v="0"/>
  </r>
  <r>
    <n v="793"/>
    <x v="1"/>
    <s v="AWU-962"/>
    <s v="2A43854"/>
    <n v="9516285"/>
    <s v="2022-02-03 12:06:12"/>
    <n v="16000"/>
    <s v="Accepted"/>
    <x v="22"/>
    <s v="Eligible"/>
    <n v="16000"/>
    <n v="16000"/>
    <d v="2026-01-20T00:00:00"/>
    <s v="FIZA.SHEIKH"/>
    <s v="Accepted"/>
    <s v="Online Transfer"/>
    <s v="Renewal"/>
    <s v="-"/>
    <s v="-"/>
    <n v="0"/>
  </r>
  <r>
    <n v="794"/>
    <x v="1"/>
    <s v="AVW-497"/>
    <n v="343428"/>
    <n v="509259"/>
    <s v="2022-01-31 10:38:00"/>
    <n v="12000"/>
    <s v="Accepted"/>
    <x v="22"/>
    <s v="Eligible"/>
    <n v="12000"/>
    <n v="12000"/>
    <d v="2026-01-20T00:00:00"/>
    <s v="FIZA.SHEIKH"/>
    <s v="Accepted"/>
    <s v="Online Transfer"/>
    <s v="Renewal"/>
    <s v="-"/>
    <s v="-"/>
    <n v="0"/>
  </r>
  <r>
    <n v="795"/>
    <x v="1"/>
    <s v="BUC-837"/>
    <s v="2A32794"/>
    <n v="9512444"/>
    <s v="2025-01-23 00:00:00"/>
    <n v="14000"/>
    <s v="Accepted"/>
    <x v="22"/>
    <s v="Eligible"/>
    <n v="14000"/>
    <n v="14000"/>
    <d v="2026-01-20T00:00:00"/>
    <s v="FIZA.SHEIKH"/>
    <s v="Accepted"/>
    <s v="Online Transfer"/>
    <s v="Renewal"/>
    <s v="-"/>
    <s v="-"/>
    <n v="0"/>
  </r>
  <r>
    <n v="796"/>
    <x v="1"/>
    <s v="BAJ-409"/>
    <s v="6R248648"/>
    <s v="NF1AET306H1148644"/>
    <s v="2023-01-24 00:00:00"/>
    <n v="13000"/>
    <s v="Accepted"/>
    <x v="22"/>
    <s v="Eligible"/>
    <n v="13000"/>
    <n v="13000"/>
    <d v="2026-01-20T00:00:00"/>
    <s v="FIZA.SHEIKH"/>
    <s v="Accepted"/>
    <s v="Online Transfer"/>
    <s v="Renewal"/>
    <s v="-"/>
    <s v="-"/>
    <n v="0"/>
  </r>
  <r>
    <n v="797"/>
    <x v="1"/>
    <s v="BXP-299"/>
    <s v="2A41839"/>
    <s v="NSP150R-7026290"/>
    <s v="2025-01-29 00:00:00"/>
    <n v="13000"/>
    <s v="Accepted"/>
    <x v="22"/>
    <s v="Eligible"/>
    <n v="13000"/>
    <n v="13000"/>
    <d v="2026-01-19T00:00:00"/>
    <s v="FIZA.SHEIKH"/>
    <s v="Accepted"/>
    <s v="Online Transfer"/>
    <s v="Renewal"/>
    <s v="-"/>
    <s v="-"/>
    <n v="0"/>
  </r>
  <r>
    <n v="798"/>
    <x v="1"/>
    <s v="LHE122259"/>
    <n v="228388"/>
    <n v="10128406"/>
    <s v="2022-02-01 16:06:06"/>
    <n v="16000"/>
    <s v="Accepted"/>
    <x v="22"/>
    <s v="Eligible"/>
    <n v="16000"/>
    <n v="16000"/>
    <d v="2026-01-20T00:00:00"/>
    <s v="FIZA.SHEIKH"/>
    <s v="Accepted"/>
    <s v="Online Transfer"/>
    <s v="Renewal"/>
    <s v="-"/>
    <s v="-"/>
    <n v="0"/>
  </r>
  <r>
    <n v="799"/>
    <x v="1"/>
    <s v="BLK-761"/>
    <s v="KN0336"/>
    <n v="256550"/>
    <s v="2026-01-19 00:00:00"/>
    <n v="13000"/>
    <s v="Accepted"/>
    <x v="22"/>
    <s v="Eligible"/>
    <n v="13000"/>
    <n v="13000"/>
    <d v="2026-01-19T00:00:00"/>
    <s v="FIZA.SHEIKH"/>
    <s v="Accepted"/>
    <s v="Online Transfer"/>
    <s v="Conversion"/>
    <s v="-"/>
    <s v="-"/>
    <n v="0"/>
  </r>
  <r>
    <n v="800"/>
    <x v="1"/>
    <s v="BVC-398"/>
    <s v="Q354678"/>
    <n v="7053821"/>
    <s v="2021-01-27 17:35:00"/>
    <n v="16000"/>
    <s v="Accepted"/>
    <x v="22"/>
    <s v="Eligible"/>
    <n v="16000"/>
    <n v="16000"/>
    <d v="2026-01-17T00:00:00"/>
    <s v="FIZA.SHEIKH"/>
    <s v="Accepted"/>
    <s v="Online Transfer"/>
    <s v="Renewal"/>
    <s v="-"/>
    <s v="-"/>
    <n v="0"/>
  </r>
  <r>
    <n v="801"/>
    <x v="1"/>
    <s v="UJ-533"/>
    <n v="4308033"/>
    <s v="BR123949"/>
    <s v="2024-01-20 12:38:33"/>
    <n v="14000"/>
    <s v="Accepted"/>
    <x v="22"/>
    <s v="Eligible"/>
    <n v="14000"/>
    <n v="14000"/>
    <d v="2026-01-19T00:00:00"/>
    <s v="FIZA.SHEIKH"/>
    <s v="Accepted"/>
    <s v="Online Transfer"/>
    <s v="Renewal"/>
    <s v="-"/>
    <s v="-"/>
    <n v="0"/>
  </r>
  <r>
    <n v="802"/>
    <x v="1"/>
    <s v="AGB-021"/>
    <n v="514750"/>
    <n v="4140529"/>
    <s v="2022-01-31 17:14:29"/>
    <n v="12000"/>
    <s v="Accepted"/>
    <x v="22"/>
    <s v="Eligible"/>
    <n v="12000"/>
    <n v="12000"/>
    <d v="2026-01-19T00:00:00"/>
    <s v="FIZA.SHEIKH"/>
    <s v="Accepted"/>
    <s v="Online Transfer"/>
    <s v="Renewal"/>
    <s v="-"/>
    <s v="-"/>
    <n v="0"/>
  </r>
  <r>
    <n v="803"/>
    <x v="1"/>
    <s v="BTD-182"/>
    <n v="209877"/>
    <n v="10109894"/>
    <s v="2021-01-30 11:44:16"/>
    <n v="13000"/>
    <s v="Accepted"/>
    <x v="22"/>
    <s v="Eligible"/>
    <n v="13000"/>
    <n v="13000"/>
    <d v="2026-01-19T00:00:00"/>
    <s v="FIZA.SHEIKH"/>
    <s v="Accepted"/>
    <s v="Cash Deposit"/>
    <s v="Renewal"/>
    <s v="-"/>
    <s v="-"/>
    <n v="0"/>
  </r>
  <r>
    <n v="804"/>
    <x v="1"/>
    <s v="AAZ-847"/>
    <n v="145199"/>
    <n v="1045191"/>
    <s v="2022-02-01 18:18:10"/>
    <n v="13000"/>
    <s v="Accepted"/>
    <x v="22"/>
    <s v="Eligible"/>
    <n v="13000"/>
    <n v="13000"/>
    <d v="2026-01-19T00:00:00"/>
    <s v="FIZA.SHEIKH"/>
    <s v="Accepted"/>
    <s v="Online Transfer"/>
    <s v="Renewal"/>
    <s v="-"/>
    <s v="-"/>
    <n v="0"/>
  </r>
  <r>
    <n v="805"/>
    <x v="1"/>
    <s v="KHI122252"/>
    <s v="2A45355"/>
    <n v="9516852"/>
    <s v="2022-02-01 16:15:09"/>
    <n v="16000"/>
    <s v="Accepted"/>
    <x v="22"/>
    <s v="Eligible"/>
    <n v="16000"/>
    <n v="16000"/>
    <d v="2026-01-17T00:00:00"/>
    <s v="FIZA.SHEIKH"/>
    <s v="Accepted"/>
    <s v="Online Transfer"/>
    <s v="Renewal"/>
    <s v="-"/>
    <s v="-"/>
    <n v="0"/>
  </r>
  <r>
    <n v="806"/>
    <x v="1"/>
    <s v="BVK-695"/>
    <n v="233051"/>
    <s v="KP502919"/>
    <s v="2024-01-29 10:40:21"/>
    <n v="14500"/>
    <s v="Accepted"/>
    <x v="22"/>
    <s v="Eligible"/>
    <n v="14500"/>
    <n v="14500"/>
    <d v="2026-01-17T00:00:00"/>
    <s v="FIZA.SHEIKH"/>
    <s v="Accepted"/>
    <s v="Online Transfer"/>
    <s v="Renewal"/>
    <s v="-"/>
    <s v="-"/>
    <n v="0"/>
  </r>
  <r>
    <n v="807"/>
    <x v="1"/>
    <s v="JZ-3889"/>
    <s v="BJ493QH014509"/>
    <s v="MMC0601723"/>
    <s v="2019-12-19 21:24:56"/>
    <n v="13000"/>
    <s v="Accepted"/>
    <x v="22"/>
    <s v="Eligible"/>
    <n v="13000"/>
    <n v="13000"/>
    <d v="2026-01-16T00:00:00"/>
    <s v="FIZA.SHEIKH"/>
    <s v="Accepted"/>
    <s v="Cash Deposit"/>
    <s v="Renewal"/>
    <s v="-"/>
    <s v="-"/>
    <n v="0"/>
  </r>
  <r>
    <n v="808"/>
    <x v="1"/>
    <s v="BJN-331"/>
    <n v="1471624"/>
    <s v="Z115098"/>
    <s v="2019-12-19 19:43:38"/>
    <n v="13000"/>
    <s v="Accepted"/>
    <x v="22"/>
    <s v="Eligible"/>
    <n v="13000"/>
    <n v="13000"/>
    <d v="2026-01-16T00:00:00"/>
    <s v="FIZA.SHEIKH"/>
    <s v="Accepted"/>
    <s v="Cash Deposit"/>
    <s v="Renewal"/>
    <s v="-"/>
    <s v="-"/>
    <n v="0"/>
  </r>
  <r>
    <n v="809"/>
    <x v="1"/>
    <s v="BJJ-333"/>
    <s v="Z485545"/>
    <n v="4112030"/>
    <s v="2019-12-19 21:46:37"/>
    <n v="13000"/>
    <s v="Accepted"/>
    <x v="22"/>
    <s v="Eligible"/>
    <n v="13000"/>
    <n v="13000"/>
    <d v="2026-01-16T00:00:00"/>
    <s v="FIZA.SHEIKH"/>
    <s v="Accepted"/>
    <s v="Cash Deposit"/>
    <s v="Renewal"/>
    <s v="-"/>
    <s v="-"/>
    <n v="0"/>
  </r>
  <r>
    <n v="810"/>
    <x v="1"/>
    <s v="BVF-451"/>
    <n v="16928161"/>
    <s v="080741"/>
    <s v="2025-01-26 00:00:00"/>
    <n v="13000"/>
    <s v="Accepted"/>
    <x v="22"/>
    <s v="Eligible"/>
    <n v="13000"/>
    <n v="13000"/>
    <d v="2026-01-16T00:00:00"/>
    <s v="FIZA.SHEIKH"/>
    <s v="Accepted"/>
    <s v="Online Transfer"/>
    <s v="Renewal"/>
    <s v="-"/>
    <s v="-"/>
    <n v="0"/>
  </r>
  <r>
    <n v="811"/>
    <x v="1"/>
    <s v="ALY-218"/>
    <s v="2A57040"/>
    <n v="7036073"/>
    <s v="2023-01-23 12:30:45"/>
    <n v="13000"/>
    <s v="Accepted"/>
    <x v="22"/>
    <s v="Eligible"/>
    <n v="13000"/>
    <n v="13000"/>
    <d v="2026-01-16T00:00:00"/>
    <s v="FIZA.SHEIKH"/>
    <s v="Accepted"/>
    <s v="Online Transfer"/>
    <s v="Renewal"/>
    <s v="-"/>
    <s v="-"/>
    <n v="0"/>
  </r>
  <r>
    <n v="812"/>
    <x v="1"/>
    <s v="LEF15-8226"/>
    <n v="318149"/>
    <n v="4045489"/>
    <s v="2021-01-07 20:44:26"/>
    <n v="16000"/>
    <s v="Accepted"/>
    <x v="22"/>
    <s v="Eligible"/>
    <n v="16000"/>
    <n v="16000"/>
    <d v="2026-01-16T00:00:00"/>
    <s v="FIZA.SHEIKH"/>
    <s v="Accepted"/>
    <s v="Online Transfer"/>
    <s v="Renewal"/>
    <s v="-"/>
    <s v="-"/>
    <n v="0"/>
  </r>
  <r>
    <n v="813"/>
    <x v="1"/>
    <s v="AHR-718"/>
    <n v="1005593"/>
    <s v="MR008826"/>
    <s v="2022-01-31 14:42:42"/>
    <n v="16000"/>
    <s v="Accepted"/>
    <x v="22"/>
    <s v="Eligible"/>
    <n v="16000"/>
    <n v="16000"/>
    <d v="2026-01-16T00:00:00"/>
    <s v="FIZA.SHEIKH"/>
    <s v="Accepted"/>
    <s v="Online Transfer"/>
    <s v="Renewal"/>
    <s v="-"/>
    <s v="-"/>
    <n v="0"/>
  </r>
  <r>
    <n v="814"/>
    <x v="1"/>
    <s v="BTM-428"/>
    <n v="13050351"/>
    <n v="10050328"/>
    <s v="2022-01-21 19:20:23"/>
    <n v="12500"/>
    <s v="Accepted"/>
    <x v="22"/>
    <s v="Eligible"/>
    <n v="12500"/>
    <n v="12500"/>
    <d v="2026-01-15T00:00:00"/>
    <s v="FIZA.SHEIKH"/>
    <s v="Accepted"/>
    <s v="Online Transfer"/>
    <s v="Renewal"/>
    <s v="-"/>
    <s v="-"/>
    <n v="0"/>
  </r>
  <r>
    <n v="815"/>
    <x v="1"/>
    <s v="BMJ-325"/>
    <s v="Z523295"/>
    <s v="R-4149083"/>
    <s v="2022-01-25 16:35:25"/>
    <n v="13000"/>
    <s v="Accepted"/>
    <x v="22"/>
    <s v="Eligible"/>
    <n v="13000"/>
    <n v="13000"/>
    <d v="2026-01-15T00:00:00"/>
    <s v="FIZA.SHEIKH"/>
    <s v="Accepted"/>
    <s v="Online Transfer"/>
    <s v="Renewal"/>
    <s v="-"/>
    <s v="-"/>
    <n v="0"/>
  </r>
  <r>
    <n v="816"/>
    <x v="1"/>
    <s v="BYW-505"/>
    <s v="R277089"/>
    <s v="H1177090"/>
    <s v="2025-01-29 00:00:00"/>
    <n v="12000"/>
    <s v="Accepted"/>
    <x v="22"/>
    <s v="Eligible"/>
    <n v="12000"/>
    <n v="12000"/>
    <d v="2026-01-15T00:00:00"/>
    <s v="FIZA.SHEIKH"/>
    <s v="Accepted"/>
    <s v="Online Transfer"/>
    <s v="Renewal"/>
    <s v="-"/>
    <s v="-"/>
    <n v="0"/>
  </r>
  <r>
    <n v="817"/>
    <x v="1"/>
    <s v="BYC-490"/>
    <s v="6R253482"/>
    <s v="NF1AET306H1153541"/>
    <s v="2023-01-23 15:13:55"/>
    <n v="14000"/>
    <s v="Accepted"/>
    <x v="22"/>
    <s v="Eligible"/>
    <n v="14000"/>
    <n v="14000"/>
    <d v="2026-01-09T00:00:00"/>
    <s v="FIZA.SHEIKH"/>
    <s v="Accepted"/>
    <s v="Online Transfer"/>
    <s v="Renewal"/>
    <s v="-"/>
    <s v="-"/>
    <n v="0"/>
  </r>
  <r>
    <n v="818"/>
    <x v="1"/>
    <s v="AXC-728"/>
    <s v="01003457"/>
    <s v="009882"/>
    <s v="2022-01-28 14:43:03"/>
    <n v="13000"/>
    <s v="Accepted"/>
    <x v="22"/>
    <s v="Eligible"/>
    <n v="13000"/>
    <n v="13000"/>
    <d v="2026-01-15T00:00:00"/>
    <s v="FIZA.SHEIKH"/>
    <s v="Accepted"/>
    <s v="Online Transfer"/>
    <s v="Renewal"/>
    <s v="-"/>
    <s v="-"/>
    <n v="0"/>
  </r>
  <r>
    <n v="819"/>
    <x v="1"/>
    <s v="BSX-505"/>
    <s v="Z372333"/>
    <n v="4197626"/>
    <s v="2021-01-30 16:21:07"/>
    <n v="16000"/>
    <s v="Accepted"/>
    <x v="22"/>
    <s v="Eligible"/>
    <n v="16000"/>
    <n v="16000"/>
    <d v="2026-01-15T00:00:00"/>
    <s v="FIZA.SHEIKH"/>
    <s v="Accepted"/>
    <s v="Cash Deposit"/>
    <s v="Renewal"/>
    <s v="-"/>
    <s v="-"/>
    <n v="0"/>
  </r>
  <r>
    <n v="820"/>
    <x v="1"/>
    <s v="KHI8-2-2023-91796"/>
    <s v="L15Z14807842"/>
    <s v="NFBDG183XNR024496"/>
    <s v="2022-01-21 17:49:51"/>
    <n v="13000"/>
    <s v="Accepted"/>
    <x v="22"/>
    <s v="Eligible"/>
    <n v="13000"/>
    <n v="13000"/>
    <d v="2026-01-15T00:00:00"/>
    <s v="FIZA.SHEIKH"/>
    <s v="Accepted"/>
    <s v="Online Transfer"/>
    <s v="Renewal"/>
    <s v="-"/>
    <s v="-"/>
    <n v="0"/>
  </r>
  <r>
    <n v="821"/>
    <x v="1"/>
    <s v="KHI921910"/>
    <s v="G341521"/>
    <s v="0096063"/>
    <s v="2024-12-26 00:00:00"/>
    <n v="13000"/>
    <s v="Accepted"/>
    <x v="22"/>
    <s v="Eligible"/>
    <n v="13000"/>
    <n v="13000"/>
    <d v="2026-01-14T00:00:00"/>
    <s v="FIZA.SHEIKH"/>
    <s v="Accepted"/>
    <s v="Online Transfer"/>
    <s v="Renewal"/>
    <s v="-"/>
    <s v="-"/>
    <n v="0"/>
  </r>
  <r>
    <n v="822"/>
    <x v="1"/>
    <s v="AAM-643"/>
    <s v="2A05379"/>
    <n v="7002819"/>
    <s v="2026-01-15 00:00:00"/>
    <n v="14000"/>
    <s v="Accepted"/>
    <x v="22"/>
    <s v="Eligible"/>
    <n v="14000"/>
    <n v="14000"/>
    <d v="2026-01-14T00:00:00"/>
    <s v="FIZA.SHEIKH"/>
    <s v="Accepted"/>
    <s v="Online Transfer"/>
    <s v="Conversion"/>
    <s v="-"/>
    <s v="-"/>
    <n v="0"/>
  </r>
  <r>
    <n v="823"/>
    <x v="1"/>
    <s v="BL-5100"/>
    <s v="G4NAMH317945"/>
    <s v="P514670"/>
    <s v="2022-01-05 11:57:44"/>
    <n v="12000"/>
    <s v="Accepted"/>
    <x v="22"/>
    <s v="Eligible"/>
    <n v="12000"/>
    <n v="12000"/>
    <d v="2026-01-13T00:00:00"/>
    <s v="FIZA.SHEIKH"/>
    <s v="Accepted"/>
    <s v="Online Transfer"/>
    <s v="Renewal"/>
    <s v="-"/>
    <s v="-"/>
    <n v="0"/>
  </r>
  <r>
    <n v="824"/>
    <x v="1"/>
    <s v="AYA-529"/>
    <s v="6R223742"/>
    <n v="1123694"/>
    <s v="2025-01-24 00:00:00"/>
    <n v="16000"/>
    <s v="Accepted"/>
    <x v="22"/>
    <s v="Eligible"/>
    <n v="16000"/>
    <n v="16000"/>
    <d v="2026-01-14T00:00:00"/>
    <s v="FIZA.SHEIKH"/>
    <s v="Accepted"/>
    <s v="Online Transfer"/>
    <s v="Renewal"/>
    <s v="-"/>
    <s v="-"/>
    <n v="0"/>
  </r>
  <r>
    <n v="825"/>
    <x v="1"/>
    <s v="JZ-6736"/>
    <s v="QK028277"/>
    <s v="C603718"/>
    <s v="2021-01-01 14:53:12"/>
    <n v="13000"/>
    <s v="Accepted"/>
    <x v="22"/>
    <s v="Eligible"/>
    <n v="13000"/>
    <n v="13000"/>
    <d v="2026-01-13T00:00:00"/>
    <s v="FIZA.SHEIKH"/>
    <s v="Accepted"/>
    <s v="Cheque Deposit"/>
    <s v="Renewal"/>
    <s v="-"/>
    <s v="-"/>
    <n v="0"/>
  </r>
  <r>
    <n v="826"/>
    <x v="1"/>
    <s v="KHI2512275"/>
    <s v="R18Z16929744"/>
    <s v="R082324"/>
    <s v="2022-01-26 17:30:22"/>
    <n v="16000"/>
    <s v="Accepted"/>
    <x v="22"/>
    <s v="Eligible"/>
    <n v="16000"/>
    <n v="16000"/>
    <d v="2026-01-13T00:00:00"/>
    <s v="FIZA.SHEIKH"/>
    <s v="Accepted"/>
    <s v="Online Transfer"/>
    <s v="Renewal"/>
    <s v="-"/>
    <s v="-"/>
    <n v="0"/>
  </r>
  <r>
    <n v="827"/>
    <x v="1"/>
    <s v="NWB29122182"/>
    <n v="201212"/>
    <n v="1101208"/>
    <s v="2021-12-30 14:59:52"/>
    <n v="13000"/>
    <s v="Accepted"/>
    <x v="22"/>
    <s v="Eligible"/>
    <n v="13000"/>
    <n v="13000"/>
    <d v="2026-01-13T00:00:00"/>
    <s v="FIZA.SHEIKH"/>
    <s v="Accepted"/>
    <s v="Online Transfer"/>
    <s v="Renewal"/>
    <s v="-"/>
    <s v="-"/>
    <n v="0"/>
  </r>
  <r>
    <n v="828"/>
    <x v="1"/>
    <s v="AFJ -950"/>
    <s v="Q326481"/>
    <s v="ZRE172R7025687"/>
    <s v="2026-01-12 00:00:00"/>
    <n v="13000"/>
    <s v="Accepted"/>
    <x v="22"/>
    <s v="Eligible"/>
    <n v="13000"/>
    <n v="13000"/>
    <d v="2026-01-12T00:00:00"/>
    <s v="FIZA.SHEIKH"/>
    <s v="Accepted"/>
    <s v="Online Transfer"/>
    <s v="Conversion"/>
    <s v="-"/>
    <s v="-"/>
    <n v="0"/>
  </r>
  <r>
    <n v="829"/>
    <x v="1"/>
    <s v="KHI2612281"/>
    <s v="G6DCMS293728"/>
    <s v="P700686"/>
    <s v="2022-01-27 12:37:25"/>
    <n v="16000"/>
    <s v="Accepted"/>
    <x v="22"/>
    <s v="Eligible"/>
    <n v="16000"/>
    <n v="16000"/>
    <d v="2026-01-13T00:00:00"/>
    <s v="FIZA.SHEIKH"/>
    <s v="Accepted"/>
    <s v="Online Transfer"/>
    <s v="Renewal"/>
    <s v="-"/>
    <s v="-"/>
    <n v="0"/>
  </r>
  <r>
    <n v="830"/>
    <x v="1"/>
    <s v="AGS-645"/>
    <n v="204410"/>
    <n v="1104279"/>
    <s v="2022-01-03 12:39:49"/>
    <n v="13000"/>
    <s v="Accepted"/>
    <x v="22"/>
    <s v="Eligible"/>
    <n v="13000"/>
    <n v="13000"/>
    <d v="2026-01-12T00:00:00"/>
    <s v="FIZA.SHEIKH"/>
    <s v="Accepted"/>
    <s v="Online Transfer"/>
    <s v="Renewal"/>
    <s v="-"/>
    <s v="-"/>
    <n v="0"/>
  </r>
  <r>
    <n v="831"/>
    <x v="1"/>
    <s v="ABM-342"/>
    <s v="R18Z16916651"/>
    <s v="NFBFC666MR068722"/>
    <s v="2022-12-29 15:31:00"/>
    <n v="16000"/>
    <s v="Accepted"/>
    <x v="22"/>
    <s v="Eligible"/>
    <n v="16000"/>
    <n v="16000"/>
    <d v="2026-01-12T00:00:00"/>
    <s v="FIZA.SHEIKH"/>
    <s v="Accepted"/>
    <s v="Online Transfer"/>
    <s v="Renewal"/>
    <s v="-"/>
    <s v="-"/>
    <n v="0"/>
  </r>
  <r>
    <n v="832"/>
    <x v="1"/>
    <s v="AXF-405"/>
    <n v="1007071"/>
    <s v="010944"/>
    <s v="2022-01-24 19:57:00"/>
    <n v="16000"/>
    <s v="Accepted"/>
    <x v="22"/>
    <s v="Eligible"/>
    <n v="16000"/>
    <n v="16000"/>
    <d v="2026-01-12T00:00:00"/>
    <s v="FIZA.SHEIKH"/>
    <s v="Accepted"/>
    <s v="Online Transfer"/>
    <s v="Renewal"/>
    <s v="-"/>
    <s v="-"/>
    <n v="0"/>
  </r>
  <r>
    <n v="833"/>
    <x v="1"/>
    <s v="LEF15-6909"/>
    <n v="14044408"/>
    <n v="128170"/>
    <s v="2018-12-31 15:34:21"/>
    <n v="11000"/>
    <s v="Accepted"/>
    <x v="22"/>
    <s v="Eligible"/>
    <n v="11000"/>
    <n v="11000"/>
    <d v="2026-01-12T00:00:00"/>
    <s v="FIZA.SHEIKH"/>
    <s v="Accepted"/>
    <s v="Cash Deposit"/>
    <s v="Renewal"/>
    <s v="-"/>
    <s v="-"/>
    <n v="0"/>
  </r>
  <r>
    <n v="834"/>
    <x v="1"/>
    <s v="JZ-6735"/>
    <s v="QK028266"/>
    <s v="C603719"/>
    <s v="2021-01-01 17:30:37"/>
    <n v="13000"/>
    <s v="Accepted"/>
    <x v="22"/>
    <s v="Eligible"/>
    <n v="13000"/>
    <n v="13000"/>
    <d v="2026-01-12T00:00:00"/>
    <s v="FIZA.SHEIKH"/>
    <s v="Accepted"/>
    <s v="Online Transfer"/>
    <s v="Renewal"/>
    <s v="-"/>
    <s v="-"/>
    <n v="0"/>
  </r>
  <r>
    <n v="835"/>
    <x v="1"/>
    <s v="LEB17A-1643"/>
    <s v="L13Z17502464"/>
    <s v="NFBGM1547HR212819"/>
    <s v="2026-01-17 00:00:00"/>
    <n v="13000"/>
    <s v="Accepted"/>
    <x v="22"/>
    <s v="Eligible"/>
    <n v="13000"/>
    <n v="13000"/>
    <d v="2026-01-13T00:00:00"/>
    <s v="FIZA.SHEIKH"/>
    <s v="Accepted"/>
    <s v="Online Transfer"/>
    <s v="Conversion"/>
    <s v="-"/>
    <s v="-"/>
    <n v="0"/>
  </r>
  <r>
    <n v="836"/>
    <x v="1"/>
    <s v="LEE19-439"/>
    <n v="12950037"/>
    <s v="053461"/>
    <s v="2022-01-25 14:46:41"/>
    <n v="13000"/>
    <s v="Accepted"/>
    <x v="22"/>
    <s v="Eligible"/>
    <n v="13000"/>
    <n v="13000"/>
    <d v="2026-01-12T00:00:00"/>
    <s v="FIZA.SHEIKH"/>
    <s v="Accepted"/>
    <s v="Online Transfer"/>
    <s v="Renewal"/>
    <s v="-"/>
    <s v="-"/>
    <n v="0"/>
  </r>
  <r>
    <n v="837"/>
    <x v="1"/>
    <s v="BZF-880"/>
    <s v="6R290306"/>
    <s v="NF1AET306H1190342"/>
    <s v="2025-01-23 00:00:00"/>
    <n v="16000"/>
    <s v="Accepted"/>
    <x v="22"/>
    <s v="Eligible"/>
    <n v="16000"/>
    <n v="16000"/>
    <d v="2026-01-10T00:00:00"/>
    <s v="FIZA.SHEIKH"/>
    <s v="Accepted"/>
    <s v="Online Transfer"/>
    <s v="Renewal"/>
    <s v="-"/>
    <s v="-"/>
    <n v="0"/>
  </r>
  <r>
    <n v="838"/>
    <x v="1"/>
    <s v="BN-0727"/>
    <s v="2TRA925700"/>
    <s v="0894008"/>
    <s v="2022-01-13 13:58:13"/>
    <n v="16000"/>
    <s v="Accepted"/>
    <x v="22"/>
    <s v="Eligible"/>
    <n v="16000"/>
    <n v="16000"/>
    <d v="2026-01-10T00:00:00"/>
    <s v="FIZA.SHEIKH"/>
    <s v="Accepted"/>
    <s v="Online Transfer"/>
    <s v="Renewal"/>
    <s v="-"/>
    <s v="-"/>
    <n v="0"/>
  </r>
  <r>
    <n v="839"/>
    <x v="1"/>
    <s v="LHE892153"/>
    <n v="35378"/>
    <n v="9513292"/>
    <s v="2024-01-11 00:00:00"/>
    <n v="13000"/>
    <s v="Accepted"/>
    <x v="22"/>
    <s v="Eligible"/>
    <n v="13000"/>
    <n v="13000"/>
    <d v="2026-01-11T00:00:00"/>
    <s v="FIZA.SHEIKH"/>
    <s v="Accepted"/>
    <s v="Online Transfer"/>
    <s v="Renewal"/>
    <s v="-"/>
    <s v="-"/>
    <n v="0"/>
  </r>
  <r>
    <n v="840"/>
    <x v="1"/>
    <s v="BVK-691"/>
    <s v="L12B51006143"/>
    <s v="MR009547"/>
    <s v="2022-01-04 12:53:00"/>
    <n v="13000"/>
    <s v="Accepted"/>
    <x v="22"/>
    <s v="Eligible"/>
    <n v="13000"/>
    <n v="13000"/>
    <d v="2026-01-10T00:00:00"/>
    <s v="FIZA.SHEIKH"/>
    <s v="Accepted"/>
    <s v="Online Transfer"/>
    <s v="Renewal"/>
    <s v="-"/>
    <s v="-"/>
    <n v="0"/>
  </r>
  <r>
    <n v="841"/>
    <x v="1"/>
    <s v="HDD312226"/>
    <n v="198545"/>
    <n v="1098516"/>
    <s v="2022-01-03 12:50:35"/>
    <n v="13000"/>
    <s v="Accepted"/>
    <x v="22"/>
    <s v="Eligible"/>
    <n v="13000"/>
    <n v="13000"/>
    <d v="2026-01-10T00:00:00"/>
    <s v="FIZA.SHEIKH"/>
    <s v="Accepted"/>
    <s v="Online Transfer"/>
    <s v="Renewal"/>
    <s v="-"/>
    <s v="-"/>
    <n v="0"/>
  </r>
  <r>
    <n v="842"/>
    <x v="1"/>
    <s v="BRW-137"/>
    <s v="6R130376"/>
    <s v="NF1AET306H1030421"/>
    <s v="2021-01-09 13:46:41"/>
    <n v="16000"/>
    <s v="Accepted"/>
    <x v="22"/>
    <s v="Eligible"/>
    <n v="16000"/>
    <n v="16000"/>
    <d v="2026-01-09T00:00:00"/>
    <s v="FIZA.SHEIKH"/>
    <s v="Accepted"/>
    <s v="Online Transfer"/>
    <s v="Renewal"/>
    <s v="-"/>
    <s v="-"/>
    <n v="0"/>
  </r>
  <r>
    <n v="843"/>
    <x v="1"/>
    <s v="BFA-385"/>
    <s v="K12MR1023960"/>
    <s v="63S00206620"/>
    <s v="2025-01-17 17:35:30"/>
    <n v="9000"/>
    <s v="Accepted"/>
    <x v="22"/>
    <s v="Eligible"/>
    <n v="9000"/>
    <n v="9000"/>
    <d v="2026-01-09T00:00:00"/>
    <s v="FIZA.SHEIKH"/>
    <s v="Accepted"/>
    <s v="Online Transfer"/>
    <s v="Renewal"/>
    <s v="-"/>
    <s v="-"/>
    <n v="0"/>
  </r>
  <r>
    <n v="844"/>
    <x v="1"/>
    <s v="BWA-191"/>
    <s v="D17752"/>
    <s v="M1003741"/>
    <s v="2022-01-17 10:11:54"/>
    <n v="12500"/>
    <s v="Accepted"/>
    <x v="22"/>
    <s v="Eligible"/>
    <n v="12500"/>
    <n v="12500"/>
    <d v="2026-01-08T00:00:00"/>
    <s v="FIZA.SHEIKH"/>
    <s v="Accepted"/>
    <s v="Online Transfer"/>
    <s v="Renewal"/>
    <s v="-"/>
    <s v="-"/>
    <n v="0"/>
  </r>
  <r>
    <n v="845"/>
    <x v="1"/>
    <s v="BGE-182"/>
    <s v="Z455448"/>
    <n v="4083350"/>
    <s v="2024-01-15 00:00:00"/>
    <n v="12500"/>
    <s v="Accepted"/>
    <x v="22"/>
    <s v="Eligible"/>
    <n v="12500"/>
    <n v="12500"/>
    <d v="2026-01-06T00:00:00"/>
    <s v="FIZA.SHEIKH"/>
    <s v="Accepted"/>
    <s v="Online Transfer"/>
    <s v="Renewal"/>
    <s v="-"/>
    <s v="-"/>
    <n v="0"/>
  </r>
  <r>
    <n v="846"/>
    <x v="1"/>
    <s v="BNH-291"/>
    <n v="4994827"/>
    <s v="R114840"/>
    <s v="2023-01-16 16:59:35"/>
    <n v="12500"/>
    <s v="Accepted"/>
    <x v="22"/>
    <s v="Eligible"/>
    <n v="12500"/>
    <n v="12500"/>
    <d v="2026-01-08T00:00:00"/>
    <s v="FIZA.SHEIKH"/>
    <s v="Accepted"/>
    <s v="Online Transfer"/>
    <s v="Renewal"/>
    <s v="-"/>
    <s v="-"/>
    <n v="0"/>
  </r>
  <r>
    <n v="847"/>
    <x v="1"/>
    <s v="BCZ-213"/>
    <s v="Q023857"/>
    <s v="ZRE171R-6001340"/>
    <s v="2024-01-15 00:00:00"/>
    <n v="13000"/>
    <s v="Accepted"/>
    <x v="22"/>
    <s v="Eligible"/>
    <n v="13000"/>
    <n v="13000"/>
    <d v="2026-01-05T00:00:00"/>
    <s v="FIZA.SHEIKH"/>
    <s v="Accepted"/>
    <s v="Online Transfer"/>
    <s v="Renewal"/>
    <s v="-"/>
    <s v="-"/>
    <n v="0"/>
  </r>
  <r>
    <n v="848"/>
    <x v="1"/>
    <s v="ASD-213"/>
    <n v="201425"/>
    <s v="M710A-0017416"/>
    <s v="2021-01-07 16:11:15"/>
    <n v="12500"/>
    <s v="Accepted"/>
    <x v="22"/>
    <s v="Eligible"/>
    <n v="12500"/>
    <n v="12500"/>
    <d v="2026-01-08T00:00:00"/>
    <s v="FIZA.SHEIKH"/>
    <s v="Accepted"/>
    <s v="Online Transfer"/>
    <s v="Renewal"/>
    <s v="-"/>
    <s v="-"/>
    <n v="0"/>
  </r>
  <r>
    <n v="849"/>
    <x v="1"/>
    <s v="APW-453"/>
    <n v="1013765"/>
    <n v="113753"/>
    <s v="2025-01-16 16:00:29"/>
    <n v="12500"/>
    <s v="Accepted"/>
    <x v="22"/>
    <s v="Eligible"/>
    <n v="12500"/>
    <n v="12500"/>
    <d v="2026-01-08T00:00:00"/>
    <s v="FIZA.SHEIKH"/>
    <s v="Accepted"/>
    <s v="Cash Deposit"/>
    <s v="Renewal"/>
    <s v="-"/>
    <s v="-"/>
    <n v="0"/>
  </r>
  <r>
    <n v="850"/>
    <x v="1"/>
    <s v="KHI16122042"/>
    <s v="G3LALP072558"/>
    <s v="KP703357"/>
    <s v="2024-01-15 00:00:00"/>
    <n v="13000"/>
    <s v="Accepted"/>
    <x v="22"/>
    <s v="Eligible"/>
    <n v="13000"/>
    <n v="13000"/>
    <d v="2026-01-07T00:00:00"/>
    <s v="FIZA.SHEIKH"/>
    <s v="Accepted"/>
    <s v="Online Transfer"/>
    <s v="Renewal"/>
    <s v="-"/>
    <s v="-"/>
    <n v="0"/>
  </r>
  <r>
    <n v="851"/>
    <x v="1"/>
    <s v="BH-9175"/>
    <s v="L15Z14803332"/>
    <s v="R020003"/>
    <s v="2021-01-06 11:58:48"/>
    <n v="16000"/>
    <s v="Accepted"/>
    <x v="22"/>
    <s v="Eligible"/>
    <n v="16000"/>
    <n v="16000"/>
    <d v="2026-01-08T00:00:00"/>
    <s v="FIZA.SHEIKH"/>
    <s v="Accepted"/>
    <s v="Online Transfer"/>
    <s v="Renewal"/>
    <s v="-"/>
    <s v="-"/>
    <n v="0"/>
  </r>
  <r>
    <n v="852"/>
    <x v="1"/>
    <s v="BAC-306"/>
    <s v="Q362753"/>
    <n v="7061945"/>
    <s v="2024-01-22 11:56:18"/>
    <n v="10000"/>
    <s v="Accepted"/>
    <x v="22"/>
    <s v="Eligible"/>
    <n v="10000"/>
    <n v="10000"/>
    <d v="2026-01-07T00:00:00"/>
    <s v="FIZA.SHEIKH"/>
    <s v="Accepted"/>
    <s v="Online Transfer"/>
    <s v="Renewal"/>
    <s v="-"/>
    <s v="-"/>
    <n v="0"/>
  </r>
  <r>
    <n v="853"/>
    <x v="1"/>
    <s v="CZ-6852"/>
    <s v="U50693"/>
    <s v="DIMI011804"/>
    <s v="2022-01-13 13:00:13"/>
    <n v="12500"/>
    <s v="Accepted"/>
    <x v="22"/>
    <s v="Eligible"/>
    <n v="12500"/>
    <n v="12500"/>
    <d v="2026-01-05T00:00:00"/>
    <s v="FIZA.SHEIKH"/>
    <s v="Accepted"/>
    <s v="Online Transfer"/>
    <s v="Renewal"/>
    <s v="-"/>
    <s v="-"/>
    <n v="0"/>
  </r>
  <r>
    <n v="854"/>
    <x v="1"/>
    <s v="BSW-988"/>
    <s v="Q070827"/>
    <n v="6048329"/>
    <s v="2021-01-11 18:45:00"/>
    <n v="13000"/>
    <s v="Accepted"/>
    <x v="22"/>
    <s v="Eligible"/>
    <n v="13000"/>
    <n v="13000"/>
    <d v="2026-01-07T00:00:00"/>
    <s v="FIZA.SHEIKH"/>
    <s v="Accepted"/>
    <s v="Online Transfer"/>
    <s v="Renewal"/>
    <s v="-"/>
    <s v="-"/>
    <n v="0"/>
  </r>
  <r>
    <n v="855"/>
    <x v="1"/>
    <s v="GUJ1812295"/>
    <n v="21750716"/>
    <s v="21J2217"/>
    <s v="2022-01-19 12:33:53"/>
    <n v="16000"/>
    <s v="Accepted"/>
    <x v="22"/>
    <s v="Eligible"/>
    <n v="16000"/>
    <n v="16000"/>
    <d v="2026-01-07T00:00:00"/>
    <s v="FIZA.SHEIKH"/>
    <s v="Accepted"/>
    <s v="Online Transfer"/>
    <s v="Renewal"/>
    <s v="-"/>
    <s v="-"/>
    <n v="0"/>
  </r>
  <r>
    <n v="856"/>
    <x v="1"/>
    <s v="BVP-858"/>
    <s v="Q086647"/>
    <s v="R6064130"/>
    <s v="2022-01-21 12:00:30"/>
    <n v="16000"/>
    <s v="Accepted"/>
    <x v="22"/>
    <s v="Eligible"/>
    <n v="16000"/>
    <n v="16000"/>
    <d v="2026-01-06T00:00:00"/>
    <s v="FIZA.SHEIKH"/>
    <s v="Accepted"/>
    <s v="Online Transfer"/>
    <s v="Renewal"/>
    <s v="-"/>
    <s v="-"/>
    <n v="0"/>
  </r>
  <r>
    <n v="857"/>
    <x v="1"/>
    <s v="ABP-607"/>
    <n v="148062"/>
    <n v="1048060"/>
    <s v="2024-01-11 00:00:00"/>
    <n v="16000"/>
    <s v="Accepted"/>
    <x v="22"/>
    <s v="Eligible"/>
    <n v="16000"/>
    <n v="16000"/>
    <d v="2026-01-06T00:00:00"/>
    <s v="FIZA.SHEIKH"/>
    <s v="Accepted"/>
    <s v="Online Transfer"/>
    <s v="Renewal"/>
    <s v="-"/>
    <s v="-"/>
    <n v="0"/>
  </r>
  <r>
    <n v="858"/>
    <x v="1"/>
    <s v="BVH-468"/>
    <s v="6R200740"/>
    <s v="NF1AET306H1100774"/>
    <s v="2025-01-04 00:00:00"/>
    <n v="12500"/>
    <s v="Accepted"/>
    <x v="22"/>
    <s v="Eligible"/>
    <n v="12500"/>
    <n v="12500"/>
    <d v="2026-01-07T00:00:00"/>
    <s v="FIZA.SHEIKH"/>
    <s v="Accepted"/>
    <s v="Online Transfer"/>
    <s v="Renewal"/>
    <s v="-"/>
    <s v="-"/>
    <n v="0"/>
  </r>
  <r>
    <n v="859"/>
    <x v="1"/>
    <s v="KHI712133"/>
    <n v="208819"/>
    <n v="10108763"/>
    <s v="2021-01-07 12:57:42"/>
    <n v="13000"/>
    <s v="Accepted"/>
    <x v="22"/>
    <s v="Eligible"/>
    <n v="13000"/>
    <n v="13000"/>
    <d v="2026-01-06T00:00:00"/>
    <s v="FIZA.SHEIKH"/>
    <s v="Accepted"/>
    <s v="Cash Deposit"/>
    <s v="Renewal"/>
    <s v="-"/>
    <s v="-"/>
    <n v="0"/>
  </r>
  <r>
    <n v="860"/>
    <x v="1"/>
    <s v="BWG-316"/>
    <s v="6R222847"/>
    <n v="1122869"/>
    <s v="2021-01-21 17:49:32"/>
    <n v="16000"/>
    <s v="Accepted"/>
    <x v="22"/>
    <s v="Eligible"/>
    <n v="16000"/>
    <n v="16000"/>
    <d v="2026-01-06T00:00:00"/>
    <s v="FIZA.SHEIKH"/>
    <s v="Accepted"/>
    <s v="Online Transfer"/>
    <s v="Renewal"/>
    <s v="-"/>
    <s v="-"/>
    <n v="0"/>
  </r>
  <r>
    <n v="861"/>
    <x v="1"/>
    <s v="BVM-803"/>
    <s v="2A44843"/>
    <n v="7028122"/>
    <s v="2022-01-13 15:04:14"/>
    <n v="11000"/>
    <s v="Accepted"/>
    <x v="22"/>
    <s v="Eligible"/>
    <n v="11000"/>
    <n v="11000"/>
    <d v="2026-01-05T00:00:00"/>
    <s v="FIZA.SHEIKH"/>
    <s v="Accepted"/>
    <s v="Online Transfer"/>
    <s v="Renewal"/>
    <s v="-"/>
    <s v="-"/>
    <n v="0"/>
  </r>
  <r>
    <n v="862"/>
    <x v="1"/>
    <s v="BUH-581"/>
    <n v="13050841"/>
    <n v="10050837"/>
    <s v="2025-01-01 00:00:00"/>
    <n v="12000"/>
    <s v="Accepted"/>
    <x v="22"/>
    <s v="Eligible"/>
    <n v="12000"/>
    <n v="12000"/>
    <d v="2026-01-05T00:00:00"/>
    <s v="FIZA.SHEIKH"/>
    <s v="Accepted"/>
    <s v="Online Transfer"/>
    <s v="Renewal"/>
    <s v="-"/>
    <s v="-"/>
    <n v="0"/>
  </r>
  <r>
    <n v="863"/>
    <x v="1"/>
    <s v="BM-9591"/>
    <s v="1KR-K029806"/>
    <s v="A200A-0026346"/>
    <s v="2025-01-18 11:03:05"/>
    <n v="16000"/>
    <s v="Accepted"/>
    <x v="22"/>
    <s v="Eligible"/>
    <n v="16000"/>
    <n v="16000"/>
    <d v="2026-01-05T00:00:00"/>
    <s v="FIZA.SHEIKH"/>
    <s v="Accepted"/>
    <s v="Online Transfer"/>
    <s v="Renewal"/>
    <s v="-"/>
    <s v="-"/>
    <n v="0"/>
  </r>
  <r>
    <n v="864"/>
    <x v="1"/>
    <s v="BNY-783"/>
    <s v="KF-J149668"/>
    <s v="LA300S-1275706"/>
    <s v="2022-12-31 12:52:00"/>
    <n v="16000"/>
    <s v="Accepted"/>
    <x v="22"/>
    <s v="Eligible"/>
    <n v="16000"/>
    <n v="16000"/>
    <d v="2026-01-05T00:00:00"/>
    <s v="FIZA.SHEIKH"/>
    <s v="Accepted"/>
    <s v="Cash Deposit"/>
    <s v="Renewal"/>
    <s v="-"/>
    <s v="-"/>
    <n v="0"/>
  </r>
  <r>
    <n v="865"/>
    <x v="1"/>
    <s v="LEB14-343"/>
    <s v="Y976827"/>
    <n v="2184884"/>
    <s v="2020-01-20 12:05:56"/>
    <n v="13000"/>
    <s v="Accepted"/>
    <x v="22"/>
    <s v="Eligible"/>
    <n v="13000"/>
    <n v="13000"/>
    <d v="2026-01-05T00:00:00"/>
    <s v="FIZA.SHEIKH"/>
    <s v="Accepted"/>
    <s v="Online Transfer"/>
    <s v="Renewal"/>
    <s v="-"/>
    <s v="-"/>
    <n v="0"/>
  </r>
  <r>
    <n v="866"/>
    <x v="1"/>
    <s v="LHE2012253"/>
    <s v="Q356667"/>
    <s v="7055841N"/>
    <s v="2022-01-20 14:30:42"/>
    <n v="14000"/>
    <s v="Accepted"/>
    <x v="22"/>
    <s v="Eligible"/>
    <n v="14000"/>
    <n v="14000"/>
    <d v="2026-01-05T00:00:00"/>
    <s v="FIZA.SHEIKH"/>
    <s v="Accepted"/>
    <s v="Online Transfer"/>
    <s v="Renewal"/>
    <s v="-"/>
    <s v="-"/>
    <n v="0"/>
  </r>
  <r>
    <n v="867"/>
    <x v="1"/>
    <s v="MUL1712321"/>
    <s v="2A56435"/>
    <n v="7035695"/>
    <s v="2023-01-17 11:43:36"/>
    <n v="16000"/>
    <s v="Accepted"/>
    <x v="22"/>
    <s v="Eligible"/>
    <n v="16000"/>
    <n v="16000"/>
    <d v="2026-01-03T00:00:00"/>
    <s v="FIZA.SHEIKH"/>
    <s v="Accepted"/>
    <s v="Online Transfer"/>
    <s v="Renewal"/>
    <s v="-"/>
    <s v="-"/>
    <n v="0"/>
  </r>
  <r>
    <n v="868"/>
    <x v="1"/>
    <s v="BHL-551"/>
    <n v="224367"/>
    <n v="10124290"/>
    <s v="2022-01-05 11:00:18"/>
    <n v="12500"/>
    <s v="Accepted"/>
    <x v="22"/>
    <s v="Eligible"/>
    <n v="12500"/>
    <n v="12500"/>
    <d v="2026-01-04T00:00:00"/>
    <s v="FIZA.SHEIKH"/>
    <s v="Accepted"/>
    <s v="Online Transfer"/>
    <s v="Renewal"/>
    <s v="-"/>
    <s v="-"/>
    <n v="0"/>
  </r>
  <r>
    <n v="869"/>
    <x v="1"/>
    <s v="GJRN1292024"/>
    <s v="1GD1610405"/>
    <s v="GUN126R-5565919"/>
    <s v="2026-01-07 00:00:00"/>
    <n v="13000"/>
    <s v="Accepted"/>
    <x v="22"/>
    <s v="Eligible"/>
    <n v="13000"/>
    <n v="13000"/>
    <d v="2026-01-03T00:00:00"/>
    <s v="FIZA.SHEIKH"/>
    <s v="Accepted"/>
    <s v="Online Transfer"/>
    <s v="Conversion"/>
    <s v="-"/>
    <s v="-"/>
    <n v="0"/>
  </r>
  <r>
    <n v="870"/>
    <x v="1"/>
    <s v="BWR-190"/>
    <s v="R18Z16930395"/>
    <s v="NFBFC6668MR082975"/>
    <s v="2021-12-30 13:27:03"/>
    <n v="12500"/>
    <s v="Accepted"/>
    <x v="22"/>
    <s v="Eligible"/>
    <n v="12500"/>
    <n v="12500"/>
    <d v="2026-01-09T00:00:00"/>
    <s v="FIZA.SHEIKH"/>
    <s v="Accepted"/>
    <s v="Cash"/>
    <s v="Renewal"/>
    <s v="-"/>
    <s v="-"/>
    <n v="0"/>
  </r>
  <r>
    <n v="871"/>
    <x v="1"/>
    <s v="BQA-602"/>
    <n v="1844932"/>
    <s v="0072873"/>
    <s v="2022-01-12 13:26:00"/>
    <n v="13000"/>
    <s v="Accepted"/>
    <x v="22"/>
    <s v="Eligible"/>
    <n v="13000"/>
    <n v="13000"/>
    <d v="2026-01-03T00:00:00"/>
    <s v="FIZA.SHEIKH"/>
    <s v="Accepted"/>
    <s v="Online Transfer"/>
    <s v="Renewal"/>
    <s v="-"/>
    <s v="-"/>
    <n v="0"/>
  </r>
  <r>
    <n v="872"/>
    <x v="1"/>
    <s v="AAX-942"/>
    <n v="7541945"/>
    <n v="265052"/>
    <s v="2023-12-19 00:00:00"/>
    <n v="13000"/>
    <s v="Accepted"/>
    <x v="22"/>
    <s v="Eligible"/>
    <n v="13000"/>
    <n v="13000"/>
    <d v="2026-01-02T00:00:00"/>
    <s v="FIZA.SHEIKH"/>
    <s v="Accepted"/>
    <s v="Online Transfer"/>
    <s v="Renewal"/>
    <s v="-"/>
    <s v="-"/>
    <n v="0"/>
  </r>
  <r>
    <n v="873"/>
    <x v="1"/>
    <s v="BVM-846"/>
    <s v="R18Z16930739"/>
    <s v="NFBFC6661NR083323"/>
    <s v="2022-01-13 16:38:23"/>
    <n v="13000"/>
    <s v="Accepted"/>
    <x v="22"/>
    <s v="Eligible"/>
    <n v="13000"/>
    <n v="13000"/>
    <d v="2026-01-02T00:00:00"/>
    <s v="FIZA.SHEIKH"/>
    <s v="Accepted"/>
    <s v="Online Transfer"/>
    <s v="Renewal"/>
    <s v="-"/>
    <s v="-"/>
    <n v="0"/>
  </r>
  <r>
    <n v="874"/>
    <x v="1"/>
    <s v="BJ-9737"/>
    <s v="G4NAMH313569"/>
    <s v="NNAQL51AZKP308627"/>
    <s v="2022-01-03 12:36:22"/>
    <n v="12500"/>
    <s v="Accepted"/>
    <x v="22"/>
    <s v="Eligible"/>
    <n v="12500"/>
    <n v="12500"/>
    <d v="2026-01-02T00:00:00"/>
    <s v="FIZA.SHEIKH"/>
    <s v="Accepted"/>
    <s v="Online Transfer"/>
    <s v="Renewal"/>
    <s v="-"/>
    <s v="-"/>
    <n v="0"/>
  </r>
  <r>
    <n v="875"/>
    <x v="1"/>
    <s v="BCY-980"/>
    <n v="23458562846"/>
    <n v="2003586"/>
    <s v="2024-01-17 15:45:32"/>
    <n v="13000"/>
    <s v="Accepted"/>
    <x v="22"/>
    <s v="Eligible"/>
    <n v="13000"/>
    <n v="13000"/>
    <d v="2026-01-02T00:00:00"/>
    <s v="FIZA.SHEIKH"/>
    <s v="Accepted"/>
    <s v="Online Transfer"/>
    <s v="Renewal"/>
    <s v="-"/>
    <s v="-"/>
    <n v="0"/>
  </r>
  <r>
    <n v="876"/>
    <x v="1"/>
    <s v="LEA16A-6406"/>
    <n v="122621"/>
    <n v="10022614"/>
    <s v="2020-01-07 17:25:06"/>
    <n v="13000"/>
    <s v="Accepted"/>
    <x v="22"/>
    <s v="Eligible"/>
    <n v="13000"/>
    <n v="13000"/>
    <d v="2026-01-02T00:00:00"/>
    <s v="FIZA.SHEIKH"/>
    <s v="Accepted"/>
    <s v="Online Transfer"/>
    <s v="Renewal"/>
    <s v="-"/>
    <s v="-"/>
    <n v="0"/>
  </r>
  <r>
    <n v="877"/>
    <x v="1"/>
    <s v="AAF-083"/>
    <s v="G4NAKH045823"/>
    <s v="NNAQ151AZKP501340"/>
    <s v="2025-01-07 00:00:00"/>
    <n v="12500"/>
    <s v="Accepted"/>
    <x v="22"/>
    <s v="Eligible"/>
    <n v="12500"/>
    <n v="12500"/>
    <d v="2026-01-01T00:00:00"/>
    <s v="FIZA.SHEIKH"/>
    <s v="Accepted"/>
    <s v="Online Transfer"/>
    <s v="Renewal"/>
    <s v="-"/>
    <s v="-"/>
    <n v="0"/>
  </r>
  <r>
    <n v="878"/>
    <x v="1"/>
    <s v="LEC17-2089"/>
    <s v="1KR1413605"/>
    <s v="KSP1302090880"/>
    <s v="2024-01-11 00:00:00"/>
    <n v="16000"/>
    <s v="Accepted"/>
    <x v="22"/>
    <s v="Eligible"/>
    <n v="16000"/>
    <n v="16000"/>
    <d v="2026-01-02T00:00:00"/>
    <s v="FIZA.SHEIKH"/>
    <s v="Accepted"/>
    <s v="Online Transfer"/>
    <s v="Renewal"/>
    <s v="-"/>
    <s v="-"/>
    <n v="0"/>
  </r>
  <r>
    <n v="879"/>
    <x v="1"/>
    <s v="BVM-974"/>
    <s v="G4NAMU945405"/>
    <s v="PMHD841FMMN302157"/>
    <s v="2025-01-14 00:00:00"/>
    <n v="13000"/>
    <s v="Accepted"/>
    <x v="22"/>
    <s v="Eligible"/>
    <n v="13000"/>
    <n v="13000"/>
    <d v="2026-01-02T00:00:00"/>
    <s v="FIZA.SHEIKH"/>
    <s v="Accepted"/>
    <s v="Online Transfer"/>
    <s v="Renewal"/>
    <s v="-"/>
    <s v="-"/>
    <n v="0"/>
  </r>
  <r>
    <n v="880"/>
    <x v="1"/>
    <s v="CAC-1167"/>
    <s v="4K6270"/>
    <n v="7100595"/>
    <d v="2020-12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1"/>
    <x v="1"/>
    <s v="CAC-071"/>
    <s v="4K6230"/>
    <n v="7100593"/>
    <d v="2020-12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2"/>
    <x v="1"/>
    <s v="LEB19-1508"/>
    <s v="R18Z12943700"/>
    <s v="NFBFC6669JR047129"/>
    <d v="2021-08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3"/>
    <x v="1"/>
    <s v="LEA18A-548"/>
    <s v="Z535498"/>
    <s v="NZE170R-4161382"/>
    <d v="2021-08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4"/>
    <x v="1"/>
    <s v="LEC15-648"/>
    <s v="Q307387"/>
    <s v="ZRE172R-7006427"/>
    <d v="2021-08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5"/>
    <x v="1"/>
    <s v="OK17-648"/>
    <s v="PKT964927"/>
    <s v="SV308PK01081422"/>
    <d v="2021-09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6"/>
    <x v="1"/>
    <s v="ACZ-103"/>
    <s v="2A22057"/>
    <s v="NSP150R-7013162"/>
    <d v="2021-09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7"/>
    <x v="1"/>
    <s v="ACZ-102"/>
    <s v="2A22189"/>
    <s v="NSP150R-7013206"/>
    <d v="2021-09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8"/>
    <x v="1"/>
    <s v="LEE19-6169"/>
    <s v="PKB753528"/>
    <s v="SB308PK10292027"/>
    <d v="2021-09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89"/>
    <x v="1"/>
    <s v="ACH-048"/>
    <s v="1UR0397699"/>
    <s v="URJ2024060601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0"/>
    <x v="1"/>
    <s v="LEB20-9509"/>
    <s v="6R126590"/>
    <s v="NF1AET306H1026595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1"/>
    <x v="1"/>
    <s v="LEE19-1740"/>
    <s v="L13Z17530876"/>
    <s v="NFBGM164XKR249501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2"/>
    <x v="1"/>
    <s v="LEA19A-1739"/>
    <s v="L13Z17536115"/>
    <s v="NFBGM1648KR256835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3"/>
    <x v="1"/>
    <s v="LES19-448"/>
    <s v="3R6405"/>
    <s v="JAANHR55EJ7100414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4"/>
    <x v="1"/>
    <s v="LES19-248"/>
    <s v="3R6438"/>
    <s v="JAANHR55EJ7100417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5"/>
    <x v="1"/>
    <s v="LES19-748"/>
    <s v="3V7483"/>
    <s v="JAANKR55LJ7102225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6"/>
    <x v="1"/>
    <s v="LES20-348"/>
    <s v="PKT359041"/>
    <n v="463712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7"/>
    <x v="1"/>
    <s v="CAB21-5409"/>
    <s v="PKT364945"/>
    <s v="CAB21"/>
    <d v="2021-10-01T00:00:00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8"/>
    <x v="1"/>
    <s v="OK19-21"/>
    <s v="6R118351"/>
    <s v="NF1AET306H1018281"/>
    <s v="16/01/2021"/>
    <n v="7500"/>
    <s v="Manual Adjust "/>
    <x v="22"/>
    <s v="Eligible"/>
    <n v="7500"/>
    <n v="7500"/>
    <d v="2026-01-06T00:00:00"/>
    <s v="FIZA.SHEIKH"/>
    <s v="Manually"/>
    <s v="Cash Deposit"/>
    <s v="Renewal"/>
    <s v="-"/>
    <s v="-"/>
    <m/>
  </r>
  <r>
    <n v="899"/>
    <x v="1"/>
    <s v="KV-8897 "/>
    <s v="7100159-J2"/>
    <s v="AHFMPS117CC003608"/>
    <d v="2021-01-09T00:00:00"/>
    <n v="11000"/>
    <s v="Manual Adjust "/>
    <x v="22"/>
    <s v="Eligible"/>
    <n v="11000"/>
    <n v="11000"/>
    <d v="2026-01-28T00:00:00"/>
    <s v="FIZA.SHEIKH"/>
    <s v="Pending"/>
    <s v="Cheque"/>
    <s v="Renewal"/>
    <s v="-"/>
    <s v="-"/>
    <m/>
  </r>
  <r>
    <n v="900"/>
    <x v="1"/>
    <s v="KV-8882"/>
    <s v="7100158-J2"/>
    <s v="AHFMPS117CC003610"/>
    <d v="2021-01-09T00:00:00"/>
    <n v="11000"/>
    <s v="Manual Adjust "/>
    <x v="22"/>
    <s v="Eligible"/>
    <n v="11000"/>
    <n v="11000"/>
    <d v="2026-01-28T00:00:00"/>
    <s v="FIZA.SHEIKH"/>
    <s v="Pending"/>
    <s v="Cheque"/>
    <s v="Renewal"/>
    <s v="-"/>
    <s v="-"/>
    <m/>
  </r>
  <r>
    <n v="901"/>
    <x v="1"/>
    <s v="KU-4068."/>
    <s v="5600667-J2"/>
    <s v="AHFMPS116CC001973"/>
    <d v="2021-01-09T00:00:00"/>
    <n v="11000"/>
    <s v="Manual Adjust "/>
    <x v="22"/>
    <s v="Eligible"/>
    <n v="11000"/>
    <n v="11000"/>
    <d v="2026-01-28T00:00:00"/>
    <s v="FIZA.SHEIKH"/>
    <s v="Pending"/>
    <s v="Cheque"/>
    <s v="Renewal"/>
    <s v="-"/>
    <s v="-"/>
    <m/>
  </r>
  <r>
    <n v="902"/>
    <x v="1"/>
    <s v="ARV-430  "/>
    <s v="2NZ-2458051"/>
    <s v="NZE140-2009684"/>
    <d v="2021-01-15T00:00:00"/>
    <n v="11000"/>
    <s v="Manual Adjust "/>
    <x v="22"/>
    <s v="Eligible"/>
    <n v="11000"/>
    <n v="11000"/>
    <d v="2026-01-28T00:00:00"/>
    <s v="FIZA.SHEIKH"/>
    <s v="Pending"/>
    <s v="Cheque"/>
    <s v="Renewal"/>
    <s v="-"/>
    <s v="-"/>
    <m/>
  </r>
  <r>
    <n v="903"/>
    <x v="1"/>
    <s v="BG-4110 "/>
    <s v="L15Z13502766"/>
    <s v="NFBDG1830HR002771"/>
    <d v="2021-01-15T00:00:00"/>
    <n v="11000"/>
    <s v="Manual Adjust "/>
    <x v="22"/>
    <s v="Eligible"/>
    <n v="11000"/>
    <n v="11000"/>
    <d v="2026-01-28T00:00:00"/>
    <s v="FIZA.SHEIKH"/>
    <s v="Pending"/>
    <s v="Cheque"/>
    <s v="Renewal"/>
    <s v="-"/>
    <s v="-"/>
    <m/>
  </r>
  <r>
    <n v="904"/>
    <x v="1"/>
    <s v="FDA16-267"/>
    <n v="655780"/>
    <s v="PK01194282"/>
    <d v="2022-01-02T00:00:00"/>
    <n v="7000"/>
    <s v="Manual Adjust "/>
    <x v="22"/>
    <s v="Eligible"/>
    <n v="7000"/>
    <n v="7000"/>
    <d v="2026-01-28T00:00:00"/>
    <s v="FIZA.SHEIKH"/>
    <s v="Manually"/>
    <s v="Cash"/>
    <s v="Renewal"/>
    <s v="-"/>
    <s v="-"/>
    <m/>
  </r>
  <r>
    <n v="905"/>
    <x v="1"/>
    <s v="AST-713"/>
    <s v="Q070279"/>
    <n v="6047740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06"/>
    <x v="1"/>
    <s v="AST-709"/>
    <s v="Q070245"/>
    <n v="6047738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07"/>
    <x v="1"/>
    <s v="LEI15A-2590"/>
    <n v="139924"/>
    <n v="5060"/>
    <s v="14/01/2021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08"/>
    <x v="1"/>
    <s v="ASV-265"/>
    <s v="Q070340"/>
    <n v="6047853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09"/>
    <x v="1"/>
    <s v="AST-745"/>
    <s v="Q070548"/>
    <n v="6048024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10"/>
    <x v="1"/>
    <s v="ABT-886"/>
    <n v="208459"/>
    <n v="10108448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  <r>
    <n v="911"/>
    <x v="1"/>
    <s v="ABT-485"/>
    <n v="207339"/>
    <n v="10107347"/>
    <d v="2021-08-01T00:00:00"/>
    <n v="7520"/>
    <s v="Manual Adjust "/>
    <x v="22"/>
    <s v="Eligible"/>
    <n v="7520"/>
    <n v="7520"/>
    <d v="2026-01-30T00:00:00"/>
    <s v="FIZA.SHEIKH"/>
    <s v="Manually"/>
    <s v="Cheque"/>
    <s v="Renewal"/>
    <s v="-"/>
    <s v="-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8DC12-58B4-4F50-9326-A03C44A6EEC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0" firstHeaderRow="1" firstDataRow="2" firstDataCol="1"/>
  <pivotFields count="2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9"/>
        <item x="0"/>
        <item x="21"/>
        <item x="1"/>
        <item x="18"/>
        <item x="22"/>
        <item x="2"/>
        <item x="17"/>
        <item x="3"/>
        <item x="4"/>
        <item x="5"/>
        <item x="16"/>
        <item x="6"/>
        <item x="7"/>
        <item x="8"/>
        <item x="9"/>
        <item x="10"/>
        <item x="11"/>
        <item x="12"/>
        <item x="13"/>
        <item x="14"/>
        <item x="15"/>
        <item x="2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1"/>
    <field x="17"/>
  </rowFields>
  <rowItems count="26">
    <i>
      <x/>
    </i>
    <i r="1">
      <x v="1"/>
    </i>
    <i r="1">
      <x v="3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1"/>
    </i>
    <i r="1">
      <x/>
    </i>
    <i r="1">
      <x v="2"/>
    </i>
    <i r="1">
      <x v="4"/>
    </i>
    <i r="1">
      <x v="5"/>
    </i>
    <i r="1">
      <x v="7"/>
    </i>
    <i r="1">
      <x v="11"/>
    </i>
    <i r="1">
      <x v="2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ENGIN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E7D67-02F1-43B2-9BC4-C7FAC4158157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2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4">
        <item x="16"/>
        <item x="0"/>
        <item x="21"/>
        <item x="15"/>
        <item x="20"/>
        <item x="22"/>
        <item x="8"/>
        <item x="17"/>
        <item x="9"/>
        <item x="7"/>
        <item x="5"/>
        <item x="18"/>
        <item x="13"/>
        <item x="12"/>
        <item x="10"/>
        <item x="14"/>
        <item x="6"/>
        <item x="3"/>
        <item x="11"/>
        <item x="4"/>
        <item x="1"/>
        <item x="2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8"/>
  </rowFields>
  <rowItems count="26">
    <i>
      <x/>
    </i>
    <i r="1">
      <x v="1"/>
    </i>
    <i r="1">
      <x v="3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1"/>
    </i>
    <i r="1">
      <x/>
    </i>
    <i r="1">
      <x v="2"/>
    </i>
    <i r="1">
      <x v="4"/>
    </i>
    <i r="1">
      <x v="5"/>
    </i>
    <i r="1">
      <x v="7"/>
    </i>
    <i r="1">
      <x v="11"/>
    </i>
    <i r="1">
      <x v="22"/>
    </i>
    <i t="grand">
      <x/>
    </i>
  </rowItems>
  <colItems count="1">
    <i/>
  </colItems>
  <dataFields count="1">
    <dataField name="Sum of Incentive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192.168.20.244/crm/controller/receiptgenerator.php/?InvoiceId=114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6E42-CA9F-4459-B575-F37A856B7CE5}">
  <sheetPr>
    <pageSetUpPr fitToPage="1"/>
  </sheetPr>
  <dimension ref="A1:O35"/>
  <sheetViews>
    <sheetView tabSelected="1" topLeftCell="A2" workbookViewId="0">
      <selection activeCell="G23" sqref="G23"/>
    </sheetView>
  </sheetViews>
  <sheetFormatPr defaultRowHeight="14.4"/>
  <cols>
    <col min="1" max="1" width="22.5546875" style="5" bestFit="1" customWidth="1"/>
    <col min="2" max="2" width="5.33203125" style="5" customWidth="1"/>
    <col min="3" max="3" width="6.5546875" style="5" customWidth="1"/>
    <col min="4" max="4" width="9.88671875" style="5" customWidth="1"/>
    <col min="5" max="5" width="14.77734375" style="63" customWidth="1"/>
    <col min="6" max="6" width="15.6640625" style="5" customWidth="1"/>
    <col min="7" max="7" width="13.21875" style="5" customWidth="1"/>
    <col min="8" max="8" width="16.109375" style="63" customWidth="1"/>
    <col min="9" max="9" width="15.21875" style="5" customWidth="1"/>
    <col min="10" max="10" width="15.6640625" style="5" bestFit="1" customWidth="1"/>
    <col min="11" max="11" width="13.77734375" style="5" customWidth="1"/>
    <col min="12" max="12" width="11.6640625" style="5" customWidth="1"/>
    <col min="13" max="13" width="8.5546875" style="5" customWidth="1"/>
    <col min="14" max="14" width="8.5546875" customWidth="1"/>
    <col min="15" max="15" width="8.88671875" customWidth="1"/>
  </cols>
  <sheetData>
    <row r="1" spans="1:15" ht="21.6" thickBot="1">
      <c r="A1" s="174" t="s">
        <v>651</v>
      </c>
      <c r="B1" s="174"/>
      <c r="C1" s="174"/>
      <c r="D1" s="174"/>
      <c r="E1" s="174"/>
      <c r="F1" s="174"/>
      <c r="G1" s="174"/>
      <c r="H1" s="174"/>
      <c r="I1" s="174"/>
      <c r="J1" s="54"/>
      <c r="K1" s="42"/>
      <c r="L1" s="42"/>
    </row>
    <row r="2" spans="1:15" ht="15" thickBot="1">
      <c r="A2" s="6" t="s">
        <v>0</v>
      </c>
      <c r="B2" s="7" t="s">
        <v>40</v>
      </c>
      <c r="C2" s="10" t="s">
        <v>41</v>
      </c>
      <c r="D2" s="10" t="s">
        <v>42</v>
      </c>
      <c r="E2" s="59" t="s">
        <v>55</v>
      </c>
      <c r="F2" s="11" t="s">
        <v>56</v>
      </c>
      <c r="G2" s="6" t="s">
        <v>57</v>
      </c>
      <c r="H2" s="64" t="s">
        <v>58</v>
      </c>
      <c r="I2" s="6" t="s">
        <v>59</v>
      </c>
      <c r="J2" s="6" t="s">
        <v>18723</v>
      </c>
      <c r="K2" s="6" t="s">
        <v>85</v>
      </c>
      <c r="L2" s="6" t="s">
        <v>74</v>
      </c>
      <c r="M2" s="6" t="s">
        <v>40</v>
      </c>
      <c r="N2" s="6" t="s">
        <v>60</v>
      </c>
    </row>
    <row r="3" spans="1:15">
      <c r="A3" s="8"/>
      <c r="B3" s="9"/>
      <c r="C3" s="44"/>
      <c r="D3" s="45"/>
      <c r="E3" s="60"/>
      <c r="F3" s="46"/>
      <c r="G3" s="9"/>
      <c r="H3" s="40"/>
      <c r="I3" s="12"/>
      <c r="J3" s="12"/>
      <c r="K3" s="12"/>
      <c r="L3" s="12"/>
      <c r="M3" s="13"/>
      <c r="N3" s="14"/>
    </row>
    <row r="4" spans="1:15" s="71" customFormat="1">
      <c r="A4" s="55" t="s">
        <v>18721</v>
      </c>
      <c r="B4" s="15" t="s">
        <v>39</v>
      </c>
      <c r="C4" s="47">
        <v>30</v>
      </c>
      <c r="D4" s="43">
        <v>1</v>
      </c>
      <c r="E4" s="175">
        <f>+C4*3000</f>
        <v>90000</v>
      </c>
      <c r="F4" s="176">
        <v>1958181</v>
      </c>
      <c r="G4" s="17">
        <f t="shared" ref="G4:G17" si="0">+E4+F4</f>
        <v>2048181</v>
      </c>
      <c r="H4" s="173">
        <v>0.03</v>
      </c>
      <c r="I4" s="19">
        <f>+G4*H4</f>
        <v>61445.43</v>
      </c>
      <c r="J4" s="19">
        <v>-700</v>
      </c>
      <c r="K4" s="19">
        <v>0</v>
      </c>
      <c r="L4" s="19">
        <f>+I4+J4+K4</f>
        <v>60745.43</v>
      </c>
      <c r="M4" s="25">
        <f>+L4*0.85</f>
        <v>51633.6155</v>
      </c>
      <c r="N4" s="26">
        <f>+L4*0.15</f>
        <v>9111.8145000000004</v>
      </c>
    </row>
    <row r="5" spans="1:15" s="71" customFormat="1">
      <c r="A5" s="55" t="s">
        <v>86</v>
      </c>
      <c r="B5" s="15" t="s">
        <v>39</v>
      </c>
      <c r="C5" s="47">
        <v>30</v>
      </c>
      <c r="D5" s="43">
        <v>0</v>
      </c>
      <c r="E5" s="16">
        <f>+C5*3000</f>
        <v>90000</v>
      </c>
      <c r="F5" s="172">
        <v>447848</v>
      </c>
      <c r="G5" s="17">
        <f t="shared" ref="G5" si="1">+E5+F5</f>
        <v>537848</v>
      </c>
      <c r="H5" s="173">
        <v>0</v>
      </c>
      <c r="I5" s="19">
        <f>+G5*H5</f>
        <v>0</v>
      </c>
      <c r="J5" s="19">
        <v>-2050</v>
      </c>
      <c r="K5" s="19">
        <v>0</v>
      </c>
      <c r="L5" s="19">
        <v>0</v>
      </c>
      <c r="M5" s="25">
        <f>+L5*0.85</f>
        <v>0</v>
      </c>
      <c r="N5" s="26">
        <f>+L5*0.15</f>
        <v>0</v>
      </c>
    </row>
    <row r="6" spans="1:15" s="71" customFormat="1">
      <c r="A6" s="57" t="s">
        <v>87</v>
      </c>
      <c r="B6" s="15" t="s">
        <v>39</v>
      </c>
      <c r="C6" s="47">
        <v>73</v>
      </c>
      <c r="D6" s="43">
        <v>0</v>
      </c>
      <c r="E6" s="175">
        <f>+C6*5500</f>
        <v>401500</v>
      </c>
      <c r="F6" s="172">
        <v>1225046</v>
      </c>
      <c r="G6" s="22">
        <f t="shared" si="0"/>
        <v>1626546</v>
      </c>
      <c r="H6" s="173">
        <v>0.02</v>
      </c>
      <c r="I6" s="19">
        <f t="shared" ref="I6:I27" si="2">+G6*H6</f>
        <v>32530.920000000002</v>
      </c>
      <c r="J6" s="19">
        <v>-1600</v>
      </c>
      <c r="K6" s="19">
        <v>0</v>
      </c>
      <c r="L6" s="19">
        <f t="shared" ref="L6:L19" si="3">+I6+J6+K6</f>
        <v>30930.920000000002</v>
      </c>
      <c r="M6" s="25">
        <f t="shared" ref="M6:M19" si="4">+L6*0.85</f>
        <v>26291.281999999999</v>
      </c>
      <c r="N6" s="26">
        <f t="shared" ref="N6:N19" si="5">+L6*0.15</f>
        <v>4639.6379999999999</v>
      </c>
    </row>
    <row r="7" spans="1:15" s="71" customFormat="1">
      <c r="A7" s="57" t="s">
        <v>88</v>
      </c>
      <c r="B7" s="15" t="s">
        <v>39</v>
      </c>
      <c r="C7" s="47">
        <v>58</v>
      </c>
      <c r="D7" s="43">
        <v>1</v>
      </c>
      <c r="E7" s="175">
        <f>+C7*4500</f>
        <v>261000</v>
      </c>
      <c r="F7" s="172">
        <v>1325446</v>
      </c>
      <c r="G7" s="22">
        <f t="shared" si="0"/>
        <v>1586446</v>
      </c>
      <c r="H7" s="173">
        <v>0.02</v>
      </c>
      <c r="I7" s="19">
        <f t="shared" si="2"/>
        <v>31728.920000000002</v>
      </c>
      <c r="J7" s="19">
        <v>-2500</v>
      </c>
      <c r="K7" s="19">
        <v>0</v>
      </c>
      <c r="L7" s="19">
        <f t="shared" si="3"/>
        <v>29228.920000000002</v>
      </c>
      <c r="M7" s="25">
        <f t="shared" si="4"/>
        <v>24844.582000000002</v>
      </c>
      <c r="N7" s="26">
        <f t="shared" si="5"/>
        <v>4384.3379999999997</v>
      </c>
    </row>
    <row r="8" spans="1:15" s="71" customFormat="1">
      <c r="A8" s="57" t="s">
        <v>113</v>
      </c>
      <c r="B8" s="15" t="s">
        <v>39</v>
      </c>
      <c r="C8" s="47">
        <v>42</v>
      </c>
      <c r="D8" s="43">
        <v>0</v>
      </c>
      <c r="E8" s="175">
        <f>+C8*4000</f>
        <v>168000</v>
      </c>
      <c r="F8" s="172">
        <v>1414579</v>
      </c>
      <c r="G8" s="22">
        <f t="shared" si="0"/>
        <v>1582579</v>
      </c>
      <c r="H8" s="173">
        <v>0.02</v>
      </c>
      <c r="I8" s="19">
        <f t="shared" si="2"/>
        <v>31651.58</v>
      </c>
      <c r="J8" s="19">
        <v>-2750</v>
      </c>
      <c r="K8" s="19">
        <v>0</v>
      </c>
      <c r="L8" s="19">
        <f t="shared" si="3"/>
        <v>28901.58</v>
      </c>
      <c r="M8" s="25">
        <f t="shared" si="4"/>
        <v>24566.343000000001</v>
      </c>
      <c r="N8" s="26">
        <f t="shared" si="5"/>
        <v>4335.2370000000001</v>
      </c>
    </row>
    <row r="9" spans="1:15" s="71" customFormat="1">
      <c r="A9" s="57" t="s">
        <v>89</v>
      </c>
      <c r="B9" s="15" t="s">
        <v>39</v>
      </c>
      <c r="C9" s="47">
        <v>52</v>
      </c>
      <c r="D9" s="43">
        <v>0</v>
      </c>
      <c r="E9" s="175">
        <f>+C9*4500</f>
        <v>234000</v>
      </c>
      <c r="F9" s="172">
        <v>1407390</v>
      </c>
      <c r="G9" s="22">
        <f t="shared" si="0"/>
        <v>1641390</v>
      </c>
      <c r="H9" s="173">
        <v>0.02</v>
      </c>
      <c r="I9" s="19">
        <f t="shared" si="2"/>
        <v>32827.800000000003</v>
      </c>
      <c r="J9" s="19">
        <v>-1250</v>
      </c>
      <c r="K9" s="19">
        <v>0</v>
      </c>
      <c r="L9" s="19">
        <f t="shared" si="3"/>
        <v>31577.800000000003</v>
      </c>
      <c r="M9" s="25">
        <f t="shared" si="4"/>
        <v>26841.13</v>
      </c>
      <c r="N9" s="26">
        <f t="shared" si="5"/>
        <v>4736.67</v>
      </c>
    </row>
    <row r="10" spans="1:15" s="71" customFormat="1">
      <c r="A10" s="57" t="s">
        <v>90</v>
      </c>
      <c r="B10" s="15" t="s">
        <v>39</v>
      </c>
      <c r="C10" s="47">
        <v>75</v>
      </c>
      <c r="D10" s="43">
        <v>0</v>
      </c>
      <c r="E10" s="175">
        <f>+C10*5500</f>
        <v>412500</v>
      </c>
      <c r="F10" s="172">
        <v>1189787</v>
      </c>
      <c r="G10" s="22">
        <f t="shared" si="0"/>
        <v>1602287</v>
      </c>
      <c r="H10" s="173">
        <v>0.02</v>
      </c>
      <c r="I10" s="19">
        <f t="shared" si="2"/>
        <v>32045.74</v>
      </c>
      <c r="J10" s="19">
        <v>-1400</v>
      </c>
      <c r="K10" s="19">
        <v>0</v>
      </c>
      <c r="L10" s="19">
        <f t="shared" si="3"/>
        <v>30645.74</v>
      </c>
      <c r="M10" s="25">
        <f t="shared" si="4"/>
        <v>26048.879000000001</v>
      </c>
      <c r="N10" s="26">
        <f t="shared" si="5"/>
        <v>4596.8609999999999</v>
      </c>
    </row>
    <row r="11" spans="1:15" s="71" customFormat="1">
      <c r="A11" s="57" t="s">
        <v>91</v>
      </c>
      <c r="B11" s="15" t="s">
        <v>39</v>
      </c>
      <c r="C11" s="47">
        <v>42</v>
      </c>
      <c r="D11" s="43">
        <v>1</v>
      </c>
      <c r="E11" s="175">
        <f t="shared" ref="E11:E12" si="6">+C11*4000</f>
        <v>168000</v>
      </c>
      <c r="F11" s="172">
        <v>1441725</v>
      </c>
      <c r="G11" s="22">
        <f t="shared" si="0"/>
        <v>1609725</v>
      </c>
      <c r="H11" s="173">
        <v>0.02</v>
      </c>
      <c r="I11" s="19">
        <f t="shared" si="2"/>
        <v>32194.5</v>
      </c>
      <c r="J11" s="19">
        <v>-1900</v>
      </c>
      <c r="K11" s="19">
        <v>0</v>
      </c>
      <c r="L11" s="19">
        <f t="shared" si="3"/>
        <v>30294.5</v>
      </c>
      <c r="M11" s="25">
        <f t="shared" si="4"/>
        <v>25750.325000000001</v>
      </c>
      <c r="N11" s="26">
        <f t="shared" si="5"/>
        <v>4544.1750000000002</v>
      </c>
    </row>
    <row r="12" spans="1:15" s="71" customFormat="1">
      <c r="A12" s="57" t="s">
        <v>122</v>
      </c>
      <c r="B12" s="15" t="s">
        <v>39</v>
      </c>
      <c r="C12" s="47">
        <v>42</v>
      </c>
      <c r="D12" s="43">
        <v>0</v>
      </c>
      <c r="E12" s="175">
        <f t="shared" si="6"/>
        <v>168000</v>
      </c>
      <c r="F12" s="172">
        <v>1465772</v>
      </c>
      <c r="G12" s="22">
        <f t="shared" si="0"/>
        <v>1633772</v>
      </c>
      <c r="H12" s="173">
        <v>0.02</v>
      </c>
      <c r="I12" s="19">
        <f t="shared" si="2"/>
        <v>32675.440000000002</v>
      </c>
      <c r="J12" s="19">
        <v>-1700</v>
      </c>
      <c r="K12" s="19">
        <v>0</v>
      </c>
      <c r="L12" s="19">
        <f t="shared" si="3"/>
        <v>30975.440000000002</v>
      </c>
      <c r="M12" s="25">
        <f t="shared" si="4"/>
        <v>26329.124</v>
      </c>
      <c r="N12" s="26">
        <f t="shared" si="5"/>
        <v>4646.3159999999998</v>
      </c>
    </row>
    <row r="13" spans="1:15" s="71" customFormat="1">
      <c r="A13" s="57" t="s">
        <v>18722</v>
      </c>
      <c r="B13" s="15" t="s">
        <v>39</v>
      </c>
      <c r="C13" s="47">
        <v>14</v>
      </c>
      <c r="D13" s="43">
        <v>0</v>
      </c>
      <c r="E13" s="16">
        <f t="shared" ref="E13" si="7">+C13*0</f>
        <v>0</v>
      </c>
      <c r="F13" s="172">
        <v>452000</v>
      </c>
      <c r="G13" s="22">
        <f t="shared" ref="G13" si="8">+E13+F13</f>
        <v>452000</v>
      </c>
      <c r="H13" s="173">
        <v>0</v>
      </c>
      <c r="I13" s="19">
        <f t="shared" ref="I13" si="9">+G13*H13</f>
        <v>0</v>
      </c>
      <c r="J13" s="19">
        <v>-1000</v>
      </c>
      <c r="K13" s="19">
        <v>0</v>
      </c>
      <c r="L13" s="19">
        <v>0</v>
      </c>
      <c r="M13" s="25">
        <f t="shared" ref="M13" si="10">+L13*0.85</f>
        <v>0</v>
      </c>
      <c r="N13" s="26">
        <f t="shared" ref="N13" si="11">+L13*0.15</f>
        <v>0</v>
      </c>
    </row>
    <row r="14" spans="1:15" s="71" customFormat="1">
      <c r="A14" s="57" t="s">
        <v>92</v>
      </c>
      <c r="B14" s="15" t="s">
        <v>39</v>
      </c>
      <c r="C14" s="47">
        <v>76</v>
      </c>
      <c r="D14" s="43">
        <v>1</v>
      </c>
      <c r="E14" s="175">
        <f>+C14*5500</f>
        <v>418000</v>
      </c>
      <c r="F14" s="176">
        <v>2183212</v>
      </c>
      <c r="G14" s="22">
        <f t="shared" si="0"/>
        <v>2601212</v>
      </c>
      <c r="H14" s="173">
        <v>0.04</v>
      </c>
      <c r="I14" s="19">
        <f t="shared" si="2"/>
        <v>104048.48</v>
      </c>
      <c r="J14" s="19">
        <v>-1200</v>
      </c>
      <c r="K14" s="19">
        <v>0</v>
      </c>
      <c r="L14" s="19">
        <f t="shared" si="3"/>
        <v>102848.48</v>
      </c>
      <c r="M14" s="25">
        <f t="shared" si="4"/>
        <v>87421.207999999999</v>
      </c>
      <c r="N14" s="26">
        <f t="shared" si="5"/>
        <v>15427.271999999999</v>
      </c>
    </row>
    <row r="15" spans="1:15" s="71" customFormat="1">
      <c r="A15" s="56" t="s">
        <v>106</v>
      </c>
      <c r="B15" s="15" t="s">
        <v>39</v>
      </c>
      <c r="C15" s="47">
        <v>42</v>
      </c>
      <c r="D15" s="43">
        <v>0</v>
      </c>
      <c r="E15" s="175">
        <f>+C15*4000</f>
        <v>168000</v>
      </c>
      <c r="F15" s="172">
        <v>1489401</v>
      </c>
      <c r="G15" s="20">
        <f t="shared" si="0"/>
        <v>1657401</v>
      </c>
      <c r="H15" s="173">
        <v>0.02</v>
      </c>
      <c r="I15" s="19">
        <f t="shared" si="2"/>
        <v>33148.020000000004</v>
      </c>
      <c r="J15" s="19">
        <v>-2800</v>
      </c>
      <c r="K15" s="19">
        <v>0</v>
      </c>
      <c r="L15" s="19">
        <f t="shared" si="3"/>
        <v>30348.020000000004</v>
      </c>
      <c r="M15" s="25">
        <f t="shared" si="4"/>
        <v>25795.817000000003</v>
      </c>
      <c r="N15" s="26">
        <f t="shared" si="5"/>
        <v>4552.2030000000004</v>
      </c>
    </row>
    <row r="16" spans="1:15" s="24" customFormat="1">
      <c r="A16" s="57" t="s">
        <v>93</v>
      </c>
      <c r="B16" s="15" t="s">
        <v>39</v>
      </c>
      <c r="C16" s="47">
        <v>102</v>
      </c>
      <c r="D16" s="43">
        <v>0</v>
      </c>
      <c r="E16" s="175">
        <f>+C16*8000</f>
        <v>816000</v>
      </c>
      <c r="F16" s="172">
        <v>1272436</v>
      </c>
      <c r="G16" s="22">
        <f t="shared" si="0"/>
        <v>2088436</v>
      </c>
      <c r="H16" s="173">
        <v>0.03</v>
      </c>
      <c r="I16" s="19">
        <f t="shared" si="2"/>
        <v>62653.079999999994</v>
      </c>
      <c r="J16" s="19">
        <v>-1400</v>
      </c>
      <c r="K16" s="19">
        <v>0</v>
      </c>
      <c r="L16" s="19">
        <f t="shared" si="3"/>
        <v>61253.079999999994</v>
      </c>
      <c r="M16" s="25">
        <f t="shared" si="4"/>
        <v>52065.117999999995</v>
      </c>
      <c r="N16" s="26">
        <f t="shared" si="5"/>
        <v>9187.9619999999995</v>
      </c>
      <c r="O16" s="71"/>
    </row>
    <row r="17" spans="1:15" s="24" customFormat="1">
      <c r="A17" s="58" t="s">
        <v>107</v>
      </c>
      <c r="B17" s="15" t="s">
        <v>39</v>
      </c>
      <c r="C17" s="47">
        <v>61</v>
      </c>
      <c r="D17" s="43">
        <v>0</v>
      </c>
      <c r="E17" s="175">
        <f>+C17*5000</f>
        <v>305000</v>
      </c>
      <c r="F17" s="172">
        <v>1321693</v>
      </c>
      <c r="G17" s="23">
        <f t="shared" si="0"/>
        <v>1626693</v>
      </c>
      <c r="H17" s="173">
        <v>0.02</v>
      </c>
      <c r="I17" s="19">
        <f t="shared" si="2"/>
        <v>32533.86</v>
      </c>
      <c r="J17" s="19">
        <v>-2450</v>
      </c>
      <c r="K17" s="19">
        <v>0</v>
      </c>
      <c r="L17" s="19">
        <f t="shared" si="3"/>
        <v>30083.86</v>
      </c>
      <c r="M17" s="25">
        <f t="shared" si="4"/>
        <v>25571.280999999999</v>
      </c>
      <c r="N17" s="26">
        <f t="shared" si="5"/>
        <v>4512.5789999999997</v>
      </c>
      <c r="O17" s="71"/>
    </row>
    <row r="18" spans="1:15" s="24" customFormat="1">
      <c r="A18" s="55" t="s">
        <v>559</v>
      </c>
      <c r="B18" s="15" t="s">
        <v>39</v>
      </c>
      <c r="C18" s="47">
        <v>56</v>
      </c>
      <c r="D18" s="43">
        <v>0</v>
      </c>
      <c r="E18" s="175">
        <f>+C18*4500</f>
        <v>252000</v>
      </c>
      <c r="F18" s="176">
        <v>2828329</v>
      </c>
      <c r="G18" s="23">
        <f t="shared" ref="G18" si="12">+E18+F18</f>
        <v>3080329</v>
      </c>
      <c r="H18" s="173">
        <v>0.05</v>
      </c>
      <c r="I18" s="19">
        <f t="shared" ref="I18" si="13">+G18*H18</f>
        <v>154016.45000000001</v>
      </c>
      <c r="J18" s="19">
        <v>400</v>
      </c>
      <c r="K18" s="19">
        <v>0</v>
      </c>
      <c r="L18" s="19">
        <f t="shared" si="3"/>
        <v>154416.45000000001</v>
      </c>
      <c r="M18" s="25">
        <f t="shared" si="4"/>
        <v>131253.98250000001</v>
      </c>
      <c r="N18" s="26">
        <f t="shared" si="5"/>
        <v>23162.467500000002</v>
      </c>
      <c r="O18" s="71"/>
    </row>
    <row r="19" spans="1:15" s="71" customFormat="1">
      <c r="A19" s="55" t="s">
        <v>94</v>
      </c>
      <c r="B19" s="15" t="s">
        <v>39</v>
      </c>
      <c r="C19" s="47">
        <v>102</v>
      </c>
      <c r="D19" s="43">
        <v>1</v>
      </c>
      <c r="E19" s="175">
        <f>+C19*8000</f>
        <v>816000</v>
      </c>
      <c r="F19" s="176">
        <v>1931685</v>
      </c>
      <c r="G19" s="23">
        <f t="shared" ref="G19" si="14">+E19+F19</f>
        <v>2747685</v>
      </c>
      <c r="H19" s="173">
        <v>0.04</v>
      </c>
      <c r="I19" s="19">
        <f t="shared" si="2"/>
        <v>109907.40000000001</v>
      </c>
      <c r="J19" s="19">
        <v>-1700</v>
      </c>
      <c r="K19" s="19">
        <v>0</v>
      </c>
      <c r="L19" s="19">
        <f t="shared" si="3"/>
        <v>108207.40000000001</v>
      </c>
      <c r="M19" s="25">
        <f t="shared" si="4"/>
        <v>91976.290000000008</v>
      </c>
      <c r="N19" s="26">
        <f t="shared" si="5"/>
        <v>16231.11</v>
      </c>
    </row>
    <row r="20" spans="1:15" s="71" customFormat="1">
      <c r="A20" s="56"/>
      <c r="B20" s="27"/>
      <c r="C20" s="47"/>
      <c r="D20" s="43"/>
      <c r="E20" s="16"/>
      <c r="F20" s="51"/>
      <c r="G20" s="20"/>
      <c r="H20" s="18"/>
      <c r="I20" s="21"/>
      <c r="J20" s="19"/>
      <c r="K20" s="19"/>
      <c r="L20" s="19"/>
      <c r="M20" s="25"/>
      <c r="N20" s="26"/>
    </row>
    <row r="21" spans="1:15" s="71" customFormat="1">
      <c r="A21" s="57" t="s">
        <v>95</v>
      </c>
      <c r="B21" s="27" t="s">
        <v>38</v>
      </c>
      <c r="C21" s="47">
        <v>78</v>
      </c>
      <c r="D21" s="43">
        <v>1</v>
      </c>
      <c r="E21" s="175">
        <f>+C21*5500</f>
        <v>429000</v>
      </c>
      <c r="F21" s="176">
        <v>1779908</v>
      </c>
      <c r="G21" s="22">
        <f t="shared" ref="G21:G27" si="15">+E21+F21</f>
        <v>2208908</v>
      </c>
      <c r="H21" s="173">
        <v>0.03</v>
      </c>
      <c r="I21" s="19">
        <f t="shared" si="2"/>
        <v>66267.239999999991</v>
      </c>
      <c r="J21" s="19">
        <v>-1500</v>
      </c>
      <c r="K21" s="19">
        <v>0</v>
      </c>
      <c r="L21" s="19">
        <f t="shared" ref="L21" si="16">+I21+J21+K21</f>
        <v>64767.239999999991</v>
      </c>
      <c r="M21" s="25">
        <f t="shared" ref="M21" si="17">+L21*0.9</f>
        <v>58290.515999999996</v>
      </c>
      <c r="N21" s="26">
        <f t="shared" ref="N21" si="18">+L21*0.1</f>
        <v>6476.7239999999993</v>
      </c>
    </row>
    <row r="22" spans="1:15" s="71" customFormat="1">
      <c r="A22" s="57" t="s">
        <v>139</v>
      </c>
      <c r="B22" s="27" t="s">
        <v>38</v>
      </c>
      <c r="C22" s="47">
        <v>42</v>
      </c>
      <c r="D22" s="43">
        <v>0</v>
      </c>
      <c r="E22" s="175">
        <f>+C22*4000</f>
        <v>168000</v>
      </c>
      <c r="F22" s="176">
        <v>2358000</v>
      </c>
      <c r="G22" s="22">
        <f t="shared" si="15"/>
        <v>2526000</v>
      </c>
      <c r="H22" s="173">
        <v>0.04</v>
      </c>
      <c r="I22" s="19">
        <f t="shared" si="2"/>
        <v>101040</v>
      </c>
      <c r="J22" s="19">
        <v>-1050</v>
      </c>
      <c r="K22" s="19">
        <v>0</v>
      </c>
      <c r="L22" s="19">
        <f t="shared" ref="L22:L27" si="19">+I22+J22+K22</f>
        <v>99990</v>
      </c>
      <c r="M22" s="25">
        <f t="shared" ref="M22:M27" si="20">+L22*0.9</f>
        <v>89991</v>
      </c>
      <c r="N22" s="26">
        <f t="shared" ref="N22:N27" si="21">+L22*0.1</f>
        <v>9999</v>
      </c>
    </row>
    <row r="23" spans="1:15" s="71" customFormat="1">
      <c r="A23" s="57" t="s">
        <v>96</v>
      </c>
      <c r="B23" s="27" t="s">
        <v>38</v>
      </c>
      <c r="C23" s="47">
        <v>57</v>
      </c>
      <c r="D23" s="43">
        <v>0</v>
      </c>
      <c r="E23" s="175">
        <f>+C23*4500</f>
        <v>256500</v>
      </c>
      <c r="F23" s="172">
        <v>1317952</v>
      </c>
      <c r="G23" s="22">
        <f t="shared" si="15"/>
        <v>1574452</v>
      </c>
      <c r="H23" s="173">
        <v>0.02</v>
      </c>
      <c r="I23" s="19">
        <f t="shared" si="2"/>
        <v>31489.040000000001</v>
      </c>
      <c r="J23" s="19">
        <v>-1950</v>
      </c>
      <c r="K23" s="19">
        <v>-2000</v>
      </c>
      <c r="L23" s="19">
        <f t="shared" si="19"/>
        <v>27539.040000000001</v>
      </c>
      <c r="M23" s="25">
        <f t="shared" si="20"/>
        <v>24785.136000000002</v>
      </c>
      <c r="N23" s="26">
        <f t="shared" si="21"/>
        <v>2753.9040000000005</v>
      </c>
    </row>
    <row r="24" spans="1:15" s="71" customFormat="1">
      <c r="A24" s="57" t="s">
        <v>560</v>
      </c>
      <c r="B24" s="27" t="s">
        <v>38</v>
      </c>
      <c r="C24" s="47">
        <v>17</v>
      </c>
      <c r="D24" s="43">
        <v>0</v>
      </c>
      <c r="E24" s="16">
        <f t="shared" ref="E24" si="22">+C24*0</f>
        <v>0</v>
      </c>
      <c r="F24" s="51">
        <v>2137140</v>
      </c>
      <c r="G24" s="22">
        <f t="shared" ref="G24" si="23">+E24+F24</f>
        <v>2137140</v>
      </c>
      <c r="H24" s="173">
        <v>0.03</v>
      </c>
      <c r="I24" s="19">
        <f t="shared" ref="I24" si="24">+G24*H24</f>
        <v>64114.2</v>
      </c>
      <c r="J24" s="19">
        <v>-600</v>
      </c>
      <c r="K24" s="19">
        <v>0</v>
      </c>
      <c r="L24" s="19">
        <f t="shared" si="19"/>
        <v>63514.2</v>
      </c>
      <c r="M24" s="25">
        <f t="shared" si="20"/>
        <v>57162.78</v>
      </c>
      <c r="N24" s="26">
        <f t="shared" si="21"/>
        <v>6351.42</v>
      </c>
    </row>
    <row r="25" spans="1:15" s="71" customFormat="1">
      <c r="A25" s="57" t="s">
        <v>97</v>
      </c>
      <c r="B25" s="27" t="s">
        <v>38</v>
      </c>
      <c r="C25" s="47">
        <v>66</v>
      </c>
      <c r="D25" s="43">
        <v>0</v>
      </c>
      <c r="E25" s="175">
        <f>+C25*5000</f>
        <v>330000</v>
      </c>
      <c r="F25" s="172">
        <v>1310247</v>
      </c>
      <c r="G25" s="22">
        <f t="shared" si="15"/>
        <v>1640247</v>
      </c>
      <c r="H25" s="173">
        <v>0.02</v>
      </c>
      <c r="I25" s="19">
        <f t="shared" si="2"/>
        <v>32804.94</v>
      </c>
      <c r="J25" s="19">
        <v>-1900</v>
      </c>
      <c r="K25" s="19">
        <v>0</v>
      </c>
      <c r="L25" s="19">
        <f t="shared" si="19"/>
        <v>30904.940000000002</v>
      </c>
      <c r="M25" s="25">
        <f t="shared" si="20"/>
        <v>27814.446000000004</v>
      </c>
      <c r="N25" s="26">
        <f t="shared" si="21"/>
        <v>3090.4940000000006</v>
      </c>
    </row>
    <row r="26" spans="1:15" s="71" customFormat="1">
      <c r="A26" s="57" t="s">
        <v>98</v>
      </c>
      <c r="B26" s="27" t="s">
        <v>38</v>
      </c>
      <c r="C26" s="47">
        <v>84</v>
      </c>
      <c r="D26" s="43">
        <v>0</v>
      </c>
      <c r="E26" s="175">
        <f>+C26*6000</f>
        <v>504000</v>
      </c>
      <c r="F26" s="172">
        <v>1240037</v>
      </c>
      <c r="G26" s="22">
        <f t="shared" si="15"/>
        <v>1744037</v>
      </c>
      <c r="H26" s="173">
        <v>0.02</v>
      </c>
      <c r="I26" s="19">
        <f t="shared" si="2"/>
        <v>34880.74</v>
      </c>
      <c r="J26" s="19">
        <v>-2350</v>
      </c>
      <c r="K26" s="19">
        <v>0</v>
      </c>
      <c r="L26" s="19">
        <f t="shared" si="19"/>
        <v>32530.739999999998</v>
      </c>
      <c r="M26" s="25">
        <f t="shared" si="20"/>
        <v>29277.665999999997</v>
      </c>
      <c r="N26" s="26">
        <f t="shared" si="21"/>
        <v>3253.0740000000001</v>
      </c>
    </row>
    <row r="27" spans="1:15" s="5" customFormat="1">
      <c r="A27" s="57" t="s">
        <v>105</v>
      </c>
      <c r="B27" s="27" t="s">
        <v>38</v>
      </c>
      <c r="C27" s="47">
        <v>55</v>
      </c>
      <c r="D27" s="43">
        <v>1</v>
      </c>
      <c r="E27" s="175">
        <f>+C27*4500</f>
        <v>247500</v>
      </c>
      <c r="F27" s="172">
        <v>1321556</v>
      </c>
      <c r="G27" s="22">
        <f t="shared" si="15"/>
        <v>1569056</v>
      </c>
      <c r="H27" s="173">
        <v>0.02</v>
      </c>
      <c r="I27" s="19">
        <f t="shared" si="2"/>
        <v>31381.119999999999</v>
      </c>
      <c r="J27" s="19">
        <v>-3050</v>
      </c>
      <c r="K27" s="19">
        <v>-2650</v>
      </c>
      <c r="L27" s="19">
        <f t="shared" si="19"/>
        <v>25681.119999999999</v>
      </c>
      <c r="M27" s="25">
        <f t="shared" si="20"/>
        <v>23113.007999999998</v>
      </c>
      <c r="N27" s="26">
        <f t="shared" si="21"/>
        <v>2568.1120000000001</v>
      </c>
      <c r="O27"/>
    </row>
    <row r="28" spans="1:15" s="5" customFormat="1" thickBot="1">
      <c r="A28" s="28"/>
      <c r="B28" s="29"/>
      <c r="C28" s="48"/>
      <c r="D28" s="49"/>
      <c r="E28" s="61"/>
      <c r="F28" s="50"/>
      <c r="G28" s="30"/>
      <c r="H28" s="65"/>
      <c r="I28" s="69"/>
      <c r="J28" s="70"/>
      <c r="K28" s="70"/>
      <c r="L28" s="70"/>
      <c r="M28" s="35"/>
      <c r="N28" s="35"/>
    </row>
    <row r="29" spans="1:15" s="5" customFormat="1" thickBot="1">
      <c r="A29" s="31" t="s">
        <v>61</v>
      </c>
      <c r="B29" s="32"/>
      <c r="C29" s="33">
        <f>SUM(C4:C27)</f>
        <v>1296</v>
      </c>
      <c r="D29" s="33">
        <f>SUM(D4:D27)</f>
        <v>7</v>
      </c>
      <c r="E29" s="62">
        <f>SUM(E4:E28)</f>
        <v>6703000</v>
      </c>
      <c r="F29" s="34">
        <f>SUM(F4:F28)</f>
        <v>34819370</v>
      </c>
      <c r="G29" s="35">
        <f>SUM(G4:G28)</f>
        <v>41522370</v>
      </c>
      <c r="H29" s="66"/>
      <c r="I29" s="35">
        <f t="shared" ref="I29:N29" si="25">SUM(I4:I28)</f>
        <v>1145384.9000000001</v>
      </c>
      <c r="J29" s="35">
        <f t="shared" si="25"/>
        <v>-38400</v>
      </c>
      <c r="K29" s="35">
        <f t="shared" si="25"/>
        <v>-4650</v>
      </c>
      <c r="L29" s="35">
        <f t="shared" si="25"/>
        <v>1105384.9000000001</v>
      </c>
      <c r="M29" s="35">
        <f t="shared" si="25"/>
        <v>956823.5290000001</v>
      </c>
      <c r="N29" s="35">
        <f t="shared" si="25"/>
        <v>148561.37100000001</v>
      </c>
    </row>
    <row r="30" spans="1:15" s="5" customFormat="1" thickBot="1">
      <c r="E30" s="63"/>
      <c r="H30" s="63"/>
    </row>
    <row r="31" spans="1:15" s="5" customFormat="1" thickBot="1">
      <c r="E31" s="63"/>
      <c r="F31" s="36" t="s">
        <v>62</v>
      </c>
      <c r="G31" s="36" t="s">
        <v>39</v>
      </c>
      <c r="H31" s="67">
        <f>SUM(M4:M19)</f>
        <v>646388.97700000007</v>
      </c>
      <c r="I31" s="38">
        <f>SUM(N4:N19)</f>
        <v>114068.643</v>
      </c>
      <c r="K31" s="53"/>
      <c r="L31" s="53"/>
    </row>
    <row r="32" spans="1:15" s="5" customFormat="1" thickBot="1">
      <c r="E32" s="63"/>
      <c r="F32" s="36" t="s">
        <v>63</v>
      </c>
      <c r="G32" s="36" t="s">
        <v>38</v>
      </c>
      <c r="H32" s="67">
        <f>SUM(M21:M27)</f>
        <v>310434.55199999997</v>
      </c>
      <c r="I32" s="38">
        <f>SUM(N21:N27)</f>
        <v>34492.727999999996</v>
      </c>
      <c r="K32" s="53"/>
      <c r="L32" s="53"/>
    </row>
    <row r="33" spans="5:14" s="5" customFormat="1" thickBot="1">
      <c r="E33" s="63"/>
      <c r="H33" s="68"/>
      <c r="I33" s="39"/>
      <c r="K33" s="39"/>
      <c r="L33" s="39"/>
    </row>
    <row r="34" spans="5:14" ht="15" thickBot="1">
      <c r="G34" s="36" t="s">
        <v>61</v>
      </c>
      <c r="H34" s="67">
        <f>SUM(H31:H33)</f>
        <v>956823.5290000001</v>
      </c>
      <c r="I34" s="37">
        <f>SUM(I31:I33)</f>
        <v>148561.37099999998</v>
      </c>
      <c r="J34" s="52"/>
      <c r="K34" s="52"/>
      <c r="L34" s="52"/>
    </row>
    <row r="35" spans="5:14">
      <c r="N35" s="5"/>
    </row>
  </sheetData>
  <mergeCells count="1">
    <mergeCell ref="A1:I1"/>
  </mergeCells>
  <pageMargins left="0.7" right="0.7" top="0.75" bottom="0.75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69EF-8D9B-40A9-9C3D-1DEBCABA3DCD}">
  <dimension ref="A3:D30"/>
  <sheetViews>
    <sheetView topLeftCell="A3" workbookViewId="0">
      <selection activeCell="A6" sqref="A6:D29"/>
    </sheetView>
  </sheetViews>
  <sheetFormatPr defaultRowHeight="14.4"/>
  <cols>
    <col min="1" max="1" width="22.44140625" bestFit="1" customWidth="1"/>
    <col min="2" max="2" width="15.5546875" bestFit="1" customWidth="1"/>
    <col min="3" max="3" width="10.44140625" bestFit="1" customWidth="1"/>
    <col min="4" max="4" width="10.77734375" bestFit="1" customWidth="1"/>
  </cols>
  <sheetData>
    <row r="3" spans="1:4">
      <c r="A3" s="2" t="s">
        <v>84</v>
      </c>
      <c r="B3" s="2" t="s">
        <v>45</v>
      </c>
    </row>
    <row r="4" spans="1:4">
      <c r="A4" s="2" t="s">
        <v>43</v>
      </c>
      <c r="B4" t="s">
        <v>41</v>
      </c>
      <c r="C4" t="s">
        <v>42</v>
      </c>
      <c r="D4" t="s">
        <v>44</v>
      </c>
    </row>
    <row r="5" spans="1:4">
      <c r="A5" s="1" t="s">
        <v>39</v>
      </c>
      <c r="B5" s="4">
        <v>897</v>
      </c>
      <c r="C5" s="4">
        <v>5</v>
      </c>
      <c r="D5" s="4">
        <v>902</v>
      </c>
    </row>
    <row r="6" spans="1:4">
      <c r="A6" s="3" t="s">
        <v>669</v>
      </c>
      <c r="B6" s="4">
        <v>30</v>
      </c>
      <c r="C6" s="4">
        <v>1</v>
      </c>
      <c r="D6" s="4">
        <v>31</v>
      </c>
    </row>
    <row r="7" spans="1:4">
      <c r="A7" s="3" t="s">
        <v>9</v>
      </c>
      <c r="B7" s="4">
        <v>30</v>
      </c>
      <c r="C7" s="4"/>
      <c r="D7" s="4">
        <v>30</v>
      </c>
    </row>
    <row r="8" spans="1:4">
      <c r="A8" s="3" t="s">
        <v>15</v>
      </c>
      <c r="B8" s="4">
        <v>73</v>
      </c>
      <c r="C8" s="4"/>
      <c r="D8" s="4">
        <v>73</v>
      </c>
    </row>
    <row r="9" spans="1:4">
      <c r="A9" s="3" t="s">
        <v>17</v>
      </c>
      <c r="B9" s="4">
        <v>58</v>
      </c>
      <c r="C9" s="4">
        <v>1</v>
      </c>
      <c r="D9" s="4">
        <v>59</v>
      </c>
    </row>
    <row r="10" spans="1:4">
      <c r="A10" s="3" t="s">
        <v>108</v>
      </c>
      <c r="B10" s="4">
        <v>42</v>
      </c>
      <c r="C10" s="4"/>
      <c r="D10" s="4">
        <v>42</v>
      </c>
    </row>
    <row r="11" spans="1:4">
      <c r="A11" s="3" t="s">
        <v>21</v>
      </c>
      <c r="B11" s="4">
        <v>52</v>
      </c>
      <c r="C11" s="4"/>
      <c r="D11" s="4">
        <v>52</v>
      </c>
    </row>
    <row r="12" spans="1:4">
      <c r="A12" s="3" t="s">
        <v>11</v>
      </c>
      <c r="B12" s="4">
        <v>75</v>
      </c>
      <c r="C12" s="4"/>
      <c r="D12" s="4">
        <v>75</v>
      </c>
    </row>
    <row r="13" spans="1:4">
      <c r="A13" s="3" t="s">
        <v>20</v>
      </c>
      <c r="B13" s="4">
        <v>42</v>
      </c>
      <c r="C13" s="4">
        <v>1</v>
      </c>
      <c r="D13" s="4">
        <v>43</v>
      </c>
    </row>
    <row r="14" spans="1:4">
      <c r="A14" s="3" t="s">
        <v>19</v>
      </c>
      <c r="B14" s="4">
        <v>42</v>
      </c>
      <c r="C14" s="4"/>
      <c r="D14" s="4">
        <v>42</v>
      </c>
    </row>
    <row r="15" spans="1:4">
      <c r="A15" s="3" t="s">
        <v>4147</v>
      </c>
      <c r="B15" s="4">
        <v>14</v>
      </c>
      <c r="C15" s="4"/>
      <c r="D15" s="4">
        <v>14</v>
      </c>
    </row>
    <row r="16" spans="1:4">
      <c r="A16" s="3" t="s">
        <v>14</v>
      </c>
      <c r="B16" s="4">
        <v>76</v>
      </c>
      <c r="C16" s="4">
        <v>1</v>
      </c>
      <c r="D16" s="4">
        <v>77</v>
      </c>
    </row>
    <row r="17" spans="1:4">
      <c r="A17" s="3" t="s">
        <v>99</v>
      </c>
      <c r="B17" s="4">
        <v>42</v>
      </c>
      <c r="C17" s="4"/>
      <c r="D17" s="4">
        <v>42</v>
      </c>
    </row>
    <row r="18" spans="1:4">
      <c r="A18" s="3" t="s">
        <v>23</v>
      </c>
      <c r="B18" s="4">
        <v>102</v>
      </c>
      <c r="C18" s="4"/>
      <c r="D18" s="4">
        <v>102</v>
      </c>
    </row>
    <row r="19" spans="1:4">
      <c r="A19" s="3" t="s">
        <v>24</v>
      </c>
      <c r="B19" s="4">
        <v>61</v>
      </c>
      <c r="C19" s="4"/>
      <c r="D19" s="4">
        <v>61</v>
      </c>
    </row>
    <row r="20" spans="1:4">
      <c r="A20" s="3" t="s">
        <v>168</v>
      </c>
      <c r="B20" s="4">
        <v>56</v>
      </c>
      <c r="C20" s="4"/>
      <c r="D20" s="4">
        <v>56</v>
      </c>
    </row>
    <row r="21" spans="1:4">
      <c r="A21" s="3" t="s">
        <v>6</v>
      </c>
      <c r="B21" s="4">
        <v>102</v>
      </c>
      <c r="C21" s="4">
        <v>1</v>
      </c>
      <c r="D21" s="4">
        <v>103</v>
      </c>
    </row>
    <row r="22" spans="1:4">
      <c r="A22" s="1" t="s">
        <v>38</v>
      </c>
      <c r="B22" s="4">
        <v>399</v>
      </c>
      <c r="C22" s="4">
        <v>2</v>
      </c>
      <c r="D22" s="4">
        <v>401</v>
      </c>
    </row>
    <row r="23" spans="1:4">
      <c r="A23" s="3" t="s">
        <v>64</v>
      </c>
      <c r="B23" s="4">
        <v>78</v>
      </c>
      <c r="C23" s="4">
        <v>1</v>
      </c>
      <c r="D23" s="4">
        <v>79</v>
      </c>
    </row>
    <row r="24" spans="1:4">
      <c r="A24" s="3" t="s">
        <v>138</v>
      </c>
      <c r="B24" s="4">
        <v>42</v>
      </c>
      <c r="C24" s="4"/>
      <c r="D24" s="4">
        <v>42</v>
      </c>
    </row>
    <row r="25" spans="1:4">
      <c r="A25" s="3" t="s">
        <v>35</v>
      </c>
      <c r="B25" s="4">
        <v>57</v>
      </c>
      <c r="C25" s="4"/>
      <c r="D25" s="4">
        <v>57</v>
      </c>
    </row>
    <row r="26" spans="1:4">
      <c r="A26" s="3" t="s">
        <v>413</v>
      </c>
      <c r="B26" s="4">
        <v>17</v>
      </c>
      <c r="C26" s="4"/>
      <c r="D26" s="4">
        <v>17</v>
      </c>
    </row>
    <row r="27" spans="1:4">
      <c r="A27" s="3" t="s">
        <v>37</v>
      </c>
      <c r="B27" s="4">
        <v>66</v>
      </c>
      <c r="C27" s="4"/>
      <c r="D27" s="4">
        <v>66</v>
      </c>
    </row>
    <row r="28" spans="1:4">
      <c r="A28" s="3" t="s">
        <v>36</v>
      </c>
      <c r="B28" s="4">
        <v>84</v>
      </c>
      <c r="C28" s="4"/>
      <c r="D28" s="4">
        <v>84</v>
      </c>
    </row>
    <row r="29" spans="1:4">
      <c r="A29" s="3" t="s">
        <v>100</v>
      </c>
      <c r="B29" s="4">
        <v>55</v>
      </c>
      <c r="C29" s="4">
        <v>1</v>
      </c>
      <c r="D29" s="4">
        <v>56</v>
      </c>
    </row>
    <row r="30" spans="1:4">
      <c r="A30" s="1" t="s">
        <v>44</v>
      </c>
      <c r="B30" s="4">
        <v>1296</v>
      </c>
      <c r="C30" s="4">
        <v>7</v>
      </c>
      <c r="D30" s="4">
        <v>1303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5EEF-AFBF-4DCD-A105-112D633A0EC5}">
  <dimension ref="A1:X1304"/>
  <sheetViews>
    <sheetView workbookViewId="0">
      <selection activeCell="F13" sqref="F13"/>
    </sheetView>
  </sheetViews>
  <sheetFormatPr defaultColWidth="37" defaultRowHeight="13.8"/>
  <cols>
    <col min="1" max="1" width="4.6640625" style="94" bestFit="1" customWidth="1"/>
    <col min="2" max="2" width="5.33203125" style="94" bestFit="1" customWidth="1"/>
    <col min="3" max="3" width="13.21875" style="94" bestFit="1" customWidth="1"/>
    <col min="4" max="4" width="13.44140625" style="94" bestFit="1" customWidth="1"/>
    <col min="5" max="5" width="20.88671875" style="94" bestFit="1" customWidth="1"/>
    <col min="6" max="6" width="48" style="94" bestFit="1" customWidth="1"/>
    <col min="7" max="7" width="12.21875" style="94" bestFit="1" customWidth="1"/>
    <col min="8" max="8" width="23.5546875" style="94" bestFit="1" customWidth="1"/>
    <col min="9" max="9" width="29.21875" style="94" bestFit="1" customWidth="1"/>
    <col min="10" max="10" width="36.77734375" style="94" bestFit="1" customWidth="1"/>
    <col min="11" max="11" width="39.109375" style="94" bestFit="1" customWidth="1"/>
    <col min="12" max="12" width="19" style="94" bestFit="1" customWidth="1"/>
    <col min="13" max="13" width="19" style="90" bestFit="1" customWidth="1"/>
    <col min="14" max="14" width="15" style="90" bestFit="1" customWidth="1"/>
    <col min="15" max="15" width="36.88671875" style="90" bestFit="1" customWidth="1"/>
    <col min="16" max="16" width="11.6640625" style="90" bestFit="1" customWidth="1"/>
    <col min="17" max="17" width="19.33203125" style="90" bestFit="1" customWidth="1"/>
    <col min="18" max="18" width="17.77734375" style="90" bestFit="1" customWidth="1"/>
    <col min="19" max="19" width="7" style="90" bestFit="1" customWidth="1"/>
    <col min="20" max="20" width="9.77734375" style="90" bestFit="1" customWidth="1"/>
    <col min="21" max="21" width="10.5546875" style="90" bestFit="1" customWidth="1"/>
    <col min="22" max="22" width="17.77734375" style="90" bestFit="1" customWidth="1"/>
    <col min="23" max="23" width="31.88671875" style="90" bestFit="1" customWidth="1"/>
    <col min="24" max="16384" width="37" style="90"/>
  </cols>
  <sheetData>
    <row r="1" spans="1:24">
      <c r="A1" s="88" t="s">
        <v>46</v>
      </c>
      <c r="B1" s="89" t="s">
        <v>40</v>
      </c>
      <c r="C1" s="89" t="s">
        <v>652</v>
      </c>
      <c r="D1" s="89" t="s">
        <v>653</v>
      </c>
      <c r="E1" s="89" t="s">
        <v>75</v>
      </c>
      <c r="F1" s="89" t="s">
        <v>76</v>
      </c>
      <c r="G1" s="89" t="s">
        <v>77</v>
      </c>
      <c r="H1" s="89" t="s">
        <v>78</v>
      </c>
      <c r="I1" s="89" t="s">
        <v>79</v>
      </c>
      <c r="J1" s="89" t="s">
        <v>654</v>
      </c>
      <c r="K1" s="89" t="s">
        <v>150</v>
      </c>
      <c r="L1" s="89" t="s">
        <v>151</v>
      </c>
      <c r="M1" s="89" t="s">
        <v>80</v>
      </c>
      <c r="N1" s="89" t="s">
        <v>655</v>
      </c>
      <c r="O1" s="89" t="s">
        <v>656</v>
      </c>
      <c r="P1" s="89" t="s">
        <v>152</v>
      </c>
      <c r="Q1" s="89" t="s">
        <v>2</v>
      </c>
      <c r="R1" s="89" t="s">
        <v>81</v>
      </c>
      <c r="S1" s="89" t="s">
        <v>657</v>
      </c>
      <c r="T1" s="95" t="s">
        <v>10501</v>
      </c>
      <c r="U1" s="96" t="s">
        <v>10502</v>
      </c>
      <c r="V1" s="96" t="s">
        <v>10503</v>
      </c>
      <c r="W1" s="97" t="s">
        <v>10504</v>
      </c>
      <c r="X1" s="98"/>
    </row>
    <row r="2" spans="1:24">
      <c r="A2" s="91">
        <v>1</v>
      </c>
      <c r="B2" s="91" t="s">
        <v>39</v>
      </c>
      <c r="C2" s="92" t="s">
        <v>658</v>
      </c>
      <c r="D2" s="92" t="s">
        <v>659</v>
      </c>
      <c r="E2" s="92" t="s">
        <v>660</v>
      </c>
      <c r="F2" s="92" t="s">
        <v>467</v>
      </c>
      <c r="G2" s="92" t="s">
        <v>10</v>
      </c>
      <c r="H2" s="92" t="s">
        <v>661</v>
      </c>
      <c r="I2" s="92" t="s">
        <v>660</v>
      </c>
      <c r="J2" s="92"/>
      <c r="K2" s="92" t="s">
        <v>12</v>
      </c>
      <c r="L2" s="92" t="s">
        <v>663</v>
      </c>
      <c r="M2" s="92" t="s">
        <v>664</v>
      </c>
      <c r="N2" s="92" t="s">
        <v>666</v>
      </c>
      <c r="O2" s="92" t="s">
        <v>667</v>
      </c>
      <c r="P2" s="92" t="s">
        <v>153</v>
      </c>
      <c r="Q2" s="92" t="s">
        <v>668</v>
      </c>
      <c r="R2" s="93" t="s">
        <v>669</v>
      </c>
      <c r="S2" s="93">
        <v>363489</v>
      </c>
      <c r="T2" s="90" t="s">
        <v>41</v>
      </c>
      <c r="U2" s="90" t="str">
        <f>VLOOKUP(I2,'[1]Removal Report'!$G$2:$I$1306,2,0)</f>
        <v>20-Jan-2026</v>
      </c>
      <c r="V2" s="90" t="str">
        <f>VLOOKUP(I2,'[1]Removal Report'!$G$2:$I$1306,3,0)</f>
        <v>AGHA.M.JAFFER</v>
      </c>
    </row>
    <row r="3" spans="1:24">
      <c r="A3" s="91">
        <v>2</v>
      </c>
      <c r="B3" s="91" t="s">
        <v>39</v>
      </c>
      <c r="C3" s="92" t="s">
        <v>670</v>
      </c>
      <c r="D3" s="92" t="s">
        <v>671</v>
      </c>
      <c r="E3" s="92" t="s">
        <v>672</v>
      </c>
      <c r="F3" s="92" t="s">
        <v>673</v>
      </c>
      <c r="G3" s="92" t="s">
        <v>4</v>
      </c>
      <c r="H3" s="92" t="s">
        <v>674</v>
      </c>
      <c r="I3" s="92" t="s">
        <v>675</v>
      </c>
      <c r="J3" s="92"/>
      <c r="K3" s="92" t="s">
        <v>12</v>
      </c>
      <c r="L3" s="92" t="s">
        <v>676</v>
      </c>
      <c r="M3" s="92" t="s">
        <v>677</v>
      </c>
      <c r="N3" s="92" t="s">
        <v>666</v>
      </c>
      <c r="O3" s="92" t="s">
        <v>679</v>
      </c>
      <c r="P3" s="92" t="s">
        <v>153</v>
      </c>
      <c r="Q3" s="92" t="s">
        <v>680</v>
      </c>
      <c r="R3" s="93" t="s">
        <v>669</v>
      </c>
      <c r="S3" s="93">
        <v>244263</v>
      </c>
      <c r="T3" s="90" t="s">
        <v>41</v>
      </c>
      <c r="U3" s="90" t="str">
        <f>VLOOKUP(I3,'[1]Removal Report'!$G$2:$I$1306,2,0)</f>
        <v>21-Jan-2026</v>
      </c>
      <c r="V3" s="90" t="str">
        <f>VLOOKUP(I3,'[1]Removal Report'!$G$2:$I$1306,3,0)</f>
        <v>AGHA.M.JAFFER</v>
      </c>
    </row>
    <row r="4" spans="1:24">
      <c r="A4" s="91">
        <v>3</v>
      </c>
      <c r="B4" s="91" t="s">
        <v>39</v>
      </c>
      <c r="C4" s="92" t="s">
        <v>681</v>
      </c>
      <c r="D4" s="92" t="s">
        <v>682</v>
      </c>
      <c r="E4" s="92" t="s">
        <v>683</v>
      </c>
      <c r="F4" s="92" t="s">
        <v>684</v>
      </c>
      <c r="G4" s="92" t="s">
        <v>4</v>
      </c>
      <c r="H4" s="92" t="s">
        <v>685</v>
      </c>
      <c r="I4" s="92" t="s">
        <v>686</v>
      </c>
      <c r="J4" s="92" t="s">
        <v>687</v>
      </c>
      <c r="K4" s="92" t="s">
        <v>5</v>
      </c>
      <c r="L4" s="92" t="s">
        <v>688</v>
      </c>
      <c r="M4" s="92" t="s">
        <v>689</v>
      </c>
      <c r="N4" s="92" t="s">
        <v>691</v>
      </c>
      <c r="O4" s="92" t="s">
        <v>692</v>
      </c>
      <c r="P4" s="92" t="s">
        <v>153</v>
      </c>
      <c r="Q4" s="92" t="s">
        <v>693</v>
      </c>
      <c r="R4" s="93" t="s">
        <v>669</v>
      </c>
      <c r="S4" s="93">
        <v>240625</v>
      </c>
      <c r="T4" s="90" t="s">
        <v>41</v>
      </c>
      <c r="U4" s="90" t="str">
        <f>VLOOKUP(I4,'[1]Removal Report'!$G$2:$I$1306,2,0)</f>
        <v>24-Jan-2026</v>
      </c>
      <c r="V4" s="90" t="str">
        <f>VLOOKUP(I4,'[1]Removal Report'!$G$2:$I$1306,3,0)</f>
        <v>AGHA.M.JAFFER</v>
      </c>
    </row>
    <row r="5" spans="1:24">
      <c r="A5" s="91">
        <v>4</v>
      </c>
      <c r="B5" s="91" t="s">
        <v>39</v>
      </c>
      <c r="C5" s="92" t="s">
        <v>694</v>
      </c>
      <c r="D5" s="92" t="s">
        <v>682</v>
      </c>
      <c r="E5" s="92" t="s">
        <v>695</v>
      </c>
      <c r="F5" s="92" t="s">
        <v>696</v>
      </c>
      <c r="G5" s="92" t="s">
        <v>7</v>
      </c>
      <c r="H5" s="92" t="s">
        <v>697</v>
      </c>
      <c r="I5" s="92" t="s">
        <v>698</v>
      </c>
      <c r="J5" s="92"/>
      <c r="K5" s="92" t="s">
        <v>12</v>
      </c>
      <c r="L5" s="92" t="s">
        <v>699</v>
      </c>
      <c r="M5" s="92" t="s">
        <v>700</v>
      </c>
      <c r="N5" s="92" t="s">
        <v>691</v>
      </c>
      <c r="O5" s="92" t="s">
        <v>702</v>
      </c>
      <c r="P5" s="92" t="s">
        <v>153</v>
      </c>
      <c r="Q5" s="92" t="s">
        <v>703</v>
      </c>
      <c r="R5" s="93" t="s">
        <v>669</v>
      </c>
      <c r="S5" s="93">
        <v>295157</v>
      </c>
      <c r="T5" s="90" t="s">
        <v>41</v>
      </c>
      <c r="U5" s="90" t="str">
        <f>VLOOKUP(I5,'[1]Removal Report'!$G$2:$I$1306,2,0)</f>
        <v>20-Jan-2026</v>
      </c>
      <c r="V5" s="90" t="str">
        <f>VLOOKUP(I5,'[1]Removal Report'!$G$2:$I$1306,3,0)</f>
        <v>AGHA.M.JAFFER</v>
      </c>
    </row>
    <row r="6" spans="1:24">
      <c r="A6" s="91">
        <v>5</v>
      </c>
      <c r="B6" s="91" t="s">
        <v>39</v>
      </c>
      <c r="C6" s="92" t="s">
        <v>704</v>
      </c>
      <c r="D6" s="92" t="s">
        <v>671</v>
      </c>
      <c r="E6" s="92" t="s">
        <v>705</v>
      </c>
      <c r="F6" s="92" t="s">
        <v>706</v>
      </c>
      <c r="G6" s="92" t="s">
        <v>707</v>
      </c>
      <c r="H6" s="92" t="s">
        <v>708</v>
      </c>
      <c r="I6" s="92" t="s">
        <v>709</v>
      </c>
      <c r="J6" s="92" t="s">
        <v>706</v>
      </c>
      <c r="K6" s="92" t="s">
        <v>192</v>
      </c>
      <c r="L6" s="92" t="s">
        <v>710</v>
      </c>
      <c r="M6" s="92" t="s">
        <v>711</v>
      </c>
      <c r="N6" s="92" t="s">
        <v>713</v>
      </c>
      <c r="O6" s="92" t="s">
        <v>679</v>
      </c>
      <c r="P6" s="92" t="s">
        <v>153</v>
      </c>
      <c r="Q6" s="92" t="s">
        <v>714</v>
      </c>
      <c r="R6" s="93" t="s">
        <v>669</v>
      </c>
      <c r="S6" s="93">
        <v>363232</v>
      </c>
      <c r="T6" s="90" t="s">
        <v>41</v>
      </c>
      <c r="U6" s="90" t="str">
        <f>VLOOKUP(I6,'[1]Removal Report'!$G$2:$I$1306,2,0)</f>
        <v>29-Jan-2026</v>
      </c>
      <c r="V6" s="90" t="str">
        <f>VLOOKUP(I6,'[1]Removal Report'!$G$2:$I$1306,3,0)</f>
        <v>AGHA.M.JAFFER</v>
      </c>
    </row>
    <row r="7" spans="1:24">
      <c r="A7" s="91">
        <v>6</v>
      </c>
      <c r="B7" s="91" t="s">
        <v>39</v>
      </c>
      <c r="C7" s="92" t="s">
        <v>715</v>
      </c>
      <c r="D7" s="92" t="s">
        <v>671</v>
      </c>
      <c r="E7" s="92" t="s">
        <v>716</v>
      </c>
      <c r="F7" s="92" t="s">
        <v>717</v>
      </c>
      <c r="G7" s="92" t="s">
        <v>10</v>
      </c>
      <c r="H7" s="92" t="s">
        <v>718</v>
      </c>
      <c r="I7" s="92" t="s">
        <v>719</v>
      </c>
      <c r="J7" s="92" t="s">
        <v>720</v>
      </c>
      <c r="K7" s="92" t="s">
        <v>8</v>
      </c>
      <c r="L7" s="92" t="s">
        <v>721</v>
      </c>
      <c r="M7" s="92" t="s">
        <v>722</v>
      </c>
      <c r="N7" s="92" t="s">
        <v>666</v>
      </c>
      <c r="O7" s="92" t="s">
        <v>679</v>
      </c>
      <c r="P7" s="92" t="s">
        <v>153</v>
      </c>
      <c r="Q7" s="92" t="s">
        <v>724</v>
      </c>
      <c r="R7" s="93" t="s">
        <v>669</v>
      </c>
      <c r="S7" s="93">
        <v>217255</v>
      </c>
      <c r="T7" s="90" t="s">
        <v>41</v>
      </c>
      <c r="U7" s="90" t="str">
        <f>VLOOKUP(I7,'[1]Removal Report'!$G$2:$I$1306,2,0)</f>
        <v>25-Jan-2026</v>
      </c>
      <c r="V7" s="90" t="str">
        <f>VLOOKUP(I7,'[1]Removal Report'!$G$2:$I$1306,3,0)</f>
        <v>AGHA.M.JAFFER</v>
      </c>
    </row>
    <row r="8" spans="1:24">
      <c r="A8" s="91">
        <v>7</v>
      </c>
      <c r="B8" s="91" t="s">
        <v>39</v>
      </c>
      <c r="C8" s="92" t="s">
        <v>725</v>
      </c>
      <c r="D8" s="92" t="s">
        <v>682</v>
      </c>
      <c r="E8" s="92" t="s">
        <v>726</v>
      </c>
      <c r="F8" s="92" t="s">
        <v>727</v>
      </c>
      <c r="G8" s="92" t="s">
        <v>10</v>
      </c>
      <c r="H8" s="92" t="s">
        <v>728</v>
      </c>
      <c r="I8" s="92" t="s">
        <v>729</v>
      </c>
      <c r="J8" s="92" t="s">
        <v>181</v>
      </c>
      <c r="K8" s="92" t="s">
        <v>8</v>
      </c>
      <c r="L8" s="92" t="s">
        <v>730</v>
      </c>
      <c r="M8" s="92" t="s">
        <v>731</v>
      </c>
      <c r="N8" s="92" t="s">
        <v>733</v>
      </c>
      <c r="O8" s="92" t="s">
        <v>679</v>
      </c>
      <c r="P8" s="92" t="s">
        <v>153</v>
      </c>
      <c r="Q8" s="92" t="s">
        <v>734</v>
      </c>
      <c r="R8" s="93" t="s">
        <v>669</v>
      </c>
      <c r="S8" s="93">
        <v>299366</v>
      </c>
      <c r="T8" s="90" t="s">
        <v>41</v>
      </c>
      <c r="U8" s="90" t="str">
        <f>VLOOKUP(I8,'[1]Removal Report'!$G$2:$I$1306,2,0)</f>
        <v>30-Jan-2026</v>
      </c>
      <c r="V8" s="90" t="str">
        <f>VLOOKUP(I8,'[1]Removal Report'!$G$2:$I$1306,3,0)</f>
        <v>AGHA.M.JAFFER</v>
      </c>
    </row>
    <row r="9" spans="1:24">
      <c r="A9" s="91">
        <v>8</v>
      </c>
      <c r="B9" s="91" t="s">
        <v>39</v>
      </c>
      <c r="C9" s="92" t="s">
        <v>735</v>
      </c>
      <c r="D9" s="92" t="s">
        <v>682</v>
      </c>
      <c r="E9" s="92" t="s">
        <v>736</v>
      </c>
      <c r="F9" s="92" t="s">
        <v>737</v>
      </c>
      <c r="G9" s="92" t="s">
        <v>4</v>
      </c>
      <c r="H9" s="92" t="s">
        <v>738</v>
      </c>
      <c r="I9" s="92" t="s">
        <v>739</v>
      </c>
      <c r="J9" s="92"/>
      <c r="K9" s="92" t="s">
        <v>12</v>
      </c>
      <c r="L9" s="92" t="s">
        <v>740</v>
      </c>
      <c r="M9" s="92" t="s">
        <v>741</v>
      </c>
      <c r="N9" s="92" t="s">
        <v>666</v>
      </c>
      <c r="O9" s="92" t="s">
        <v>679</v>
      </c>
      <c r="P9" s="92" t="s">
        <v>153</v>
      </c>
      <c r="Q9" s="92" t="s">
        <v>743</v>
      </c>
      <c r="R9" s="93" t="s">
        <v>669</v>
      </c>
      <c r="S9" s="93">
        <v>243256</v>
      </c>
      <c r="T9" s="90" t="s">
        <v>41</v>
      </c>
      <c r="U9" s="90" t="str">
        <f>VLOOKUP(I9,'[1]Removal Report'!$G$2:$I$1306,2,0)</f>
        <v>6-Jan-2026</v>
      </c>
      <c r="V9" s="90" t="str">
        <f>VLOOKUP(I9,'[1]Removal Report'!$G$2:$I$1306,3,0)</f>
        <v>AGHA.M.JAFFER</v>
      </c>
    </row>
    <row r="10" spans="1:24">
      <c r="A10" s="91">
        <v>9</v>
      </c>
      <c r="B10" s="91" t="s">
        <v>39</v>
      </c>
      <c r="C10" s="92" t="s">
        <v>744</v>
      </c>
      <c r="D10" s="92" t="s">
        <v>682</v>
      </c>
      <c r="E10" s="92" t="s">
        <v>745</v>
      </c>
      <c r="F10" s="92" t="s">
        <v>746</v>
      </c>
      <c r="G10" s="92" t="s">
        <v>4</v>
      </c>
      <c r="H10" s="92" t="s">
        <v>747</v>
      </c>
      <c r="I10" s="92" t="s">
        <v>748</v>
      </c>
      <c r="J10" s="92" t="s">
        <v>749</v>
      </c>
      <c r="K10" s="92" t="s">
        <v>5</v>
      </c>
      <c r="L10" s="92" t="s">
        <v>750</v>
      </c>
      <c r="M10" s="92" t="s">
        <v>751</v>
      </c>
      <c r="N10" s="92" t="s">
        <v>753</v>
      </c>
      <c r="O10" s="92" t="s">
        <v>679</v>
      </c>
      <c r="P10" s="92" t="s">
        <v>153</v>
      </c>
      <c r="Q10" s="92" t="s">
        <v>754</v>
      </c>
      <c r="R10" s="93" t="s">
        <v>669</v>
      </c>
      <c r="S10" s="93">
        <v>287042</v>
      </c>
      <c r="T10" s="90" t="s">
        <v>41</v>
      </c>
      <c r="U10" s="90" t="str">
        <f>VLOOKUP(I10,'[1]Removal Report'!$G$2:$I$1306,2,0)</f>
        <v>28-Jan-2026</v>
      </c>
      <c r="V10" s="90" t="str">
        <f>VLOOKUP(I10,'[1]Removal Report'!$G$2:$I$1306,3,0)</f>
        <v>AGHA.M.JAFFER</v>
      </c>
    </row>
    <row r="11" spans="1:24">
      <c r="A11" s="91">
        <v>10</v>
      </c>
      <c r="B11" s="91" t="s">
        <v>39</v>
      </c>
      <c r="C11" s="92" t="s">
        <v>755</v>
      </c>
      <c r="D11" s="92" t="s">
        <v>682</v>
      </c>
      <c r="E11" s="92" t="s">
        <v>756</v>
      </c>
      <c r="F11" s="92" t="s">
        <v>757</v>
      </c>
      <c r="G11" s="92" t="s">
        <v>4</v>
      </c>
      <c r="H11" s="92" t="s">
        <v>758</v>
      </c>
      <c r="I11" s="92" t="s">
        <v>759</v>
      </c>
      <c r="J11" s="92" t="s">
        <v>760</v>
      </c>
      <c r="K11" s="92" t="s">
        <v>5</v>
      </c>
      <c r="L11" s="92" t="s">
        <v>761</v>
      </c>
      <c r="M11" s="92" t="s">
        <v>762</v>
      </c>
      <c r="N11" s="92" t="s">
        <v>764</v>
      </c>
      <c r="O11" s="92" t="s">
        <v>679</v>
      </c>
      <c r="P11" s="92" t="s">
        <v>153</v>
      </c>
      <c r="Q11" s="92" t="s">
        <v>765</v>
      </c>
      <c r="R11" s="93" t="s">
        <v>669</v>
      </c>
      <c r="S11" s="93">
        <v>327497</v>
      </c>
      <c r="T11" s="90" t="s">
        <v>41</v>
      </c>
      <c r="U11" s="90" t="str">
        <f>VLOOKUP(I11,'[1]Removal Report'!$G$2:$I$1306,2,0)</f>
        <v>9-Jan-2026</v>
      </c>
      <c r="V11" s="90" t="str">
        <f>VLOOKUP(I11,'[1]Removal Report'!$G$2:$I$1306,3,0)</f>
        <v>AGHA.M.JAFFER</v>
      </c>
    </row>
    <row r="12" spans="1:24">
      <c r="A12" s="91">
        <v>11</v>
      </c>
      <c r="B12" s="91" t="s">
        <v>39</v>
      </c>
      <c r="C12" s="92" t="s">
        <v>766</v>
      </c>
      <c r="D12" s="92" t="s">
        <v>767</v>
      </c>
      <c r="E12" s="92" t="s">
        <v>768</v>
      </c>
      <c r="F12" s="92" t="s">
        <v>769</v>
      </c>
      <c r="G12" s="92" t="s">
        <v>18</v>
      </c>
      <c r="H12" s="92" t="s">
        <v>770</v>
      </c>
      <c r="I12" s="92" t="s">
        <v>771</v>
      </c>
      <c r="J12" s="92" t="s">
        <v>772</v>
      </c>
      <c r="K12" s="92" t="s">
        <v>8</v>
      </c>
      <c r="L12" s="92" t="s">
        <v>773</v>
      </c>
      <c r="M12" s="92" t="s">
        <v>774</v>
      </c>
      <c r="N12" s="92" t="s">
        <v>764</v>
      </c>
      <c r="O12" s="92" t="s">
        <v>679</v>
      </c>
      <c r="P12" s="92" t="s">
        <v>153</v>
      </c>
      <c r="Q12" s="92" t="s">
        <v>775</v>
      </c>
      <c r="R12" s="93" t="s">
        <v>669</v>
      </c>
      <c r="S12" s="93">
        <v>255095</v>
      </c>
      <c r="T12" s="90" t="s">
        <v>41</v>
      </c>
      <c r="U12" s="90" t="str">
        <f>VLOOKUP(I12,'[1]Removal Report'!$G$2:$I$1306,2,0)</f>
        <v>13-Jan-2026</v>
      </c>
      <c r="V12" s="90" t="str">
        <f>VLOOKUP(I12,'[1]Removal Report'!$G$2:$I$1306,3,0)</f>
        <v>AGHA.M.JAFFER</v>
      </c>
    </row>
    <row r="13" spans="1:24">
      <c r="A13" s="91">
        <v>12</v>
      </c>
      <c r="B13" s="91" t="s">
        <v>39</v>
      </c>
      <c r="C13" s="92" t="s">
        <v>776</v>
      </c>
      <c r="D13" s="92" t="s">
        <v>777</v>
      </c>
      <c r="E13" s="92" t="s">
        <v>778</v>
      </c>
      <c r="F13" s="92" t="s">
        <v>779</v>
      </c>
      <c r="G13" s="92" t="s">
        <v>27</v>
      </c>
      <c r="H13" s="92" t="s">
        <v>780</v>
      </c>
      <c r="I13" s="92" t="s">
        <v>781</v>
      </c>
      <c r="J13" s="92"/>
      <c r="K13" s="92" t="s">
        <v>12</v>
      </c>
      <c r="L13" s="92" t="s">
        <v>782</v>
      </c>
      <c r="M13" s="92" t="s">
        <v>783</v>
      </c>
      <c r="N13" s="92" t="s">
        <v>691</v>
      </c>
      <c r="O13" s="92" t="s">
        <v>692</v>
      </c>
      <c r="P13" s="92" t="s">
        <v>153</v>
      </c>
      <c r="Q13" s="92" t="s">
        <v>784</v>
      </c>
      <c r="R13" s="93" t="s">
        <v>669</v>
      </c>
      <c r="S13" s="93">
        <v>274109</v>
      </c>
      <c r="T13" s="90" t="s">
        <v>41</v>
      </c>
      <c r="U13" s="90" t="str">
        <f>VLOOKUP(I13,'[1]Removal Report'!$G$2:$I$1306,2,0)</f>
        <v>20-Jan-2026</v>
      </c>
      <c r="V13" s="90" t="str">
        <f>VLOOKUP(I13,'[1]Removal Report'!$G$2:$I$1306,3,0)</f>
        <v>AGHA.M.JAFFER</v>
      </c>
    </row>
    <row r="14" spans="1:24">
      <c r="A14" s="91">
        <v>13</v>
      </c>
      <c r="B14" s="91" t="s">
        <v>39</v>
      </c>
      <c r="C14" s="92" t="s">
        <v>785</v>
      </c>
      <c r="D14" s="92" t="s">
        <v>659</v>
      </c>
      <c r="E14" s="92" t="s">
        <v>786</v>
      </c>
      <c r="F14" s="92" t="s">
        <v>787</v>
      </c>
      <c r="G14" s="92" t="s">
        <v>18</v>
      </c>
      <c r="H14" s="92" t="s">
        <v>788</v>
      </c>
      <c r="I14" s="92" t="s">
        <v>789</v>
      </c>
      <c r="J14" s="92" t="s">
        <v>790</v>
      </c>
      <c r="K14" s="92" t="s">
        <v>12</v>
      </c>
      <c r="L14" s="92" t="s">
        <v>791</v>
      </c>
      <c r="M14" s="92" t="s">
        <v>792</v>
      </c>
      <c r="N14" s="92" t="s">
        <v>794</v>
      </c>
      <c r="O14" s="92" t="s">
        <v>679</v>
      </c>
      <c r="P14" s="92" t="s">
        <v>153</v>
      </c>
      <c r="Q14" s="92" t="s">
        <v>795</v>
      </c>
      <c r="R14" s="93" t="s">
        <v>669</v>
      </c>
      <c r="S14" s="93">
        <v>332338</v>
      </c>
      <c r="T14" s="90" t="s">
        <v>41</v>
      </c>
      <c r="U14" s="90" t="str">
        <f>VLOOKUP(I14,'[1]Removal Report'!$G$2:$I$1306,2,0)</f>
        <v>5-Jan-2026</v>
      </c>
      <c r="V14" s="90" t="str">
        <f>VLOOKUP(I14,'[1]Removal Report'!$G$2:$I$1306,3,0)</f>
        <v>AGHA.M.JAFFER</v>
      </c>
    </row>
    <row r="15" spans="1:24">
      <c r="A15" s="91">
        <v>14</v>
      </c>
      <c r="B15" s="91" t="s">
        <v>39</v>
      </c>
      <c r="C15" s="92" t="s">
        <v>796</v>
      </c>
      <c r="D15" s="92" t="s">
        <v>671</v>
      </c>
      <c r="E15" s="92" t="s">
        <v>797</v>
      </c>
      <c r="F15" s="92" t="s">
        <v>798</v>
      </c>
      <c r="G15" s="92" t="s">
        <v>7</v>
      </c>
      <c r="H15" s="92" t="s">
        <v>799</v>
      </c>
      <c r="I15" s="92" t="s">
        <v>800</v>
      </c>
      <c r="J15" s="92" t="s">
        <v>749</v>
      </c>
      <c r="K15" s="92" t="s">
        <v>5</v>
      </c>
      <c r="L15" s="92" t="s">
        <v>801</v>
      </c>
      <c r="M15" s="92" t="s">
        <v>802</v>
      </c>
      <c r="N15" s="92" t="s">
        <v>666</v>
      </c>
      <c r="O15" s="92" t="s">
        <v>679</v>
      </c>
      <c r="P15" s="92" t="s">
        <v>153</v>
      </c>
      <c r="Q15" s="92" t="s">
        <v>804</v>
      </c>
      <c r="R15" s="93" t="s">
        <v>669</v>
      </c>
      <c r="S15" s="93">
        <v>270151</v>
      </c>
      <c r="T15" s="90" t="s">
        <v>41</v>
      </c>
      <c r="U15" s="90" t="str">
        <f>VLOOKUP(I15,'[1]Removal Report'!$G$2:$I$1306,2,0)</f>
        <v>27-Jan-2026</v>
      </c>
      <c r="V15" s="90" t="str">
        <f>VLOOKUP(I15,'[1]Removal Report'!$G$2:$I$1306,3,0)</f>
        <v>AGHA.M.JAFFER</v>
      </c>
    </row>
    <row r="16" spans="1:24">
      <c r="A16" s="91">
        <v>15</v>
      </c>
      <c r="B16" s="91" t="s">
        <v>39</v>
      </c>
      <c r="C16" s="92" t="s">
        <v>805</v>
      </c>
      <c r="D16" s="92" t="s">
        <v>671</v>
      </c>
      <c r="E16" s="92" t="s">
        <v>806</v>
      </c>
      <c r="F16" s="92" t="s">
        <v>807</v>
      </c>
      <c r="G16" s="92" t="s">
        <v>10</v>
      </c>
      <c r="H16" s="92" t="s">
        <v>808</v>
      </c>
      <c r="I16" s="92" t="s">
        <v>809</v>
      </c>
      <c r="J16" s="92" t="s">
        <v>760</v>
      </c>
      <c r="K16" s="92" t="s">
        <v>5</v>
      </c>
      <c r="L16" s="92" t="s">
        <v>810</v>
      </c>
      <c r="M16" s="92" t="s">
        <v>811</v>
      </c>
      <c r="N16" s="92" t="s">
        <v>813</v>
      </c>
      <c r="O16" s="92" t="s">
        <v>814</v>
      </c>
      <c r="P16" s="92" t="s">
        <v>153</v>
      </c>
      <c r="Q16" s="92" t="s">
        <v>815</v>
      </c>
      <c r="R16" s="93" t="s">
        <v>669</v>
      </c>
      <c r="S16" s="93">
        <v>271180</v>
      </c>
      <c r="T16" s="90" t="s">
        <v>41</v>
      </c>
      <c r="U16" s="90" t="str">
        <f>VLOOKUP(I16,'[1]Removal Report'!$G$2:$I$1306,2,0)</f>
        <v>23-Jan-2026</v>
      </c>
      <c r="V16" s="90" t="str">
        <f>VLOOKUP(I16,'[1]Removal Report'!$G$2:$I$1306,3,0)</f>
        <v>AGHA.M.JAFFER</v>
      </c>
    </row>
    <row r="17" spans="1:23">
      <c r="A17" s="91">
        <v>16</v>
      </c>
      <c r="B17" s="91" t="s">
        <v>39</v>
      </c>
      <c r="C17" s="92" t="s">
        <v>816</v>
      </c>
      <c r="D17" s="92" t="s">
        <v>671</v>
      </c>
      <c r="E17" s="92" t="s">
        <v>817</v>
      </c>
      <c r="F17" s="92" t="s">
        <v>818</v>
      </c>
      <c r="G17" s="92" t="s">
        <v>10</v>
      </c>
      <c r="H17" s="92" t="s">
        <v>819</v>
      </c>
      <c r="I17" s="92" t="s">
        <v>820</v>
      </c>
      <c r="J17" s="92" t="s">
        <v>720</v>
      </c>
      <c r="K17" s="92" t="s">
        <v>8</v>
      </c>
      <c r="L17" s="92" t="s">
        <v>821</v>
      </c>
      <c r="M17" s="92" t="s">
        <v>822</v>
      </c>
      <c r="N17" s="92" t="s">
        <v>764</v>
      </c>
      <c r="O17" s="92" t="s">
        <v>679</v>
      </c>
      <c r="P17" s="92" t="s">
        <v>153</v>
      </c>
      <c r="Q17" s="92" t="s">
        <v>824</v>
      </c>
      <c r="R17" s="93" t="s">
        <v>669</v>
      </c>
      <c r="S17" s="93">
        <v>213231</v>
      </c>
      <c r="T17" s="90" t="s">
        <v>41</v>
      </c>
      <c r="U17" s="90" t="str">
        <f>VLOOKUP(I17,'[1]Removal Report'!$G$2:$I$1306,2,0)</f>
        <v>8-Jan-2026</v>
      </c>
      <c r="V17" s="90" t="str">
        <f>VLOOKUP(I17,'[1]Removal Report'!$G$2:$I$1306,3,0)</f>
        <v>AGHA.M.JAFFER</v>
      </c>
    </row>
    <row r="18" spans="1:23">
      <c r="A18" s="91">
        <v>17</v>
      </c>
      <c r="B18" s="91" t="s">
        <v>39</v>
      </c>
      <c r="C18" s="92" t="s">
        <v>825</v>
      </c>
      <c r="D18" s="92" t="s">
        <v>682</v>
      </c>
      <c r="E18" s="92" t="s">
        <v>826</v>
      </c>
      <c r="F18" s="92" t="s">
        <v>827</v>
      </c>
      <c r="G18" s="92" t="s">
        <v>4</v>
      </c>
      <c r="H18" s="92" t="s">
        <v>828</v>
      </c>
      <c r="I18" s="92" t="s">
        <v>829</v>
      </c>
      <c r="J18" s="92" t="s">
        <v>830</v>
      </c>
      <c r="K18" s="92" t="s">
        <v>5</v>
      </c>
      <c r="L18" s="92" t="s">
        <v>831</v>
      </c>
      <c r="M18" s="92" t="s">
        <v>832</v>
      </c>
      <c r="N18" s="92" t="s">
        <v>833</v>
      </c>
      <c r="O18" s="92" t="s">
        <v>679</v>
      </c>
      <c r="P18" s="92" t="s">
        <v>153</v>
      </c>
      <c r="Q18" s="92" t="s">
        <v>834</v>
      </c>
      <c r="R18" s="93" t="s">
        <v>669</v>
      </c>
      <c r="S18" s="93">
        <v>270572</v>
      </c>
      <c r="T18" s="90" t="s">
        <v>41</v>
      </c>
      <c r="U18" s="90" t="str">
        <f>VLOOKUP(I18,'[1]Removal Report'!$G$2:$I$1306,2,0)</f>
        <v>6-Jan-2026</v>
      </c>
      <c r="V18" s="90" t="str">
        <f>VLOOKUP(I18,'[1]Removal Report'!$G$2:$I$1306,3,0)</f>
        <v>AGHA.M.JAFFER</v>
      </c>
    </row>
    <row r="19" spans="1:23">
      <c r="A19" s="91">
        <v>18</v>
      </c>
      <c r="B19" s="91" t="s">
        <v>39</v>
      </c>
      <c r="C19" s="92" t="s">
        <v>835</v>
      </c>
      <c r="D19" s="92" t="s">
        <v>671</v>
      </c>
      <c r="E19" s="92" t="s">
        <v>836</v>
      </c>
      <c r="F19" s="92" t="s">
        <v>837</v>
      </c>
      <c r="G19" s="92" t="s">
        <v>4</v>
      </c>
      <c r="H19" s="92" t="s">
        <v>838</v>
      </c>
      <c r="I19" s="92" t="s">
        <v>839</v>
      </c>
      <c r="J19" s="92"/>
      <c r="K19" s="92" t="s">
        <v>12</v>
      </c>
      <c r="L19" s="92" t="s">
        <v>840</v>
      </c>
      <c r="M19" s="92" t="s">
        <v>841</v>
      </c>
      <c r="N19" s="92" t="s">
        <v>691</v>
      </c>
      <c r="O19" s="92" t="s">
        <v>842</v>
      </c>
      <c r="P19" s="92" t="s">
        <v>153</v>
      </c>
      <c r="Q19" s="92" t="s">
        <v>843</v>
      </c>
      <c r="R19" s="93" t="s">
        <v>669</v>
      </c>
      <c r="S19" s="93">
        <v>246456</v>
      </c>
      <c r="T19" s="90" t="s">
        <v>41</v>
      </c>
      <c r="U19" s="90" t="str">
        <f>VLOOKUP(I19,'[1]Removal Report'!$G$2:$I$1306,2,0)</f>
        <v>17-Jan-2026</v>
      </c>
      <c r="V19" s="90" t="str">
        <f>VLOOKUP(I19,'[1]Removal Report'!$G$2:$I$1306,3,0)</f>
        <v>AGHA.M.JAFFER</v>
      </c>
    </row>
    <row r="20" spans="1:23">
      <c r="A20" s="91">
        <v>19</v>
      </c>
      <c r="B20" s="91" t="s">
        <v>39</v>
      </c>
      <c r="C20" s="92" t="s">
        <v>844</v>
      </c>
      <c r="D20" s="92" t="s">
        <v>671</v>
      </c>
      <c r="E20" s="92" t="s">
        <v>845</v>
      </c>
      <c r="F20" s="92" t="s">
        <v>846</v>
      </c>
      <c r="G20" s="92" t="s">
        <v>10</v>
      </c>
      <c r="H20" s="92" t="s">
        <v>847</v>
      </c>
      <c r="I20" s="92" t="s">
        <v>848</v>
      </c>
      <c r="J20" s="92"/>
      <c r="K20" s="92" t="s">
        <v>12</v>
      </c>
      <c r="L20" s="92" t="s">
        <v>849</v>
      </c>
      <c r="M20" s="92" t="s">
        <v>850</v>
      </c>
      <c r="N20" s="92" t="s">
        <v>733</v>
      </c>
      <c r="O20" s="92" t="s">
        <v>852</v>
      </c>
      <c r="P20" s="92" t="s">
        <v>157</v>
      </c>
      <c r="Q20" s="92" t="s">
        <v>853</v>
      </c>
      <c r="R20" s="93" t="s">
        <v>669</v>
      </c>
      <c r="S20" s="93">
        <v>332502</v>
      </c>
      <c r="T20" s="90" t="s">
        <v>41</v>
      </c>
      <c r="U20" s="90" t="str">
        <f>VLOOKUP(I20,'[1]Removal Report'!$G$2:$I$1306,2,0)</f>
        <v>22-Jan-2026</v>
      </c>
      <c r="V20" s="90" t="str">
        <f>VLOOKUP(I20,'[1]Removal Report'!$G$2:$I$1306,3,0)</f>
        <v>AGHA.M.JAFFER</v>
      </c>
    </row>
    <row r="21" spans="1:23">
      <c r="A21" s="91">
        <v>20</v>
      </c>
      <c r="B21" s="91" t="s">
        <v>39</v>
      </c>
      <c r="C21" s="92" t="s">
        <v>854</v>
      </c>
      <c r="D21" s="92" t="s">
        <v>855</v>
      </c>
      <c r="E21" s="92" t="s">
        <v>856</v>
      </c>
      <c r="F21" s="92" t="s">
        <v>857</v>
      </c>
      <c r="G21" s="92" t="s">
        <v>10</v>
      </c>
      <c r="H21" s="92" t="s">
        <v>858</v>
      </c>
      <c r="I21" s="92" t="s">
        <v>859</v>
      </c>
      <c r="J21" s="92" t="s">
        <v>749</v>
      </c>
      <c r="K21" s="92" t="s">
        <v>5</v>
      </c>
      <c r="L21" s="92" t="s">
        <v>860</v>
      </c>
      <c r="M21" s="92" t="s">
        <v>861</v>
      </c>
      <c r="N21" s="92" t="s">
        <v>813</v>
      </c>
      <c r="O21" s="92" t="s">
        <v>863</v>
      </c>
      <c r="P21" s="92" t="s">
        <v>153</v>
      </c>
      <c r="Q21" s="92" t="s">
        <v>864</v>
      </c>
      <c r="R21" s="93" t="s">
        <v>669</v>
      </c>
      <c r="S21" s="93">
        <v>200868</v>
      </c>
      <c r="T21" s="90" t="s">
        <v>41</v>
      </c>
      <c r="U21" s="90" t="str">
        <f>VLOOKUP(I21,'[1]Removal Report'!$G$2:$I$1306,2,0)</f>
        <v>27-Jan-2026</v>
      </c>
      <c r="V21" s="90" t="str">
        <f>VLOOKUP(I21,'[1]Removal Report'!$G$2:$I$1306,3,0)</f>
        <v>AGHA.M.JAFFER</v>
      </c>
    </row>
    <row r="22" spans="1:23">
      <c r="A22" s="91">
        <v>21</v>
      </c>
      <c r="B22" s="91" t="s">
        <v>39</v>
      </c>
      <c r="C22" s="92" t="s">
        <v>865</v>
      </c>
      <c r="D22" s="92" t="s">
        <v>767</v>
      </c>
      <c r="E22" s="92" t="s">
        <v>866</v>
      </c>
      <c r="F22" s="92" t="s">
        <v>867</v>
      </c>
      <c r="G22" s="92" t="s">
        <v>4</v>
      </c>
      <c r="H22" s="92" t="s">
        <v>868</v>
      </c>
      <c r="I22" s="92" t="s">
        <v>869</v>
      </c>
      <c r="J22" s="92" t="s">
        <v>687</v>
      </c>
      <c r="K22" s="92" t="s">
        <v>12</v>
      </c>
      <c r="L22" s="92" t="s">
        <v>870</v>
      </c>
      <c r="M22" s="92" t="s">
        <v>871</v>
      </c>
      <c r="N22" s="92" t="s">
        <v>666</v>
      </c>
      <c r="O22" s="92" t="s">
        <v>679</v>
      </c>
      <c r="P22" s="92" t="s">
        <v>153</v>
      </c>
      <c r="Q22" s="92" t="s">
        <v>873</v>
      </c>
      <c r="R22" s="93" t="s">
        <v>669</v>
      </c>
      <c r="S22" s="93">
        <v>253612</v>
      </c>
      <c r="T22" s="90" t="s">
        <v>41</v>
      </c>
      <c r="U22" s="90" t="str">
        <f>VLOOKUP(I22,'[1]Removal Report'!$G$2:$I$1306,2,0)</f>
        <v>23-Jan-2026</v>
      </c>
      <c r="V22" s="90" t="str">
        <f>VLOOKUP(I22,'[1]Removal Report'!$G$2:$I$1306,3,0)</f>
        <v>AGHA.M.JAFFER</v>
      </c>
    </row>
    <row r="23" spans="1:23">
      <c r="A23" s="91">
        <v>22</v>
      </c>
      <c r="B23" s="91" t="s">
        <v>39</v>
      </c>
      <c r="C23" s="92" t="s">
        <v>874</v>
      </c>
      <c r="D23" s="92" t="s">
        <v>659</v>
      </c>
      <c r="E23" s="92" t="s">
        <v>875</v>
      </c>
      <c r="F23" s="92" t="s">
        <v>876</v>
      </c>
      <c r="G23" s="92" t="s">
        <v>10</v>
      </c>
      <c r="H23" s="92" t="s">
        <v>877</v>
      </c>
      <c r="I23" s="92" t="s">
        <v>878</v>
      </c>
      <c r="J23" s="92" t="s">
        <v>760</v>
      </c>
      <c r="K23" s="92" t="s">
        <v>5</v>
      </c>
      <c r="L23" s="92" t="s">
        <v>879</v>
      </c>
      <c r="M23" s="92" t="s">
        <v>880</v>
      </c>
      <c r="N23" s="92" t="s">
        <v>813</v>
      </c>
      <c r="O23" s="92" t="s">
        <v>679</v>
      </c>
      <c r="P23" s="92" t="s">
        <v>153</v>
      </c>
      <c r="Q23" s="92" t="s">
        <v>882</v>
      </c>
      <c r="R23" s="93" t="s">
        <v>669</v>
      </c>
      <c r="S23" s="93">
        <v>323234</v>
      </c>
      <c r="T23" s="90" t="s">
        <v>41</v>
      </c>
      <c r="U23" s="90" t="str">
        <f>VLOOKUP(I23,'[1]Removal Report'!$G$2:$I$1306,2,0)</f>
        <v>29-Jan-2026</v>
      </c>
      <c r="V23" s="90" t="str">
        <f>VLOOKUP(I23,'[1]Removal Report'!$G$2:$I$1306,3,0)</f>
        <v>AGHA.M.JAFFER</v>
      </c>
    </row>
    <row r="24" spans="1:23">
      <c r="A24" s="91">
        <v>23</v>
      </c>
      <c r="B24" s="91" t="s">
        <v>39</v>
      </c>
      <c r="C24" s="92" t="s">
        <v>883</v>
      </c>
      <c r="D24" s="92" t="s">
        <v>884</v>
      </c>
      <c r="E24" s="92" t="s">
        <v>885</v>
      </c>
      <c r="F24" s="92" t="s">
        <v>886</v>
      </c>
      <c r="G24" s="92" t="s">
        <v>10</v>
      </c>
      <c r="H24" s="92" t="s">
        <v>887</v>
      </c>
      <c r="I24" s="92" t="s">
        <v>888</v>
      </c>
      <c r="J24" s="92" t="s">
        <v>889</v>
      </c>
      <c r="K24" s="92" t="s">
        <v>5</v>
      </c>
      <c r="L24" s="92" t="s">
        <v>890</v>
      </c>
      <c r="M24" s="92" t="s">
        <v>891</v>
      </c>
      <c r="N24" s="92" t="s">
        <v>893</v>
      </c>
      <c r="O24" s="92" t="s">
        <v>679</v>
      </c>
      <c r="P24" s="92" t="s">
        <v>153</v>
      </c>
      <c r="Q24" s="92" t="s">
        <v>894</v>
      </c>
      <c r="R24" s="93" t="s">
        <v>669</v>
      </c>
      <c r="S24" s="93">
        <v>365101</v>
      </c>
      <c r="T24" s="90" t="s">
        <v>41</v>
      </c>
      <c r="U24" s="90" t="str">
        <f>VLOOKUP(I24,'[1]Removal Report'!$G$2:$I$1306,2,0)</f>
        <v>29-Jan-2026</v>
      </c>
      <c r="V24" s="90" t="str">
        <f>VLOOKUP(I24,'[1]Removal Report'!$G$2:$I$1306,3,0)</f>
        <v>AGHA.M.JAFFER</v>
      </c>
    </row>
    <row r="25" spans="1:23">
      <c r="A25" s="91">
        <v>24</v>
      </c>
      <c r="B25" s="91" t="s">
        <v>39</v>
      </c>
      <c r="C25" s="92" t="s">
        <v>895</v>
      </c>
      <c r="D25" s="92" t="s">
        <v>659</v>
      </c>
      <c r="E25" s="92" t="s">
        <v>896</v>
      </c>
      <c r="F25" s="92" t="s">
        <v>897</v>
      </c>
      <c r="G25" s="92" t="s">
        <v>18</v>
      </c>
      <c r="H25" s="92" t="s">
        <v>898</v>
      </c>
      <c r="I25" s="92" t="s">
        <v>899</v>
      </c>
      <c r="J25" s="92"/>
      <c r="K25" s="92" t="s">
        <v>12</v>
      </c>
      <c r="L25" s="92" t="s">
        <v>900</v>
      </c>
      <c r="M25" s="92" t="s">
        <v>901</v>
      </c>
      <c r="N25" s="92" t="s">
        <v>764</v>
      </c>
      <c r="O25" s="92" t="s">
        <v>679</v>
      </c>
      <c r="P25" s="92" t="s">
        <v>153</v>
      </c>
      <c r="Q25" s="92" t="s">
        <v>902</v>
      </c>
      <c r="R25" s="93" t="s">
        <v>669</v>
      </c>
      <c r="S25" s="93">
        <v>244367</v>
      </c>
      <c r="T25" s="90" t="s">
        <v>41</v>
      </c>
      <c r="U25" s="90" t="str">
        <f>VLOOKUP(I25,'[1]Removal Report'!$G$2:$I$1306,2,0)</f>
        <v>29-Jan-2026</v>
      </c>
      <c r="V25" s="90" t="str">
        <f>VLOOKUP(I25,'[1]Removal Report'!$G$2:$I$1306,3,0)</f>
        <v>AGHA.M.JAFFER</v>
      </c>
    </row>
    <row r="26" spans="1:23">
      <c r="A26" s="91">
        <v>25</v>
      </c>
      <c r="B26" s="91" t="s">
        <v>39</v>
      </c>
      <c r="C26" s="92" t="s">
        <v>903</v>
      </c>
      <c r="D26" s="92" t="s">
        <v>671</v>
      </c>
      <c r="E26" s="92" t="s">
        <v>904</v>
      </c>
      <c r="F26" s="92" t="s">
        <v>905</v>
      </c>
      <c r="G26" s="92" t="s">
        <v>10</v>
      </c>
      <c r="H26" s="92" t="s">
        <v>906</v>
      </c>
      <c r="I26" s="92" t="s">
        <v>907</v>
      </c>
      <c r="J26" s="92" t="s">
        <v>687</v>
      </c>
      <c r="K26" s="92" t="s">
        <v>12</v>
      </c>
      <c r="L26" s="92" t="s">
        <v>908</v>
      </c>
      <c r="M26" s="92" t="s">
        <v>909</v>
      </c>
      <c r="N26" s="92" t="s">
        <v>666</v>
      </c>
      <c r="O26" s="92" t="s">
        <v>910</v>
      </c>
      <c r="P26" s="92" t="s">
        <v>153</v>
      </c>
      <c r="Q26" s="92" t="s">
        <v>911</v>
      </c>
      <c r="R26" s="93" t="s">
        <v>669</v>
      </c>
      <c r="S26" s="93">
        <v>270601</v>
      </c>
      <c r="T26" s="90" t="s">
        <v>41</v>
      </c>
      <c r="U26" s="90" t="str">
        <f>VLOOKUP(I26,'[1]Removal Report'!$G$2:$I$1306,2,0)</f>
        <v>29-Jan-2026</v>
      </c>
      <c r="V26" s="90" t="str">
        <f>VLOOKUP(I26,'[1]Removal Report'!$G$2:$I$1306,3,0)</f>
        <v>AGHA.M.JAFFER</v>
      </c>
    </row>
    <row r="27" spans="1:23">
      <c r="A27" s="91">
        <v>26</v>
      </c>
      <c r="B27" s="91" t="s">
        <v>39</v>
      </c>
      <c r="C27" s="92" t="s">
        <v>912</v>
      </c>
      <c r="D27" s="92" t="s">
        <v>682</v>
      </c>
      <c r="E27" s="92" t="s">
        <v>913</v>
      </c>
      <c r="F27" s="92" t="s">
        <v>914</v>
      </c>
      <c r="G27" s="92" t="s">
        <v>10</v>
      </c>
      <c r="H27" s="92" t="s">
        <v>915</v>
      </c>
      <c r="I27" s="92" t="s">
        <v>916</v>
      </c>
      <c r="J27" s="92"/>
      <c r="K27" s="92" t="s">
        <v>12</v>
      </c>
      <c r="L27" s="92" t="s">
        <v>917</v>
      </c>
      <c r="M27" s="92" t="s">
        <v>918</v>
      </c>
      <c r="N27" s="92" t="s">
        <v>920</v>
      </c>
      <c r="O27" s="92" t="s">
        <v>679</v>
      </c>
      <c r="P27" s="92" t="s">
        <v>153</v>
      </c>
      <c r="Q27" s="92" t="s">
        <v>921</v>
      </c>
      <c r="R27" s="93" t="s">
        <v>669</v>
      </c>
      <c r="S27" s="93">
        <v>324803</v>
      </c>
      <c r="T27" s="90" t="s">
        <v>41</v>
      </c>
      <c r="U27" s="90" t="str">
        <f>VLOOKUP(I27,'[1]Removal Report'!$G$2:$I$1306,2,0)</f>
        <v>15-Jan-2026</v>
      </c>
      <c r="V27" s="90" t="str">
        <f>VLOOKUP(I27,'[1]Removal Report'!$G$2:$I$1306,3,0)</f>
        <v>AGHA.M.JAFFER</v>
      </c>
    </row>
    <row r="28" spans="1:23">
      <c r="A28" s="91">
        <v>27</v>
      </c>
      <c r="B28" s="91" t="s">
        <v>39</v>
      </c>
      <c r="C28" s="92" t="s">
        <v>922</v>
      </c>
      <c r="D28" s="92" t="s">
        <v>682</v>
      </c>
      <c r="E28" s="92" t="s">
        <v>923</v>
      </c>
      <c r="F28" s="92" t="s">
        <v>924</v>
      </c>
      <c r="G28" s="92" t="s">
        <v>10</v>
      </c>
      <c r="H28" s="92" t="s">
        <v>925</v>
      </c>
      <c r="I28" s="92" t="s">
        <v>926</v>
      </c>
      <c r="J28" s="92" t="s">
        <v>687</v>
      </c>
      <c r="K28" s="92" t="s">
        <v>12</v>
      </c>
      <c r="L28" s="92" t="s">
        <v>927</v>
      </c>
      <c r="M28" s="92" t="s">
        <v>928</v>
      </c>
      <c r="N28" s="92" t="s">
        <v>930</v>
      </c>
      <c r="O28" s="92" t="s">
        <v>153</v>
      </c>
      <c r="P28" s="92" t="s">
        <v>153</v>
      </c>
      <c r="Q28" s="92" t="s">
        <v>931</v>
      </c>
      <c r="R28" s="93" t="s">
        <v>669</v>
      </c>
      <c r="S28" s="93">
        <v>269799</v>
      </c>
      <c r="T28" s="90" t="s">
        <v>41</v>
      </c>
      <c r="U28" s="90" t="str">
        <f>VLOOKUP(I28,'[1]Removal Report'!$G$2:$I$1306,2,0)</f>
        <v>21-Jan-2026</v>
      </c>
      <c r="V28" s="90" t="str">
        <f>VLOOKUP(I28,'[1]Removal Report'!$G$2:$I$1306,3,0)</f>
        <v>AGHA.M.JAFFER</v>
      </c>
    </row>
    <row r="29" spans="1:23">
      <c r="A29" s="91">
        <v>28</v>
      </c>
      <c r="B29" s="91" t="s">
        <v>39</v>
      </c>
      <c r="C29" s="92" t="s">
        <v>932</v>
      </c>
      <c r="D29" s="92" t="s">
        <v>682</v>
      </c>
      <c r="E29" s="92" t="s">
        <v>933</v>
      </c>
      <c r="F29" s="92" t="s">
        <v>934</v>
      </c>
      <c r="G29" s="92" t="s">
        <v>18</v>
      </c>
      <c r="H29" s="92" t="s">
        <v>935</v>
      </c>
      <c r="I29" s="92" t="s">
        <v>936</v>
      </c>
      <c r="J29" s="92" t="s">
        <v>687</v>
      </c>
      <c r="K29" s="92" t="s">
        <v>12</v>
      </c>
      <c r="L29" s="92" t="s">
        <v>937</v>
      </c>
      <c r="M29" s="92" t="s">
        <v>938</v>
      </c>
      <c r="N29" s="92" t="s">
        <v>794</v>
      </c>
      <c r="O29" s="92" t="s">
        <v>679</v>
      </c>
      <c r="P29" s="92" t="s">
        <v>153</v>
      </c>
      <c r="Q29" s="92" t="s">
        <v>939</v>
      </c>
      <c r="R29" s="93" t="s">
        <v>669</v>
      </c>
      <c r="S29" s="93">
        <v>248522</v>
      </c>
      <c r="T29" s="90" t="s">
        <v>41</v>
      </c>
      <c r="U29" s="90" t="str">
        <f>VLOOKUP(I29,'[1]Removal Report'!$G$2:$I$1306,2,0)</f>
        <v>29-Jan-2026</v>
      </c>
      <c r="V29" s="90" t="str">
        <f>VLOOKUP(I29,'[1]Removal Report'!$G$2:$I$1306,3,0)</f>
        <v>AGHA.M.JAFFER</v>
      </c>
    </row>
    <row r="30" spans="1:23">
      <c r="A30" s="91">
        <v>29</v>
      </c>
      <c r="B30" s="91" t="s">
        <v>39</v>
      </c>
      <c r="C30" s="92" t="s">
        <v>940</v>
      </c>
      <c r="D30" s="92" t="s">
        <v>671</v>
      </c>
      <c r="E30" s="92" t="s">
        <v>941</v>
      </c>
      <c r="F30" s="92" t="s">
        <v>942</v>
      </c>
      <c r="G30" s="92" t="s">
        <v>27</v>
      </c>
      <c r="H30" s="92" t="s">
        <v>943</v>
      </c>
      <c r="I30" s="92" t="s">
        <v>944</v>
      </c>
      <c r="J30" s="92"/>
      <c r="K30" s="92"/>
      <c r="L30" s="92" t="s">
        <v>945</v>
      </c>
      <c r="M30" s="92" t="s">
        <v>946</v>
      </c>
      <c r="N30" s="92" t="s">
        <v>666</v>
      </c>
      <c r="O30" s="92" t="s">
        <v>679</v>
      </c>
      <c r="P30" s="92" t="s">
        <v>153</v>
      </c>
      <c r="Q30" s="92" t="s">
        <v>948</v>
      </c>
      <c r="R30" s="93" t="s">
        <v>669</v>
      </c>
      <c r="S30" s="93">
        <v>239972</v>
      </c>
      <c r="T30" s="90" t="s">
        <v>42</v>
      </c>
      <c r="U30" s="90" t="s">
        <v>16</v>
      </c>
      <c r="V30" s="90" t="s">
        <v>16</v>
      </c>
      <c r="W30" s="90" t="s">
        <v>10551</v>
      </c>
    </row>
    <row r="31" spans="1:23">
      <c r="A31" s="91">
        <v>30</v>
      </c>
      <c r="B31" s="91" t="s">
        <v>39</v>
      </c>
      <c r="C31" s="92" t="s">
        <v>949</v>
      </c>
      <c r="D31" s="92" t="s">
        <v>682</v>
      </c>
      <c r="E31" s="92" t="s">
        <v>950</v>
      </c>
      <c r="F31" s="92" t="s">
        <v>951</v>
      </c>
      <c r="G31" s="92" t="s">
        <v>4</v>
      </c>
      <c r="H31" s="92" t="s">
        <v>952</v>
      </c>
      <c r="I31" s="92" t="s">
        <v>953</v>
      </c>
      <c r="J31" s="92"/>
      <c r="K31" s="92"/>
      <c r="L31" s="92" t="s">
        <v>954</v>
      </c>
      <c r="M31" s="92" t="s">
        <v>955</v>
      </c>
      <c r="N31" s="92" t="s">
        <v>813</v>
      </c>
      <c r="O31" s="92" t="s">
        <v>679</v>
      </c>
      <c r="P31" s="92" t="s">
        <v>153</v>
      </c>
      <c r="Q31" s="92" t="s">
        <v>957</v>
      </c>
      <c r="R31" s="93" t="s">
        <v>669</v>
      </c>
      <c r="S31" s="93">
        <v>330640</v>
      </c>
      <c r="T31" s="90" t="s">
        <v>41</v>
      </c>
      <c r="U31" s="90" t="str">
        <f>VLOOKUP(I31,'[1]Removal Report'!$G$2:$I$1306,2,0)</f>
        <v>14-Jan-2026</v>
      </c>
      <c r="V31" s="90" t="str">
        <f>VLOOKUP(I31,'[1]Removal Report'!$G$2:$I$1306,3,0)</f>
        <v>AGHA.M.JAFFER</v>
      </c>
    </row>
    <row r="32" spans="1:23">
      <c r="A32" s="91">
        <v>31</v>
      </c>
      <c r="B32" s="91" t="s">
        <v>39</v>
      </c>
      <c r="C32" s="92" t="s">
        <v>958</v>
      </c>
      <c r="D32" s="92" t="s">
        <v>671</v>
      </c>
      <c r="E32" s="92" t="s">
        <v>959</v>
      </c>
      <c r="F32" s="92" t="s">
        <v>960</v>
      </c>
      <c r="G32" s="92" t="s">
        <v>4</v>
      </c>
      <c r="H32" s="92" t="s">
        <v>961</v>
      </c>
      <c r="I32" s="92" t="s">
        <v>962</v>
      </c>
      <c r="J32" s="92"/>
      <c r="K32" s="92"/>
      <c r="L32" s="92" t="s">
        <v>963</v>
      </c>
      <c r="M32" s="92" t="s">
        <v>964</v>
      </c>
      <c r="N32" s="92" t="s">
        <v>813</v>
      </c>
      <c r="O32" s="92" t="s">
        <v>679</v>
      </c>
      <c r="P32" s="92" t="s">
        <v>153</v>
      </c>
      <c r="Q32" s="92" t="s">
        <v>966</v>
      </c>
      <c r="R32" s="93" t="s">
        <v>669</v>
      </c>
      <c r="S32" s="93">
        <v>269982</v>
      </c>
      <c r="T32" s="90" t="s">
        <v>41</v>
      </c>
      <c r="U32" s="90" t="str">
        <f>VLOOKUP(I32,'[1]Removal Report'!$G$2:$I$1306,2,0)</f>
        <v>23-Jan-2026</v>
      </c>
      <c r="V32" s="90" t="str">
        <f>VLOOKUP(I32,'[1]Removal Report'!$G$2:$I$1306,3,0)</f>
        <v>AGHA.M.JAFFER</v>
      </c>
    </row>
    <row r="33" spans="1:22">
      <c r="A33" s="91">
        <v>32</v>
      </c>
      <c r="B33" s="91" t="s">
        <v>39</v>
      </c>
      <c r="C33" s="92" t="s">
        <v>967</v>
      </c>
      <c r="D33" s="92" t="s">
        <v>767</v>
      </c>
      <c r="E33" s="92" t="s">
        <v>968</v>
      </c>
      <c r="F33" s="92" t="s">
        <v>969</v>
      </c>
      <c r="G33" s="92" t="s">
        <v>4</v>
      </c>
      <c r="H33" s="92" t="s">
        <v>970</v>
      </c>
      <c r="I33" s="92" t="s">
        <v>971</v>
      </c>
      <c r="J33" s="92"/>
      <c r="K33" s="92"/>
      <c r="L33" s="92" t="s">
        <v>972</v>
      </c>
      <c r="M33" s="92" t="s">
        <v>973</v>
      </c>
      <c r="N33" s="92" t="s">
        <v>666</v>
      </c>
      <c r="O33" s="92" t="s">
        <v>974</v>
      </c>
      <c r="P33" s="92" t="s">
        <v>153</v>
      </c>
      <c r="Q33" s="92" t="s">
        <v>975</v>
      </c>
      <c r="R33" s="93" t="s">
        <v>9</v>
      </c>
      <c r="S33" s="93">
        <v>324407</v>
      </c>
      <c r="T33" s="90" t="s">
        <v>41</v>
      </c>
      <c r="U33" s="90" t="str">
        <f>VLOOKUP(I33,'[1]Removal Report'!$G$2:$I$1306,2,0)</f>
        <v>2-Jan-2026</v>
      </c>
      <c r="V33" s="90" t="str">
        <f>VLOOKUP(I33,'[1]Removal Report'!$G$2:$I$1306,3,0)</f>
        <v>AMIN.CHISHTI</v>
      </c>
    </row>
    <row r="34" spans="1:22">
      <c r="A34" s="91">
        <v>33</v>
      </c>
      <c r="B34" s="91" t="s">
        <v>39</v>
      </c>
      <c r="C34" s="92" t="s">
        <v>976</v>
      </c>
      <c r="D34" s="92" t="s">
        <v>671</v>
      </c>
      <c r="E34" s="92" t="s">
        <v>977</v>
      </c>
      <c r="F34" s="92" t="s">
        <v>978</v>
      </c>
      <c r="G34" s="92" t="s">
        <v>4</v>
      </c>
      <c r="H34" s="92" t="s">
        <v>979</v>
      </c>
      <c r="I34" s="92" t="s">
        <v>980</v>
      </c>
      <c r="J34" s="92"/>
      <c r="K34" s="92"/>
      <c r="L34" s="92" t="s">
        <v>981</v>
      </c>
      <c r="M34" s="92" t="s">
        <v>982</v>
      </c>
      <c r="N34" s="92" t="s">
        <v>920</v>
      </c>
      <c r="O34" s="92" t="s">
        <v>974</v>
      </c>
      <c r="P34" s="92" t="s">
        <v>153</v>
      </c>
      <c r="Q34" s="92" t="s">
        <v>983</v>
      </c>
      <c r="R34" s="93" t="s">
        <v>9</v>
      </c>
      <c r="S34" s="93">
        <v>201852</v>
      </c>
      <c r="T34" s="90" t="s">
        <v>41</v>
      </c>
      <c r="U34" s="90" t="str">
        <f>VLOOKUP(I34,'[1]Removal Report'!$G$2:$I$1306,2,0)</f>
        <v>24-Jan-2026</v>
      </c>
      <c r="V34" s="90" t="str">
        <f>VLOOKUP(I34,'[1]Removal Report'!$G$2:$I$1306,3,0)</f>
        <v>AMIN.CHISHTI</v>
      </c>
    </row>
    <row r="35" spans="1:22">
      <c r="A35" s="91">
        <v>34</v>
      </c>
      <c r="B35" s="91" t="s">
        <v>39</v>
      </c>
      <c r="C35" s="92" t="s">
        <v>984</v>
      </c>
      <c r="D35" s="92" t="s">
        <v>682</v>
      </c>
      <c r="E35" s="92" t="s">
        <v>985</v>
      </c>
      <c r="F35" s="92" t="s">
        <v>986</v>
      </c>
      <c r="G35" s="92" t="s">
        <v>10</v>
      </c>
      <c r="H35" s="92" t="s">
        <v>987</v>
      </c>
      <c r="I35" s="92" t="s">
        <v>988</v>
      </c>
      <c r="J35" s="92"/>
      <c r="K35" s="92"/>
      <c r="L35" s="92" t="s">
        <v>244</v>
      </c>
      <c r="M35" s="92" t="s">
        <v>989</v>
      </c>
      <c r="N35" s="92" t="s">
        <v>666</v>
      </c>
      <c r="O35" s="92" t="s">
        <v>990</v>
      </c>
      <c r="P35" s="92" t="s">
        <v>153</v>
      </c>
      <c r="Q35" s="92" t="s">
        <v>991</v>
      </c>
      <c r="R35" s="93" t="s">
        <v>9</v>
      </c>
      <c r="S35" s="93">
        <v>322645</v>
      </c>
      <c r="T35" s="90" t="s">
        <v>41</v>
      </c>
      <c r="U35" s="90" t="str">
        <f>VLOOKUP(I35,'[1]Removal Report'!$G$2:$I$1306,2,0)</f>
        <v>1-Jan-2026</v>
      </c>
      <c r="V35" s="90" t="str">
        <f>VLOOKUP(I35,'[1]Removal Report'!$G$2:$I$1306,3,0)</f>
        <v>AMIN.CHISHTI</v>
      </c>
    </row>
    <row r="36" spans="1:22">
      <c r="A36" s="91">
        <v>35</v>
      </c>
      <c r="B36" s="91" t="s">
        <v>39</v>
      </c>
      <c r="C36" s="92" t="s">
        <v>992</v>
      </c>
      <c r="D36" s="92" t="s">
        <v>671</v>
      </c>
      <c r="E36" s="92" t="s">
        <v>993</v>
      </c>
      <c r="F36" s="92" t="s">
        <v>115</v>
      </c>
      <c r="G36" s="92" t="s">
        <v>18</v>
      </c>
      <c r="H36" s="92" t="s">
        <v>994</v>
      </c>
      <c r="I36" s="92" t="s">
        <v>995</v>
      </c>
      <c r="J36" s="92"/>
      <c r="K36" s="92"/>
      <c r="L36" s="92" t="s">
        <v>996</v>
      </c>
      <c r="M36" s="92" t="s">
        <v>997</v>
      </c>
      <c r="N36" s="92" t="s">
        <v>813</v>
      </c>
      <c r="O36" s="92" t="s">
        <v>998</v>
      </c>
      <c r="P36" s="92" t="s">
        <v>153</v>
      </c>
      <c r="Q36" s="92" t="s">
        <v>999</v>
      </c>
      <c r="R36" s="93" t="s">
        <v>9</v>
      </c>
      <c r="S36" s="93">
        <v>198374</v>
      </c>
      <c r="T36" s="90" t="s">
        <v>41</v>
      </c>
      <c r="U36" s="90" t="str">
        <f>VLOOKUP(I36,'[1]Removal Report'!$G$2:$I$1306,2,0)</f>
        <v>12-Jan-2026</v>
      </c>
      <c r="V36" s="90" t="str">
        <f>VLOOKUP(I36,'[1]Removal Report'!$G$2:$I$1306,3,0)</f>
        <v>AMIN.CHISHTI</v>
      </c>
    </row>
    <row r="37" spans="1:22">
      <c r="A37" s="91">
        <v>36</v>
      </c>
      <c r="B37" s="91" t="s">
        <v>39</v>
      </c>
      <c r="C37" s="92" t="s">
        <v>1000</v>
      </c>
      <c r="D37" s="92" t="s">
        <v>659</v>
      </c>
      <c r="E37" s="92" t="s">
        <v>1001</v>
      </c>
      <c r="F37" s="92" t="s">
        <v>1002</v>
      </c>
      <c r="G37" s="92" t="s">
        <v>18</v>
      </c>
      <c r="H37" s="92" t="s">
        <v>1003</v>
      </c>
      <c r="I37" s="92" t="s">
        <v>1004</v>
      </c>
      <c r="J37" s="92"/>
      <c r="K37" s="92"/>
      <c r="L37" s="92" t="s">
        <v>1005</v>
      </c>
      <c r="M37" s="92" t="s">
        <v>1006</v>
      </c>
      <c r="N37" s="92" t="s">
        <v>794</v>
      </c>
      <c r="O37" s="92" t="s">
        <v>974</v>
      </c>
      <c r="P37" s="92" t="s">
        <v>153</v>
      </c>
      <c r="Q37" s="92" t="s">
        <v>1007</v>
      </c>
      <c r="R37" s="93" t="s">
        <v>9</v>
      </c>
      <c r="S37" s="93">
        <v>332356</v>
      </c>
      <c r="T37" s="90" t="s">
        <v>41</v>
      </c>
      <c r="U37" s="90" t="str">
        <f>VLOOKUP(I37,'[1]Removal Report'!$G$2:$I$1306,2,0)</f>
        <v>6-Jan-2026</v>
      </c>
      <c r="V37" s="90" t="str">
        <f>VLOOKUP(I37,'[1]Removal Report'!$G$2:$I$1306,3,0)</f>
        <v>AMIN.CHISHTI</v>
      </c>
    </row>
    <row r="38" spans="1:22">
      <c r="A38" s="91">
        <v>37</v>
      </c>
      <c r="B38" s="91" t="s">
        <v>39</v>
      </c>
      <c r="C38" s="92" t="s">
        <v>1008</v>
      </c>
      <c r="D38" s="92" t="s">
        <v>855</v>
      </c>
      <c r="E38" s="92" t="s">
        <v>1009</v>
      </c>
      <c r="F38" s="92" t="s">
        <v>1010</v>
      </c>
      <c r="G38" s="92" t="s">
        <v>10</v>
      </c>
      <c r="H38" s="92" t="s">
        <v>1011</v>
      </c>
      <c r="I38" s="92" t="s">
        <v>1012</v>
      </c>
      <c r="J38" s="92"/>
      <c r="K38" s="92"/>
      <c r="L38" s="92" t="s">
        <v>1013</v>
      </c>
      <c r="M38" s="92" t="s">
        <v>1014</v>
      </c>
      <c r="N38" s="92" t="s">
        <v>813</v>
      </c>
      <c r="O38" s="92" t="s">
        <v>974</v>
      </c>
      <c r="P38" s="92" t="s">
        <v>153</v>
      </c>
      <c r="Q38" s="92" t="s">
        <v>1015</v>
      </c>
      <c r="R38" s="93" t="s">
        <v>9</v>
      </c>
      <c r="S38" s="93">
        <v>284260</v>
      </c>
      <c r="T38" s="90" t="s">
        <v>41</v>
      </c>
      <c r="U38" s="90" t="str">
        <f>VLOOKUP(I38,'[1]Removal Report'!$G$2:$I$1306,2,0)</f>
        <v>6-Jan-2026</v>
      </c>
      <c r="V38" s="90" t="str">
        <f>VLOOKUP(I38,'[1]Removal Report'!$G$2:$I$1306,3,0)</f>
        <v>AMIN.CHISHTI</v>
      </c>
    </row>
    <row r="39" spans="1:22">
      <c r="A39" s="91">
        <v>38</v>
      </c>
      <c r="B39" s="91" t="s">
        <v>39</v>
      </c>
      <c r="C39" s="92" t="s">
        <v>1016</v>
      </c>
      <c r="D39" s="92" t="s">
        <v>671</v>
      </c>
      <c r="E39" s="92" t="s">
        <v>1017</v>
      </c>
      <c r="F39" s="92" t="s">
        <v>1018</v>
      </c>
      <c r="G39" s="92" t="s">
        <v>10</v>
      </c>
      <c r="H39" s="92" t="s">
        <v>1019</v>
      </c>
      <c r="I39" s="92" t="s">
        <v>1020</v>
      </c>
      <c r="J39" s="92"/>
      <c r="K39" s="92"/>
      <c r="L39" s="92" t="s">
        <v>1021</v>
      </c>
      <c r="M39" s="92" t="s">
        <v>1022</v>
      </c>
      <c r="N39" s="92" t="s">
        <v>1024</v>
      </c>
      <c r="O39" s="92" t="s">
        <v>974</v>
      </c>
      <c r="P39" s="92" t="s">
        <v>153</v>
      </c>
      <c r="Q39" s="92" t="s">
        <v>1025</v>
      </c>
      <c r="R39" s="93" t="s">
        <v>9</v>
      </c>
      <c r="S39" s="93">
        <v>200065</v>
      </c>
      <c r="T39" s="90" t="s">
        <v>41</v>
      </c>
      <c r="U39" s="90" t="str">
        <f>VLOOKUP(I39,'[1]Removal Report'!$G$2:$I$1306,2,0)</f>
        <v>2-Jan-2026</v>
      </c>
      <c r="V39" s="90" t="str">
        <f>VLOOKUP(I39,'[1]Removal Report'!$G$2:$I$1306,3,0)</f>
        <v>AMIN.CHISHTI</v>
      </c>
    </row>
    <row r="40" spans="1:22">
      <c r="A40" s="91">
        <v>39</v>
      </c>
      <c r="B40" s="91" t="s">
        <v>39</v>
      </c>
      <c r="C40" s="92" t="s">
        <v>1026</v>
      </c>
      <c r="D40" s="92" t="s">
        <v>855</v>
      </c>
      <c r="E40" s="92" t="s">
        <v>613</v>
      </c>
      <c r="F40" s="92" t="s">
        <v>1027</v>
      </c>
      <c r="G40" s="92" t="s">
        <v>13</v>
      </c>
      <c r="H40" s="92" t="s">
        <v>614</v>
      </c>
      <c r="I40" s="92" t="s">
        <v>615</v>
      </c>
      <c r="J40" s="92"/>
      <c r="K40" s="92"/>
      <c r="L40" s="92" t="s">
        <v>1028</v>
      </c>
      <c r="M40" s="92" t="s">
        <v>1029</v>
      </c>
      <c r="N40" s="92" t="s">
        <v>666</v>
      </c>
      <c r="O40" s="92" t="s">
        <v>974</v>
      </c>
      <c r="P40" s="92" t="s">
        <v>153</v>
      </c>
      <c r="Q40" s="92" t="s">
        <v>1030</v>
      </c>
      <c r="R40" s="93" t="s">
        <v>9</v>
      </c>
      <c r="S40" s="93">
        <v>261498</v>
      </c>
      <c r="T40" s="90" t="s">
        <v>41</v>
      </c>
      <c r="U40" s="90" t="str">
        <f>VLOOKUP(I40,'[1]Removal Report'!$G$2:$I$1306,2,0)</f>
        <v>1-Jan-2026</v>
      </c>
      <c r="V40" s="90" t="str">
        <f>VLOOKUP(I40,'[1]Removal Report'!$G$2:$I$1306,3,0)</f>
        <v>AMIN.CHISHTI</v>
      </c>
    </row>
    <row r="41" spans="1:22">
      <c r="A41" s="91">
        <v>40</v>
      </c>
      <c r="B41" s="91" t="s">
        <v>39</v>
      </c>
      <c r="C41" s="92" t="s">
        <v>1031</v>
      </c>
      <c r="D41" s="92" t="s">
        <v>682</v>
      </c>
      <c r="E41" s="92" t="s">
        <v>1032</v>
      </c>
      <c r="F41" s="92" t="s">
        <v>1033</v>
      </c>
      <c r="G41" s="92" t="s">
        <v>22</v>
      </c>
      <c r="H41" s="92" t="s">
        <v>1034</v>
      </c>
      <c r="I41" s="92" t="s">
        <v>1032</v>
      </c>
      <c r="J41" s="92"/>
      <c r="K41" s="92"/>
      <c r="L41" s="92" t="s">
        <v>1035</v>
      </c>
      <c r="M41" s="92" t="s">
        <v>1036</v>
      </c>
      <c r="N41" s="92" t="s">
        <v>666</v>
      </c>
      <c r="O41" s="92" t="s">
        <v>1037</v>
      </c>
      <c r="P41" s="92" t="s">
        <v>153</v>
      </c>
      <c r="Q41" s="92" t="s">
        <v>1038</v>
      </c>
      <c r="R41" s="93" t="s">
        <v>9</v>
      </c>
      <c r="S41" s="93">
        <v>350708</v>
      </c>
      <c r="T41" s="90" t="s">
        <v>41</v>
      </c>
      <c r="U41" s="90" t="str">
        <f>VLOOKUP(I41,'[1]Removal Report'!$G$2:$I$1306,2,0)</f>
        <v>1-Jan-2026</v>
      </c>
      <c r="V41" s="90" t="str">
        <f>VLOOKUP(I41,'[1]Removal Report'!$G$2:$I$1306,3,0)</f>
        <v>AMIN.CHISHTI</v>
      </c>
    </row>
    <row r="42" spans="1:22">
      <c r="A42" s="91">
        <v>41</v>
      </c>
      <c r="B42" s="91" t="s">
        <v>39</v>
      </c>
      <c r="C42" s="92" t="s">
        <v>1039</v>
      </c>
      <c r="D42" s="92" t="s">
        <v>682</v>
      </c>
      <c r="E42" s="92" t="s">
        <v>1040</v>
      </c>
      <c r="F42" s="92" t="s">
        <v>1041</v>
      </c>
      <c r="G42" s="92" t="s">
        <v>4</v>
      </c>
      <c r="H42" s="92" t="s">
        <v>1042</v>
      </c>
      <c r="I42" s="92" t="s">
        <v>1043</v>
      </c>
      <c r="J42" s="92"/>
      <c r="K42" s="92"/>
      <c r="L42" s="92" t="s">
        <v>1044</v>
      </c>
      <c r="M42" s="92" t="s">
        <v>1045</v>
      </c>
      <c r="N42" s="92" t="s">
        <v>666</v>
      </c>
      <c r="O42" s="92" t="s">
        <v>974</v>
      </c>
      <c r="P42" s="92" t="s">
        <v>153</v>
      </c>
      <c r="Q42" s="92" t="s">
        <v>1046</v>
      </c>
      <c r="R42" s="93" t="s">
        <v>9</v>
      </c>
      <c r="S42" s="93">
        <v>241529</v>
      </c>
      <c r="T42" s="90" t="s">
        <v>41</v>
      </c>
      <c r="U42" s="90" t="str">
        <f>VLOOKUP(I42,'[1]Removal Report'!$G$2:$I$1306,2,0)</f>
        <v>23-Jan-2026</v>
      </c>
      <c r="V42" s="90" t="str">
        <f>VLOOKUP(I42,'[1]Removal Report'!$G$2:$I$1306,3,0)</f>
        <v>AMIN.CHISHTI</v>
      </c>
    </row>
    <row r="43" spans="1:22">
      <c r="A43" s="91">
        <v>42</v>
      </c>
      <c r="B43" s="91" t="s">
        <v>39</v>
      </c>
      <c r="C43" s="92" t="s">
        <v>1047</v>
      </c>
      <c r="D43" s="92" t="s">
        <v>671</v>
      </c>
      <c r="E43" s="92" t="s">
        <v>1048</v>
      </c>
      <c r="F43" s="92" t="s">
        <v>1049</v>
      </c>
      <c r="G43" s="92" t="s">
        <v>18</v>
      </c>
      <c r="H43" s="92" t="s">
        <v>1050</v>
      </c>
      <c r="I43" s="92" t="s">
        <v>1051</v>
      </c>
      <c r="J43" s="92"/>
      <c r="K43" s="92"/>
      <c r="L43" s="92" t="s">
        <v>1052</v>
      </c>
      <c r="M43" s="92" t="s">
        <v>1053</v>
      </c>
      <c r="N43" s="92" t="s">
        <v>813</v>
      </c>
      <c r="O43" s="92" t="s">
        <v>1055</v>
      </c>
      <c r="P43" s="92" t="s">
        <v>153</v>
      </c>
      <c r="Q43" s="92" t="s">
        <v>1056</v>
      </c>
      <c r="R43" s="93" t="s">
        <v>9</v>
      </c>
      <c r="S43" s="93">
        <v>255571</v>
      </c>
      <c r="T43" s="90" t="s">
        <v>41</v>
      </c>
      <c r="U43" s="90" t="str">
        <f>VLOOKUP(I43,'[1]Removal Report'!$G$2:$I$1306,2,0)</f>
        <v>1-Jan-2026</v>
      </c>
      <c r="V43" s="90" t="str">
        <f>VLOOKUP(I43,'[1]Removal Report'!$G$2:$I$1306,3,0)</f>
        <v>AMIN.CHISHTI</v>
      </c>
    </row>
    <row r="44" spans="1:22">
      <c r="A44" s="91">
        <v>43</v>
      </c>
      <c r="B44" s="91" t="s">
        <v>39</v>
      </c>
      <c r="C44" s="92" t="s">
        <v>1057</v>
      </c>
      <c r="D44" s="92" t="s">
        <v>671</v>
      </c>
      <c r="E44" s="92" t="s">
        <v>1058</v>
      </c>
      <c r="F44" s="92" t="s">
        <v>1059</v>
      </c>
      <c r="G44" s="92" t="s">
        <v>209</v>
      </c>
      <c r="H44" s="92" t="s">
        <v>1060</v>
      </c>
      <c r="I44" s="92" t="s">
        <v>1061</v>
      </c>
      <c r="J44" s="92"/>
      <c r="K44" s="92"/>
      <c r="L44" s="92" t="s">
        <v>1062</v>
      </c>
      <c r="M44" s="92" t="s">
        <v>1063</v>
      </c>
      <c r="N44" s="92" t="s">
        <v>691</v>
      </c>
      <c r="O44" s="92" t="s">
        <v>1065</v>
      </c>
      <c r="P44" s="92" t="s">
        <v>153</v>
      </c>
      <c r="Q44" s="92" t="s">
        <v>1066</v>
      </c>
      <c r="R44" s="93" t="s">
        <v>9</v>
      </c>
      <c r="S44" s="93">
        <v>286583</v>
      </c>
      <c r="T44" s="90" t="s">
        <v>41</v>
      </c>
      <c r="U44" s="90" t="str">
        <f>VLOOKUP(I44,'[1]Removal Report'!$G$2:$I$1306,2,0)</f>
        <v>12-Jan-2026</v>
      </c>
      <c r="V44" s="90" t="str">
        <f>VLOOKUP(I44,'[1]Removal Report'!$G$2:$I$1306,3,0)</f>
        <v>AMIN.CHISHTI</v>
      </c>
    </row>
    <row r="45" spans="1:22">
      <c r="A45" s="91">
        <v>44</v>
      </c>
      <c r="B45" s="91" t="s">
        <v>39</v>
      </c>
      <c r="C45" s="92" t="s">
        <v>1067</v>
      </c>
      <c r="D45" s="92" t="s">
        <v>659</v>
      </c>
      <c r="E45" s="92" t="s">
        <v>1068</v>
      </c>
      <c r="F45" s="92" t="s">
        <v>1059</v>
      </c>
      <c r="G45" s="92" t="s">
        <v>209</v>
      </c>
      <c r="H45" s="92" t="s">
        <v>1069</v>
      </c>
      <c r="I45" s="92" t="s">
        <v>1070</v>
      </c>
      <c r="J45" s="92"/>
      <c r="K45" s="92"/>
      <c r="L45" s="92" t="s">
        <v>1062</v>
      </c>
      <c r="M45" s="92" t="s">
        <v>1071</v>
      </c>
      <c r="N45" s="92" t="s">
        <v>691</v>
      </c>
      <c r="O45" s="92" t="s">
        <v>1065</v>
      </c>
      <c r="P45" s="92" t="s">
        <v>153</v>
      </c>
      <c r="Q45" s="92" t="s">
        <v>1072</v>
      </c>
      <c r="R45" s="93" t="s">
        <v>9</v>
      </c>
      <c r="S45" s="93">
        <v>286595</v>
      </c>
      <c r="T45" s="90" t="s">
        <v>41</v>
      </c>
      <c r="U45" s="90" t="str">
        <f>VLOOKUP(I45,'[1]Removal Report'!$G$2:$I$1306,2,0)</f>
        <v>12-Jan-2026</v>
      </c>
      <c r="V45" s="90" t="str">
        <f>VLOOKUP(I45,'[1]Removal Report'!$G$2:$I$1306,3,0)</f>
        <v>AMIN.CHISHTI</v>
      </c>
    </row>
    <row r="46" spans="1:22">
      <c r="A46" s="91">
        <v>45</v>
      </c>
      <c r="B46" s="91" t="s">
        <v>39</v>
      </c>
      <c r="C46" s="92" t="s">
        <v>1073</v>
      </c>
      <c r="D46" s="92" t="s">
        <v>682</v>
      </c>
      <c r="E46" s="92" t="s">
        <v>1040</v>
      </c>
      <c r="F46" s="92" t="s">
        <v>1041</v>
      </c>
      <c r="G46" s="92" t="s">
        <v>4</v>
      </c>
      <c r="H46" s="92" t="s">
        <v>1042</v>
      </c>
      <c r="I46" s="92" t="s">
        <v>1043</v>
      </c>
      <c r="J46" s="92"/>
      <c r="K46" s="92"/>
      <c r="L46" s="92" t="s">
        <v>1074</v>
      </c>
      <c r="M46" s="92" t="s">
        <v>1075</v>
      </c>
      <c r="N46" s="92" t="s">
        <v>666</v>
      </c>
      <c r="O46" s="92" t="s">
        <v>974</v>
      </c>
      <c r="P46" s="92" t="s">
        <v>153</v>
      </c>
      <c r="Q46" s="92" t="s">
        <v>1046</v>
      </c>
      <c r="R46" s="93" t="s">
        <v>9</v>
      </c>
      <c r="S46" s="93">
        <v>241529</v>
      </c>
      <c r="T46" s="90" t="s">
        <v>41</v>
      </c>
      <c r="U46" s="90" t="str">
        <f>VLOOKUP(I46,'[1]Removal Report'!$G$2:$I$1306,2,0)</f>
        <v>23-Jan-2026</v>
      </c>
      <c r="V46" s="90" t="str">
        <f>VLOOKUP(I46,'[1]Removal Report'!$G$2:$I$1306,3,0)</f>
        <v>AMIN.CHISHTI</v>
      </c>
    </row>
    <row r="47" spans="1:22">
      <c r="A47" s="91">
        <v>46</v>
      </c>
      <c r="B47" s="91" t="s">
        <v>39</v>
      </c>
      <c r="C47" s="92" t="s">
        <v>1076</v>
      </c>
      <c r="D47" s="92" t="s">
        <v>682</v>
      </c>
      <c r="E47" s="92" t="s">
        <v>1077</v>
      </c>
      <c r="F47" s="92" t="s">
        <v>1078</v>
      </c>
      <c r="G47" s="92" t="s">
        <v>4</v>
      </c>
      <c r="H47" s="92" t="s">
        <v>1079</v>
      </c>
      <c r="I47" s="92" t="s">
        <v>1080</v>
      </c>
      <c r="J47" s="92"/>
      <c r="K47" s="92"/>
      <c r="L47" s="92" t="s">
        <v>1081</v>
      </c>
      <c r="M47" s="92" t="s">
        <v>1082</v>
      </c>
      <c r="N47" s="92" t="s">
        <v>666</v>
      </c>
      <c r="O47" s="92" t="s">
        <v>910</v>
      </c>
      <c r="P47" s="92" t="s">
        <v>153</v>
      </c>
      <c r="Q47" s="92" t="s">
        <v>1083</v>
      </c>
      <c r="R47" s="93" t="s">
        <v>9</v>
      </c>
      <c r="S47" s="93">
        <v>337323</v>
      </c>
      <c r="T47" s="90" t="s">
        <v>41</v>
      </c>
      <c r="U47" s="90" t="str">
        <f>VLOOKUP(I47,'[1]Removal Report'!$G$2:$I$1306,2,0)</f>
        <v>24-Jan-2026</v>
      </c>
      <c r="V47" s="90" t="str">
        <f>VLOOKUP(I47,'[1]Removal Report'!$G$2:$I$1306,3,0)</f>
        <v>AMIN.CHISHTI</v>
      </c>
    </row>
    <row r="48" spans="1:22">
      <c r="A48" s="91">
        <v>47</v>
      </c>
      <c r="B48" s="91" t="s">
        <v>39</v>
      </c>
      <c r="C48" s="92" t="s">
        <v>1084</v>
      </c>
      <c r="D48" s="92" t="s">
        <v>671</v>
      </c>
      <c r="E48" s="92" t="s">
        <v>1085</v>
      </c>
      <c r="F48" s="92" t="s">
        <v>1086</v>
      </c>
      <c r="G48" s="92" t="s">
        <v>4</v>
      </c>
      <c r="H48" s="92" t="s">
        <v>1087</v>
      </c>
      <c r="I48" s="92" t="s">
        <v>1088</v>
      </c>
      <c r="J48" s="92"/>
      <c r="K48" s="92"/>
      <c r="L48" s="92" t="s">
        <v>1089</v>
      </c>
      <c r="M48" s="92" t="s">
        <v>1090</v>
      </c>
      <c r="N48" s="92" t="s">
        <v>666</v>
      </c>
      <c r="O48" s="92" t="s">
        <v>974</v>
      </c>
      <c r="P48" s="92" t="s">
        <v>153</v>
      </c>
      <c r="Q48" s="92" t="s">
        <v>1092</v>
      </c>
      <c r="R48" s="93" t="s">
        <v>9</v>
      </c>
      <c r="S48" s="93">
        <v>268285</v>
      </c>
      <c r="T48" s="90" t="s">
        <v>41</v>
      </c>
      <c r="U48" s="90" t="str">
        <f>VLOOKUP(I48,'[1]Removal Report'!$G$2:$I$1306,2,0)</f>
        <v>22-Jan-2026</v>
      </c>
      <c r="V48" s="90" t="str">
        <f>VLOOKUP(I48,'[1]Removal Report'!$G$2:$I$1306,3,0)</f>
        <v>AMIN.CHISHTI</v>
      </c>
    </row>
    <row r="49" spans="1:22">
      <c r="A49" s="91">
        <v>48</v>
      </c>
      <c r="B49" s="91" t="s">
        <v>39</v>
      </c>
      <c r="C49" s="92" t="s">
        <v>1093</v>
      </c>
      <c r="D49" s="92" t="s">
        <v>682</v>
      </c>
      <c r="E49" s="92" t="s">
        <v>1094</v>
      </c>
      <c r="F49" s="92" t="s">
        <v>1095</v>
      </c>
      <c r="G49" s="92" t="s">
        <v>4</v>
      </c>
      <c r="H49" s="92" t="s">
        <v>1096</v>
      </c>
      <c r="I49" s="92" t="s">
        <v>1097</v>
      </c>
      <c r="J49" s="92"/>
      <c r="K49" s="92"/>
      <c r="L49" s="92" t="s">
        <v>1098</v>
      </c>
      <c r="M49" s="92" t="s">
        <v>1099</v>
      </c>
      <c r="N49" s="92" t="s">
        <v>666</v>
      </c>
      <c r="O49" s="92" t="s">
        <v>974</v>
      </c>
      <c r="P49" s="92" t="s">
        <v>153</v>
      </c>
      <c r="Q49" s="92" t="s">
        <v>1100</v>
      </c>
      <c r="R49" s="93" t="s">
        <v>9</v>
      </c>
      <c r="S49" s="93">
        <v>319918</v>
      </c>
      <c r="T49" s="90" t="s">
        <v>41</v>
      </c>
      <c r="U49" s="90" t="str">
        <f>VLOOKUP(I49,'[1]Removal Report'!$G$2:$I$1306,2,0)</f>
        <v>16-Jan-2026</v>
      </c>
      <c r="V49" s="90" t="str">
        <f>VLOOKUP(I49,'[1]Removal Report'!$G$2:$I$1306,3,0)</f>
        <v>AMIN.CHISHTI</v>
      </c>
    </row>
    <row r="50" spans="1:22">
      <c r="A50" s="91">
        <v>49</v>
      </c>
      <c r="B50" s="91" t="s">
        <v>39</v>
      </c>
      <c r="C50" s="92" t="s">
        <v>1101</v>
      </c>
      <c r="D50" s="92" t="s">
        <v>671</v>
      </c>
      <c r="E50" s="92" t="s">
        <v>1102</v>
      </c>
      <c r="F50" s="92" t="s">
        <v>1103</v>
      </c>
      <c r="G50" s="92" t="s">
        <v>4</v>
      </c>
      <c r="H50" s="92" t="s">
        <v>1104</v>
      </c>
      <c r="I50" s="92" t="s">
        <v>1102</v>
      </c>
      <c r="J50" s="92"/>
      <c r="K50" s="92"/>
      <c r="L50" s="92" t="s">
        <v>1105</v>
      </c>
      <c r="M50" s="92" t="s">
        <v>1106</v>
      </c>
      <c r="N50" s="92" t="s">
        <v>666</v>
      </c>
      <c r="O50" s="92" t="s">
        <v>974</v>
      </c>
      <c r="P50" s="92" t="s">
        <v>153</v>
      </c>
      <c r="Q50" s="92" t="s">
        <v>1107</v>
      </c>
      <c r="R50" s="93" t="s">
        <v>9</v>
      </c>
      <c r="S50" s="93">
        <v>355168</v>
      </c>
      <c r="T50" s="90" t="s">
        <v>41</v>
      </c>
      <c r="U50" s="90" t="str">
        <f>VLOOKUP(I50,'[1]Removal Report'!$G$2:$I$1306,2,0)</f>
        <v>13-Jan-2026</v>
      </c>
      <c r="V50" s="90" t="str">
        <f>VLOOKUP(I50,'[1]Removal Report'!$G$2:$I$1306,3,0)</f>
        <v>AMIN.CHISHTI</v>
      </c>
    </row>
    <row r="51" spans="1:22">
      <c r="A51" s="91">
        <v>50</v>
      </c>
      <c r="B51" s="91" t="s">
        <v>39</v>
      </c>
      <c r="C51" s="92" t="s">
        <v>1108</v>
      </c>
      <c r="D51" s="92" t="s">
        <v>855</v>
      </c>
      <c r="E51" s="92" t="s">
        <v>1109</v>
      </c>
      <c r="F51" s="92" t="s">
        <v>1110</v>
      </c>
      <c r="G51" s="92" t="s">
        <v>33</v>
      </c>
      <c r="H51" s="92" t="s">
        <v>1111</v>
      </c>
      <c r="I51" s="92" t="s">
        <v>1112</v>
      </c>
      <c r="J51" s="92"/>
      <c r="K51" s="92"/>
      <c r="L51" s="92" t="s">
        <v>1113</v>
      </c>
      <c r="M51" s="92" t="s">
        <v>1114</v>
      </c>
      <c r="N51" s="92" t="s">
        <v>733</v>
      </c>
      <c r="O51" s="92" t="s">
        <v>1115</v>
      </c>
      <c r="P51" s="92" t="s">
        <v>153</v>
      </c>
      <c r="Q51" s="92" t="s">
        <v>1116</v>
      </c>
      <c r="R51" s="93" t="s">
        <v>9</v>
      </c>
      <c r="S51" s="93">
        <v>327466</v>
      </c>
      <c r="T51" s="90" t="s">
        <v>41</v>
      </c>
      <c r="U51" s="90" t="str">
        <f>VLOOKUP(I51,'[1]Removal Report'!$G$2:$I$1306,2,0)</f>
        <v>10-Jan-2026</v>
      </c>
      <c r="V51" s="90" t="str">
        <f>VLOOKUP(I51,'[1]Removal Report'!$G$2:$I$1306,3,0)</f>
        <v>AMIN.CHISHTI</v>
      </c>
    </row>
    <row r="52" spans="1:22">
      <c r="A52" s="91">
        <v>51</v>
      </c>
      <c r="B52" s="91" t="s">
        <v>39</v>
      </c>
      <c r="C52" s="92" t="s">
        <v>1117</v>
      </c>
      <c r="D52" s="92" t="s">
        <v>767</v>
      </c>
      <c r="E52" s="92" t="s">
        <v>1118</v>
      </c>
      <c r="F52" s="92" t="s">
        <v>1059</v>
      </c>
      <c r="G52" s="92" t="s">
        <v>209</v>
      </c>
      <c r="H52" s="92" t="s">
        <v>1119</v>
      </c>
      <c r="I52" s="92" t="s">
        <v>1120</v>
      </c>
      <c r="J52" s="92"/>
      <c r="K52" s="92"/>
      <c r="L52" s="92" t="s">
        <v>1121</v>
      </c>
      <c r="M52" s="92" t="s">
        <v>1122</v>
      </c>
      <c r="N52" s="92" t="s">
        <v>691</v>
      </c>
      <c r="O52" s="92" t="s">
        <v>1065</v>
      </c>
      <c r="P52" s="92" t="s">
        <v>153</v>
      </c>
      <c r="Q52" s="92" t="s">
        <v>1123</v>
      </c>
      <c r="R52" s="93" t="s">
        <v>9</v>
      </c>
      <c r="S52" s="93">
        <v>286591</v>
      </c>
      <c r="T52" s="90" t="s">
        <v>41</v>
      </c>
      <c r="U52" s="90" t="str">
        <f>VLOOKUP(I52,'[1]Removal Report'!$G$2:$I$1306,2,0)</f>
        <v>12-Jan-2026</v>
      </c>
      <c r="V52" s="90" t="str">
        <f>VLOOKUP(I52,'[1]Removal Report'!$G$2:$I$1306,3,0)</f>
        <v>AMIN.CHISHTI</v>
      </c>
    </row>
    <row r="53" spans="1:22">
      <c r="A53" s="91">
        <v>52</v>
      </c>
      <c r="B53" s="91" t="s">
        <v>39</v>
      </c>
      <c r="C53" s="92" t="s">
        <v>1124</v>
      </c>
      <c r="D53" s="92" t="s">
        <v>671</v>
      </c>
      <c r="E53" s="92" t="s">
        <v>1125</v>
      </c>
      <c r="F53" s="92" t="s">
        <v>1059</v>
      </c>
      <c r="G53" s="92" t="s">
        <v>209</v>
      </c>
      <c r="H53" s="92" t="s">
        <v>1126</v>
      </c>
      <c r="I53" s="92" t="s">
        <v>1127</v>
      </c>
      <c r="J53" s="92"/>
      <c r="K53" s="92"/>
      <c r="L53" s="92" t="s">
        <v>1062</v>
      </c>
      <c r="M53" s="92" t="s">
        <v>1128</v>
      </c>
      <c r="N53" s="92" t="s">
        <v>691</v>
      </c>
      <c r="O53" s="92" t="s">
        <v>974</v>
      </c>
      <c r="P53" s="92" t="s">
        <v>153</v>
      </c>
      <c r="Q53" s="92" t="s">
        <v>1129</v>
      </c>
      <c r="R53" s="93" t="s">
        <v>9</v>
      </c>
      <c r="S53" s="93">
        <v>286592</v>
      </c>
      <c r="T53" s="90" t="s">
        <v>41</v>
      </c>
      <c r="U53" s="90" t="str">
        <f>VLOOKUP(I53,'[1]Removal Report'!$G$2:$I$1306,2,0)</f>
        <v>16-Jan-2026</v>
      </c>
      <c r="V53" s="90" t="str">
        <f>VLOOKUP(I53,'[1]Removal Report'!$G$2:$I$1306,3,0)</f>
        <v>AMIN.CHISHTI</v>
      </c>
    </row>
    <row r="54" spans="1:22">
      <c r="A54" s="91">
        <v>53</v>
      </c>
      <c r="B54" s="91" t="s">
        <v>39</v>
      </c>
      <c r="C54" s="92" t="s">
        <v>1130</v>
      </c>
      <c r="D54" s="92" t="s">
        <v>671</v>
      </c>
      <c r="E54" s="92" t="s">
        <v>1131</v>
      </c>
      <c r="F54" s="92" t="s">
        <v>1059</v>
      </c>
      <c r="G54" s="92" t="s">
        <v>209</v>
      </c>
      <c r="H54" s="92" t="s">
        <v>1132</v>
      </c>
      <c r="I54" s="92" t="s">
        <v>1133</v>
      </c>
      <c r="J54" s="92"/>
      <c r="K54" s="92"/>
      <c r="L54" s="92" t="s">
        <v>1062</v>
      </c>
      <c r="M54" s="92" t="s">
        <v>1134</v>
      </c>
      <c r="N54" s="92" t="s">
        <v>691</v>
      </c>
      <c r="O54" s="92" t="s">
        <v>1065</v>
      </c>
      <c r="P54" s="92" t="s">
        <v>153</v>
      </c>
      <c r="Q54" s="92" t="s">
        <v>1135</v>
      </c>
      <c r="R54" s="93" t="s">
        <v>9</v>
      </c>
      <c r="S54" s="93">
        <v>286587</v>
      </c>
      <c r="T54" s="90" t="s">
        <v>41</v>
      </c>
      <c r="U54" s="90" t="str">
        <f>VLOOKUP(I54,'[1]Removal Report'!$G$2:$I$1306,2,0)</f>
        <v>12-Jan-2026</v>
      </c>
      <c r="V54" s="90" t="str">
        <f>VLOOKUP(I54,'[1]Removal Report'!$G$2:$I$1306,3,0)</f>
        <v>AMIN.CHISHTI</v>
      </c>
    </row>
    <row r="55" spans="1:22">
      <c r="A55" s="91">
        <v>54</v>
      </c>
      <c r="B55" s="91" t="s">
        <v>39</v>
      </c>
      <c r="C55" s="92" t="s">
        <v>1136</v>
      </c>
      <c r="D55" s="92" t="s">
        <v>671</v>
      </c>
      <c r="E55" s="92" t="s">
        <v>1137</v>
      </c>
      <c r="F55" s="92" t="s">
        <v>1059</v>
      </c>
      <c r="G55" s="92" t="s">
        <v>209</v>
      </c>
      <c r="H55" s="92" t="s">
        <v>1138</v>
      </c>
      <c r="I55" s="92" t="s">
        <v>1139</v>
      </c>
      <c r="J55" s="92"/>
      <c r="K55" s="92"/>
      <c r="L55" s="92" t="s">
        <v>1062</v>
      </c>
      <c r="M55" s="92" t="s">
        <v>1140</v>
      </c>
      <c r="N55" s="92" t="s">
        <v>691</v>
      </c>
      <c r="O55" s="92" t="s">
        <v>1065</v>
      </c>
      <c r="P55" s="92" t="s">
        <v>153</v>
      </c>
      <c r="Q55" s="92" t="s">
        <v>1141</v>
      </c>
      <c r="R55" s="93" t="s">
        <v>9</v>
      </c>
      <c r="S55" s="93">
        <v>286586</v>
      </c>
      <c r="T55" s="90" t="s">
        <v>41</v>
      </c>
      <c r="U55" s="90" t="str">
        <f>VLOOKUP(I55,'[1]Removal Report'!$G$2:$I$1306,2,0)</f>
        <v>12-Jan-2026</v>
      </c>
      <c r="V55" s="90" t="str">
        <f>VLOOKUP(I55,'[1]Removal Report'!$G$2:$I$1306,3,0)</f>
        <v>AMIN.CHISHTI</v>
      </c>
    </row>
    <row r="56" spans="1:22">
      <c r="A56" s="91">
        <v>55</v>
      </c>
      <c r="B56" s="91" t="s">
        <v>39</v>
      </c>
      <c r="C56" s="92" t="s">
        <v>1142</v>
      </c>
      <c r="D56" s="92" t="s">
        <v>682</v>
      </c>
      <c r="E56" s="92" t="s">
        <v>1143</v>
      </c>
      <c r="F56" s="92" t="s">
        <v>1144</v>
      </c>
      <c r="G56" s="92" t="s">
        <v>18</v>
      </c>
      <c r="H56" s="92" t="s">
        <v>1145</v>
      </c>
      <c r="I56" s="92" t="s">
        <v>1146</v>
      </c>
      <c r="J56" s="92"/>
      <c r="K56" s="92"/>
      <c r="L56" s="92" t="s">
        <v>1147</v>
      </c>
      <c r="M56" s="92" t="s">
        <v>1148</v>
      </c>
      <c r="N56" s="92" t="s">
        <v>764</v>
      </c>
      <c r="O56" s="92" t="s">
        <v>1149</v>
      </c>
      <c r="P56" s="92" t="s">
        <v>153</v>
      </c>
      <c r="Q56" s="92" t="s">
        <v>1150</v>
      </c>
      <c r="R56" s="93" t="s">
        <v>9</v>
      </c>
      <c r="S56" s="93">
        <v>234591</v>
      </c>
      <c r="T56" s="90" t="s">
        <v>41</v>
      </c>
      <c r="U56" s="90" t="str">
        <f>VLOOKUP(I56,'[1]Removal Report'!$G$2:$I$1306,2,0)</f>
        <v>20-Jan-2026</v>
      </c>
      <c r="V56" s="90" t="str">
        <f>VLOOKUP(I56,'[1]Removal Report'!$G$2:$I$1306,3,0)</f>
        <v>AMIN.CHISHTI</v>
      </c>
    </row>
    <row r="57" spans="1:22">
      <c r="A57" s="91">
        <v>56</v>
      </c>
      <c r="B57" s="91" t="s">
        <v>39</v>
      </c>
      <c r="C57" s="92" t="s">
        <v>1151</v>
      </c>
      <c r="D57" s="92" t="s">
        <v>671</v>
      </c>
      <c r="E57" s="92" t="s">
        <v>1152</v>
      </c>
      <c r="F57" s="92" t="s">
        <v>199</v>
      </c>
      <c r="G57" s="92" t="s">
        <v>4</v>
      </c>
      <c r="H57" s="92" t="s">
        <v>1153</v>
      </c>
      <c r="I57" s="92" t="s">
        <v>1154</v>
      </c>
      <c r="J57" s="92"/>
      <c r="K57" s="92"/>
      <c r="L57" s="92" t="s">
        <v>1155</v>
      </c>
      <c r="M57" s="92" t="s">
        <v>1156</v>
      </c>
      <c r="N57" s="92" t="s">
        <v>813</v>
      </c>
      <c r="O57" s="92" t="s">
        <v>974</v>
      </c>
      <c r="P57" s="92" t="s">
        <v>153</v>
      </c>
      <c r="Q57" s="92" t="s">
        <v>1158</v>
      </c>
      <c r="R57" s="93" t="s">
        <v>9</v>
      </c>
      <c r="S57" s="93">
        <v>264446</v>
      </c>
      <c r="T57" s="90" t="s">
        <v>41</v>
      </c>
      <c r="U57" s="90" t="str">
        <f>VLOOKUP(I57,'[1]Removal Report'!$G$2:$I$1306,2,0)</f>
        <v>19-Jan-2026</v>
      </c>
      <c r="V57" s="90" t="str">
        <f>VLOOKUP(I57,'[1]Removal Report'!$G$2:$I$1306,3,0)</f>
        <v>AMIN.CHISHTI</v>
      </c>
    </row>
    <row r="58" spans="1:22">
      <c r="A58" s="91">
        <v>57</v>
      </c>
      <c r="B58" s="91" t="s">
        <v>39</v>
      </c>
      <c r="C58" s="92" t="s">
        <v>1159</v>
      </c>
      <c r="D58" s="92" t="s">
        <v>671</v>
      </c>
      <c r="E58" s="92" t="s">
        <v>1160</v>
      </c>
      <c r="F58" s="92" t="s">
        <v>1161</v>
      </c>
      <c r="G58" s="92" t="s">
        <v>4</v>
      </c>
      <c r="H58" s="92" t="s">
        <v>1162</v>
      </c>
      <c r="I58" s="92" t="s">
        <v>1163</v>
      </c>
      <c r="J58" s="92"/>
      <c r="K58" s="92"/>
      <c r="L58" s="92" t="s">
        <v>1164</v>
      </c>
      <c r="M58" s="92" t="s">
        <v>1165</v>
      </c>
      <c r="N58" s="92" t="s">
        <v>813</v>
      </c>
      <c r="O58" s="92" t="s">
        <v>1167</v>
      </c>
      <c r="P58" s="92" t="s">
        <v>153</v>
      </c>
      <c r="Q58" s="92" t="s">
        <v>1168</v>
      </c>
      <c r="R58" s="93" t="s">
        <v>9</v>
      </c>
      <c r="S58" s="93">
        <v>324664</v>
      </c>
      <c r="T58" s="90" t="s">
        <v>41</v>
      </c>
      <c r="U58" s="90" t="str">
        <f>VLOOKUP(I58,'[1]Removal Report'!$G$2:$I$1306,2,0)</f>
        <v>15-Jan-2026</v>
      </c>
      <c r="V58" s="90" t="str">
        <f>VLOOKUP(I58,'[1]Removal Report'!$G$2:$I$1306,3,0)</f>
        <v>AMIN.CHISHTI</v>
      </c>
    </row>
    <row r="59" spans="1:22">
      <c r="A59" s="91">
        <v>58</v>
      </c>
      <c r="B59" s="91" t="s">
        <v>39</v>
      </c>
      <c r="C59" s="92" t="s">
        <v>1169</v>
      </c>
      <c r="D59" s="92" t="s">
        <v>659</v>
      </c>
      <c r="E59" s="92" t="s">
        <v>1170</v>
      </c>
      <c r="F59" s="92" t="s">
        <v>1171</v>
      </c>
      <c r="G59" s="92" t="s">
        <v>13</v>
      </c>
      <c r="H59" s="92" t="s">
        <v>1172</v>
      </c>
      <c r="I59" s="92" t="s">
        <v>1173</v>
      </c>
      <c r="J59" s="92"/>
      <c r="K59" s="92"/>
      <c r="L59" s="92" t="s">
        <v>1174</v>
      </c>
      <c r="M59" s="92" t="s">
        <v>1175</v>
      </c>
      <c r="N59" s="92" t="s">
        <v>733</v>
      </c>
      <c r="O59" s="92" t="s">
        <v>974</v>
      </c>
      <c r="P59" s="92" t="s">
        <v>153</v>
      </c>
      <c r="Q59" s="92" t="s">
        <v>1177</v>
      </c>
      <c r="R59" s="93" t="s">
        <v>9</v>
      </c>
      <c r="S59" s="93">
        <v>324070</v>
      </c>
      <c r="T59" s="90" t="s">
        <v>41</v>
      </c>
      <c r="U59" s="90" t="str">
        <f>VLOOKUP(I59,'[1]Removal Report'!$G$2:$I$1306,2,0)</f>
        <v>14-Jan-2026</v>
      </c>
      <c r="V59" s="90" t="str">
        <f>VLOOKUP(I59,'[1]Removal Report'!$G$2:$I$1306,3,0)</f>
        <v>AMIN.CHISHTI</v>
      </c>
    </row>
    <row r="60" spans="1:22">
      <c r="A60" s="91">
        <v>59</v>
      </c>
      <c r="B60" s="91" t="s">
        <v>39</v>
      </c>
      <c r="C60" s="92" t="s">
        <v>1178</v>
      </c>
      <c r="D60" s="92" t="s">
        <v>659</v>
      </c>
      <c r="E60" s="92" t="s">
        <v>592</v>
      </c>
      <c r="F60" s="92" t="s">
        <v>1179</v>
      </c>
      <c r="G60" s="92" t="s">
        <v>4</v>
      </c>
      <c r="H60" s="92" t="s">
        <v>593</v>
      </c>
      <c r="I60" s="92" t="s">
        <v>1180</v>
      </c>
      <c r="J60" s="92"/>
      <c r="K60" s="92"/>
      <c r="L60" s="92" t="s">
        <v>1181</v>
      </c>
      <c r="M60" s="92" t="s">
        <v>1182</v>
      </c>
      <c r="N60" s="92" t="s">
        <v>1184</v>
      </c>
      <c r="O60" s="92" t="s">
        <v>974</v>
      </c>
      <c r="P60" s="92" t="s">
        <v>153</v>
      </c>
      <c r="Q60" s="92" t="s">
        <v>1185</v>
      </c>
      <c r="R60" s="93" t="s">
        <v>9</v>
      </c>
      <c r="S60" s="93">
        <v>334964</v>
      </c>
      <c r="T60" s="90" t="s">
        <v>41</v>
      </c>
      <c r="U60" s="90" t="str">
        <f>VLOOKUP(I60,'[1]Removal Report'!$G$2:$I$1306,2,0)</f>
        <v>14-Jan-2026</v>
      </c>
      <c r="V60" s="90" t="str">
        <f>VLOOKUP(I60,'[1]Removal Report'!$G$2:$I$1306,3,0)</f>
        <v>AMIN.CHISHTI</v>
      </c>
    </row>
    <row r="61" spans="1:22">
      <c r="A61" s="91">
        <v>60</v>
      </c>
      <c r="B61" s="91" t="s">
        <v>39</v>
      </c>
      <c r="C61" s="92" t="s">
        <v>1186</v>
      </c>
      <c r="D61" s="92" t="s">
        <v>855</v>
      </c>
      <c r="E61" s="92" t="s">
        <v>1187</v>
      </c>
      <c r="F61" s="92" t="s">
        <v>1188</v>
      </c>
      <c r="G61" s="92" t="s">
        <v>10</v>
      </c>
      <c r="H61" s="92" t="s">
        <v>1189</v>
      </c>
      <c r="I61" s="92" t="s">
        <v>1190</v>
      </c>
      <c r="J61" s="92"/>
      <c r="K61" s="92"/>
      <c r="L61" s="92" t="s">
        <v>1191</v>
      </c>
      <c r="M61" s="92" t="s">
        <v>1192</v>
      </c>
      <c r="N61" s="92" t="s">
        <v>813</v>
      </c>
      <c r="O61" s="92" t="s">
        <v>974</v>
      </c>
      <c r="P61" s="92" t="s">
        <v>153</v>
      </c>
      <c r="Q61" s="92" t="s">
        <v>1193</v>
      </c>
      <c r="R61" s="93" t="s">
        <v>9</v>
      </c>
      <c r="S61" s="93">
        <v>290983</v>
      </c>
      <c r="T61" s="90" t="s">
        <v>41</v>
      </c>
      <c r="U61" s="90" t="str">
        <f>VLOOKUP(I61,'[1]Removal Report'!$G$2:$I$1306,2,0)</f>
        <v>12-Jan-2026</v>
      </c>
      <c r="V61" s="90" t="str">
        <f>VLOOKUP(I61,'[1]Removal Report'!$G$2:$I$1306,3,0)</f>
        <v>AMIN.CHISHTI</v>
      </c>
    </row>
    <row r="62" spans="1:22">
      <c r="A62" s="91">
        <v>61</v>
      </c>
      <c r="B62" s="91" t="s">
        <v>39</v>
      </c>
      <c r="C62" s="92" t="s">
        <v>1194</v>
      </c>
      <c r="D62" s="92" t="s">
        <v>682</v>
      </c>
      <c r="E62" s="92" t="s">
        <v>1195</v>
      </c>
      <c r="F62" s="92" t="s">
        <v>1059</v>
      </c>
      <c r="G62" s="92" t="s">
        <v>209</v>
      </c>
      <c r="H62" s="92" t="s">
        <v>1196</v>
      </c>
      <c r="I62" s="92" t="s">
        <v>1197</v>
      </c>
      <c r="J62" s="92"/>
      <c r="K62" s="92"/>
      <c r="L62" s="92" t="s">
        <v>1198</v>
      </c>
      <c r="M62" s="92" t="s">
        <v>1199</v>
      </c>
      <c r="N62" s="92" t="s">
        <v>691</v>
      </c>
      <c r="O62" s="92" t="s">
        <v>1065</v>
      </c>
      <c r="P62" s="92" t="s">
        <v>153</v>
      </c>
      <c r="Q62" s="92" t="s">
        <v>1200</v>
      </c>
      <c r="R62" s="93" t="s">
        <v>9</v>
      </c>
      <c r="S62" s="93">
        <v>287277</v>
      </c>
      <c r="T62" s="90" t="s">
        <v>41</v>
      </c>
      <c r="U62" s="90" t="str">
        <f>VLOOKUP(I62,'[1]Removal Report'!$G$2:$I$1306,2,0)</f>
        <v>12-Jan-2026</v>
      </c>
      <c r="V62" s="90" t="str">
        <f>VLOOKUP(I62,'[1]Removal Report'!$G$2:$I$1306,3,0)</f>
        <v>AMIN.CHISHTI</v>
      </c>
    </row>
    <row r="63" spans="1:22">
      <c r="A63" s="91">
        <v>62</v>
      </c>
      <c r="B63" s="91" t="s">
        <v>39</v>
      </c>
      <c r="C63" s="92" t="s">
        <v>1201</v>
      </c>
      <c r="D63" s="92" t="s">
        <v>671</v>
      </c>
      <c r="E63" s="92" t="s">
        <v>1202</v>
      </c>
      <c r="F63" s="92" t="s">
        <v>1203</v>
      </c>
      <c r="G63" s="92" t="s">
        <v>18</v>
      </c>
      <c r="H63" s="92" t="s">
        <v>1204</v>
      </c>
      <c r="I63" s="92" t="s">
        <v>1205</v>
      </c>
      <c r="J63" s="92"/>
      <c r="K63" s="92"/>
      <c r="L63" s="92" t="s">
        <v>1206</v>
      </c>
      <c r="M63" s="92" t="s">
        <v>1207</v>
      </c>
      <c r="N63" s="92" t="s">
        <v>764</v>
      </c>
      <c r="O63" s="92" t="s">
        <v>1037</v>
      </c>
      <c r="P63" s="92" t="s">
        <v>153</v>
      </c>
      <c r="Q63" s="92" t="s">
        <v>1208</v>
      </c>
      <c r="R63" s="93" t="s">
        <v>15</v>
      </c>
      <c r="S63" s="93">
        <v>276632</v>
      </c>
      <c r="T63" s="90" t="s">
        <v>41</v>
      </c>
      <c r="U63" s="90" t="str">
        <f>VLOOKUP(I63,'[1]Removal Report'!$G$2:$I$1306,2,0)</f>
        <v>19-Jan-2026</v>
      </c>
      <c r="V63" s="90" t="str">
        <f>VLOOKUP(I63,'[1]Removal Report'!$G$2:$I$1306,3,0)</f>
        <v>HASNAIN</v>
      </c>
    </row>
    <row r="64" spans="1:22">
      <c r="A64" s="91">
        <v>63</v>
      </c>
      <c r="B64" s="91" t="s">
        <v>39</v>
      </c>
      <c r="C64" s="92" t="s">
        <v>1209</v>
      </c>
      <c r="D64" s="92" t="s">
        <v>671</v>
      </c>
      <c r="E64" s="92" t="s">
        <v>1210</v>
      </c>
      <c r="F64" s="92" t="s">
        <v>380</v>
      </c>
      <c r="G64" s="92" t="s">
        <v>7</v>
      </c>
      <c r="H64" s="92" t="s">
        <v>1211</v>
      </c>
      <c r="I64" s="92" t="s">
        <v>1212</v>
      </c>
      <c r="J64" s="92"/>
      <c r="K64" s="92"/>
      <c r="L64" s="92" t="s">
        <v>1213</v>
      </c>
      <c r="M64" s="92" t="s">
        <v>1214</v>
      </c>
      <c r="N64" s="92" t="s">
        <v>666</v>
      </c>
      <c r="O64" s="92" t="s">
        <v>1215</v>
      </c>
      <c r="P64" s="92" t="s">
        <v>153</v>
      </c>
      <c r="Q64" s="92" t="s">
        <v>1216</v>
      </c>
      <c r="R64" s="93" t="s">
        <v>15</v>
      </c>
      <c r="S64" s="93">
        <v>276893</v>
      </c>
      <c r="T64" s="90" t="s">
        <v>41</v>
      </c>
      <c r="U64" s="90" t="str">
        <f>VLOOKUP(I64,'[1]Removal Report'!$G$2:$I$1306,2,0)</f>
        <v>16-Jan-2026</v>
      </c>
      <c r="V64" s="90" t="str">
        <f>VLOOKUP(I64,'[1]Removal Report'!$G$2:$I$1306,3,0)</f>
        <v>HASNAIN</v>
      </c>
    </row>
    <row r="65" spans="1:22">
      <c r="A65" s="91">
        <v>64</v>
      </c>
      <c r="B65" s="91" t="s">
        <v>39</v>
      </c>
      <c r="C65" s="92" t="s">
        <v>1217</v>
      </c>
      <c r="D65" s="92" t="s">
        <v>682</v>
      </c>
      <c r="E65" s="92" t="s">
        <v>1218</v>
      </c>
      <c r="F65" s="92" t="s">
        <v>380</v>
      </c>
      <c r="G65" s="92" t="s">
        <v>7</v>
      </c>
      <c r="H65" s="92" t="s">
        <v>1219</v>
      </c>
      <c r="I65" s="92" t="s">
        <v>1220</v>
      </c>
      <c r="J65" s="92"/>
      <c r="K65" s="92"/>
      <c r="L65" s="92" t="s">
        <v>1221</v>
      </c>
      <c r="M65" s="92" t="s">
        <v>1222</v>
      </c>
      <c r="N65" s="92" t="s">
        <v>666</v>
      </c>
      <c r="O65" s="92" t="s">
        <v>1037</v>
      </c>
      <c r="P65" s="92" t="s">
        <v>153</v>
      </c>
      <c r="Q65" s="92" t="s">
        <v>1224</v>
      </c>
      <c r="R65" s="93" t="s">
        <v>15</v>
      </c>
      <c r="S65" s="93">
        <v>276915</v>
      </c>
      <c r="T65" s="90" t="s">
        <v>41</v>
      </c>
      <c r="U65" s="90" t="str">
        <f>VLOOKUP(I65,'[1]Removal Report'!$G$2:$I$1306,2,0)</f>
        <v>15-Jan-2026</v>
      </c>
      <c r="V65" s="90" t="str">
        <f>VLOOKUP(I65,'[1]Removal Report'!$G$2:$I$1306,3,0)</f>
        <v>HASNAIN</v>
      </c>
    </row>
    <row r="66" spans="1:22">
      <c r="A66" s="91">
        <v>65</v>
      </c>
      <c r="B66" s="91" t="s">
        <v>39</v>
      </c>
      <c r="C66" s="92" t="s">
        <v>1225</v>
      </c>
      <c r="D66" s="92" t="s">
        <v>682</v>
      </c>
      <c r="E66" s="92" t="s">
        <v>1226</v>
      </c>
      <c r="F66" s="92" t="s">
        <v>1227</v>
      </c>
      <c r="G66" s="92" t="s">
        <v>4</v>
      </c>
      <c r="H66" s="92" t="s">
        <v>1228</v>
      </c>
      <c r="I66" s="92" t="s">
        <v>1229</v>
      </c>
      <c r="J66" s="92"/>
      <c r="K66" s="92"/>
      <c r="L66" s="92" t="s">
        <v>1230</v>
      </c>
      <c r="M66" s="92" t="s">
        <v>1231</v>
      </c>
      <c r="N66" s="92" t="s">
        <v>666</v>
      </c>
      <c r="O66" s="92" t="s">
        <v>1037</v>
      </c>
      <c r="P66" s="92" t="s">
        <v>153</v>
      </c>
      <c r="Q66" s="92" t="s">
        <v>1233</v>
      </c>
      <c r="R66" s="93" t="s">
        <v>15</v>
      </c>
      <c r="S66" s="93">
        <v>350759</v>
      </c>
      <c r="T66" s="90" t="s">
        <v>41</v>
      </c>
      <c r="U66" s="90" t="str">
        <f>VLOOKUP(I66,'[1]Removal Report'!$G$2:$I$1306,2,0)</f>
        <v>17-Jan-2026</v>
      </c>
      <c r="V66" s="90" t="str">
        <f>VLOOKUP(I66,'[1]Removal Report'!$G$2:$I$1306,3,0)</f>
        <v>HASNAIN</v>
      </c>
    </row>
    <row r="67" spans="1:22">
      <c r="A67" s="91">
        <v>66</v>
      </c>
      <c r="B67" s="91" t="s">
        <v>39</v>
      </c>
      <c r="C67" s="92" t="s">
        <v>1234</v>
      </c>
      <c r="D67" s="92" t="s">
        <v>682</v>
      </c>
      <c r="E67" s="92" t="s">
        <v>1235</v>
      </c>
      <c r="F67" s="92" t="s">
        <v>1236</v>
      </c>
      <c r="G67" s="92" t="s">
        <v>10</v>
      </c>
      <c r="H67" s="92" t="s">
        <v>1237</v>
      </c>
      <c r="I67" s="92" t="s">
        <v>1238</v>
      </c>
      <c r="J67" s="92"/>
      <c r="K67" s="92"/>
      <c r="L67" s="92" t="s">
        <v>1239</v>
      </c>
      <c r="M67" s="92" t="s">
        <v>1240</v>
      </c>
      <c r="N67" s="92" t="s">
        <v>666</v>
      </c>
      <c r="O67" s="92" t="s">
        <v>910</v>
      </c>
      <c r="P67" s="92" t="s">
        <v>153</v>
      </c>
      <c r="Q67" s="92" t="s">
        <v>1241</v>
      </c>
      <c r="R67" s="93" t="s">
        <v>15</v>
      </c>
      <c r="S67" s="93">
        <v>270751</v>
      </c>
      <c r="T67" s="90" t="s">
        <v>41</v>
      </c>
      <c r="U67" s="90" t="str">
        <f>VLOOKUP(I67,'[1]Removal Report'!$G$2:$I$1306,2,0)</f>
        <v>14-Jan-2026</v>
      </c>
      <c r="V67" s="90" t="str">
        <f>VLOOKUP(I67,'[1]Removal Report'!$G$2:$I$1306,3,0)</f>
        <v>HASNAIN</v>
      </c>
    </row>
    <row r="68" spans="1:22">
      <c r="A68" s="91">
        <v>67</v>
      </c>
      <c r="B68" s="91" t="s">
        <v>39</v>
      </c>
      <c r="C68" s="92" t="s">
        <v>1242</v>
      </c>
      <c r="D68" s="92" t="s">
        <v>682</v>
      </c>
      <c r="E68" s="92" t="s">
        <v>1243</v>
      </c>
      <c r="F68" s="92" t="s">
        <v>1244</v>
      </c>
      <c r="G68" s="92" t="s">
        <v>1245</v>
      </c>
      <c r="H68" s="92" t="s">
        <v>1246</v>
      </c>
      <c r="I68" s="92" t="s">
        <v>1247</v>
      </c>
      <c r="J68" s="92"/>
      <c r="K68" s="92"/>
      <c r="L68" s="92" t="s">
        <v>1248</v>
      </c>
      <c r="M68" s="92" t="s">
        <v>1249</v>
      </c>
      <c r="N68" s="92" t="s">
        <v>1251</v>
      </c>
      <c r="O68" s="92" t="s">
        <v>1037</v>
      </c>
      <c r="P68" s="92" t="s">
        <v>153</v>
      </c>
      <c r="Q68" s="92" t="s">
        <v>1252</v>
      </c>
      <c r="R68" s="93" t="s">
        <v>15</v>
      </c>
      <c r="S68" s="93">
        <v>280822</v>
      </c>
      <c r="T68" s="90" t="s">
        <v>41</v>
      </c>
      <c r="U68" s="90" t="str">
        <f>VLOOKUP(I68,'[1]Removal Report'!$G$2:$I$1306,2,0)</f>
        <v>13-Jan-2026</v>
      </c>
      <c r="V68" s="90" t="str">
        <f>VLOOKUP(I68,'[1]Removal Report'!$G$2:$I$1306,3,0)</f>
        <v>HASNAIN</v>
      </c>
    </row>
    <row r="69" spans="1:22">
      <c r="A69" s="91">
        <v>68</v>
      </c>
      <c r="B69" s="91" t="s">
        <v>39</v>
      </c>
      <c r="C69" s="92" t="s">
        <v>1253</v>
      </c>
      <c r="D69" s="92" t="s">
        <v>682</v>
      </c>
      <c r="E69" s="92" t="s">
        <v>1254</v>
      </c>
      <c r="F69" s="92" t="s">
        <v>1255</v>
      </c>
      <c r="G69" s="92" t="s">
        <v>10</v>
      </c>
      <c r="H69" s="92" t="s">
        <v>1256</v>
      </c>
      <c r="I69" s="92" t="s">
        <v>1257</v>
      </c>
      <c r="J69" s="92"/>
      <c r="K69" s="92"/>
      <c r="L69" s="92" t="s">
        <v>1258</v>
      </c>
      <c r="M69" s="92" t="s">
        <v>1259</v>
      </c>
      <c r="N69" s="92" t="s">
        <v>893</v>
      </c>
      <c r="O69" s="92" t="s">
        <v>1260</v>
      </c>
      <c r="P69" s="92" t="s">
        <v>153</v>
      </c>
      <c r="Q69" s="92" t="s">
        <v>1261</v>
      </c>
      <c r="R69" s="93" t="s">
        <v>15</v>
      </c>
      <c r="S69" s="93">
        <v>322967</v>
      </c>
      <c r="T69" s="90" t="s">
        <v>41</v>
      </c>
      <c r="U69" s="90" t="str">
        <f>VLOOKUP(I69,'[1]Removal Report'!$G$2:$I$1306,2,0)</f>
        <v>13-Jan-2026</v>
      </c>
      <c r="V69" s="90" t="str">
        <f>VLOOKUP(I69,'[1]Removal Report'!$G$2:$I$1306,3,0)</f>
        <v>HASNAIN</v>
      </c>
    </row>
    <row r="70" spans="1:22">
      <c r="A70" s="91">
        <v>69</v>
      </c>
      <c r="B70" s="91" t="s">
        <v>39</v>
      </c>
      <c r="C70" s="92" t="s">
        <v>1262</v>
      </c>
      <c r="D70" s="92" t="s">
        <v>1263</v>
      </c>
      <c r="E70" s="92" t="s">
        <v>1264</v>
      </c>
      <c r="F70" s="92" t="s">
        <v>1265</v>
      </c>
      <c r="G70" s="92" t="s">
        <v>4</v>
      </c>
      <c r="H70" s="92" t="s">
        <v>1266</v>
      </c>
      <c r="I70" s="92" t="s">
        <v>1267</v>
      </c>
      <c r="J70" s="92"/>
      <c r="K70" s="92"/>
      <c r="L70" s="92" t="s">
        <v>1268</v>
      </c>
      <c r="M70" s="92" t="s">
        <v>1269</v>
      </c>
      <c r="N70" s="92" t="s">
        <v>666</v>
      </c>
      <c r="O70" s="92" t="s">
        <v>1037</v>
      </c>
      <c r="P70" s="92" t="s">
        <v>153</v>
      </c>
      <c r="Q70" s="92" t="s">
        <v>1270</v>
      </c>
      <c r="R70" s="93" t="s">
        <v>15</v>
      </c>
      <c r="S70" s="93">
        <v>339604</v>
      </c>
      <c r="T70" s="90" t="s">
        <v>41</v>
      </c>
      <c r="U70" s="90" t="str">
        <f>VLOOKUP(I70,'[1]Removal Report'!$G$2:$I$1306,2,0)</f>
        <v>12-Jan-2026</v>
      </c>
      <c r="V70" s="90" t="str">
        <f>VLOOKUP(I70,'[1]Removal Report'!$G$2:$I$1306,3,0)</f>
        <v>HASNAIN</v>
      </c>
    </row>
    <row r="71" spans="1:22">
      <c r="A71" s="91">
        <v>70</v>
      </c>
      <c r="B71" s="91" t="s">
        <v>39</v>
      </c>
      <c r="C71" s="92" t="s">
        <v>1271</v>
      </c>
      <c r="D71" s="92" t="s">
        <v>682</v>
      </c>
      <c r="E71" s="92" t="s">
        <v>1272</v>
      </c>
      <c r="F71" s="92" t="s">
        <v>1273</v>
      </c>
      <c r="G71" s="92" t="s">
        <v>10</v>
      </c>
      <c r="H71" s="92" t="s">
        <v>1274</v>
      </c>
      <c r="I71" s="92" t="s">
        <v>1275</v>
      </c>
      <c r="J71" s="92"/>
      <c r="K71" s="92"/>
      <c r="L71" s="92" t="s">
        <v>1276</v>
      </c>
      <c r="M71" s="92" t="s">
        <v>1277</v>
      </c>
      <c r="N71" s="92" t="s">
        <v>920</v>
      </c>
      <c r="O71" s="92" t="s">
        <v>1037</v>
      </c>
      <c r="P71" s="92" t="s">
        <v>153</v>
      </c>
      <c r="Q71" s="92" t="s">
        <v>1278</v>
      </c>
      <c r="R71" s="93" t="s">
        <v>15</v>
      </c>
      <c r="S71" s="93">
        <v>323436</v>
      </c>
      <c r="T71" s="90" t="s">
        <v>41</v>
      </c>
      <c r="U71" s="90" t="str">
        <f>VLOOKUP(I71,'[1]Removal Report'!$G$2:$I$1306,2,0)</f>
        <v>13-Jan-2026</v>
      </c>
      <c r="V71" s="90" t="str">
        <f>VLOOKUP(I71,'[1]Removal Report'!$G$2:$I$1306,3,0)</f>
        <v>HASNAIN</v>
      </c>
    </row>
    <row r="72" spans="1:22">
      <c r="A72" s="91">
        <v>71</v>
      </c>
      <c r="B72" s="91" t="s">
        <v>39</v>
      </c>
      <c r="C72" s="92" t="s">
        <v>1279</v>
      </c>
      <c r="D72" s="92" t="s">
        <v>659</v>
      </c>
      <c r="E72" s="92" t="s">
        <v>1280</v>
      </c>
      <c r="F72" s="92" t="s">
        <v>1059</v>
      </c>
      <c r="G72" s="92" t="s">
        <v>10</v>
      </c>
      <c r="H72" s="92" t="s">
        <v>1281</v>
      </c>
      <c r="I72" s="92" t="s">
        <v>1282</v>
      </c>
      <c r="J72" s="92"/>
      <c r="K72" s="92"/>
      <c r="L72" s="92" t="s">
        <v>1283</v>
      </c>
      <c r="M72" s="92" t="s">
        <v>1284</v>
      </c>
      <c r="N72" s="92" t="s">
        <v>691</v>
      </c>
      <c r="O72" s="92" t="s">
        <v>1065</v>
      </c>
      <c r="P72" s="92" t="s">
        <v>153</v>
      </c>
      <c r="Q72" s="92" t="s">
        <v>1285</v>
      </c>
      <c r="R72" s="93" t="s">
        <v>15</v>
      </c>
      <c r="S72" s="93">
        <v>286018</v>
      </c>
      <c r="T72" s="90" t="s">
        <v>41</v>
      </c>
      <c r="U72" s="90" t="str">
        <f>VLOOKUP(I72,'[1]Removal Report'!$G$2:$I$1306,2,0)</f>
        <v>12-Jan-2026</v>
      </c>
      <c r="V72" s="90" t="str">
        <f>VLOOKUP(I72,'[1]Removal Report'!$G$2:$I$1306,3,0)</f>
        <v>HASNAIN</v>
      </c>
    </row>
    <row r="73" spans="1:22">
      <c r="A73" s="91">
        <v>72</v>
      </c>
      <c r="B73" s="91" t="s">
        <v>39</v>
      </c>
      <c r="C73" s="92" t="s">
        <v>1286</v>
      </c>
      <c r="D73" s="92" t="s">
        <v>682</v>
      </c>
      <c r="E73" s="92" t="s">
        <v>1287</v>
      </c>
      <c r="F73" s="92" t="s">
        <v>1288</v>
      </c>
      <c r="G73" s="92" t="s">
        <v>10</v>
      </c>
      <c r="H73" s="92" t="s">
        <v>1289</v>
      </c>
      <c r="I73" s="92" t="s">
        <v>1290</v>
      </c>
      <c r="J73" s="92"/>
      <c r="K73" s="92"/>
      <c r="L73" s="92" t="s">
        <v>1291</v>
      </c>
      <c r="M73" s="92" t="s">
        <v>1292</v>
      </c>
      <c r="N73" s="92" t="s">
        <v>764</v>
      </c>
      <c r="O73" s="92" t="s">
        <v>1037</v>
      </c>
      <c r="P73" s="92" t="s">
        <v>153</v>
      </c>
      <c r="Q73" s="92" t="s">
        <v>1293</v>
      </c>
      <c r="R73" s="93" t="s">
        <v>15</v>
      </c>
      <c r="S73" s="93">
        <v>322720</v>
      </c>
      <c r="T73" s="90" t="s">
        <v>41</v>
      </c>
      <c r="U73" s="90" t="str">
        <f>VLOOKUP(I73,'[1]Removal Report'!$G$2:$I$1306,2,0)</f>
        <v>12-Jan-2026</v>
      </c>
      <c r="V73" s="90" t="str">
        <f>VLOOKUP(I73,'[1]Removal Report'!$G$2:$I$1306,3,0)</f>
        <v>HASNAIN</v>
      </c>
    </row>
    <row r="74" spans="1:22">
      <c r="A74" s="91">
        <v>73</v>
      </c>
      <c r="B74" s="91" t="s">
        <v>39</v>
      </c>
      <c r="C74" s="92" t="s">
        <v>1294</v>
      </c>
      <c r="D74" s="92" t="s">
        <v>682</v>
      </c>
      <c r="E74" s="92" t="s">
        <v>1295</v>
      </c>
      <c r="F74" s="92" t="s">
        <v>1296</v>
      </c>
      <c r="G74" s="92" t="s">
        <v>27</v>
      </c>
      <c r="H74" s="92" t="s">
        <v>1297</v>
      </c>
      <c r="I74" s="92" t="s">
        <v>1298</v>
      </c>
      <c r="J74" s="92"/>
      <c r="K74" s="92"/>
      <c r="L74" s="92" t="s">
        <v>1299</v>
      </c>
      <c r="M74" s="92" t="s">
        <v>1300</v>
      </c>
      <c r="N74" s="92" t="s">
        <v>733</v>
      </c>
      <c r="O74" s="92" t="s">
        <v>1149</v>
      </c>
      <c r="P74" s="92" t="s">
        <v>153</v>
      </c>
      <c r="Q74" s="92" t="s">
        <v>1301</v>
      </c>
      <c r="R74" s="93" t="s">
        <v>15</v>
      </c>
      <c r="S74" s="93">
        <v>323995</v>
      </c>
      <c r="T74" s="90" t="s">
        <v>41</v>
      </c>
      <c r="U74" s="90" t="str">
        <f>VLOOKUP(I74,'[1]Removal Report'!$G$2:$I$1306,2,0)</f>
        <v>13-Jan-2026</v>
      </c>
      <c r="V74" s="90" t="str">
        <f>VLOOKUP(I74,'[1]Removal Report'!$G$2:$I$1306,3,0)</f>
        <v>HASNAIN</v>
      </c>
    </row>
    <row r="75" spans="1:22">
      <c r="A75" s="91">
        <v>74</v>
      </c>
      <c r="B75" s="91" t="s">
        <v>39</v>
      </c>
      <c r="C75" s="92" t="s">
        <v>1302</v>
      </c>
      <c r="D75" s="92" t="s">
        <v>659</v>
      </c>
      <c r="E75" s="92" t="s">
        <v>1303</v>
      </c>
      <c r="F75" s="92" t="s">
        <v>1304</v>
      </c>
      <c r="G75" s="92" t="s">
        <v>4</v>
      </c>
      <c r="H75" s="92" t="s">
        <v>1305</v>
      </c>
      <c r="I75" s="92" t="s">
        <v>1306</v>
      </c>
      <c r="J75" s="92"/>
      <c r="K75" s="92"/>
      <c r="L75" s="92" t="s">
        <v>1307</v>
      </c>
      <c r="M75" s="92" t="s">
        <v>1308</v>
      </c>
      <c r="N75" s="92" t="s">
        <v>666</v>
      </c>
      <c r="O75" s="92" t="s">
        <v>1037</v>
      </c>
      <c r="P75" s="92" t="s">
        <v>153</v>
      </c>
      <c r="Q75" s="92" t="s">
        <v>1309</v>
      </c>
      <c r="R75" s="93" t="s">
        <v>15</v>
      </c>
      <c r="S75" s="93">
        <v>313854</v>
      </c>
      <c r="T75" s="90" t="s">
        <v>41</v>
      </c>
      <c r="U75" s="90" t="str">
        <f>VLOOKUP(I75,'[1]Removal Report'!$G$2:$I$1306,2,0)</f>
        <v>16-Jan-2026</v>
      </c>
      <c r="V75" s="90" t="str">
        <f>VLOOKUP(I75,'[1]Removal Report'!$G$2:$I$1306,3,0)</f>
        <v>HASNAIN</v>
      </c>
    </row>
    <row r="76" spans="1:22">
      <c r="A76" s="91">
        <v>75</v>
      </c>
      <c r="B76" s="91" t="s">
        <v>39</v>
      </c>
      <c r="C76" s="92" t="s">
        <v>1310</v>
      </c>
      <c r="D76" s="92" t="s">
        <v>1311</v>
      </c>
      <c r="E76" s="92" t="s">
        <v>1312</v>
      </c>
      <c r="F76" s="92" t="s">
        <v>1313</v>
      </c>
      <c r="G76" s="92" t="s">
        <v>10</v>
      </c>
      <c r="H76" s="92" t="s">
        <v>1314</v>
      </c>
      <c r="I76" s="92" t="s">
        <v>1315</v>
      </c>
      <c r="J76" s="92"/>
      <c r="K76" s="92"/>
      <c r="L76" s="92" t="s">
        <v>1316</v>
      </c>
      <c r="M76" s="92" t="s">
        <v>1317</v>
      </c>
      <c r="N76" s="92" t="s">
        <v>666</v>
      </c>
      <c r="O76" s="92" t="s">
        <v>1037</v>
      </c>
      <c r="P76" s="92" t="s">
        <v>153</v>
      </c>
      <c r="Q76" s="92" t="s">
        <v>1318</v>
      </c>
      <c r="R76" s="93" t="s">
        <v>15</v>
      </c>
      <c r="S76" s="93">
        <v>325350</v>
      </c>
      <c r="T76" s="90" t="s">
        <v>41</v>
      </c>
      <c r="U76" s="90" t="str">
        <f>VLOOKUP(I76,'[1]Removal Report'!$G$2:$I$1306,2,0)</f>
        <v>17-Jan-2026</v>
      </c>
      <c r="V76" s="90" t="str">
        <f>VLOOKUP(I76,'[1]Removal Report'!$G$2:$I$1306,3,0)</f>
        <v>HASNAIN</v>
      </c>
    </row>
    <row r="77" spans="1:22">
      <c r="A77" s="91">
        <v>76</v>
      </c>
      <c r="B77" s="91" t="s">
        <v>39</v>
      </c>
      <c r="C77" s="92" t="s">
        <v>1319</v>
      </c>
      <c r="D77" s="92" t="s">
        <v>671</v>
      </c>
      <c r="E77" s="92" t="s">
        <v>1320</v>
      </c>
      <c r="F77" s="92" t="s">
        <v>1321</v>
      </c>
      <c r="G77" s="92" t="s">
        <v>13</v>
      </c>
      <c r="H77" s="92" t="s">
        <v>1322</v>
      </c>
      <c r="I77" s="92" t="s">
        <v>1323</v>
      </c>
      <c r="J77" s="92"/>
      <c r="K77" s="92"/>
      <c r="L77" s="92" t="s">
        <v>1324</v>
      </c>
      <c r="M77" s="92" t="s">
        <v>1325</v>
      </c>
      <c r="N77" s="92" t="s">
        <v>764</v>
      </c>
      <c r="O77" s="92" t="s">
        <v>1149</v>
      </c>
      <c r="P77" s="92" t="s">
        <v>153</v>
      </c>
      <c r="Q77" s="92" t="s">
        <v>1326</v>
      </c>
      <c r="R77" s="93" t="s">
        <v>15</v>
      </c>
      <c r="S77" s="93">
        <v>323249</v>
      </c>
      <c r="T77" s="90" t="s">
        <v>41</v>
      </c>
      <c r="U77" s="90" t="str">
        <f>VLOOKUP(I77,'[1]Removal Report'!$G$2:$I$1306,2,0)</f>
        <v>7-Jan-2026</v>
      </c>
      <c r="V77" s="90" t="str">
        <f>VLOOKUP(I77,'[1]Removal Report'!$G$2:$I$1306,3,0)</f>
        <v>HASNAIN</v>
      </c>
    </row>
    <row r="78" spans="1:22">
      <c r="A78" s="91">
        <v>77</v>
      </c>
      <c r="B78" s="91" t="s">
        <v>39</v>
      </c>
      <c r="C78" s="92" t="s">
        <v>1327</v>
      </c>
      <c r="D78" s="92" t="s">
        <v>659</v>
      </c>
      <c r="E78" s="92" t="s">
        <v>1328</v>
      </c>
      <c r="F78" s="92" t="s">
        <v>706</v>
      </c>
      <c r="G78" s="92" t="s">
        <v>26</v>
      </c>
      <c r="H78" s="92" t="s">
        <v>1329</v>
      </c>
      <c r="I78" s="92" t="s">
        <v>10505</v>
      </c>
      <c r="J78" s="92" t="s">
        <v>10506</v>
      </c>
      <c r="K78" s="92">
        <v>402000084</v>
      </c>
      <c r="L78" s="92" t="s">
        <v>1330</v>
      </c>
      <c r="M78" s="92" t="s">
        <v>1331</v>
      </c>
      <c r="N78" s="92" t="s">
        <v>713</v>
      </c>
      <c r="O78" s="92" t="s">
        <v>1037</v>
      </c>
      <c r="P78" s="92" t="s">
        <v>153</v>
      </c>
      <c r="Q78" s="92" t="s">
        <v>1332</v>
      </c>
      <c r="R78" s="93" t="s">
        <v>15</v>
      </c>
      <c r="S78" s="93">
        <v>362787</v>
      </c>
      <c r="T78" s="90" t="s">
        <v>41</v>
      </c>
      <c r="U78" s="90" t="e">
        <f>VLOOKUP(I78,'[1]Removal Report'!$G$2:$I$1306,2,0)</f>
        <v>#N/A</v>
      </c>
      <c r="V78" s="90" t="e">
        <f>VLOOKUP(I78,'[1]Removal Report'!$G$2:$I$1306,3,0)</f>
        <v>#N/A</v>
      </c>
    </row>
    <row r="79" spans="1:22">
      <c r="A79" s="91">
        <v>78</v>
      </c>
      <c r="B79" s="91" t="s">
        <v>39</v>
      </c>
      <c r="C79" s="92" t="s">
        <v>1333</v>
      </c>
      <c r="D79" s="92" t="s">
        <v>767</v>
      </c>
      <c r="E79" s="92" t="s">
        <v>1334</v>
      </c>
      <c r="F79" s="92" t="s">
        <v>1110</v>
      </c>
      <c r="G79" s="92" t="s">
        <v>33</v>
      </c>
      <c r="H79" s="92" t="s">
        <v>1335</v>
      </c>
      <c r="I79" s="92" t="s">
        <v>1336</v>
      </c>
      <c r="J79" s="92"/>
      <c r="K79" s="92"/>
      <c r="L79" s="92" t="s">
        <v>1337</v>
      </c>
      <c r="M79" s="92" t="s">
        <v>1338</v>
      </c>
      <c r="N79" s="92" t="s">
        <v>733</v>
      </c>
      <c r="O79" s="92" t="s">
        <v>1037</v>
      </c>
      <c r="P79" s="92" t="s">
        <v>153</v>
      </c>
      <c r="Q79" s="92" t="s">
        <v>1339</v>
      </c>
      <c r="R79" s="93" t="s">
        <v>15</v>
      </c>
      <c r="S79" s="93">
        <v>365230</v>
      </c>
      <c r="T79" s="90" t="s">
        <v>41</v>
      </c>
      <c r="U79" s="90" t="str">
        <f>VLOOKUP(I79,'[1]Removal Report'!$G$2:$I$1306,2,0)</f>
        <v>17-Jan-2026</v>
      </c>
      <c r="V79" s="90" t="str">
        <f>VLOOKUP(I79,'[1]Removal Report'!$G$2:$I$1306,3,0)</f>
        <v>HASNAIN</v>
      </c>
    </row>
    <row r="80" spans="1:22">
      <c r="A80" s="91">
        <v>79</v>
      </c>
      <c r="B80" s="91" t="s">
        <v>39</v>
      </c>
      <c r="C80" s="92" t="s">
        <v>1340</v>
      </c>
      <c r="D80" s="92" t="s">
        <v>659</v>
      </c>
      <c r="E80" s="92" t="s">
        <v>1341</v>
      </c>
      <c r="F80" s="92" t="s">
        <v>1342</v>
      </c>
      <c r="G80" s="92" t="s">
        <v>32</v>
      </c>
      <c r="H80" s="92" t="s">
        <v>1343</v>
      </c>
      <c r="I80" s="92" t="s">
        <v>1344</v>
      </c>
      <c r="J80" s="92"/>
      <c r="K80" s="92"/>
      <c r="L80" s="92" t="s">
        <v>1345</v>
      </c>
      <c r="M80" s="92" t="s">
        <v>1346</v>
      </c>
      <c r="N80" s="92" t="s">
        <v>666</v>
      </c>
      <c r="O80" s="92" t="s">
        <v>910</v>
      </c>
      <c r="P80" s="92" t="s">
        <v>153</v>
      </c>
      <c r="Q80" s="92" t="s">
        <v>1347</v>
      </c>
      <c r="R80" s="93" t="s">
        <v>15</v>
      </c>
      <c r="S80" s="93">
        <v>322524</v>
      </c>
      <c r="T80" s="90" t="s">
        <v>41</v>
      </c>
      <c r="U80" s="90" t="str">
        <f>VLOOKUP(I80,'[1]Removal Report'!$G$2:$I$1306,2,0)</f>
        <v>26-Jan-2026</v>
      </c>
      <c r="V80" s="90" t="str">
        <f>VLOOKUP(I80,'[1]Removal Report'!$G$2:$I$1306,3,0)</f>
        <v>HASNAIN</v>
      </c>
    </row>
    <row r="81" spans="1:22">
      <c r="A81" s="91">
        <v>80</v>
      </c>
      <c r="B81" s="91" t="s">
        <v>39</v>
      </c>
      <c r="C81" s="92" t="s">
        <v>1348</v>
      </c>
      <c r="D81" s="92" t="s">
        <v>659</v>
      </c>
      <c r="E81" s="92" t="s">
        <v>1349</v>
      </c>
      <c r="F81" s="92" t="s">
        <v>1350</v>
      </c>
      <c r="G81" s="92" t="s">
        <v>10</v>
      </c>
      <c r="H81" s="92" t="s">
        <v>1351</v>
      </c>
      <c r="I81" s="92" t="s">
        <v>1352</v>
      </c>
      <c r="J81" s="92"/>
      <c r="K81" s="92"/>
      <c r="L81" s="92" t="s">
        <v>1353</v>
      </c>
      <c r="M81" s="92" t="s">
        <v>1354</v>
      </c>
      <c r="N81" s="92" t="s">
        <v>920</v>
      </c>
      <c r="O81" s="92" t="s">
        <v>1037</v>
      </c>
      <c r="P81" s="92" t="s">
        <v>153</v>
      </c>
      <c r="Q81" s="92" t="s">
        <v>1355</v>
      </c>
      <c r="R81" s="93" t="s">
        <v>15</v>
      </c>
      <c r="S81" s="93">
        <v>278570</v>
      </c>
      <c r="T81" s="90" t="s">
        <v>41</v>
      </c>
      <c r="U81" s="90" t="str">
        <f>VLOOKUP(I81,'[1]Removal Report'!$G$2:$I$1306,2,0)</f>
        <v>10-Jan-2026</v>
      </c>
      <c r="V81" s="90" t="str">
        <f>VLOOKUP(I81,'[1]Removal Report'!$G$2:$I$1306,3,0)</f>
        <v>HASNAIN</v>
      </c>
    </row>
    <row r="82" spans="1:22">
      <c r="A82" s="91">
        <v>81</v>
      </c>
      <c r="B82" s="91" t="s">
        <v>39</v>
      </c>
      <c r="C82" s="92" t="s">
        <v>1356</v>
      </c>
      <c r="D82" s="92" t="s">
        <v>659</v>
      </c>
      <c r="E82" s="92" t="s">
        <v>1357</v>
      </c>
      <c r="F82" s="92" t="s">
        <v>65</v>
      </c>
      <c r="G82" s="92" t="s">
        <v>10</v>
      </c>
      <c r="H82" s="92" t="s">
        <v>1358</v>
      </c>
      <c r="I82" s="92" t="s">
        <v>1359</v>
      </c>
      <c r="J82" s="92"/>
      <c r="K82" s="92"/>
      <c r="L82" s="92" t="s">
        <v>1360</v>
      </c>
      <c r="M82" s="92" t="s">
        <v>1361</v>
      </c>
      <c r="N82" s="92" t="s">
        <v>733</v>
      </c>
      <c r="O82" s="92" t="s">
        <v>1363</v>
      </c>
      <c r="P82" s="92" t="s">
        <v>153</v>
      </c>
      <c r="Q82" s="92" t="s">
        <v>1364</v>
      </c>
      <c r="R82" s="93" t="s">
        <v>15</v>
      </c>
      <c r="S82" s="93">
        <v>342877</v>
      </c>
      <c r="T82" s="90" t="s">
        <v>41</v>
      </c>
      <c r="U82" s="90" t="str">
        <f>VLOOKUP(I82,'[1]Removal Report'!$G$2:$I$1306,2,0)</f>
        <v>14-Jan-2026</v>
      </c>
      <c r="V82" s="90" t="str">
        <f>VLOOKUP(I82,'[1]Removal Report'!$G$2:$I$1306,3,0)</f>
        <v>HASNAIN</v>
      </c>
    </row>
    <row r="83" spans="1:22">
      <c r="A83" s="91">
        <v>82</v>
      </c>
      <c r="B83" s="91" t="s">
        <v>39</v>
      </c>
      <c r="C83" s="92" t="s">
        <v>1365</v>
      </c>
      <c r="D83" s="92" t="s">
        <v>1263</v>
      </c>
      <c r="E83" s="92" t="s">
        <v>1366</v>
      </c>
      <c r="F83" s="92" t="s">
        <v>1367</v>
      </c>
      <c r="G83" s="92" t="s">
        <v>4</v>
      </c>
      <c r="H83" s="92" t="s">
        <v>1368</v>
      </c>
      <c r="I83" s="92" t="s">
        <v>1366</v>
      </c>
      <c r="J83" s="92"/>
      <c r="K83" s="92"/>
      <c r="L83" s="92" t="s">
        <v>1369</v>
      </c>
      <c r="M83" s="92" t="s">
        <v>1370</v>
      </c>
      <c r="N83" s="92" t="s">
        <v>666</v>
      </c>
      <c r="O83" s="92" t="s">
        <v>1037</v>
      </c>
      <c r="P83" s="92" t="s">
        <v>153</v>
      </c>
      <c r="Q83" s="92" t="s">
        <v>1371</v>
      </c>
      <c r="R83" s="93" t="s">
        <v>15</v>
      </c>
      <c r="S83" s="93">
        <v>324109</v>
      </c>
      <c r="T83" s="90" t="s">
        <v>41</v>
      </c>
      <c r="U83" s="90" t="str">
        <f>VLOOKUP(I83,'[1]Removal Report'!$G$2:$I$1306,2,0)</f>
        <v>20-Jan-2026</v>
      </c>
      <c r="V83" s="90" t="str">
        <f>VLOOKUP(I83,'[1]Removal Report'!$G$2:$I$1306,3,0)</f>
        <v>HASNAIN</v>
      </c>
    </row>
    <row r="84" spans="1:22">
      <c r="A84" s="91">
        <v>83</v>
      </c>
      <c r="B84" s="91" t="s">
        <v>39</v>
      </c>
      <c r="C84" s="92" t="s">
        <v>1372</v>
      </c>
      <c r="D84" s="92" t="s">
        <v>767</v>
      </c>
      <c r="E84" s="92" t="s">
        <v>1373</v>
      </c>
      <c r="F84" s="92" t="s">
        <v>1374</v>
      </c>
      <c r="G84" s="92" t="s">
        <v>18</v>
      </c>
      <c r="H84" s="92" t="s">
        <v>1375</v>
      </c>
      <c r="I84" s="92" t="s">
        <v>1376</v>
      </c>
      <c r="J84" s="92"/>
      <c r="K84" s="92"/>
      <c r="L84" s="92" t="s">
        <v>1377</v>
      </c>
      <c r="M84" s="92" t="s">
        <v>1378</v>
      </c>
      <c r="N84" s="92" t="s">
        <v>733</v>
      </c>
      <c r="O84" s="92" t="s">
        <v>1037</v>
      </c>
      <c r="P84" s="92" t="s">
        <v>153</v>
      </c>
      <c r="Q84" s="92" t="s">
        <v>1379</v>
      </c>
      <c r="R84" s="93" t="s">
        <v>15</v>
      </c>
      <c r="S84" s="93">
        <v>196765</v>
      </c>
      <c r="T84" s="90" t="s">
        <v>41</v>
      </c>
      <c r="U84" s="90" t="str">
        <f>VLOOKUP(I84,'[1]Removal Report'!$G$2:$I$1306,2,0)</f>
        <v>22-Jan-2026</v>
      </c>
      <c r="V84" s="90" t="str">
        <f>VLOOKUP(I84,'[1]Removal Report'!$G$2:$I$1306,3,0)</f>
        <v>HASNAIN</v>
      </c>
    </row>
    <row r="85" spans="1:22">
      <c r="A85" s="91">
        <v>84</v>
      </c>
      <c r="B85" s="91" t="s">
        <v>39</v>
      </c>
      <c r="C85" s="92" t="s">
        <v>1380</v>
      </c>
      <c r="D85" s="92" t="s">
        <v>682</v>
      </c>
      <c r="E85" s="92" t="s">
        <v>1381</v>
      </c>
      <c r="F85" s="92" t="s">
        <v>1382</v>
      </c>
      <c r="G85" s="92" t="s">
        <v>10</v>
      </c>
      <c r="H85" s="92" t="s">
        <v>1383</v>
      </c>
      <c r="I85" s="92" t="s">
        <v>1384</v>
      </c>
      <c r="J85" s="92"/>
      <c r="K85" s="92"/>
      <c r="L85" s="92" t="s">
        <v>1385</v>
      </c>
      <c r="M85" s="92" t="s">
        <v>1386</v>
      </c>
      <c r="N85" s="92" t="s">
        <v>1387</v>
      </c>
      <c r="O85" s="92" t="s">
        <v>1037</v>
      </c>
      <c r="P85" s="92" t="s">
        <v>153</v>
      </c>
      <c r="Q85" s="92" t="s">
        <v>1388</v>
      </c>
      <c r="R85" s="93" t="s">
        <v>15</v>
      </c>
      <c r="S85" s="93">
        <v>297210</v>
      </c>
      <c r="T85" s="90" t="s">
        <v>41</v>
      </c>
      <c r="U85" s="90" t="str">
        <f>VLOOKUP(I85,'[1]Removal Report'!$G$2:$I$1306,2,0)</f>
        <v>1-Jan-2026</v>
      </c>
      <c r="V85" s="90" t="str">
        <f>VLOOKUP(I85,'[1]Removal Report'!$G$2:$I$1306,3,0)</f>
        <v>HASNAIN</v>
      </c>
    </row>
    <row r="86" spans="1:22">
      <c r="A86" s="91">
        <v>85</v>
      </c>
      <c r="B86" s="91" t="s">
        <v>39</v>
      </c>
      <c r="C86" s="92" t="s">
        <v>1389</v>
      </c>
      <c r="D86" s="92" t="s">
        <v>671</v>
      </c>
      <c r="E86" s="92" t="s">
        <v>1390</v>
      </c>
      <c r="F86" s="92" t="s">
        <v>1391</v>
      </c>
      <c r="G86" s="92" t="s">
        <v>10</v>
      </c>
      <c r="H86" s="92" t="s">
        <v>1392</v>
      </c>
      <c r="I86" s="92" t="s">
        <v>1393</v>
      </c>
      <c r="J86" s="92"/>
      <c r="K86" s="92"/>
      <c r="L86" s="92" t="s">
        <v>1394</v>
      </c>
      <c r="M86" s="92" t="s">
        <v>1395</v>
      </c>
      <c r="N86" s="92" t="s">
        <v>1396</v>
      </c>
      <c r="O86" s="92" t="s">
        <v>1037</v>
      </c>
      <c r="P86" s="92" t="s">
        <v>153</v>
      </c>
      <c r="Q86" s="92" t="s">
        <v>1397</v>
      </c>
      <c r="R86" s="93" t="s">
        <v>15</v>
      </c>
      <c r="S86" s="93">
        <v>324919</v>
      </c>
      <c r="T86" s="90" t="s">
        <v>41</v>
      </c>
      <c r="U86" s="90" t="str">
        <f>VLOOKUP(I86,'[1]Removal Report'!$G$2:$I$1306,2,0)</f>
        <v>9-Jan-2026</v>
      </c>
      <c r="V86" s="90" t="str">
        <f>VLOOKUP(I86,'[1]Removal Report'!$G$2:$I$1306,3,0)</f>
        <v>HASNAIN</v>
      </c>
    </row>
    <row r="87" spans="1:22">
      <c r="A87" s="91">
        <v>86</v>
      </c>
      <c r="B87" s="91" t="s">
        <v>39</v>
      </c>
      <c r="C87" s="92" t="s">
        <v>1398</v>
      </c>
      <c r="D87" s="92" t="s">
        <v>671</v>
      </c>
      <c r="E87" s="92" t="s">
        <v>1399</v>
      </c>
      <c r="F87" s="92" t="s">
        <v>1400</v>
      </c>
      <c r="G87" s="92" t="s">
        <v>10</v>
      </c>
      <c r="H87" s="92" t="s">
        <v>1401</v>
      </c>
      <c r="I87" s="92" t="s">
        <v>1402</v>
      </c>
      <c r="J87" s="92"/>
      <c r="K87" s="92"/>
      <c r="L87" s="92" t="s">
        <v>1403</v>
      </c>
      <c r="M87" s="92" t="s">
        <v>1404</v>
      </c>
      <c r="N87" s="92" t="s">
        <v>1406</v>
      </c>
      <c r="O87" s="92" t="s">
        <v>1037</v>
      </c>
      <c r="P87" s="92" t="s">
        <v>153</v>
      </c>
      <c r="Q87" s="92" t="s">
        <v>1407</v>
      </c>
      <c r="R87" s="93" t="s">
        <v>15</v>
      </c>
      <c r="S87" s="93">
        <v>272462</v>
      </c>
      <c r="T87" s="90" t="s">
        <v>41</v>
      </c>
      <c r="U87" s="90" t="str">
        <f>VLOOKUP(I87,'[1]Removal Report'!$G$2:$I$1306,2,0)</f>
        <v>7-Jan-2026</v>
      </c>
      <c r="V87" s="90" t="str">
        <f>VLOOKUP(I87,'[1]Removal Report'!$G$2:$I$1306,3,0)</f>
        <v>HASNAIN</v>
      </c>
    </row>
    <row r="88" spans="1:22">
      <c r="A88" s="91">
        <v>87</v>
      </c>
      <c r="B88" s="91" t="s">
        <v>39</v>
      </c>
      <c r="C88" s="92" t="s">
        <v>1408</v>
      </c>
      <c r="D88" s="92" t="s">
        <v>682</v>
      </c>
      <c r="E88" s="92" t="s">
        <v>1409</v>
      </c>
      <c r="F88" s="92" t="s">
        <v>123</v>
      </c>
      <c r="G88" s="92" t="s">
        <v>707</v>
      </c>
      <c r="H88" s="92" t="s">
        <v>1410</v>
      </c>
      <c r="I88" s="92" t="s">
        <v>1411</v>
      </c>
      <c r="J88" s="92"/>
      <c r="K88" s="92"/>
      <c r="L88" s="92" t="s">
        <v>1412</v>
      </c>
      <c r="M88" s="92" t="s">
        <v>1413</v>
      </c>
      <c r="N88" s="92" t="s">
        <v>666</v>
      </c>
      <c r="O88" s="92" t="s">
        <v>1037</v>
      </c>
      <c r="P88" s="92" t="s">
        <v>153</v>
      </c>
      <c r="Q88" s="92" t="s">
        <v>1415</v>
      </c>
      <c r="R88" s="93" t="s">
        <v>15</v>
      </c>
      <c r="S88" s="93">
        <v>344778</v>
      </c>
      <c r="T88" s="90" t="s">
        <v>41</v>
      </c>
      <c r="U88" s="90" t="str">
        <f>VLOOKUP(I88,'[1]Removal Report'!$G$2:$I$1306,2,0)</f>
        <v>16-Jan-2026</v>
      </c>
      <c r="V88" s="90" t="str">
        <f>VLOOKUP(I88,'[1]Removal Report'!$G$2:$I$1306,3,0)</f>
        <v>HASNAIN</v>
      </c>
    </row>
    <row r="89" spans="1:22">
      <c r="A89" s="91">
        <v>88</v>
      </c>
      <c r="B89" s="91" t="s">
        <v>39</v>
      </c>
      <c r="C89" s="92" t="s">
        <v>1416</v>
      </c>
      <c r="D89" s="92" t="s">
        <v>767</v>
      </c>
      <c r="E89" s="92" t="s">
        <v>1417</v>
      </c>
      <c r="F89" s="92" t="s">
        <v>1418</v>
      </c>
      <c r="G89" s="92" t="s">
        <v>10</v>
      </c>
      <c r="H89" s="92" t="s">
        <v>1419</v>
      </c>
      <c r="I89" s="92" t="s">
        <v>1420</v>
      </c>
      <c r="J89" s="92"/>
      <c r="K89" s="92"/>
      <c r="L89" s="92" t="s">
        <v>230</v>
      </c>
      <c r="M89" s="92" t="s">
        <v>1421</v>
      </c>
      <c r="N89" s="92" t="s">
        <v>930</v>
      </c>
      <c r="O89" s="92" t="s">
        <v>1422</v>
      </c>
      <c r="P89" s="92" t="s">
        <v>157</v>
      </c>
      <c r="Q89" s="92" t="s">
        <v>1423</v>
      </c>
      <c r="R89" s="93" t="s">
        <v>15</v>
      </c>
      <c r="S89" s="93">
        <v>302277</v>
      </c>
      <c r="T89" s="90" t="s">
        <v>41</v>
      </c>
      <c r="U89" s="90" t="str">
        <f>VLOOKUP(I89,'[1]Removal Report'!$G$2:$I$1306,2,0)</f>
        <v>6-Jan-2026</v>
      </c>
      <c r="V89" s="90" t="str">
        <f>VLOOKUP(I89,'[1]Removal Report'!$G$2:$I$1306,3,0)</f>
        <v>HASNAIN</v>
      </c>
    </row>
    <row r="90" spans="1:22">
      <c r="A90" s="91">
        <v>89</v>
      </c>
      <c r="B90" s="91" t="s">
        <v>39</v>
      </c>
      <c r="C90" s="92" t="s">
        <v>1424</v>
      </c>
      <c r="D90" s="92" t="s">
        <v>767</v>
      </c>
      <c r="E90" s="92" t="s">
        <v>1425</v>
      </c>
      <c r="F90" s="92" t="s">
        <v>1426</v>
      </c>
      <c r="G90" s="92" t="s">
        <v>10</v>
      </c>
      <c r="H90" s="92" t="s">
        <v>1427</v>
      </c>
      <c r="I90" s="92" t="s">
        <v>1428</v>
      </c>
      <c r="J90" s="92"/>
      <c r="K90" s="92"/>
      <c r="L90" s="92" t="s">
        <v>1429</v>
      </c>
      <c r="M90" s="92" t="s">
        <v>1430</v>
      </c>
      <c r="N90" s="92" t="s">
        <v>666</v>
      </c>
      <c r="O90" s="92" t="s">
        <v>1037</v>
      </c>
      <c r="P90" s="92" t="s">
        <v>153</v>
      </c>
      <c r="Q90" s="92" t="s">
        <v>1431</v>
      </c>
      <c r="R90" s="93" t="s">
        <v>15</v>
      </c>
      <c r="S90" s="93">
        <v>258364</v>
      </c>
      <c r="T90" s="90" t="s">
        <v>41</v>
      </c>
      <c r="U90" s="90" t="str">
        <f>VLOOKUP(I90,'[1]Removal Report'!$G$2:$I$1306,2,0)</f>
        <v>12-Jan-2026</v>
      </c>
      <c r="V90" s="90" t="str">
        <f>VLOOKUP(I90,'[1]Removal Report'!$G$2:$I$1306,3,0)</f>
        <v>HASNAIN</v>
      </c>
    </row>
    <row r="91" spans="1:22">
      <c r="A91" s="91">
        <v>90</v>
      </c>
      <c r="B91" s="91" t="s">
        <v>39</v>
      </c>
      <c r="C91" s="92" t="s">
        <v>1432</v>
      </c>
      <c r="D91" s="92" t="s">
        <v>671</v>
      </c>
      <c r="E91" s="92" t="s">
        <v>1433</v>
      </c>
      <c r="F91" s="92" t="s">
        <v>483</v>
      </c>
      <c r="G91" s="92" t="s">
        <v>18</v>
      </c>
      <c r="H91" s="92" t="s">
        <v>1434</v>
      </c>
      <c r="I91" s="92" t="s">
        <v>1435</v>
      </c>
      <c r="J91" s="92"/>
      <c r="K91" s="92"/>
      <c r="L91" s="92" t="s">
        <v>1436</v>
      </c>
      <c r="M91" s="92" t="s">
        <v>1437</v>
      </c>
      <c r="N91" s="92" t="s">
        <v>1439</v>
      </c>
      <c r="O91" s="92" t="s">
        <v>1037</v>
      </c>
      <c r="P91" s="92" t="s">
        <v>153</v>
      </c>
      <c r="Q91" s="92" t="s">
        <v>1440</v>
      </c>
      <c r="R91" s="93" t="s">
        <v>15</v>
      </c>
      <c r="S91" s="93">
        <v>199274</v>
      </c>
      <c r="T91" s="90" t="s">
        <v>41</v>
      </c>
      <c r="U91" s="90" t="str">
        <f>VLOOKUP(I91,'[1]Removal Report'!$G$2:$I$1306,2,0)</f>
        <v>19-Jan-2026</v>
      </c>
      <c r="V91" s="90" t="str">
        <f>VLOOKUP(I91,'[1]Removal Report'!$G$2:$I$1306,3,0)</f>
        <v>HASNAIN</v>
      </c>
    </row>
    <row r="92" spans="1:22">
      <c r="A92" s="91">
        <v>91</v>
      </c>
      <c r="B92" s="91" t="s">
        <v>39</v>
      </c>
      <c r="C92" s="92" t="s">
        <v>1441</v>
      </c>
      <c r="D92" s="92" t="s">
        <v>671</v>
      </c>
      <c r="E92" s="92" t="s">
        <v>1442</v>
      </c>
      <c r="F92" s="92" t="s">
        <v>134</v>
      </c>
      <c r="G92" s="92" t="s">
        <v>22</v>
      </c>
      <c r="H92" s="92" t="s">
        <v>1443</v>
      </c>
      <c r="I92" s="92" t="s">
        <v>1444</v>
      </c>
      <c r="J92" s="92"/>
      <c r="K92" s="92"/>
      <c r="L92" s="92" t="s">
        <v>1445</v>
      </c>
      <c r="M92" s="92" t="s">
        <v>1446</v>
      </c>
      <c r="N92" s="92" t="s">
        <v>666</v>
      </c>
      <c r="O92" s="92" t="s">
        <v>1037</v>
      </c>
      <c r="P92" s="92" t="s">
        <v>153</v>
      </c>
      <c r="Q92" s="92" t="s">
        <v>1447</v>
      </c>
      <c r="R92" s="93" t="s">
        <v>15</v>
      </c>
      <c r="S92" s="93">
        <v>282568</v>
      </c>
      <c r="T92" s="90" t="s">
        <v>41</v>
      </c>
      <c r="U92" s="90" t="str">
        <f>VLOOKUP(I92,'[1]Removal Report'!$G$2:$I$1306,2,0)</f>
        <v>20-Jan-2026</v>
      </c>
      <c r="V92" s="90" t="str">
        <f>VLOOKUP(I92,'[1]Removal Report'!$G$2:$I$1306,3,0)</f>
        <v>HASNAIN</v>
      </c>
    </row>
    <row r="93" spans="1:22">
      <c r="A93" s="91">
        <v>92</v>
      </c>
      <c r="B93" s="91" t="s">
        <v>39</v>
      </c>
      <c r="C93" s="92" t="s">
        <v>1448</v>
      </c>
      <c r="D93" s="92" t="s">
        <v>671</v>
      </c>
      <c r="E93" s="92" t="s">
        <v>1449</v>
      </c>
      <c r="F93" s="92" t="s">
        <v>1059</v>
      </c>
      <c r="G93" s="92" t="s">
        <v>209</v>
      </c>
      <c r="H93" s="92" t="s">
        <v>1450</v>
      </c>
      <c r="I93" s="92" t="s">
        <v>1451</v>
      </c>
      <c r="J93" s="92"/>
      <c r="K93" s="92"/>
      <c r="L93" s="92" t="s">
        <v>1452</v>
      </c>
      <c r="M93" s="92" t="s">
        <v>1453</v>
      </c>
      <c r="N93" s="92" t="s">
        <v>691</v>
      </c>
      <c r="O93" s="92" t="s">
        <v>1065</v>
      </c>
      <c r="P93" s="92" t="s">
        <v>153</v>
      </c>
      <c r="Q93" s="92" t="s">
        <v>1454</v>
      </c>
      <c r="R93" s="93" t="s">
        <v>15</v>
      </c>
      <c r="S93" s="93">
        <v>287394</v>
      </c>
      <c r="T93" s="90" t="s">
        <v>41</v>
      </c>
      <c r="U93" s="90" t="str">
        <f>VLOOKUP(I93,'[1]Removal Report'!$G$2:$I$1306,2,0)</f>
        <v>12-Jan-2026</v>
      </c>
      <c r="V93" s="90" t="str">
        <f>VLOOKUP(I93,'[1]Removal Report'!$G$2:$I$1306,3,0)</f>
        <v>HASNAIN</v>
      </c>
    </row>
    <row r="94" spans="1:22">
      <c r="A94" s="91">
        <v>93</v>
      </c>
      <c r="B94" s="91" t="s">
        <v>39</v>
      </c>
      <c r="C94" s="92" t="s">
        <v>1455</v>
      </c>
      <c r="D94" s="92" t="s">
        <v>682</v>
      </c>
      <c r="E94" s="92" t="s">
        <v>1456</v>
      </c>
      <c r="F94" s="92" t="s">
        <v>65</v>
      </c>
      <c r="G94" s="92" t="s">
        <v>4</v>
      </c>
      <c r="H94" s="92" t="s">
        <v>1457</v>
      </c>
      <c r="I94" s="92" t="s">
        <v>1458</v>
      </c>
      <c r="J94" s="92"/>
      <c r="K94" s="92"/>
      <c r="L94" s="92" t="s">
        <v>1459</v>
      </c>
      <c r="M94" s="92" t="s">
        <v>1460</v>
      </c>
      <c r="N94" s="92" t="s">
        <v>733</v>
      </c>
      <c r="O94" s="92" t="s">
        <v>1037</v>
      </c>
      <c r="P94" s="92" t="s">
        <v>153</v>
      </c>
      <c r="Q94" s="92" t="s">
        <v>1461</v>
      </c>
      <c r="R94" s="93" t="s">
        <v>15</v>
      </c>
      <c r="S94" s="93">
        <v>357919</v>
      </c>
      <c r="T94" s="90" t="s">
        <v>41</v>
      </c>
      <c r="U94" s="90" t="str">
        <f>VLOOKUP(I94,'[1]Removal Report'!$G$2:$I$1306,2,0)</f>
        <v>9-Jan-2026</v>
      </c>
      <c r="V94" s="90" t="str">
        <f>VLOOKUP(I94,'[1]Removal Report'!$G$2:$I$1306,3,0)</f>
        <v>HASNAIN</v>
      </c>
    </row>
    <row r="95" spans="1:22">
      <c r="A95" s="91">
        <v>94</v>
      </c>
      <c r="B95" s="91" t="s">
        <v>39</v>
      </c>
      <c r="C95" s="92" t="s">
        <v>1462</v>
      </c>
      <c r="D95" s="92" t="s">
        <v>659</v>
      </c>
      <c r="E95" s="92" t="s">
        <v>1463</v>
      </c>
      <c r="F95" s="92" t="s">
        <v>1464</v>
      </c>
      <c r="G95" s="92" t="s">
        <v>4</v>
      </c>
      <c r="H95" s="92" t="s">
        <v>1465</v>
      </c>
      <c r="I95" s="92" t="s">
        <v>1466</v>
      </c>
      <c r="J95" s="92"/>
      <c r="K95" s="92"/>
      <c r="L95" s="92" t="s">
        <v>1467</v>
      </c>
      <c r="M95" s="92" t="s">
        <v>1468</v>
      </c>
      <c r="N95" s="92" t="s">
        <v>666</v>
      </c>
      <c r="O95" s="92" t="s">
        <v>1037</v>
      </c>
      <c r="P95" s="92" t="s">
        <v>153</v>
      </c>
      <c r="Q95" s="92" t="s">
        <v>1469</v>
      </c>
      <c r="R95" s="93" t="s">
        <v>15</v>
      </c>
      <c r="S95" s="93">
        <v>333987</v>
      </c>
      <c r="T95" s="90" t="s">
        <v>41</v>
      </c>
      <c r="U95" s="90" t="str">
        <f>VLOOKUP(I95,'[1]Removal Report'!$G$2:$I$1306,2,0)</f>
        <v>9-Jan-2026</v>
      </c>
      <c r="V95" s="90" t="str">
        <f>VLOOKUP(I95,'[1]Removal Report'!$G$2:$I$1306,3,0)</f>
        <v>HASNAIN</v>
      </c>
    </row>
    <row r="96" spans="1:22">
      <c r="A96" s="91">
        <v>95</v>
      </c>
      <c r="B96" s="91" t="s">
        <v>39</v>
      </c>
      <c r="C96" s="92" t="s">
        <v>1470</v>
      </c>
      <c r="D96" s="92" t="s">
        <v>767</v>
      </c>
      <c r="E96" s="92" t="s">
        <v>1471</v>
      </c>
      <c r="F96" s="92" t="s">
        <v>182</v>
      </c>
      <c r="G96" s="92" t="s">
        <v>4</v>
      </c>
      <c r="H96" s="92" t="s">
        <v>1472</v>
      </c>
      <c r="I96" s="92" t="s">
        <v>1473</v>
      </c>
      <c r="J96" s="92"/>
      <c r="K96" s="92"/>
      <c r="L96" s="92" t="s">
        <v>1474</v>
      </c>
      <c r="M96" s="92" t="s">
        <v>1475</v>
      </c>
      <c r="N96" s="92" t="s">
        <v>666</v>
      </c>
      <c r="O96" s="92" t="s">
        <v>1037</v>
      </c>
      <c r="P96" s="92" t="s">
        <v>153</v>
      </c>
      <c r="Q96" s="92" t="s">
        <v>1476</v>
      </c>
      <c r="R96" s="93" t="s">
        <v>15</v>
      </c>
      <c r="S96" s="93">
        <v>261678</v>
      </c>
      <c r="T96" s="90" t="s">
        <v>41</v>
      </c>
      <c r="U96" s="90" t="str">
        <f>VLOOKUP(I96,'[1]Removal Report'!$G$2:$I$1306,2,0)</f>
        <v>26-Jan-2026</v>
      </c>
      <c r="V96" s="90" t="str">
        <f>VLOOKUP(I96,'[1]Removal Report'!$G$2:$I$1306,3,0)</f>
        <v>HASNAIN</v>
      </c>
    </row>
    <row r="97" spans="1:22">
      <c r="A97" s="91">
        <v>96</v>
      </c>
      <c r="B97" s="91" t="s">
        <v>39</v>
      </c>
      <c r="C97" s="92" t="s">
        <v>1477</v>
      </c>
      <c r="D97" s="92" t="s">
        <v>671</v>
      </c>
      <c r="E97" s="92" t="s">
        <v>1478</v>
      </c>
      <c r="F97" s="92" t="s">
        <v>1479</v>
      </c>
      <c r="G97" s="92" t="s">
        <v>10</v>
      </c>
      <c r="H97" s="92" t="s">
        <v>1480</v>
      </c>
      <c r="I97" s="92" t="s">
        <v>1481</v>
      </c>
      <c r="J97" s="92"/>
      <c r="K97" s="92"/>
      <c r="L97" s="92" t="s">
        <v>1482</v>
      </c>
      <c r="M97" s="92" t="s">
        <v>1483</v>
      </c>
      <c r="N97" s="92" t="s">
        <v>764</v>
      </c>
      <c r="O97" s="92" t="s">
        <v>1037</v>
      </c>
      <c r="P97" s="92" t="s">
        <v>153</v>
      </c>
      <c r="Q97" s="92" t="s">
        <v>1484</v>
      </c>
      <c r="R97" s="93" t="s">
        <v>15</v>
      </c>
      <c r="S97" s="93">
        <v>174033</v>
      </c>
      <c r="T97" s="90" t="s">
        <v>41</v>
      </c>
      <c r="U97" s="90" t="str">
        <f>VLOOKUP(I97,'[1]Removal Report'!$G$2:$I$1306,2,0)</f>
        <v>5-Jan-2026</v>
      </c>
      <c r="V97" s="90" t="str">
        <f>VLOOKUP(I97,'[1]Removal Report'!$G$2:$I$1306,3,0)</f>
        <v>HASNAIN</v>
      </c>
    </row>
    <row r="98" spans="1:22">
      <c r="A98" s="91">
        <v>97</v>
      </c>
      <c r="B98" s="91" t="s">
        <v>39</v>
      </c>
      <c r="C98" s="92" t="s">
        <v>1485</v>
      </c>
      <c r="D98" s="92" t="s">
        <v>682</v>
      </c>
      <c r="E98" s="92" t="s">
        <v>1486</v>
      </c>
      <c r="F98" s="92" t="s">
        <v>1487</v>
      </c>
      <c r="G98" s="92" t="s">
        <v>13</v>
      </c>
      <c r="H98" s="92" t="s">
        <v>1488</v>
      </c>
      <c r="I98" s="92" t="s">
        <v>1489</v>
      </c>
      <c r="J98" s="92"/>
      <c r="K98" s="92"/>
      <c r="L98" s="92" t="s">
        <v>1490</v>
      </c>
      <c r="M98" s="92" t="s">
        <v>1491</v>
      </c>
      <c r="N98" s="92" t="s">
        <v>666</v>
      </c>
      <c r="O98" s="92" t="s">
        <v>1037</v>
      </c>
      <c r="P98" s="92" t="s">
        <v>153</v>
      </c>
      <c r="Q98" s="92" t="s">
        <v>1493</v>
      </c>
      <c r="R98" s="93" t="s">
        <v>15</v>
      </c>
      <c r="S98" s="93">
        <v>265433</v>
      </c>
      <c r="T98" s="90" t="s">
        <v>41</v>
      </c>
      <c r="U98" s="90" t="str">
        <f>VLOOKUP(I98,'[1]Removal Report'!$G$2:$I$1306,2,0)</f>
        <v>20-Jan-2026</v>
      </c>
      <c r="V98" s="90" t="str">
        <f>VLOOKUP(I98,'[1]Removal Report'!$G$2:$I$1306,3,0)</f>
        <v>HASNAIN</v>
      </c>
    </row>
    <row r="99" spans="1:22">
      <c r="A99" s="91">
        <v>98</v>
      </c>
      <c r="B99" s="91" t="s">
        <v>39</v>
      </c>
      <c r="C99" s="92" t="s">
        <v>1494</v>
      </c>
      <c r="D99" s="92" t="s">
        <v>855</v>
      </c>
      <c r="E99" s="92" t="s">
        <v>1495</v>
      </c>
      <c r="F99" s="92" t="s">
        <v>1496</v>
      </c>
      <c r="G99" s="92" t="s">
        <v>22</v>
      </c>
      <c r="H99" s="92" t="s">
        <v>1497</v>
      </c>
      <c r="I99" s="92" t="s">
        <v>1498</v>
      </c>
      <c r="J99" s="92"/>
      <c r="K99" s="92"/>
      <c r="L99" s="92" t="s">
        <v>1499</v>
      </c>
      <c r="M99" s="92" t="s">
        <v>1500</v>
      </c>
      <c r="N99" s="92" t="s">
        <v>666</v>
      </c>
      <c r="O99" s="92" t="s">
        <v>1037</v>
      </c>
      <c r="P99" s="92" t="s">
        <v>153</v>
      </c>
      <c r="Q99" s="92" t="s">
        <v>1501</v>
      </c>
      <c r="R99" s="93" t="s">
        <v>15</v>
      </c>
      <c r="S99" s="93">
        <v>204986</v>
      </c>
      <c r="T99" s="90" t="s">
        <v>41</v>
      </c>
      <c r="U99" s="90" t="str">
        <f>VLOOKUP(I99,'[1]Removal Report'!$G$2:$I$1306,2,0)</f>
        <v>7-Jan-2026</v>
      </c>
      <c r="V99" s="90" t="str">
        <f>VLOOKUP(I99,'[1]Removal Report'!$G$2:$I$1306,3,0)</f>
        <v>HASNAIN</v>
      </c>
    </row>
    <row r="100" spans="1:22">
      <c r="A100" s="91">
        <v>99</v>
      </c>
      <c r="B100" s="91" t="s">
        <v>39</v>
      </c>
      <c r="C100" s="92" t="s">
        <v>1502</v>
      </c>
      <c r="D100" s="92" t="s">
        <v>671</v>
      </c>
      <c r="E100" s="92" t="s">
        <v>1503</v>
      </c>
      <c r="F100" s="92" t="s">
        <v>1504</v>
      </c>
      <c r="G100" s="92" t="s">
        <v>10</v>
      </c>
      <c r="H100" s="92" t="s">
        <v>1505</v>
      </c>
      <c r="I100" s="92" t="s">
        <v>1506</v>
      </c>
      <c r="J100" s="92"/>
      <c r="K100" s="92"/>
      <c r="L100" s="92" t="s">
        <v>1507</v>
      </c>
      <c r="M100" s="92" t="s">
        <v>1508</v>
      </c>
      <c r="N100" s="92" t="s">
        <v>1510</v>
      </c>
      <c r="O100" s="92" t="s">
        <v>1037</v>
      </c>
      <c r="P100" s="92" t="s">
        <v>153</v>
      </c>
      <c r="Q100" s="92" t="s">
        <v>1511</v>
      </c>
      <c r="R100" s="93" t="s">
        <v>15</v>
      </c>
      <c r="S100" s="93">
        <v>259251</v>
      </c>
      <c r="T100" s="90" t="s">
        <v>41</v>
      </c>
      <c r="U100" s="90" t="str">
        <f>VLOOKUP(I100,'[1]Removal Report'!$G$2:$I$1306,2,0)</f>
        <v>7-Jan-2026</v>
      </c>
      <c r="V100" s="90" t="str">
        <f>VLOOKUP(I100,'[1]Removal Report'!$G$2:$I$1306,3,0)</f>
        <v>HASNAIN</v>
      </c>
    </row>
    <row r="101" spans="1:22">
      <c r="A101" s="91">
        <v>100</v>
      </c>
      <c r="B101" s="91" t="s">
        <v>39</v>
      </c>
      <c r="C101" s="92" t="s">
        <v>1512</v>
      </c>
      <c r="D101" s="92" t="s">
        <v>1311</v>
      </c>
      <c r="E101" s="92" t="s">
        <v>1513</v>
      </c>
      <c r="F101" s="92" t="s">
        <v>1514</v>
      </c>
      <c r="G101" s="92" t="s">
        <v>18</v>
      </c>
      <c r="H101" s="92" t="s">
        <v>1515</v>
      </c>
      <c r="I101" s="92" t="s">
        <v>1516</v>
      </c>
      <c r="J101" s="92"/>
      <c r="K101" s="92"/>
      <c r="L101" s="92" t="s">
        <v>1517</v>
      </c>
      <c r="M101" s="92" t="s">
        <v>1518</v>
      </c>
      <c r="N101" s="92" t="s">
        <v>666</v>
      </c>
      <c r="O101" s="92" t="s">
        <v>1037</v>
      </c>
      <c r="P101" s="92" t="s">
        <v>153</v>
      </c>
      <c r="Q101" s="92" t="s">
        <v>1519</v>
      </c>
      <c r="R101" s="93" t="s">
        <v>15</v>
      </c>
      <c r="S101" s="93">
        <v>325353</v>
      </c>
      <c r="T101" s="90" t="s">
        <v>41</v>
      </c>
      <c r="U101" s="90" t="str">
        <f>VLOOKUP(I101,'[1]Removal Report'!$G$2:$I$1306,2,0)</f>
        <v>29-Jan-2026</v>
      </c>
      <c r="V101" s="90" t="str">
        <f>VLOOKUP(I101,'[1]Removal Report'!$G$2:$I$1306,3,0)</f>
        <v>HASNAIN</v>
      </c>
    </row>
    <row r="102" spans="1:22">
      <c r="A102" s="91">
        <v>101</v>
      </c>
      <c r="B102" s="91" t="s">
        <v>39</v>
      </c>
      <c r="C102" s="92" t="s">
        <v>1520</v>
      </c>
      <c r="D102" s="92" t="s">
        <v>767</v>
      </c>
      <c r="E102" s="92" t="s">
        <v>1521</v>
      </c>
      <c r="F102" s="92" t="s">
        <v>1522</v>
      </c>
      <c r="G102" s="92" t="s">
        <v>18</v>
      </c>
      <c r="H102" s="92" t="s">
        <v>1523</v>
      </c>
      <c r="I102" s="92" t="s">
        <v>1524</v>
      </c>
      <c r="J102" s="92"/>
      <c r="K102" s="92"/>
      <c r="L102" s="92" t="s">
        <v>1525</v>
      </c>
      <c r="M102" s="92" t="s">
        <v>1526</v>
      </c>
      <c r="N102" s="92" t="s">
        <v>666</v>
      </c>
      <c r="O102" s="92" t="s">
        <v>1037</v>
      </c>
      <c r="P102" s="92" t="s">
        <v>153</v>
      </c>
      <c r="Q102" s="92" t="s">
        <v>1527</v>
      </c>
      <c r="R102" s="93" t="s">
        <v>15</v>
      </c>
      <c r="S102" s="93">
        <v>363907</v>
      </c>
      <c r="T102" s="90" t="s">
        <v>41</v>
      </c>
      <c r="U102" s="90" t="str">
        <f>VLOOKUP(I102,'[1]Removal Report'!$G$2:$I$1306,2,0)</f>
        <v>28-Jan-2026</v>
      </c>
      <c r="V102" s="90" t="str">
        <f>VLOOKUP(I102,'[1]Removal Report'!$G$2:$I$1306,3,0)</f>
        <v>HASNAIN</v>
      </c>
    </row>
    <row r="103" spans="1:22">
      <c r="A103" s="91">
        <v>102</v>
      </c>
      <c r="B103" s="91" t="s">
        <v>39</v>
      </c>
      <c r="C103" s="92" t="s">
        <v>1528</v>
      </c>
      <c r="D103" s="92" t="s">
        <v>682</v>
      </c>
      <c r="E103" s="92" t="s">
        <v>1529</v>
      </c>
      <c r="F103" s="92" t="s">
        <v>123</v>
      </c>
      <c r="G103" s="92" t="s">
        <v>707</v>
      </c>
      <c r="H103" s="92" t="s">
        <v>1530</v>
      </c>
      <c r="I103" s="92" t="s">
        <v>1531</v>
      </c>
      <c r="J103" s="92"/>
      <c r="K103" s="92"/>
      <c r="L103" s="92" t="s">
        <v>1412</v>
      </c>
      <c r="M103" s="92" t="s">
        <v>1532</v>
      </c>
      <c r="N103" s="92" t="s">
        <v>666</v>
      </c>
      <c r="O103" s="92" t="s">
        <v>1037</v>
      </c>
      <c r="P103" s="92" t="s">
        <v>153</v>
      </c>
      <c r="Q103" s="92" t="s">
        <v>1533</v>
      </c>
      <c r="R103" s="93" t="s">
        <v>15</v>
      </c>
      <c r="S103" s="93">
        <v>344779</v>
      </c>
      <c r="T103" s="90" t="s">
        <v>41</v>
      </c>
      <c r="U103" s="90" t="str">
        <f>VLOOKUP(I103,'[1]Removal Report'!$G$2:$I$1306,2,0)</f>
        <v>16-Jan-2026</v>
      </c>
      <c r="V103" s="90" t="str">
        <f>VLOOKUP(I103,'[1]Removal Report'!$G$2:$I$1306,3,0)</f>
        <v>HASNAIN</v>
      </c>
    </row>
    <row r="104" spans="1:22">
      <c r="A104" s="91">
        <v>103</v>
      </c>
      <c r="B104" s="91" t="s">
        <v>39</v>
      </c>
      <c r="C104" s="92" t="s">
        <v>1534</v>
      </c>
      <c r="D104" s="92" t="s">
        <v>671</v>
      </c>
      <c r="E104" s="92" t="s">
        <v>147</v>
      </c>
      <c r="F104" s="92" t="s">
        <v>1535</v>
      </c>
      <c r="G104" s="92" t="s">
        <v>10</v>
      </c>
      <c r="H104" s="92" t="s">
        <v>148</v>
      </c>
      <c r="I104" s="92" t="s">
        <v>149</v>
      </c>
      <c r="J104" s="92"/>
      <c r="K104" s="92"/>
      <c r="L104" s="92" t="s">
        <v>1536</v>
      </c>
      <c r="M104" s="92" t="s">
        <v>1537</v>
      </c>
      <c r="N104" s="92" t="s">
        <v>813</v>
      </c>
      <c r="O104" s="92" t="s">
        <v>1037</v>
      </c>
      <c r="P104" s="92" t="s">
        <v>153</v>
      </c>
      <c r="Q104" s="92" t="s">
        <v>1539</v>
      </c>
      <c r="R104" s="93" t="s">
        <v>15</v>
      </c>
      <c r="S104" s="93">
        <v>288091</v>
      </c>
      <c r="T104" s="90" t="s">
        <v>41</v>
      </c>
      <c r="U104" s="90" t="str">
        <f>VLOOKUP(I104,'[1]Removal Report'!$G$2:$I$1306,2,0)</f>
        <v>22-Jan-2026</v>
      </c>
      <c r="V104" s="90" t="str">
        <f>VLOOKUP(I104,'[1]Removal Report'!$G$2:$I$1306,3,0)</f>
        <v>HASNAIN</v>
      </c>
    </row>
    <row r="105" spans="1:22">
      <c r="A105" s="91">
        <v>104</v>
      </c>
      <c r="B105" s="91" t="s">
        <v>39</v>
      </c>
      <c r="C105" s="92" t="s">
        <v>1540</v>
      </c>
      <c r="D105" s="92" t="s">
        <v>777</v>
      </c>
      <c r="E105" s="92" t="s">
        <v>1541</v>
      </c>
      <c r="F105" s="92" t="s">
        <v>1542</v>
      </c>
      <c r="G105" s="92" t="s">
        <v>4</v>
      </c>
      <c r="H105" s="92" t="s">
        <v>1543</v>
      </c>
      <c r="I105" s="92" t="s">
        <v>1544</v>
      </c>
      <c r="J105" s="92"/>
      <c r="K105" s="92"/>
      <c r="L105" s="92" t="s">
        <v>211</v>
      </c>
      <c r="M105" s="92" t="s">
        <v>1545</v>
      </c>
      <c r="N105" s="92" t="s">
        <v>691</v>
      </c>
      <c r="O105" s="92" t="s">
        <v>702</v>
      </c>
      <c r="P105" s="92" t="s">
        <v>153</v>
      </c>
      <c r="Q105" s="92" t="s">
        <v>1546</v>
      </c>
      <c r="R105" s="93" t="s">
        <v>15</v>
      </c>
      <c r="S105" s="93">
        <v>206424</v>
      </c>
      <c r="T105" s="90" t="s">
        <v>41</v>
      </c>
      <c r="U105" s="90" t="str">
        <f>VLOOKUP(I105,'[1]Removal Report'!$G$2:$I$1306,2,0)</f>
        <v>6-Jan-2026</v>
      </c>
      <c r="V105" s="90" t="str">
        <f>VLOOKUP(I105,'[1]Removal Report'!$G$2:$I$1306,3,0)</f>
        <v>HASNAIN</v>
      </c>
    </row>
    <row r="106" spans="1:22">
      <c r="A106" s="91">
        <v>105</v>
      </c>
      <c r="B106" s="91" t="s">
        <v>39</v>
      </c>
      <c r="C106" s="92" t="s">
        <v>1547</v>
      </c>
      <c r="D106" s="92" t="s">
        <v>671</v>
      </c>
      <c r="E106" s="92" t="s">
        <v>1548</v>
      </c>
      <c r="F106" s="92" t="s">
        <v>133</v>
      </c>
      <c r="G106" s="92" t="s">
        <v>4</v>
      </c>
      <c r="H106" s="92" t="s">
        <v>1549</v>
      </c>
      <c r="I106" s="92" t="s">
        <v>1550</v>
      </c>
      <c r="J106" s="92"/>
      <c r="K106" s="92"/>
      <c r="L106" s="92" t="s">
        <v>1551</v>
      </c>
      <c r="M106" s="92" t="s">
        <v>1552</v>
      </c>
      <c r="N106" s="92" t="s">
        <v>733</v>
      </c>
      <c r="O106" s="92" t="s">
        <v>1037</v>
      </c>
      <c r="P106" s="92" t="s">
        <v>153</v>
      </c>
      <c r="Q106" s="92" t="s">
        <v>1553</v>
      </c>
      <c r="R106" s="93" t="s">
        <v>15</v>
      </c>
      <c r="S106" s="93">
        <v>280250</v>
      </c>
      <c r="T106" s="90" t="s">
        <v>41</v>
      </c>
      <c r="U106" s="90" t="str">
        <f>VLOOKUP(I106,'[1]Removal Report'!$G$2:$I$1306,2,0)</f>
        <v>26-Jan-2026</v>
      </c>
      <c r="V106" s="90" t="str">
        <f>VLOOKUP(I106,'[1]Removal Report'!$G$2:$I$1306,3,0)</f>
        <v>HASNAIN</v>
      </c>
    </row>
    <row r="107" spans="1:22">
      <c r="A107" s="91">
        <v>106</v>
      </c>
      <c r="B107" s="91" t="s">
        <v>39</v>
      </c>
      <c r="C107" s="92" t="s">
        <v>1554</v>
      </c>
      <c r="D107" s="92" t="s">
        <v>659</v>
      </c>
      <c r="E107" s="92" t="s">
        <v>587</v>
      </c>
      <c r="F107" s="92" t="s">
        <v>1555</v>
      </c>
      <c r="G107" s="92" t="s">
        <v>4</v>
      </c>
      <c r="H107" s="92" t="s">
        <v>588</v>
      </c>
      <c r="I107" s="92" t="s">
        <v>589</v>
      </c>
      <c r="J107" s="92"/>
      <c r="K107" s="92"/>
      <c r="L107" s="92" t="s">
        <v>1556</v>
      </c>
      <c r="M107" s="92" t="s">
        <v>1557</v>
      </c>
      <c r="N107" s="92" t="s">
        <v>666</v>
      </c>
      <c r="O107" s="92" t="s">
        <v>910</v>
      </c>
      <c r="P107" s="92" t="s">
        <v>153</v>
      </c>
      <c r="Q107" s="92" t="s">
        <v>1558</v>
      </c>
      <c r="R107" s="93" t="s">
        <v>15</v>
      </c>
      <c r="S107" s="93">
        <v>294061</v>
      </c>
      <c r="T107" s="90" t="s">
        <v>41</v>
      </c>
      <c r="U107" s="90" t="str">
        <f>VLOOKUP(I107,'[1]Removal Report'!$G$2:$I$1306,2,0)</f>
        <v>19-Jan-2026</v>
      </c>
      <c r="V107" s="90" t="str">
        <f>VLOOKUP(I107,'[1]Removal Report'!$G$2:$I$1306,3,0)</f>
        <v>HASNAIN</v>
      </c>
    </row>
    <row r="108" spans="1:22">
      <c r="A108" s="91">
        <v>107</v>
      </c>
      <c r="B108" s="91" t="s">
        <v>39</v>
      </c>
      <c r="C108" s="92" t="s">
        <v>1559</v>
      </c>
      <c r="D108" s="92" t="s">
        <v>659</v>
      </c>
      <c r="E108" s="92" t="s">
        <v>1560</v>
      </c>
      <c r="F108" s="92" t="s">
        <v>126</v>
      </c>
      <c r="G108" s="92" t="s">
        <v>10</v>
      </c>
      <c r="H108" s="92" t="s">
        <v>1561</v>
      </c>
      <c r="I108" s="92" t="s">
        <v>1562</v>
      </c>
      <c r="J108" s="92"/>
      <c r="K108" s="92"/>
      <c r="L108" s="92" t="s">
        <v>1563</v>
      </c>
      <c r="M108" s="92" t="s">
        <v>1564</v>
      </c>
      <c r="N108" s="92" t="s">
        <v>794</v>
      </c>
      <c r="O108" s="92" t="s">
        <v>1037</v>
      </c>
      <c r="P108" s="92" t="s">
        <v>153</v>
      </c>
      <c r="Q108" s="92" t="s">
        <v>1565</v>
      </c>
      <c r="R108" s="93" t="s">
        <v>15</v>
      </c>
      <c r="S108" s="93">
        <v>335794</v>
      </c>
      <c r="T108" s="90" t="s">
        <v>41</v>
      </c>
      <c r="U108" s="90" t="str">
        <f>VLOOKUP(I108,'[1]Removal Report'!$G$2:$I$1306,2,0)</f>
        <v>14-Jan-2026</v>
      </c>
      <c r="V108" s="90" t="str">
        <f>VLOOKUP(I108,'[1]Removal Report'!$G$2:$I$1306,3,0)</f>
        <v>HASNAIN</v>
      </c>
    </row>
    <row r="109" spans="1:22">
      <c r="A109" s="91">
        <v>108</v>
      </c>
      <c r="B109" s="91" t="s">
        <v>39</v>
      </c>
      <c r="C109" s="92" t="s">
        <v>1566</v>
      </c>
      <c r="D109" s="92" t="s">
        <v>682</v>
      </c>
      <c r="E109" s="92" t="s">
        <v>1567</v>
      </c>
      <c r="F109" s="92" t="s">
        <v>1568</v>
      </c>
      <c r="G109" s="92" t="s">
        <v>10</v>
      </c>
      <c r="H109" s="92" t="s">
        <v>1569</v>
      </c>
      <c r="I109" s="92" t="s">
        <v>1570</v>
      </c>
      <c r="J109" s="92"/>
      <c r="K109" s="92"/>
      <c r="L109" s="92" t="s">
        <v>1571</v>
      </c>
      <c r="M109" s="92" t="s">
        <v>1572</v>
      </c>
      <c r="N109" s="92" t="s">
        <v>813</v>
      </c>
      <c r="O109" s="92" t="s">
        <v>998</v>
      </c>
      <c r="P109" s="92" t="s">
        <v>153</v>
      </c>
      <c r="Q109" s="92" t="s">
        <v>1573</v>
      </c>
      <c r="R109" s="93" t="s">
        <v>15</v>
      </c>
      <c r="S109" s="93">
        <v>251704</v>
      </c>
      <c r="T109" s="90" t="s">
        <v>41</v>
      </c>
      <c r="U109" s="90" t="str">
        <f>VLOOKUP(I109,'[1]Removal Report'!$G$2:$I$1306,2,0)</f>
        <v>15-Jan-2026</v>
      </c>
      <c r="V109" s="90" t="str">
        <f>VLOOKUP(I109,'[1]Removal Report'!$G$2:$I$1306,3,0)</f>
        <v>HASNAIN</v>
      </c>
    </row>
    <row r="110" spans="1:22">
      <c r="A110" s="91">
        <v>109</v>
      </c>
      <c r="B110" s="91" t="s">
        <v>39</v>
      </c>
      <c r="C110" s="92" t="s">
        <v>1574</v>
      </c>
      <c r="D110" s="92" t="s">
        <v>671</v>
      </c>
      <c r="E110" s="92" t="s">
        <v>1575</v>
      </c>
      <c r="F110" s="92" t="s">
        <v>1576</v>
      </c>
      <c r="G110" s="92" t="s">
        <v>10</v>
      </c>
      <c r="H110" s="92" t="s">
        <v>1577</v>
      </c>
      <c r="I110" s="92" t="s">
        <v>1578</v>
      </c>
      <c r="J110" s="92"/>
      <c r="K110" s="92"/>
      <c r="L110" s="92" t="s">
        <v>1579</v>
      </c>
      <c r="M110" s="92" t="s">
        <v>1580</v>
      </c>
      <c r="N110" s="92" t="s">
        <v>1582</v>
      </c>
      <c r="O110" s="92" t="s">
        <v>1037</v>
      </c>
      <c r="P110" s="92" t="s">
        <v>153</v>
      </c>
      <c r="Q110" s="92" t="s">
        <v>1583</v>
      </c>
      <c r="R110" s="93" t="s">
        <v>15</v>
      </c>
      <c r="S110" s="93">
        <v>251662</v>
      </c>
      <c r="T110" s="90" t="s">
        <v>41</v>
      </c>
      <c r="U110" s="90" t="str">
        <f>VLOOKUP(I110,'[1]Removal Report'!$G$2:$I$1306,2,0)</f>
        <v>6-Jan-2026</v>
      </c>
      <c r="V110" s="90" t="str">
        <f>VLOOKUP(I110,'[1]Removal Report'!$G$2:$I$1306,3,0)</f>
        <v>HASNAIN</v>
      </c>
    </row>
    <row r="111" spans="1:22">
      <c r="A111" s="91">
        <v>110</v>
      </c>
      <c r="B111" s="91" t="s">
        <v>39</v>
      </c>
      <c r="C111" s="92" t="s">
        <v>1584</v>
      </c>
      <c r="D111" s="92" t="s">
        <v>1585</v>
      </c>
      <c r="E111" s="92" t="s">
        <v>1586</v>
      </c>
      <c r="F111" s="92" t="s">
        <v>1587</v>
      </c>
      <c r="G111" s="92" t="s">
        <v>10</v>
      </c>
      <c r="H111" s="92" t="s">
        <v>1588</v>
      </c>
      <c r="I111" s="92" t="s">
        <v>1589</v>
      </c>
      <c r="J111" s="92"/>
      <c r="K111" s="92"/>
      <c r="L111" s="92" t="s">
        <v>1590</v>
      </c>
      <c r="M111" s="92" t="s">
        <v>1591</v>
      </c>
      <c r="N111" s="92" t="s">
        <v>813</v>
      </c>
      <c r="O111" s="92" t="s">
        <v>1037</v>
      </c>
      <c r="P111" s="92" t="s">
        <v>153</v>
      </c>
      <c r="Q111" s="92" t="s">
        <v>1592</v>
      </c>
      <c r="R111" s="93" t="s">
        <v>15</v>
      </c>
      <c r="S111" s="93">
        <v>233962</v>
      </c>
      <c r="T111" s="90" t="s">
        <v>41</v>
      </c>
      <c r="U111" s="90" t="str">
        <f>VLOOKUP(I111,'[1]Removal Report'!$G$2:$I$1306,2,0)</f>
        <v>9-Jan-2026</v>
      </c>
      <c r="V111" s="90" t="str">
        <f>VLOOKUP(I111,'[1]Removal Report'!$G$2:$I$1306,3,0)</f>
        <v>HASNAIN</v>
      </c>
    </row>
    <row r="112" spans="1:22">
      <c r="A112" s="91">
        <v>111</v>
      </c>
      <c r="B112" s="91" t="s">
        <v>39</v>
      </c>
      <c r="C112" s="92" t="s">
        <v>1593</v>
      </c>
      <c r="D112" s="92" t="s">
        <v>1594</v>
      </c>
      <c r="E112" s="92" t="s">
        <v>1595</v>
      </c>
      <c r="F112" s="92" t="s">
        <v>1596</v>
      </c>
      <c r="G112" s="92" t="s">
        <v>18</v>
      </c>
      <c r="H112" s="92" t="s">
        <v>1597</v>
      </c>
      <c r="I112" s="92" t="s">
        <v>1598</v>
      </c>
      <c r="J112" s="92"/>
      <c r="K112" s="92"/>
      <c r="L112" s="92" t="s">
        <v>1599</v>
      </c>
      <c r="M112" s="92" t="s">
        <v>1600</v>
      </c>
      <c r="N112" s="92" t="s">
        <v>666</v>
      </c>
      <c r="O112" s="92" t="s">
        <v>1037</v>
      </c>
      <c r="P112" s="92" t="s">
        <v>153</v>
      </c>
      <c r="Q112" s="92" t="s">
        <v>1601</v>
      </c>
      <c r="R112" s="93" t="s">
        <v>15</v>
      </c>
      <c r="S112" s="93">
        <v>349469</v>
      </c>
      <c r="T112" s="90" t="s">
        <v>41</v>
      </c>
      <c r="U112" s="90" t="str">
        <f>VLOOKUP(I112,'[1]Removal Report'!$G$2:$I$1306,2,0)</f>
        <v>12-Jan-2026</v>
      </c>
      <c r="V112" s="90" t="str">
        <f>VLOOKUP(I112,'[1]Removal Report'!$G$2:$I$1306,3,0)</f>
        <v>HASNAIN</v>
      </c>
    </row>
    <row r="113" spans="1:22">
      <c r="A113" s="91">
        <v>112</v>
      </c>
      <c r="B113" s="91" t="s">
        <v>39</v>
      </c>
      <c r="C113" s="92" t="s">
        <v>1602</v>
      </c>
      <c r="D113" s="92" t="s">
        <v>671</v>
      </c>
      <c r="E113" s="92" t="s">
        <v>1603</v>
      </c>
      <c r="F113" s="92" t="s">
        <v>1604</v>
      </c>
      <c r="G113" s="92" t="s">
        <v>18</v>
      </c>
      <c r="H113" s="92" t="s">
        <v>1605</v>
      </c>
      <c r="I113" s="92" t="s">
        <v>1606</v>
      </c>
      <c r="J113" s="92"/>
      <c r="K113" s="92"/>
      <c r="L113" s="92" t="s">
        <v>1268</v>
      </c>
      <c r="M113" s="92" t="s">
        <v>1607</v>
      </c>
      <c r="N113" s="92" t="s">
        <v>666</v>
      </c>
      <c r="O113" s="92" t="s">
        <v>1037</v>
      </c>
      <c r="P113" s="92" t="s">
        <v>153</v>
      </c>
      <c r="Q113" s="92" t="s">
        <v>1608</v>
      </c>
      <c r="R113" s="93" t="s">
        <v>15</v>
      </c>
      <c r="S113" s="93">
        <v>169092</v>
      </c>
      <c r="T113" s="90" t="s">
        <v>41</v>
      </c>
      <c r="U113" s="90" t="str">
        <f>VLOOKUP(I113,'[1]Removal Report'!$G$2:$I$1306,2,0)</f>
        <v>12-Jan-2026</v>
      </c>
      <c r="V113" s="90" t="str">
        <f>VLOOKUP(I113,'[1]Removal Report'!$G$2:$I$1306,3,0)</f>
        <v>HASNAIN</v>
      </c>
    </row>
    <row r="114" spans="1:22">
      <c r="A114" s="91">
        <v>113</v>
      </c>
      <c r="B114" s="91" t="s">
        <v>39</v>
      </c>
      <c r="C114" s="92" t="s">
        <v>1609</v>
      </c>
      <c r="D114" s="92" t="s">
        <v>671</v>
      </c>
      <c r="E114" s="92" t="s">
        <v>1610</v>
      </c>
      <c r="F114" s="92" t="s">
        <v>195</v>
      </c>
      <c r="G114" s="92" t="s">
        <v>18</v>
      </c>
      <c r="H114" s="92" t="s">
        <v>1611</v>
      </c>
      <c r="I114" s="92" t="s">
        <v>1612</v>
      </c>
      <c r="J114" s="92"/>
      <c r="K114" s="92"/>
      <c r="L114" s="92" t="s">
        <v>1613</v>
      </c>
      <c r="M114" s="92" t="s">
        <v>1614</v>
      </c>
      <c r="N114" s="92" t="s">
        <v>713</v>
      </c>
      <c r="O114" s="92" t="s">
        <v>1037</v>
      </c>
      <c r="P114" s="92" t="s">
        <v>153</v>
      </c>
      <c r="Q114" s="92" t="s">
        <v>1615</v>
      </c>
      <c r="R114" s="93" t="s">
        <v>15</v>
      </c>
      <c r="S114" s="93">
        <v>197441</v>
      </c>
      <c r="T114" s="90" t="s">
        <v>41</v>
      </c>
      <c r="U114" s="90" t="str">
        <f>VLOOKUP(I114,'[1]Removal Report'!$G$2:$I$1306,2,0)</f>
        <v>15-Jan-2026</v>
      </c>
      <c r="V114" s="90" t="str">
        <f>VLOOKUP(I114,'[1]Removal Report'!$G$2:$I$1306,3,0)</f>
        <v>HASNAIN</v>
      </c>
    </row>
    <row r="115" spans="1:22">
      <c r="A115" s="91">
        <v>114</v>
      </c>
      <c r="B115" s="91" t="s">
        <v>39</v>
      </c>
      <c r="C115" s="92" t="s">
        <v>1616</v>
      </c>
      <c r="D115" s="92" t="s">
        <v>767</v>
      </c>
      <c r="E115" s="92" t="s">
        <v>1617</v>
      </c>
      <c r="F115" s="92" t="s">
        <v>1618</v>
      </c>
      <c r="G115" s="92" t="s">
        <v>33</v>
      </c>
      <c r="H115" s="92" t="s">
        <v>1619</v>
      </c>
      <c r="I115" s="92" t="s">
        <v>1617</v>
      </c>
      <c r="J115" s="92"/>
      <c r="K115" s="92"/>
      <c r="L115" s="92" t="s">
        <v>1620</v>
      </c>
      <c r="M115" s="92" t="s">
        <v>1621</v>
      </c>
      <c r="N115" s="92" t="s">
        <v>666</v>
      </c>
      <c r="O115" s="92" t="s">
        <v>1037</v>
      </c>
      <c r="P115" s="92" t="s">
        <v>153</v>
      </c>
      <c r="Q115" s="92" t="s">
        <v>1623</v>
      </c>
      <c r="R115" s="93" t="s">
        <v>15</v>
      </c>
      <c r="S115" s="93">
        <v>324366</v>
      </c>
      <c r="T115" s="90" t="s">
        <v>41</v>
      </c>
      <c r="U115" s="90" t="str">
        <f>VLOOKUP(I115,'[1]Removal Report'!$G$2:$I$1306,2,0)</f>
        <v>7-Jan-2026</v>
      </c>
      <c r="V115" s="90" t="str">
        <f>VLOOKUP(I115,'[1]Removal Report'!$G$2:$I$1306,3,0)</f>
        <v>HASNAIN</v>
      </c>
    </row>
    <row r="116" spans="1:22">
      <c r="A116" s="91">
        <v>115</v>
      </c>
      <c r="B116" s="91" t="s">
        <v>39</v>
      </c>
      <c r="C116" s="92" t="s">
        <v>1624</v>
      </c>
      <c r="D116" s="92" t="s">
        <v>671</v>
      </c>
      <c r="E116" s="92" t="s">
        <v>1625</v>
      </c>
      <c r="F116" s="92" t="s">
        <v>1626</v>
      </c>
      <c r="G116" s="92" t="s">
        <v>4</v>
      </c>
      <c r="H116" s="92" t="s">
        <v>1627</v>
      </c>
      <c r="I116" s="92" t="s">
        <v>1628</v>
      </c>
      <c r="J116" s="92"/>
      <c r="K116" s="92"/>
      <c r="L116" s="92" t="s">
        <v>1629</v>
      </c>
      <c r="M116" s="92" t="s">
        <v>1630</v>
      </c>
      <c r="N116" s="92" t="s">
        <v>813</v>
      </c>
      <c r="O116" s="92" t="s">
        <v>1037</v>
      </c>
      <c r="P116" s="92" t="s">
        <v>153</v>
      </c>
      <c r="Q116" s="92" t="s">
        <v>1631</v>
      </c>
      <c r="R116" s="93" t="s">
        <v>15</v>
      </c>
      <c r="S116" s="93">
        <v>324700</v>
      </c>
      <c r="T116" s="90" t="s">
        <v>41</v>
      </c>
      <c r="U116" s="90" t="str">
        <f>VLOOKUP(I116,'[1]Removal Report'!$G$2:$I$1306,2,0)</f>
        <v>3-Jan-2026</v>
      </c>
      <c r="V116" s="90" t="str">
        <f>VLOOKUP(I116,'[1]Removal Report'!$G$2:$I$1306,3,0)</f>
        <v>HASNAIN</v>
      </c>
    </row>
    <row r="117" spans="1:22">
      <c r="A117" s="91">
        <v>116</v>
      </c>
      <c r="B117" s="91" t="s">
        <v>39</v>
      </c>
      <c r="C117" s="92" t="s">
        <v>1632</v>
      </c>
      <c r="D117" s="92" t="s">
        <v>682</v>
      </c>
      <c r="E117" s="92" t="s">
        <v>1633</v>
      </c>
      <c r="F117" s="92" t="s">
        <v>207</v>
      </c>
      <c r="G117" s="92" t="s">
        <v>4</v>
      </c>
      <c r="H117" s="92" t="s">
        <v>1634</v>
      </c>
      <c r="I117" s="92" t="s">
        <v>1635</v>
      </c>
      <c r="J117" s="92"/>
      <c r="K117" s="92"/>
      <c r="L117" s="92" t="s">
        <v>1636</v>
      </c>
      <c r="M117" s="92" t="s">
        <v>1637</v>
      </c>
      <c r="N117" s="92" t="s">
        <v>666</v>
      </c>
      <c r="O117" s="92" t="s">
        <v>1037</v>
      </c>
      <c r="P117" s="92" t="s">
        <v>153</v>
      </c>
      <c r="Q117" s="92" t="s">
        <v>1638</v>
      </c>
      <c r="R117" s="93" t="s">
        <v>15</v>
      </c>
      <c r="S117" s="93">
        <v>356309</v>
      </c>
      <c r="T117" s="90" t="s">
        <v>41</v>
      </c>
      <c r="U117" s="90" t="str">
        <f>VLOOKUP(I117,'[1]Removal Report'!$G$2:$I$1306,2,0)</f>
        <v>8-Jan-2026</v>
      </c>
      <c r="V117" s="90" t="str">
        <f>VLOOKUP(I117,'[1]Removal Report'!$G$2:$I$1306,3,0)</f>
        <v>HASNAIN</v>
      </c>
    </row>
    <row r="118" spans="1:22">
      <c r="A118" s="91">
        <v>117</v>
      </c>
      <c r="B118" s="91" t="s">
        <v>39</v>
      </c>
      <c r="C118" s="92" t="s">
        <v>1639</v>
      </c>
      <c r="D118" s="92" t="s">
        <v>767</v>
      </c>
      <c r="E118" s="92" t="s">
        <v>1640</v>
      </c>
      <c r="F118" s="92" t="s">
        <v>133</v>
      </c>
      <c r="G118" s="92" t="s">
        <v>4</v>
      </c>
      <c r="H118" s="92" t="s">
        <v>627</v>
      </c>
      <c r="I118" s="92" t="s">
        <v>628</v>
      </c>
      <c r="J118" s="92"/>
      <c r="K118" s="92"/>
      <c r="L118" s="92" t="s">
        <v>1641</v>
      </c>
      <c r="M118" s="92" t="s">
        <v>1642</v>
      </c>
      <c r="N118" s="92" t="s">
        <v>733</v>
      </c>
      <c r="O118" s="92" t="s">
        <v>1037</v>
      </c>
      <c r="P118" s="92" t="s">
        <v>153</v>
      </c>
      <c r="Q118" s="92" t="s">
        <v>1643</v>
      </c>
      <c r="R118" s="93" t="s">
        <v>15</v>
      </c>
      <c r="S118" s="93">
        <v>290685</v>
      </c>
      <c r="T118" s="90" t="s">
        <v>41</v>
      </c>
      <c r="U118" s="90" t="str">
        <f>VLOOKUP(I118,'[1]Removal Report'!$G$2:$I$1306,2,0)</f>
        <v>8-Jan-2026</v>
      </c>
      <c r="V118" s="90" t="str">
        <f>VLOOKUP(I118,'[1]Removal Report'!$G$2:$I$1306,3,0)</f>
        <v>HASNAIN</v>
      </c>
    </row>
    <row r="119" spans="1:22">
      <c r="A119" s="91">
        <v>118</v>
      </c>
      <c r="B119" s="91" t="s">
        <v>39</v>
      </c>
      <c r="C119" s="92" t="s">
        <v>1644</v>
      </c>
      <c r="D119" s="92" t="s">
        <v>1594</v>
      </c>
      <c r="E119" s="92" t="s">
        <v>1645</v>
      </c>
      <c r="F119" s="92" t="s">
        <v>1646</v>
      </c>
      <c r="G119" s="92" t="s">
        <v>1647</v>
      </c>
      <c r="H119" s="92" t="s">
        <v>1648</v>
      </c>
      <c r="I119" s="92" t="s">
        <v>1649</v>
      </c>
      <c r="J119" s="92"/>
      <c r="K119" s="92"/>
      <c r="L119" s="92" t="s">
        <v>1650</v>
      </c>
      <c r="M119" s="92" t="s">
        <v>1651</v>
      </c>
      <c r="N119" s="92" t="s">
        <v>666</v>
      </c>
      <c r="O119" s="92" t="s">
        <v>1037</v>
      </c>
      <c r="P119" s="92" t="s">
        <v>153</v>
      </c>
      <c r="Q119" s="92" t="s">
        <v>1652</v>
      </c>
      <c r="R119" s="93" t="s">
        <v>15</v>
      </c>
      <c r="S119" s="93">
        <v>348432</v>
      </c>
      <c r="T119" s="90" t="s">
        <v>41</v>
      </c>
      <c r="U119" s="90" t="str">
        <f>VLOOKUP(I119,'[1]Removal Report'!$G$2:$I$1306,2,0)</f>
        <v>8-Jan-2026</v>
      </c>
      <c r="V119" s="90" t="str">
        <f>VLOOKUP(I119,'[1]Removal Report'!$G$2:$I$1306,3,0)</f>
        <v>HASNAIN</v>
      </c>
    </row>
    <row r="120" spans="1:22">
      <c r="A120" s="91">
        <v>119</v>
      </c>
      <c r="B120" s="91" t="s">
        <v>39</v>
      </c>
      <c r="C120" s="92" t="s">
        <v>1653</v>
      </c>
      <c r="D120" s="92" t="s">
        <v>659</v>
      </c>
      <c r="E120" s="92" t="s">
        <v>1654</v>
      </c>
      <c r="F120" s="92" t="s">
        <v>1655</v>
      </c>
      <c r="G120" s="92" t="s">
        <v>18</v>
      </c>
      <c r="H120" s="92" t="s">
        <v>1656</v>
      </c>
      <c r="I120" s="92" t="s">
        <v>1657</v>
      </c>
      <c r="J120" s="92"/>
      <c r="K120" s="92"/>
      <c r="L120" s="92" t="s">
        <v>791</v>
      </c>
      <c r="M120" s="92" t="s">
        <v>1658</v>
      </c>
      <c r="N120" s="92" t="s">
        <v>794</v>
      </c>
      <c r="O120" s="92" t="s">
        <v>1037</v>
      </c>
      <c r="P120" s="92" t="s">
        <v>153</v>
      </c>
      <c r="Q120" s="92" t="s">
        <v>1659</v>
      </c>
      <c r="R120" s="93" t="s">
        <v>15</v>
      </c>
      <c r="S120" s="93">
        <v>332347</v>
      </c>
      <c r="T120" s="90" t="s">
        <v>41</v>
      </c>
      <c r="U120" s="90" t="str">
        <f>VLOOKUP(I120,'[1]Removal Report'!$G$2:$I$1306,2,0)</f>
        <v>5-Jan-2026</v>
      </c>
      <c r="V120" s="90" t="str">
        <f>VLOOKUP(I120,'[1]Removal Report'!$G$2:$I$1306,3,0)</f>
        <v>HASNAIN</v>
      </c>
    </row>
    <row r="121" spans="1:22">
      <c r="A121" s="91">
        <v>120</v>
      </c>
      <c r="B121" s="91" t="s">
        <v>39</v>
      </c>
      <c r="C121" s="92" t="s">
        <v>1660</v>
      </c>
      <c r="D121" s="92" t="s">
        <v>682</v>
      </c>
      <c r="E121" s="92" t="s">
        <v>1661</v>
      </c>
      <c r="F121" s="92" t="s">
        <v>114</v>
      </c>
      <c r="G121" s="92" t="s">
        <v>4</v>
      </c>
      <c r="H121" s="92" t="s">
        <v>1662</v>
      </c>
      <c r="I121" s="92" t="s">
        <v>1663</v>
      </c>
      <c r="J121" s="92"/>
      <c r="K121" s="92"/>
      <c r="L121" s="92" t="s">
        <v>1664</v>
      </c>
      <c r="M121" s="92" t="s">
        <v>1665</v>
      </c>
      <c r="N121" s="92" t="s">
        <v>733</v>
      </c>
      <c r="O121" s="92" t="s">
        <v>1149</v>
      </c>
      <c r="P121" s="92" t="s">
        <v>153</v>
      </c>
      <c r="Q121" s="92" t="s">
        <v>1666</v>
      </c>
      <c r="R121" s="93" t="s">
        <v>15</v>
      </c>
      <c r="S121" s="93">
        <v>280401</v>
      </c>
      <c r="T121" s="90" t="s">
        <v>41</v>
      </c>
      <c r="U121" s="90" t="str">
        <f>VLOOKUP(I121,'[1]Removal Report'!$G$2:$I$1306,2,0)</f>
        <v>27-Jan-2026</v>
      </c>
      <c r="V121" s="90" t="str">
        <f>VLOOKUP(I121,'[1]Removal Report'!$G$2:$I$1306,3,0)</f>
        <v>HASNAIN</v>
      </c>
    </row>
    <row r="122" spans="1:22">
      <c r="A122" s="91">
        <v>121</v>
      </c>
      <c r="B122" s="91" t="s">
        <v>39</v>
      </c>
      <c r="C122" s="92" t="s">
        <v>1667</v>
      </c>
      <c r="D122" s="92" t="s">
        <v>671</v>
      </c>
      <c r="E122" s="92" t="s">
        <v>1668</v>
      </c>
      <c r="F122" s="92" t="s">
        <v>706</v>
      </c>
      <c r="G122" s="92" t="s">
        <v>209</v>
      </c>
      <c r="H122" s="92" t="s">
        <v>1669</v>
      </c>
      <c r="I122" s="92" t="s">
        <v>1670</v>
      </c>
      <c r="J122" s="92"/>
      <c r="K122" s="92"/>
      <c r="L122" s="92" t="s">
        <v>1671</v>
      </c>
      <c r="M122" s="92" t="s">
        <v>1672</v>
      </c>
      <c r="N122" s="92" t="s">
        <v>713</v>
      </c>
      <c r="O122" s="92" t="s">
        <v>1037</v>
      </c>
      <c r="P122" s="92" t="s">
        <v>153</v>
      </c>
      <c r="Q122" s="92" t="s">
        <v>1673</v>
      </c>
      <c r="R122" s="93" t="s">
        <v>15</v>
      </c>
      <c r="S122" s="93">
        <v>362784</v>
      </c>
      <c r="T122" s="90" t="s">
        <v>41</v>
      </c>
      <c r="U122" s="90" t="str">
        <f>VLOOKUP(I122,'[1]Removal Report'!$G$2:$I$1306,2,0)</f>
        <v>28-Jan-2026</v>
      </c>
      <c r="V122" s="90" t="str">
        <f>VLOOKUP(I122,'[1]Removal Report'!$G$2:$I$1306,3,0)</f>
        <v>HASNAIN</v>
      </c>
    </row>
    <row r="123" spans="1:22">
      <c r="A123" s="91">
        <v>122</v>
      </c>
      <c r="B123" s="91" t="s">
        <v>39</v>
      </c>
      <c r="C123" s="92" t="s">
        <v>1674</v>
      </c>
      <c r="D123" s="92" t="s">
        <v>671</v>
      </c>
      <c r="E123" s="92" t="s">
        <v>1675</v>
      </c>
      <c r="F123" s="92" t="s">
        <v>1676</v>
      </c>
      <c r="G123" s="92" t="s">
        <v>4</v>
      </c>
      <c r="H123" s="92" t="s">
        <v>1677</v>
      </c>
      <c r="I123" s="92" t="s">
        <v>1678</v>
      </c>
      <c r="J123" s="92"/>
      <c r="K123" s="92"/>
      <c r="L123" s="92" t="s">
        <v>1679</v>
      </c>
      <c r="M123" s="92" t="s">
        <v>1680</v>
      </c>
      <c r="N123" s="92" t="s">
        <v>691</v>
      </c>
      <c r="O123" s="92" t="s">
        <v>692</v>
      </c>
      <c r="P123" s="92" t="s">
        <v>153</v>
      </c>
      <c r="Q123" s="92" t="s">
        <v>1681</v>
      </c>
      <c r="R123" s="93" t="s">
        <v>15</v>
      </c>
      <c r="S123" s="93">
        <v>199941</v>
      </c>
      <c r="T123" s="90" t="s">
        <v>41</v>
      </c>
      <c r="U123" s="90" t="str">
        <f>VLOOKUP(I123,'[1]Removal Report'!$G$2:$I$1306,2,0)</f>
        <v>30-Jan-2026</v>
      </c>
      <c r="V123" s="90" t="str">
        <f>VLOOKUP(I123,'[1]Removal Report'!$G$2:$I$1306,3,0)</f>
        <v>HASNAIN</v>
      </c>
    </row>
    <row r="124" spans="1:22">
      <c r="A124" s="91">
        <v>123</v>
      </c>
      <c r="B124" s="91" t="s">
        <v>39</v>
      </c>
      <c r="C124" s="92" t="s">
        <v>1682</v>
      </c>
      <c r="D124" s="92" t="s">
        <v>855</v>
      </c>
      <c r="E124" s="92" t="s">
        <v>1683</v>
      </c>
      <c r="F124" s="92" t="s">
        <v>114</v>
      </c>
      <c r="G124" s="92" t="s">
        <v>4</v>
      </c>
      <c r="H124" s="92" t="s">
        <v>1684</v>
      </c>
      <c r="I124" s="92" t="s">
        <v>1685</v>
      </c>
      <c r="J124" s="92"/>
      <c r="K124" s="92"/>
      <c r="L124" s="92" t="s">
        <v>1664</v>
      </c>
      <c r="M124" s="92" t="s">
        <v>1686</v>
      </c>
      <c r="N124" s="92" t="s">
        <v>733</v>
      </c>
      <c r="O124" s="92" t="s">
        <v>1149</v>
      </c>
      <c r="P124" s="92" t="s">
        <v>153</v>
      </c>
      <c r="Q124" s="92" t="s">
        <v>1687</v>
      </c>
      <c r="R124" s="93" t="s">
        <v>15</v>
      </c>
      <c r="S124" s="93">
        <v>280256</v>
      </c>
      <c r="T124" s="90" t="s">
        <v>41</v>
      </c>
      <c r="U124" s="90" t="str">
        <f>VLOOKUP(I124,'[1]Removal Report'!$G$2:$I$1306,2,0)</f>
        <v>27-Jan-2026</v>
      </c>
      <c r="V124" s="90" t="str">
        <f>VLOOKUP(I124,'[1]Removal Report'!$G$2:$I$1306,3,0)</f>
        <v>HASNAIN</v>
      </c>
    </row>
    <row r="125" spans="1:22">
      <c r="A125" s="91">
        <v>124</v>
      </c>
      <c r="B125" s="91" t="s">
        <v>39</v>
      </c>
      <c r="C125" s="92" t="s">
        <v>1688</v>
      </c>
      <c r="D125" s="92" t="s">
        <v>777</v>
      </c>
      <c r="E125" s="92" t="s">
        <v>1689</v>
      </c>
      <c r="F125" s="92" t="s">
        <v>335</v>
      </c>
      <c r="G125" s="92" t="s">
        <v>18</v>
      </c>
      <c r="H125" s="92" t="s">
        <v>1690</v>
      </c>
      <c r="I125" s="92" t="s">
        <v>1691</v>
      </c>
      <c r="J125" s="92"/>
      <c r="K125" s="92"/>
      <c r="L125" s="92" t="s">
        <v>1692</v>
      </c>
      <c r="M125" s="92" t="s">
        <v>1693</v>
      </c>
      <c r="N125" s="92" t="s">
        <v>813</v>
      </c>
      <c r="O125" s="92" t="s">
        <v>1037</v>
      </c>
      <c r="P125" s="92" t="s">
        <v>153</v>
      </c>
      <c r="Q125" s="92" t="s">
        <v>1694</v>
      </c>
      <c r="R125" s="93" t="s">
        <v>15</v>
      </c>
      <c r="S125" s="93">
        <v>101759</v>
      </c>
      <c r="T125" s="90" t="s">
        <v>41</v>
      </c>
      <c r="U125" s="90" t="str">
        <f>VLOOKUP(I125,'[1]Removal Report'!$G$2:$I$1306,2,0)</f>
        <v>24-Jan-2026</v>
      </c>
      <c r="V125" s="90" t="str">
        <f>VLOOKUP(I125,'[1]Removal Report'!$G$2:$I$1306,3,0)</f>
        <v>HASNAIN</v>
      </c>
    </row>
    <row r="126" spans="1:22">
      <c r="A126" s="91">
        <v>125</v>
      </c>
      <c r="B126" s="91" t="s">
        <v>39</v>
      </c>
      <c r="C126" s="92" t="s">
        <v>1695</v>
      </c>
      <c r="D126" s="92" t="s">
        <v>1594</v>
      </c>
      <c r="E126" s="92" t="s">
        <v>1696</v>
      </c>
      <c r="F126" s="92" t="s">
        <v>242</v>
      </c>
      <c r="G126" s="92" t="s">
        <v>10</v>
      </c>
      <c r="H126" s="92" t="s">
        <v>1697</v>
      </c>
      <c r="I126" s="92" t="s">
        <v>1698</v>
      </c>
      <c r="J126" s="92"/>
      <c r="K126" s="92"/>
      <c r="L126" s="92" t="s">
        <v>1699</v>
      </c>
      <c r="M126" s="92" t="s">
        <v>1700</v>
      </c>
      <c r="N126" s="92" t="s">
        <v>733</v>
      </c>
      <c r="O126" s="92" t="s">
        <v>1037</v>
      </c>
      <c r="P126" s="92" t="s">
        <v>153</v>
      </c>
      <c r="Q126" s="92" t="s">
        <v>1701</v>
      </c>
      <c r="R126" s="93" t="s">
        <v>15</v>
      </c>
      <c r="S126" s="93">
        <v>357894</v>
      </c>
      <c r="T126" s="90" t="s">
        <v>41</v>
      </c>
      <c r="U126" s="90" t="str">
        <f>VLOOKUP(I126,'[1]Removal Report'!$G$2:$I$1306,2,0)</f>
        <v>28-Jan-2026</v>
      </c>
      <c r="V126" s="90" t="str">
        <f>VLOOKUP(I126,'[1]Removal Report'!$G$2:$I$1306,3,0)</f>
        <v>HASNAIN</v>
      </c>
    </row>
    <row r="127" spans="1:22">
      <c r="A127" s="91">
        <v>126</v>
      </c>
      <c r="B127" s="91" t="s">
        <v>39</v>
      </c>
      <c r="C127" s="92" t="s">
        <v>1702</v>
      </c>
      <c r="D127" s="92" t="s">
        <v>671</v>
      </c>
      <c r="E127" s="92" t="s">
        <v>1703</v>
      </c>
      <c r="F127" s="92" t="s">
        <v>1704</v>
      </c>
      <c r="G127" s="92" t="s">
        <v>4</v>
      </c>
      <c r="H127" s="92" t="s">
        <v>1705</v>
      </c>
      <c r="I127" s="92" t="s">
        <v>1706</v>
      </c>
      <c r="J127" s="92"/>
      <c r="K127" s="92"/>
      <c r="L127" s="92" t="s">
        <v>1707</v>
      </c>
      <c r="M127" s="92" t="s">
        <v>1708</v>
      </c>
      <c r="N127" s="92" t="s">
        <v>691</v>
      </c>
      <c r="O127" s="92" t="s">
        <v>1037</v>
      </c>
      <c r="P127" s="92" t="s">
        <v>153</v>
      </c>
      <c r="Q127" s="92" t="s">
        <v>1709</v>
      </c>
      <c r="R127" s="93" t="s">
        <v>15</v>
      </c>
      <c r="S127" s="93">
        <v>291893</v>
      </c>
      <c r="T127" s="90" t="s">
        <v>41</v>
      </c>
      <c r="U127" s="90" t="str">
        <f>VLOOKUP(I127,'[1]Removal Report'!$G$2:$I$1306,2,0)</f>
        <v>26-Jan-2026</v>
      </c>
      <c r="V127" s="90" t="str">
        <f>VLOOKUP(I127,'[1]Removal Report'!$G$2:$I$1306,3,0)</f>
        <v>HASNAIN</v>
      </c>
    </row>
    <row r="128" spans="1:22">
      <c r="A128" s="91">
        <v>127</v>
      </c>
      <c r="B128" s="91" t="s">
        <v>39</v>
      </c>
      <c r="C128" s="92" t="s">
        <v>1710</v>
      </c>
      <c r="D128" s="92" t="s">
        <v>682</v>
      </c>
      <c r="E128" s="92" t="s">
        <v>1711</v>
      </c>
      <c r="F128" s="92" t="s">
        <v>1712</v>
      </c>
      <c r="G128" s="92" t="s">
        <v>10</v>
      </c>
      <c r="H128" s="92" t="s">
        <v>1713</v>
      </c>
      <c r="I128" s="92" t="s">
        <v>1714</v>
      </c>
      <c r="J128" s="92"/>
      <c r="K128" s="92"/>
      <c r="L128" s="92" t="s">
        <v>1715</v>
      </c>
      <c r="M128" s="92" t="s">
        <v>1716</v>
      </c>
      <c r="N128" s="92" t="s">
        <v>666</v>
      </c>
      <c r="O128" s="92" t="s">
        <v>1037</v>
      </c>
      <c r="P128" s="92" t="s">
        <v>153</v>
      </c>
      <c r="Q128" s="92" t="s">
        <v>1717</v>
      </c>
      <c r="R128" s="93" t="s">
        <v>15</v>
      </c>
      <c r="S128" s="93">
        <v>299588</v>
      </c>
      <c r="T128" s="90" t="s">
        <v>41</v>
      </c>
      <c r="U128" s="90" t="str">
        <f>VLOOKUP(I128,'[1]Removal Report'!$G$2:$I$1306,2,0)</f>
        <v>19-Jan-2026</v>
      </c>
      <c r="V128" s="90" t="str">
        <f>VLOOKUP(I128,'[1]Removal Report'!$G$2:$I$1306,3,0)</f>
        <v>HASNAIN</v>
      </c>
    </row>
    <row r="129" spans="1:22">
      <c r="A129" s="91">
        <v>128</v>
      </c>
      <c r="B129" s="91" t="s">
        <v>39</v>
      </c>
      <c r="C129" s="92" t="s">
        <v>1718</v>
      </c>
      <c r="D129" s="92" t="s">
        <v>659</v>
      </c>
      <c r="E129" s="92" t="s">
        <v>1719</v>
      </c>
      <c r="F129" s="92" t="s">
        <v>1720</v>
      </c>
      <c r="G129" s="92" t="s">
        <v>10</v>
      </c>
      <c r="H129" s="92" t="s">
        <v>1721</v>
      </c>
      <c r="I129" s="92" t="s">
        <v>1722</v>
      </c>
      <c r="J129" s="92"/>
      <c r="K129" s="92"/>
      <c r="L129" s="92" t="s">
        <v>1723</v>
      </c>
      <c r="M129" s="92" t="s">
        <v>1724</v>
      </c>
      <c r="N129" s="92" t="s">
        <v>666</v>
      </c>
      <c r="O129" s="92" t="s">
        <v>1037</v>
      </c>
      <c r="P129" s="92" t="s">
        <v>153</v>
      </c>
      <c r="Q129" s="92" t="s">
        <v>1725</v>
      </c>
      <c r="R129" s="93" t="s">
        <v>15</v>
      </c>
      <c r="S129" s="93">
        <v>343667</v>
      </c>
      <c r="T129" s="90" t="s">
        <v>41</v>
      </c>
      <c r="U129" s="90" t="str">
        <f>VLOOKUP(I129,'[1]Removal Report'!$G$2:$I$1306,2,0)</f>
        <v>19-Jan-2026</v>
      </c>
      <c r="V129" s="90" t="str">
        <f>VLOOKUP(I129,'[1]Removal Report'!$G$2:$I$1306,3,0)</f>
        <v>HASNAIN</v>
      </c>
    </row>
    <row r="130" spans="1:22">
      <c r="A130" s="91">
        <v>129</v>
      </c>
      <c r="B130" s="91" t="s">
        <v>39</v>
      </c>
      <c r="C130" s="92" t="s">
        <v>1726</v>
      </c>
      <c r="D130" s="92" t="s">
        <v>671</v>
      </c>
      <c r="E130" s="92" t="s">
        <v>1727</v>
      </c>
      <c r="F130" s="92" t="s">
        <v>1728</v>
      </c>
      <c r="G130" s="92" t="s">
        <v>18</v>
      </c>
      <c r="H130" s="92" t="s">
        <v>1729</v>
      </c>
      <c r="I130" s="92" t="s">
        <v>1730</v>
      </c>
      <c r="J130" s="92"/>
      <c r="K130" s="92"/>
      <c r="L130" s="92" t="s">
        <v>1731</v>
      </c>
      <c r="M130" s="92" t="s">
        <v>1732</v>
      </c>
      <c r="N130" s="92" t="s">
        <v>1734</v>
      </c>
      <c r="O130" s="92" t="s">
        <v>1037</v>
      </c>
      <c r="P130" s="92" t="s">
        <v>153</v>
      </c>
      <c r="Q130" s="92" t="s">
        <v>1735</v>
      </c>
      <c r="R130" s="93" t="s">
        <v>15</v>
      </c>
      <c r="S130" s="93">
        <v>325453</v>
      </c>
      <c r="T130" s="90" t="s">
        <v>41</v>
      </c>
      <c r="U130" s="90" t="str">
        <f>VLOOKUP(I130,'[1]Removal Report'!$G$2:$I$1306,2,0)</f>
        <v>20-Jan-2026</v>
      </c>
      <c r="V130" s="90" t="str">
        <f>VLOOKUP(I130,'[1]Removal Report'!$G$2:$I$1306,3,0)</f>
        <v>HASNAIN</v>
      </c>
    </row>
    <row r="131" spans="1:22">
      <c r="A131" s="91">
        <v>130</v>
      </c>
      <c r="B131" s="91" t="s">
        <v>39</v>
      </c>
      <c r="C131" s="92" t="s">
        <v>1736</v>
      </c>
      <c r="D131" s="92" t="s">
        <v>671</v>
      </c>
      <c r="E131" s="92" t="s">
        <v>1737</v>
      </c>
      <c r="F131" s="92" t="s">
        <v>1738</v>
      </c>
      <c r="G131" s="92" t="s">
        <v>25</v>
      </c>
      <c r="H131" s="92" t="s">
        <v>1739</v>
      </c>
      <c r="I131" s="92" t="s">
        <v>1740</v>
      </c>
      <c r="J131" s="92"/>
      <c r="K131" s="92"/>
      <c r="L131" s="92" t="s">
        <v>1741</v>
      </c>
      <c r="M131" s="92" t="s">
        <v>1742</v>
      </c>
      <c r="N131" s="92" t="s">
        <v>764</v>
      </c>
      <c r="O131" s="92" t="s">
        <v>1037</v>
      </c>
      <c r="P131" s="92" t="s">
        <v>153</v>
      </c>
      <c r="Q131" s="92" t="s">
        <v>1743</v>
      </c>
      <c r="R131" s="93" t="s">
        <v>15</v>
      </c>
      <c r="S131" s="93">
        <v>326297</v>
      </c>
      <c r="T131" s="90" t="s">
        <v>41</v>
      </c>
      <c r="U131" s="90" t="str">
        <f>VLOOKUP(I131,'[1]Removal Report'!$G$2:$I$1306,2,0)</f>
        <v>20-Jan-2026</v>
      </c>
      <c r="V131" s="90" t="str">
        <f>VLOOKUP(I131,'[1]Removal Report'!$G$2:$I$1306,3,0)</f>
        <v>HASNAIN</v>
      </c>
    </row>
    <row r="132" spans="1:22">
      <c r="A132" s="91">
        <v>131</v>
      </c>
      <c r="B132" s="91" t="s">
        <v>39</v>
      </c>
      <c r="C132" s="92" t="s">
        <v>1744</v>
      </c>
      <c r="D132" s="92" t="s">
        <v>682</v>
      </c>
      <c r="E132" s="92" t="s">
        <v>1745</v>
      </c>
      <c r="F132" s="92" t="s">
        <v>1746</v>
      </c>
      <c r="G132" s="92" t="s">
        <v>4</v>
      </c>
      <c r="H132" s="92" t="s">
        <v>1747</v>
      </c>
      <c r="I132" s="92" t="s">
        <v>1748</v>
      </c>
      <c r="J132" s="92"/>
      <c r="K132" s="92"/>
      <c r="L132" s="92" t="s">
        <v>1749</v>
      </c>
      <c r="M132" s="92" t="s">
        <v>1750</v>
      </c>
      <c r="N132" s="92" t="s">
        <v>666</v>
      </c>
      <c r="O132" s="92" t="s">
        <v>1037</v>
      </c>
      <c r="P132" s="92" t="s">
        <v>153</v>
      </c>
      <c r="Q132" s="92" t="s">
        <v>1752</v>
      </c>
      <c r="R132" s="93" t="s">
        <v>15</v>
      </c>
      <c r="S132" s="93">
        <v>336541</v>
      </c>
      <c r="T132" s="90" t="s">
        <v>41</v>
      </c>
      <c r="U132" s="90" t="str">
        <f>VLOOKUP(I132,'[1]Removal Report'!$G$2:$I$1306,2,0)</f>
        <v>20-Jan-2026</v>
      </c>
      <c r="V132" s="90" t="str">
        <f>VLOOKUP(I132,'[1]Removal Report'!$G$2:$I$1306,3,0)</f>
        <v>HASNAIN</v>
      </c>
    </row>
    <row r="133" spans="1:22">
      <c r="A133" s="91">
        <v>132</v>
      </c>
      <c r="B133" s="91" t="s">
        <v>39</v>
      </c>
      <c r="C133" s="92" t="s">
        <v>1753</v>
      </c>
      <c r="D133" s="92" t="s">
        <v>855</v>
      </c>
      <c r="E133" s="92" t="s">
        <v>1754</v>
      </c>
      <c r="F133" s="92" t="s">
        <v>1755</v>
      </c>
      <c r="G133" s="92" t="s">
        <v>7</v>
      </c>
      <c r="H133" s="92" t="s">
        <v>1756</v>
      </c>
      <c r="I133" s="92" t="s">
        <v>1757</v>
      </c>
      <c r="J133" s="92"/>
      <c r="K133" s="92"/>
      <c r="L133" s="92" t="s">
        <v>1758</v>
      </c>
      <c r="M133" s="92" t="s">
        <v>1759</v>
      </c>
      <c r="N133" s="92" t="s">
        <v>764</v>
      </c>
      <c r="O133" s="92" t="s">
        <v>1037</v>
      </c>
      <c r="P133" s="92" t="s">
        <v>153</v>
      </c>
      <c r="Q133" s="92" t="s">
        <v>1760</v>
      </c>
      <c r="R133" s="93" t="s">
        <v>15</v>
      </c>
      <c r="S133" s="93">
        <v>256183</v>
      </c>
      <c r="T133" s="90" t="s">
        <v>41</v>
      </c>
      <c r="U133" s="90" t="str">
        <f>VLOOKUP(I133,'[1]Removal Report'!$G$2:$I$1306,2,0)</f>
        <v>24-Jan-2026</v>
      </c>
      <c r="V133" s="90" t="str">
        <f>VLOOKUP(I133,'[1]Removal Report'!$G$2:$I$1306,3,0)</f>
        <v>HASNAIN</v>
      </c>
    </row>
    <row r="134" spans="1:22">
      <c r="A134" s="91">
        <v>133</v>
      </c>
      <c r="B134" s="91" t="s">
        <v>39</v>
      </c>
      <c r="C134" s="92" t="s">
        <v>1761</v>
      </c>
      <c r="D134" s="92" t="s">
        <v>671</v>
      </c>
      <c r="E134" s="92" t="s">
        <v>1762</v>
      </c>
      <c r="F134" s="92" t="s">
        <v>226</v>
      </c>
      <c r="G134" s="92" t="s">
        <v>10</v>
      </c>
      <c r="H134" s="92" t="s">
        <v>1763</v>
      </c>
      <c r="I134" s="92" t="s">
        <v>1764</v>
      </c>
      <c r="J134" s="92"/>
      <c r="K134" s="92"/>
      <c r="L134" s="92" t="s">
        <v>1765</v>
      </c>
      <c r="M134" s="92" t="s">
        <v>1766</v>
      </c>
      <c r="N134" s="92" t="s">
        <v>813</v>
      </c>
      <c r="O134" s="92" t="s">
        <v>1037</v>
      </c>
      <c r="P134" s="92" t="s">
        <v>153</v>
      </c>
      <c r="Q134" s="92" t="s">
        <v>1767</v>
      </c>
      <c r="R134" s="93" t="s">
        <v>15</v>
      </c>
      <c r="S134" s="93">
        <v>198995</v>
      </c>
      <c r="T134" s="90" t="s">
        <v>41</v>
      </c>
      <c r="U134" s="90" t="str">
        <f>VLOOKUP(I134,'[1]Removal Report'!$G$2:$I$1306,2,0)</f>
        <v>28-Jan-2026</v>
      </c>
      <c r="V134" s="90" t="str">
        <f>VLOOKUP(I134,'[1]Removal Report'!$G$2:$I$1306,3,0)</f>
        <v>HASNAIN</v>
      </c>
    </row>
    <row r="135" spans="1:22">
      <c r="A135" s="91">
        <v>134</v>
      </c>
      <c r="B135" s="91" t="s">
        <v>39</v>
      </c>
      <c r="C135" s="92" t="s">
        <v>1768</v>
      </c>
      <c r="D135" s="92" t="s">
        <v>671</v>
      </c>
      <c r="E135" s="92" t="s">
        <v>1769</v>
      </c>
      <c r="F135" s="92" t="s">
        <v>1770</v>
      </c>
      <c r="G135" s="92" t="s">
        <v>10</v>
      </c>
      <c r="H135" s="92" t="s">
        <v>1771</v>
      </c>
      <c r="I135" s="92" t="s">
        <v>1772</v>
      </c>
      <c r="J135" s="92"/>
      <c r="K135" s="92"/>
      <c r="L135" s="92" t="s">
        <v>1773</v>
      </c>
      <c r="M135" s="92" t="s">
        <v>1774</v>
      </c>
      <c r="N135" s="92" t="s">
        <v>1776</v>
      </c>
      <c r="O135" s="92" t="s">
        <v>1037</v>
      </c>
      <c r="P135" s="92" t="s">
        <v>153</v>
      </c>
      <c r="Q135" s="92" t="s">
        <v>1777</v>
      </c>
      <c r="R135" s="93" t="s">
        <v>15</v>
      </c>
      <c r="S135" s="93">
        <v>215671</v>
      </c>
      <c r="T135" s="90" t="s">
        <v>41</v>
      </c>
      <c r="U135" s="90" t="str">
        <f>VLOOKUP(I135,'[1]Removal Report'!$G$2:$I$1306,2,0)</f>
        <v>26-Jan-2026</v>
      </c>
      <c r="V135" s="90" t="str">
        <f>VLOOKUP(I135,'[1]Removal Report'!$G$2:$I$1306,3,0)</f>
        <v>HASNAIN</v>
      </c>
    </row>
    <row r="136" spans="1:22">
      <c r="A136" s="91">
        <v>135</v>
      </c>
      <c r="B136" s="91" t="s">
        <v>39</v>
      </c>
      <c r="C136" s="92" t="s">
        <v>1778</v>
      </c>
      <c r="D136" s="92" t="s">
        <v>671</v>
      </c>
      <c r="E136" s="92" t="s">
        <v>1779</v>
      </c>
      <c r="F136" s="92" t="s">
        <v>1780</v>
      </c>
      <c r="G136" s="92" t="s">
        <v>7</v>
      </c>
      <c r="H136" s="92" t="s">
        <v>1781</v>
      </c>
      <c r="I136" s="92" t="s">
        <v>1782</v>
      </c>
      <c r="J136" s="92"/>
      <c r="K136" s="92"/>
      <c r="L136" s="92" t="s">
        <v>1783</v>
      </c>
      <c r="M136" s="92" t="s">
        <v>1784</v>
      </c>
      <c r="N136" s="92" t="s">
        <v>1024</v>
      </c>
      <c r="O136" s="92" t="s">
        <v>1786</v>
      </c>
      <c r="P136" s="92" t="s">
        <v>153</v>
      </c>
      <c r="Q136" s="92" t="s">
        <v>1787</v>
      </c>
      <c r="R136" s="93" t="s">
        <v>17</v>
      </c>
      <c r="S136" s="93">
        <v>268806</v>
      </c>
      <c r="T136" s="90" t="s">
        <v>41</v>
      </c>
      <c r="U136" s="90" t="str">
        <f>VLOOKUP(I136,'[1]Removal Report'!$G$2:$I$1306,2,0)</f>
        <v>12-Jan-2026</v>
      </c>
      <c r="V136" s="90" t="str">
        <f>VLOOKUP(I136,'[1]Removal Report'!$G$2:$I$1306,3,0)</f>
        <v>IQRA.KHAN</v>
      </c>
    </row>
    <row r="137" spans="1:22">
      <c r="A137" s="91">
        <v>136</v>
      </c>
      <c r="B137" s="91" t="s">
        <v>39</v>
      </c>
      <c r="C137" s="92" t="s">
        <v>1788</v>
      </c>
      <c r="D137" s="92" t="s">
        <v>659</v>
      </c>
      <c r="E137" s="92" t="s">
        <v>1789</v>
      </c>
      <c r="F137" s="92" t="s">
        <v>1790</v>
      </c>
      <c r="G137" s="92" t="s">
        <v>10</v>
      </c>
      <c r="H137" s="92" t="s">
        <v>1791</v>
      </c>
      <c r="I137" s="92" t="s">
        <v>1792</v>
      </c>
      <c r="J137" s="92"/>
      <c r="K137" s="92"/>
      <c r="L137" s="92" t="s">
        <v>1793</v>
      </c>
      <c r="M137" s="92" t="s">
        <v>1794</v>
      </c>
      <c r="N137" s="92" t="s">
        <v>1796</v>
      </c>
      <c r="O137" s="92" t="s">
        <v>1797</v>
      </c>
      <c r="P137" s="92" t="s">
        <v>153</v>
      </c>
      <c r="Q137" s="92" t="s">
        <v>1798</v>
      </c>
      <c r="R137" s="93" t="s">
        <v>17</v>
      </c>
      <c r="S137" s="93">
        <v>357153</v>
      </c>
      <c r="T137" s="90" t="s">
        <v>41</v>
      </c>
      <c r="U137" s="90" t="str">
        <f>VLOOKUP(I137,'[1]Removal Report'!$G$2:$I$1306,2,0)</f>
        <v>9-Jan-2026</v>
      </c>
      <c r="V137" s="90" t="str">
        <f>VLOOKUP(I137,'[1]Removal Report'!$G$2:$I$1306,3,0)</f>
        <v>IQRA.KHAN</v>
      </c>
    </row>
    <row r="138" spans="1:22">
      <c r="A138" s="91">
        <v>137</v>
      </c>
      <c r="B138" s="91" t="s">
        <v>39</v>
      </c>
      <c r="C138" s="92" t="s">
        <v>1799</v>
      </c>
      <c r="D138" s="92" t="s">
        <v>777</v>
      </c>
      <c r="E138" s="92" t="s">
        <v>1800</v>
      </c>
      <c r="F138" s="92" t="s">
        <v>1801</v>
      </c>
      <c r="G138" s="92" t="s">
        <v>10</v>
      </c>
      <c r="H138" s="92" t="s">
        <v>1802</v>
      </c>
      <c r="I138" s="92" t="s">
        <v>1803</v>
      </c>
      <c r="J138" s="92"/>
      <c r="K138" s="92"/>
      <c r="L138" s="92" t="s">
        <v>1804</v>
      </c>
      <c r="M138" s="92" t="s">
        <v>1805</v>
      </c>
      <c r="N138" s="92" t="s">
        <v>1806</v>
      </c>
      <c r="O138" s="92" t="s">
        <v>1797</v>
      </c>
      <c r="P138" s="92" t="s">
        <v>153</v>
      </c>
      <c r="Q138" s="92" t="s">
        <v>1807</v>
      </c>
      <c r="R138" s="93" t="s">
        <v>17</v>
      </c>
      <c r="S138" s="93">
        <v>197152</v>
      </c>
      <c r="T138" s="90" t="s">
        <v>41</v>
      </c>
      <c r="U138" s="90" t="str">
        <f>VLOOKUP(I138,'[1]Removal Report'!$G$2:$I$1306,2,0)</f>
        <v>29-Jan-2026</v>
      </c>
      <c r="V138" s="90" t="str">
        <f>VLOOKUP(I138,'[1]Removal Report'!$G$2:$I$1306,3,0)</f>
        <v>IQRA.KHAN</v>
      </c>
    </row>
    <row r="139" spans="1:22">
      <c r="A139" s="91">
        <v>138</v>
      </c>
      <c r="B139" s="91" t="s">
        <v>39</v>
      </c>
      <c r="C139" s="92" t="s">
        <v>1808</v>
      </c>
      <c r="D139" s="92" t="s">
        <v>659</v>
      </c>
      <c r="E139" s="92" t="s">
        <v>1809</v>
      </c>
      <c r="F139" s="92" t="s">
        <v>1810</v>
      </c>
      <c r="G139" s="92" t="s">
        <v>18</v>
      </c>
      <c r="H139" s="92" t="s">
        <v>1811</v>
      </c>
      <c r="I139" s="92" t="s">
        <v>1812</v>
      </c>
      <c r="J139" s="92"/>
      <c r="K139" s="92"/>
      <c r="L139" s="92" t="s">
        <v>1813</v>
      </c>
      <c r="M139" s="92" t="s">
        <v>1814</v>
      </c>
      <c r="N139" s="92" t="s">
        <v>794</v>
      </c>
      <c r="O139" s="92" t="s">
        <v>1815</v>
      </c>
      <c r="P139" s="92" t="s">
        <v>153</v>
      </c>
      <c r="Q139" s="92" t="s">
        <v>1816</v>
      </c>
      <c r="R139" s="93" t="s">
        <v>17</v>
      </c>
      <c r="S139" s="93">
        <v>332304</v>
      </c>
      <c r="T139" s="90" t="s">
        <v>41</v>
      </c>
      <c r="U139" s="90" t="str">
        <f>VLOOKUP(I139,'[1]Removal Report'!$G$2:$I$1306,2,0)</f>
        <v>5-Jan-2026</v>
      </c>
      <c r="V139" s="90" t="str">
        <f>VLOOKUP(I139,'[1]Removal Report'!$G$2:$I$1306,3,0)</f>
        <v>IQRA.KHAN</v>
      </c>
    </row>
    <row r="140" spans="1:22">
      <c r="A140" s="91">
        <v>139</v>
      </c>
      <c r="B140" s="91" t="s">
        <v>39</v>
      </c>
      <c r="C140" s="92" t="s">
        <v>1817</v>
      </c>
      <c r="D140" s="92" t="s">
        <v>671</v>
      </c>
      <c r="E140" s="92" t="s">
        <v>1818</v>
      </c>
      <c r="F140" s="92" t="s">
        <v>1819</v>
      </c>
      <c r="G140" s="92" t="s">
        <v>18</v>
      </c>
      <c r="H140" s="92" t="s">
        <v>1820</v>
      </c>
      <c r="I140" s="92" t="s">
        <v>1821</v>
      </c>
      <c r="J140" s="92"/>
      <c r="K140" s="92"/>
      <c r="L140" s="92" t="s">
        <v>1822</v>
      </c>
      <c r="M140" s="92" t="s">
        <v>1823</v>
      </c>
      <c r="N140" s="92" t="s">
        <v>666</v>
      </c>
      <c r="O140" s="92" t="s">
        <v>1797</v>
      </c>
      <c r="P140" s="92" t="s">
        <v>153</v>
      </c>
      <c r="Q140" s="92" t="s">
        <v>1824</v>
      </c>
      <c r="R140" s="93" t="s">
        <v>17</v>
      </c>
      <c r="S140" s="93">
        <v>244735</v>
      </c>
      <c r="T140" s="90" t="s">
        <v>41</v>
      </c>
      <c r="U140" s="90" t="str">
        <f>VLOOKUP(I140,'[1]Removal Report'!$G$2:$I$1306,2,0)</f>
        <v>7-Jan-2026</v>
      </c>
      <c r="V140" s="90" t="str">
        <f>VLOOKUP(I140,'[1]Removal Report'!$G$2:$I$1306,3,0)</f>
        <v>IQRA.KHAN</v>
      </c>
    </row>
    <row r="141" spans="1:22">
      <c r="A141" s="91">
        <v>140</v>
      </c>
      <c r="B141" s="91" t="s">
        <v>39</v>
      </c>
      <c r="C141" s="92" t="s">
        <v>1825</v>
      </c>
      <c r="D141" s="92" t="s">
        <v>671</v>
      </c>
      <c r="E141" s="92" t="s">
        <v>1826</v>
      </c>
      <c r="F141" s="92" t="s">
        <v>1827</v>
      </c>
      <c r="G141" s="92" t="s">
        <v>18</v>
      </c>
      <c r="H141" s="92" t="s">
        <v>1828</v>
      </c>
      <c r="I141" s="92" t="s">
        <v>1829</v>
      </c>
      <c r="J141" s="92"/>
      <c r="K141" s="92"/>
      <c r="L141" s="92" t="s">
        <v>1830</v>
      </c>
      <c r="M141" s="92" t="s">
        <v>1831</v>
      </c>
      <c r="N141" s="92" t="s">
        <v>813</v>
      </c>
      <c r="O141" s="92" t="s">
        <v>998</v>
      </c>
      <c r="P141" s="92" t="s">
        <v>153</v>
      </c>
      <c r="Q141" s="92" t="s">
        <v>1832</v>
      </c>
      <c r="R141" s="93" t="s">
        <v>17</v>
      </c>
      <c r="S141" s="93">
        <v>291116</v>
      </c>
      <c r="T141" s="90" t="s">
        <v>41</v>
      </c>
      <c r="U141" s="90" t="str">
        <f>VLOOKUP(I141,'[1]Removal Report'!$G$2:$I$1306,2,0)</f>
        <v>14-Jan-2026</v>
      </c>
      <c r="V141" s="90" t="str">
        <f>VLOOKUP(I141,'[1]Removal Report'!$G$2:$I$1306,3,0)</f>
        <v>IQRA.KHAN</v>
      </c>
    </row>
    <row r="142" spans="1:22">
      <c r="A142" s="91">
        <v>141</v>
      </c>
      <c r="B142" s="91" t="s">
        <v>39</v>
      </c>
      <c r="C142" s="92" t="s">
        <v>1833</v>
      </c>
      <c r="D142" s="92" t="s">
        <v>659</v>
      </c>
      <c r="E142" s="92" t="s">
        <v>1834</v>
      </c>
      <c r="F142" s="92" t="s">
        <v>1835</v>
      </c>
      <c r="G142" s="92" t="s">
        <v>7</v>
      </c>
      <c r="H142" s="92" t="s">
        <v>1836</v>
      </c>
      <c r="I142" s="92" t="s">
        <v>1837</v>
      </c>
      <c r="J142" s="92"/>
      <c r="K142" s="92"/>
      <c r="L142" s="92" t="s">
        <v>1838</v>
      </c>
      <c r="M142" s="92" t="s">
        <v>1839</v>
      </c>
      <c r="N142" s="92" t="s">
        <v>813</v>
      </c>
      <c r="O142" s="92" t="s">
        <v>1815</v>
      </c>
      <c r="P142" s="92" t="s">
        <v>153</v>
      </c>
      <c r="Q142" s="92" t="s">
        <v>1840</v>
      </c>
      <c r="R142" s="93" t="s">
        <v>17</v>
      </c>
      <c r="S142" s="93">
        <v>274491</v>
      </c>
      <c r="T142" s="90" t="s">
        <v>41</v>
      </c>
      <c r="U142" s="90" t="str">
        <f>VLOOKUP(I142,'[1]Removal Report'!$G$2:$I$1306,2,0)</f>
        <v>30-Jan-2026</v>
      </c>
      <c r="V142" s="90" t="str">
        <f>VLOOKUP(I142,'[1]Removal Report'!$G$2:$I$1306,3,0)</f>
        <v>IQRA.KHAN</v>
      </c>
    </row>
    <row r="143" spans="1:22">
      <c r="A143" s="91">
        <v>142</v>
      </c>
      <c r="B143" s="91" t="s">
        <v>39</v>
      </c>
      <c r="C143" s="92" t="s">
        <v>1841</v>
      </c>
      <c r="D143" s="92" t="s">
        <v>855</v>
      </c>
      <c r="E143" s="92" t="s">
        <v>1842</v>
      </c>
      <c r="F143" s="92" t="s">
        <v>1843</v>
      </c>
      <c r="G143" s="92" t="s">
        <v>13</v>
      </c>
      <c r="H143" s="92" t="s">
        <v>1844</v>
      </c>
      <c r="I143" s="92" t="s">
        <v>1845</v>
      </c>
      <c r="J143" s="92"/>
      <c r="K143" s="92"/>
      <c r="L143" s="92" t="s">
        <v>1846</v>
      </c>
      <c r="M143" s="92" t="s">
        <v>1847</v>
      </c>
      <c r="N143" s="92" t="s">
        <v>1396</v>
      </c>
      <c r="O143" s="92" t="s">
        <v>1815</v>
      </c>
      <c r="P143" s="92" t="s">
        <v>153</v>
      </c>
      <c r="Q143" s="92" t="s">
        <v>1848</v>
      </c>
      <c r="R143" s="93" t="s">
        <v>17</v>
      </c>
      <c r="S143" s="93">
        <v>202280</v>
      </c>
      <c r="T143" s="90" t="s">
        <v>41</v>
      </c>
      <c r="U143" s="90" t="str">
        <f>VLOOKUP(I143,'[1]Removal Report'!$G$2:$I$1306,2,0)</f>
        <v>9-Jan-2026</v>
      </c>
      <c r="V143" s="90" t="str">
        <f>VLOOKUP(I143,'[1]Removal Report'!$G$2:$I$1306,3,0)</f>
        <v>IQRA.KHAN</v>
      </c>
    </row>
    <row r="144" spans="1:22">
      <c r="A144" s="91">
        <v>143</v>
      </c>
      <c r="B144" s="91" t="s">
        <v>39</v>
      </c>
      <c r="C144" s="92" t="s">
        <v>1849</v>
      </c>
      <c r="D144" s="92" t="s">
        <v>682</v>
      </c>
      <c r="E144" s="92" t="s">
        <v>1850</v>
      </c>
      <c r="F144" s="92" t="s">
        <v>1851</v>
      </c>
      <c r="G144" s="92" t="s">
        <v>7</v>
      </c>
      <c r="H144" s="92" t="s">
        <v>1852</v>
      </c>
      <c r="I144" s="92" t="s">
        <v>1853</v>
      </c>
      <c r="J144" s="92"/>
      <c r="K144" s="92"/>
      <c r="L144" s="92" t="s">
        <v>1854</v>
      </c>
      <c r="M144" s="92" t="s">
        <v>1855</v>
      </c>
      <c r="N144" s="92" t="s">
        <v>813</v>
      </c>
      <c r="O144" s="92" t="s">
        <v>1815</v>
      </c>
      <c r="P144" s="92" t="s">
        <v>153</v>
      </c>
      <c r="Q144" s="92" t="s">
        <v>1856</v>
      </c>
      <c r="R144" s="93" t="s">
        <v>17</v>
      </c>
      <c r="S144" s="93">
        <v>285690</v>
      </c>
      <c r="T144" s="90" t="s">
        <v>41</v>
      </c>
      <c r="U144" s="90" t="str">
        <f>VLOOKUP(I144,'[1]Removal Report'!$G$2:$I$1306,2,0)</f>
        <v>3-Jan-2026</v>
      </c>
      <c r="V144" s="90" t="str">
        <f>VLOOKUP(I144,'[1]Removal Report'!$G$2:$I$1306,3,0)</f>
        <v>IQRA.KHAN</v>
      </c>
    </row>
    <row r="145" spans="1:22">
      <c r="A145" s="91">
        <v>144</v>
      </c>
      <c r="B145" s="91" t="s">
        <v>39</v>
      </c>
      <c r="C145" s="92" t="s">
        <v>1857</v>
      </c>
      <c r="D145" s="92" t="s">
        <v>671</v>
      </c>
      <c r="E145" s="92" t="s">
        <v>1858</v>
      </c>
      <c r="F145" s="92" t="s">
        <v>1859</v>
      </c>
      <c r="G145" s="92" t="s">
        <v>10</v>
      </c>
      <c r="H145" s="92" t="s">
        <v>1860</v>
      </c>
      <c r="I145" s="92" t="s">
        <v>1861</v>
      </c>
      <c r="J145" s="92"/>
      <c r="K145" s="92"/>
      <c r="L145" s="92" t="s">
        <v>1862</v>
      </c>
      <c r="M145" s="92" t="s">
        <v>1863</v>
      </c>
      <c r="N145" s="92" t="s">
        <v>1776</v>
      </c>
      <c r="O145" s="92" t="s">
        <v>1815</v>
      </c>
      <c r="P145" s="92" t="s">
        <v>153</v>
      </c>
      <c r="Q145" s="92" t="s">
        <v>1864</v>
      </c>
      <c r="R145" s="93" t="s">
        <v>17</v>
      </c>
      <c r="S145" s="93">
        <v>316665</v>
      </c>
      <c r="T145" s="90" t="s">
        <v>41</v>
      </c>
      <c r="U145" s="90" t="str">
        <f>VLOOKUP(I145,'[1]Removal Report'!$G$2:$I$1306,2,0)</f>
        <v>3-Jan-2026</v>
      </c>
      <c r="V145" s="90" t="str">
        <f>VLOOKUP(I145,'[1]Removal Report'!$G$2:$I$1306,3,0)</f>
        <v>IQRA.KHAN</v>
      </c>
    </row>
    <row r="146" spans="1:22">
      <c r="A146" s="91">
        <v>145</v>
      </c>
      <c r="B146" s="91" t="s">
        <v>39</v>
      </c>
      <c r="C146" s="92" t="s">
        <v>1865</v>
      </c>
      <c r="D146" s="92" t="s">
        <v>671</v>
      </c>
      <c r="E146" s="92" t="s">
        <v>1866</v>
      </c>
      <c r="F146" s="92" t="s">
        <v>1867</v>
      </c>
      <c r="G146" s="92" t="s">
        <v>18</v>
      </c>
      <c r="H146" s="92" t="s">
        <v>1868</v>
      </c>
      <c r="I146" s="92" t="s">
        <v>1869</v>
      </c>
      <c r="J146" s="92"/>
      <c r="K146" s="92"/>
      <c r="L146" s="92" t="s">
        <v>1870</v>
      </c>
      <c r="M146" s="92" t="s">
        <v>1871</v>
      </c>
      <c r="N146" s="92" t="s">
        <v>666</v>
      </c>
      <c r="O146" s="92" t="s">
        <v>1815</v>
      </c>
      <c r="P146" s="92" t="s">
        <v>153</v>
      </c>
      <c r="Q146" s="92" t="s">
        <v>1872</v>
      </c>
      <c r="R146" s="93" t="s">
        <v>17</v>
      </c>
      <c r="S146" s="93">
        <v>145662</v>
      </c>
      <c r="T146" s="90" t="s">
        <v>41</v>
      </c>
      <c r="U146" s="90" t="str">
        <f>VLOOKUP(I146,'[1]Removal Report'!$G$2:$I$1306,2,0)</f>
        <v>22-Jan-2026</v>
      </c>
      <c r="V146" s="90" t="str">
        <f>VLOOKUP(I146,'[1]Removal Report'!$G$2:$I$1306,3,0)</f>
        <v>IQRA.KHAN</v>
      </c>
    </row>
    <row r="147" spans="1:22">
      <c r="A147" s="91">
        <v>146</v>
      </c>
      <c r="B147" s="91" t="s">
        <v>39</v>
      </c>
      <c r="C147" s="92" t="s">
        <v>1873</v>
      </c>
      <c r="D147" s="92" t="s">
        <v>671</v>
      </c>
      <c r="E147" s="92" t="s">
        <v>1874</v>
      </c>
      <c r="F147" s="92" t="s">
        <v>1875</v>
      </c>
      <c r="G147" s="92" t="s">
        <v>18</v>
      </c>
      <c r="H147" s="92" t="s">
        <v>1876</v>
      </c>
      <c r="I147" s="92" t="s">
        <v>1877</v>
      </c>
      <c r="J147" s="92"/>
      <c r="K147" s="92"/>
      <c r="L147" s="92" t="s">
        <v>237</v>
      </c>
      <c r="M147" s="92" t="s">
        <v>1878</v>
      </c>
      <c r="N147" s="92" t="s">
        <v>813</v>
      </c>
      <c r="O147" s="92" t="s">
        <v>1797</v>
      </c>
      <c r="P147" s="92" t="s">
        <v>153</v>
      </c>
      <c r="Q147" s="92" t="s">
        <v>1879</v>
      </c>
      <c r="R147" s="93" t="s">
        <v>17</v>
      </c>
      <c r="S147" s="93">
        <v>198635</v>
      </c>
      <c r="T147" s="90" t="s">
        <v>41</v>
      </c>
      <c r="U147" s="90" t="str">
        <f>VLOOKUP(I147,'[1]Removal Report'!$G$2:$I$1306,2,0)</f>
        <v>28-Jan-2026</v>
      </c>
      <c r="V147" s="90" t="str">
        <f>VLOOKUP(I147,'[1]Removal Report'!$G$2:$I$1306,3,0)</f>
        <v>IQRA.KHAN</v>
      </c>
    </row>
    <row r="148" spans="1:22">
      <c r="A148" s="91">
        <v>147</v>
      </c>
      <c r="B148" s="91" t="s">
        <v>39</v>
      </c>
      <c r="C148" s="92" t="s">
        <v>1880</v>
      </c>
      <c r="D148" s="92" t="s">
        <v>682</v>
      </c>
      <c r="E148" s="92" t="s">
        <v>1881</v>
      </c>
      <c r="F148" s="92" t="s">
        <v>1882</v>
      </c>
      <c r="G148" s="92" t="s">
        <v>4</v>
      </c>
      <c r="H148" s="92" t="s">
        <v>1883</v>
      </c>
      <c r="I148" s="92" t="s">
        <v>1884</v>
      </c>
      <c r="J148" s="92"/>
      <c r="K148" s="92"/>
      <c r="L148" s="92" t="s">
        <v>1885</v>
      </c>
      <c r="M148" s="92" t="s">
        <v>1886</v>
      </c>
      <c r="N148" s="92" t="s">
        <v>733</v>
      </c>
      <c r="O148" s="92" t="s">
        <v>1797</v>
      </c>
      <c r="P148" s="92" t="s">
        <v>157</v>
      </c>
      <c r="Q148" s="92" t="s">
        <v>1888</v>
      </c>
      <c r="R148" s="93" t="s">
        <v>17</v>
      </c>
      <c r="S148" s="93">
        <v>292893</v>
      </c>
      <c r="T148" s="90" t="s">
        <v>41</v>
      </c>
      <c r="U148" s="90" t="str">
        <f>VLOOKUP(I148,'[1]Removal Report'!$G$2:$I$1306,2,0)</f>
        <v>26-Jan-2026</v>
      </c>
      <c r="V148" s="90" t="str">
        <f>VLOOKUP(I148,'[1]Removal Report'!$G$2:$I$1306,3,0)</f>
        <v>IQRA.KHAN</v>
      </c>
    </row>
    <row r="149" spans="1:22">
      <c r="A149" s="91">
        <v>148</v>
      </c>
      <c r="B149" s="91" t="s">
        <v>39</v>
      </c>
      <c r="C149" s="92" t="s">
        <v>1889</v>
      </c>
      <c r="D149" s="92" t="s">
        <v>1594</v>
      </c>
      <c r="E149" s="92" t="s">
        <v>1890</v>
      </c>
      <c r="F149" s="92" t="s">
        <v>1891</v>
      </c>
      <c r="G149" s="92" t="s">
        <v>30</v>
      </c>
      <c r="H149" s="92" t="s">
        <v>1892</v>
      </c>
      <c r="I149" s="92" t="s">
        <v>1893</v>
      </c>
      <c r="J149" s="92"/>
      <c r="K149" s="92"/>
      <c r="L149" s="92" t="s">
        <v>1894</v>
      </c>
      <c r="M149" s="92" t="s">
        <v>1895</v>
      </c>
      <c r="N149" s="92" t="s">
        <v>666</v>
      </c>
      <c r="O149" s="92" t="s">
        <v>1815</v>
      </c>
      <c r="P149" s="92" t="s">
        <v>153</v>
      </c>
      <c r="Q149" s="92" t="s">
        <v>1896</v>
      </c>
      <c r="R149" s="93" t="s">
        <v>17</v>
      </c>
      <c r="S149" s="93">
        <v>355257</v>
      </c>
      <c r="T149" s="90" t="s">
        <v>41</v>
      </c>
      <c r="U149" s="90" t="str">
        <f>VLOOKUP(I149,'[1]Removal Report'!$G$2:$I$1306,2,0)</f>
        <v>7-Jan-2026</v>
      </c>
      <c r="V149" s="90" t="str">
        <f>VLOOKUP(I149,'[1]Removal Report'!$G$2:$I$1306,3,0)</f>
        <v>IQRA.KHAN</v>
      </c>
    </row>
    <row r="150" spans="1:22">
      <c r="A150" s="91">
        <v>149</v>
      </c>
      <c r="B150" s="91" t="s">
        <v>39</v>
      </c>
      <c r="C150" s="92" t="s">
        <v>1897</v>
      </c>
      <c r="D150" s="92" t="s">
        <v>855</v>
      </c>
      <c r="E150" s="92" t="s">
        <v>1898</v>
      </c>
      <c r="F150" s="92" t="s">
        <v>178</v>
      </c>
      <c r="G150" s="92" t="s">
        <v>4</v>
      </c>
      <c r="H150" s="92" t="s">
        <v>1899</v>
      </c>
      <c r="I150" s="92" t="s">
        <v>1900</v>
      </c>
      <c r="J150" s="92"/>
      <c r="K150" s="92"/>
      <c r="L150" s="92" t="s">
        <v>1901</v>
      </c>
      <c r="M150" s="92" t="s">
        <v>1902</v>
      </c>
      <c r="N150" s="92" t="s">
        <v>813</v>
      </c>
      <c r="O150" s="92" t="s">
        <v>1815</v>
      </c>
      <c r="P150" s="92" t="s">
        <v>153</v>
      </c>
      <c r="Q150" s="92" t="s">
        <v>1903</v>
      </c>
      <c r="R150" s="93" t="s">
        <v>17</v>
      </c>
      <c r="S150" s="93">
        <v>264563</v>
      </c>
      <c r="T150" s="90" t="s">
        <v>41</v>
      </c>
      <c r="U150" s="90" t="str">
        <f>VLOOKUP(I150,'[1]Removal Report'!$G$2:$I$1306,2,0)</f>
        <v>5-Jan-2026</v>
      </c>
      <c r="V150" s="90" t="str">
        <f>VLOOKUP(I150,'[1]Removal Report'!$G$2:$I$1306,3,0)</f>
        <v>IQRA.KHAN</v>
      </c>
    </row>
    <row r="151" spans="1:22">
      <c r="A151" s="91">
        <v>150</v>
      </c>
      <c r="B151" s="91" t="s">
        <v>39</v>
      </c>
      <c r="C151" s="92" t="s">
        <v>1904</v>
      </c>
      <c r="D151" s="92" t="s">
        <v>671</v>
      </c>
      <c r="E151" s="92" t="s">
        <v>1905</v>
      </c>
      <c r="F151" s="92" t="s">
        <v>1906</v>
      </c>
      <c r="G151" s="92" t="s">
        <v>4</v>
      </c>
      <c r="H151" s="92" t="s">
        <v>1907</v>
      </c>
      <c r="I151" s="92" t="s">
        <v>1908</v>
      </c>
      <c r="J151" s="92"/>
      <c r="K151" s="92"/>
      <c r="L151" s="92" t="s">
        <v>1909</v>
      </c>
      <c r="M151" s="92" t="s">
        <v>1910</v>
      </c>
      <c r="N151" s="92" t="s">
        <v>713</v>
      </c>
      <c r="O151" s="92" t="s">
        <v>1815</v>
      </c>
      <c r="P151" s="92" t="s">
        <v>153</v>
      </c>
      <c r="Q151" s="92" t="s">
        <v>1911</v>
      </c>
      <c r="R151" s="93" t="s">
        <v>17</v>
      </c>
      <c r="S151" s="93">
        <v>170359</v>
      </c>
      <c r="T151" s="90" t="s">
        <v>41</v>
      </c>
      <c r="U151" s="90" t="str">
        <f>VLOOKUP(I151,'[1]Removal Report'!$G$2:$I$1306,2,0)</f>
        <v>29-Jan-2026</v>
      </c>
      <c r="V151" s="90" t="str">
        <f>VLOOKUP(I151,'[1]Removal Report'!$G$2:$I$1306,3,0)</f>
        <v>IQRA.KHAN</v>
      </c>
    </row>
    <row r="152" spans="1:22">
      <c r="A152" s="91">
        <v>151</v>
      </c>
      <c r="B152" s="91" t="s">
        <v>39</v>
      </c>
      <c r="C152" s="92" t="s">
        <v>1912</v>
      </c>
      <c r="D152" s="92" t="s">
        <v>767</v>
      </c>
      <c r="E152" s="92" t="s">
        <v>1913</v>
      </c>
      <c r="F152" s="92" t="s">
        <v>1914</v>
      </c>
      <c r="G152" s="92" t="s">
        <v>10</v>
      </c>
      <c r="H152" s="92" t="s">
        <v>1915</v>
      </c>
      <c r="I152" s="92" t="s">
        <v>1916</v>
      </c>
      <c r="J152" s="92"/>
      <c r="K152" s="92"/>
      <c r="L152" s="92" t="s">
        <v>1917</v>
      </c>
      <c r="M152" s="92" t="s">
        <v>1918</v>
      </c>
      <c r="N152" s="92" t="s">
        <v>813</v>
      </c>
      <c r="O152" s="92" t="s">
        <v>998</v>
      </c>
      <c r="P152" s="92" t="s">
        <v>153</v>
      </c>
      <c r="Q152" s="92" t="s">
        <v>1919</v>
      </c>
      <c r="R152" s="93" t="s">
        <v>17</v>
      </c>
      <c r="S152" s="93">
        <v>342484</v>
      </c>
      <c r="T152" s="90" t="s">
        <v>41</v>
      </c>
      <c r="U152" s="90" t="str">
        <f>VLOOKUP(I152,'[1]Removal Report'!$G$2:$I$1306,2,0)</f>
        <v>29-Jan-2026</v>
      </c>
      <c r="V152" s="90" t="str">
        <f>VLOOKUP(I152,'[1]Removal Report'!$G$2:$I$1306,3,0)</f>
        <v>IQRA.KHAN</v>
      </c>
    </row>
    <row r="153" spans="1:22">
      <c r="A153" s="91">
        <v>152</v>
      </c>
      <c r="B153" s="91" t="s">
        <v>39</v>
      </c>
      <c r="C153" s="92" t="s">
        <v>1920</v>
      </c>
      <c r="D153" s="92" t="s">
        <v>682</v>
      </c>
      <c r="E153" s="92" t="s">
        <v>1921</v>
      </c>
      <c r="F153" s="92" t="s">
        <v>1922</v>
      </c>
      <c r="G153" s="92" t="s">
        <v>10</v>
      </c>
      <c r="H153" s="92" t="s">
        <v>1923</v>
      </c>
      <c r="I153" s="92" t="s">
        <v>1924</v>
      </c>
      <c r="J153" s="92"/>
      <c r="K153" s="92"/>
      <c r="L153" s="92" t="s">
        <v>1925</v>
      </c>
      <c r="M153" s="92" t="s">
        <v>1926</v>
      </c>
      <c r="N153" s="92" t="s">
        <v>666</v>
      </c>
      <c r="O153" s="92" t="s">
        <v>1797</v>
      </c>
      <c r="P153" s="92" t="s">
        <v>153</v>
      </c>
      <c r="Q153" s="92" t="s">
        <v>1928</v>
      </c>
      <c r="R153" s="93" t="s">
        <v>17</v>
      </c>
      <c r="S153" s="93">
        <v>342739</v>
      </c>
      <c r="T153" s="90" t="s">
        <v>41</v>
      </c>
      <c r="U153" s="90" t="str">
        <f>VLOOKUP(I153,'[1]Removal Report'!$G$2:$I$1306,2,0)</f>
        <v>26-Jan-2026</v>
      </c>
      <c r="V153" s="90" t="str">
        <f>VLOOKUP(I153,'[1]Removal Report'!$G$2:$I$1306,3,0)</f>
        <v>IQRA.KHAN</v>
      </c>
    </row>
    <row r="154" spans="1:22">
      <c r="A154" s="91">
        <v>153</v>
      </c>
      <c r="B154" s="91" t="s">
        <v>39</v>
      </c>
      <c r="C154" s="92" t="s">
        <v>1929</v>
      </c>
      <c r="D154" s="92" t="s">
        <v>767</v>
      </c>
      <c r="E154" s="92" t="s">
        <v>1930</v>
      </c>
      <c r="F154" s="92" t="s">
        <v>215</v>
      </c>
      <c r="G154" s="92" t="s">
        <v>10</v>
      </c>
      <c r="H154" s="92" t="s">
        <v>1931</v>
      </c>
      <c r="I154" s="92" t="s">
        <v>1932</v>
      </c>
      <c r="J154" s="92"/>
      <c r="K154" s="92"/>
      <c r="L154" s="92" t="s">
        <v>1933</v>
      </c>
      <c r="M154" s="92" t="s">
        <v>1934</v>
      </c>
      <c r="N154" s="92" t="s">
        <v>1776</v>
      </c>
      <c r="O154" s="92" t="s">
        <v>1935</v>
      </c>
      <c r="P154" s="92" t="s">
        <v>153</v>
      </c>
      <c r="Q154" s="92" t="s">
        <v>1936</v>
      </c>
      <c r="R154" s="93" t="s">
        <v>17</v>
      </c>
      <c r="S154" s="93">
        <v>315880</v>
      </c>
      <c r="T154" s="90" t="s">
        <v>41</v>
      </c>
      <c r="U154" s="90" t="str">
        <f>VLOOKUP(I154,'[1]Removal Report'!$G$2:$I$1306,2,0)</f>
        <v>7-Jan-2026</v>
      </c>
      <c r="V154" s="90" t="str">
        <f>VLOOKUP(I154,'[1]Removal Report'!$G$2:$I$1306,3,0)</f>
        <v>IQRA.KHAN</v>
      </c>
    </row>
    <row r="155" spans="1:22">
      <c r="A155" s="91">
        <v>154</v>
      </c>
      <c r="B155" s="91" t="s">
        <v>39</v>
      </c>
      <c r="C155" s="92" t="s">
        <v>1937</v>
      </c>
      <c r="D155" s="92" t="s">
        <v>682</v>
      </c>
      <c r="E155" s="92" t="s">
        <v>1938</v>
      </c>
      <c r="F155" s="92" t="s">
        <v>1939</v>
      </c>
      <c r="G155" s="92" t="s">
        <v>10</v>
      </c>
      <c r="H155" s="92" t="s">
        <v>1940</v>
      </c>
      <c r="I155" s="92" t="s">
        <v>1941</v>
      </c>
      <c r="J155" s="92"/>
      <c r="K155" s="92"/>
      <c r="L155" s="92" t="s">
        <v>1942</v>
      </c>
      <c r="M155" s="92" t="s">
        <v>1943</v>
      </c>
      <c r="N155" s="92" t="s">
        <v>691</v>
      </c>
      <c r="O155" s="92" t="s">
        <v>1944</v>
      </c>
      <c r="P155" s="92" t="s">
        <v>153</v>
      </c>
      <c r="Q155" s="92" t="s">
        <v>1945</v>
      </c>
      <c r="R155" s="93" t="s">
        <v>17</v>
      </c>
      <c r="S155" s="93">
        <v>273049</v>
      </c>
      <c r="T155" s="90" t="s">
        <v>41</v>
      </c>
      <c r="U155" s="90" t="str">
        <f>VLOOKUP(I155,'[1]Removal Report'!$G$2:$I$1306,2,0)</f>
        <v>15-Jan-2026</v>
      </c>
      <c r="V155" s="90" t="str">
        <f>VLOOKUP(I155,'[1]Removal Report'!$G$2:$I$1306,3,0)</f>
        <v>IQRA.KHAN</v>
      </c>
    </row>
    <row r="156" spans="1:22">
      <c r="A156" s="91">
        <v>155</v>
      </c>
      <c r="B156" s="91" t="s">
        <v>39</v>
      </c>
      <c r="C156" s="92" t="s">
        <v>1946</v>
      </c>
      <c r="D156" s="92" t="s">
        <v>767</v>
      </c>
      <c r="E156" s="92" t="s">
        <v>1947</v>
      </c>
      <c r="F156" s="92" t="s">
        <v>1948</v>
      </c>
      <c r="G156" s="92" t="s">
        <v>10</v>
      </c>
      <c r="H156" s="92" t="s">
        <v>1949</v>
      </c>
      <c r="I156" s="92" t="s">
        <v>1950</v>
      </c>
      <c r="J156" s="92"/>
      <c r="K156" s="92"/>
      <c r="L156" s="92" t="s">
        <v>1951</v>
      </c>
      <c r="M156" s="92" t="s">
        <v>1952</v>
      </c>
      <c r="N156" s="92" t="s">
        <v>666</v>
      </c>
      <c r="O156" s="92" t="s">
        <v>1815</v>
      </c>
      <c r="P156" s="92" t="s">
        <v>153</v>
      </c>
      <c r="Q156" s="92" t="s">
        <v>1953</v>
      </c>
      <c r="R156" s="93" t="s">
        <v>17</v>
      </c>
      <c r="S156" s="93">
        <v>357916</v>
      </c>
      <c r="T156" s="90" t="s">
        <v>41</v>
      </c>
      <c r="U156" s="90" t="str">
        <f>VLOOKUP(I156,'[1]Removal Report'!$G$2:$I$1306,2,0)</f>
        <v>3-Jan-2026</v>
      </c>
      <c r="V156" s="90" t="str">
        <f>VLOOKUP(I156,'[1]Removal Report'!$G$2:$I$1306,3,0)</f>
        <v>IQRA.KHAN</v>
      </c>
    </row>
    <row r="157" spans="1:22">
      <c r="A157" s="91">
        <v>156</v>
      </c>
      <c r="B157" s="91" t="s">
        <v>39</v>
      </c>
      <c r="C157" s="92" t="s">
        <v>1954</v>
      </c>
      <c r="D157" s="92" t="s">
        <v>671</v>
      </c>
      <c r="E157" s="92" t="s">
        <v>1955</v>
      </c>
      <c r="F157" s="92" t="s">
        <v>1956</v>
      </c>
      <c r="G157" s="92" t="s">
        <v>18</v>
      </c>
      <c r="H157" s="92" t="s">
        <v>1957</v>
      </c>
      <c r="I157" s="92" t="s">
        <v>1958</v>
      </c>
      <c r="J157" s="92"/>
      <c r="K157" s="92"/>
      <c r="L157" s="92" t="s">
        <v>1959</v>
      </c>
      <c r="M157" s="92" t="s">
        <v>1960</v>
      </c>
      <c r="N157" s="92" t="s">
        <v>813</v>
      </c>
      <c r="O157" s="92" t="s">
        <v>1815</v>
      </c>
      <c r="P157" s="92" t="s">
        <v>153</v>
      </c>
      <c r="Q157" s="92" t="s">
        <v>1961</v>
      </c>
      <c r="R157" s="93" t="s">
        <v>17</v>
      </c>
      <c r="S157" s="93">
        <v>174240</v>
      </c>
      <c r="T157" s="90" t="s">
        <v>41</v>
      </c>
      <c r="U157" s="90" t="str">
        <f>VLOOKUP(I157,'[1]Removal Report'!$G$2:$I$1306,2,0)</f>
        <v>31-Jan-2026</v>
      </c>
      <c r="V157" s="90" t="str">
        <f>VLOOKUP(I157,'[1]Removal Report'!$G$2:$I$1306,3,0)</f>
        <v>IQRA.KHAN</v>
      </c>
    </row>
    <row r="158" spans="1:22">
      <c r="A158" s="91">
        <v>157</v>
      </c>
      <c r="B158" s="91" t="s">
        <v>39</v>
      </c>
      <c r="C158" s="92" t="s">
        <v>1962</v>
      </c>
      <c r="D158" s="92" t="s">
        <v>659</v>
      </c>
      <c r="E158" s="92" t="s">
        <v>1963</v>
      </c>
      <c r="F158" s="92" t="s">
        <v>1964</v>
      </c>
      <c r="G158" s="92" t="s">
        <v>10</v>
      </c>
      <c r="H158" s="92" t="s">
        <v>1965</v>
      </c>
      <c r="I158" s="92" t="s">
        <v>1966</v>
      </c>
      <c r="J158" s="92"/>
      <c r="K158" s="92"/>
      <c r="L158" s="92" t="s">
        <v>1967</v>
      </c>
      <c r="M158" s="92" t="s">
        <v>1968</v>
      </c>
      <c r="N158" s="92" t="s">
        <v>813</v>
      </c>
      <c r="O158" s="92" t="s">
        <v>1815</v>
      </c>
      <c r="P158" s="92" t="s">
        <v>153</v>
      </c>
      <c r="Q158" s="92" t="s">
        <v>1969</v>
      </c>
      <c r="R158" s="93" t="s">
        <v>17</v>
      </c>
      <c r="S158" s="93">
        <v>353679</v>
      </c>
      <c r="T158" s="90" t="s">
        <v>41</v>
      </c>
      <c r="U158" s="90" t="str">
        <f>VLOOKUP(I158,'[1]Removal Report'!$G$2:$I$1306,2,0)</f>
        <v>30-Jan-2026</v>
      </c>
      <c r="V158" s="90" t="str">
        <f>VLOOKUP(I158,'[1]Removal Report'!$G$2:$I$1306,3,0)</f>
        <v>IQRA.KHAN</v>
      </c>
    </row>
    <row r="159" spans="1:22">
      <c r="A159" s="91">
        <v>158</v>
      </c>
      <c r="B159" s="91" t="s">
        <v>39</v>
      </c>
      <c r="C159" s="92" t="s">
        <v>1970</v>
      </c>
      <c r="D159" s="92" t="s">
        <v>671</v>
      </c>
      <c r="E159" s="92" t="s">
        <v>1971</v>
      </c>
      <c r="F159" s="92" t="s">
        <v>1972</v>
      </c>
      <c r="G159" s="92" t="s">
        <v>22</v>
      </c>
      <c r="H159" s="92" t="s">
        <v>1973</v>
      </c>
      <c r="I159" s="92" t="s">
        <v>1974</v>
      </c>
      <c r="J159" s="92"/>
      <c r="K159" s="92"/>
      <c r="L159" s="92" t="s">
        <v>1975</v>
      </c>
      <c r="M159" s="92" t="s">
        <v>1976</v>
      </c>
      <c r="N159" s="92" t="s">
        <v>666</v>
      </c>
      <c r="O159" s="92" t="s">
        <v>1815</v>
      </c>
      <c r="P159" s="92" t="s">
        <v>153</v>
      </c>
      <c r="Q159" s="92" t="s">
        <v>1977</v>
      </c>
      <c r="R159" s="93" t="s">
        <v>17</v>
      </c>
      <c r="S159" s="93">
        <v>218508</v>
      </c>
      <c r="T159" s="90" t="s">
        <v>41</v>
      </c>
      <c r="U159" s="90" t="str">
        <f>VLOOKUP(I159,'[1]Removal Report'!$G$2:$I$1306,2,0)</f>
        <v>28-Jan-2026</v>
      </c>
      <c r="V159" s="90" t="str">
        <f>VLOOKUP(I159,'[1]Removal Report'!$G$2:$I$1306,3,0)</f>
        <v>IQRA.KHAN</v>
      </c>
    </row>
    <row r="160" spans="1:22">
      <c r="A160" s="91">
        <v>159</v>
      </c>
      <c r="B160" s="91" t="s">
        <v>39</v>
      </c>
      <c r="C160" s="92" t="s">
        <v>1978</v>
      </c>
      <c r="D160" s="92" t="s">
        <v>767</v>
      </c>
      <c r="E160" s="92" t="s">
        <v>1979</v>
      </c>
      <c r="F160" s="92" t="s">
        <v>1980</v>
      </c>
      <c r="G160" s="92" t="s">
        <v>10</v>
      </c>
      <c r="H160" s="92" t="s">
        <v>1981</v>
      </c>
      <c r="I160" s="92" t="s">
        <v>1982</v>
      </c>
      <c r="J160" s="92"/>
      <c r="K160" s="92"/>
      <c r="L160" s="92" t="s">
        <v>1983</v>
      </c>
      <c r="M160" s="92" t="s">
        <v>900</v>
      </c>
      <c r="N160" s="92" t="s">
        <v>666</v>
      </c>
      <c r="O160" s="92" t="s">
        <v>1815</v>
      </c>
      <c r="P160" s="92" t="s">
        <v>153</v>
      </c>
      <c r="Q160" s="92" t="s">
        <v>1985</v>
      </c>
      <c r="R160" s="93" t="s">
        <v>17</v>
      </c>
      <c r="S160" s="93">
        <v>287467</v>
      </c>
      <c r="T160" s="90" t="s">
        <v>41</v>
      </c>
      <c r="U160" s="90" t="str">
        <f>VLOOKUP(I160,'[1]Removal Report'!$G$2:$I$1306,2,0)</f>
        <v>29-Jan-2026</v>
      </c>
      <c r="V160" s="90" t="str">
        <f>VLOOKUP(I160,'[1]Removal Report'!$G$2:$I$1306,3,0)</f>
        <v>IQRA.KHAN</v>
      </c>
    </row>
    <row r="161" spans="1:22">
      <c r="A161" s="91">
        <v>160</v>
      </c>
      <c r="B161" s="91" t="s">
        <v>39</v>
      </c>
      <c r="C161" s="92" t="s">
        <v>1986</v>
      </c>
      <c r="D161" s="92" t="s">
        <v>682</v>
      </c>
      <c r="E161" s="92" t="s">
        <v>1987</v>
      </c>
      <c r="F161" s="92" t="s">
        <v>1988</v>
      </c>
      <c r="G161" s="92" t="s">
        <v>4</v>
      </c>
      <c r="H161" s="92" t="s">
        <v>1989</v>
      </c>
      <c r="I161" s="92" t="s">
        <v>1990</v>
      </c>
      <c r="J161" s="92"/>
      <c r="K161" s="92"/>
      <c r="L161" s="92" t="s">
        <v>1991</v>
      </c>
      <c r="M161" s="92" t="s">
        <v>1992</v>
      </c>
      <c r="N161" s="92" t="s">
        <v>1776</v>
      </c>
      <c r="O161" s="92" t="s">
        <v>1815</v>
      </c>
      <c r="P161" s="92" t="s">
        <v>153</v>
      </c>
      <c r="Q161" s="92" t="s">
        <v>1993</v>
      </c>
      <c r="R161" s="93" t="s">
        <v>17</v>
      </c>
      <c r="S161" s="93">
        <v>326888</v>
      </c>
      <c r="T161" s="90" t="s">
        <v>41</v>
      </c>
      <c r="U161" s="90" t="str">
        <f>VLOOKUP(I161,'[1]Removal Report'!$G$2:$I$1306,2,0)</f>
        <v>30-Jan-2026</v>
      </c>
      <c r="V161" s="90" t="str">
        <f>VLOOKUP(I161,'[1]Removal Report'!$G$2:$I$1306,3,0)</f>
        <v>IQRA.KHAN</v>
      </c>
    </row>
    <row r="162" spans="1:22">
      <c r="A162" s="91">
        <v>161</v>
      </c>
      <c r="B162" s="91" t="s">
        <v>39</v>
      </c>
      <c r="C162" s="92" t="s">
        <v>1994</v>
      </c>
      <c r="D162" s="92" t="s">
        <v>671</v>
      </c>
      <c r="E162" s="92" t="s">
        <v>1995</v>
      </c>
      <c r="F162" s="92" t="s">
        <v>1996</v>
      </c>
      <c r="G162" s="92" t="s">
        <v>18</v>
      </c>
      <c r="H162" s="92" t="s">
        <v>1997</v>
      </c>
      <c r="I162" s="92" t="s">
        <v>1998</v>
      </c>
      <c r="J162" s="92"/>
      <c r="K162" s="92"/>
      <c r="L162" s="92" t="s">
        <v>1999</v>
      </c>
      <c r="M162" s="92" t="s">
        <v>2000</v>
      </c>
      <c r="N162" s="92" t="s">
        <v>813</v>
      </c>
      <c r="O162" s="92" t="s">
        <v>1815</v>
      </c>
      <c r="P162" s="92" t="s">
        <v>153</v>
      </c>
      <c r="Q162" s="92" t="s">
        <v>2001</v>
      </c>
      <c r="R162" s="93" t="s">
        <v>17</v>
      </c>
      <c r="S162" s="93">
        <v>266971</v>
      </c>
      <c r="T162" s="90" t="s">
        <v>41</v>
      </c>
      <c r="U162" s="90" t="str">
        <f>VLOOKUP(I162,'[1]Removal Report'!$G$2:$I$1306,2,0)</f>
        <v>13-Jan-2026</v>
      </c>
      <c r="V162" s="90" t="str">
        <f>VLOOKUP(I162,'[1]Removal Report'!$G$2:$I$1306,3,0)</f>
        <v>IQRA.KHAN</v>
      </c>
    </row>
    <row r="163" spans="1:22">
      <c r="A163" s="91">
        <v>162</v>
      </c>
      <c r="B163" s="91" t="s">
        <v>39</v>
      </c>
      <c r="C163" s="92" t="s">
        <v>2002</v>
      </c>
      <c r="D163" s="92" t="s">
        <v>671</v>
      </c>
      <c r="E163" s="92" t="s">
        <v>2003</v>
      </c>
      <c r="F163" s="92" t="s">
        <v>1059</v>
      </c>
      <c r="G163" s="92" t="s">
        <v>209</v>
      </c>
      <c r="H163" s="92" t="s">
        <v>2004</v>
      </c>
      <c r="I163" s="92" t="s">
        <v>2005</v>
      </c>
      <c r="J163" s="92"/>
      <c r="K163" s="92"/>
      <c r="L163" s="92" t="s">
        <v>1062</v>
      </c>
      <c r="M163" s="92" t="s">
        <v>2006</v>
      </c>
      <c r="N163" s="92" t="s">
        <v>691</v>
      </c>
      <c r="O163" s="92" t="s">
        <v>1065</v>
      </c>
      <c r="P163" s="92" t="s">
        <v>153</v>
      </c>
      <c r="Q163" s="92" t="s">
        <v>2007</v>
      </c>
      <c r="R163" s="93" t="s">
        <v>17</v>
      </c>
      <c r="S163" s="93">
        <v>286001</v>
      </c>
      <c r="T163" s="90" t="s">
        <v>41</v>
      </c>
      <c r="U163" s="90" t="str">
        <f>VLOOKUP(I163,'[1]Removal Report'!$G$2:$I$1306,2,0)</f>
        <v>12-Jan-2026</v>
      </c>
      <c r="V163" s="90" t="str">
        <f>VLOOKUP(I163,'[1]Removal Report'!$G$2:$I$1306,3,0)</f>
        <v>IQRA.KHAN</v>
      </c>
    </row>
    <row r="164" spans="1:22">
      <c r="A164" s="91">
        <v>163</v>
      </c>
      <c r="B164" s="91" t="s">
        <v>39</v>
      </c>
      <c r="C164" s="92" t="s">
        <v>2008</v>
      </c>
      <c r="D164" s="92" t="s">
        <v>682</v>
      </c>
      <c r="E164" s="92" t="s">
        <v>2009</v>
      </c>
      <c r="F164" s="92" t="s">
        <v>2010</v>
      </c>
      <c r="G164" s="92" t="s">
        <v>7</v>
      </c>
      <c r="H164" s="92" t="s">
        <v>2011</v>
      </c>
      <c r="I164" s="92" t="s">
        <v>2012</v>
      </c>
      <c r="J164" s="92"/>
      <c r="K164" s="92"/>
      <c r="L164" s="92" t="s">
        <v>2013</v>
      </c>
      <c r="M164" s="92" t="s">
        <v>2014</v>
      </c>
      <c r="N164" s="92" t="s">
        <v>813</v>
      </c>
      <c r="O164" s="92" t="s">
        <v>998</v>
      </c>
      <c r="P164" s="92" t="s">
        <v>153</v>
      </c>
      <c r="Q164" s="92" t="s">
        <v>2015</v>
      </c>
      <c r="R164" s="93" t="s">
        <v>17</v>
      </c>
      <c r="S164" s="93">
        <v>253227</v>
      </c>
      <c r="T164" s="90" t="s">
        <v>41</v>
      </c>
      <c r="U164" s="90" t="str">
        <f>VLOOKUP(I164,'[1]Removal Report'!$G$2:$I$1306,2,0)</f>
        <v>30-Jan-2026</v>
      </c>
      <c r="V164" s="90" t="str">
        <f>VLOOKUP(I164,'[1]Removal Report'!$G$2:$I$1306,3,0)</f>
        <v>IQRA.KHAN</v>
      </c>
    </row>
    <row r="165" spans="1:22">
      <c r="A165" s="91">
        <v>164</v>
      </c>
      <c r="B165" s="91" t="s">
        <v>39</v>
      </c>
      <c r="C165" s="92" t="s">
        <v>2016</v>
      </c>
      <c r="D165" s="92" t="s">
        <v>671</v>
      </c>
      <c r="E165" s="92" t="s">
        <v>2017</v>
      </c>
      <c r="F165" s="92" t="s">
        <v>2018</v>
      </c>
      <c r="G165" s="92" t="s">
        <v>4</v>
      </c>
      <c r="H165" s="92" t="s">
        <v>2019</v>
      </c>
      <c r="I165" s="92" t="s">
        <v>2020</v>
      </c>
      <c r="J165" s="92"/>
      <c r="K165" s="92"/>
      <c r="L165" s="92" t="s">
        <v>2021</v>
      </c>
      <c r="M165" s="92" t="s">
        <v>2022</v>
      </c>
      <c r="N165" s="92" t="s">
        <v>666</v>
      </c>
      <c r="O165" s="92" t="s">
        <v>1815</v>
      </c>
      <c r="P165" s="92" t="s">
        <v>153</v>
      </c>
      <c r="Q165" s="92" t="s">
        <v>2023</v>
      </c>
      <c r="R165" s="93" t="s">
        <v>17</v>
      </c>
      <c r="S165" s="93">
        <v>274801</v>
      </c>
      <c r="T165" s="90" t="s">
        <v>41</v>
      </c>
      <c r="U165" s="90" t="str">
        <f>VLOOKUP(I165,'[1]Removal Report'!$G$2:$I$1306,2,0)</f>
        <v>31-Jan-2026</v>
      </c>
      <c r="V165" s="90" t="str">
        <f>VLOOKUP(I165,'[1]Removal Report'!$G$2:$I$1306,3,0)</f>
        <v>IQRA.KHAN</v>
      </c>
    </row>
    <row r="166" spans="1:22">
      <c r="A166" s="91">
        <v>165</v>
      </c>
      <c r="B166" s="91" t="s">
        <v>39</v>
      </c>
      <c r="C166" s="92" t="s">
        <v>2024</v>
      </c>
      <c r="D166" s="92" t="s">
        <v>659</v>
      </c>
      <c r="E166" s="92" t="s">
        <v>2025</v>
      </c>
      <c r="F166" s="92" t="s">
        <v>2026</v>
      </c>
      <c r="G166" s="92" t="s">
        <v>4</v>
      </c>
      <c r="H166" s="92" t="s">
        <v>2027</v>
      </c>
      <c r="I166" s="92" t="s">
        <v>2028</v>
      </c>
      <c r="J166" s="92"/>
      <c r="K166" s="92"/>
      <c r="L166" s="92" t="s">
        <v>2029</v>
      </c>
      <c r="M166" s="92" t="s">
        <v>2030</v>
      </c>
      <c r="N166" s="92" t="s">
        <v>666</v>
      </c>
      <c r="O166" s="92" t="s">
        <v>1815</v>
      </c>
      <c r="P166" s="92" t="s">
        <v>153</v>
      </c>
      <c r="Q166" s="92" t="s">
        <v>2031</v>
      </c>
      <c r="R166" s="93" t="s">
        <v>17</v>
      </c>
      <c r="S166" s="93">
        <v>236883</v>
      </c>
      <c r="T166" s="90" t="s">
        <v>41</v>
      </c>
      <c r="U166" s="90" t="str">
        <f>VLOOKUP(I166,'[1]Removal Report'!$G$2:$I$1306,2,0)</f>
        <v>27-Jan-2026</v>
      </c>
      <c r="V166" s="90" t="str">
        <f>VLOOKUP(I166,'[1]Removal Report'!$G$2:$I$1306,3,0)</f>
        <v>IQRA.KHAN</v>
      </c>
    </row>
    <row r="167" spans="1:22">
      <c r="A167" s="91">
        <v>166</v>
      </c>
      <c r="B167" s="91" t="s">
        <v>39</v>
      </c>
      <c r="C167" s="92" t="s">
        <v>2032</v>
      </c>
      <c r="D167" s="92" t="s">
        <v>659</v>
      </c>
      <c r="E167" s="92" t="s">
        <v>2033</v>
      </c>
      <c r="F167" s="92" t="s">
        <v>2034</v>
      </c>
      <c r="G167" s="92" t="s">
        <v>13</v>
      </c>
      <c r="H167" s="92" t="s">
        <v>2035</v>
      </c>
      <c r="I167" s="92" t="s">
        <v>2033</v>
      </c>
      <c r="J167" s="92"/>
      <c r="K167" s="92"/>
      <c r="L167" s="92" t="s">
        <v>2036</v>
      </c>
      <c r="M167" s="92" t="s">
        <v>2037</v>
      </c>
      <c r="N167" s="92" t="s">
        <v>666</v>
      </c>
      <c r="O167" s="92" t="s">
        <v>1815</v>
      </c>
      <c r="P167" s="92" t="s">
        <v>153</v>
      </c>
      <c r="Q167" s="92" t="s">
        <v>2038</v>
      </c>
      <c r="R167" s="93" t="s">
        <v>17</v>
      </c>
      <c r="S167" s="93">
        <v>339119</v>
      </c>
      <c r="T167" s="90" t="s">
        <v>41</v>
      </c>
      <c r="U167" s="90" t="str">
        <f>VLOOKUP(I167,'[1]Removal Report'!$G$2:$I$1306,2,0)</f>
        <v>9-Jan-2026</v>
      </c>
      <c r="V167" s="90" t="str">
        <f>VLOOKUP(I167,'[1]Removal Report'!$G$2:$I$1306,3,0)</f>
        <v>IQRA.KHAN</v>
      </c>
    </row>
    <row r="168" spans="1:22">
      <c r="A168" s="91">
        <v>167</v>
      </c>
      <c r="B168" s="91" t="s">
        <v>39</v>
      </c>
      <c r="C168" s="92" t="s">
        <v>2039</v>
      </c>
      <c r="D168" s="92" t="s">
        <v>682</v>
      </c>
      <c r="E168" s="92" t="s">
        <v>2040</v>
      </c>
      <c r="F168" s="92" t="s">
        <v>2041</v>
      </c>
      <c r="G168" s="92" t="s">
        <v>32</v>
      </c>
      <c r="H168" s="92" t="s">
        <v>2042</v>
      </c>
      <c r="I168" s="92" t="s">
        <v>2043</v>
      </c>
      <c r="J168" s="92"/>
      <c r="K168" s="92"/>
      <c r="L168" s="92" t="s">
        <v>2044</v>
      </c>
      <c r="M168" s="92" t="s">
        <v>2045</v>
      </c>
      <c r="N168" s="92" t="s">
        <v>1396</v>
      </c>
      <c r="O168" s="92" t="s">
        <v>1815</v>
      </c>
      <c r="P168" s="92" t="s">
        <v>153</v>
      </c>
      <c r="Q168" s="92" t="s">
        <v>2046</v>
      </c>
      <c r="R168" s="93" t="s">
        <v>17</v>
      </c>
      <c r="S168" s="93">
        <v>302044</v>
      </c>
      <c r="T168" s="90" t="s">
        <v>41</v>
      </c>
      <c r="U168" s="90" t="str">
        <f>VLOOKUP(I168,'[1]Removal Report'!$G$2:$I$1306,2,0)</f>
        <v>27-Jan-2026</v>
      </c>
      <c r="V168" s="90" t="str">
        <f>VLOOKUP(I168,'[1]Removal Report'!$G$2:$I$1306,3,0)</f>
        <v>IQRA.KHAN</v>
      </c>
    </row>
    <row r="169" spans="1:22">
      <c r="A169" s="91">
        <v>168</v>
      </c>
      <c r="B169" s="91" t="s">
        <v>39</v>
      </c>
      <c r="C169" s="92" t="s">
        <v>2047</v>
      </c>
      <c r="D169" s="92" t="s">
        <v>682</v>
      </c>
      <c r="E169" s="92" t="s">
        <v>2048</v>
      </c>
      <c r="F169" s="92" t="s">
        <v>161</v>
      </c>
      <c r="G169" s="92" t="s">
        <v>18</v>
      </c>
      <c r="H169" s="92" t="s">
        <v>2049</v>
      </c>
      <c r="I169" s="92" t="s">
        <v>2050</v>
      </c>
      <c r="J169" s="92"/>
      <c r="K169" s="92"/>
      <c r="L169" s="92" t="s">
        <v>1370</v>
      </c>
      <c r="M169" s="92" t="s">
        <v>2051</v>
      </c>
      <c r="N169" s="92" t="s">
        <v>1396</v>
      </c>
      <c r="O169" s="92" t="s">
        <v>1815</v>
      </c>
      <c r="P169" s="92" t="s">
        <v>153</v>
      </c>
      <c r="Q169" s="92" t="s">
        <v>2052</v>
      </c>
      <c r="R169" s="93" t="s">
        <v>17</v>
      </c>
      <c r="S169" s="93">
        <v>260905</v>
      </c>
      <c r="T169" s="90" t="s">
        <v>41</v>
      </c>
      <c r="U169" s="90" t="str">
        <f>VLOOKUP(I169,'[1]Removal Report'!$G$2:$I$1306,2,0)</f>
        <v>27-Jan-2026</v>
      </c>
      <c r="V169" s="90" t="str">
        <f>VLOOKUP(I169,'[1]Removal Report'!$G$2:$I$1306,3,0)</f>
        <v>IQRA.KHAN</v>
      </c>
    </row>
    <row r="170" spans="1:22">
      <c r="A170" s="91">
        <v>169</v>
      </c>
      <c r="B170" s="91" t="s">
        <v>39</v>
      </c>
      <c r="C170" s="92" t="s">
        <v>2053</v>
      </c>
      <c r="D170" s="92" t="s">
        <v>671</v>
      </c>
      <c r="E170" s="92" t="s">
        <v>2054</v>
      </c>
      <c r="F170" s="92" t="s">
        <v>2055</v>
      </c>
      <c r="G170" s="92" t="s">
        <v>30</v>
      </c>
      <c r="H170" s="92" t="s">
        <v>2056</v>
      </c>
      <c r="I170" s="92" t="s">
        <v>2057</v>
      </c>
      <c r="J170" s="92"/>
      <c r="K170" s="92"/>
      <c r="L170" s="92" t="s">
        <v>2058</v>
      </c>
      <c r="M170" s="92" t="s">
        <v>2059</v>
      </c>
      <c r="N170" s="92" t="s">
        <v>813</v>
      </c>
      <c r="O170" s="92" t="s">
        <v>1815</v>
      </c>
      <c r="P170" s="92" t="s">
        <v>153</v>
      </c>
      <c r="Q170" s="92" t="s">
        <v>2060</v>
      </c>
      <c r="R170" s="93" t="s">
        <v>17</v>
      </c>
      <c r="S170" s="93">
        <v>203376</v>
      </c>
      <c r="T170" s="90" t="s">
        <v>41</v>
      </c>
      <c r="U170" s="90" t="str">
        <f>VLOOKUP(I170,'[1]Removal Report'!$G$2:$I$1306,2,0)</f>
        <v>20-Jan-2026</v>
      </c>
      <c r="V170" s="90" t="str">
        <f>VLOOKUP(I170,'[1]Removal Report'!$G$2:$I$1306,3,0)</f>
        <v>IQRA.KHAN</v>
      </c>
    </row>
    <row r="171" spans="1:22">
      <c r="A171" s="91">
        <v>170</v>
      </c>
      <c r="B171" s="91" t="s">
        <v>39</v>
      </c>
      <c r="C171" s="92" t="s">
        <v>2061</v>
      </c>
      <c r="D171" s="92" t="s">
        <v>671</v>
      </c>
      <c r="E171" s="92" t="s">
        <v>2062</v>
      </c>
      <c r="F171" s="92" t="s">
        <v>2063</v>
      </c>
      <c r="G171" s="92" t="s">
        <v>18</v>
      </c>
      <c r="H171" s="92" t="s">
        <v>2064</v>
      </c>
      <c r="I171" s="92" t="s">
        <v>2065</v>
      </c>
      <c r="J171" s="92"/>
      <c r="K171" s="92"/>
      <c r="L171" s="92" t="s">
        <v>2066</v>
      </c>
      <c r="M171" s="92" t="s">
        <v>2067</v>
      </c>
      <c r="N171" s="92" t="s">
        <v>2069</v>
      </c>
      <c r="O171" s="92" t="s">
        <v>1815</v>
      </c>
      <c r="P171" s="92" t="s">
        <v>153</v>
      </c>
      <c r="Q171" s="92" t="s">
        <v>2070</v>
      </c>
      <c r="R171" s="93" t="s">
        <v>17</v>
      </c>
      <c r="S171" s="93">
        <v>301194</v>
      </c>
      <c r="T171" s="90" t="s">
        <v>41</v>
      </c>
      <c r="U171" s="90" t="str">
        <f>VLOOKUP(I171,'[1]Removal Report'!$G$2:$I$1306,2,0)</f>
        <v>20-Jan-2026</v>
      </c>
      <c r="V171" s="90" t="str">
        <f>VLOOKUP(I171,'[1]Removal Report'!$G$2:$I$1306,3,0)</f>
        <v>IQRA.KHAN</v>
      </c>
    </row>
    <row r="172" spans="1:22">
      <c r="A172" s="91">
        <v>171</v>
      </c>
      <c r="B172" s="91" t="s">
        <v>39</v>
      </c>
      <c r="C172" s="92" t="s">
        <v>2071</v>
      </c>
      <c r="D172" s="92" t="s">
        <v>682</v>
      </c>
      <c r="E172" s="92" t="s">
        <v>2072</v>
      </c>
      <c r="F172" s="92" t="s">
        <v>2073</v>
      </c>
      <c r="G172" s="92" t="s">
        <v>4</v>
      </c>
      <c r="H172" s="92" t="s">
        <v>2074</v>
      </c>
      <c r="I172" s="92" t="s">
        <v>2072</v>
      </c>
      <c r="J172" s="92"/>
      <c r="K172" s="92"/>
      <c r="L172" s="92" t="s">
        <v>2075</v>
      </c>
      <c r="M172" s="92" t="s">
        <v>2076</v>
      </c>
      <c r="N172" s="92" t="s">
        <v>666</v>
      </c>
      <c r="O172" s="92" t="s">
        <v>1815</v>
      </c>
      <c r="P172" s="92" t="s">
        <v>153</v>
      </c>
      <c r="Q172" s="92" t="s">
        <v>2078</v>
      </c>
      <c r="R172" s="93" t="s">
        <v>17</v>
      </c>
      <c r="S172" s="93">
        <v>347611</v>
      </c>
      <c r="T172" s="90" t="s">
        <v>41</v>
      </c>
      <c r="U172" s="90" t="str">
        <f>VLOOKUP(I172,'[1]Removal Report'!$G$2:$I$1306,2,0)</f>
        <v>21-Jan-2026</v>
      </c>
      <c r="V172" s="90" t="str">
        <f>VLOOKUP(I172,'[1]Removal Report'!$G$2:$I$1306,3,0)</f>
        <v>IQRA.KHAN</v>
      </c>
    </row>
    <row r="173" spans="1:22">
      <c r="A173" s="91">
        <v>172</v>
      </c>
      <c r="B173" s="91" t="s">
        <v>39</v>
      </c>
      <c r="C173" s="92" t="s">
        <v>2079</v>
      </c>
      <c r="D173" s="92" t="s">
        <v>855</v>
      </c>
      <c r="E173" s="92" t="s">
        <v>2080</v>
      </c>
      <c r="F173" s="92" t="s">
        <v>2081</v>
      </c>
      <c r="G173" s="92" t="s">
        <v>4</v>
      </c>
      <c r="H173" s="92" t="s">
        <v>2082</v>
      </c>
      <c r="I173" s="92" t="s">
        <v>2083</v>
      </c>
      <c r="J173" s="92"/>
      <c r="K173" s="92"/>
      <c r="L173" s="92" t="s">
        <v>2084</v>
      </c>
      <c r="M173" s="92" t="s">
        <v>2085</v>
      </c>
      <c r="N173" s="92" t="s">
        <v>1251</v>
      </c>
      <c r="O173" s="92" t="s">
        <v>2086</v>
      </c>
      <c r="P173" s="92" t="s">
        <v>153</v>
      </c>
      <c r="Q173" s="92" t="s">
        <v>2087</v>
      </c>
      <c r="R173" s="93" t="s">
        <v>17</v>
      </c>
      <c r="S173" s="93">
        <v>204359</v>
      </c>
      <c r="T173" s="90" t="s">
        <v>41</v>
      </c>
      <c r="U173" s="90" t="str">
        <f>VLOOKUP(I173,'[1]Removal Report'!$G$2:$I$1306,2,0)</f>
        <v>20-Jan-2026</v>
      </c>
      <c r="V173" s="90" t="str">
        <f>VLOOKUP(I173,'[1]Removal Report'!$G$2:$I$1306,3,0)</f>
        <v>IQRA.KHAN</v>
      </c>
    </row>
    <row r="174" spans="1:22">
      <c r="A174" s="91">
        <v>173</v>
      </c>
      <c r="B174" s="91" t="s">
        <v>39</v>
      </c>
      <c r="C174" s="92" t="s">
        <v>2088</v>
      </c>
      <c r="D174" s="92" t="s">
        <v>682</v>
      </c>
      <c r="E174" s="92" t="s">
        <v>2089</v>
      </c>
      <c r="F174" s="92" t="s">
        <v>2090</v>
      </c>
      <c r="G174" s="92" t="s">
        <v>10</v>
      </c>
      <c r="H174" s="92" t="s">
        <v>2091</v>
      </c>
      <c r="I174" s="92" t="s">
        <v>2092</v>
      </c>
      <c r="J174" s="92"/>
      <c r="K174" s="92"/>
      <c r="L174" s="92" t="s">
        <v>2093</v>
      </c>
      <c r="M174" s="92" t="s">
        <v>2094</v>
      </c>
      <c r="N174" s="92" t="s">
        <v>713</v>
      </c>
      <c r="O174" s="92" t="s">
        <v>2096</v>
      </c>
      <c r="P174" s="92" t="s">
        <v>157</v>
      </c>
      <c r="Q174" s="92" t="s">
        <v>2097</v>
      </c>
      <c r="R174" s="93" t="s">
        <v>17</v>
      </c>
      <c r="S174" s="93">
        <v>294369</v>
      </c>
      <c r="T174" s="90" t="s">
        <v>41</v>
      </c>
      <c r="U174" s="90" t="str">
        <f>VLOOKUP(I174,'[1]Removal Report'!$G$2:$I$1306,2,0)</f>
        <v>21-Jan-2026</v>
      </c>
      <c r="V174" s="90" t="str">
        <f>VLOOKUP(I174,'[1]Removal Report'!$G$2:$I$1306,3,0)</f>
        <v>IQRA.KHAN</v>
      </c>
    </row>
    <row r="175" spans="1:22">
      <c r="A175" s="91">
        <v>174</v>
      </c>
      <c r="B175" s="91" t="s">
        <v>39</v>
      </c>
      <c r="C175" s="92" t="s">
        <v>2098</v>
      </c>
      <c r="D175" s="92" t="s">
        <v>682</v>
      </c>
      <c r="E175" s="92" t="s">
        <v>2099</v>
      </c>
      <c r="F175" s="92" t="s">
        <v>2090</v>
      </c>
      <c r="G175" s="92" t="s">
        <v>10</v>
      </c>
      <c r="H175" s="92" t="s">
        <v>2100</v>
      </c>
      <c r="I175" s="92" t="s">
        <v>2101</v>
      </c>
      <c r="J175" s="92"/>
      <c r="K175" s="92"/>
      <c r="L175" s="92" t="s">
        <v>2102</v>
      </c>
      <c r="M175" s="92" t="s">
        <v>2103</v>
      </c>
      <c r="N175" s="92" t="s">
        <v>713</v>
      </c>
      <c r="O175" s="92" t="s">
        <v>1815</v>
      </c>
      <c r="P175" s="92" t="s">
        <v>153</v>
      </c>
      <c r="Q175" s="92" t="s">
        <v>2104</v>
      </c>
      <c r="R175" s="93" t="s">
        <v>17</v>
      </c>
      <c r="S175" s="93">
        <v>294370</v>
      </c>
      <c r="T175" s="90" t="s">
        <v>41</v>
      </c>
      <c r="U175" s="90" t="str">
        <f>VLOOKUP(I175,'[1]Removal Report'!$G$2:$I$1306,2,0)</f>
        <v>23-Jan-2026</v>
      </c>
      <c r="V175" s="90" t="str">
        <f>VLOOKUP(I175,'[1]Removal Report'!$G$2:$I$1306,3,0)</f>
        <v>IQRA.KHAN</v>
      </c>
    </row>
    <row r="176" spans="1:22">
      <c r="A176" s="91">
        <v>175</v>
      </c>
      <c r="B176" s="91" t="s">
        <v>39</v>
      </c>
      <c r="C176" s="92" t="s">
        <v>2105</v>
      </c>
      <c r="D176" s="92" t="s">
        <v>767</v>
      </c>
      <c r="E176" s="92" t="s">
        <v>605</v>
      </c>
      <c r="F176" s="92" t="s">
        <v>2106</v>
      </c>
      <c r="G176" s="92" t="s">
        <v>10</v>
      </c>
      <c r="H176" s="92" t="s">
        <v>2107</v>
      </c>
      <c r="I176" s="92" t="s">
        <v>2108</v>
      </c>
      <c r="J176" s="92"/>
      <c r="K176" s="92"/>
      <c r="L176" s="92" t="s">
        <v>2110</v>
      </c>
      <c r="M176" s="92" t="s">
        <v>2111</v>
      </c>
      <c r="N176" s="92" t="s">
        <v>794</v>
      </c>
      <c r="O176" s="92" t="s">
        <v>1815</v>
      </c>
      <c r="P176" s="92" t="s">
        <v>153</v>
      </c>
      <c r="Q176" s="92" t="s">
        <v>2112</v>
      </c>
      <c r="R176" s="93" t="s">
        <v>17</v>
      </c>
      <c r="S176" s="93">
        <v>312405</v>
      </c>
      <c r="T176" s="90" t="s">
        <v>41</v>
      </c>
      <c r="U176" s="90" t="str">
        <f>VLOOKUP(I176,'[1]Removal Report'!$G$2:$I$1306,2,0)</f>
        <v>27-Jan-2026</v>
      </c>
      <c r="V176" s="90" t="str">
        <f>VLOOKUP(I176,'[1]Removal Report'!$G$2:$I$1306,3,0)</f>
        <v>IQRA.KHAN</v>
      </c>
    </row>
    <row r="177" spans="1:22">
      <c r="A177" s="91">
        <v>176</v>
      </c>
      <c r="B177" s="91" t="s">
        <v>39</v>
      </c>
      <c r="C177" s="92" t="s">
        <v>2113</v>
      </c>
      <c r="D177" s="92" t="s">
        <v>1594</v>
      </c>
      <c r="E177" s="92" t="s">
        <v>2114</v>
      </c>
      <c r="F177" s="92" t="s">
        <v>2034</v>
      </c>
      <c r="G177" s="92" t="s">
        <v>10</v>
      </c>
      <c r="H177" s="92" t="s">
        <v>2115</v>
      </c>
      <c r="I177" s="92" t="s">
        <v>2116</v>
      </c>
      <c r="J177" s="92"/>
      <c r="K177" s="92"/>
      <c r="L177" s="92" t="s">
        <v>2117</v>
      </c>
      <c r="M177" s="92" t="s">
        <v>2118</v>
      </c>
      <c r="N177" s="92" t="s">
        <v>666</v>
      </c>
      <c r="O177" s="92" t="s">
        <v>1815</v>
      </c>
      <c r="P177" s="92" t="s">
        <v>153</v>
      </c>
      <c r="Q177" s="92" t="s">
        <v>2119</v>
      </c>
      <c r="R177" s="93" t="s">
        <v>17</v>
      </c>
      <c r="S177" s="93">
        <v>355690</v>
      </c>
      <c r="T177" s="90" t="s">
        <v>41</v>
      </c>
      <c r="U177" s="90" t="str">
        <f>VLOOKUP(I177,'[1]Removal Report'!$G$2:$I$1306,2,0)</f>
        <v>28-Jan-2026</v>
      </c>
      <c r="V177" s="90" t="str">
        <f>VLOOKUP(I177,'[1]Removal Report'!$G$2:$I$1306,3,0)</f>
        <v>IQRA.KHAN</v>
      </c>
    </row>
    <row r="178" spans="1:22">
      <c r="A178" s="91">
        <v>177</v>
      </c>
      <c r="B178" s="91" t="s">
        <v>39</v>
      </c>
      <c r="C178" s="92" t="s">
        <v>2120</v>
      </c>
      <c r="D178" s="92" t="s">
        <v>682</v>
      </c>
      <c r="E178" s="92" t="s">
        <v>2121</v>
      </c>
      <c r="F178" s="92" t="s">
        <v>2122</v>
      </c>
      <c r="G178" s="92" t="s">
        <v>32</v>
      </c>
      <c r="H178" s="92" t="s">
        <v>2121</v>
      </c>
      <c r="I178" s="92" t="s">
        <v>2123</v>
      </c>
      <c r="J178" s="92"/>
      <c r="K178" s="92"/>
      <c r="L178" s="92" t="s">
        <v>2124</v>
      </c>
      <c r="M178" s="92" t="s">
        <v>2125</v>
      </c>
      <c r="N178" s="92" t="s">
        <v>666</v>
      </c>
      <c r="O178" s="92" t="s">
        <v>1363</v>
      </c>
      <c r="P178" s="92" t="s">
        <v>153</v>
      </c>
      <c r="Q178" s="92" t="s">
        <v>2126</v>
      </c>
      <c r="R178" s="93" t="s">
        <v>17</v>
      </c>
      <c r="S178" s="93">
        <v>325270</v>
      </c>
      <c r="T178" s="90" t="s">
        <v>41</v>
      </c>
      <c r="U178" s="90" t="str">
        <f>VLOOKUP(I178,'[1]Removal Report'!$G$2:$I$1306,2,0)</f>
        <v>30-Jan-2026</v>
      </c>
      <c r="V178" s="90" t="str">
        <f>VLOOKUP(I178,'[1]Removal Report'!$G$2:$I$1306,3,0)</f>
        <v>IQRA.KHAN</v>
      </c>
    </row>
    <row r="179" spans="1:22">
      <c r="A179" s="91">
        <v>178</v>
      </c>
      <c r="B179" s="91" t="s">
        <v>39</v>
      </c>
      <c r="C179" s="92" t="s">
        <v>2127</v>
      </c>
      <c r="D179" s="92" t="s">
        <v>1263</v>
      </c>
      <c r="E179" s="92" t="s">
        <v>2128</v>
      </c>
      <c r="F179" s="92" t="s">
        <v>2129</v>
      </c>
      <c r="G179" s="92" t="s">
        <v>18</v>
      </c>
      <c r="H179" s="92" t="s">
        <v>2130</v>
      </c>
      <c r="I179" s="92" t="s">
        <v>2131</v>
      </c>
      <c r="J179" s="92"/>
      <c r="K179" s="92"/>
      <c r="L179" s="92" t="s">
        <v>2132</v>
      </c>
      <c r="M179" s="92" t="s">
        <v>2133</v>
      </c>
      <c r="N179" s="92" t="s">
        <v>666</v>
      </c>
      <c r="O179" s="92" t="s">
        <v>1815</v>
      </c>
      <c r="P179" s="92" t="s">
        <v>153</v>
      </c>
      <c r="Q179" s="92" t="s">
        <v>2134</v>
      </c>
      <c r="R179" s="93" t="s">
        <v>17</v>
      </c>
      <c r="S179" s="93">
        <v>325211</v>
      </c>
      <c r="T179" s="90" t="s">
        <v>41</v>
      </c>
      <c r="U179" s="90" t="str">
        <f>VLOOKUP(I179,'[1]Removal Report'!$G$2:$I$1306,2,0)</f>
        <v>23-Jan-2026</v>
      </c>
      <c r="V179" s="90" t="str">
        <f>VLOOKUP(I179,'[1]Removal Report'!$G$2:$I$1306,3,0)</f>
        <v>IQRA.KHAN</v>
      </c>
    </row>
    <row r="180" spans="1:22">
      <c r="A180" s="91">
        <v>179</v>
      </c>
      <c r="B180" s="91" t="s">
        <v>39</v>
      </c>
      <c r="C180" s="92" t="s">
        <v>2135</v>
      </c>
      <c r="D180" s="92" t="s">
        <v>671</v>
      </c>
      <c r="E180" s="92" t="s">
        <v>2136</v>
      </c>
      <c r="F180" s="92" t="s">
        <v>2137</v>
      </c>
      <c r="G180" s="92" t="s">
        <v>4</v>
      </c>
      <c r="H180" s="92" t="s">
        <v>2138</v>
      </c>
      <c r="I180" s="92" t="s">
        <v>2139</v>
      </c>
      <c r="J180" s="92"/>
      <c r="K180" s="92"/>
      <c r="L180" s="92" t="s">
        <v>2140</v>
      </c>
      <c r="M180" s="92" t="s">
        <v>2141</v>
      </c>
      <c r="N180" s="92" t="s">
        <v>666</v>
      </c>
      <c r="O180" s="92" t="s">
        <v>1815</v>
      </c>
      <c r="P180" s="92" t="s">
        <v>153</v>
      </c>
      <c r="Q180" s="92" t="s">
        <v>2142</v>
      </c>
      <c r="R180" s="93" t="s">
        <v>17</v>
      </c>
      <c r="S180" s="93">
        <v>319885</v>
      </c>
      <c r="T180" s="90" t="s">
        <v>41</v>
      </c>
      <c r="U180" s="90" t="str">
        <f>VLOOKUP(I180,'[1]Removal Report'!$G$2:$I$1306,2,0)</f>
        <v>23-Jan-2026</v>
      </c>
      <c r="V180" s="90" t="str">
        <f>VLOOKUP(I180,'[1]Removal Report'!$G$2:$I$1306,3,0)</f>
        <v>IQRA.KHAN</v>
      </c>
    </row>
    <row r="181" spans="1:22">
      <c r="A181" s="91">
        <v>180</v>
      </c>
      <c r="B181" s="91" t="s">
        <v>39</v>
      </c>
      <c r="C181" s="92" t="s">
        <v>2143</v>
      </c>
      <c r="D181" s="92" t="s">
        <v>855</v>
      </c>
      <c r="E181" s="92" t="s">
        <v>2144</v>
      </c>
      <c r="F181" s="92" t="s">
        <v>2145</v>
      </c>
      <c r="G181" s="92" t="s">
        <v>10</v>
      </c>
      <c r="H181" s="92" t="s">
        <v>2146</v>
      </c>
      <c r="I181" s="92" t="s">
        <v>2147</v>
      </c>
      <c r="J181" s="92"/>
      <c r="K181" s="92"/>
      <c r="L181" s="92" t="s">
        <v>2148</v>
      </c>
      <c r="M181" s="92" t="s">
        <v>2149</v>
      </c>
      <c r="N181" s="92" t="s">
        <v>666</v>
      </c>
      <c r="O181" s="92" t="s">
        <v>1815</v>
      </c>
      <c r="P181" s="92" t="s">
        <v>153</v>
      </c>
      <c r="Q181" s="92" t="s">
        <v>2150</v>
      </c>
      <c r="R181" s="93" t="s">
        <v>17</v>
      </c>
      <c r="S181" s="93">
        <v>281142</v>
      </c>
      <c r="T181" s="90" t="s">
        <v>41</v>
      </c>
      <c r="U181" s="90" t="str">
        <f>VLOOKUP(I181,'[1]Removal Report'!$G$2:$I$1306,2,0)</f>
        <v>9-Jan-2026</v>
      </c>
      <c r="V181" s="90" t="str">
        <f>VLOOKUP(I181,'[1]Removal Report'!$G$2:$I$1306,3,0)</f>
        <v>IQRA.KHAN</v>
      </c>
    </row>
    <row r="182" spans="1:22">
      <c r="A182" s="91">
        <v>181</v>
      </c>
      <c r="B182" s="91" t="s">
        <v>39</v>
      </c>
      <c r="C182" s="92" t="s">
        <v>2151</v>
      </c>
      <c r="D182" s="92" t="s">
        <v>767</v>
      </c>
      <c r="E182" s="92" t="s">
        <v>2152</v>
      </c>
      <c r="F182" s="92" t="s">
        <v>2153</v>
      </c>
      <c r="G182" s="92" t="s">
        <v>18</v>
      </c>
      <c r="H182" s="92" t="s">
        <v>2154</v>
      </c>
      <c r="I182" s="92" t="s">
        <v>2155</v>
      </c>
      <c r="J182" s="92"/>
      <c r="K182" s="92"/>
      <c r="L182" s="92" t="s">
        <v>2156</v>
      </c>
      <c r="M182" s="92" t="s">
        <v>2157</v>
      </c>
      <c r="N182" s="92" t="s">
        <v>691</v>
      </c>
      <c r="O182" s="92" t="s">
        <v>814</v>
      </c>
      <c r="P182" s="92" t="s">
        <v>153</v>
      </c>
      <c r="Q182" s="92" t="s">
        <v>2159</v>
      </c>
      <c r="R182" s="93" t="s">
        <v>17</v>
      </c>
      <c r="S182" s="93">
        <v>265899</v>
      </c>
      <c r="T182" s="90" t="s">
        <v>41</v>
      </c>
      <c r="U182" s="90" t="str">
        <f>VLOOKUP(I182,'[1]Removal Report'!$G$2:$I$1306,2,0)</f>
        <v>12-Jan-2026</v>
      </c>
      <c r="V182" s="90" t="str">
        <f>VLOOKUP(I182,'[1]Removal Report'!$G$2:$I$1306,3,0)</f>
        <v>IQRA.KHAN</v>
      </c>
    </row>
    <row r="183" spans="1:22">
      <c r="A183" s="91">
        <v>182</v>
      </c>
      <c r="B183" s="91" t="s">
        <v>39</v>
      </c>
      <c r="C183" s="92" t="s">
        <v>2160</v>
      </c>
      <c r="D183" s="92" t="s">
        <v>671</v>
      </c>
      <c r="E183" s="92" t="s">
        <v>2161</v>
      </c>
      <c r="F183" s="92" t="s">
        <v>2162</v>
      </c>
      <c r="G183" s="92" t="s">
        <v>4</v>
      </c>
      <c r="H183" s="92" t="s">
        <v>2163</v>
      </c>
      <c r="I183" s="92" t="s">
        <v>2164</v>
      </c>
      <c r="J183" s="92"/>
      <c r="K183" s="92"/>
      <c r="L183" s="92" t="s">
        <v>2165</v>
      </c>
      <c r="M183" s="92" t="s">
        <v>2166</v>
      </c>
      <c r="N183" s="92" t="s">
        <v>666</v>
      </c>
      <c r="O183" s="92" t="s">
        <v>1815</v>
      </c>
      <c r="P183" s="92" t="s">
        <v>153</v>
      </c>
      <c r="Q183" s="92" t="s">
        <v>2167</v>
      </c>
      <c r="R183" s="93" t="s">
        <v>17</v>
      </c>
      <c r="S183" s="93">
        <v>205538</v>
      </c>
      <c r="T183" s="90" t="s">
        <v>41</v>
      </c>
      <c r="U183" s="90" t="str">
        <f>VLOOKUP(I183,'[1]Removal Report'!$G$2:$I$1306,2,0)</f>
        <v>9-Jan-2026</v>
      </c>
      <c r="V183" s="90" t="str">
        <f>VLOOKUP(I183,'[1]Removal Report'!$G$2:$I$1306,3,0)</f>
        <v>IQRA.KHAN</v>
      </c>
    </row>
    <row r="184" spans="1:22">
      <c r="A184" s="91">
        <v>183</v>
      </c>
      <c r="B184" s="91" t="s">
        <v>39</v>
      </c>
      <c r="C184" s="92" t="s">
        <v>2168</v>
      </c>
      <c r="D184" s="92" t="s">
        <v>682</v>
      </c>
      <c r="E184" s="92" t="s">
        <v>2169</v>
      </c>
      <c r="F184" s="92" t="s">
        <v>1059</v>
      </c>
      <c r="G184" s="92" t="s">
        <v>209</v>
      </c>
      <c r="H184" s="92" t="s">
        <v>2170</v>
      </c>
      <c r="I184" s="92" t="s">
        <v>2171</v>
      </c>
      <c r="J184" s="92"/>
      <c r="K184" s="92"/>
      <c r="L184" s="92" t="s">
        <v>1452</v>
      </c>
      <c r="M184" s="92" t="s">
        <v>2172</v>
      </c>
      <c r="N184" s="92" t="s">
        <v>691</v>
      </c>
      <c r="O184" s="92" t="s">
        <v>1065</v>
      </c>
      <c r="P184" s="92" t="s">
        <v>153</v>
      </c>
      <c r="Q184" s="92" t="s">
        <v>2173</v>
      </c>
      <c r="R184" s="93" t="s">
        <v>17</v>
      </c>
      <c r="S184" s="93">
        <v>287357</v>
      </c>
      <c r="T184" s="90" t="s">
        <v>41</v>
      </c>
      <c r="U184" s="90" t="str">
        <f>VLOOKUP(I184,'[1]Removal Report'!$G$2:$I$1306,2,0)</f>
        <v>12-Jan-2026</v>
      </c>
      <c r="V184" s="90" t="str">
        <f>VLOOKUP(I184,'[1]Removal Report'!$G$2:$I$1306,3,0)</f>
        <v>IQRA.KHAN</v>
      </c>
    </row>
    <row r="185" spans="1:22">
      <c r="A185" s="91">
        <v>184</v>
      </c>
      <c r="B185" s="91" t="s">
        <v>39</v>
      </c>
      <c r="C185" s="92" t="s">
        <v>2174</v>
      </c>
      <c r="D185" s="92" t="s">
        <v>671</v>
      </c>
      <c r="E185" s="92" t="s">
        <v>2175</v>
      </c>
      <c r="F185" s="92" t="s">
        <v>2176</v>
      </c>
      <c r="G185" s="92" t="s">
        <v>10</v>
      </c>
      <c r="H185" s="92" t="s">
        <v>2177</v>
      </c>
      <c r="I185" s="92" t="s">
        <v>2178</v>
      </c>
      <c r="J185" s="92"/>
      <c r="K185" s="92"/>
      <c r="L185" s="92" t="s">
        <v>2179</v>
      </c>
      <c r="M185" s="92" t="s">
        <v>2180</v>
      </c>
      <c r="N185" s="92" t="s">
        <v>666</v>
      </c>
      <c r="O185" s="92" t="s">
        <v>1815</v>
      </c>
      <c r="P185" s="92" t="s">
        <v>153</v>
      </c>
      <c r="Q185" s="92" t="s">
        <v>2181</v>
      </c>
      <c r="R185" s="93" t="s">
        <v>17</v>
      </c>
      <c r="S185" s="93">
        <v>249760</v>
      </c>
      <c r="T185" s="90" t="s">
        <v>41</v>
      </c>
      <c r="U185" s="90" t="str">
        <f>VLOOKUP(I185,'[1]Removal Report'!$G$2:$I$1306,2,0)</f>
        <v>20-Jan-2026</v>
      </c>
      <c r="V185" s="90" t="str">
        <f>VLOOKUP(I185,'[1]Removal Report'!$G$2:$I$1306,3,0)</f>
        <v>IQRA.KHAN</v>
      </c>
    </row>
    <row r="186" spans="1:22">
      <c r="A186" s="91">
        <v>185</v>
      </c>
      <c r="B186" s="91" t="s">
        <v>39</v>
      </c>
      <c r="C186" s="92" t="s">
        <v>2182</v>
      </c>
      <c r="D186" s="92" t="s">
        <v>671</v>
      </c>
      <c r="E186" s="92" t="s">
        <v>2183</v>
      </c>
      <c r="F186" s="92" t="s">
        <v>2184</v>
      </c>
      <c r="G186" s="92" t="s">
        <v>27</v>
      </c>
      <c r="H186" s="92" t="s">
        <v>2185</v>
      </c>
      <c r="I186" s="92" t="s">
        <v>2186</v>
      </c>
      <c r="J186" s="92"/>
      <c r="K186" s="92"/>
      <c r="L186" s="92" t="s">
        <v>2187</v>
      </c>
      <c r="M186" s="92" t="s">
        <v>2188</v>
      </c>
      <c r="N186" s="92" t="s">
        <v>1396</v>
      </c>
      <c r="O186" s="92" t="s">
        <v>1815</v>
      </c>
      <c r="P186" s="92" t="s">
        <v>153</v>
      </c>
      <c r="Q186" s="92" t="s">
        <v>2189</v>
      </c>
      <c r="R186" s="93" t="s">
        <v>17</v>
      </c>
      <c r="S186" s="93">
        <v>324777</v>
      </c>
      <c r="T186" s="90" t="s">
        <v>41</v>
      </c>
      <c r="U186" s="90" t="str">
        <f>VLOOKUP(I186,'[1]Removal Report'!$G$2:$I$1306,2,0)</f>
        <v>15-Jan-2026</v>
      </c>
      <c r="V186" s="90" t="str">
        <f>VLOOKUP(I186,'[1]Removal Report'!$G$2:$I$1306,3,0)</f>
        <v>IQRA.KHAN</v>
      </c>
    </row>
    <row r="187" spans="1:22">
      <c r="A187" s="91">
        <v>186</v>
      </c>
      <c r="B187" s="91" t="s">
        <v>39</v>
      </c>
      <c r="C187" s="92" t="s">
        <v>2190</v>
      </c>
      <c r="D187" s="92" t="s">
        <v>671</v>
      </c>
      <c r="E187" s="92" t="s">
        <v>2191</v>
      </c>
      <c r="F187" s="92" t="s">
        <v>2192</v>
      </c>
      <c r="G187" s="92" t="s">
        <v>18</v>
      </c>
      <c r="H187" s="92" t="s">
        <v>2193</v>
      </c>
      <c r="I187" s="92" t="s">
        <v>2194</v>
      </c>
      <c r="J187" s="92"/>
      <c r="K187" s="92"/>
      <c r="L187" s="92" t="s">
        <v>2195</v>
      </c>
      <c r="M187" s="92" t="s">
        <v>1222</v>
      </c>
      <c r="N187" s="92" t="s">
        <v>666</v>
      </c>
      <c r="O187" s="92" t="s">
        <v>1037</v>
      </c>
      <c r="P187" s="92" t="s">
        <v>153</v>
      </c>
      <c r="Q187" s="92" t="s">
        <v>2196</v>
      </c>
      <c r="R187" s="93" t="s">
        <v>17</v>
      </c>
      <c r="S187" s="93">
        <v>277163</v>
      </c>
      <c r="T187" s="90" t="s">
        <v>41</v>
      </c>
      <c r="U187" s="90" t="str">
        <f>VLOOKUP(I187,'[1]Removal Report'!$G$2:$I$1306,2,0)</f>
        <v>15-Jan-2026</v>
      </c>
      <c r="V187" s="90" t="str">
        <f>VLOOKUP(I187,'[1]Removal Report'!$G$2:$I$1306,3,0)</f>
        <v>IQRA.KHAN</v>
      </c>
    </row>
    <row r="188" spans="1:22">
      <c r="A188" s="91">
        <v>187</v>
      </c>
      <c r="B188" s="91" t="s">
        <v>39</v>
      </c>
      <c r="C188" s="92" t="s">
        <v>2197</v>
      </c>
      <c r="D188" s="92" t="s">
        <v>682</v>
      </c>
      <c r="E188" s="92" t="s">
        <v>2198</v>
      </c>
      <c r="F188" s="92" t="s">
        <v>2199</v>
      </c>
      <c r="G188" s="92" t="s">
        <v>10</v>
      </c>
      <c r="H188" s="92" t="s">
        <v>2200</v>
      </c>
      <c r="I188" s="92" t="s">
        <v>2201</v>
      </c>
      <c r="J188" s="92"/>
      <c r="K188" s="92"/>
      <c r="L188" s="92" t="s">
        <v>2202</v>
      </c>
      <c r="M188" s="92" t="s">
        <v>2203</v>
      </c>
      <c r="N188" s="92" t="s">
        <v>2204</v>
      </c>
      <c r="O188" s="92" t="s">
        <v>1797</v>
      </c>
      <c r="P188" s="92" t="s">
        <v>157</v>
      </c>
      <c r="Q188" s="92" t="s">
        <v>2205</v>
      </c>
      <c r="R188" s="93" t="s">
        <v>17</v>
      </c>
      <c r="S188" s="93">
        <v>269876</v>
      </c>
      <c r="T188" s="90" t="s">
        <v>41</v>
      </c>
      <c r="U188" s="90" t="str">
        <f>VLOOKUP(I188,'[1]Removal Report'!$G$2:$I$1306,2,0)</f>
        <v>29-Jan-2026</v>
      </c>
      <c r="V188" s="90" t="str">
        <f>VLOOKUP(I188,'[1]Removal Report'!$G$2:$I$1306,3,0)</f>
        <v>IQRA.KHAN</v>
      </c>
    </row>
    <row r="189" spans="1:22">
      <c r="A189" s="91">
        <v>188</v>
      </c>
      <c r="B189" s="91" t="s">
        <v>39</v>
      </c>
      <c r="C189" s="92" t="s">
        <v>2206</v>
      </c>
      <c r="D189" s="92" t="s">
        <v>671</v>
      </c>
      <c r="E189" s="92" t="s">
        <v>2207</v>
      </c>
      <c r="F189" s="92" t="s">
        <v>2208</v>
      </c>
      <c r="G189" s="92" t="s">
        <v>4</v>
      </c>
      <c r="H189" s="92" t="s">
        <v>2209</v>
      </c>
      <c r="I189" s="92" t="s">
        <v>2210</v>
      </c>
      <c r="J189" s="92"/>
      <c r="K189" s="92"/>
      <c r="L189" s="92" t="s">
        <v>2211</v>
      </c>
      <c r="M189" s="92" t="s">
        <v>2212</v>
      </c>
      <c r="N189" s="92" t="s">
        <v>666</v>
      </c>
      <c r="O189" s="92" t="s">
        <v>1815</v>
      </c>
      <c r="P189" s="92" t="s">
        <v>153</v>
      </c>
      <c r="Q189" s="92" t="s">
        <v>2213</v>
      </c>
      <c r="R189" s="93" t="s">
        <v>17</v>
      </c>
      <c r="S189" s="93">
        <v>114418</v>
      </c>
      <c r="T189" s="90" t="s">
        <v>41</v>
      </c>
      <c r="U189" s="90" t="str">
        <f>VLOOKUP(I189,'[1]Removal Report'!$G$2:$I$1306,2,0)</f>
        <v>14-Jan-2026</v>
      </c>
      <c r="V189" s="90" t="str">
        <f>VLOOKUP(I189,'[1]Removal Report'!$G$2:$I$1306,3,0)</f>
        <v>IQRA.KHAN</v>
      </c>
    </row>
    <row r="190" spans="1:22">
      <c r="A190" s="91">
        <v>189</v>
      </c>
      <c r="B190" s="91" t="s">
        <v>39</v>
      </c>
      <c r="C190" s="92" t="s">
        <v>2214</v>
      </c>
      <c r="D190" s="92" t="s">
        <v>659</v>
      </c>
      <c r="E190" s="92" t="s">
        <v>2215</v>
      </c>
      <c r="F190" s="92" t="s">
        <v>125</v>
      </c>
      <c r="G190" s="92" t="s">
        <v>2216</v>
      </c>
      <c r="H190" s="92" t="s">
        <v>2217</v>
      </c>
      <c r="I190" s="92" t="s">
        <v>2218</v>
      </c>
      <c r="J190" s="92"/>
      <c r="K190" s="92"/>
      <c r="L190" s="92" t="s">
        <v>2219</v>
      </c>
      <c r="M190" s="92" t="s">
        <v>2220</v>
      </c>
      <c r="N190" s="92" t="s">
        <v>666</v>
      </c>
      <c r="O190" s="92" t="s">
        <v>1815</v>
      </c>
      <c r="P190" s="92" t="s">
        <v>153</v>
      </c>
      <c r="Q190" s="92" t="s">
        <v>2221</v>
      </c>
      <c r="R190" s="93" t="s">
        <v>17</v>
      </c>
      <c r="S190" s="93">
        <v>317485</v>
      </c>
      <c r="T190" s="90" t="s">
        <v>41</v>
      </c>
      <c r="U190" s="90" t="str">
        <f>VLOOKUP(I190,'[1]Removal Report'!$G$2:$I$1306,2,0)</f>
        <v>30-Jan-2026</v>
      </c>
      <c r="V190" s="90" t="str">
        <f>VLOOKUP(I190,'[1]Removal Report'!$G$2:$I$1306,3,0)</f>
        <v>IQRA.KHAN</v>
      </c>
    </row>
    <row r="191" spans="1:22">
      <c r="A191" s="91">
        <v>190</v>
      </c>
      <c r="B191" s="91" t="s">
        <v>39</v>
      </c>
      <c r="C191" s="92" t="s">
        <v>2222</v>
      </c>
      <c r="D191" s="92" t="s">
        <v>767</v>
      </c>
      <c r="E191" s="92" t="s">
        <v>2223</v>
      </c>
      <c r="F191" s="92" t="s">
        <v>2090</v>
      </c>
      <c r="G191" s="92" t="s">
        <v>10</v>
      </c>
      <c r="H191" s="92" t="s">
        <v>2224</v>
      </c>
      <c r="I191" s="92" t="s">
        <v>2225</v>
      </c>
      <c r="J191" s="92"/>
      <c r="K191" s="92"/>
      <c r="L191" s="92" t="s">
        <v>2226</v>
      </c>
      <c r="M191" s="92" t="s">
        <v>2227</v>
      </c>
      <c r="N191" s="92" t="s">
        <v>733</v>
      </c>
      <c r="O191" s="92" t="s">
        <v>1815</v>
      </c>
      <c r="P191" s="92" t="s">
        <v>153</v>
      </c>
      <c r="Q191" s="92" t="s">
        <v>2228</v>
      </c>
      <c r="R191" s="93" t="s">
        <v>17</v>
      </c>
      <c r="S191" s="93">
        <v>294371</v>
      </c>
      <c r="T191" s="90" t="s">
        <v>41</v>
      </c>
      <c r="U191" s="90" t="str">
        <f>VLOOKUP(I191,'[1]Removal Report'!$G$2:$I$1306,2,0)</f>
        <v>27-Jan-2026</v>
      </c>
      <c r="V191" s="90" t="str">
        <f>VLOOKUP(I191,'[1]Removal Report'!$G$2:$I$1306,3,0)</f>
        <v>IQRA.KHAN</v>
      </c>
    </row>
    <row r="192" spans="1:22">
      <c r="A192" s="91">
        <v>191</v>
      </c>
      <c r="B192" s="91" t="s">
        <v>39</v>
      </c>
      <c r="C192" s="92" t="s">
        <v>2229</v>
      </c>
      <c r="D192" s="92" t="s">
        <v>671</v>
      </c>
      <c r="E192" s="92" t="s">
        <v>2230</v>
      </c>
      <c r="F192" s="92" t="s">
        <v>2231</v>
      </c>
      <c r="G192" s="92" t="s">
        <v>10</v>
      </c>
      <c r="H192" s="92" t="s">
        <v>2232</v>
      </c>
      <c r="I192" s="92" t="s">
        <v>2233</v>
      </c>
      <c r="J192" s="92"/>
      <c r="K192" s="92"/>
      <c r="L192" s="92" t="s">
        <v>2234</v>
      </c>
      <c r="M192" s="92" t="s">
        <v>2235</v>
      </c>
      <c r="N192" s="92" t="s">
        <v>1439</v>
      </c>
      <c r="O192" s="92" t="s">
        <v>2236</v>
      </c>
      <c r="P192" s="92" t="s">
        <v>153</v>
      </c>
      <c r="Q192" s="92" t="s">
        <v>2237</v>
      </c>
      <c r="R192" s="93" t="s">
        <v>108</v>
      </c>
      <c r="S192" s="93">
        <v>268425</v>
      </c>
      <c r="T192" s="90" t="s">
        <v>41</v>
      </c>
      <c r="U192" s="90" t="str">
        <f>VLOOKUP(I192,'[1]Removal Report'!$G$2:$I$1306,2,0)</f>
        <v>16-Jan-2026</v>
      </c>
      <c r="V192" s="90" t="str">
        <f>VLOOKUP(I192,'[1]Removal Report'!$G$2:$I$1306,3,0)</f>
        <v>JAWAHIR.SAEED</v>
      </c>
    </row>
    <row r="193" spans="1:22">
      <c r="A193" s="91">
        <v>192</v>
      </c>
      <c r="B193" s="91" t="s">
        <v>39</v>
      </c>
      <c r="C193" s="92" t="s">
        <v>2238</v>
      </c>
      <c r="D193" s="92" t="s">
        <v>767</v>
      </c>
      <c r="E193" s="92" t="s">
        <v>2239</v>
      </c>
      <c r="F193" s="92" t="s">
        <v>134</v>
      </c>
      <c r="G193" s="92" t="s">
        <v>10</v>
      </c>
      <c r="H193" s="92" t="s">
        <v>2240</v>
      </c>
      <c r="I193" s="92" t="s">
        <v>2241</v>
      </c>
      <c r="J193" s="92"/>
      <c r="K193" s="92"/>
      <c r="L193" s="92" t="s">
        <v>2242</v>
      </c>
      <c r="M193" s="92" t="s">
        <v>2243</v>
      </c>
      <c r="N193" s="92" t="s">
        <v>1184</v>
      </c>
      <c r="O193" s="92" t="s">
        <v>2236</v>
      </c>
      <c r="P193" s="92" t="s">
        <v>153</v>
      </c>
      <c r="Q193" s="92" t="s">
        <v>2244</v>
      </c>
      <c r="R193" s="93" t="s">
        <v>108</v>
      </c>
      <c r="S193" s="93">
        <v>267357</v>
      </c>
      <c r="T193" s="90" t="s">
        <v>41</v>
      </c>
      <c r="U193" s="90" t="str">
        <f>VLOOKUP(I193,'[1]Removal Report'!$G$2:$I$1306,2,0)</f>
        <v>19-Jan-2026</v>
      </c>
      <c r="V193" s="90" t="str">
        <f>VLOOKUP(I193,'[1]Removal Report'!$G$2:$I$1306,3,0)</f>
        <v>JAWAHIR.SAEED</v>
      </c>
    </row>
    <row r="194" spans="1:22">
      <c r="A194" s="91">
        <v>193</v>
      </c>
      <c r="B194" s="91" t="s">
        <v>39</v>
      </c>
      <c r="C194" s="92" t="s">
        <v>2245</v>
      </c>
      <c r="D194" s="92" t="s">
        <v>884</v>
      </c>
      <c r="E194" s="92" t="s">
        <v>2246</v>
      </c>
      <c r="F194" s="92" t="s">
        <v>2247</v>
      </c>
      <c r="G194" s="92" t="s">
        <v>26</v>
      </c>
      <c r="H194" s="92" t="s">
        <v>2248</v>
      </c>
      <c r="I194" s="92" t="s">
        <v>2249</v>
      </c>
      <c r="J194" s="92"/>
      <c r="K194" s="92"/>
      <c r="L194" s="92" t="s">
        <v>1063</v>
      </c>
      <c r="M194" s="92" t="s">
        <v>2250</v>
      </c>
      <c r="N194" s="92" t="s">
        <v>764</v>
      </c>
      <c r="O194" s="92" t="s">
        <v>2236</v>
      </c>
      <c r="P194" s="92" t="s">
        <v>153</v>
      </c>
      <c r="Q194" s="92" t="s">
        <v>2252</v>
      </c>
      <c r="R194" s="93" t="s">
        <v>108</v>
      </c>
      <c r="S194" s="93">
        <v>363408</v>
      </c>
      <c r="T194" s="90" t="s">
        <v>41</v>
      </c>
      <c r="U194" s="90" t="str">
        <f>VLOOKUP(I194,'[1]Removal Report'!$G$2:$I$1306,2,0)</f>
        <v>14-Jan-2026</v>
      </c>
      <c r="V194" s="90" t="str">
        <f>VLOOKUP(I194,'[1]Removal Report'!$G$2:$I$1306,3,0)</f>
        <v>JAWAHIR.SAEED</v>
      </c>
    </row>
    <row r="195" spans="1:22">
      <c r="A195" s="91">
        <v>194</v>
      </c>
      <c r="B195" s="91" t="s">
        <v>39</v>
      </c>
      <c r="C195" s="92" t="s">
        <v>2253</v>
      </c>
      <c r="D195" s="92" t="s">
        <v>671</v>
      </c>
      <c r="E195" s="92" t="s">
        <v>2254</v>
      </c>
      <c r="F195" s="92" t="s">
        <v>2255</v>
      </c>
      <c r="G195" s="92" t="s">
        <v>4</v>
      </c>
      <c r="H195" s="92" t="s">
        <v>2256</v>
      </c>
      <c r="I195" s="92" t="s">
        <v>2257</v>
      </c>
      <c r="J195" s="92"/>
      <c r="K195" s="92"/>
      <c r="L195" s="92" t="s">
        <v>2258</v>
      </c>
      <c r="M195" s="92" t="s">
        <v>2259</v>
      </c>
      <c r="N195" s="92" t="s">
        <v>764</v>
      </c>
      <c r="O195" s="92" t="s">
        <v>2236</v>
      </c>
      <c r="P195" s="92" t="s">
        <v>153</v>
      </c>
      <c r="Q195" s="92" t="s">
        <v>2260</v>
      </c>
      <c r="R195" s="93" t="s">
        <v>108</v>
      </c>
      <c r="S195" s="93">
        <v>295201</v>
      </c>
      <c r="T195" s="90" t="s">
        <v>41</v>
      </c>
      <c r="U195" s="90" t="str">
        <f>VLOOKUP(I195,'[1]Removal Report'!$G$2:$I$1306,2,0)</f>
        <v>28-Jan-2026</v>
      </c>
      <c r="V195" s="90" t="str">
        <f>VLOOKUP(I195,'[1]Removal Report'!$G$2:$I$1306,3,0)</f>
        <v>JAWAHIR.SAEED</v>
      </c>
    </row>
    <row r="196" spans="1:22">
      <c r="A196" s="91">
        <v>195</v>
      </c>
      <c r="B196" s="91" t="s">
        <v>39</v>
      </c>
      <c r="C196" s="92" t="s">
        <v>2261</v>
      </c>
      <c r="D196" s="92" t="s">
        <v>659</v>
      </c>
      <c r="E196" s="92" t="s">
        <v>2262</v>
      </c>
      <c r="F196" s="92" t="s">
        <v>2263</v>
      </c>
      <c r="G196" s="92" t="s">
        <v>10</v>
      </c>
      <c r="H196" s="92" t="s">
        <v>2264</v>
      </c>
      <c r="I196" s="92" t="s">
        <v>2265</v>
      </c>
      <c r="J196" s="92"/>
      <c r="K196" s="92"/>
      <c r="L196" s="92" t="s">
        <v>1943</v>
      </c>
      <c r="M196" s="92" t="s">
        <v>2266</v>
      </c>
      <c r="N196" s="92" t="s">
        <v>764</v>
      </c>
      <c r="O196" s="92" t="s">
        <v>2236</v>
      </c>
      <c r="P196" s="92" t="s">
        <v>157</v>
      </c>
      <c r="Q196" s="92" t="s">
        <v>2267</v>
      </c>
      <c r="R196" s="93" t="s">
        <v>108</v>
      </c>
      <c r="S196" s="93">
        <v>273903</v>
      </c>
      <c r="T196" s="90" t="s">
        <v>41</v>
      </c>
      <c r="U196" s="90" t="str">
        <f>VLOOKUP(I196,'[1]Removal Report'!$G$2:$I$1306,2,0)</f>
        <v>15-Jan-2026</v>
      </c>
      <c r="V196" s="90" t="str">
        <f>VLOOKUP(I196,'[1]Removal Report'!$G$2:$I$1306,3,0)</f>
        <v>JAWAHIR.SAEED</v>
      </c>
    </row>
    <row r="197" spans="1:22">
      <c r="A197" s="91">
        <v>196</v>
      </c>
      <c r="B197" s="91" t="s">
        <v>39</v>
      </c>
      <c r="C197" s="92" t="s">
        <v>2268</v>
      </c>
      <c r="D197" s="92" t="s">
        <v>659</v>
      </c>
      <c r="E197" s="92" t="s">
        <v>2269</v>
      </c>
      <c r="F197" s="92" t="s">
        <v>2270</v>
      </c>
      <c r="G197" s="92" t="s">
        <v>18</v>
      </c>
      <c r="H197" s="92" t="s">
        <v>2271</v>
      </c>
      <c r="I197" s="92" t="s">
        <v>2269</v>
      </c>
      <c r="J197" s="92"/>
      <c r="K197" s="92"/>
      <c r="L197" s="92" t="s">
        <v>1316</v>
      </c>
      <c r="M197" s="92" t="s">
        <v>2272</v>
      </c>
      <c r="N197" s="92" t="s">
        <v>794</v>
      </c>
      <c r="O197" s="92" t="s">
        <v>2236</v>
      </c>
      <c r="P197" s="92" t="s">
        <v>153</v>
      </c>
      <c r="Q197" s="92" t="s">
        <v>2273</v>
      </c>
      <c r="R197" s="93" t="s">
        <v>108</v>
      </c>
      <c r="S197" s="93">
        <v>295206</v>
      </c>
      <c r="T197" s="90" t="s">
        <v>41</v>
      </c>
      <c r="U197" s="90" t="str">
        <f>VLOOKUP(I197,'[1]Removal Report'!$G$2:$I$1306,2,0)</f>
        <v>17-Jan-2026</v>
      </c>
      <c r="V197" s="90" t="str">
        <f>VLOOKUP(I197,'[1]Removal Report'!$G$2:$I$1306,3,0)</f>
        <v>JAWAHIR.SAEED</v>
      </c>
    </row>
    <row r="198" spans="1:22">
      <c r="A198" s="91">
        <v>197</v>
      </c>
      <c r="B198" s="91" t="s">
        <v>39</v>
      </c>
      <c r="C198" s="92" t="s">
        <v>2274</v>
      </c>
      <c r="D198" s="92" t="s">
        <v>855</v>
      </c>
      <c r="E198" s="92" t="s">
        <v>2275</v>
      </c>
      <c r="F198" s="92" t="s">
        <v>202</v>
      </c>
      <c r="G198" s="92" t="s">
        <v>4</v>
      </c>
      <c r="H198" s="92" t="s">
        <v>2276</v>
      </c>
      <c r="I198" s="92" t="s">
        <v>2277</v>
      </c>
      <c r="J198" s="92"/>
      <c r="K198" s="92"/>
      <c r="L198" s="92" t="s">
        <v>2278</v>
      </c>
      <c r="M198" s="92" t="s">
        <v>2279</v>
      </c>
      <c r="N198" s="92" t="s">
        <v>1734</v>
      </c>
      <c r="O198" s="92" t="s">
        <v>2280</v>
      </c>
      <c r="P198" s="92" t="s">
        <v>157</v>
      </c>
      <c r="Q198" s="92" t="s">
        <v>2281</v>
      </c>
      <c r="R198" s="93" t="s">
        <v>108</v>
      </c>
      <c r="S198" s="93">
        <v>204356</v>
      </c>
      <c r="T198" s="90" t="s">
        <v>41</v>
      </c>
      <c r="U198" s="90" t="str">
        <f>VLOOKUP(I198,'[1]Removal Report'!$G$2:$I$1306,2,0)</f>
        <v>23-Jan-2026</v>
      </c>
      <c r="V198" s="90" t="str">
        <f>VLOOKUP(I198,'[1]Removal Report'!$G$2:$I$1306,3,0)</f>
        <v>JAWAHIR.SAEED</v>
      </c>
    </row>
    <row r="199" spans="1:22">
      <c r="A199" s="91">
        <v>198</v>
      </c>
      <c r="B199" s="91" t="s">
        <v>39</v>
      </c>
      <c r="C199" s="92" t="s">
        <v>2282</v>
      </c>
      <c r="D199" s="92" t="s">
        <v>2283</v>
      </c>
      <c r="E199" s="92" t="s">
        <v>2284</v>
      </c>
      <c r="F199" s="92" t="s">
        <v>186</v>
      </c>
      <c r="G199" s="92" t="s">
        <v>10</v>
      </c>
      <c r="H199" s="92" t="s">
        <v>2285</v>
      </c>
      <c r="I199" s="92" t="s">
        <v>2286</v>
      </c>
      <c r="J199" s="92"/>
      <c r="K199" s="92"/>
      <c r="L199" s="92" t="s">
        <v>2287</v>
      </c>
      <c r="M199" s="92" t="s">
        <v>2288</v>
      </c>
      <c r="N199" s="92" t="s">
        <v>1796</v>
      </c>
      <c r="O199" s="92" t="s">
        <v>2236</v>
      </c>
      <c r="P199" s="92" t="s">
        <v>153</v>
      </c>
      <c r="Q199" s="92" t="s">
        <v>2289</v>
      </c>
      <c r="R199" s="93" t="s">
        <v>108</v>
      </c>
      <c r="S199" s="93">
        <v>312458</v>
      </c>
      <c r="T199" s="90" t="s">
        <v>41</v>
      </c>
      <c r="U199" s="90" t="str">
        <f>VLOOKUP(I199,'[1]Removal Report'!$G$2:$I$1306,2,0)</f>
        <v>12-Jan-2026</v>
      </c>
      <c r="V199" s="90" t="str">
        <f>VLOOKUP(I199,'[1]Removal Report'!$G$2:$I$1306,3,0)</f>
        <v>JAWAHIR.SAEED</v>
      </c>
    </row>
    <row r="200" spans="1:22">
      <c r="A200" s="91">
        <v>199</v>
      </c>
      <c r="B200" s="91" t="s">
        <v>39</v>
      </c>
      <c r="C200" s="92" t="s">
        <v>2290</v>
      </c>
      <c r="D200" s="92" t="s">
        <v>671</v>
      </c>
      <c r="E200" s="92" t="s">
        <v>2291</v>
      </c>
      <c r="F200" s="92" t="s">
        <v>1059</v>
      </c>
      <c r="G200" s="92" t="s">
        <v>10</v>
      </c>
      <c r="H200" s="92" t="s">
        <v>2292</v>
      </c>
      <c r="I200" s="92" t="s">
        <v>2293</v>
      </c>
      <c r="J200" s="92"/>
      <c r="K200" s="92"/>
      <c r="L200" s="92" t="s">
        <v>2294</v>
      </c>
      <c r="M200" s="92" t="s">
        <v>2295</v>
      </c>
      <c r="N200" s="92" t="s">
        <v>691</v>
      </c>
      <c r="O200" s="92" t="s">
        <v>2236</v>
      </c>
      <c r="P200" s="92" t="s">
        <v>153</v>
      </c>
      <c r="Q200" s="92" t="s">
        <v>2296</v>
      </c>
      <c r="R200" s="93" t="s">
        <v>108</v>
      </c>
      <c r="S200" s="93">
        <v>286013</v>
      </c>
      <c r="T200" s="90" t="s">
        <v>41</v>
      </c>
      <c r="U200" s="90" t="str">
        <f>VLOOKUP(I200,'[1]Removal Report'!$G$2:$I$1306,2,0)</f>
        <v>12-Jan-2026</v>
      </c>
      <c r="V200" s="90" t="str">
        <f>VLOOKUP(I200,'[1]Removal Report'!$G$2:$I$1306,3,0)</f>
        <v>JAWAHIR.SAEED</v>
      </c>
    </row>
    <row r="201" spans="1:22">
      <c r="A201" s="91">
        <v>200</v>
      </c>
      <c r="B201" s="91" t="s">
        <v>39</v>
      </c>
      <c r="C201" s="92" t="s">
        <v>2297</v>
      </c>
      <c r="D201" s="92" t="s">
        <v>884</v>
      </c>
      <c r="E201" s="92" t="s">
        <v>2298</v>
      </c>
      <c r="F201" s="92" t="s">
        <v>2247</v>
      </c>
      <c r="G201" s="92" t="s">
        <v>26</v>
      </c>
      <c r="H201" s="92" t="s">
        <v>2299</v>
      </c>
      <c r="I201" s="92" t="s">
        <v>2300</v>
      </c>
      <c r="J201" s="92"/>
      <c r="K201" s="92"/>
      <c r="L201" s="92" t="s">
        <v>1063</v>
      </c>
      <c r="M201" s="92" t="s">
        <v>2301</v>
      </c>
      <c r="N201" s="92" t="s">
        <v>764</v>
      </c>
      <c r="O201" s="92" t="s">
        <v>2236</v>
      </c>
      <c r="P201" s="92" t="s">
        <v>153</v>
      </c>
      <c r="Q201" s="92" t="s">
        <v>2302</v>
      </c>
      <c r="R201" s="93" t="s">
        <v>108</v>
      </c>
      <c r="S201" s="93">
        <v>363406</v>
      </c>
      <c r="T201" s="90" t="s">
        <v>41</v>
      </c>
      <c r="U201" s="90" t="str">
        <f>VLOOKUP(I201,'[1]Removal Report'!$G$2:$I$1306,2,0)</f>
        <v>14-Jan-2026</v>
      </c>
      <c r="V201" s="90" t="str">
        <f>VLOOKUP(I201,'[1]Removal Report'!$G$2:$I$1306,3,0)</f>
        <v>JAWAHIR.SAEED</v>
      </c>
    </row>
    <row r="202" spans="1:22">
      <c r="A202" s="91">
        <v>201</v>
      </c>
      <c r="B202" s="91" t="s">
        <v>39</v>
      </c>
      <c r="C202" s="92" t="s">
        <v>2303</v>
      </c>
      <c r="D202" s="92" t="s">
        <v>659</v>
      </c>
      <c r="E202" s="92" t="s">
        <v>2304</v>
      </c>
      <c r="F202" s="92" t="s">
        <v>1059</v>
      </c>
      <c r="G202" s="92" t="s">
        <v>209</v>
      </c>
      <c r="H202" s="92" t="s">
        <v>2305</v>
      </c>
      <c r="I202" s="92" t="s">
        <v>2306</v>
      </c>
      <c r="J202" s="92"/>
      <c r="K202" s="92"/>
      <c r="L202" s="92" t="s">
        <v>1452</v>
      </c>
      <c r="M202" s="92" t="s">
        <v>2307</v>
      </c>
      <c r="N202" s="92" t="s">
        <v>691</v>
      </c>
      <c r="O202" s="92" t="s">
        <v>1065</v>
      </c>
      <c r="P202" s="92" t="s">
        <v>153</v>
      </c>
      <c r="Q202" s="92" t="s">
        <v>2308</v>
      </c>
      <c r="R202" s="93" t="s">
        <v>108</v>
      </c>
      <c r="S202" s="93">
        <v>287282</v>
      </c>
      <c r="T202" s="90" t="s">
        <v>41</v>
      </c>
      <c r="U202" s="90" t="str">
        <f>VLOOKUP(I202,'[1]Removal Report'!$G$2:$I$1306,2,0)</f>
        <v>12-Jan-2026</v>
      </c>
      <c r="V202" s="90" t="str">
        <f>VLOOKUP(I202,'[1]Removal Report'!$G$2:$I$1306,3,0)</f>
        <v>JAWAHIR.SAEED</v>
      </c>
    </row>
    <row r="203" spans="1:22">
      <c r="A203" s="91">
        <v>202</v>
      </c>
      <c r="B203" s="91" t="s">
        <v>39</v>
      </c>
      <c r="C203" s="92" t="s">
        <v>2309</v>
      </c>
      <c r="D203" s="92" t="s">
        <v>1585</v>
      </c>
      <c r="E203" s="92" t="s">
        <v>2310</v>
      </c>
      <c r="F203" s="92" t="s">
        <v>2311</v>
      </c>
      <c r="G203" s="92" t="s">
        <v>10</v>
      </c>
      <c r="H203" s="92" t="s">
        <v>2312</v>
      </c>
      <c r="I203" s="92" t="s">
        <v>2313</v>
      </c>
      <c r="J203" s="92"/>
      <c r="K203" s="92"/>
      <c r="L203" s="92" t="s">
        <v>2314</v>
      </c>
      <c r="M203" s="92" t="s">
        <v>2315</v>
      </c>
      <c r="N203" s="92" t="s">
        <v>666</v>
      </c>
      <c r="O203" s="92" t="s">
        <v>667</v>
      </c>
      <c r="P203" s="92" t="s">
        <v>157</v>
      </c>
      <c r="Q203" s="92" t="s">
        <v>2316</v>
      </c>
      <c r="R203" s="93" t="s">
        <v>108</v>
      </c>
      <c r="S203" s="93">
        <v>293901</v>
      </c>
      <c r="T203" s="90" t="s">
        <v>41</v>
      </c>
      <c r="U203" s="90" t="str">
        <f>VLOOKUP(I203,'[1]Removal Report'!$G$2:$I$1306,2,0)</f>
        <v>19-Jan-2026</v>
      </c>
      <c r="V203" s="90" t="str">
        <f>VLOOKUP(I203,'[1]Removal Report'!$G$2:$I$1306,3,0)</f>
        <v>JAWAHIR.SAEED</v>
      </c>
    </row>
    <row r="204" spans="1:22">
      <c r="A204" s="91">
        <v>203</v>
      </c>
      <c r="B204" s="91" t="s">
        <v>39</v>
      </c>
      <c r="C204" s="92" t="s">
        <v>2317</v>
      </c>
      <c r="D204" s="92" t="s">
        <v>767</v>
      </c>
      <c r="E204" s="92" t="s">
        <v>2318</v>
      </c>
      <c r="F204" s="92" t="s">
        <v>706</v>
      </c>
      <c r="G204" s="92" t="s">
        <v>209</v>
      </c>
      <c r="H204" s="92" t="s">
        <v>2319</v>
      </c>
      <c r="I204" s="92" t="s">
        <v>2320</v>
      </c>
      <c r="J204" s="92"/>
      <c r="K204" s="92"/>
      <c r="L204" s="92" t="s">
        <v>1671</v>
      </c>
      <c r="M204" s="92" t="s">
        <v>2321</v>
      </c>
      <c r="N204" s="92" t="s">
        <v>713</v>
      </c>
      <c r="O204" s="92" t="s">
        <v>2236</v>
      </c>
      <c r="P204" s="92" t="s">
        <v>153</v>
      </c>
      <c r="Q204" s="92" t="s">
        <v>2322</v>
      </c>
      <c r="R204" s="93" t="s">
        <v>108</v>
      </c>
      <c r="S204" s="93">
        <v>362789</v>
      </c>
      <c r="T204" s="90" t="s">
        <v>41</v>
      </c>
      <c r="U204" s="90" t="str">
        <f>VLOOKUP(I204,'[1]Removal Report'!$G$2:$I$1306,2,0)</f>
        <v>28-Jan-2026</v>
      </c>
      <c r="V204" s="90" t="str">
        <f>VLOOKUP(I204,'[1]Removal Report'!$G$2:$I$1306,3,0)</f>
        <v>JAWAHIR.SAEED</v>
      </c>
    </row>
    <row r="205" spans="1:22">
      <c r="A205" s="91">
        <v>204</v>
      </c>
      <c r="B205" s="91" t="s">
        <v>39</v>
      </c>
      <c r="C205" s="92" t="s">
        <v>2323</v>
      </c>
      <c r="D205" s="92" t="s">
        <v>659</v>
      </c>
      <c r="E205" s="92" t="s">
        <v>2324</v>
      </c>
      <c r="F205" s="92" t="s">
        <v>2325</v>
      </c>
      <c r="G205" s="92" t="s">
        <v>4</v>
      </c>
      <c r="H205" s="92" t="s">
        <v>2326</v>
      </c>
      <c r="I205" s="92" t="s">
        <v>2327</v>
      </c>
      <c r="J205" s="92"/>
      <c r="K205" s="92"/>
      <c r="L205" s="92" t="s">
        <v>330</v>
      </c>
      <c r="M205" s="92" t="s">
        <v>1269</v>
      </c>
      <c r="N205" s="92" t="s">
        <v>1582</v>
      </c>
      <c r="O205" s="92" t="s">
        <v>2236</v>
      </c>
      <c r="P205" s="92" t="s">
        <v>153</v>
      </c>
      <c r="Q205" s="92" t="s">
        <v>2328</v>
      </c>
      <c r="R205" s="93" t="s">
        <v>108</v>
      </c>
      <c r="S205" s="93">
        <v>350948</v>
      </c>
      <c r="T205" s="90" t="s">
        <v>41</v>
      </c>
      <c r="U205" s="90" t="str">
        <f>VLOOKUP(I205,'[1]Removal Report'!$G$2:$I$1306,2,0)</f>
        <v>12-Jan-2026</v>
      </c>
      <c r="V205" s="90" t="str">
        <f>VLOOKUP(I205,'[1]Removal Report'!$G$2:$I$1306,3,0)</f>
        <v>JAWAHIR.SAEED</v>
      </c>
    </row>
    <row r="206" spans="1:22">
      <c r="A206" s="91">
        <v>205</v>
      </c>
      <c r="B206" s="91" t="s">
        <v>39</v>
      </c>
      <c r="C206" s="92" t="s">
        <v>2329</v>
      </c>
      <c r="D206" s="92" t="s">
        <v>2283</v>
      </c>
      <c r="E206" s="92" t="s">
        <v>584</v>
      </c>
      <c r="F206" s="92" t="s">
        <v>2330</v>
      </c>
      <c r="G206" s="92" t="s">
        <v>10</v>
      </c>
      <c r="H206" s="92" t="s">
        <v>2331</v>
      </c>
      <c r="I206" s="92" t="s">
        <v>585</v>
      </c>
      <c r="J206" s="92"/>
      <c r="K206" s="92"/>
      <c r="L206" s="92" t="s">
        <v>2332</v>
      </c>
      <c r="M206" s="92" t="s">
        <v>2333</v>
      </c>
      <c r="N206" s="92" t="s">
        <v>666</v>
      </c>
      <c r="O206" s="92" t="s">
        <v>2236</v>
      </c>
      <c r="P206" s="92" t="s">
        <v>153</v>
      </c>
      <c r="Q206" s="92" t="s">
        <v>2334</v>
      </c>
      <c r="R206" s="93" t="s">
        <v>108</v>
      </c>
      <c r="S206" s="93">
        <v>294084</v>
      </c>
      <c r="T206" s="90" t="s">
        <v>41</v>
      </c>
      <c r="U206" s="90" t="str">
        <f>VLOOKUP(I206,'[1]Removal Report'!$G$2:$I$1306,2,0)</f>
        <v>15-Jan-2026</v>
      </c>
      <c r="V206" s="90" t="str">
        <f>VLOOKUP(I206,'[1]Removal Report'!$G$2:$I$1306,3,0)</f>
        <v>JAWAHIR.SAEED</v>
      </c>
    </row>
    <row r="207" spans="1:22">
      <c r="A207" s="91">
        <v>206</v>
      </c>
      <c r="B207" s="91" t="s">
        <v>39</v>
      </c>
      <c r="C207" s="92" t="s">
        <v>2335</v>
      </c>
      <c r="D207" s="92" t="s">
        <v>671</v>
      </c>
      <c r="E207" s="92" t="s">
        <v>2336</v>
      </c>
      <c r="F207" s="92" t="s">
        <v>2337</v>
      </c>
      <c r="G207" s="92" t="s">
        <v>4</v>
      </c>
      <c r="H207" s="92" t="s">
        <v>2338</v>
      </c>
      <c r="I207" s="92" t="s">
        <v>2339</v>
      </c>
      <c r="J207" s="92"/>
      <c r="K207" s="92"/>
      <c r="L207" s="92" t="s">
        <v>2340</v>
      </c>
      <c r="M207" s="92" t="s">
        <v>2341</v>
      </c>
      <c r="N207" s="92" t="s">
        <v>666</v>
      </c>
      <c r="O207" s="92" t="s">
        <v>2236</v>
      </c>
      <c r="P207" s="92" t="s">
        <v>153</v>
      </c>
      <c r="Q207" s="92" t="s">
        <v>2342</v>
      </c>
      <c r="R207" s="93" t="s">
        <v>108</v>
      </c>
      <c r="S207" s="93">
        <v>325344</v>
      </c>
      <c r="T207" s="90" t="s">
        <v>41</v>
      </c>
      <c r="U207" s="90" t="str">
        <f>VLOOKUP(I207,'[1]Removal Report'!$G$2:$I$1306,2,0)</f>
        <v>26-Jan-2026</v>
      </c>
      <c r="V207" s="90" t="str">
        <f>VLOOKUP(I207,'[1]Removal Report'!$G$2:$I$1306,3,0)</f>
        <v>JAWAHIR.SAEED</v>
      </c>
    </row>
    <row r="208" spans="1:22">
      <c r="A208" s="91">
        <v>207</v>
      </c>
      <c r="B208" s="91" t="s">
        <v>39</v>
      </c>
      <c r="C208" s="92" t="s">
        <v>2343</v>
      </c>
      <c r="D208" s="92" t="s">
        <v>855</v>
      </c>
      <c r="E208" s="92" t="s">
        <v>2344</v>
      </c>
      <c r="F208" s="92" t="s">
        <v>2345</v>
      </c>
      <c r="G208" s="92" t="s">
        <v>10</v>
      </c>
      <c r="H208" s="92" t="s">
        <v>2346</v>
      </c>
      <c r="I208" s="92" t="s">
        <v>2347</v>
      </c>
      <c r="J208" s="92"/>
      <c r="K208" s="92"/>
      <c r="L208" s="92" t="s">
        <v>2348</v>
      </c>
      <c r="M208" s="92" t="s">
        <v>2349</v>
      </c>
      <c r="N208" s="92" t="s">
        <v>813</v>
      </c>
      <c r="O208" s="92" t="s">
        <v>2236</v>
      </c>
      <c r="P208" s="92" t="s">
        <v>153</v>
      </c>
      <c r="Q208" s="92" t="s">
        <v>2350</v>
      </c>
      <c r="R208" s="93" t="s">
        <v>108</v>
      </c>
      <c r="S208" s="93">
        <v>293900</v>
      </c>
      <c r="T208" s="90" t="s">
        <v>41</v>
      </c>
      <c r="U208" s="90" t="str">
        <f>VLOOKUP(I208,'[1]Removal Report'!$G$2:$I$1306,2,0)</f>
        <v>6-Jan-2026</v>
      </c>
      <c r="V208" s="90" t="str">
        <f>VLOOKUP(I208,'[1]Removal Report'!$G$2:$I$1306,3,0)</f>
        <v>JAWAHIR.SAEED</v>
      </c>
    </row>
    <row r="209" spans="1:22">
      <c r="A209" s="91">
        <v>208</v>
      </c>
      <c r="B209" s="91" t="s">
        <v>39</v>
      </c>
      <c r="C209" s="92" t="s">
        <v>2351</v>
      </c>
      <c r="D209" s="92" t="s">
        <v>671</v>
      </c>
      <c r="E209" s="92" t="s">
        <v>2352</v>
      </c>
      <c r="F209" s="92" t="s">
        <v>2353</v>
      </c>
      <c r="G209" s="92" t="s">
        <v>13</v>
      </c>
      <c r="H209" s="92" t="s">
        <v>2354</v>
      </c>
      <c r="I209" s="92" t="s">
        <v>2355</v>
      </c>
      <c r="J209" s="92"/>
      <c r="K209" s="92"/>
      <c r="L209" s="92" t="s">
        <v>2356</v>
      </c>
      <c r="M209" s="92" t="s">
        <v>2357</v>
      </c>
      <c r="N209" s="92" t="s">
        <v>794</v>
      </c>
      <c r="O209" s="92" t="s">
        <v>2236</v>
      </c>
      <c r="P209" s="92" t="s">
        <v>153</v>
      </c>
      <c r="Q209" s="92" t="s">
        <v>2358</v>
      </c>
      <c r="R209" s="93" t="s">
        <v>108</v>
      </c>
      <c r="S209" s="93">
        <v>209800</v>
      </c>
      <c r="T209" s="90" t="s">
        <v>41</v>
      </c>
      <c r="U209" s="90" t="str">
        <f>VLOOKUP(I209,'[1]Removal Report'!$G$2:$I$1306,2,0)</f>
        <v>28-Jan-2026</v>
      </c>
      <c r="V209" s="90" t="str">
        <f>VLOOKUP(I209,'[1]Removal Report'!$G$2:$I$1306,3,0)</f>
        <v>JAWAHIR.SAEED</v>
      </c>
    </row>
    <row r="210" spans="1:22">
      <c r="A210" s="91">
        <v>209</v>
      </c>
      <c r="B210" s="91" t="s">
        <v>39</v>
      </c>
      <c r="C210" s="92" t="s">
        <v>2359</v>
      </c>
      <c r="D210" s="92" t="s">
        <v>659</v>
      </c>
      <c r="E210" s="92" t="s">
        <v>2360</v>
      </c>
      <c r="F210" s="92" t="s">
        <v>2361</v>
      </c>
      <c r="G210" s="92" t="s">
        <v>4</v>
      </c>
      <c r="H210" s="92" t="s">
        <v>2362</v>
      </c>
      <c r="I210" s="92" t="s">
        <v>2363</v>
      </c>
      <c r="J210" s="92"/>
      <c r="K210" s="92"/>
      <c r="L210" s="92" t="s">
        <v>2364</v>
      </c>
      <c r="M210" s="92" t="s">
        <v>2365</v>
      </c>
      <c r="N210" s="92" t="s">
        <v>2366</v>
      </c>
      <c r="O210" s="92" t="s">
        <v>2236</v>
      </c>
      <c r="P210" s="92" t="s">
        <v>153</v>
      </c>
      <c r="Q210" s="92" t="s">
        <v>2367</v>
      </c>
      <c r="R210" s="93" t="s">
        <v>108</v>
      </c>
      <c r="S210" s="93">
        <v>319414</v>
      </c>
      <c r="T210" s="90" t="s">
        <v>41</v>
      </c>
      <c r="U210" s="90" t="str">
        <f>VLOOKUP(I210,'[1]Removal Report'!$G$2:$I$1306,2,0)</f>
        <v>9-Jan-2026</v>
      </c>
      <c r="V210" s="90" t="str">
        <f>VLOOKUP(I210,'[1]Removal Report'!$G$2:$I$1306,3,0)</f>
        <v>JAWAHIR.SAEED</v>
      </c>
    </row>
    <row r="211" spans="1:22">
      <c r="A211" s="91">
        <v>210</v>
      </c>
      <c r="B211" s="91" t="s">
        <v>39</v>
      </c>
      <c r="C211" s="92" t="s">
        <v>2368</v>
      </c>
      <c r="D211" s="92" t="s">
        <v>682</v>
      </c>
      <c r="E211" s="92" t="s">
        <v>2369</v>
      </c>
      <c r="F211" s="92" t="s">
        <v>2370</v>
      </c>
      <c r="G211" s="92" t="s">
        <v>4</v>
      </c>
      <c r="H211" s="92" t="s">
        <v>2371</v>
      </c>
      <c r="I211" s="92" t="s">
        <v>2372</v>
      </c>
      <c r="J211" s="92"/>
      <c r="K211" s="92"/>
      <c r="L211" s="92" t="s">
        <v>2373</v>
      </c>
      <c r="M211" s="92" t="s">
        <v>2374</v>
      </c>
      <c r="N211" s="92" t="s">
        <v>691</v>
      </c>
      <c r="O211" s="92" t="s">
        <v>1065</v>
      </c>
      <c r="P211" s="92" t="s">
        <v>153</v>
      </c>
      <c r="Q211" s="92" t="s">
        <v>2375</v>
      </c>
      <c r="R211" s="93" t="s">
        <v>108</v>
      </c>
      <c r="S211" s="93">
        <v>268327</v>
      </c>
      <c r="T211" s="90" t="s">
        <v>41</v>
      </c>
      <c r="U211" s="90" t="str">
        <f>VLOOKUP(I211,'[1]Removal Report'!$G$2:$I$1306,2,0)</f>
        <v>6-Jan-2026</v>
      </c>
      <c r="V211" s="90" t="str">
        <f>VLOOKUP(I211,'[1]Removal Report'!$G$2:$I$1306,3,0)</f>
        <v>JAWAHIR.SAEED</v>
      </c>
    </row>
    <row r="212" spans="1:22">
      <c r="A212" s="91">
        <v>211</v>
      </c>
      <c r="B212" s="91" t="s">
        <v>39</v>
      </c>
      <c r="C212" s="92" t="s">
        <v>2376</v>
      </c>
      <c r="D212" s="92" t="s">
        <v>671</v>
      </c>
      <c r="E212" s="92" t="s">
        <v>2377</v>
      </c>
      <c r="F212" s="92" t="s">
        <v>2378</v>
      </c>
      <c r="G212" s="92" t="s">
        <v>10</v>
      </c>
      <c r="H212" s="92" t="s">
        <v>2379</v>
      </c>
      <c r="I212" s="92" t="s">
        <v>2380</v>
      </c>
      <c r="J212" s="92"/>
      <c r="K212" s="92"/>
      <c r="L212" s="92" t="s">
        <v>2381</v>
      </c>
      <c r="M212" s="92" t="s">
        <v>2382</v>
      </c>
      <c r="N212" s="92" t="s">
        <v>2384</v>
      </c>
      <c r="O212" s="92" t="s">
        <v>2236</v>
      </c>
      <c r="P212" s="92" t="s">
        <v>153</v>
      </c>
      <c r="Q212" s="92" t="s">
        <v>2385</v>
      </c>
      <c r="R212" s="93" t="s">
        <v>108</v>
      </c>
      <c r="S212" s="93">
        <v>257783</v>
      </c>
      <c r="T212" s="90" t="s">
        <v>41</v>
      </c>
      <c r="U212" s="90" t="str">
        <f>VLOOKUP(I212,'[1]Removal Report'!$G$2:$I$1306,2,0)</f>
        <v>22-Jan-2026</v>
      </c>
      <c r="V212" s="90" t="str">
        <f>VLOOKUP(I212,'[1]Removal Report'!$G$2:$I$1306,3,0)</f>
        <v>JAWAHIR.SAEED</v>
      </c>
    </row>
    <row r="213" spans="1:22">
      <c r="A213" s="91">
        <v>212</v>
      </c>
      <c r="B213" s="91" t="s">
        <v>39</v>
      </c>
      <c r="C213" s="92" t="s">
        <v>2386</v>
      </c>
      <c r="D213" s="92" t="s">
        <v>659</v>
      </c>
      <c r="E213" s="92" t="s">
        <v>2387</v>
      </c>
      <c r="F213" s="92" t="s">
        <v>1059</v>
      </c>
      <c r="G213" s="92" t="s">
        <v>209</v>
      </c>
      <c r="H213" s="92" t="s">
        <v>2388</v>
      </c>
      <c r="I213" s="92" t="s">
        <v>2389</v>
      </c>
      <c r="J213" s="92"/>
      <c r="K213" s="92"/>
      <c r="L213" s="92" t="s">
        <v>1062</v>
      </c>
      <c r="M213" s="92" t="s">
        <v>2390</v>
      </c>
      <c r="N213" s="92" t="s">
        <v>691</v>
      </c>
      <c r="O213" s="92" t="s">
        <v>2391</v>
      </c>
      <c r="P213" s="92" t="s">
        <v>153</v>
      </c>
      <c r="Q213" s="92" t="s">
        <v>2392</v>
      </c>
      <c r="R213" s="93" t="s">
        <v>108</v>
      </c>
      <c r="S213" s="93">
        <v>287386</v>
      </c>
      <c r="T213" s="90" t="s">
        <v>41</v>
      </c>
      <c r="U213" s="90" t="str">
        <f>VLOOKUP(I213,'[1]Removal Report'!$G$2:$I$1306,2,0)</f>
        <v>12-Jan-2026</v>
      </c>
      <c r="V213" s="90" t="str">
        <f>VLOOKUP(I213,'[1]Removal Report'!$G$2:$I$1306,3,0)</f>
        <v>JAWAHIR.SAEED</v>
      </c>
    </row>
    <row r="214" spans="1:22">
      <c r="A214" s="91">
        <v>213</v>
      </c>
      <c r="B214" s="91" t="s">
        <v>39</v>
      </c>
      <c r="C214" s="92" t="s">
        <v>2393</v>
      </c>
      <c r="D214" s="92" t="s">
        <v>1585</v>
      </c>
      <c r="E214" s="92" t="s">
        <v>2394</v>
      </c>
      <c r="F214" s="92" t="s">
        <v>2395</v>
      </c>
      <c r="G214" s="92" t="s">
        <v>4</v>
      </c>
      <c r="H214" s="92" t="s">
        <v>2396</v>
      </c>
      <c r="I214" s="92" t="s">
        <v>2397</v>
      </c>
      <c r="J214" s="92"/>
      <c r="K214" s="92"/>
      <c r="L214" s="92" t="s">
        <v>2140</v>
      </c>
      <c r="M214" s="92" t="s">
        <v>2398</v>
      </c>
      <c r="N214" s="92" t="s">
        <v>666</v>
      </c>
      <c r="O214" s="92" t="s">
        <v>2236</v>
      </c>
      <c r="P214" s="92" t="s">
        <v>153</v>
      </c>
      <c r="Q214" s="92" t="s">
        <v>2399</v>
      </c>
      <c r="R214" s="93" t="s">
        <v>108</v>
      </c>
      <c r="S214" s="93">
        <v>361812</v>
      </c>
      <c r="T214" s="90" t="s">
        <v>41</v>
      </c>
      <c r="U214" s="90" t="str">
        <f>VLOOKUP(I214,'[1]Removal Report'!$G$2:$I$1306,2,0)</f>
        <v>23-Jan-2026</v>
      </c>
      <c r="V214" s="90" t="str">
        <f>VLOOKUP(I214,'[1]Removal Report'!$G$2:$I$1306,3,0)</f>
        <v>JAWAHIR.SAEED</v>
      </c>
    </row>
    <row r="215" spans="1:22">
      <c r="A215" s="91">
        <v>214</v>
      </c>
      <c r="B215" s="91" t="s">
        <v>39</v>
      </c>
      <c r="C215" s="92" t="s">
        <v>2400</v>
      </c>
      <c r="D215" s="92" t="s">
        <v>671</v>
      </c>
      <c r="E215" s="92" t="s">
        <v>2401</v>
      </c>
      <c r="F215" s="92" t="s">
        <v>2402</v>
      </c>
      <c r="G215" s="92" t="s">
        <v>7</v>
      </c>
      <c r="H215" s="92" t="s">
        <v>2403</v>
      </c>
      <c r="I215" s="92" t="s">
        <v>2404</v>
      </c>
      <c r="J215" s="92"/>
      <c r="K215" s="92"/>
      <c r="L215" s="92" t="s">
        <v>2405</v>
      </c>
      <c r="M215" s="92" t="s">
        <v>2406</v>
      </c>
      <c r="N215" s="92" t="s">
        <v>2408</v>
      </c>
      <c r="O215" s="92" t="s">
        <v>2236</v>
      </c>
      <c r="P215" s="92" t="s">
        <v>153</v>
      </c>
      <c r="Q215" s="92" t="s">
        <v>2409</v>
      </c>
      <c r="R215" s="93" t="s">
        <v>108</v>
      </c>
      <c r="S215" s="93">
        <v>269512</v>
      </c>
      <c r="T215" s="90" t="s">
        <v>41</v>
      </c>
      <c r="U215" s="90" t="str">
        <f>VLOOKUP(I215,'[1]Removal Report'!$G$2:$I$1306,2,0)</f>
        <v>19-Jan-2026</v>
      </c>
      <c r="V215" s="90" t="str">
        <f>VLOOKUP(I215,'[1]Removal Report'!$G$2:$I$1306,3,0)</f>
        <v>JAWAHIR.SAEED</v>
      </c>
    </row>
    <row r="216" spans="1:22">
      <c r="A216" s="91">
        <v>215</v>
      </c>
      <c r="B216" s="91" t="s">
        <v>39</v>
      </c>
      <c r="C216" s="92" t="s">
        <v>2410</v>
      </c>
      <c r="D216" s="92" t="s">
        <v>767</v>
      </c>
      <c r="E216" s="92" t="s">
        <v>2411</v>
      </c>
      <c r="F216" s="92" t="s">
        <v>217</v>
      </c>
      <c r="G216" s="92" t="s">
        <v>4</v>
      </c>
      <c r="H216" s="92" t="s">
        <v>2412</v>
      </c>
      <c r="I216" s="92" t="s">
        <v>2413</v>
      </c>
      <c r="J216" s="92"/>
      <c r="K216" s="92"/>
      <c r="L216" s="92" t="s">
        <v>2414</v>
      </c>
      <c r="M216" s="92" t="s">
        <v>2415</v>
      </c>
      <c r="N216" s="92" t="s">
        <v>666</v>
      </c>
      <c r="O216" s="92" t="s">
        <v>2236</v>
      </c>
      <c r="P216" s="92" t="s">
        <v>153</v>
      </c>
      <c r="Q216" s="92" t="s">
        <v>2416</v>
      </c>
      <c r="R216" s="93" t="s">
        <v>108</v>
      </c>
      <c r="S216" s="93">
        <v>364196</v>
      </c>
      <c r="T216" s="90" t="s">
        <v>41</v>
      </c>
      <c r="U216" s="90" t="str">
        <f>VLOOKUP(I216,'[1]Removal Report'!$G$2:$I$1306,2,0)</f>
        <v>19-Jan-2026</v>
      </c>
      <c r="V216" s="90" t="str">
        <f>VLOOKUP(I216,'[1]Removal Report'!$G$2:$I$1306,3,0)</f>
        <v>JAWAHIR.SAEED</v>
      </c>
    </row>
    <row r="217" spans="1:22">
      <c r="A217" s="91">
        <v>216</v>
      </c>
      <c r="B217" s="91" t="s">
        <v>39</v>
      </c>
      <c r="C217" s="92" t="s">
        <v>2417</v>
      </c>
      <c r="D217" s="92" t="s">
        <v>659</v>
      </c>
      <c r="E217" s="92" t="s">
        <v>2418</v>
      </c>
      <c r="F217" s="92" t="s">
        <v>2247</v>
      </c>
      <c r="G217" s="92" t="s">
        <v>26</v>
      </c>
      <c r="H217" s="92" t="s">
        <v>2419</v>
      </c>
      <c r="I217" s="92" t="s">
        <v>2420</v>
      </c>
      <c r="J217" s="92"/>
      <c r="K217" s="92"/>
      <c r="L217" s="92" t="s">
        <v>2421</v>
      </c>
      <c r="M217" s="92" t="s">
        <v>2250</v>
      </c>
      <c r="N217" s="92" t="s">
        <v>764</v>
      </c>
      <c r="O217" s="92" t="s">
        <v>2391</v>
      </c>
      <c r="P217" s="92" t="s">
        <v>153</v>
      </c>
      <c r="Q217" s="92" t="s">
        <v>2422</v>
      </c>
      <c r="R217" s="93" t="s">
        <v>108</v>
      </c>
      <c r="S217" s="93">
        <v>362854</v>
      </c>
      <c r="T217" s="90" t="s">
        <v>41</v>
      </c>
      <c r="U217" s="90" t="str">
        <f>VLOOKUP(I217,'[1]Removal Report'!$G$2:$I$1306,2,0)</f>
        <v>14-Jan-2026</v>
      </c>
      <c r="V217" s="90" t="str">
        <f>VLOOKUP(I217,'[1]Removal Report'!$G$2:$I$1306,3,0)</f>
        <v>JAWAHIR.SAEED</v>
      </c>
    </row>
    <row r="218" spans="1:22">
      <c r="A218" s="91">
        <v>217</v>
      </c>
      <c r="B218" s="91" t="s">
        <v>39</v>
      </c>
      <c r="C218" s="92" t="s">
        <v>2423</v>
      </c>
      <c r="D218" s="92" t="s">
        <v>682</v>
      </c>
      <c r="E218" s="92" t="s">
        <v>2424</v>
      </c>
      <c r="F218" s="92" t="s">
        <v>2425</v>
      </c>
      <c r="G218" s="92" t="s">
        <v>4</v>
      </c>
      <c r="H218" s="92" t="s">
        <v>2426</v>
      </c>
      <c r="I218" s="92" t="s">
        <v>2427</v>
      </c>
      <c r="J218" s="92"/>
      <c r="K218" s="92"/>
      <c r="L218" s="92" t="s">
        <v>840</v>
      </c>
      <c r="M218" s="92" t="s">
        <v>2428</v>
      </c>
      <c r="N218" s="92" t="s">
        <v>666</v>
      </c>
      <c r="O218" s="92" t="s">
        <v>667</v>
      </c>
      <c r="P218" s="92" t="s">
        <v>153</v>
      </c>
      <c r="Q218" s="92" t="s">
        <v>2429</v>
      </c>
      <c r="R218" s="93" t="s">
        <v>108</v>
      </c>
      <c r="S218" s="93">
        <v>234181</v>
      </c>
      <c r="T218" s="90" t="s">
        <v>41</v>
      </c>
      <c r="U218" s="90" t="str">
        <f>VLOOKUP(I218,'[1]Removal Report'!$G$2:$I$1306,2,0)</f>
        <v>19-Jan-2026</v>
      </c>
      <c r="V218" s="90" t="str">
        <f>VLOOKUP(I218,'[1]Removal Report'!$G$2:$I$1306,3,0)</f>
        <v>JAWAHIR.SAEED</v>
      </c>
    </row>
    <row r="219" spans="1:22">
      <c r="A219" s="91">
        <v>218</v>
      </c>
      <c r="B219" s="91" t="s">
        <v>39</v>
      </c>
      <c r="C219" s="92" t="s">
        <v>2430</v>
      </c>
      <c r="D219" s="92" t="s">
        <v>682</v>
      </c>
      <c r="E219" s="92" t="s">
        <v>2431</v>
      </c>
      <c r="F219" s="92" t="s">
        <v>177</v>
      </c>
      <c r="G219" s="92" t="s">
        <v>4</v>
      </c>
      <c r="H219" s="92" t="s">
        <v>2432</v>
      </c>
      <c r="I219" s="92" t="s">
        <v>2433</v>
      </c>
      <c r="J219" s="92"/>
      <c r="K219" s="92"/>
      <c r="L219" s="92" t="s">
        <v>2434</v>
      </c>
      <c r="M219" s="92" t="s">
        <v>2435</v>
      </c>
      <c r="N219" s="92" t="s">
        <v>1387</v>
      </c>
      <c r="O219" s="92" t="s">
        <v>2236</v>
      </c>
      <c r="P219" s="92" t="s">
        <v>153</v>
      </c>
      <c r="Q219" s="92" t="s">
        <v>2437</v>
      </c>
      <c r="R219" s="93" t="s">
        <v>108</v>
      </c>
      <c r="S219" s="93">
        <v>238403</v>
      </c>
      <c r="T219" s="90" t="s">
        <v>41</v>
      </c>
      <c r="U219" s="90" t="str">
        <f>VLOOKUP(I219,'[1]Removal Report'!$G$2:$I$1306,2,0)</f>
        <v>22-Jan-2026</v>
      </c>
      <c r="V219" s="90" t="str">
        <f>VLOOKUP(I219,'[1]Removal Report'!$G$2:$I$1306,3,0)</f>
        <v>JAWAHIR.SAEED</v>
      </c>
    </row>
    <row r="220" spans="1:22">
      <c r="A220" s="91">
        <v>219</v>
      </c>
      <c r="B220" s="91" t="s">
        <v>39</v>
      </c>
      <c r="C220" s="92" t="s">
        <v>2438</v>
      </c>
      <c r="D220" s="92" t="s">
        <v>659</v>
      </c>
      <c r="E220" s="92" t="s">
        <v>2439</v>
      </c>
      <c r="F220" s="92" t="s">
        <v>225</v>
      </c>
      <c r="G220" s="92" t="s">
        <v>10</v>
      </c>
      <c r="H220" s="92" t="s">
        <v>2440</v>
      </c>
      <c r="I220" s="92" t="s">
        <v>2441</v>
      </c>
      <c r="J220" s="92"/>
      <c r="K220" s="92"/>
      <c r="L220" s="92" t="s">
        <v>2442</v>
      </c>
      <c r="M220" s="92" t="s">
        <v>2443</v>
      </c>
      <c r="N220" s="92" t="s">
        <v>666</v>
      </c>
      <c r="O220" s="92" t="s">
        <v>2236</v>
      </c>
      <c r="P220" s="92" t="s">
        <v>153</v>
      </c>
      <c r="Q220" s="92" t="s">
        <v>2444</v>
      </c>
      <c r="R220" s="93" t="s">
        <v>108</v>
      </c>
      <c r="S220" s="93">
        <v>271978</v>
      </c>
      <c r="T220" s="90" t="s">
        <v>41</v>
      </c>
      <c r="U220" s="90" t="str">
        <f>VLOOKUP(I220,'[1]Removal Report'!$G$2:$I$1306,2,0)</f>
        <v>17-Jan-2026</v>
      </c>
      <c r="V220" s="90" t="str">
        <f>VLOOKUP(I220,'[1]Removal Report'!$G$2:$I$1306,3,0)</f>
        <v>JAWAHIR.SAEED</v>
      </c>
    </row>
    <row r="221" spans="1:22">
      <c r="A221" s="91">
        <v>220</v>
      </c>
      <c r="B221" s="91" t="s">
        <v>39</v>
      </c>
      <c r="C221" s="92" t="s">
        <v>2445</v>
      </c>
      <c r="D221" s="92" t="s">
        <v>682</v>
      </c>
      <c r="E221" s="92" t="s">
        <v>2446</v>
      </c>
      <c r="F221" s="92" t="s">
        <v>2447</v>
      </c>
      <c r="G221" s="92" t="s">
        <v>68</v>
      </c>
      <c r="H221" s="92" t="s">
        <v>2448</v>
      </c>
      <c r="I221" s="92" t="s">
        <v>2449</v>
      </c>
      <c r="J221" s="92"/>
      <c r="K221" s="92"/>
      <c r="L221" s="92" t="s">
        <v>1621</v>
      </c>
      <c r="M221" s="92" t="s">
        <v>1774</v>
      </c>
      <c r="N221" s="92" t="s">
        <v>920</v>
      </c>
      <c r="O221" s="92" t="s">
        <v>2236</v>
      </c>
      <c r="P221" s="92" t="s">
        <v>153</v>
      </c>
      <c r="Q221" s="92" t="s">
        <v>2450</v>
      </c>
      <c r="R221" s="93" t="s">
        <v>108</v>
      </c>
      <c r="S221" s="93">
        <v>263851</v>
      </c>
      <c r="T221" s="90" t="s">
        <v>41</v>
      </c>
      <c r="U221" s="90" t="str">
        <f>VLOOKUP(I221,'[1]Removal Report'!$G$2:$I$1306,2,0)</f>
        <v>26-Jan-2026</v>
      </c>
      <c r="V221" s="90" t="str">
        <f>VLOOKUP(I221,'[1]Removal Report'!$G$2:$I$1306,3,0)</f>
        <v>JAWAHIR.SAEED</v>
      </c>
    </row>
    <row r="222" spans="1:22">
      <c r="A222" s="91">
        <v>221</v>
      </c>
      <c r="B222" s="91" t="s">
        <v>39</v>
      </c>
      <c r="C222" s="92" t="s">
        <v>2451</v>
      </c>
      <c r="D222" s="92" t="s">
        <v>671</v>
      </c>
      <c r="E222" s="92" t="s">
        <v>2452</v>
      </c>
      <c r="F222" s="92" t="s">
        <v>2453</v>
      </c>
      <c r="G222" s="92" t="s">
        <v>4</v>
      </c>
      <c r="H222" s="92" t="s">
        <v>2454</v>
      </c>
      <c r="I222" s="92" t="s">
        <v>2455</v>
      </c>
      <c r="J222" s="92"/>
      <c r="K222" s="92"/>
      <c r="L222" s="92" t="s">
        <v>2456</v>
      </c>
      <c r="M222" s="92" t="s">
        <v>2457</v>
      </c>
      <c r="N222" s="92" t="s">
        <v>813</v>
      </c>
      <c r="O222" s="92" t="s">
        <v>2236</v>
      </c>
      <c r="P222" s="92" t="s">
        <v>153</v>
      </c>
      <c r="Q222" s="92" t="s">
        <v>2458</v>
      </c>
      <c r="R222" s="93" t="s">
        <v>108</v>
      </c>
      <c r="S222" s="93">
        <v>301244</v>
      </c>
      <c r="T222" s="90" t="s">
        <v>41</v>
      </c>
      <c r="U222" s="90" t="str">
        <f>VLOOKUP(I222,'[1]Removal Report'!$G$2:$I$1306,2,0)</f>
        <v>3-Jan-2026</v>
      </c>
      <c r="V222" s="90" t="str">
        <f>VLOOKUP(I222,'[1]Removal Report'!$G$2:$I$1306,3,0)</f>
        <v>JAWAHIR.SAEED</v>
      </c>
    </row>
    <row r="223" spans="1:22">
      <c r="A223" s="91">
        <v>222</v>
      </c>
      <c r="B223" s="91" t="s">
        <v>39</v>
      </c>
      <c r="C223" s="92" t="s">
        <v>2459</v>
      </c>
      <c r="D223" s="92" t="s">
        <v>659</v>
      </c>
      <c r="E223" s="92" t="s">
        <v>2460</v>
      </c>
      <c r="F223" s="92" t="s">
        <v>2461</v>
      </c>
      <c r="G223" s="92" t="s">
        <v>18</v>
      </c>
      <c r="H223" s="92" t="s">
        <v>2462</v>
      </c>
      <c r="I223" s="92" t="s">
        <v>2463</v>
      </c>
      <c r="J223" s="92"/>
      <c r="K223" s="92"/>
      <c r="L223" s="92" t="s">
        <v>2464</v>
      </c>
      <c r="M223" s="92" t="s">
        <v>2465</v>
      </c>
      <c r="N223" s="92" t="s">
        <v>794</v>
      </c>
      <c r="O223" s="92" t="s">
        <v>2236</v>
      </c>
      <c r="P223" s="92" t="s">
        <v>153</v>
      </c>
      <c r="Q223" s="92" t="s">
        <v>2466</v>
      </c>
      <c r="R223" s="93" t="s">
        <v>108</v>
      </c>
      <c r="S223" s="93">
        <v>332308</v>
      </c>
      <c r="T223" s="90" t="s">
        <v>41</v>
      </c>
      <c r="U223" s="90" t="str">
        <f>VLOOKUP(I223,'[1]Removal Report'!$G$2:$I$1306,2,0)</f>
        <v>6-Jan-2026</v>
      </c>
      <c r="V223" s="90" t="str">
        <f>VLOOKUP(I223,'[1]Removal Report'!$G$2:$I$1306,3,0)</f>
        <v>JAWAHIR.SAEED</v>
      </c>
    </row>
    <row r="224" spans="1:22">
      <c r="A224" s="91">
        <v>223</v>
      </c>
      <c r="B224" s="91" t="s">
        <v>39</v>
      </c>
      <c r="C224" s="92" t="s">
        <v>2467</v>
      </c>
      <c r="D224" s="92" t="s">
        <v>671</v>
      </c>
      <c r="E224" s="92" t="s">
        <v>2468</v>
      </c>
      <c r="F224" s="92" t="s">
        <v>2469</v>
      </c>
      <c r="G224" s="92" t="s">
        <v>18</v>
      </c>
      <c r="H224" s="92" t="s">
        <v>2470</v>
      </c>
      <c r="I224" s="92" t="s">
        <v>2471</v>
      </c>
      <c r="J224" s="92"/>
      <c r="K224" s="92"/>
      <c r="L224" s="92" t="s">
        <v>2472</v>
      </c>
      <c r="M224" s="92" t="s">
        <v>2473</v>
      </c>
      <c r="N224" s="92" t="s">
        <v>733</v>
      </c>
      <c r="O224" s="92" t="s">
        <v>692</v>
      </c>
      <c r="P224" s="92" t="s">
        <v>153</v>
      </c>
      <c r="Q224" s="92" t="s">
        <v>2474</v>
      </c>
      <c r="R224" s="93" t="s">
        <v>108</v>
      </c>
      <c r="S224" s="93">
        <v>196508</v>
      </c>
      <c r="T224" s="90" t="s">
        <v>41</v>
      </c>
      <c r="U224" s="90" t="str">
        <f>VLOOKUP(I224,'[1]Removal Report'!$G$2:$I$1306,2,0)</f>
        <v>13-Jan-2026</v>
      </c>
      <c r="V224" s="90" t="str">
        <f>VLOOKUP(I224,'[1]Removal Report'!$G$2:$I$1306,3,0)</f>
        <v>JAWAHIR.SAEED</v>
      </c>
    </row>
    <row r="225" spans="1:22">
      <c r="A225" s="91">
        <v>224</v>
      </c>
      <c r="B225" s="91" t="s">
        <v>39</v>
      </c>
      <c r="C225" s="92" t="s">
        <v>2475</v>
      </c>
      <c r="D225" s="92" t="s">
        <v>1585</v>
      </c>
      <c r="E225" s="92" t="s">
        <v>2476</v>
      </c>
      <c r="F225" s="92" t="s">
        <v>2477</v>
      </c>
      <c r="G225" s="92" t="s">
        <v>32</v>
      </c>
      <c r="H225" s="92" t="s">
        <v>2478</v>
      </c>
      <c r="I225" s="92" t="s">
        <v>2479</v>
      </c>
      <c r="J225" s="92"/>
      <c r="K225" s="92"/>
      <c r="L225" s="92" t="s">
        <v>2480</v>
      </c>
      <c r="M225" s="92" t="s">
        <v>2481</v>
      </c>
      <c r="N225" s="92" t="s">
        <v>1396</v>
      </c>
      <c r="O225" s="92" t="s">
        <v>2236</v>
      </c>
      <c r="P225" s="92" t="s">
        <v>153</v>
      </c>
      <c r="Q225" s="92" t="s">
        <v>2482</v>
      </c>
      <c r="R225" s="93" t="s">
        <v>108</v>
      </c>
      <c r="S225" s="93">
        <v>217579</v>
      </c>
      <c r="T225" s="90" t="s">
        <v>41</v>
      </c>
      <c r="U225" s="90" t="str">
        <f>VLOOKUP(I225,'[1]Removal Report'!$G$2:$I$1306,2,0)</f>
        <v>28-Jan-2026</v>
      </c>
      <c r="V225" s="90" t="str">
        <f>VLOOKUP(I225,'[1]Removal Report'!$G$2:$I$1306,3,0)</f>
        <v>JAWAHIR.SAEED</v>
      </c>
    </row>
    <row r="226" spans="1:22">
      <c r="A226" s="91">
        <v>225</v>
      </c>
      <c r="B226" s="91" t="s">
        <v>39</v>
      </c>
      <c r="C226" s="92" t="s">
        <v>2483</v>
      </c>
      <c r="D226" s="92" t="s">
        <v>767</v>
      </c>
      <c r="E226" s="92" t="s">
        <v>2484</v>
      </c>
      <c r="F226" s="92" t="s">
        <v>2485</v>
      </c>
      <c r="G226" s="92" t="s">
        <v>10</v>
      </c>
      <c r="H226" s="92" t="s">
        <v>2486</v>
      </c>
      <c r="I226" s="92" t="s">
        <v>2487</v>
      </c>
      <c r="J226" s="92"/>
      <c r="K226" s="92"/>
      <c r="L226" s="92" t="s">
        <v>2488</v>
      </c>
      <c r="M226" s="92" t="s">
        <v>2489</v>
      </c>
      <c r="N226" s="92" t="s">
        <v>733</v>
      </c>
      <c r="O226" s="92" t="s">
        <v>692</v>
      </c>
      <c r="P226" s="92" t="s">
        <v>153</v>
      </c>
      <c r="Q226" s="92" t="s">
        <v>2490</v>
      </c>
      <c r="R226" s="93" t="s">
        <v>108</v>
      </c>
      <c r="S226" s="93">
        <v>366953</v>
      </c>
      <c r="T226" s="90" t="s">
        <v>41</v>
      </c>
      <c r="U226" s="90" t="str">
        <f>VLOOKUP(I226,'[1]Removal Report'!$G$2:$I$1306,2,0)</f>
        <v>28-Jan-2026</v>
      </c>
      <c r="V226" s="90" t="str">
        <f>VLOOKUP(I226,'[1]Removal Report'!$G$2:$I$1306,3,0)</f>
        <v>JAWAHIR.SAEED</v>
      </c>
    </row>
    <row r="227" spans="1:22">
      <c r="A227" s="91">
        <v>226</v>
      </c>
      <c r="B227" s="91" t="s">
        <v>39</v>
      </c>
      <c r="C227" s="92" t="s">
        <v>2491</v>
      </c>
      <c r="D227" s="92" t="s">
        <v>671</v>
      </c>
      <c r="E227" s="92" t="s">
        <v>2492</v>
      </c>
      <c r="F227" s="92" t="s">
        <v>2493</v>
      </c>
      <c r="G227" s="92" t="s">
        <v>7</v>
      </c>
      <c r="H227" s="92" t="s">
        <v>2494</v>
      </c>
      <c r="I227" s="92" t="s">
        <v>2495</v>
      </c>
      <c r="J227" s="92"/>
      <c r="K227" s="92"/>
      <c r="L227" s="92" t="s">
        <v>2496</v>
      </c>
      <c r="M227" s="92" t="s">
        <v>2497</v>
      </c>
      <c r="N227" s="92" t="s">
        <v>733</v>
      </c>
      <c r="O227" s="92" t="s">
        <v>2498</v>
      </c>
      <c r="P227" s="92" t="s">
        <v>153</v>
      </c>
      <c r="Q227" s="92" t="s">
        <v>2499</v>
      </c>
      <c r="R227" s="93" t="s">
        <v>108</v>
      </c>
      <c r="S227" s="93">
        <v>221533</v>
      </c>
      <c r="T227" s="90" t="s">
        <v>41</v>
      </c>
      <c r="U227" s="90" t="str">
        <f>VLOOKUP(I227,'[1]Removal Report'!$G$2:$I$1306,2,0)</f>
        <v>27-Jan-2026</v>
      </c>
      <c r="V227" s="90" t="str">
        <f>VLOOKUP(I227,'[1]Removal Report'!$G$2:$I$1306,3,0)</f>
        <v>JAWAHIR.SAEED</v>
      </c>
    </row>
    <row r="228" spans="1:22">
      <c r="A228" s="91">
        <v>227</v>
      </c>
      <c r="B228" s="91" t="s">
        <v>39</v>
      </c>
      <c r="C228" s="92" t="s">
        <v>2500</v>
      </c>
      <c r="D228" s="92" t="s">
        <v>767</v>
      </c>
      <c r="E228" s="92" t="s">
        <v>2501</v>
      </c>
      <c r="F228" s="92" t="s">
        <v>2502</v>
      </c>
      <c r="G228" s="92" t="s">
        <v>27</v>
      </c>
      <c r="H228" s="92" t="s">
        <v>2503</v>
      </c>
      <c r="I228" s="92" t="s">
        <v>2504</v>
      </c>
      <c r="J228" s="92"/>
      <c r="K228" s="92"/>
      <c r="L228" s="92" t="s">
        <v>2505</v>
      </c>
      <c r="M228" s="92" t="s">
        <v>2506</v>
      </c>
      <c r="N228" s="92" t="s">
        <v>1387</v>
      </c>
      <c r="O228" s="92" t="s">
        <v>2508</v>
      </c>
      <c r="P228" s="92" t="s">
        <v>153</v>
      </c>
      <c r="Q228" s="92" t="s">
        <v>2509</v>
      </c>
      <c r="R228" s="93" t="s">
        <v>108</v>
      </c>
      <c r="S228" s="93">
        <v>299482</v>
      </c>
      <c r="T228" s="90" t="s">
        <v>41</v>
      </c>
      <c r="U228" s="90" t="str">
        <f>VLOOKUP(I228,'[1]Removal Report'!$G$2:$I$1306,2,0)</f>
        <v>21-Jan-2026</v>
      </c>
      <c r="V228" s="90" t="str">
        <f>VLOOKUP(I228,'[1]Removal Report'!$G$2:$I$1306,3,0)</f>
        <v>JAWAHIR.SAEED</v>
      </c>
    </row>
    <row r="229" spans="1:22">
      <c r="A229" s="91">
        <v>228</v>
      </c>
      <c r="B229" s="91" t="s">
        <v>39</v>
      </c>
      <c r="C229" s="92" t="s">
        <v>2510</v>
      </c>
      <c r="D229" s="92" t="s">
        <v>671</v>
      </c>
      <c r="E229" s="92" t="s">
        <v>2511</v>
      </c>
      <c r="F229" s="92" t="s">
        <v>2512</v>
      </c>
      <c r="G229" s="92" t="s">
        <v>10</v>
      </c>
      <c r="H229" s="92" t="s">
        <v>2513</v>
      </c>
      <c r="I229" s="92" t="s">
        <v>2514</v>
      </c>
      <c r="J229" s="92"/>
      <c r="K229" s="92"/>
      <c r="L229" s="92" t="s">
        <v>2515</v>
      </c>
      <c r="M229" s="92" t="s">
        <v>2516</v>
      </c>
      <c r="N229" s="92" t="s">
        <v>813</v>
      </c>
      <c r="O229" s="92" t="s">
        <v>2236</v>
      </c>
      <c r="P229" s="92" t="s">
        <v>153</v>
      </c>
      <c r="Q229" s="92" t="s">
        <v>2517</v>
      </c>
      <c r="R229" s="93" t="s">
        <v>108</v>
      </c>
      <c r="S229" s="93">
        <v>324506</v>
      </c>
      <c r="T229" s="90" t="s">
        <v>41</v>
      </c>
      <c r="U229" s="90" t="str">
        <f>VLOOKUP(I229,'[1]Removal Report'!$G$2:$I$1306,2,0)</f>
        <v>21-Jan-2026</v>
      </c>
      <c r="V229" s="90" t="str">
        <f>VLOOKUP(I229,'[1]Removal Report'!$G$2:$I$1306,3,0)</f>
        <v>JAWAHIR.SAEED</v>
      </c>
    </row>
    <row r="230" spans="1:22">
      <c r="A230" s="91">
        <v>229</v>
      </c>
      <c r="B230" s="91" t="s">
        <v>39</v>
      </c>
      <c r="C230" s="92" t="s">
        <v>2518</v>
      </c>
      <c r="D230" s="92" t="s">
        <v>659</v>
      </c>
      <c r="E230" s="92" t="s">
        <v>2519</v>
      </c>
      <c r="F230" s="92" t="s">
        <v>2520</v>
      </c>
      <c r="G230" s="92" t="s">
        <v>10</v>
      </c>
      <c r="H230" s="92" t="s">
        <v>2521</v>
      </c>
      <c r="I230" s="92" t="s">
        <v>2522</v>
      </c>
      <c r="J230" s="92"/>
      <c r="K230" s="92"/>
      <c r="L230" s="92" t="s">
        <v>2523</v>
      </c>
      <c r="M230" s="92" t="s">
        <v>2524</v>
      </c>
      <c r="N230" s="92" t="s">
        <v>920</v>
      </c>
      <c r="O230" s="92" t="s">
        <v>2236</v>
      </c>
      <c r="P230" s="92" t="s">
        <v>153</v>
      </c>
      <c r="Q230" s="92" t="s">
        <v>2525</v>
      </c>
      <c r="R230" s="93" t="s">
        <v>108</v>
      </c>
      <c r="S230" s="93">
        <v>323368</v>
      </c>
      <c r="T230" s="90" t="s">
        <v>41</v>
      </c>
      <c r="U230" s="90" t="str">
        <f>VLOOKUP(I230,'[1]Removal Report'!$G$2:$I$1306,2,0)</f>
        <v>20-Jan-2026</v>
      </c>
      <c r="V230" s="90" t="str">
        <f>VLOOKUP(I230,'[1]Removal Report'!$G$2:$I$1306,3,0)</f>
        <v>JAWAHIR.SAEED</v>
      </c>
    </row>
    <row r="231" spans="1:22">
      <c r="A231" s="91">
        <v>230</v>
      </c>
      <c r="B231" s="91" t="s">
        <v>39</v>
      </c>
      <c r="C231" s="92" t="s">
        <v>2526</v>
      </c>
      <c r="D231" s="92" t="s">
        <v>671</v>
      </c>
      <c r="E231" s="92" t="s">
        <v>2527</v>
      </c>
      <c r="F231" s="92" t="s">
        <v>2528</v>
      </c>
      <c r="G231" s="92" t="s">
        <v>4</v>
      </c>
      <c r="H231" s="92" t="s">
        <v>2529</v>
      </c>
      <c r="I231" s="92" t="s">
        <v>2530</v>
      </c>
      <c r="J231" s="92"/>
      <c r="K231" s="92"/>
      <c r="L231" s="92" t="s">
        <v>2531</v>
      </c>
      <c r="M231" s="92" t="s">
        <v>2532</v>
      </c>
      <c r="N231" s="92" t="s">
        <v>691</v>
      </c>
      <c r="O231" s="92" t="s">
        <v>692</v>
      </c>
      <c r="P231" s="92" t="s">
        <v>153</v>
      </c>
      <c r="Q231" s="92" t="s">
        <v>2533</v>
      </c>
      <c r="R231" s="93" t="s">
        <v>108</v>
      </c>
      <c r="S231" s="93">
        <v>254592</v>
      </c>
      <c r="T231" s="90" t="s">
        <v>41</v>
      </c>
      <c r="U231" s="90" t="str">
        <f>VLOOKUP(I231,'[1]Removal Report'!$G$2:$I$1306,2,0)</f>
        <v>27-Jan-2026</v>
      </c>
      <c r="V231" s="90" t="str">
        <f>VLOOKUP(I231,'[1]Removal Report'!$G$2:$I$1306,3,0)</f>
        <v>JAWAHIR.SAEED</v>
      </c>
    </row>
    <row r="232" spans="1:22">
      <c r="A232" s="91">
        <v>231</v>
      </c>
      <c r="B232" s="91" t="s">
        <v>39</v>
      </c>
      <c r="C232" s="92" t="s">
        <v>2534</v>
      </c>
      <c r="D232" s="92" t="s">
        <v>671</v>
      </c>
      <c r="E232" s="92" t="s">
        <v>2535</v>
      </c>
      <c r="F232" s="92" t="s">
        <v>2536</v>
      </c>
      <c r="G232" s="92" t="s">
        <v>10</v>
      </c>
      <c r="H232" s="92" t="s">
        <v>2537</v>
      </c>
      <c r="I232" s="92" t="s">
        <v>2538</v>
      </c>
      <c r="J232" s="92"/>
      <c r="K232" s="92"/>
      <c r="L232" s="92" t="s">
        <v>1732</v>
      </c>
      <c r="M232" s="92" t="s">
        <v>2539</v>
      </c>
      <c r="N232" s="92" t="s">
        <v>2541</v>
      </c>
      <c r="O232" s="92" t="s">
        <v>2236</v>
      </c>
      <c r="P232" s="92" t="s">
        <v>153</v>
      </c>
      <c r="Q232" s="92" t="s">
        <v>2542</v>
      </c>
      <c r="R232" s="93" t="s">
        <v>108</v>
      </c>
      <c r="S232" s="93">
        <v>300576</v>
      </c>
      <c r="T232" s="90" t="s">
        <v>41</v>
      </c>
      <c r="U232" s="90" t="str">
        <f>VLOOKUP(I232,'[1]Removal Report'!$G$2:$I$1306,2,0)</f>
        <v>22-Jan-2026</v>
      </c>
      <c r="V232" s="90" t="str">
        <f>VLOOKUP(I232,'[1]Removal Report'!$G$2:$I$1306,3,0)</f>
        <v>JAWAHIR.SAEED</v>
      </c>
    </row>
    <row r="233" spans="1:22">
      <c r="A233" s="91">
        <v>232</v>
      </c>
      <c r="B233" s="91" t="s">
        <v>39</v>
      </c>
      <c r="C233" s="92" t="s">
        <v>2543</v>
      </c>
      <c r="D233" s="92" t="s">
        <v>671</v>
      </c>
      <c r="E233" s="92" t="s">
        <v>2544</v>
      </c>
      <c r="F233" s="92" t="s">
        <v>2545</v>
      </c>
      <c r="G233" s="92" t="s">
        <v>10</v>
      </c>
      <c r="H233" s="92" t="s">
        <v>2546</v>
      </c>
      <c r="I233" s="92" t="s">
        <v>2547</v>
      </c>
      <c r="J233" s="92"/>
      <c r="K233" s="92"/>
      <c r="L233" s="92" t="s">
        <v>2548</v>
      </c>
      <c r="M233" s="92" t="s">
        <v>2549</v>
      </c>
      <c r="N233" s="92" t="s">
        <v>764</v>
      </c>
      <c r="O233" s="92" t="s">
        <v>2236</v>
      </c>
      <c r="P233" s="92" t="s">
        <v>153</v>
      </c>
      <c r="Q233" s="92" t="s">
        <v>2550</v>
      </c>
      <c r="R233" s="93" t="s">
        <v>108</v>
      </c>
      <c r="S233" s="93">
        <v>238661</v>
      </c>
      <c r="T233" s="90" t="s">
        <v>41</v>
      </c>
      <c r="U233" s="90" t="str">
        <f>VLOOKUP(I233,'[1]Removal Report'!$G$2:$I$1306,2,0)</f>
        <v>16-Jan-2026</v>
      </c>
      <c r="V233" s="90" t="str">
        <f>VLOOKUP(I233,'[1]Removal Report'!$G$2:$I$1306,3,0)</f>
        <v>JAWAHIR.SAEED</v>
      </c>
    </row>
    <row r="234" spans="1:22">
      <c r="A234" s="91">
        <v>233</v>
      </c>
      <c r="B234" s="91" t="s">
        <v>39</v>
      </c>
      <c r="C234" s="92" t="s">
        <v>2551</v>
      </c>
      <c r="D234" s="92" t="s">
        <v>671</v>
      </c>
      <c r="E234" s="92" t="s">
        <v>2552</v>
      </c>
      <c r="F234" s="92" t="s">
        <v>2553</v>
      </c>
      <c r="G234" s="92" t="s">
        <v>10</v>
      </c>
      <c r="H234" s="92" t="s">
        <v>2554</v>
      </c>
      <c r="I234" s="92" t="s">
        <v>2555</v>
      </c>
      <c r="J234" s="92"/>
      <c r="K234" s="92"/>
      <c r="L234" s="92" t="s">
        <v>1353</v>
      </c>
      <c r="M234" s="92" t="s">
        <v>2556</v>
      </c>
      <c r="N234" s="92" t="s">
        <v>666</v>
      </c>
      <c r="O234" s="92" t="s">
        <v>16</v>
      </c>
      <c r="P234" s="92" t="s">
        <v>153</v>
      </c>
      <c r="Q234" s="92" t="s">
        <v>2557</v>
      </c>
      <c r="R234" s="93" t="s">
        <v>21</v>
      </c>
      <c r="S234" s="93">
        <v>324828</v>
      </c>
      <c r="T234" s="90" t="s">
        <v>41</v>
      </c>
      <c r="U234" s="90" t="str">
        <f>VLOOKUP(I234,'[1]Removal Report'!$G$2:$I$1306,2,0)</f>
        <v>9-Jan-2026</v>
      </c>
      <c r="V234" s="90" t="str">
        <f>VLOOKUP(I234,'[1]Removal Report'!$G$2:$I$1306,3,0)</f>
        <v>M.KHALID</v>
      </c>
    </row>
    <row r="235" spans="1:22">
      <c r="A235" s="91">
        <v>234</v>
      </c>
      <c r="B235" s="91" t="s">
        <v>39</v>
      </c>
      <c r="C235" s="92" t="s">
        <v>2558</v>
      </c>
      <c r="D235" s="92" t="s">
        <v>767</v>
      </c>
      <c r="E235" s="92" t="s">
        <v>2559</v>
      </c>
      <c r="F235" s="92" t="s">
        <v>2560</v>
      </c>
      <c r="G235" s="92" t="s">
        <v>10</v>
      </c>
      <c r="H235" s="92" t="s">
        <v>2561</v>
      </c>
      <c r="I235" s="92" t="s">
        <v>2562</v>
      </c>
      <c r="J235" s="92"/>
      <c r="K235" s="92"/>
      <c r="L235" s="92" t="s">
        <v>2563</v>
      </c>
      <c r="M235" s="92" t="s">
        <v>2564</v>
      </c>
      <c r="N235" s="92" t="s">
        <v>813</v>
      </c>
      <c r="O235" s="92" t="s">
        <v>16</v>
      </c>
      <c r="P235" s="92" t="s">
        <v>153</v>
      </c>
      <c r="Q235" s="92" t="s">
        <v>2565</v>
      </c>
      <c r="R235" s="93" t="s">
        <v>21</v>
      </c>
      <c r="S235" s="93">
        <v>325365</v>
      </c>
      <c r="T235" s="90" t="s">
        <v>41</v>
      </c>
      <c r="U235" s="90" t="str">
        <f>VLOOKUP(I235,'[1]Removal Report'!$G$2:$I$1306,2,0)</f>
        <v>10-Jan-2026</v>
      </c>
      <c r="V235" s="90" t="str">
        <f>VLOOKUP(I235,'[1]Removal Report'!$G$2:$I$1306,3,0)</f>
        <v>M.KHALID</v>
      </c>
    </row>
    <row r="236" spans="1:22">
      <c r="A236" s="91">
        <v>235</v>
      </c>
      <c r="B236" s="91" t="s">
        <v>39</v>
      </c>
      <c r="C236" s="92" t="s">
        <v>2566</v>
      </c>
      <c r="D236" s="92" t="s">
        <v>682</v>
      </c>
      <c r="E236" s="92" t="s">
        <v>2567</v>
      </c>
      <c r="F236" s="92" t="s">
        <v>2568</v>
      </c>
      <c r="G236" s="92" t="s">
        <v>10</v>
      </c>
      <c r="H236" s="92" t="s">
        <v>2569</v>
      </c>
      <c r="I236" s="92" t="s">
        <v>2570</v>
      </c>
      <c r="J236" s="92"/>
      <c r="K236" s="92"/>
      <c r="L236" s="92" t="s">
        <v>2571</v>
      </c>
      <c r="M236" s="92" t="s">
        <v>2572</v>
      </c>
      <c r="N236" s="92" t="s">
        <v>666</v>
      </c>
      <c r="O236" s="92" t="s">
        <v>16</v>
      </c>
      <c r="P236" s="92" t="s">
        <v>153</v>
      </c>
      <c r="Q236" s="92" t="s">
        <v>2573</v>
      </c>
      <c r="R236" s="93" t="s">
        <v>21</v>
      </c>
      <c r="S236" s="93">
        <v>239038</v>
      </c>
      <c r="T236" s="90" t="s">
        <v>41</v>
      </c>
      <c r="U236" s="90" t="str">
        <f>VLOOKUP(I236,'[1]Removal Report'!$G$2:$I$1306,2,0)</f>
        <v>26-Jan-2026</v>
      </c>
      <c r="V236" s="90" t="str">
        <f>VLOOKUP(I236,'[1]Removal Report'!$G$2:$I$1306,3,0)</f>
        <v>M.KHALID</v>
      </c>
    </row>
    <row r="237" spans="1:22">
      <c r="A237" s="91">
        <v>236</v>
      </c>
      <c r="B237" s="91" t="s">
        <v>39</v>
      </c>
      <c r="C237" s="92" t="s">
        <v>2574</v>
      </c>
      <c r="D237" s="92" t="s">
        <v>659</v>
      </c>
      <c r="E237" s="92" t="s">
        <v>2575</v>
      </c>
      <c r="F237" s="92" t="s">
        <v>2576</v>
      </c>
      <c r="G237" s="92" t="s">
        <v>18</v>
      </c>
      <c r="H237" s="92" t="s">
        <v>2577</v>
      </c>
      <c r="I237" s="92" t="s">
        <v>2578</v>
      </c>
      <c r="J237" s="92"/>
      <c r="K237" s="92"/>
      <c r="L237" s="92" t="s">
        <v>1005</v>
      </c>
      <c r="M237" s="92" t="s">
        <v>2579</v>
      </c>
      <c r="N237" s="92" t="s">
        <v>794</v>
      </c>
      <c r="O237" s="92" t="s">
        <v>16</v>
      </c>
      <c r="P237" s="92" t="s">
        <v>153</v>
      </c>
      <c r="Q237" s="92" t="s">
        <v>2580</v>
      </c>
      <c r="R237" s="93" t="s">
        <v>21</v>
      </c>
      <c r="S237" s="93">
        <v>332363</v>
      </c>
      <c r="T237" s="90" t="s">
        <v>41</v>
      </c>
      <c r="U237" s="90" t="str">
        <f>VLOOKUP(I237,'[1]Removal Report'!$G$2:$I$1306,2,0)</f>
        <v>5-Jan-2026</v>
      </c>
      <c r="V237" s="90" t="str">
        <f>VLOOKUP(I237,'[1]Removal Report'!$G$2:$I$1306,3,0)</f>
        <v>M.KHALID</v>
      </c>
    </row>
    <row r="238" spans="1:22">
      <c r="A238" s="91">
        <v>237</v>
      </c>
      <c r="B238" s="91" t="s">
        <v>39</v>
      </c>
      <c r="C238" s="92" t="s">
        <v>2581</v>
      </c>
      <c r="D238" s="92" t="s">
        <v>1585</v>
      </c>
      <c r="E238" s="92" t="s">
        <v>2582</v>
      </c>
      <c r="F238" s="92" t="s">
        <v>2583</v>
      </c>
      <c r="G238" s="92" t="s">
        <v>4</v>
      </c>
      <c r="H238" s="92" t="s">
        <v>2584</v>
      </c>
      <c r="I238" s="92" t="s">
        <v>2585</v>
      </c>
      <c r="J238" s="92"/>
      <c r="K238" s="92"/>
      <c r="L238" s="92" t="s">
        <v>1846</v>
      </c>
      <c r="M238" s="92" t="s">
        <v>2586</v>
      </c>
      <c r="N238" s="92" t="s">
        <v>1024</v>
      </c>
      <c r="O238" s="92" t="s">
        <v>1786</v>
      </c>
      <c r="P238" s="92" t="s">
        <v>153</v>
      </c>
      <c r="Q238" s="92" t="s">
        <v>2587</v>
      </c>
      <c r="R238" s="93" t="s">
        <v>21</v>
      </c>
      <c r="S238" s="93">
        <v>202029</v>
      </c>
      <c r="T238" s="90" t="s">
        <v>41</v>
      </c>
      <c r="U238" s="90" t="str">
        <f>VLOOKUP(I238,'[1]Removal Report'!$G$2:$I$1306,2,0)</f>
        <v>27-Jan-2026</v>
      </c>
      <c r="V238" s="90" t="str">
        <f>VLOOKUP(I238,'[1]Removal Report'!$G$2:$I$1306,3,0)</f>
        <v>M.KHALID</v>
      </c>
    </row>
    <row r="239" spans="1:22">
      <c r="A239" s="91">
        <v>238</v>
      </c>
      <c r="B239" s="91" t="s">
        <v>39</v>
      </c>
      <c r="C239" s="92" t="s">
        <v>2588</v>
      </c>
      <c r="D239" s="92" t="s">
        <v>682</v>
      </c>
      <c r="E239" s="92" t="s">
        <v>2589</v>
      </c>
      <c r="F239" s="92" t="s">
        <v>2590</v>
      </c>
      <c r="G239" s="92" t="s">
        <v>4</v>
      </c>
      <c r="H239" s="92" t="s">
        <v>2591</v>
      </c>
      <c r="I239" s="92" t="s">
        <v>2592</v>
      </c>
      <c r="J239" s="92"/>
      <c r="K239" s="92"/>
      <c r="L239" s="92" t="s">
        <v>2593</v>
      </c>
      <c r="M239" s="92" t="s">
        <v>2594</v>
      </c>
      <c r="N239" s="92" t="s">
        <v>1796</v>
      </c>
      <c r="O239" s="92" t="s">
        <v>16</v>
      </c>
      <c r="P239" s="92" t="s">
        <v>153</v>
      </c>
      <c r="Q239" s="92" t="s">
        <v>2595</v>
      </c>
      <c r="R239" s="93" t="s">
        <v>21</v>
      </c>
      <c r="S239" s="93">
        <v>317005</v>
      </c>
      <c r="T239" s="90" t="s">
        <v>41</v>
      </c>
      <c r="U239" s="90" t="str">
        <f>VLOOKUP(I239,'[1]Removal Report'!$G$2:$I$1306,2,0)</f>
        <v>28-Jan-2026</v>
      </c>
      <c r="V239" s="90" t="str">
        <f>VLOOKUP(I239,'[1]Removal Report'!$G$2:$I$1306,3,0)</f>
        <v>M.KHALID</v>
      </c>
    </row>
    <row r="240" spans="1:22">
      <c r="A240" s="91">
        <v>239</v>
      </c>
      <c r="B240" s="91" t="s">
        <v>39</v>
      </c>
      <c r="C240" s="92" t="s">
        <v>2596</v>
      </c>
      <c r="D240" s="92" t="s">
        <v>671</v>
      </c>
      <c r="E240" s="92" t="s">
        <v>2597</v>
      </c>
      <c r="F240" s="92" t="s">
        <v>2598</v>
      </c>
      <c r="G240" s="92" t="s">
        <v>18</v>
      </c>
      <c r="H240" s="92" t="s">
        <v>2599</v>
      </c>
      <c r="I240" s="92" t="s">
        <v>2600</v>
      </c>
      <c r="J240" s="92"/>
      <c r="K240" s="92"/>
      <c r="L240" s="92" t="s">
        <v>190</v>
      </c>
      <c r="M240" s="92" t="s">
        <v>2601</v>
      </c>
      <c r="N240" s="92" t="s">
        <v>666</v>
      </c>
      <c r="O240" s="92" t="s">
        <v>16</v>
      </c>
      <c r="P240" s="92" t="s">
        <v>153</v>
      </c>
      <c r="Q240" s="92" t="s">
        <v>2602</v>
      </c>
      <c r="R240" s="93" t="s">
        <v>21</v>
      </c>
      <c r="S240" s="93">
        <v>308880</v>
      </c>
      <c r="T240" s="90" t="s">
        <v>41</v>
      </c>
      <c r="U240" s="90" t="str">
        <f>VLOOKUP(I240,'[1]Removal Report'!$G$2:$I$1306,2,0)</f>
        <v>8-Jan-2026</v>
      </c>
      <c r="V240" s="90" t="str">
        <f>VLOOKUP(I240,'[1]Removal Report'!$G$2:$I$1306,3,0)</f>
        <v>M.KHALID</v>
      </c>
    </row>
    <row r="241" spans="1:22">
      <c r="A241" s="91">
        <v>240</v>
      </c>
      <c r="B241" s="91" t="s">
        <v>39</v>
      </c>
      <c r="C241" s="92" t="s">
        <v>2603</v>
      </c>
      <c r="D241" s="92" t="s">
        <v>659</v>
      </c>
      <c r="E241" s="92" t="s">
        <v>2604</v>
      </c>
      <c r="F241" s="92" t="s">
        <v>2605</v>
      </c>
      <c r="G241" s="92" t="s">
        <v>10</v>
      </c>
      <c r="H241" s="92" t="s">
        <v>2606</v>
      </c>
      <c r="I241" s="92" t="s">
        <v>2607</v>
      </c>
      <c r="J241" s="92"/>
      <c r="K241" s="92"/>
      <c r="L241" s="92" t="s">
        <v>2608</v>
      </c>
      <c r="M241" s="92" t="s">
        <v>2609</v>
      </c>
      <c r="N241" s="92" t="s">
        <v>764</v>
      </c>
      <c r="O241" s="92" t="s">
        <v>16</v>
      </c>
      <c r="P241" s="92" t="s">
        <v>153</v>
      </c>
      <c r="Q241" s="92" t="s">
        <v>2610</v>
      </c>
      <c r="R241" s="93" t="s">
        <v>21</v>
      </c>
      <c r="S241" s="93">
        <v>282028</v>
      </c>
      <c r="T241" s="90" t="s">
        <v>41</v>
      </c>
      <c r="U241" s="90" t="str">
        <f>VLOOKUP(I241,'[1]Removal Report'!$G$2:$I$1306,2,0)</f>
        <v>28-Jan-2026</v>
      </c>
      <c r="V241" s="90" t="str">
        <f>VLOOKUP(I241,'[1]Removal Report'!$G$2:$I$1306,3,0)</f>
        <v>M.KHALID</v>
      </c>
    </row>
    <row r="242" spans="1:22">
      <c r="A242" s="91">
        <v>241</v>
      </c>
      <c r="B242" s="91" t="s">
        <v>39</v>
      </c>
      <c r="C242" s="92" t="s">
        <v>2611</v>
      </c>
      <c r="D242" s="92" t="s">
        <v>671</v>
      </c>
      <c r="E242" s="92" t="s">
        <v>2612</v>
      </c>
      <c r="F242" s="92" t="s">
        <v>2613</v>
      </c>
      <c r="G242" s="92" t="s">
        <v>18</v>
      </c>
      <c r="H242" s="92" t="s">
        <v>2614</v>
      </c>
      <c r="I242" s="92" t="s">
        <v>2615</v>
      </c>
      <c r="J242" s="92"/>
      <c r="K242" s="92"/>
      <c r="L242" s="92" t="s">
        <v>2616</v>
      </c>
      <c r="M242" s="92" t="s">
        <v>2617</v>
      </c>
      <c r="N242" s="92" t="s">
        <v>813</v>
      </c>
      <c r="O242" s="92" t="s">
        <v>16</v>
      </c>
      <c r="P242" s="92" t="s">
        <v>153</v>
      </c>
      <c r="Q242" s="92" t="s">
        <v>2618</v>
      </c>
      <c r="R242" s="93" t="s">
        <v>21</v>
      </c>
      <c r="S242" s="93">
        <v>282940</v>
      </c>
      <c r="T242" s="90" t="s">
        <v>41</v>
      </c>
      <c r="U242" s="90" t="str">
        <f>VLOOKUP(I242,'[1]Removal Report'!$G$2:$I$1306,2,0)</f>
        <v>2-Jan-2026</v>
      </c>
      <c r="V242" s="90" t="str">
        <f>VLOOKUP(I242,'[1]Removal Report'!$G$2:$I$1306,3,0)</f>
        <v>M.KHALID</v>
      </c>
    </row>
    <row r="243" spans="1:22">
      <c r="A243" s="91">
        <v>242</v>
      </c>
      <c r="B243" s="91" t="s">
        <v>39</v>
      </c>
      <c r="C243" s="92" t="s">
        <v>2619</v>
      </c>
      <c r="D243" s="92" t="s">
        <v>855</v>
      </c>
      <c r="E243" s="92" t="s">
        <v>2620</v>
      </c>
      <c r="F243" s="92" t="s">
        <v>278</v>
      </c>
      <c r="G243" s="92" t="s">
        <v>10</v>
      </c>
      <c r="H243" s="92" t="s">
        <v>2621</v>
      </c>
      <c r="I243" s="92" t="s">
        <v>2622</v>
      </c>
      <c r="J243" s="92"/>
      <c r="K243" s="92"/>
      <c r="L243" s="92" t="s">
        <v>2623</v>
      </c>
      <c r="M243" s="92" t="s">
        <v>2624</v>
      </c>
      <c r="N243" s="92" t="s">
        <v>691</v>
      </c>
      <c r="O243" s="92" t="s">
        <v>702</v>
      </c>
      <c r="P243" s="92" t="s">
        <v>153</v>
      </c>
      <c r="Q243" s="92" t="s">
        <v>2625</v>
      </c>
      <c r="R243" s="93" t="s">
        <v>21</v>
      </c>
      <c r="S243" s="93">
        <v>322901</v>
      </c>
      <c r="T243" s="90" t="s">
        <v>41</v>
      </c>
      <c r="U243" s="90" t="str">
        <f>VLOOKUP(I243,'[1]Removal Report'!$G$2:$I$1306,2,0)</f>
        <v>8-Jan-2026</v>
      </c>
      <c r="V243" s="90" t="str">
        <f>VLOOKUP(I243,'[1]Removal Report'!$G$2:$I$1306,3,0)</f>
        <v>M.KHALID</v>
      </c>
    </row>
    <row r="244" spans="1:22">
      <c r="A244" s="91">
        <v>243</v>
      </c>
      <c r="B244" s="91" t="s">
        <v>39</v>
      </c>
      <c r="C244" s="92" t="s">
        <v>2626</v>
      </c>
      <c r="D244" s="92" t="s">
        <v>671</v>
      </c>
      <c r="E244" s="92" t="s">
        <v>2627</v>
      </c>
      <c r="F244" s="92" t="s">
        <v>2628</v>
      </c>
      <c r="G244" s="92" t="s">
        <v>10</v>
      </c>
      <c r="H244" s="92" t="s">
        <v>2629</v>
      </c>
      <c r="I244" s="92" t="s">
        <v>2630</v>
      </c>
      <c r="J244" s="92"/>
      <c r="K244" s="92"/>
      <c r="L244" s="92" t="s">
        <v>247</v>
      </c>
      <c r="M244" s="92" t="s">
        <v>2631</v>
      </c>
      <c r="N244" s="92" t="s">
        <v>764</v>
      </c>
      <c r="O244" s="92" t="s">
        <v>16</v>
      </c>
      <c r="P244" s="92" t="s">
        <v>153</v>
      </c>
      <c r="Q244" s="92" t="s">
        <v>2632</v>
      </c>
      <c r="R244" s="93" t="s">
        <v>21</v>
      </c>
      <c r="S244" s="93">
        <v>234684</v>
      </c>
      <c r="T244" s="90" t="s">
        <v>41</v>
      </c>
      <c r="U244" s="90" t="str">
        <f>VLOOKUP(I244,'[1]Removal Report'!$G$2:$I$1306,2,0)</f>
        <v>1-Jan-2026</v>
      </c>
      <c r="V244" s="90" t="str">
        <f>VLOOKUP(I244,'[1]Removal Report'!$G$2:$I$1306,3,0)</f>
        <v>M.KHALID</v>
      </c>
    </row>
    <row r="245" spans="1:22">
      <c r="A245" s="91">
        <v>244</v>
      </c>
      <c r="B245" s="91" t="s">
        <v>39</v>
      </c>
      <c r="C245" s="92" t="s">
        <v>2633</v>
      </c>
      <c r="D245" s="92" t="s">
        <v>855</v>
      </c>
      <c r="E245" s="92" t="s">
        <v>2634</v>
      </c>
      <c r="F245" s="92" t="s">
        <v>200</v>
      </c>
      <c r="G245" s="92" t="s">
        <v>10</v>
      </c>
      <c r="H245" s="92" t="s">
        <v>2635</v>
      </c>
      <c r="I245" s="92" t="s">
        <v>2636</v>
      </c>
      <c r="J245" s="92"/>
      <c r="K245" s="92"/>
      <c r="L245" s="92" t="s">
        <v>2637</v>
      </c>
      <c r="M245" s="92" t="s">
        <v>2638</v>
      </c>
      <c r="N245" s="92" t="s">
        <v>733</v>
      </c>
      <c r="O245" s="92" t="s">
        <v>16</v>
      </c>
      <c r="P245" s="92" t="s">
        <v>153</v>
      </c>
      <c r="Q245" s="92" t="s">
        <v>2639</v>
      </c>
      <c r="R245" s="93" t="s">
        <v>21</v>
      </c>
      <c r="S245" s="93">
        <v>204948</v>
      </c>
      <c r="T245" s="90" t="s">
        <v>41</v>
      </c>
      <c r="U245" s="90" t="str">
        <f>VLOOKUP(I245,'[1]Removal Report'!$G$2:$I$1306,2,0)</f>
        <v>30-Jan-2026</v>
      </c>
      <c r="V245" s="90" t="str">
        <f>VLOOKUP(I245,'[1]Removal Report'!$G$2:$I$1306,3,0)</f>
        <v>M.KHALID</v>
      </c>
    </row>
    <row r="246" spans="1:22">
      <c r="A246" s="91">
        <v>245</v>
      </c>
      <c r="B246" s="91" t="s">
        <v>39</v>
      </c>
      <c r="C246" s="92" t="s">
        <v>2640</v>
      </c>
      <c r="D246" s="92" t="s">
        <v>671</v>
      </c>
      <c r="E246" s="92" t="s">
        <v>2641</v>
      </c>
      <c r="F246" s="92" t="s">
        <v>2642</v>
      </c>
      <c r="G246" s="92" t="s">
        <v>4</v>
      </c>
      <c r="H246" s="92" t="s">
        <v>2643</v>
      </c>
      <c r="I246" s="92" t="s">
        <v>2644</v>
      </c>
      <c r="J246" s="92"/>
      <c r="K246" s="92"/>
      <c r="L246" s="92" t="s">
        <v>2645</v>
      </c>
      <c r="M246" s="92" t="s">
        <v>2646</v>
      </c>
      <c r="N246" s="92" t="s">
        <v>666</v>
      </c>
      <c r="O246" s="92" t="s">
        <v>16</v>
      </c>
      <c r="P246" s="92" t="s">
        <v>153</v>
      </c>
      <c r="Q246" s="92" t="s">
        <v>2648</v>
      </c>
      <c r="R246" s="93" t="s">
        <v>21</v>
      </c>
      <c r="S246" s="93">
        <v>232256</v>
      </c>
      <c r="T246" s="90" t="s">
        <v>41</v>
      </c>
      <c r="U246" s="90" t="str">
        <f>VLOOKUP(I246,'[1]Removal Report'!$G$2:$I$1306,2,0)</f>
        <v>28-Jan-2026</v>
      </c>
      <c r="V246" s="90" t="str">
        <f>VLOOKUP(I246,'[1]Removal Report'!$G$2:$I$1306,3,0)</f>
        <v>M.KHALID</v>
      </c>
    </row>
    <row r="247" spans="1:22">
      <c r="A247" s="91">
        <v>246</v>
      </c>
      <c r="B247" s="91" t="s">
        <v>39</v>
      </c>
      <c r="C247" s="92" t="s">
        <v>2649</v>
      </c>
      <c r="D247" s="92" t="s">
        <v>682</v>
      </c>
      <c r="E247" s="92" t="s">
        <v>2650</v>
      </c>
      <c r="F247" s="92" t="s">
        <v>2651</v>
      </c>
      <c r="G247" s="92" t="s">
        <v>22</v>
      </c>
      <c r="H247" s="92" t="s">
        <v>2652</v>
      </c>
      <c r="I247" s="92" t="s">
        <v>2653</v>
      </c>
      <c r="J247" s="92"/>
      <c r="K247" s="92"/>
      <c r="L247" s="92" t="s">
        <v>1967</v>
      </c>
      <c r="M247" s="92" t="s">
        <v>2654</v>
      </c>
      <c r="N247" s="92" t="s">
        <v>764</v>
      </c>
      <c r="O247" s="92" t="s">
        <v>16</v>
      </c>
      <c r="P247" s="92" t="s">
        <v>153</v>
      </c>
      <c r="Q247" s="92" t="s">
        <v>2655</v>
      </c>
      <c r="R247" s="93" t="s">
        <v>21</v>
      </c>
      <c r="S247" s="93">
        <v>297186</v>
      </c>
      <c r="T247" s="90" t="s">
        <v>41</v>
      </c>
      <c r="U247" s="90" t="str">
        <f>VLOOKUP(I247,'[1]Removal Report'!$G$2:$I$1306,2,0)</f>
        <v>31-Jan-2026</v>
      </c>
      <c r="V247" s="90" t="str">
        <f>VLOOKUP(I247,'[1]Removal Report'!$G$2:$I$1306,3,0)</f>
        <v>M.KHALID</v>
      </c>
    </row>
    <row r="248" spans="1:22">
      <c r="A248" s="91">
        <v>247</v>
      </c>
      <c r="B248" s="91" t="s">
        <v>39</v>
      </c>
      <c r="C248" s="92" t="s">
        <v>2656</v>
      </c>
      <c r="D248" s="92" t="s">
        <v>777</v>
      </c>
      <c r="E248" s="92" t="s">
        <v>2657</v>
      </c>
      <c r="F248" s="92" t="s">
        <v>2658</v>
      </c>
      <c r="G248" s="92" t="s">
        <v>7</v>
      </c>
      <c r="H248" s="92" t="s">
        <v>2659</v>
      </c>
      <c r="I248" s="92" t="s">
        <v>2660</v>
      </c>
      <c r="J248" s="92"/>
      <c r="K248" s="92"/>
      <c r="L248" s="92" t="s">
        <v>2661</v>
      </c>
      <c r="M248" s="92" t="s">
        <v>2662</v>
      </c>
      <c r="N248" s="92" t="s">
        <v>930</v>
      </c>
      <c r="O248" s="92" t="s">
        <v>16</v>
      </c>
      <c r="P248" s="92" t="s">
        <v>153</v>
      </c>
      <c r="Q248" s="92" t="s">
        <v>2663</v>
      </c>
      <c r="R248" s="93" t="s">
        <v>21</v>
      </c>
      <c r="S248" s="93">
        <v>314770</v>
      </c>
      <c r="T248" s="90" t="s">
        <v>41</v>
      </c>
      <c r="U248" s="90" t="str">
        <f>VLOOKUP(I248,'[1]Removal Report'!$G$2:$I$1306,2,0)</f>
        <v>29-Jan-2026</v>
      </c>
      <c r="V248" s="90" t="str">
        <f>VLOOKUP(I248,'[1]Removal Report'!$G$2:$I$1306,3,0)</f>
        <v>M.KHALID</v>
      </c>
    </row>
    <row r="249" spans="1:22">
      <c r="A249" s="91">
        <v>248</v>
      </c>
      <c r="B249" s="91" t="s">
        <v>39</v>
      </c>
      <c r="C249" s="92" t="s">
        <v>2664</v>
      </c>
      <c r="D249" s="92" t="s">
        <v>659</v>
      </c>
      <c r="E249" s="92" t="s">
        <v>2665</v>
      </c>
      <c r="F249" s="92" t="s">
        <v>2666</v>
      </c>
      <c r="G249" s="92" t="s">
        <v>4</v>
      </c>
      <c r="H249" s="92" t="s">
        <v>2667</v>
      </c>
      <c r="I249" s="92" t="s">
        <v>2668</v>
      </c>
      <c r="J249" s="92"/>
      <c r="K249" s="92"/>
      <c r="L249" s="92" t="s">
        <v>2669</v>
      </c>
      <c r="M249" s="92" t="s">
        <v>2670</v>
      </c>
      <c r="N249" s="92" t="s">
        <v>666</v>
      </c>
      <c r="O249" s="92" t="s">
        <v>16</v>
      </c>
      <c r="P249" s="92" t="s">
        <v>153</v>
      </c>
      <c r="Q249" s="92" t="s">
        <v>2671</v>
      </c>
      <c r="R249" s="93" t="s">
        <v>21</v>
      </c>
      <c r="S249" s="93">
        <v>295300</v>
      </c>
      <c r="T249" s="90" t="s">
        <v>41</v>
      </c>
      <c r="U249" s="90" t="str">
        <f>VLOOKUP(I249,'[1]Removal Report'!$G$2:$I$1306,2,0)</f>
        <v>30-Jan-2026</v>
      </c>
      <c r="V249" s="90" t="str">
        <f>VLOOKUP(I249,'[1]Removal Report'!$G$2:$I$1306,3,0)</f>
        <v>M.KHALID</v>
      </c>
    </row>
    <row r="250" spans="1:22">
      <c r="A250" s="91">
        <v>249</v>
      </c>
      <c r="B250" s="91" t="s">
        <v>39</v>
      </c>
      <c r="C250" s="92" t="s">
        <v>2672</v>
      </c>
      <c r="D250" s="92" t="s">
        <v>682</v>
      </c>
      <c r="E250" s="92" t="s">
        <v>2673</v>
      </c>
      <c r="F250" s="92" t="s">
        <v>2674</v>
      </c>
      <c r="G250" s="92" t="s">
        <v>33</v>
      </c>
      <c r="H250" s="92" t="s">
        <v>2675</v>
      </c>
      <c r="I250" s="92" t="s">
        <v>2676</v>
      </c>
      <c r="J250" s="92"/>
      <c r="K250" s="92"/>
      <c r="L250" s="92" t="s">
        <v>2118</v>
      </c>
      <c r="M250" s="92" t="s">
        <v>2677</v>
      </c>
      <c r="N250" s="92" t="s">
        <v>764</v>
      </c>
      <c r="O250" s="92" t="s">
        <v>16</v>
      </c>
      <c r="P250" s="92" t="s">
        <v>153</v>
      </c>
      <c r="Q250" s="92" t="s">
        <v>2678</v>
      </c>
      <c r="R250" s="93" t="s">
        <v>21</v>
      </c>
      <c r="S250" s="93">
        <v>307091</v>
      </c>
      <c r="T250" s="90" t="s">
        <v>41</v>
      </c>
      <c r="U250" s="90" t="str">
        <f>VLOOKUP(I250,'[1]Removal Report'!$G$2:$I$1306,2,0)</f>
        <v>28-Jan-2026</v>
      </c>
      <c r="V250" s="90" t="str">
        <f>VLOOKUP(I250,'[1]Removal Report'!$G$2:$I$1306,3,0)</f>
        <v>M.KHALID</v>
      </c>
    </row>
    <row r="251" spans="1:22">
      <c r="A251" s="91">
        <v>250</v>
      </c>
      <c r="B251" s="91" t="s">
        <v>39</v>
      </c>
      <c r="C251" s="92" t="s">
        <v>2679</v>
      </c>
      <c r="D251" s="92" t="s">
        <v>682</v>
      </c>
      <c r="E251" s="92" t="s">
        <v>2680</v>
      </c>
      <c r="F251" s="92" t="s">
        <v>2681</v>
      </c>
      <c r="G251" s="92" t="s">
        <v>18</v>
      </c>
      <c r="H251" s="92" t="s">
        <v>2682</v>
      </c>
      <c r="I251" s="92" t="s">
        <v>2683</v>
      </c>
      <c r="J251" s="92"/>
      <c r="K251" s="92"/>
      <c r="L251" s="92" t="s">
        <v>2684</v>
      </c>
      <c r="M251" s="92" t="s">
        <v>2685</v>
      </c>
      <c r="N251" s="92" t="s">
        <v>764</v>
      </c>
      <c r="O251" s="92" t="s">
        <v>16</v>
      </c>
      <c r="P251" s="92" t="s">
        <v>153</v>
      </c>
      <c r="Q251" s="92" t="s">
        <v>2686</v>
      </c>
      <c r="R251" s="93" t="s">
        <v>21</v>
      </c>
      <c r="S251" s="93">
        <v>327335</v>
      </c>
      <c r="T251" s="90" t="s">
        <v>41</v>
      </c>
      <c r="U251" s="90" t="str">
        <f>VLOOKUP(I251,'[1]Removal Report'!$G$2:$I$1306,2,0)</f>
        <v>29-Jan-2026</v>
      </c>
      <c r="V251" s="90" t="str">
        <f>VLOOKUP(I251,'[1]Removal Report'!$G$2:$I$1306,3,0)</f>
        <v>M.KHALID</v>
      </c>
    </row>
    <row r="252" spans="1:22">
      <c r="A252" s="91">
        <v>251</v>
      </c>
      <c r="B252" s="91" t="s">
        <v>39</v>
      </c>
      <c r="C252" s="92" t="s">
        <v>2687</v>
      </c>
      <c r="D252" s="92" t="s">
        <v>682</v>
      </c>
      <c r="E252" s="92" t="s">
        <v>2688</v>
      </c>
      <c r="F252" s="92" t="s">
        <v>1059</v>
      </c>
      <c r="G252" s="92" t="s">
        <v>209</v>
      </c>
      <c r="H252" s="92" t="s">
        <v>2689</v>
      </c>
      <c r="I252" s="92" t="s">
        <v>2690</v>
      </c>
      <c r="J252" s="92"/>
      <c r="K252" s="92"/>
      <c r="L252" s="92" t="s">
        <v>2691</v>
      </c>
      <c r="M252" s="92" t="s">
        <v>2692</v>
      </c>
      <c r="N252" s="92" t="s">
        <v>691</v>
      </c>
      <c r="O252" s="92" t="s">
        <v>16</v>
      </c>
      <c r="P252" s="92" t="s">
        <v>153</v>
      </c>
      <c r="Q252" s="92" t="s">
        <v>2693</v>
      </c>
      <c r="R252" s="93" t="s">
        <v>21</v>
      </c>
      <c r="S252" s="93">
        <v>287389</v>
      </c>
      <c r="T252" s="90" t="s">
        <v>41</v>
      </c>
      <c r="U252" s="90" t="str">
        <f>VLOOKUP(I252,'[1]Removal Report'!$G$2:$I$1306,2,0)</f>
        <v>14-Jan-2026</v>
      </c>
      <c r="V252" s="90" t="str">
        <f>VLOOKUP(I252,'[1]Removal Report'!$G$2:$I$1306,3,0)</f>
        <v>M.KHALID</v>
      </c>
    </row>
    <row r="253" spans="1:22">
      <c r="A253" s="91">
        <v>252</v>
      </c>
      <c r="B253" s="91" t="s">
        <v>39</v>
      </c>
      <c r="C253" s="92" t="s">
        <v>2694</v>
      </c>
      <c r="D253" s="92" t="s">
        <v>671</v>
      </c>
      <c r="E253" s="92" t="s">
        <v>2695</v>
      </c>
      <c r="F253" s="92" t="s">
        <v>1059</v>
      </c>
      <c r="G253" s="92" t="s">
        <v>209</v>
      </c>
      <c r="H253" s="92" t="s">
        <v>2696</v>
      </c>
      <c r="I253" s="92" t="s">
        <v>2697</v>
      </c>
      <c r="J253" s="92"/>
      <c r="K253" s="92"/>
      <c r="L253" s="92" t="s">
        <v>1062</v>
      </c>
      <c r="M253" s="92" t="s">
        <v>2698</v>
      </c>
      <c r="N253" s="92" t="s">
        <v>691</v>
      </c>
      <c r="O253" s="92" t="s">
        <v>1065</v>
      </c>
      <c r="P253" s="92" t="s">
        <v>153</v>
      </c>
      <c r="Q253" s="92" t="s">
        <v>2699</v>
      </c>
      <c r="R253" s="93" t="s">
        <v>21</v>
      </c>
      <c r="S253" s="93">
        <v>286419</v>
      </c>
      <c r="T253" s="90" t="s">
        <v>41</v>
      </c>
      <c r="U253" s="90" t="str">
        <f>VLOOKUP(I253,'[1]Removal Report'!$G$2:$I$1306,2,0)</f>
        <v>13-Jan-2026</v>
      </c>
      <c r="V253" s="90" t="str">
        <f>VLOOKUP(I253,'[1]Removal Report'!$G$2:$I$1306,3,0)</f>
        <v>M.KHALID</v>
      </c>
    </row>
    <row r="254" spans="1:22">
      <c r="A254" s="91">
        <v>253</v>
      </c>
      <c r="B254" s="91" t="s">
        <v>39</v>
      </c>
      <c r="C254" s="92" t="s">
        <v>2700</v>
      </c>
      <c r="D254" s="92" t="s">
        <v>659</v>
      </c>
      <c r="E254" s="92" t="s">
        <v>2701</v>
      </c>
      <c r="F254" s="92" t="s">
        <v>1059</v>
      </c>
      <c r="G254" s="92" t="s">
        <v>209</v>
      </c>
      <c r="H254" s="92" t="s">
        <v>2702</v>
      </c>
      <c r="I254" s="92" t="s">
        <v>2703</v>
      </c>
      <c r="J254" s="92"/>
      <c r="K254" s="92"/>
      <c r="L254" s="92" t="s">
        <v>1062</v>
      </c>
      <c r="M254" s="92" t="s">
        <v>2704</v>
      </c>
      <c r="N254" s="92" t="s">
        <v>691</v>
      </c>
      <c r="O254" s="92" t="s">
        <v>1065</v>
      </c>
      <c r="P254" s="92" t="s">
        <v>153</v>
      </c>
      <c r="Q254" s="92" t="s">
        <v>2705</v>
      </c>
      <c r="R254" s="93" t="s">
        <v>21</v>
      </c>
      <c r="S254" s="93">
        <v>286416</v>
      </c>
      <c r="T254" s="90" t="s">
        <v>41</v>
      </c>
      <c r="U254" s="90" t="str">
        <f>VLOOKUP(I254,'[1]Removal Report'!$G$2:$I$1306,2,0)</f>
        <v>13-Jan-2026</v>
      </c>
      <c r="V254" s="90" t="str">
        <f>VLOOKUP(I254,'[1]Removal Report'!$G$2:$I$1306,3,0)</f>
        <v>M.KHALID</v>
      </c>
    </row>
    <row r="255" spans="1:22">
      <c r="A255" s="91">
        <v>254</v>
      </c>
      <c r="B255" s="91" t="s">
        <v>39</v>
      </c>
      <c r="C255" s="92" t="s">
        <v>2706</v>
      </c>
      <c r="D255" s="92" t="s">
        <v>671</v>
      </c>
      <c r="E255" s="92" t="s">
        <v>2707</v>
      </c>
      <c r="F255" s="92" t="s">
        <v>1059</v>
      </c>
      <c r="G255" s="92" t="s">
        <v>209</v>
      </c>
      <c r="H255" s="92" t="s">
        <v>2708</v>
      </c>
      <c r="I255" s="92" t="s">
        <v>2709</v>
      </c>
      <c r="J255" s="92"/>
      <c r="K255" s="92"/>
      <c r="L255" s="92" t="s">
        <v>1062</v>
      </c>
      <c r="M255" s="92" t="s">
        <v>2710</v>
      </c>
      <c r="N255" s="92" t="s">
        <v>691</v>
      </c>
      <c r="O255" s="92" t="s">
        <v>1065</v>
      </c>
      <c r="P255" s="92" t="s">
        <v>153</v>
      </c>
      <c r="Q255" s="92" t="s">
        <v>2711</v>
      </c>
      <c r="R255" s="93" t="s">
        <v>21</v>
      </c>
      <c r="S255" s="93">
        <v>286418</v>
      </c>
      <c r="T255" s="90" t="s">
        <v>41</v>
      </c>
      <c r="U255" s="90" t="str">
        <f>VLOOKUP(I255,'[1]Removal Report'!$G$2:$I$1306,2,0)</f>
        <v>13-Jan-2026</v>
      </c>
      <c r="V255" s="90" t="str">
        <f>VLOOKUP(I255,'[1]Removal Report'!$G$2:$I$1306,3,0)</f>
        <v>M.KHALID</v>
      </c>
    </row>
    <row r="256" spans="1:22">
      <c r="A256" s="91">
        <v>255</v>
      </c>
      <c r="B256" s="91" t="s">
        <v>39</v>
      </c>
      <c r="C256" s="92" t="s">
        <v>2712</v>
      </c>
      <c r="D256" s="92" t="s">
        <v>671</v>
      </c>
      <c r="E256" s="92" t="s">
        <v>2713</v>
      </c>
      <c r="F256" s="92" t="s">
        <v>2714</v>
      </c>
      <c r="G256" s="92" t="s">
        <v>4</v>
      </c>
      <c r="H256" s="92" t="s">
        <v>2715</v>
      </c>
      <c r="I256" s="92" t="s">
        <v>2716</v>
      </c>
      <c r="J256" s="92"/>
      <c r="K256" s="92"/>
      <c r="L256" s="92" t="s">
        <v>2717</v>
      </c>
      <c r="M256" s="92" t="s">
        <v>782</v>
      </c>
      <c r="N256" s="92" t="s">
        <v>1439</v>
      </c>
      <c r="O256" s="92" t="s">
        <v>16</v>
      </c>
      <c r="P256" s="92" t="s">
        <v>153</v>
      </c>
      <c r="Q256" s="92" t="s">
        <v>2718</v>
      </c>
      <c r="R256" s="93" t="s">
        <v>21</v>
      </c>
      <c r="S256" s="93">
        <v>173594</v>
      </c>
      <c r="T256" s="90" t="s">
        <v>41</v>
      </c>
      <c r="U256" s="90" t="str">
        <f>VLOOKUP(I256,'[1]Removal Report'!$G$2:$I$1306,2,0)</f>
        <v>19-Jan-2026</v>
      </c>
      <c r="V256" s="90" t="str">
        <f>VLOOKUP(I256,'[1]Removal Report'!$G$2:$I$1306,3,0)</f>
        <v>M.KHALID</v>
      </c>
    </row>
    <row r="257" spans="1:22">
      <c r="A257" s="91">
        <v>256</v>
      </c>
      <c r="B257" s="91" t="s">
        <v>39</v>
      </c>
      <c r="C257" s="92" t="s">
        <v>2719</v>
      </c>
      <c r="D257" s="92" t="s">
        <v>682</v>
      </c>
      <c r="E257" s="92" t="s">
        <v>2720</v>
      </c>
      <c r="F257" s="92" t="s">
        <v>2721</v>
      </c>
      <c r="G257" s="92" t="s">
        <v>83</v>
      </c>
      <c r="H257" s="92" t="s">
        <v>2722</v>
      </c>
      <c r="I257" s="92" t="s">
        <v>2723</v>
      </c>
      <c r="J257" s="92"/>
      <c r="K257" s="92"/>
      <c r="L257" s="92" t="s">
        <v>2724</v>
      </c>
      <c r="M257" s="92" t="s">
        <v>2725</v>
      </c>
      <c r="N257" s="92" t="s">
        <v>666</v>
      </c>
      <c r="O257" s="92" t="s">
        <v>16</v>
      </c>
      <c r="P257" s="92" t="s">
        <v>153</v>
      </c>
      <c r="Q257" s="92" t="s">
        <v>2726</v>
      </c>
      <c r="R257" s="93" t="s">
        <v>21</v>
      </c>
      <c r="S257" s="93">
        <v>295496</v>
      </c>
      <c r="T257" s="90" t="s">
        <v>41</v>
      </c>
      <c r="U257" s="90" t="str">
        <f>VLOOKUP(I257,'[1]Removal Report'!$G$2:$I$1306,2,0)</f>
        <v>26-Jan-2026</v>
      </c>
      <c r="V257" s="90" t="str">
        <f>VLOOKUP(I257,'[1]Removal Report'!$G$2:$I$1306,3,0)</f>
        <v>M.KHALID</v>
      </c>
    </row>
    <row r="258" spans="1:22">
      <c r="A258" s="91">
        <v>257</v>
      </c>
      <c r="B258" s="91" t="s">
        <v>39</v>
      </c>
      <c r="C258" s="92" t="s">
        <v>2727</v>
      </c>
      <c r="D258" s="92" t="s">
        <v>682</v>
      </c>
      <c r="E258" s="92" t="s">
        <v>2728</v>
      </c>
      <c r="F258" s="92" t="s">
        <v>2729</v>
      </c>
      <c r="G258" s="92" t="s">
        <v>10</v>
      </c>
      <c r="H258" s="92" t="s">
        <v>2730</v>
      </c>
      <c r="I258" s="92" t="s">
        <v>2731</v>
      </c>
      <c r="J258" s="92"/>
      <c r="K258" s="92"/>
      <c r="L258" s="92" t="s">
        <v>2732</v>
      </c>
      <c r="M258" s="92" t="s">
        <v>2733</v>
      </c>
      <c r="N258" s="92" t="s">
        <v>713</v>
      </c>
      <c r="O258" s="92" t="s">
        <v>16</v>
      </c>
      <c r="P258" s="92" t="s">
        <v>153</v>
      </c>
      <c r="Q258" s="92" t="s">
        <v>2734</v>
      </c>
      <c r="R258" s="93" t="s">
        <v>21</v>
      </c>
      <c r="S258" s="93">
        <v>300804</v>
      </c>
      <c r="T258" s="90" t="s">
        <v>41</v>
      </c>
      <c r="U258" s="90" t="str">
        <f>VLOOKUP(I258,'[1]Removal Report'!$G$2:$I$1306,2,0)</f>
        <v>27-Jan-2026</v>
      </c>
      <c r="V258" s="90" t="str">
        <f>VLOOKUP(I258,'[1]Removal Report'!$G$2:$I$1306,3,0)</f>
        <v>M.KHALID</v>
      </c>
    </row>
    <row r="259" spans="1:22">
      <c r="A259" s="91">
        <v>258</v>
      </c>
      <c r="B259" s="91" t="s">
        <v>39</v>
      </c>
      <c r="C259" s="92" t="s">
        <v>2735</v>
      </c>
      <c r="D259" s="92" t="s">
        <v>682</v>
      </c>
      <c r="E259" s="92" t="s">
        <v>2736</v>
      </c>
      <c r="F259" s="92" t="s">
        <v>128</v>
      </c>
      <c r="G259" s="92" t="s">
        <v>10</v>
      </c>
      <c r="H259" s="92" t="s">
        <v>2737</v>
      </c>
      <c r="I259" s="92" t="s">
        <v>2736</v>
      </c>
      <c r="J259" s="92"/>
      <c r="K259" s="92"/>
      <c r="L259" s="92" t="s">
        <v>2738</v>
      </c>
      <c r="M259" s="92" t="s">
        <v>2739</v>
      </c>
      <c r="N259" s="92" t="s">
        <v>666</v>
      </c>
      <c r="O259" s="92" t="s">
        <v>910</v>
      </c>
      <c r="P259" s="92" t="s">
        <v>153</v>
      </c>
      <c r="Q259" s="92" t="s">
        <v>2740</v>
      </c>
      <c r="R259" s="93" t="s">
        <v>21</v>
      </c>
      <c r="S259" s="93">
        <v>285751</v>
      </c>
      <c r="T259" s="90" t="s">
        <v>41</v>
      </c>
      <c r="U259" s="90" t="str">
        <f>VLOOKUP(I259,'[1]Removal Report'!$G$2:$I$1306,2,0)</f>
        <v>21-Jan-2026</v>
      </c>
      <c r="V259" s="90" t="str">
        <f>VLOOKUP(I259,'[1]Removal Report'!$G$2:$I$1306,3,0)</f>
        <v>M.KHALID</v>
      </c>
    </row>
    <row r="260" spans="1:22">
      <c r="A260" s="91">
        <v>259</v>
      </c>
      <c r="B260" s="91" t="s">
        <v>39</v>
      </c>
      <c r="C260" s="92" t="s">
        <v>2741</v>
      </c>
      <c r="D260" s="92" t="s">
        <v>659</v>
      </c>
      <c r="E260" s="92" t="s">
        <v>2742</v>
      </c>
      <c r="F260" s="92" t="s">
        <v>2743</v>
      </c>
      <c r="G260" s="92" t="s">
        <v>4</v>
      </c>
      <c r="H260" s="92" t="s">
        <v>2744</v>
      </c>
      <c r="I260" s="92" t="s">
        <v>2745</v>
      </c>
      <c r="J260" s="92"/>
      <c r="K260" s="92"/>
      <c r="L260" s="92" t="s">
        <v>2746</v>
      </c>
      <c r="M260" s="92" t="s">
        <v>2747</v>
      </c>
      <c r="N260" s="92" t="s">
        <v>813</v>
      </c>
      <c r="O260" s="92" t="s">
        <v>16</v>
      </c>
      <c r="P260" s="92" t="s">
        <v>153</v>
      </c>
      <c r="Q260" s="92" t="s">
        <v>2748</v>
      </c>
      <c r="R260" s="93" t="s">
        <v>21</v>
      </c>
      <c r="S260" s="93">
        <v>366443</v>
      </c>
      <c r="T260" s="90" t="s">
        <v>41</v>
      </c>
      <c r="U260" s="90" t="str">
        <f>VLOOKUP(I260,'[1]Removal Report'!$G$2:$I$1306,2,0)</f>
        <v>27-Jan-2026</v>
      </c>
      <c r="V260" s="90" t="str">
        <f>VLOOKUP(I260,'[1]Removal Report'!$G$2:$I$1306,3,0)</f>
        <v>M.KHALID</v>
      </c>
    </row>
    <row r="261" spans="1:22">
      <c r="A261" s="91">
        <v>260</v>
      </c>
      <c r="B261" s="91" t="s">
        <v>39</v>
      </c>
      <c r="C261" s="92" t="s">
        <v>2749</v>
      </c>
      <c r="D261" s="92" t="s">
        <v>682</v>
      </c>
      <c r="E261" s="92" t="s">
        <v>2750</v>
      </c>
      <c r="F261" s="92" t="s">
        <v>2751</v>
      </c>
      <c r="G261" s="92" t="s">
        <v>10</v>
      </c>
      <c r="H261" s="92" t="s">
        <v>2752</v>
      </c>
      <c r="I261" s="92" t="s">
        <v>2753</v>
      </c>
      <c r="J261" s="92"/>
      <c r="K261" s="92"/>
      <c r="L261" s="92" t="s">
        <v>2754</v>
      </c>
      <c r="M261" s="92" t="s">
        <v>2755</v>
      </c>
      <c r="N261" s="92" t="s">
        <v>666</v>
      </c>
      <c r="O261" s="92" t="s">
        <v>2756</v>
      </c>
      <c r="P261" s="92" t="s">
        <v>153</v>
      </c>
      <c r="Q261" s="92" t="s">
        <v>2757</v>
      </c>
      <c r="R261" s="93" t="s">
        <v>21</v>
      </c>
      <c r="S261" s="93">
        <v>354705</v>
      </c>
      <c r="T261" s="90" t="s">
        <v>41</v>
      </c>
      <c r="U261" s="90" t="str">
        <f>VLOOKUP(I261,'[1]Removal Report'!$G$2:$I$1306,2,0)</f>
        <v>21-Jan-2026</v>
      </c>
      <c r="V261" s="90" t="str">
        <f>VLOOKUP(I261,'[1]Removal Report'!$G$2:$I$1306,3,0)</f>
        <v>M.KHALID</v>
      </c>
    </row>
    <row r="262" spans="1:22">
      <c r="A262" s="91">
        <v>261</v>
      </c>
      <c r="B262" s="91" t="s">
        <v>39</v>
      </c>
      <c r="C262" s="92" t="s">
        <v>2758</v>
      </c>
      <c r="D262" s="92" t="s">
        <v>671</v>
      </c>
      <c r="E262" s="92" t="s">
        <v>2759</v>
      </c>
      <c r="F262" s="92" t="s">
        <v>2760</v>
      </c>
      <c r="G262" s="92" t="s">
        <v>13</v>
      </c>
      <c r="H262" s="92" t="s">
        <v>2761</v>
      </c>
      <c r="I262" s="92" t="s">
        <v>2762</v>
      </c>
      <c r="J262" s="92"/>
      <c r="K262" s="92"/>
      <c r="L262" s="92" t="s">
        <v>2763</v>
      </c>
      <c r="M262" s="92" t="s">
        <v>2764</v>
      </c>
      <c r="N262" s="92" t="s">
        <v>2069</v>
      </c>
      <c r="O262" s="92" t="s">
        <v>1786</v>
      </c>
      <c r="P262" s="92" t="s">
        <v>153</v>
      </c>
      <c r="Q262" s="92" t="s">
        <v>2765</v>
      </c>
      <c r="R262" s="93" t="s">
        <v>21</v>
      </c>
      <c r="S262" s="93">
        <v>279522</v>
      </c>
      <c r="T262" s="90" t="s">
        <v>41</v>
      </c>
      <c r="U262" s="90" t="str">
        <f>VLOOKUP(I262,'[1]Removal Report'!$G$2:$I$1306,2,0)</f>
        <v>28-Jan-2026</v>
      </c>
      <c r="V262" s="90" t="str">
        <f>VLOOKUP(I262,'[1]Removal Report'!$G$2:$I$1306,3,0)</f>
        <v>M.KHALID</v>
      </c>
    </row>
    <row r="263" spans="1:22">
      <c r="A263" s="91">
        <v>262</v>
      </c>
      <c r="B263" s="91" t="s">
        <v>39</v>
      </c>
      <c r="C263" s="92" t="s">
        <v>2766</v>
      </c>
      <c r="D263" s="92" t="s">
        <v>671</v>
      </c>
      <c r="E263" s="92" t="s">
        <v>2767</v>
      </c>
      <c r="F263" s="92" t="s">
        <v>2768</v>
      </c>
      <c r="G263" s="92" t="s">
        <v>18</v>
      </c>
      <c r="H263" s="92" t="s">
        <v>2769</v>
      </c>
      <c r="I263" s="92" t="s">
        <v>2770</v>
      </c>
      <c r="J263" s="92"/>
      <c r="K263" s="92"/>
      <c r="L263" s="92" t="s">
        <v>2771</v>
      </c>
      <c r="M263" s="92" t="s">
        <v>2772</v>
      </c>
      <c r="N263" s="92" t="s">
        <v>930</v>
      </c>
      <c r="O263" s="92" t="s">
        <v>153</v>
      </c>
      <c r="P263" s="92" t="s">
        <v>153</v>
      </c>
      <c r="Q263" s="92" t="s">
        <v>2773</v>
      </c>
      <c r="R263" s="93" t="s">
        <v>21</v>
      </c>
      <c r="S263" s="93">
        <v>278537</v>
      </c>
      <c r="T263" s="90" t="s">
        <v>41</v>
      </c>
      <c r="U263" s="90" t="str">
        <f>VLOOKUP(I263,'[1]Removal Report'!$G$2:$I$1306,2,0)</f>
        <v>26-Jan-2026</v>
      </c>
      <c r="V263" s="90" t="str">
        <f>VLOOKUP(I263,'[1]Removal Report'!$G$2:$I$1306,3,0)</f>
        <v>M.KHALID</v>
      </c>
    </row>
    <row r="264" spans="1:22">
      <c r="A264" s="91">
        <v>263</v>
      </c>
      <c r="B264" s="91" t="s">
        <v>39</v>
      </c>
      <c r="C264" s="92" t="s">
        <v>2774</v>
      </c>
      <c r="D264" s="92" t="s">
        <v>682</v>
      </c>
      <c r="E264" s="92" t="s">
        <v>2775</v>
      </c>
      <c r="F264" s="92" t="s">
        <v>2776</v>
      </c>
      <c r="G264" s="92" t="s">
        <v>7</v>
      </c>
      <c r="H264" s="92" t="s">
        <v>2777</v>
      </c>
      <c r="I264" s="92" t="s">
        <v>2778</v>
      </c>
      <c r="J264" s="92"/>
      <c r="K264" s="92"/>
      <c r="L264" s="92" t="s">
        <v>2779</v>
      </c>
      <c r="M264" s="92" t="s">
        <v>2780</v>
      </c>
      <c r="N264" s="92" t="s">
        <v>1806</v>
      </c>
      <c r="O264" s="92" t="s">
        <v>974</v>
      </c>
      <c r="P264" s="92" t="s">
        <v>153</v>
      </c>
      <c r="Q264" s="92" t="s">
        <v>2781</v>
      </c>
      <c r="R264" s="93" t="s">
        <v>21</v>
      </c>
      <c r="S264" s="93">
        <v>268871</v>
      </c>
      <c r="T264" s="90" t="s">
        <v>41</v>
      </c>
      <c r="U264" s="90" t="str">
        <f>VLOOKUP(I264,'[1]Removal Report'!$G$2:$I$1306,2,0)</f>
        <v>27-Jan-2026</v>
      </c>
      <c r="V264" s="90" t="str">
        <f>VLOOKUP(I264,'[1]Removal Report'!$G$2:$I$1306,3,0)</f>
        <v>M.KHALID</v>
      </c>
    </row>
    <row r="265" spans="1:22">
      <c r="A265" s="91">
        <v>264</v>
      </c>
      <c r="B265" s="91" t="s">
        <v>39</v>
      </c>
      <c r="C265" s="92" t="s">
        <v>2782</v>
      </c>
      <c r="D265" s="92" t="s">
        <v>1594</v>
      </c>
      <c r="E265" s="92" t="s">
        <v>2783</v>
      </c>
      <c r="F265" s="92" t="s">
        <v>2784</v>
      </c>
      <c r="G265" s="92" t="s">
        <v>13</v>
      </c>
      <c r="H265" s="92" t="s">
        <v>2785</v>
      </c>
      <c r="I265" s="92" t="s">
        <v>2786</v>
      </c>
      <c r="J265" s="92"/>
      <c r="K265" s="92"/>
      <c r="L265" s="92" t="s">
        <v>2787</v>
      </c>
      <c r="M265" s="92" t="s">
        <v>2788</v>
      </c>
      <c r="N265" s="92" t="s">
        <v>813</v>
      </c>
      <c r="O265" s="92" t="s">
        <v>16</v>
      </c>
      <c r="P265" s="92" t="s">
        <v>153</v>
      </c>
      <c r="Q265" s="92" t="s">
        <v>2789</v>
      </c>
      <c r="R265" s="93" t="s">
        <v>21</v>
      </c>
      <c r="S265" s="93">
        <v>323932</v>
      </c>
      <c r="T265" s="90" t="s">
        <v>41</v>
      </c>
      <c r="U265" s="90" t="str">
        <f>VLOOKUP(I265,'[1]Removal Report'!$G$2:$I$1306,2,0)</f>
        <v>21-Jan-2026</v>
      </c>
      <c r="V265" s="90" t="str">
        <f>VLOOKUP(I265,'[1]Removal Report'!$G$2:$I$1306,3,0)</f>
        <v>M.KHALID</v>
      </c>
    </row>
    <row r="266" spans="1:22">
      <c r="A266" s="91">
        <v>265</v>
      </c>
      <c r="B266" s="91" t="s">
        <v>39</v>
      </c>
      <c r="C266" s="92" t="s">
        <v>2790</v>
      </c>
      <c r="D266" s="92" t="s">
        <v>777</v>
      </c>
      <c r="E266" s="92" t="s">
        <v>2791</v>
      </c>
      <c r="F266" s="92" t="s">
        <v>2792</v>
      </c>
      <c r="G266" s="92" t="s">
        <v>4</v>
      </c>
      <c r="H266" s="92" t="s">
        <v>2793</v>
      </c>
      <c r="I266" s="92" t="s">
        <v>2794</v>
      </c>
      <c r="J266" s="92"/>
      <c r="K266" s="92"/>
      <c r="L266" s="92" t="s">
        <v>2795</v>
      </c>
      <c r="M266" s="92" t="s">
        <v>2796</v>
      </c>
      <c r="N266" s="92" t="s">
        <v>666</v>
      </c>
      <c r="O266" s="92" t="s">
        <v>16</v>
      </c>
      <c r="P266" s="92" t="s">
        <v>153</v>
      </c>
      <c r="Q266" s="92" t="s">
        <v>2797</v>
      </c>
      <c r="R266" s="93" t="s">
        <v>21</v>
      </c>
      <c r="S266" s="93">
        <v>298374</v>
      </c>
      <c r="T266" s="90" t="s">
        <v>41</v>
      </c>
      <c r="U266" s="90" t="str">
        <f>VLOOKUP(I266,'[1]Removal Report'!$G$2:$I$1306,2,0)</f>
        <v>27-Jan-2026</v>
      </c>
      <c r="V266" s="90" t="str">
        <f>VLOOKUP(I266,'[1]Removal Report'!$G$2:$I$1306,3,0)</f>
        <v>M.KHALID</v>
      </c>
    </row>
    <row r="267" spans="1:22">
      <c r="A267" s="91">
        <v>266</v>
      </c>
      <c r="B267" s="91" t="s">
        <v>39</v>
      </c>
      <c r="C267" s="92" t="s">
        <v>2798</v>
      </c>
      <c r="D267" s="92" t="s">
        <v>682</v>
      </c>
      <c r="E267" s="92" t="s">
        <v>2799</v>
      </c>
      <c r="F267" s="92" t="s">
        <v>2800</v>
      </c>
      <c r="G267" s="92" t="s">
        <v>22</v>
      </c>
      <c r="H267" s="92" t="s">
        <v>2801</v>
      </c>
      <c r="I267" s="92" t="s">
        <v>2802</v>
      </c>
      <c r="J267" s="92"/>
      <c r="K267" s="92"/>
      <c r="L267" s="92" t="s">
        <v>2803</v>
      </c>
      <c r="M267" s="92" t="s">
        <v>2804</v>
      </c>
      <c r="N267" s="92" t="s">
        <v>666</v>
      </c>
      <c r="O267" s="92" t="s">
        <v>16</v>
      </c>
      <c r="P267" s="92" t="s">
        <v>153</v>
      </c>
      <c r="Q267" s="92" t="s">
        <v>2805</v>
      </c>
      <c r="R267" s="93" t="s">
        <v>21</v>
      </c>
      <c r="S267" s="93">
        <v>325047</v>
      </c>
      <c r="T267" s="90" t="s">
        <v>41</v>
      </c>
      <c r="U267" s="90" t="str">
        <f>VLOOKUP(I267,'[1]Removal Report'!$G$2:$I$1306,2,0)</f>
        <v>28-Jan-2026</v>
      </c>
      <c r="V267" s="90" t="str">
        <f>VLOOKUP(I267,'[1]Removal Report'!$G$2:$I$1306,3,0)</f>
        <v>M.KHALID</v>
      </c>
    </row>
    <row r="268" spans="1:22">
      <c r="A268" s="91">
        <v>267</v>
      </c>
      <c r="B268" s="91" t="s">
        <v>39</v>
      </c>
      <c r="C268" s="92" t="s">
        <v>2806</v>
      </c>
      <c r="D268" s="92" t="s">
        <v>682</v>
      </c>
      <c r="E268" s="92" t="s">
        <v>2807</v>
      </c>
      <c r="F268" s="92" t="s">
        <v>2808</v>
      </c>
      <c r="G268" s="92" t="s">
        <v>4</v>
      </c>
      <c r="H268" s="92" t="s">
        <v>2809</v>
      </c>
      <c r="I268" s="92" t="s">
        <v>2810</v>
      </c>
      <c r="J268" s="92"/>
      <c r="K268" s="92"/>
      <c r="L268" s="92" t="s">
        <v>2811</v>
      </c>
      <c r="M268" s="92" t="s">
        <v>2812</v>
      </c>
      <c r="N268" s="92" t="s">
        <v>666</v>
      </c>
      <c r="O268" s="92" t="s">
        <v>1055</v>
      </c>
      <c r="P268" s="92" t="s">
        <v>153</v>
      </c>
      <c r="Q268" s="92" t="s">
        <v>2813</v>
      </c>
      <c r="R268" s="93" t="s">
        <v>21</v>
      </c>
      <c r="S268" s="93">
        <v>261037</v>
      </c>
      <c r="T268" s="90" t="s">
        <v>41</v>
      </c>
      <c r="U268" s="90" t="str">
        <f>VLOOKUP(I268,'[1]Removal Report'!$G$2:$I$1306,2,0)</f>
        <v>24-Jan-2026</v>
      </c>
      <c r="V268" s="90" t="str">
        <f>VLOOKUP(I268,'[1]Removal Report'!$G$2:$I$1306,3,0)</f>
        <v>M.KHALID</v>
      </c>
    </row>
    <row r="269" spans="1:22">
      <c r="A269" s="91">
        <v>268</v>
      </c>
      <c r="B269" s="91" t="s">
        <v>39</v>
      </c>
      <c r="C269" s="92" t="s">
        <v>2814</v>
      </c>
      <c r="D269" s="92" t="s">
        <v>671</v>
      </c>
      <c r="E269" s="92" t="s">
        <v>2815</v>
      </c>
      <c r="F269" s="92" t="s">
        <v>2816</v>
      </c>
      <c r="G269" s="92" t="s">
        <v>7</v>
      </c>
      <c r="H269" s="92" t="s">
        <v>2817</v>
      </c>
      <c r="I269" s="92" t="s">
        <v>2818</v>
      </c>
      <c r="J269" s="92"/>
      <c r="K269" s="92"/>
      <c r="L269" s="92" t="s">
        <v>2819</v>
      </c>
      <c r="M269" s="92" t="s">
        <v>1686</v>
      </c>
      <c r="N269" s="92" t="s">
        <v>666</v>
      </c>
      <c r="O269" s="92" t="s">
        <v>16</v>
      </c>
      <c r="P269" s="92" t="s">
        <v>153</v>
      </c>
      <c r="Q269" s="92" t="s">
        <v>2820</v>
      </c>
      <c r="R269" s="93" t="s">
        <v>21</v>
      </c>
      <c r="S269" s="93">
        <v>366381</v>
      </c>
      <c r="T269" s="90" t="s">
        <v>41</v>
      </c>
      <c r="U269" s="90" t="str">
        <f>VLOOKUP(I269,'[1]Removal Report'!$G$2:$I$1306,2,0)</f>
        <v>27-Jan-2026</v>
      </c>
      <c r="V269" s="90" t="str">
        <f>VLOOKUP(I269,'[1]Removal Report'!$G$2:$I$1306,3,0)</f>
        <v>M.KHALID</v>
      </c>
    </row>
    <row r="270" spans="1:22">
      <c r="A270" s="91">
        <v>269</v>
      </c>
      <c r="B270" s="91" t="s">
        <v>39</v>
      </c>
      <c r="C270" s="92" t="s">
        <v>2821</v>
      </c>
      <c r="D270" s="92" t="s">
        <v>659</v>
      </c>
      <c r="E270" s="92" t="s">
        <v>2822</v>
      </c>
      <c r="F270" s="92" t="s">
        <v>1914</v>
      </c>
      <c r="G270" s="92" t="s">
        <v>4</v>
      </c>
      <c r="H270" s="92" t="s">
        <v>2823</v>
      </c>
      <c r="I270" s="92" t="s">
        <v>2824</v>
      </c>
      <c r="J270" s="92"/>
      <c r="K270" s="92"/>
      <c r="L270" s="92" t="s">
        <v>2825</v>
      </c>
      <c r="M270" s="92" t="s">
        <v>2826</v>
      </c>
      <c r="N270" s="92" t="s">
        <v>666</v>
      </c>
      <c r="O270" s="92" t="s">
        <v>16</v>
      </c>
      <c r="P270" s="92" t="s">
        <v>153</v>
      </c>
      <c r="Q270" s="92" t="s">
        <v>2827</v>
      </c>
      <c r="R270" s="93" t="s">
        <v>21</v>
      </c>
      <c r="S270" s="93">
        <v>326225</v>
      </c>
      <c r="T270" s="90" t="s">
        <v>41</v>
      </c>
      <c r="U270" s="90" t="str">
        <f>VLOOKUP(I270,'[1]Removal Report'!$G$2:$I$1306,2,0)</f>
        <v>28-Jan-2026</v>
      </c>
      <c r="V270" s="90" t="str">
        <f>VLOOKUP(I270,'[1]Removal Report'!$G$2:$I$1306,3,0)</f>
        <v>M.KHALID</v>
      </c>
    </row>
    <row r="271" spans="1:22">
      <c r="A271" s="91">
        <v>270</v>
      </c>
      <c r="B271" s="91" t="s">
        <v>39</v>
      </c>
      <c r="C271" s="92" t="s">
        <v>2828</v>
      </c>
      <c r="D271" s="92" t="s">
        <v>659</v>
      </c>
      <c r="E271" s="92" t="s">
        <v>2829</v>
      </c>
      <c r="F271" s="92" t="s">
        <v>2830</v>
      </c>
      <c r="G271" s="92" t="s">
        <v>28</v>
      </c>
      <c r="H271" s="92" t="s">
        <v>2831</v>
      </c>
      <c r="I271" s="92" t="s">
        <v>2832</v>
      </c>
      <c r="J271" s="92"/>
      <c r="K271" s="92"/>
      <c r="L271" s="92" t="s">
        <v>2833</v>
      </c>
      <c r="M271" s="92" t="s">
        <v>2834</v>
      </c>
      <c r="N271" s="92" t="s">
        <v>1251</v>
      </c>
      <c r="O271" s="92" t="s">
        <v>16</v>
      </c>
      <c r="P271" s="92" t="s">
        <v>153</v>
      </c>
      <c r="Q271" s="92" t="s">
        <v>2835</v>
      </c>
      <c r="R271" s="93" t="s">
        <v>21</v>
      </c>
      <c r="S271" s="93">
        <v>323914</v>
      </c>
      <c r="T271" s="90" t="s">
        <v>41</v>
      </c>
      <c r="U271" s="90" t="str">
        <f>VLOOKUP(I271,'[1]Removal Report'!$G$2:$I$1306,2,0)</f>
        <v>3-Jan-2026</v>
      </c>
      <c r="V271" s="90" t="str">
        <f>VLOOKUP(I271,'[1]Removal Report'!$G$2:$I$1306,3,0)</f>
        <v>M.KHALID</v>
      </c>
    </row>
    <row r="272" spans="1:22">
      <c r="A272" s="91">
        <v>271</v>
      </c>
      <c r="B272" s="91" t="s">
        <v>39</v>
      </c>
      <c r="C272" s="92" t="s">
        <v>2836</v>
      </c>
      <c r="D272" s="92" t="s">
        <v>855</v>
      </c>
      <c r="E272" s="92" t="s">
        <v>2837</v>
      </c>
      <c r="F272" s="92" t="s">
        <v>2838</v>
      </c>
      <c r="G272" s="92" t="s">
        <v>4</v>
      </c>
      <c r="H272" s="92" t="s">
        <v>2839</v>
      </c>
      <c r="I272" s="92" t="s">
        <v>2840</v>
      </c>
      <c r="J272" s="92"/>
      <c r="K272" s="92"/>
      <c r="L272" s="92" t="s">
        <v>2841</v>
      </c>
      <c r="M272" s="92" t="s">
        <v>2842</v>
      </c>
      <c r="N272" s="92" t="s">
        <v>666</v>
      </c>
      <c r="O272" s="92" t="s">
        <v>1055</v>
      </c>
      <c r="P272" s="92" t="s">
        <v>153</v>
      </c>
      <c r="Q272" s="92" t="s">
        <v>2843</v>
      </c>
      <c r="R272" s="93" t="s">
        <v>21</v>
      </c>
      <c r="S272" s="93">
        <v>214249</v>
      </c>
      <c r="T272" s="90" t="s">
        <v>41</v>
      </c>
      <c r="U272" s="90" t="str">
        <f>VLOOKUP(I272,'[1]Removal Report'!$G$2:$I$1306,2,0)</f>
        <v>3-Jan-2026</v>
      </c>
      <c r="V272" s="90" t="str">
        <f>VLOOKUP(I272,'[1]Removal Report'!$G$2:$I$1306,3,0)</f>
        <v>M.KHALID</v>
      </c>
    </row>
    <row r="273" spans="1:22">
      <c r="A273" s="91">
        <v>272</v>
      </c>
      <c r="B273" s="91" t="s">
        <v>39</v>
      </c>
      <c r="C273" s="92" t="s">
        <v>2844</v>
      </c>
      <c r="D273" s="92" t="s">
        <v>671</v>
      </c>
      <c r="E273" s="92" t="s">
        <v>2845</v>
      </c>
      <c r="F273" s="92" t="s">
        <v>2846</v>
      </c>
      <c r="G273" s="92" t="s">
        <v>10</v>
      </c>
      <c r="H273" s="92" t="s">
        <v>2847</v>
      </c>
      <c r="I273" s="92" t="s">
        <v>2848</v>
      </c>
      <c r="J273" s="92"/>
      <c r="K273" s="92"/>
      <c r="L273" s="92" t="s">
        <v>2849</v>
      </c>
      <c r="M273" s="92" t="s">
        <v>2850</v>
      </c>
      <c r="N273" s="92" t="s">
        <v>1387</v>
      </c>
      <c r="O273" s="92" t="s">
        <v>16</v>
      </c>
      <c r="P273" s="92" t="s">
        <v>153</v>
      </c>
      <c r="Q273" s="92" t="s">
        <v>2851</v>
      </c>
      <c r="R273" s="93" t="s">
        <v>21</v>
      </c>
      <c r="S273" s="93">
        <v>272967</v>
      </c>
      <c r="T273" s="90" t="s">
        <v>41</v>
      </c>
      <c r="U273" s="90" t="str">
        <f>VLOOKUP(I273,'[1]Removal Report'!$G$2:$I$1306,2,0)</f>
        <v>15-Jan-2026</v>
      </c>
      <c r="V273" s="90" t="str">
        <f>VLOOKUP(I273,'[1]Removal Report'!$G$2:$I$1306,3,0)</f>
        <v>M.KHALID</v>
      </c>
    </row>
    <row r="274" spans="1:22">
      <c r="A274" s="91">
        <v>273</v>
      </c>
      <c r="B274" s="91" t="s">
        <v>39</v>
      </c>
      <c r="C274" s="92" t="s">
        <v>2852</v>
      </c>
      <c r="D274" s="92" t="s">
        <v>671</v>
      </c>
      <c r="E274" s="92" t="s">
        <v>2853</v>
      </c>
      <c r="F274" s="92" t="s">
        <v>1059</v>
      </c>
      <c r="G274" s="92" t="s">
        <v>209</v>
      </c>
      <c r="H274" s="92" t="s">
        <v>2854</v>
      </c>
      <c r="I274" s="92" t="s">
        <v>2855</v>
      </c>
      <c r="J274" s="92"/>
      <c r="K274" s="92"/>
      <c r="L274" s="92" t="s">
        <v>1062</v>
      </c>
      <c r="M274" s="92" t="s">
        <v>2856</v>
      </c>
      <c r="N274" s="92" t="s">
        <v>691</v>
      </c>
      <c r="O274" s="92" t="s">
        <v>814</v>
      </c>
      <c r="P274" s="92" t="s">
        <v>153</v>
      </c>
      <c r="Q274" s="92" t="s">
        <v>2857</v>
      </c>
      <c r="R274" s="93" t="s">
        <v>21</v>
      </c>
      <c r="S274" s="93">
        <v>286413</v>
      </c>
      <c r="T274" s="90" t="s">
        <v>41</v>
      </c>
      <c r="U274" s="90" t="str">
        <f>VLOOKUP(I274,'[1]Removal Report'!$G$2:$I$1306,2,0)</f>
        <v>10-Jan-2026</v>
      </c>
      <c r="V274" s="90" t="str">
        <f>VLOOKUP(I274,'[1]Removal Report'!$G$2:$I$1306,3,0)</f>
        <v>M.KHALID</v>
      </c>
    </row>
    <row r="275" spans="1:22">
      <c r="A275" s="91">
        <v>274</v>
      </c>
      <c r="B275" s="91" t="s">
        <v>39</v>
      </c>
      <c r="C275" s="92" t="s">
        <v>2858</v>
      </c>
      <c r="D275" s="92" t="s">
        <v>767</v>
      </c>
      <c r="E275" s="92" t="s">
        <v>2859</v>
      </c>
      <c r="F275" s="92" t="s">
        <v>1059</v>
      </c>
      <c r="G275" s="92" t="s">
        <v>209</v>
      </c>
      <c r="H275" s="92" t="s">
        <v>2860</v>
      </c>
      <c r="I275" s="92" t="s">
        <v>2861</v>
      </c>
      <c r="J275" s="92"/>
      <c r="K275" s="92"/>
      <c r="L275" s="92" t="s">
        <v>1062</v>
      </c>
      <c r="M275" s="92" t="s">
        <v>2862</v>
      </c>
      <c r="N275" s="92" t="s">
        <v>691</v>
      </c>
      <c r="O275" s="92" t="s">
        <v>1065</v>
      </c>
      <c r="P275" s="92" t="s">
        <v>153</v>
      </c>
      <c r="Q275" s="92" t="s">
        <v>2863</v>
      </c>
      <c r="R275" s="93" t="s">
        <v>21</v>
      </c>
      <c r="S275" s="93">
        <v>286417</v>
      </c>
      <c r="T275" s="90" t="s">
        <v>41</v>
      </c>
      <c r="U275" s="90" t="str">
        <f>VLOOKUP(I275,'[1]Removal Report'!$G$2:$I$1306,2,0)</f>
        <v>13-Jan-2026</v>
      </c>
      <c r="V275" s="90" t="str">
        <f>VLOOKUP(I275,'[1]Removal Report'!$G$2:$I$1306,3,0)</f>
        <v>M.KHALID</v>
      </c>
    </row>
    <row r="276" spans="1:22">
      <c r="A276" s="91">
        <v>275</v>
      </c>
      <c r="B276" s="91" t="s">
        <v>39</v>
      </c>
      <c r="C276" s="92" t="s">
        <v>2864</v>
      </c>
      <c r="D276" s="92" t="s">
        <v>855</v>
      </c>
      <c r="E276" s="92" t="s">
        <v>2865</v>
      </c>
      <c r="F276" s="92" t="s">
        <v>2866</v>
      </c>
      <c r="G276" s="92" t="s">
        <v>10</v>
      </c>
      <c r="H276" s="92" t="s">
        <v>2867</v>
      </c>
      <c r="I276" s="92" t="s">
        <v>2868</v>
      </c>
      <c r="J276" s="92"/>
      <c r="K276" s="92"/>
      <c r="L276" s="92" t="s">
        <v>2869</v>
      </c>
      <c r="M276" s="92" t="s">
        <v>2870</v>
      </c>
      <c r="N276" s="92" t="s">
        <v>764</v>
      </c>
      <c r="O276" s="92" t="s">
        <v>16</v>
      </c>
      <c r="P276" s="92" t="s">
        <v>153</v>
      </c>
      <c r="Q276" s="92" t="s">
        <v>2871</v>
      </c>
      <c r="R276" s="93" t="s">
        <v>21</v>
      </c>
      <c r="S276" s="93">
        <v>324993</v>
      </c>
      <c r="T276" s="90" t="s">
        <v>41</v>
      </c>
      <c r="U276" s="90" t="str">
        <f>VLOOKUP(I276,'[1]Removal Report'!$G$2:$I$1306,2,0)</f>
        <v>6-Jan-2026</v>
      </c>
      <c r="V276" s="90" t="str">
        <f>VLOOKUP(I276,'[1]Removal Report'!$G$2:$I$1306,3,0)</f>
        <v>M.KHALID</v>
      </c>
    </row>
    <row r="277" spans="1:22">
      <c r="A277" s="91">
        <v>276</v>
      </c>
      <c r="B277" s="91" t="s">
        <v>39</v>
      </c>
      <c r="C277" s="92" t="s">
        <v>2872</v>
      </c>
      <c r="D277" s="92" t="s">
        <v>671</v>
      </c>
      <c r="E277" s="92" t="s">
        <v>2873</v>
      </c>
      <c r="F277" s="92" t="s">
        <v>2874</v>
      </c>
      <c r="G277" s="92" t="s">
        <v>10</v>
      </c>
      <c r="H277" s="92" t="s">
        <v>2875</v>
      </c>
      <c r="I277" s="92" t="s">
        <v>2876</v>
      </c>
      <c r="J277" s="92"/>
      <c r="K277" s="92"/>
      <c r="L277" s="92" t="s">
        <v>2877</v>
      </c>
      <c r="M277" s="92" t="s">
        <v>2878</v>
      </c>
      <c r="N277" s="92" t="s">
        <v>1024</v>
      </c>
      <c r="O277" s="92" t="s">
        <v>16</v>
      </c>
      <c r="P277" s="92" t="s">
        <v>153</v>
      </c>
      <c r="Q277" s="92" t="s">
        <v>2879</v>
      </c>
      <c r="R277" s="93" t="s">
        <v>21</v>
      </c>
      <c r="S277" s="93">
        <v>196208</v>
      </c>
      <c r="T277" s="90" t="s">
        <v>41</v>
      </c>
      <c r="U277" s="90" t="str">
        <f>VLOOKUP(I277,'[1]Removal Report'!$G$2:$I$1306,2,0)</f>
        <v>20-Jan-2026</v>
      </c>
      <c r="V277" s="90" t="str">
        <f>VLOOKUP(I277,'[1]Removal Report'!$G$2:$I$1306,3,0)</f>
        <v>M.KHALID</v>
      </c>
    </row>
    <row r="278" spans="1:22">
      <c r="A278" s="91">
        <v>277</v>
      </c>
      <c r="B278" s="91" t="s">
        <v>39</v>
      </c>
      <c r="C278" s="92" t="s">
        <v>2880</v>
      </c>
      <c r="D278" s="92" t="s">
        <v>682</v>
      </c>
      <c r="E278" s="92" t="s">
        <v>2881</v>
      </c>
      <c r="F278" s="92" t="s">
        <v>2882</v>
      </c>
      <c r="G278" s="92" t="s">
        <v>10</v>
      </c>
      <c r="H278" s="92" t="s">
        <v>2883</v>
      </c>
      <c r="I278" s="92" t="s">
        <v>2884</v>
      </c>
      <c r="J278" s="92"/>
      <c r="K278" s="92"/>
      <c r="L278" s="92" t="s">
        <v>2885</v>
      </c>
      <c r="M278" s="92" t="s">
        <v>2886</v>
      </c>
      <c r="N278" s="92" t="s">
        <v>813</v>
      </c>
      <c r="O278" s="92" t="s">
        <v>16</v>
      </c>
      <c r="P278" s="92" t="s">
        <v>153</v>
      </c>
      <c r="Q278" s="92" t="s">
        <v>2887</v>
      </c>
      <c r="R278" s="93" t="s">
        <v>21</v>
      </c>
      <c r="S278" s="93">
        <v>301415</v>
      </c>
      <c r="T278" s="90" t="s">
        <v>41</v>
      </c>
      <c r="U278" s="90" t="str">
        <f>VLOOKUP(I278,'[1]Removal Report'!$G$2:$I$1306,2,0)</f>
        <v>19-Jan-2026</v>
      </c>
      <c r="V278" s="90" t="str">
        <f>VLOOKUP(I278,'[1]Removal Report'!$G$2:$I$1306,3,0)</f>
        <v>M.KHALID</v>
      </c>
    </row>
    <row r="279" spans="1:22">
      <c r="A279" s="91">
        <v>278</v>
      </c>
      <c r="B279" s="91" t="s">
        <v>39</v>
      </c>
      <c r="C279" s="92" t="s">
        <v>2888</v>
      </c>
      <c r="D279" s="92"/>
      <c r="E279" s="92" t="s">
        <v>2889</v>
      </c>
      <c r="F279" s="92" t="s">
        <v>2890</v>
      </c>
      <c r="G279" s="92" t="s">
        <v>10</v>
      </c>
      <c r="H279" s="92" t="s">
        <v>2891</v>
      </c>
      <c r="I279" s="92" t="s">
        <v>2892</v>
      </c>
      <c r="J279" s="92"/>
      <c r="K279" s="92"/>
      <c r="L279" s="92" t="s">
        <v>2893</v>
      </c>
      <c r="M279" s="92" t="s">
        <v>2894</v>
      </c>
      <c r="N279" s="92" t="s">
        <v>1387</v>
      </c>
      <c r="O279" s="92" t="s">
        <v>16</v>
      </c>
      <c r="P279" s="92" t="s">
        <v>153</v>
      </c>
      <c r="Q279" s="92" t="s">
        <v>2895</v>
      </c>
      <c r="R279" s="93" t="s">
        <v>21</v>
      </c>
      <c r="S279" s="93">
        <v>304568</v>
      </c>
      <c r="T279" s="90" t="s">
        <v>41</v>
      </c>
      <c r="U279" s="90" t="str">
        <f>VLOOKUP(I279,'[1]Removal Report'!$G$2:$I$1306,2,0)</f>
        <v>28-Jan-2026</v>
      </c>
      <c r="V279" s="90" t="str">
        <f>VLOOKUP(I279,'[1]Removal Report'!$G$2:$I$1306,3,0)</f>
        <v>M.KHALID</v>
      </c>
    </row>
    <row r="280" spans="1:22">
      <c r="A280" s="91">
        <v>279</v>
      </c>
      <c r="B280" s="91" t="s">
        <v>39</v>
      </c>
      <c r="C280" s="92" t="s">
        <v>2896</v>
      </c>
      <c r="D280" s="92" t="s">
        <v>659</v>
      </c>
      <c r="E280" s="92" t="s">
        <v>2897</v>
      </c>
      <c r="F280" s="92" t="s">
        <v>2898</v>
      </c>
      <c r="G280" s="92" t="s">
        <v>18</v>
      </c>
      <c r="H280" s="92" t="s">
        <v>2899</v>
      </c>
      <c r="I280" s="92" t="s">
        <v>2900</v>
      </c>
      <c r="J280" s="92"/>
      <c r="K280" s="92"/>
      <c r="L280" s="92" t="s">
        <v>2901</v>
      </c>
      <c r="M280" s="92" t="s">
        <v>2902</v>
      </c>
      <c r="N280" s="92" t="s">
        <v>764</v>
      </c>
      <c r="O280" s="92" t="s">
        <v>16</v>
      </c>
      <c r="P280" s="92" t="s">
        <v>153</v>
      </c>
      <c r="Q280" s="92" t="s">
        <v>2903</v>
      </c>
      <c r="R280" s="93" t="s">
        <v>21</v>
      </c>
      <c r="S280" s="93">
        <v>363163</v>
      </c>
      <c r="T280" s="90" t="s">
        <v>41</v>
      </c>
      <c r="U280" s="90" t="str">
        <f>VLOOKUP(I280,'[1]Removal Report'!$G$2:$I$1306,2,0)</f>
        <v>10-Jan-2026</v>
      </c>
      <c r="V280" s="90" t="str">
        <f>VLOOKUP(I280,'[1]Removal Report'!$G$2:$I$1306,3,0)</f>
        <v>M.KHALID</v>
      </c>
    </row>
    <row r="281" spans="1:22">
      <c r="A281" s="91">
        <v>280</v>
      </c>
      <c r="B281" s="91" t="s">
        <v>39</v>
      </c>
      <c r="C281" s="92" t="s">
        <v>2904</v>
      </c>
      <c r="D281" s="92" t="s">
        <v>682</v>
      </c>
      <c r="E281" s="92" t="s">
        <v>2905</v>
      </c>
      <c r="F281" s="92" t="s">
        <v>2906</v>
      </c>
      <c r="G281" s="92" t="s">
        <v>4</v>
      </c>
      <c r="H281" s="92" t="s">
        <v>2907</v>
      </c>
      <c r="I281" s="92" t="s">
        <v>2908</v>
      </c>
      <c r="J281" s="92"/>
      <c r="K281" s="92"/>
      <c r="L281" s="92" t="s">
        <v>2909</v>
      </c>
      <c r="M281" s="92" t="s">
        <v>2910</v>
      </c>
      <c r="N281" s="92" t="s">
        <v>764</v>
      </c>
      <c r="O281" s="92" t="s">
        <v>16</v>
      </c>
      <c r="P281" s="92" t="s">
        <v>153</v>
      </c>
      <c r="Q281" s="92" t="s">
        <v>2911</v>
      </c>
      <c r="R281" s="93" t="s">
        <v>21</v>
      </c>
      <c r="S281" s="93">
        <v>323374</v>
      </c>
      <c r="T281" s="90" t="s">
        <v>41</v>
      </c>
      <c r="U281" s="90" t="str">
        <f>VLOOKUP(I281,'[1]Removal Report'!$G$2:$I$1306,2,0)</f>
        <v>10-Jan-2026</v>
      </c>
      <c r="V281" s="90" t="str">
        <f>VLOOKUP(I281,'[1]Removal Report'!$G$2:$I$1306,3,0)</f>
        <v>M.KHALID</v>
      </c>
    </row>
    <row r="282" spans="1:22">
      <c r="A282" s="91">
        <v>281</v>
      </c>
      <c r="B282" s="91" t="s">
        <v>39</v>
      </c>
      <c r="C282" s="92" t="s">
        <v>2912</v>
      </c>
      <c r="D282" s="92" t="s">
        <v>659</v>
      </c>
      <c r="E282" s="92" t="s">
        <v>2913</v>
      </c>
      <c r="F282" s="92" t="s">
        <v>1059</v>
      </c>
      <c r="G282" s="92" t="s">
        <v>209</v>
      </c>
      <c r="H282" s="92" t="s">
        <v>2914</v>
      </c>
      <c r="I282" s="92" t="s">
        <v>2915</v>
      </c>
      <c r="J282" s="92"/>
      <c r="K282" s="92"/>
      <c r="L282" s="92" t="s">
        <v>2916</v>
      </c>
      <c r="M282" s="92" t="s">
        <v>1258</v>
      </c>
      <c r="N282" s="92" t="s">
        <v>691</v>
      </c>
      <c r="O282" s="92" t="s">
        <v>1065</v>
      </c>
      <c r="P282" s="92" t="s">
        <v>153</v>
      </c>
      <c r="Q282" s="92" t="s">
        <v>2917</v>
      </c>
      <c r="R282" s="93" t="s">
        <v>21</v>
      </c>
      <c r="S282" s="93">
        <v>286420</v>
      </c>
      <c r="T282" s="90" t="s">
        <v>41</v>
      </c>
      <c r="U282" s="90" t="str">
        <f>VLOOKUP(I282,'[1]Removal Report'!$G$2:$I$1306,2,0)</f>
        <v>13-Jan-2026</v>
      </c>
      <c r="V282" s="90" t="str">
        <f>VLOOKUP(I282,'[1]Removal Report'!$G$2:$I$1306,3,0)</f>
        <v>M.KHALID</v>
      </c>
    </row>
    <row r="283" spans="1:22">
      <c r="A283" s="91">
        <v>282</v>
      </c>
      <c r="B283" s="91" t="s">
        <v>39</v>
      </c>
      <c r="C283" s="92" t="s">
        <v>2918</v>
      </c>
      <c r="D283" s="92" t="s">
        <v>767</v>
      </c>
      <c r="E283" s="92" t="s">
        <v>2919</v>
      </c>
      <c r="F283" s="92" t="s">
        <v>1059</v>
      </c>
      <c r="G283" s="92" t="s">
        <v>209</v>
      </c>
      <c r="H283" s="92" t="s">
        <v>2920</v>
      </c>
      <c r="I283" s="92" t="s">
        <v>2921</v>
      </c>
      <c r="J283" s="92"/>
      <c r="K283" s="92"/>
      <c r="L283" s="92" t="s">
        <v>2916</v>
      </c>
      <c r="M283" s="92" t="s">
        <v>2922</v>
      </c>
      <c r="N283" s="92" t="s">
        <v>691</v>
      </c>
      <c r="O283" s="92" t="s">
        <v>1065</v>
      </c>
      <c r="P283" s="92" t="s">
        <v>153</v>
      </c>
      <c r="Q283" s="92" t="s">
        <v>2923</v>
      </c>
      <c r="R283" s="93" t="s">
        <v>21</v>
      </c>
      <c r="S283" s="93">
        <v>286415</v>
      </c>
      <c r="T283" s="90" t="s">
        <v>41</v>
      </c>
      <c r="U283" s="90" t="str">
        <f>VLOOKUP(I283,'[1]Removal Report'!$G$2:$I$1306,2,0)</f>
        <v>13-Jan-2026</v>
      </c>
      <c r="V283" s="90" t="str">
        <f>VLOOKUP(I283,'[1]Removal Report'!$G$2:$I$1306,3,0)</f>
        <v>M.KHALID</v>
      </c>
    </row>
    <row r="284" spans="1:22">
      <c r="A284" s="91">
        <v>283</v>
      </c>
      <c r="B284" s="91" t="s">
        <v>39</v>
      </c>
      <c r="C284" s="92" t="s">
        <v>2924</v>
      </c>
      <c r="D284" s="92" t="s">
        <v>1311</v>
      </c>
      <c r="E284" s="92" t="s">
        <v>2925</v>
      </c>
      <c r="F284" s="92" t="s">
        <v>2926</v>
      </c>
      <c r="G284" s="92" t="s">
        <v>18</v>
      </c>
      <c r="H284" s="92" t="s">
        <v>2927</v>
      </c>
      <c r="I284" s="92" t="s">
        <v>2928</v>
      </c>
      <c r="J284" s="92"/>
      <c r="K284" s="92"/>
      <c r="L284" s="92" t="s">
        <v>2929</v>
      </c>
      <c r="M284" s="92" t="s">
        <v>2930</v>
      </c>
      <c r="N284" s="92" t="s">
        <v>666</v>
      </c>
      <c r="O284" s="92" t="s">
        <v>1037</v>
      </c>
      <c r="P284" s="92" t="s">
        <v>153</v>
      </c>
      <c r="Q284" s="92" t="s">
        <v>2931</v>
      </c>
      <c r="R284" s="93" t="s">
        <v>21</v>
      </c>
      <c r="S284" s="93">
        <v>325742</v>
      </c>
      <c r="T284" s="90" t="s">
        <v>41</v>
      </c>
      <c r="U284" s="90" t="str">
        <f>VLOOKUP(I284,'[1]Removal Report'!$G$2:$I$1306,2,0)</f>
        <v>14-Jan-2026</v>
      </c>
      <c r="V284" s="90" t="str">
        <f>VLOOKUP(I284,'[1]Removal Report'!$G$2:$I$1306,3,0)</f>
        <v>M.KHALID</v>
      </c>
    </row>
    <row r="285" spans="1:22">
      <c r="A285" s="91">
        <v>284</v>
      </c>
      <c r="B285" s="91" t="s">
        <v>39</v>
      </c>
      <c r="C285" s="92" t="s">
        <v>2932</v>
      </c>
      <c r="D285" s="92" t="s">
        <v>671</v>
      </c>
      <c r="E285" s="92" t="s">
        <v>2933</v>
      </c>
      <c r="F285" s="92" t="s">
        <v>2934</v>
      </c>
      <c r="G285" s="92" t="s">
        <v>10</v>
      </c>
      <c r="H285" s="92" t="s">
        <v>2935</v>
      </c>
      <c r="I285" s="92" t="s">
        <v>2936</v>
      </c>
      <c r="J285" s="92"/>
      <c r="K285" s="92"/>
      <c r="L285" s="92" t="s">
        <v>2937</v>
      </c>
      <c r="M285" s="92" t="s">
        <v>2938</v>
      </c>
      <c r="N285" s="92" t="s">
        <v>813</v>
      </c>
      <c r="O285" s="92" t="s">
        <v>16</v>
      </c>
      <c r="P285" s="92" t="s">
        <v>153</v>
      </c>
      <c r="Q285" s="92" t="s">
        <v>2939</v>
      </c>
      <c r="R285" s="93" t="s">
        <v>21</v>
      </c>
      <c r="S285" s="93">
        <v>246220</v>
      </c>
      <c r="T285" s="90" t="s">
        <v>41</v>
      </c>
      <c r="U285" s="90" t="str">
        <f>VLOOKUP(I285,'[1]Removal Report'!$G$2:$I$1306,2,0)</f>
        <v>21-Jan-2026</v>
      </c>
      <c r="V285" s="90" t="str">
        <f>VLOOKUP(I285,'[1]Removal Report'!$G$2:$I$1306,3,0)</f>
        <v>M.KHALID</v>
      </c>
    </row>
    <row r="286" spans="1:22">
      <c r="A286" s="91">
        <v>285</v>
      </c>
      <c r="B286" s="91" t="s">
        <v>39</v>
      </c>
      <c r="C286" s="92" t="s">
        <v>2940</v>
      </c>
      <c r="D286" s="92" t="s">
        <v>682</v>
      </c>
      <c r="E286" s="92" t="s">
        <v>2941</v>
      </c>
      <c r="F286" s="92" t="s">
        <v>2942</v>
      </c>
      <c r="G286" s="92" t="s">
        <v>18</v>
      </c>
      <c r="H286" s="92" t="s">
        <v>2943</v>
      </c>
      <c r="I286" s="92" t="s">
        <v>2944</v>
      </c>
      <c r="J286" s="92"/>
      <c r="K286" s="92"/>
      <c r="L286" s="92" t="s">
        <v>2945</v>
      </c>
      <c r="M286" s="92" t="s">
        <v>2946</v>
      </c>
      <c r="N286" s="92" t="s">
        <v>764</v>
      </c>
      <c r="O286" s="92" t="s">
        <v>2236</v>
      </c>
      <c r="P286" s="92" t="s">
        <v>153</v>
      </c>
      <c r="Q286" s="92" t="s">
        <v>2947</v>
      </c>
      <c r="R286" s="93" t="s">
        <v>11</v>
      </c>
      <c r="S286" s="93">
        <v>293735</v>
      </c>
      <c r="T286" s="90" t="s">
        <v>41</v>
      </c>
      <c r="U286" s="90" t="str">
        <f>VLOOKUP(I286,'[1]Removal Report'!$G$2:$I$1306,2,0)</f>
        <v>6-Jan-2026</v>
      </c>
      <c r="V286" s="90" t="str">
        <f>VLOOKUP(I286,'[1]Removal Report'!$G$2:$I$1306,3,0)</f>
        <v>MOSES.AKHTAR</v>
      </c>
    </row>
    <row r="287" spans="1:22">
      <c r="A287" s="91">
        <v>286</v>
      </c>
      <c r="B287" s="91" t="s">
        <v>39</v>
      </c>
      <c r="C287" s="92" t="s">
        <v>2948</v>
      </c>
      <c r="D287" s="92" t="s">
        <v>659</v>
      </c>
      <c r="E287" s="92" t="s">
        <v>2949</v>
      </c>
      <c r="F287" s="92" t="s">
        <v>2950</v>
      </c>
      <c r="G287" s="92" t="s">
        <v>18</v>
      </c>
      <c r="H287" s="92" t="s">
        <v>2951</v>
      </c>
      <c r="I287" s="92" t="s">
        <v>2952</v>
      </c>
      <c r="J287" s="92"/>
      <c r="K287" s="92"/>
      <c r="L287" s="92" t="s">
        <v>2953</v>
      </c>
      <c r="M287" s="92" t="s">
        <v>2279</v>
      </c>
      <c r="N287" s="92" t="s">
        <v>666</v>
      </c>
      <c r="O287" s="92" t="s">
        <v>2236</v>
      </c>
      <c r="P287" s="92" t="s">
        <v>153</v>
      </c>
      <c r="Q287" s="92" t="s">
        <v>2954</v>
      </c>
      <c r="R287" s="93" t="s">
        <v>11</v>
      </c>
      <c r="S287" s="93">
        <v>294732</v>
      </c>
      <c r="T287" s="90" t="s">
        <v>41</v>
      </c>
      <c r="U287" s="90" t="str">
        <f>VLOOKUP(I287,'[1]Removal Report'!$G$2:$I$1306,2,0)</f>
        <v>23-Jan-2026</v>
      </c>
      <c r="V287" s="90" t="str">
        <f>VLOOKUP(I287,'[1]Removal Report'!$G$2:$I$1306,3,0)</f>
        <v>MOSES.AKHTAR</v>
      </c>
    </row>
    <row r="288" spans="1:22">
      <c r="A288" s="91">
        <v>287</v>
      </c>
      <c r="B288" s="91" t="s">
        <v>39</v>
      </c>
      <c r="C288" s="92" t="s">
        <v>2955</v>
      </c>
      <c r="D288" s="92" t="s">
        <v>671</v>
      </c>
      <c r="E288" s="92" t="s">
        <v>2956</v>
      </c>
      <c r="F288" s="92" t="s">
        <v>2957</v>
      </c>
      <c r="G288" s="92" t="s">
        <v>10</v>
      </c>
      <c r="H288" s="92" t="s">
        <v>2958</v>
      </c>
      <c r="I288" s="92" t="s">
        <v>2959</v>
      </c>
      <c r="J288" s="92"/>
      <c r="K288" s="92"/>
      <c r="L288" s="92" t="s">
        <v>2960</v>
      </c>
      <c r="M288" s="92" t="s">
        <v>2961</v>
      </c>
      <c r="N288" s="92" t="s">
        <v>764</v>
      </c>
      <c r="O288" s="92" t="s">
        <v>2236</v>
      </c>
      <c r="P288" s="92" t="s">
        <v>153</v>
      </c>
      <c r="Q288" s="92" t="s">
        <v>2963</v>
      </c>
      <c r="R288" s="93" t="s">
        <v>11</v>
      </c>
      <c r="S288" s="93">
        <v>146459</v>
      </c>
      <c r="T288" s="90" t="s">
        <v>41</v>
      </c>
      <c r="U288" s="90" t="str">
        <f>VLOOKUP(I288,'[1]Removal Report'!$G$2:$I$1306,2,0)</f>
        <v>2-Jan-2026</v>
      </c>
      <c r="V288" s="90" t="str">
        <f>VLOOKUP(I288,'[1]Removal Report'!$G$2:$I$1306,3,0)</f>
        <v>MOSES.AKHTAR</v>
      </c>
    </row>
    <row r="289" spans="1:22">
      <c r="A289" s="91">
        <v>288</v>
      </c>
      <c r="B289" s="91" t="s">
        <v>39</v>
      </c>
      <c r="C289" s="92" t="s">
        <v>2964</v>
      </c>
      <c r="D289" s="92" t="s">
        <v>1594</v>
      </c>
      <c r="E289" s="92" t="s">
        <v>2965</v>
      </c>
      <c r="F289" s="92" t="s">
        <v>2966</v>
      </c>
      <c r="G289" s="92" t="s">
        <v>4</v>
      </c>
      <c r="H289" s="92" t="s">
        <v>2967</v>
      </c>
      <c r="I289" s="92" t="s">
        <v>2968</v>
      </c>
      <c r="J289" s="92"/>
      <c r="K289" s="92"/>
      <c r="L289" s="92" t="s">
        <v>2969</v>
      </c>
      <c r="M289" s="92" t="s">
        <v>2970</v>
      </c>
      <c r="N289" s="92" t="s">
        <v>764</v>
      </c>
      <c r="O289" s="92" t="s">
        <v>1149</v>
      </c>
      <c r="P289" s="92" t="s">
        <v>153</v>
      </c>
      <c r="Q289" s="92" t="s">
        <v>2971</v>
      </c>
      <c r="R289" s="93" t="s">
        <v>11</v>
      </c>
      <c r="S289" s="93">
        <v>294245</v>
      </c>
      <c r="T289" s="90" t="s">
        <v>41</v>
      </c>
      <c r="U289" s="90" t="str">
        <f>VLOOKUP(I289,'[1]Removal Report'!$G$2:$I$1306,2,0)</f>
        <v>3-Jan-2026</v>
      </c>
      <c r="V289" s="90" t="str">
        <f>VLOOKUP(I289,'[1]Removal Report'!$G$2:$I$1306,3,0)</f>
        <v>MOSES.AKHTAR</v>
      </c>
    </row>
    <row r="290" spans="1:22">
      <c r="A290" s="91">
        <v>289</v>
      </c>
      <c r="B290" s="91" t="s">
        <v>39</v>
      </c>
      <c r="C290" s="92" t="s">
        <v>2972</v>
      </c>
      <c r="D290" s="92" t="s">
        <v>671</v>
      </c>
      <c r="E290" s="92" t="s">
        <v>2973</v>
      </c>
      <c r="F290" s="92" t="s">
        <v>2974</v>
      </c>
      <c r="G290" s="92" t="s">
        <v>4</v>
      </c>
      <c r="H290" s="92" t="s">
        <v>2975</v>
      </c>
      <c r="I290" s="92" t="s">
        <v>2976</v>
      </c>
      <c r="J290" s="92"/>
      <c r="K290" s="92"/>
      <c r="L290" s="92" t="s">
        <v>2977</v>
      </c>
      <c r="M290" s="92" t="s">
        <v>2978</v>
      </c>
      <c r="N290" s="92" t="s">
        <v>813</v>
      </c>
      <c r="O290" s="92" t="s">
        <v>2236</v>
      </c>
      <c r="P290" s="92" t="s">
        <v>153</v>
      </c>
      <c r="Q290" s="92" t="s">
        <v>2979</v>
      </c>
      <c r="R290" s="93" t="s">
        <v>11</v>
      </c>
      <c r="S290" s="93">
        <v>318627</v>
      </c>
      <c r="T290" s="90" t="s">
        <v>41</v>
      </c>
      <c r="U290" s="90" t="str">
        <f>VLOOKUP(I290,'[1]Removal Report'!$G$2:$I$1306,2,0)</f>
        <v>1-Jan-2026</v>
      </c>
      <c r="V290" s="90" t="str">
        <f>VLOOKUP(I290,'[1]Removal Report'!$G$2:$I$1306,3,0)</f>
        <v>MOSES.AKHTAR</v>
      </c>
    </row>
    <row r="291" spans="1:22">
      <c r="A291" s="91">
        <v>290</v>
      </c>
      <c r="B291" s="91" t="s">
        <v>39</v>
      </c>
      <c r="C291" s="92" t="s">
        <v>2980</v>
      </c>
      <c r="D291" s="92" t="s">
        <v>671</v>
      </c>
      <c r="E291" s="92" t="s">
        <v>2981</v>
      </c>
      <c r="F291" s="92" t="s">
        <v>2982</v>
      </c>
      <c r="G291" s="92" t="s">
        <v>10</v>
      </c>
      <c r="H291" s="92" t="s">
        <v>2983</v>
      </c>
      <c r="I291" s="92" t="s">
        <v>2984</v>
      </c>
      <c r="J291" s="92"/>
      <c r="K291" s="92"/>
      <c r="L291" s="92" t="s">
        <v>2985</v>
      </c>
      <c r="M291" s="92" t="s">
        <v>2986</v>
      </c>
      <c r="N291" s="92" t="s">
        <v>2069</v>
      </c>
      <c r="O291" s="92" t="s">
        <v>2236</v>
      </c>
      <c r="P291" s="92" t="s">
        <v>153</v>
      </c>
      <c r="Q291" s="92" t="s">
        <v>2987</v>
      </c>
      <c r="R291" s="93" t="s">
        <v>11</v>
      </c>
      <c r="S291" s="93">
        <v>232818</v>
      </c>
      <c r="T291" s="90" t="s">
        <v>41</v>
      </c>
      <c r="U291" s="90" t="str">
        <f>VLOOKUP(I291,'[1]Removal Report'!$G$2:$I$1306,2,0)</f>
        <v>19-Jan-2026</v>
      </c>
      <c r="V291" s="90" t="str">
        <f>VLOOKUP(I291,'[1]Removal Report'!$G$2:$I$1306,3,0)</f>
        <v>MOSES.AKHTAR</v>
      </c>
    </row>
    <row r="292" spans="1:22">
      <c r="A292" s="91">
        <v>291</v>
      </c>
      <c r="B292" s="91" t="s">
        <v>39</v>
      </c>
      <c r="C292" s="92" t="s">
        <v>2988</v>
      </c>
      <c r="D292" s="92" t="s">
        <v>777</v>
      </c>
      <c r="E292" s="92" t="s">
        <v>2989</v>
      </c>
      <c r="F292" s="92" t="s">
        <v>2990</v>
      </c>
      <c r="G292" s="92" t="s">
        <v>4</v>
      </c>
      <c r="H292" s="92" t="s">
        <v>2991</v>
      </c>
      <c r="I292" s="92" t="s">
        <v>2992</v>
      </c>
      <c r="J292" s="92"/>
      <c r="K292" s="92"/>
      <c r="L292" s="92" t="s">
        <v>2993</v>
      </c>
      <c r="M292" s="92" t="s">
        <v>2994</v>
      </c>
      <c r="N292" s="92" t="s">
        <v>666</v>
      </c>
      <c r="O292" s="92" t="s">
        <v>2236</v>
      </c>
      <c r="P292" s="92" t="s">
        <v>153</v>
      </c>
      <c r="Q292" s="92" t="s">
        <v>2995</v>
      </c>
      <c r="R292" s="93" t="s">
        <v>11</v>
      </c>
      <c r="S292" s="93">
        <v>344612</v>
      </c>
      <c r="T292" s="90" t="s">
        <v>41</v>
      </c>
      <c r="U292" s="90" t="str">
        <f>VLOOKUP(I292,'[1]Removal Report'!$G$2:$I$1306,2,0)</f>
        <v>1-Jan-2026</v>
      </c>
      <c r="V292" s="90" t="str">
        <f>VLOOKUP(I292,'[1]Removal Report'!$G$2:$I$1306,3,0)</f>
        <v>MOSES.AKHTAR</v>
      </c>
    </row>
    <row r="293" spans="1:22">
      <c r="A293" s="91">
        <v>292</v>
      </c>
      <c r="B293" s="91" t="s">
        <v>39</v>
      </c>
      <c r="C293" s="92" t="s">
        <v>2996</v>
      </c>
      <c r="D293" s="92" t="s">
        <v>767</v>
      </c>
      <c r="E293" s="92" t="s">
        <v>2997</v>
      </c>
      <c r="F293" s="92" t="s">
        <v>2998</v>
      </c>
      <c r="G293" s="92" t="s">
        <v>4</v>
      </c>
      <c r="H293" s="92" t="s">
        <v>2999</v>
      </c>
      <c r="I293" s="92" t="s">
        <v>3000</v>
      </c>
      <c r="J293" s="92"/>
      <c r="K293" s="92"/>
      <c r="L293" s="92" t="s">
        <v>3001</v>
      </c>
      <c r="M293" s="92" t="s">
        <v>3002</v>
      </c>
      <c r="N293" s="92" t="s">
        <v>666</v>
      </c>
      <c r="O293" s="92" t="s">
        <v>2236</v>
      </c>
      <c r="P293" s="92" t="s">
        <v>153</v>
      </c>
      <c r="Q293" s="92" t="s">
        <v>3004</v>
      </c>
      <c r="R293" s="93" t="s">
        <v>11</v>
      </c>
      <c r="S293" s="93">
        <v>314581</v>
      </c>
      <c r="T293" s="90" t="s">
        <v>41</v>
      </c>
      <c r="U293" s="90" t="str">
        <f>VLOOKUP(I293,'[1]Removal Report'!$G$2:$I$1306,2,0)</f>
        <v>7-Jan-2026</v>
      </c>
      <c r="V293" s="90" t="str">
        <f>VLOOKUP(I293,'[1]Removal Report'!$G$2:$I$1306,3,0)</f>
        <v>MOSES.AKHTAR</v>
      </c>
    </row>
    <row r="294" spans="1:22">
      <c r="A294" s="91">
        <v>293</v>
      </c>
      <c r="B294" s="91" t="s">
        <v>39</v>
      </c>
      <c r="C294" s="92" t="s">
        <v>3005</v>
      </c>
      <c r="D294" s="92" t="s">
        <v>682</v>
      </c>
      <c r="E294" s="92" t="s">
        <v>3006</v>
      </c>
      <c r="F294" s="92" t="s">
        <v>116</v>
      </c>
      <c r="G294" s="92" t="s">
        <v>18</v>
      </c>
      <c r="H294" s="92" t="s">
        <v>3007</v>
      </c>
      <c r="I294" s="92" t="s">
        <v>3008</v>
      </c>
      <c r="J294" s="92"/>
      <c r="K294" s="92"/>
      <c r="L294" s="92" t="s">
        <v>3009</v>
      </c>
      <c r="M294" s="92" t="s">
        <v>3010</v>
      </c>
      <c r="N294" s="92" t="s">
        <v>1251</v>
      </c>
      <c r="O294" s="92" t="s">
        <v>2236</v>
      </c>
      <c r="P294" s="92" t="s">
        <v>153</v>
      </c>
      <c r="Q294" s="92" t="s">
        <v>3011</v>
      </c>
      <c r="R294" s="93" t="s">
        <v>11</v>
      </c>
      <c r="S294" s="93">
        <v>268776</v>
      </c>
      <c r="T294" s="90" t="s">
        <v>41</v>
      </c>
      <c r="U294" s="90" t="str">
        <f>VLOOKUP(I294,'[1]Removal Report'!$G$2:$I$1306,2,0)</f>
        <v>10-Jan-2026</v>
      </c>
      <c r="V294" s="90" t="str">
        <f>VLOOKUP(I294,'[1]Removal Report'!$G$2:$I$1306,3,0)</f>
        <v>MOSES.AKHTAR</v>
      </c>
    </row>
    <row r="295" spans="1:22">
      <c r="A295" s="91">
        <v>294</v>
      </c>
      <c r="B295" s="91" t="s">
        <v>39</v>
      </c>
      <c r="C295" s="92" t="s">
        <v>3012</v>
      </c>
      <c r="D295" s="92" t="s">
        <v>671</v>
      </c>
      <c r="E295" s="92" t="s">
        <v>3013</v>
      </c>
      <c r="F295" s="92" t="s">
        <v>3014</v>
      </c>
      <c r="G295" s="92" t="s">
        <v>4</v>
      </c>
      <c r="H295" s="92" t="s">
        <v>3015</v>
      </c>
      <c r="I295" s="92" t="s">
        <v>3016</v>
      </c>
      <c r="J295" s="92"/>
      <c r="K295" s="92"/>
      <c r="L295" s="92" t="s">
        <v>3017</v>
      </c>
      <c r="M295" s="92" t="s">
        <v>3018</v>
      </c>
      <c r="N295" s="92" t="s">
        <v>764</v>
      </c>
      <c r="O295" s="92" t="s">
        <v>2236</v>
      </c>
      <c r="P295" s="92" t="s">
        <v>153</v>
      </c>
      <c r="Q295" s="92" t="s">
        <v>3019</v>
      </c>
      <c r="R295" s="93" t="s">
        <v>11</v>
      </c>
      <c r="S295" s="93">
        <v>204927</v>
      </c>
      <c r="T295" s="90" t="s">
        <v>41</v>
      </c>
      <c r="U295" s="90" t="str">
        <f>VLOOKUP(I295,'[1]Removal Report'!$G$2:$I$1306,2,0)</f>
        <v>14-Jan-2026</v>
      </c>
      <c r="V295" s="90" t="str">
        <f>VLOOKUP(I295,'[1]Removal Report'!$G$2:$I$1306,3,0)</f>
        <v>MOSES.AKHTAR</v>
      </c>
    </row>
    <row r="296" spans="1:22">
      <c r="A296" s="91">
        <v>295</v>
      </c>
      <c r="B296" s="91" t="s">
        <v>39</v>
      </c>
      <c r="C296" s="92" t="s">
        <v>3020</v>
      </c>
      <c r="D296" s="92" t="s">
        <v>682</v>
      </c>
      <c r="E296" s="92" t="s">
        <v>3021</v>
      </c>
      <c r="F296" s="92" t="s">
        <v>3022</v>
      </c>
      <c r="G296" s="92" t="s">
        <v>27</v>
      </c>
      <c r="H296" s="92" t="s">
        <v>3023</v>
      </c>
      <c r="I296" s="92" t="s">
        <v>3024</v>
      </c>
      <c r="J296" s="92"/>
      <c r="K296" s="92"/>
      <c r="L296" s="92" t="s">
        <v>3025</v>
      </c>
      <c r="M296" s="92" t="s">
        <v>3026</v>
      </c>
      <c r="N296" s="92" t="s">
        <v>893</v>
      </c>
      <c r="O296" s="92" t="s">
        <v>2236</v>
      </c>
      <c r="P296" s="92" t="s">
        <v>153</v>
      </c>
      <c r="Q296" s="92" t="s">
        <v>3027</v>
      </c>
      <c r="R296" s="93" t="s">
        <v>11</v>
      </c>
      <c r="S296" s="93">
        <v>325491</v>
      </c>
      <c r="T296" s="90" t="s">
        <v>41</v>
      </c>
      <c r="U296" s="90" t="str">
        <f>VLOOKUP(I296,'[1]Removal Report'!$G$2:$I$1306,2,0)</f>
        <v>27-Jan-2026</v>
      </c>
      <c r="V296" s="90" t="str">
        <f>VLOOKUP(I296,'[1]Removal Report'!$G$2:$I$1306,3,0)</f>
        <v>MOSES.AKHTAR</v>
      </c>
    </row>
    <row r="297" spans="1:22">
      <c r="A297" s="91">
        <v>296</v>
      </c>
      <c r="B297" s="91" t="s">
        <v>39</v>
      </c>
      <c r="C297" s="92" t="s">
        <v>3028</v>
      </c>
      <c r="D297" s="92" t="s">
        <v>671</v>
      </c>
      <c r="E297" s="92" t="s">
        <v>3029</v>
      </c>
      <c r="F297" s="92" t="s">
        <v>3030</v>
      </c>
      <c r="G297" s="92" t="s">
        <v>4</v>
      </c>
      <c r="H297" s="92" t="s">
        <v>3031</v>
      </c>
      <c r="I297" s="92" t="s">
        <v>3032</v>
      </c>
      <c r="J297" s="92"/>
      <c r="K297" s="92"/>
      <c r="L297" s="92" t="s">
        <v>3033</v>
      </c>
      <c r="M297" s="92" t="s">
        <v>3034</v>
      </c>
      <c r="N297" s="92" t="s">
        <v>666</v>
      </c>
      <c r="O297" s="92" t="s">
        <v>2236</v>
      </c>
      <c r="P297" s="92" t="s">
        <v>153</v>
      </c>
      <c r="Q297" s="92" t="s">
        <v>3035</v>
      </c>
      <c r="R297" s="93" t="s">
        <v>11</v>
      </c>
      <c r="S297" s="93">
        <v>289585</v>
      </c>
      <c r="T297" s="90" t="s">
        <v>41</v>
      </c>
      <c r="U297" s="90" t="str">
        <f>VLOOKUP(I297,'[1]Removal Report'!$G$2:$I$1306,2,0)</f>
        <v>12-Jan-2026</v>
      </c>
      <c r="V297" s="90" t="str">
        <f>VLOOKUP(I297,'[1]Removal Report'!$G$2:$I$1306,3,0)</f>
        <v>MOSES.AKHTAR</v>
      </c>
    </row>
    <row r="298" spans="1:22">
      <c r="A298" s="91">
        <v>297</v>
      </c>
      <c r="B298" s="91" t="s">
        <v>39</v>
      </c>
      <c r="C298" s="92" t="s">
        <v>3036</v>
      </c>
      <c r="D298" s="92" t="s">
        <v>671</v>
      </c>
      <c r="E298" s="92" t="s">
        <v>3037</v>
      </c>
      <c r="F298" s="92" t="s">
        <v>3038</v>
      </c>
      <c r="G298" s="92" t="s">
        <v>83</v>
      </c>
      <c r="H298" s="92" t="s">
        <v>3039</v>
      </c>
      <c r="I298" s="92" t="s">
        <v>3040</v>
      </c>
      <c r="J298" s="92"/>
      <c r="K298" s="92"/>
      <c r="L298" s="92" t="s">
        <v>3041</v>
      </c>
      <c r="M298" s="92" t="s">
        <v>3042</v>
      </c>
      <c r="N298" s="92" t="s">
        <v>764</v>
      </c>
      <c r="O298" s="92" t="s">
        <v>2236</v>
      </c>
      <c r="P298" s="92" t="s">
        <v>153</v>
      </c>
      <c r="Q298" s="92" t="s">
        <v>3043</v>
      </c>
      <c r="R298" s="93" t="s">
        <v>11</v>
      </c>
      <c r="S298" s="93">
        <v>264537</v>
      </c>
      <c r="T298" s="90" t="s">
        <v>41</v>
      </c>
      <c r="U298" s="90" t="str">
        <f>VLOOKUP(I298,'[1]Removal Report'!$G$2:$I$1306,2,0)</f>
        <v>5-Jan-2026</v>
      </c>
      <c r="V298" s="90" t="str">
        <f>VLOOKUP(I298,'[1]Removal Report'!$G$2:$I$1306,3,0)</f>
        <v>MOSES.AKHTAR</v>
      </c>
    </row>
    <row r="299" spans="1:22">
      <c r="A299" s="91">
        <v>298</v>
      </c>
      <c r="B299" s="91" t="s">
        <v>39</v>
      </c>
      <c r="C299" s="92" t="s">
        <v>3044</v>
      </c>
      <c r="D299" s="92" t="s">
        <v>659</v>
      </c>
      <c r="E299" s="92" t="s">
        <v>3045</v>
      </c>
      <c r="F299" s="92" t="s">
        <v>3046</v>
      </c>
      <c r="G299" s="92" t="s">
        <v>4</v>
      </c>
      <c r="H299" s="92" t="s">
        <v>3047</v>
      </c>
      <c r="I299" s="92" t="s">
        <v>3048</v>
      </c>
      <c r="J299" s="92"/>
      <c r="K299" s="92"/>
      <c r="L299" s="92" t="s">
        <v>3049</v>
      </c>
      <c r="M299" s="92" t="s">
        <v>3050</v>
      </c>
      <c r="N299" s="92" t="s">
        <v>666</v>
      </c>
      <c r="O299" s="92" t="s">
        <v>2236</v>
      </c>
      <c r="P299" s="92" t="s">
        <v>153</v>
      </c>
      <c r="Q299" s="92" t="s">
        <v>3051</v>
      </c>
      <c r="R299" s="93" t="s">
        <v>11</v>
      </c>
      <c r="S299" s="93">
        <v>329358</v>
      </c>
      <c r="T299" s="90" t="s">
        <v>41</v>
      </c>
      <c r="U299" s="90" t="str">
        <f>VLOOKUP(I299,'[1]Removal Report'!$G$2:$I$1306,2,0)</f>
        <v>1-Jan-2026</v>
      </c>
      <c r="V299" s="90" t="str">
        <f>VLOOKUP(I299,'[1]Removal Report'!$G$2:$I$1306,3,0)</f>
        <v>MOSES.AKHTAR</v>
      </c>
    </row>
    <row r="300" spans="1:22">
      <c r="A300" s="91">
        <v>299</v>
      </c>
      <c r="B300" s="91" t="s">
        <v>39</v>
      </c>
      <c r="C300" s="92" t="s">
        <v>3052</v>
      </c>
      <c r="D300" s="92" t="s">
        <v>767</v>
      </c>
      <c r="E300" s="92" t="s">
        <v>3053</v>
      </c>
      <c r="F300" s="92" t="s">
        <v>3054</v>
      </c>
      <c r="G300" s="92" t="s">
        <v>10</v>
      </c>
      <c r="H300" s="92" t="s">
        <v>3055</v>
      </c>
      <c r="I300" s="92" t="s">
        <v>3056</v>
      </c>
      <c r="J300" s="92"/>
      <c r="K300" s="92"/>
      <c r="L300" s="92" t="s">
        <v>3057</v>
      </c>
      <c r="M300" s="92" t="s">
        <v>3058</v>
      </c>
      <c r="N300" s="92" t="s">
        <v>666</v>
      </c>
      <c r="O300" s="92" t="s">
        <v>2236</v>
      </c>
      <c r="P300" s="92" t="s">
        <v>153</v>
      </c>
      <c r="Q300" s="92" t="s">
        <v>3059</v>
      </c>
      <c r="R300" s="93" t="s">
        <v>11</v>
      </c>
      <c r="S300" s="93">
        <v>320214</v>
      </c>
      <c r="T300" s="90" t="s">
        <v>41</v>
      </c>
      <c r="U300" s="90" t="str">
        <f>VLOOKUP(I300,'[1]Removal Report'!$G$2:$I$1306,2,0)</f>
        <v>1-Jan-2026</v>
      </c>
      <c r="V300" s="90" t="str">
        <f>VLOOKUP(I300,'[1]Removal Report'!$G$2:$I$1306,3,0)</f>
        <v>MOSES.AKHTAR</v>
      </c>
    </row>
    <row r="301" spans="1:22">
      <c r="A301" s="91">
        <v>300</v>
      </c>
      <c r="B301" s="91" t="s">
        <v>39</v>
      </c>
      <c r="C301" s="92" t="s">
        <v>3060</v>
      </c>
      <c r="D301" s="92" t="s">
        <v>659</v>
      </c>
      <c r="E301" s="92" t="s">
        <v>3061</v>
      </c>
      <c r="F301" s="92" t="s">
        <v>3062</v>
      </c>
      <c r="G301" s="92" t="s">
        <v>18</v>
      </c>
      <c r="H301" s="92" t="s">
        <v>3063</v>
      </c>
      <c r="I301" s="92" t="s">
        <v>3064</v>
      </c>
      <c r="J301" s="92"/>
      <c r="K301" s="92"/>
      <c r="L301" s="92" t="s">
        <v>2464</v>
      </c>
      <c r="M301" s="92" t="s">
        <v>1814</v>
      </c>
      <c r="N301" s="92" t="s">
        <v>794</v>
      </c>
      <c r="O301" s="92" t="s">
        <v>2236</v>
      </c>
      <c r="P301" s="92" t="s">
        <v>153</v>
      </c>
      <c r="Q301" s="92" t="s">
        <v>3065</v>
      </c>
      <c r="R301" s="93" t="s">
        <v>11</v>
      </c>
      <c r="S301" s="93">
        <v>332533</v>
      </c>
      <c r="T301" s="90" t="s">
        <v>41</v>
      </c>
      <c r="U301" s="90" t="str">
        <f>VLOOKUP(I301,'[1]Removal Report'!$G$2:$I$1306,2,0)</f>
        <v>5-Jan-2026</v>
      </c>
      <c r="V301" s="90" t="str">
        <f>VLOOKUP(I301,'[1]Removal Report'!$G$2:$I$1306,3,0)</f>
        <v>MOSES.AKHTAR</v>
      </c>
    </row>
    <row r="302" spans="1:22">
      <c r="A302" s="91">
        <v>301</v>
      </c>
      <c r="B302" s="91" t="s">
        <v>39</v>
      </c>
      <c r="C302" s="92" t="s">
        <v>3066</v>
      </c>
      <c r="D302" s="92" t="s">
        <v>855</v>
      </c>
      <c r="E302" s="92" t="s">
        <v>3067</v>
      </c>
      <c r="F302" s="92" t="s">
        <v>3068</v>
      </c>
      <c r="G302" s="92" t="s">
        <v>10</v>
      </c>
      <c r="H302" s="92" t="s">
        <v>3069</v>
      </c>
      <c r="I302" s="92" t="s">
        <v>3070</v>
      </c>
      <c r="J302" s="92"/>
      <c r="K302" s="92"/>
      <c r="L302" s="92" t="s">
        <v>3071</v>
      </c>
      <c r="M302" s="92" t="s">
        <v>3072</v>
      </c>
      <c r="N302" s="92" t="s">
        <v>733</v>
      </c>
      <c r="O302" s="92" t="s">
        <v>2236</v>
      </c>
      <c r="P302" s="92" t="s">
        <v>153</v>
      </c>
      <c r="Q302" s="92" t="s">
        <v>3073</v>
      </c>
      <c r="R302" s="93" t="s">
        <v>11</v>
      </c>
      <c r="S302" s="93">
        <v>205332</v>
      </c>
      <c r="T302" s="90" t="s">
        <v>41</v>
      </c>
      <c r="U302" s="90" t="str">
        <f>VLOOKUP(I302,'[1]Removal Report'!$G$2:$I$1306,2,0)</f>
        <v>29-Jan-2026</v>
      </c>
      <c r="V302" s="90" t="str">
        <f>VLOOKUP(I302,'[1]Removal Report'!$G$2:$I$1306,3,0)</f>
        <v>MOSES.AKHTAR</v>
      </c>
    </row>
    <row r="303" spans="1:22">
      <c r="A303" s="91">
        <v>302</v>
      </c>
      <c r="B303" s="91" t="s">
        <v>39</v>
      </c>
      <c r="C303" s="92" t="s">
        <v>3074</v>
      </c>
      <c r="D303" s="92" t="s">
        <v>682</v>
      </c>
      <c r="E303" s="92" t="s">
        <v>3075</v>
      </c>
      <c r="F303" s="92" t="s">
        <v>3076</v>
      </c>
      <c r="G303" s="92" t="s">
        <v>4</v>
      </c>
      <c r="H303" s="92" t="s">
        <v>3077</v>
      </c>
      <c r="I303" s="92" t="s">
        <v>3078</v>
      </c>
      <c r="J303" s="92"/>
      <c r="K303" s="92"/>
      <c r="L303" s="92" t="s">
        <v>3079</v>
      </c>
      <c r="M303" s="92" t="s">
        <v>3080</v>
      </c>
      <c r="N303" s="92" t="s">
        <v>666</v>
      </c>
      <c r="O303" s="92" t="s">
        <v>2236</v>
      </c>
      <c r="P303" s="92" t="s">
        <v>153</v>
      </c>
      <c r="Q303" s="92" t="s">
        <v>3081</v>
      </c>
      <c r="R303" s="93" t="s">
        <v>11</v>
      </c>
      <c r="S303" s="93">
        <v>246988</v>
      </c>
      <c r="T303" s="90" t="s">
        <v>41</v>
      </c>
      <c r="U303" s="90" t="str">
        <f>VLOOKUP(I303,'[1]Removal Report'!$G$2:$I$1306,2,0)</f>
        <v>29-Jan-2026</v>
      </c>
      <c r="V303" s="90" t="str">
        <f>VLOOKUP(I303,'[1]Removal Report'!$G$2:$I$1306,3,0)</f>
        <v>MOSES.AKHTAR</v>
      </c>
    </row>
    <row r="304" spans="1:22">
      <c r="A304" s="91">
        <v>303</v>
      </c>
      <c r="B304" s="91" t="s">
        <v>39</v>
      </c>
      <c r="C304" s="92" t="s">
        <v>3082</v>
      </c>
      <c r="D304" s="92" t="s">
        <v>671</v>
      </c>
      <c r="E304" s="92" t="s">
        <v>3083</v>
      </c>
      <c r="F304" s="92" t="s">
        <v>3084</v>
      </c>
      <c r="G304" s="92" t="s">
        <v>18</v>
      </c>
      <c r="H304" s="92" t="s">
        <v>3085</v>
      </c>
      <c r="I304" s="92" t="s">
        <v>3086</v>
      </c>
      <c r="J304" s="92"/>
      <c r="K304" s="92"/>
      <c r="L304" s="92" t="s">
        <v>2364</v>
      </c>
      <c r="M304" s="92" t="s">
        <v>3087</v>
      </c>
      <c r="N304" s="92" t="s">
        <v>813</v>
      </c>
      <c r="O304" s="92" t="s">
        <v>2236</v>
      </c>
      <c r="P304" s="92" t="s">
        <v>153</v>
      </c>
      <c r="Q304" s="92" t="s">
        <v>3088</v>
      </c>
      <c r="R304" s="93" t="s">
        <v>11</v>
      </c>
      <c r="S304" s="93">
        <v>289906</v>
      </c>
      <c r="T304" s="90" t="s">
        <v>41</v>
      </c>
      <c r="U304" s="90" t="str">
        <f>VLOOKUP(I304,'[1]Removal Report'!$G$2:$I$1306,2,0)</f>
        <v>14-Jan-2026</v>
      </c>
      <c r="V304" s="90" t="str">
        <f>VLOOKUP(I304,'[1]Removal Report'!$G$2:$I$1306,3,0)</f>
        <v>MOSES.AKHTAR</v>
      </c>
    </row>
    <row r="305" spans="1:22">
      <c r="A305" s="91">
        <v>304</v>
      </c>
      <c r="B305" s="91" t="s">
        <v>39</v>
      </c>
      <c r="C305" s="92" t="s">
        <v>3089</v>
      </c>
      <c r="D305" s="92" t="s">
        <v>682</v>
      </c>
      <c r="E305" s="92" t="s">
        <v>3090</v>
      </c>
      <c r="F305" s="92" t="s">
        <v>3091</v>
      </c>
      <c r="G305" s="92" t="s">
        <v>18</v>
      </c>
      <c r="H305" s="92" t="s">
        <v>3092</v>
      </c>
      <c r="I305" s="92" t="s">
        <v>3093</v>
      </c>
      <c r="J305" s="92"/>
      <c r="K305" s="92"/>
      <c r="L305" s="92" t="s">
        <v>3094</v>
      </c>
      <c r="M305" s="92" t="s">
        <v>3095</v>
      </c>
      <c r="N305" s="92" t="s">
        <v>733</v>
      </c>
      <c r="O305" s="92" t="s">
        <v>1149</v>
      </c>
      <c r="P305" s="92" t="s">
        <v>153</v>
      </c>
      <c r="Q305" s="92" t="s">
        <v>3096</v>
      </c>
      <c r="R305" s="93" t="s">
        <v>11</v>
      </c>
      <c r="S305" s="93">
        <v>254559</v>
      </c>
      <c r="T305" s="90" t="s">
        <v>41</v>
      </c>
      <c r="U305" s="90" t="str">
        <f>VLOOKUP(I305,'[1]Removal Report'!$G$2:$I$1306,2,0)</f>
        <v>30-Jan-2026</v>
      </c>
      <c r="V305" s="90" t="str">
        <f>VLOOKUP(I305,'[1]Removal Report'!$G$2:$I$1306,3,0)</f>
        <v>MOSES.AKHTAR</v>
      </c>
    </row>
    <row r="306" spans="1:22">
      <c r="A306" s="91">
        <v>305</v>
      </c>
      <c r="B306" s="91" t="s">
        <v>39</v>
      </c>
      <c r="C306" s="92" t="s">
        <v>3097</v>
      </c>
      <c r="D306" s="92" t="s">
        <v>671</v>
      </c>
      <c r="E306" s="92" t="s">
        <v>3098</v>
      </c>
      <c r="F306" s="92" t="s">
        <v>3099</v>
      </c>
      <c r="G306" s="92" t="s">
        <v>4</v>
      </c>
      <c r="H306" s="92" t="s">
        <v>3100</v>
      </c>
      <c r="I306" s="92" t="s">
        <v>3101</v>
      </c>
      <c r="J306" s="92"/>
      <c r="K306" s="92"/>
      <c r="L306" s="92" t="s">
        <v>3102</v>
      </c>
      <c r="M306" s="92" t="s">
        <v>3103</v>
      </c>
      <c r="N306" s="92" t="s">
        <v>666</v>
      </c>
      <c r="O306" s="92" t="s">
        <v>2236</v>
      </c>
      <c r="P306" s="92" t="s">
        <v>153</v>
      </c>
      <c r="Q306" s="92" t="s">
        <v>3104</v>
      </c>
      <c r="R306" s="93" t="s">
        <v>11</v>
      </c>
      <c r="S306" s="93">
        <v>352522</v>
      </c>
      <c r="T306" s="90" t="s">
        <v>41</v>
      </c>
      <c r="U306" s="90" t="str">
        <f>VLOOKUP(I306,'[1]Removal Report'!$G$2:$I$1306,2,0)</f>
        <v>31-Jan-2026</v>
      </c>
      <c r="V306" s="90" t="str">
        <f>VLOOKUP(I306,'[1]Removal Report'!$G$2:$I$1306,3,0)</f>
        <v>MOSES.AKHTAR</v>
      </c>
    </row>
    <row r="307" spans="1:22">
      <c r="A307" s="91">
        <v>306</v>
      </c>
      <c r="B307" s="91" t="s">
        <v>39</v>
      </c>
      <c r="C307" s="92" t="s">
        <v>3105</v>
      </c>
      <c r="D307" s="92" t="s">
        <v>659</v>
      </c>
      <c r="E307" s="92" t="s">
        <v>3106</v>
      </c>
      <c r="F307" s="92" t="s">
        <v>3107</v>
      </c>
      <c r="G307" s="92" t="s">
        <v>10</v>
      </c>
      <c r="H307" s="92" t="s">
        <v>3108</v>
      </c>
      <c r="I307" s="92" t="s">
        <v>3109</v>
      </c>
      <c r="J307" s="92"/>
      <c r="K307" s="92"/>
      <c r="L307" s="92" t="s">
        <v>3110</v>
      </c>
      <c r="M307" s="92" t="s">
        <v>3111</v>
      </c>
      <c r="N307" s="92" t="s">
        <v>733</v>
      </c>
      <c r="O307" s="92" t="s">
        <v>2236</v>
      </c>
      <c r="P307" s="92" t="s">
        <v>153</v>
      </c>
      <c r="Q307" s="92" t="s">
        <v>3112</v>
      </c>
      <c r="R307" s="93" t="s">
        <v>11</v>
      </c>
      <c r="S307" s="93">
        <v>319158</v>
      </c>
      <c r="T307" s="90" t="s">
        <v>41</v>
      </c>
      <c r="U307" s="90" t="str">
        <f>VLOOKUP(I307,'[1]Removal Report'!$G$2:$I$1306,2,0)</f>
        <v>31-Jan-2026</v>
      </c>
      <c r="V307" s="90" t="str">
        <f>VLOOKUP(I307,'[1]Removal Report'!$G$2:$I$1306,3,0)</f>
        <v>MOSES.AKHTAR</v>
      </c>
    </row>
    <row r="308" spans="1:22">
      <c r="A308" s="91">
        <v>307</v>
      </c>
      <c r="B308" s="91" t="s">
        <v>39</v>
      </c>
      <c r="C308" s="92" t="s">
        <v>3113</v>
      </c>
      <c r="D308" s="92" t="s">
        <v>682</v>
      </c>
      <c r="E308" s="92" t="s">
        <v>3114</v>
      </c>
      <c r="F308" s="92" t="s">
        <v>3115</v>
      </c>
      <c r="G308" s="92" t="s">
        <v>13</v>
      </c>
      <c r="H308" s="92" t="s">
        <v>3116</v>
      </c>
      <c r="I308" s="92" t="s">
        <v>3117</v>
      </c>
      <c r="J308" s="92"/>
      <c r="K308" s="92"/>
      <c r="L308" s="92" t="s">
        <v>3118</v>
      </c>
      <c r="M308" s="92" t="s">
        <v>3119</v>
      </c>
      <c r="N308" s="92" t="s">
        <v>666</v>
      </c>
      <c r="O308" s="92" t="s">
        <v>667</v>
      </c>
      <c r="P308" s="92" t="s">
        <v>153</v>
      </c>
      <c r="Q308" s="92" t="s">
        <v>3120</v>
      </c>
      <c r="R308" s="93" t="s">
        <v>11</v>
      </c>
      <c r="S308" s="93">
        <v>293739</v>
      </c>
      <c r="T308" s="90" t="s">
        <v>41</v>
      </c>
      <c r="U308" s="90" t="str">
        <f>VLOOKUP(I308,'[1]Removal Report'!$G$2:$I$1306,2,0)</f>
        <v>8-Jan-2026</v>
      </c>
      <c r="V308" s="90" t="str">
        <f>VLOOKUP(I308,'[1]Removal Report'!$G$2:$I$1306,3,0)</f>
        <v>MOSES.AKHTAR</v>
      </c>
    </row>
    <row r="309" spans="1:22">
      <c r="A309" s="91">
        <v>308</v>
      </c>
      <c r="B309" s="91" t="s">
        <v>39</v>
      </c>
      <c r="C309" s="92" t="s">
        <v>3121</v>
      </c>
      <c r="D309" s="92" t="s">
        <v>682</v>
      </c>
      <c r="E309" s="92" t="s">
        <v>3122</v>
      </c>
      <c r="F309" s="92" t="s">
        <v>3123</v>
      </c>
      <c r="G309" s="92" t="s">
        <v>10</v>
      </c>
      <c r="H309" s="92" t="s">
        <v>3124</v>
      </c>
      <c r="I309" s="92" t="s">
        <v>3125</v>
      </c>
      <c r="J309" s="92"/>
      <c r="K309" s="92"/>
      <c r="L309" s="92" t="s">
        <v>3126</v>
      </c>
      <c r="M309" s="92" t="s">
        <v>3127</v>
      </c>
      <c r="N309" s="92" t="s">
        <v>666</v>
      </c>
      <c r="O309" s="92" t="s">
        <v>2236</v>
      </c>
      <c r="P309" s="92" t="s">
        <v>153</v>
      </c>
      <c r="Q309" s="92" t="s">
        <v>3128</v>
      </c>
      <c r="R309" s="93" t="s">
        <v>11</v>
      </c>
      <c r="S309" s="93">
        <v>294421</v>
      </c>
      <c r="T309" s="90" t="s">
        <v>41</v>
      </c>
      <c r="U309" s="90" t="str">
        <f>VLOOKUP(I309,'[1]Removal Report'!$G$2:$I$1306,2,0)</f>
        <v>8-Jan-2026</v>
      </c>
      <c r="V309" s="90" t="str">
        <f>VLOOKUP(I309,'[1]Removal Report'!$G$2:$I$1306,3,0)</f>
        <v>MOSES.AKHTAR</v>
      </c>
    </row>
    <row r="310" spans="1:22">
      <c r="A310" s="91">
        <v>309</v>
      </c>
      <c r="B310" s="91" t="s">
        <v>39</v>
      </c>
      <c r="C310" s="92" t="s">
        <v>3129</v>
      </c>
      <c r="D310" s="92" t="s">
        <v>682</v>
      </c>
      <c r="E310" s="92" t="s">
        <v>3130</v>
      </c>
      <c r="F310" s="92" t="s">
        <v>183</v>
      </c>
      <c r="G310" s="92" t="s">
        <v>10</v>
      </c>
      <c r="H310" s="92" t="s">
        <v>3131</v>
      </c>
      <c r="I310" s="92" t="s">
        <v>3132</v>
      </c>
      <c r="J310" s="92"/>
      <c r="K310" s="92"/>
      <c r="L310" s="92" t="s">
        <v>3133</v>
      </c>
      <c r="M310" s="92" t="s">
        <v>3134</v>
      </c>
      <c r="N310" s="92" t="s">
        <v>764</v>
      </c>
      <c r="O310" s="92" t="s">
        <v>2236</v>
      </c>
      <c r="P310" s="92" t="s">
        <v>153</v>
      </c>
      <c r="Q310" s="92" t="s">
        <v>3135</v>
      </c>
      <c r="R310" s="93" t="s">
        <v>11</v>
      </c>
      <c r="S310" s="93">
        <v>316163</v>
      </c>
      <c r="T310" s="90" t="s">
        <v>41</v>
      </c>
      <c r="U310" s="90" t="str">
        <f>VLOOKUP(I310,'[1]Removal Report'!$G$2:$I$1306,2,0)</f>
        <v>19-Jan-2026</v>
      </c>
      <c r="V310" s="90" t="str">
        <f>VLOOKUP(I310,'[1]Removal Report'!$G$2:$I$1306,3,0)</f>
        <v>MOSES.AKHTAR</v>
      </c>
    </row>
    <row r="311" spans="1:22">
      <c r="A311" s="91">
        <v>310</v>
      </c>
      <c r="B311" s="91" t="s">
        <v>39</v>
      </c>
      <c r="C311" s="92" t="s">
        <v>3136</v>
      </c>
      <c r="D311" s="92" t="s">
        <v>682</v>
      </c>
      <c r="E311" s="92" t="s">
        <v>3137</v>
      </c>
      <c r="F311" s="92" t="s">
        <v>2942</v>
      </c>
      <c r="G311" s="92" t="s">
        <v>18</v>
      </c>
      <c r="H311" s="92" t="s">
        <v>3138</v>
      </c>
      <c r="I311" s="92" t="s">
        <v>3139</v>
      </c>
      <c r="J311" s="92"/>
      <c r="K311" s="92"/>
      <c r="L311" s="92" t="s">
        <v>2945</v>
      </c>
      <c r="M311" s="92" t="s">
        <v>3140</v>
      </c>
      <c r="N311" s="92" t="s">
        <v>764</v>
      </c>
      <c r="O311" s="92" t="s">
        <v>2236</v>
      </c>
      <c r="P311" s="92" t="s">
        <v>153</v>
      </c>
      <c r="Q311" s="92" t="s">
        <v>3141</v>
      </c>
      <c r="R311" s="93" t="s">
        <v>11</v>
      </c>
      <c r="S311" s="93">
        <v>293734</v>
      </c>
      <c r="T311" s="90" t="s">
        <v>41</v>
      </c>
      <c r="U311" s="90" t="str">
        <f>VLOOKUP(I311,'[1]Removal Report'!$G$2:$I$1306,2,0)</f>
        <v>6-Jan-2026</v>
      </c>
      <c r="V311" s="90" t="str">
        <f>VLOOKUP(I311,'[1]Removal Report'!$G$2:$I$1306,3,0)</f>
        <v>MOSES.AKHTAR</v>
      </c>
    </row>
    <row r="312" spans="1:22">
      <c r="A312" s="91">
        <v>311</v>
      </c>
      <c r="B312" s="91" t="s">
        <v>39</v>
      </c>
      <c r="C312" s="92" t="s">
        <v>3142</v>
      </c>
      <c r="D312" s="92" t="s">
        <v>767</v>
      </c>
      <c r="E312" s="92" t="s">
        <v>3143</v>
      </c>
      <c r="F312" s="92" t="s">
        <v>1059</v>
      </c>
      <c r="G312" s="92" t="s">
        <v>209</v>
      </c>
      <c r="H312" s="92" t="s">
        <v>3144</v>
      </c>
      <c r="I312" s="92" t="s">
        <v>3145</v>
      </c>
      <c r="J312" s="92"/>
      <c r="K312" s="92"/>
      <c r="L312" s="92" t="s">
        <v>3146</v>
      </c>
      <c r="M312" s="92" t="s">
        <v>3147</v>
      </c>
      <c r="N312" s="92" t="s">
        <v>691</v>
      </c>
      <c r="O312" s="92" t="s">
        <v>1065</v>
      </c>
      <c r="P312" s="92" t="s">
        <v>153</v>
      </c>
      <c r="Q312" s="92" t="s">
        <v>3148</v>
      </c>
      <c r="R312" s="93" t="s">
        <v>11</v>
      </c>
      <c r="S312" s="93">
        <v>287351</v>
      </c>
      <c r="T312" s="90" t="s">
        <v>41</v>
      </c>
      <c r="U312" s="90" t="str">
        <f>VLOOKUP(I312,'[1]Removal Report'!$G$2:$I$1306,2,0)</f>
        <v>10-Jan-2026</v>
      </c>
      <c r="V312" s="90" t="str">
        <f>VLOOKUP(I312,'[1]Removal Report'!$G$2:$I$1306,3,0)</f>
        <v>MOSES.AKHTAR</v>
      </c>
    </row>
    <row r="313" spans="1:22">
      <c r="A313" s="91">
        <v>312</v>
      </c>
      <c r="B313" s="91" t="s">
        <v>39</v>
      </c>
      <c r="C313" s="92" t="s">
        <v>3149</v>
      </c>
      <c r="D313" s="92" t="s">
        <v>767</v>
      </c>
      <c r="E313" s="92" t="s">
        <v>3150</v>
      </c>
      <c r="F313" s="92" t="s">
        <v>3151</v>
      </c>
      <c r="G313" s="92" t="s">
        <v>18</v>
      </c>
      <c r="H313" s="92" t="s">
        <v>3152</v>
      </c>
      <c r="I313" s="92" t="s">
        <v>3153</v>
      </c>
      <c r="J313" s="92"/>
      <c r="K313" s="92"/>
      <c r="L313" s="92" t="s">
        <v>860</v>
      </c>
      <c r="M313" s="92" t="s">
        <v>3154</v>
      </c>
      <c r="N313" s="92" t="s">
        <v>1796</v>
      </c>
      <c r="O313" s="92" t="s">
        <v>2236</v>
      </c>
      <c r="P313" s="92" t="s">
        <v>153</v>
      </c>
      <c r="Q313" s="92" t="s">
        <v>3155</v>
      </c>
      <c r="R313" s="93" t="s">
        <v>11</v>
      </c>
      <c r="S313" s="93">
        <v>200416</v>
      </c>
      <c r="T313" s="90" t="s">
        <v>41</v>
      </c>
      <c r="U313" s="90" t="str">
        <f>VLOOKUP(I313,'[1]Removal Report'!$G$2:$I$1306,2,0)</f>
        <v>12-Jan-2026</v>
      </c>
      <c r="V313" s="90" t="str">
        <f>VLOOKUP(I313,'[1]Removal Report'!$G$2:$I$1306,3,0)</f>
        <v>MOSES.AKHTAR</v>
      </c>
    </row>
    <row r="314" spans="1:22">
      <c r="A314" s="91">
        <v>313</v>
      </c>
      <c r="B314" s="91" t="s">
        <v>39</v>
      </c>
      <c r="C314" s="92" t="s">
        <v>3156</v>
      </c>
      <c r="D314" s="92" t="s">
        <v>884</v>
      </c>
      <c r="E314" s="92" t="s">
        <v>3157</v>
      </c>
      <c r="F314" s="92" t="s">
        <v>3158</v>
      </c>
      <c r="G314" s="92" t="s">
        <v>10</v>
      </c>
      <c r="H314" s="92" t="s">
        <v>3159</v>
      </c>
      <c r="I314" s="92" t="s">
        <v>3160</v>
      </c>
      <c r="J314" s="92"/>
      <c r="K314" s="92"/>
      <c r="L314" s="92" t="s">
        <v>3161</v>
      </c>
      <c r="M314" s="92" t="s">
        <v>3162</v>
      </c>
      <c r="N314" s="92" t="s">
        <v>733</v>
      </c>
      <c r="O314" s="92" t="s">
        <v>1149</v>
      </c>
      <c r="P314" s="92" t="s">
        <v>153</v>
      </c>
      <c r="Q314" s="92" t="s">
        <v>3163</v>
      </c>
      <c r="R314" s="93" t="s">
        <v>11</v>
      </c>
      <c r="S314" s="93">
        <v>323130</v>
      </c>
      <c r="T314" s="90" t="s">
        <v>41</v>
      </c>
      <c r="U314" s="90" t="str">
        <f>VLOOKUP(I314,'[1]Removal Report'!$G$2:$I$1306,2,0)</f>
        <v>10-Jan-2026</v>
      </c>
      <c r="V314" s="90" t="str">
        <f>VLOOKUP(I314,'[1]Removal Report'!$G$2:$I$1306,3,0)</f>
        <v>MOSES.AKHTAR</v>
      </c>
    </row>
    <row r="315" spans="1:22">
      <c r="A315" s="91">
        <v>314</v>
      </c>
      <c r="B315" s="91" t="s">
        <v>39</v>
      </c>
      <c r="C315" s="92" t="s">
        <v>3164</v>
      </c>
      <c r="D315" s="92" t="s">
        <v>682</v>
      </c>
      <c r="E315" s="92" t="s">
        <v>3165</v>
      </c>
      <c r="F315" s="92" t="s">
        <v>3166</v>
      </c>
      <c r="G315" s="92" t="s">
        <v>10</v>
      </c>
      <c r="H315" s="92" t="s">
        <v>3167</v>
      </c>
      <c r="I315" s="92" t="s">
        <v>3168</v>
      </c>
      <c r="J315" s="92"/>
      <c r="K315" s="92"/>
      <c r="L315" s="92" t="s">
        <v>3169</v>
      </c>
      <c r="M315" s="92" t="s">
        <v>3170</v>
      </c>
      <c r="N315" s="92" t="s">
        <v>666</v>
      </c>
      <c r="O315" s="92" t="s">
        <v>2236</v>
      </c>
      <c r="P315" s="92" t="s">
        <v>153</v>
      </c>
      <c r="Q315" s="92" t="s">
        <v>3171</v>
      </c>
      <c r="R315" s="93" t="s">
        <v>11</v>
      </c>
      <c r="S315" s="93">
        <v>340501</v>
      </c>
      <c r="T315" s="90" t="s">
        <v>41</v>
      </c>
      <c r="U315" s="90" t="str">
        <f>VLOOKUP(I315,'[1]Removal Report'!$G$2:$I$1306,2,0)</f>
        <v>9-Jan-2026</v>
      </c>
      <c r="V315" s="90" t="str">
        <f>VLOOKUP(I315,'[1]Removal Report'!$G$2:$I$1306,3,0)</f>
        <v>MOSES.AKHTAR</v>
      </c>
    </row>
    <row r="316" spans="1:22">
      <c r="A316" s="91">
        <v>315</v>
      </c>
      <c r="B316" s="91" t="s">
        <v>39</v>
      </c>
      <c r="C316" s="92" t="s">
        <v>3172</v>
      </c>
      <c r="D316" s="92" t="s">
        <v>767</v>
      </c>
      <c r="E316" s="92" t="s">
        <v>3173</v>
      </c>
      <c r="F316" s="92" t="s">
        <v>3174</v>
      </c>
      <c r="G316" s="92" t="s">
        <v>18</v>
      </c>
      <c r="H316" s="92" t="s">
        <v>3175</v>
      </c>
      <c r="I316" s="92" t="s">
        <v>3176</v>
      </c>
      <c r="J316" s="92"/>
      <c r="K316" s="92"/>
      <c r="L316" s="92" t="s">
        <v>1999</v>
      </c>
      <c r="M316" s="92" t="s">
        <v>3177</v>
      </c>
      <c r="N316" s="92" t="s">
        <v>733</v>
      </c>
      <c r="O316" s="92" t="s">
        <v>1149</v>
      </c>
      <c r="P316" s="92" t="s">
        <v>153</v>
      </c>
      <c r="Q316" s="92" t="s">
        <v>3178</v>
      </c>
      <c r="R316" s="93" t="s">
        <v>11</v>
      </c>
      <c r="S316" s="93">
        <v>266532</v>
      </c>
      <c r="T316" s="90" t="s">
        <v>41</v>
      </c>
      <c r="U316" s="90" t="str">
        <f>VLOOKUP(I316,'[1]Removal Report'!$G$2:$I$1306,2,0)</f>
        <v>12-Jan-2026</v>
      </c>
      <c r="V316" s="90" t="str">
        <f>VLOOKUP(I316,'[1]Removal Report'!$G$2:$I$1306,3,0)</f>
        <v>MOSES.AKHTAR</v>
      </c>
    </row>
    <row r="317" spans="1:22">
      <c r="A317" s="91">
        <v>316</v>
      </c>
      <c r="B317" s="91" t="s">
        <v>39</v>
      </c>
      <c r="C317" s="92" t="s">
        <v>3179</v>
      </c>
      <c r="D317" s="92" t="s">
        <v>671</v>
      </c>
      <c r="E317" s="92" t="s">
        <v>3180</v>
      </c>
      <c r="F317" s="92" t="s">
        <v>3181</v>
      </c>
      <c r="G317" s="92" t="s">
        <v>7</v>
      </c>
      <c r="H317" s="92" t="s">
        <v>3182</v>
      </c>
      <c r="I317" s="92" t="s">
        <v>3183</v>
      </c>
      <c r="J317" s="92"/>
      <c r="K317" s="92"/>
      <c r="L317" s="92" t="s">
        <v>3184</v>
      </c>
      <c r="M317" s="92" t="s">
        <v>3185</v>
      </c>
      <c r="N317" s="92" t="s">
        <v>813</v>
      </c>
      <c r="O317" s="92" t="s">
        <v>863</v>
      </c>
      <c r="P317" s="92" t="s">
        <v>153</v>
      </c>
      <c r="Q317" s="92" t="s">
        <v>3186</v>
      </c>
      <c r="R317" s="93" t="s">
        <v>11</v>
      </c>
      <c r="S317" s="93">
        <v>350819</v>
      </c>
      <c r="T317" s="90" t="s">
        <v>41</v>
      </c>
      <c r="U317" s="90" t="str">
        <f>VLOOKUP(I317,'[1]Removal Report'!$G$2:$I$1306,2,0)</f>
        <v>20-Jan-2026</v>
      </c>
      <c r="V317" s="90" t="str">
        <f>VLOOKUP(I317,'[1]Removal Report'!$G$2:$I$1306,3,0)</f>
        <v>MOSES.AKHTAR</v>
      </c>
    </row>
    <row r="318" spans="1:22">
      <c r="A318" s="91">
        <v>317</v>
      </c>
      <c r="B318" s="91" t="s">
        <v>39</v>
      </c>
      <c r="C318" s="92" t="s">
        <v>3187</v>
      </c>
      <c r="D318" s="92" t="s">
        <v>682</v>
      </c>
      <c r="E318" s="92" t="s">
        <v>3188</v>
      </c>
      <c r="F318" s="92" t="s">
        <v>3189</v>
      </c>
      <c r="G318" s="92" t="s">
        <v>7</v>
      </c>
      <c r="H318" s="92" t="s">
        <v>3190</v>
      </c>
      <c r="I318" s="92" t="s">
        <v>3191</v>
      </c>
      <c r="J318" s="92"/>
      <c r="K318" s="92"/>
      <c r="L318" s="92" t="s">
        <v>3192</v>
      </c>
      <c r="M318" s="92" t="s">
        <v>1871</v>
      </c>
      <c r="N318" s="92" t="s">
        <v>813</v>
      </c>
      <c r="O318" s="92" t="s">
        <v>998</v>
      </c>
      <c r="P318" s="92" t="s">
        <v>153</v>
      </c>
      <c r="Q318" s="92" t="s">
        <v>3193</v>
      </c>
      <c r="R318" s="93" t="s">
        <v>11</v>
      </c>
      <c r="S318" s="93">
        <v>329674</v>
      </c>
      <c r="T318" s="90" t="s">
        <v>41</v>
      </c>
      <c r="U318" s="90" t="str">
        <f>VLOOKUP(I318,'[1]Removal Report'!$G$2:$I$1306,2,0)</f>
        <v>22-Jan-2026</v>
      </c>
      <c r="V318" s="90" t="str">
        <f>VLOOKUP(I318,'[1]Removal Report'!$G$2:$I$1306,3,0)</f>
        <v>MOSES.AKHTAR</v>
      </c>
    </row>
    <row r="319" spans="1:22">
      <c r="A319" s="91">
        <v>318</v>
      </c>
      <c r="B319" s="91" t="s">
        <v>39</v>
      </c>
      <c r="C319" s="92" t="s">
        <v>3194</v>
      </c>
      <c r="D319" s="92" t="s">
        <v>671</v>
      </c>
      <c r="E319" s="92" t="s">
        <v>3195</v>
      </c>
      <c r="F319" s="92" t="s">
        <v>232</v>
      </c>
      <c r="G319" s="92" t="s">
        <v>18</v>
      </c>
      <c r="H319" s="92" t="s">
        <v>3196</v>
      </c>
      <c r="I319" s="92" t="s">
        <v>3197</v>
      </c>
      <c r="J319" s="92"/>
      <c r="K319" s="92"/>
      <c r="L319" s="92" t="s">
        <v>3198</v>
      </c>
      <c r="M319" s="92" t="s">
        <v>3199</v>
      </c>
      <c r="N319" s="92" t="s">
        <v>2204</v>
      </c>
      <c r="O319" s="92" t="s">
        <v>2236</v>
      </c>
      <c r="P319" s="92" t="s">
        <v>153</v>
      </c>
      <c r="Q319" s="92" t="s">
        <v>3200</v>
      </c>
      <c r="R319" s="93" t="s">
        <v>11</v>
      </c>
      <c r="S319" s="93">
        <v>350351</v>
      </c>
      <c r="T319" s="90" t="s">
        <v>41</v>
      </c>
      <c r="U319" s="90" t="str">
        <f>VLOOKUP(I319,'[1]Removal Report'!$G$2:$I$1306,2,0)</f>
        <v>28-Jan-2026</v>
      </c>
      <c r="V319" s="90" t="str">
        <f>VLOOKUP(I319,'[1]Removal Report'!$G$2:$I$1306,3,0)</f>
        <v>MOSES.AKHTAR</v>
      </c>
    </row>
    <row r="320" spans="1:22">
      <c r="A320" s="91">
        <v>319</v>
      </c>
      <c r="B320" s="91" t="s">
        <v>39</v>
      </c>
      <c r="C320" s="92" t="s">
        <v>3201</v>
      </c>
      <c r="D320" s="92" t="s">
        <v>659</v>
      </c>
      <c r="E320" s="92" t="s">
        <v>3202</v>
      </c>
      <c r="F320" s="92" t="s">
        <v>3203</v>
      </c>
      <c r="G320" s="92" t="s">
        <v>18</v>
      </c>
      <c r="H320" s="92" t="s">
        <v>3204</v>
      </c>
      <c r="I320" s="92" t="s">
        <v>3205</v>
      </c>
      <c r="J320" s="92"/>
      <c r="K320" s="92"/>
      <c r="L320" s="92" t="s">
        <v>2067</v>
      </c>
      <c r="M320" s="92" t="s">
        <v>3206</v>
      </c>
      <c r="N320" s="92" t="s">
        <v>764</v>
      </c>
      <c r="O320" s="92" t="s">
        <v>2236</v>
      </c>
      <c r="P320" s="92" t="s">
        <v>153</v>
      </c>
      <c r="Q320" s="92" t="s">
        <v>3207</v>
      </c>
      <c r="R320" s="93" t="s">
        <v>11</v>
      </c>
      <c r="S320" s="93">
        <v>274544</v>
      </c>
      <c r="T320" s="90" t="s">
        <v>41</v>
      </c>
      <c r="U320" s="90" t="str">
        <f>VLOOKUP(I320,'[1]Removal Report'!$G$2:$I$1306,2,0)</f>
        <v>20-Jan-2026</v>
      </c>
      <c r="V320" s="90" t="str">
        <f>VLOOKUP(I320,'[1]Removal Report'!$G$2:$I$1306,3,0)</f>
        <v>MOSES.AKHTAR</v>
      </c>
    </row>
    <row r="321" spans="1:22">
      <c r="A321" s="91">
        <v>320</v>
      </c>
      <c r="B321" s="91" t="s">
        <v>39</v>
      </c>
      <c r="C321" s="92" t="s">
        <v>3208</v>
      </c>
      <c r="D321" s="92" t="s">
        <v>671</v>
      </c>
      <c r="E321" s="92" t="s">
        <v>3209</v>
      </c>
      <c r="F321" s="92" t="s">
        <v>3210</v>
      </c>
      <c r="G321" s="92" t="s">
        <v>10</v>
      </c>
      <c r="H321" s="92" t="s">
        <v>3211</v>
      </c>
      <c r="I321" s="92" t="s">
        <v>3212</v>
      </c>
      <c r="J321" s="92"/>
      <c r="K321" s="92"/>
      <c r="L321" s="92" t="s">
        <v>3213</v>
      </c>
      <c r="M321" s="92" t="s">
        <v>3214</v>
      </c>
      <c r="N321" s="92" t="s">
        <v>666</v>
      </c>
      <c r="O321" s="92" t="s">
        <v>2236</v>
      </c>
      <c r="P321" s="92" t="s">
        <v>153</v>
      </c>
      <c r="Q321" s="92" t="s">
        <v>3215</v>
      </c>
      <c r="R321" s="93" t="s">
        <v>11</v>
      </c>
      <c r="S321" s="93">
        <v>145420</v>
      </c>
      <c r="T321" s="90" t="s">
        <v>41</v>
      </c>
      <c r="U321" s="90" t="str">
        <f>VLOOKUP(I321,'[1]Removal Report'!$G$2:$I$1306,2,0)</f>
        <v>19-Jan-2026</v>
      </c>
      <c r="V321" s="90" t="str">
        <f>VLOOKUP(I321,'[1]Removal Report'!$G$2:$I$1306,3,0)</f>
        <v>MOSES.AKHTAR</v>
      </c>
    </row>
    <row r="322" spans="1:22">
      <c r="A322" s="91">
        <v>321</v>
      </c>
      <c r="B322" s="91" t="s">
        <v>39</v>
      </c>
      <c r="C322" s="92" t="s">
        <v>3216</v>
      </c>
      <c r="D322" s="92" t="s">
        <v>767</v>
      </c>
      <c r="E322" s="92" t="s">
        <v>3217</v>
      </c>
      <c r="F322" s="92" t="s">
        <v>3218</v>
      </c>
      <c r="G322" s="92" t="s">
        <v>10</v>
      </c>
      <c r="H322" s="92" t="s">
        <v>3219</v>
      </c>
      <c r="I322" s="92" t="s">
        <v>3220</v>
      </c>
      <c r="J322" s="92"/>
      <c r="K322" s="92"/>
      <c r="L322" s="92" t="s">
        <v>3221</v>
      </c>
      <c r="M322" s="92" t="s">
        <v>3222</v>
      </c>
      <c r="N322" s="92" t="s">
        <v>733</v>
      </c>
      <c r="O322" s="92" t="s">
        <v>1149</v>
      </c>
      <c r="P322" s="92" t="s">
        <v>153</v>
      </c>
      <c r="Q322" s="92" t="s">
        <v>3223</v>
      </c>
      <c r="R322" s="93" t="s">
        <v>11</v>
      </c>
      <c r="S322" s="93">
        <v>282185</v>
      </c>
      <c r="T322" s="90" t="s">
        <v>41</v>
      </c>
      <c r="U322" s="90" t="str">
        <f>VLOOKUP(I322,'[1]Removal Report'!$G$2:$I$1306,2,0)</f>
        <v>27-Jan-2026</v>
      </c>
      <c r="V322" s="90" t="str">
        <f>VLOOKUP(I322,'[1]Removal Report'!$G$2:$I$1306,3,0)</f>
        <v>MOSES.AKHTAR</v>
      </c>
    </row>
    <row r="323" spans="1:22">
      <c r="A323" s="91">
        <v>322</v>
      </c>
      <c r="B323" s="91" t="s">
        <v>39</v>
      </c>
      <c r="C323" s="92" t="s">
        <v>3224</v>
      </c>
      <c r="D323" s="92" t="s">
        <v>777</v>
      </c>
      <c r="E323" s="92" t="s">
        <v>3225</v>
      </c>
      <c r="F323" s="92" t="s">
        <v>3226</v>
      </c>
      <c r="G323" s="92" t="s">
        <v>4</v>
      </c>
      <c r="H323" s="92" t="s">
        <v>3227</v>
      </c>
      <c r="I323" s="92" t="s">
        <v>3228</v>
      </c>
      <c r="J323" s="92"/>
      <c r="K323" s="92"/>
      <c r="L323" s="92" t="s">
        <v>3229</v>
      </c>
      <c r="M323" s="92" t="s">
        <v>3230</v>
      </c>
      <c r="N323" s="92" t="s">
        <v>1024</v>
      </c>
      <c r="O323" s="92" t="s">
        <v>2236</v>
      </c>
      <c r="P323" s="92" t="s">
        <v>153</v>
      </c>
      <c r="Q323" s="92" t="s">
        <v>3231</v>
      </c>
      <c r="R323" s="93" t="s">
        <v>11</v>
      </c>
      <c r="S323" s="93">
        <v>324768</v>
      </c>
      <c r="T323" s="90" t="s">
        <v>41</v>
      </c>
      <c r="U323" s="90" t="str">
        <f>VLOOKUP(I323,'[1]Removal Report'!$G$2:$I$1306,2,0)</f>
        <v>27-Jan-2026</v>
      </c>
      <c r="V323" s="90" t="str">
        <f>VLOOKUP(I323,'[1]Removal Report'!$G$2:$I$1306,3,0)</f>
        <v>MOSES.AKHTAR</v>
      </c>
    </row>
    <row r="324" spans="1:22">
      <c r="A324" s="91">
        <v>323</v>
      </c>
      <c r="B324" s="91" t="s">
        <v>39</v>
      </c>
      <c r="C324" s="92" t="s">
        <v>3232</v>
      </c>
      <c r="D324" s="92" t="s">
        <v>767</v>
      </c>
      <c r="E324" s="92" t="s">
        <v>3233</v>
      </c>
      <c r="F324" s="92" t="s">
        <v>3234</v>
      </c>
      <c r="G324" s="92" t="s">
        <v>4</v>
      </c>
      <c r="H324" s="92" t="s">
        <v>3233</v>
      </c>
      <c r="I324" s="92" t="s">
        <v>3235</v>
      </c>
      <c r="J324" s="92"/>
      <c r="K324" s="92"/>
      <c r="L324" s="92" t="s">
        <v>3236</v>
      </c>
      <c r="M324" s="92" t="s">
        <v>3237</v>
      </c>
      <c r="N324" s="92" t="s">
        <v>764</v>
      </c>
      <c r="O324" s="92" t="s">
        <v>2236</v>
      </c>
      <c r="P324" s="92" t="s">
        <v>153</v>
      </c>
      <c r="Q324" s="92" t="s">
        <v>3238</v>
      </c>
      <c r="R324" s="93" t="s">
        <v>11</v>
      </c>
      <c r="S324" s="93">
        <v>325177</v>
      </c>
      <c r="T324" s="90" t="s">
        <v>41</v>
      </c>
      <c r="U324" s="90" t="str">
        <f>VLOOKUP(I324,'[1]Removal Report'!$G$2:$I$1306,2,0)</f>
        <v>26-Jan-2026</v>
      </c>
      <c r="V324" s="90" t="str">
        <f>VLOOKUP(I324,'[1]Removal Report'!$G$2:$I$1306,3,0)</f>
        <v>MOSES.AKHTAR</v>
      </c>
    </row>
    <row r="325" spans="1:22">
      <c r="A325" s="91">
        <v>324</v>
      </c>
      <c r="B325" s="91" t="s">
        <v>39</v>
      </c>
      <c r="C325" s="92" t="s">
        <v>3239</v>
      </c>
      <c r="D325" s="92" t="s">
        <v>682</v>
      </c>
      <c r="E325" s="92" t="s">
        <v>3240</v>
      </c>
      <c r="F325" s="92" t="s">
        <v>3241</v>
      </c>
      <c r="G325" s="92" t="s">
        <v>4</v>
      </c>
      <c r="H325" s="92" t="s">
        <v>3242</v>
      </c>
      <c r="I325" s="92" t="s">
        <v>3243</v>
      </c>
      <c r="J325" s="92"/>
      <c r="K325" s="92"/>
      <c r="L325" s="92" t="s">
        <v>3236</v>
      </c>
      <c r="M325" s="92" t="s">
        <v>3244</v>
      </c>
      <c r="N325" s="92" t="s">
        <v>764</v>
      </c>
      <c r="O325" s="92" t="s">
        <v>2236</v>
      </c>
      <c r="P325" s="92" t="s">
        <v>153</v>
      </c>
      <c r="Q325" s="92" t="s">
        <v>3245</v>
      </c>
      <c r="R325" s="93" t="s">
        <v>11</v>
      </c>
      <c r="S325" s="93">
        <v>325176</v>
      </c>
      <c r="T325" s="90" t="s">
        <v>41</v>
      </c>
      <c r="U325" s="90" t="str">
        <f>VLOOKUP(I325,'[1]Removal Report'!$G$2:$I$1306,2,0)</f>
        <v>26-Jan-2026</v>
      </c>
      <c r="V325" s="90" t="str">
        <f>VLOOKUP(I325,'[1]Removal Report'!$G$2:$I$1306,3,0)</f>
        <v>MOSES.AKHTAR</v>
      </c>
    </row>
    <row r="326" spans="1:22">
      <c r="A326" s="91">
        <v>325</v>
      </c>
      <c r="B326" s="91" t="s">
        <v>39</v>
      </c>
      <c r="C326" s="92" t="s">
        <v>3246</v>
      </c>
      <c r="D326" s="92" t="s">
        <v>659</v>
      </c>
      <c r="E326" s="92" t="s">
        <v>3247</v>
      </c>
      <c r="F326" s="92" t="s">
        <v>3248</v>
      </c>
      <c r="G326" s="92" t="s">
        <v>4</v>
      </c>
      <c r="H326" s="92" t="s">
        <v>3249</v>
      </c>
      <c r="I326" s="92" t="s">
        <v>3250</v>
      </c>
      <c r="J326" s="92"/>
      <c r="K326" s="92"/>
      <c r="L326" s="92" t="s">
        <v>3251</v>
      </c>
      <c r="M326" s="92" t="s">
        <v>3252</v>
      </c>
      <c r="N326" s="92" t="s">
        <v>666</v>
      </c>
      <c r="O326" s="92" t="s">
        <v>2236</v>
      </c>
      <c r="P326" s="92" t="s">
        <v>153</v>
      </c>
      <c r="Q326" s="92" t="s">
        <v>3253</v>
      </c>
      <c r="R326" s="93" t="s">
        <v>11</v>
      </c>
      <c r="S326" s="93">
        <v>287522</v>
      </c>
      <c r="T326" s="90" t="s">
        <v>41</v>
      </c>
      <c r="U326" s="90" t="str">
        <f>VLOOKUP(I326,'[1]Removal Report'!$G$2:$I$1306,2,0)</f>
        <v>26-Jan-2026</v>
      </c>
      <c r="V326" s="90" t="str">
        <f>VLOOKUP(I326,'[1]Removal Report'!$G$2:$I$1306,3,0)</f>
        <v>MOSES.AKHTAR</v>
      </c>
    </row>
    <row r="327" spans="1:22">
      <c r="A327" s="91">
        <v>326</v>
      </c>
      <c r="B327" s="91" t="s">
        <v>39</v>
      </c>
      <c r="C327" s="92" t="s">
        <v>3254</v>
      </c>
      <c r="D327" s="92" t="s">
        <v>767</v>
      </c>
      <c r="E327" s="92" t="s">
        <v>3255</v>
      </c>
      <c r="F327" s="92" t="s">
        <v>3256</v>
      </c>
      <c r="G327" s="92" t="s">
        <v>4</v>
      </c>
      <c r="H327" s="92" t="s">
        <v>3257</v>
      </c>
      <c r="I327" s="92" t="s">
        <v>3258</v>
      </c>
      <c r="J327" s="92"/>
      <c r="K327" s="92"/>
      <c r="L327" s="92" t="s">
        <v>2124</v>
      </c>
      <c r="M327" s="92" t="s">
        <v>3259</v>
      </c>
      <c r="N327" s="92" t="s">
        <v>691</v>
      </c>
      <c r="O327" s="92" t="s">
        <v>692</v>
      </c>
      <c r="P327" s="92" t="s">
        <v>153</v>
      </c>
      <c r="Q327" s="92" t="s">
        <v>3260</v>
      </c>
      <c r="R327" s="93" t="s">
        <v>11</v>
      </c>
      <c r="S327" s="93">
        <v>354666</v>
      </c>
      <c r="T327" s="90" t="s">
        <v>41</v>
      </c>
      <c r="U327" s="90" t="str">
        <f>VLOOKUP(I327,'[1]Removal Report'!$G$2:$I$1306,2,0)</f>
        <v>27-Jan-2026</v>
      </c>
      <c r="V327" s="90" t="str">
        <f>VLOOKUP(I327,'[1]Removal Report'!$G$2:$I$1306,3,0)</f>
        <v>MOSES.AKHTAR</v>
      </c>
    </row>
    <row r="328" spans="1:22">
      <c r="A328" s="91">
        <v>327</v>
      </c>
      <c r="B328" s="91" t="s">
        <v>39</v>
      </c>
      <c r="C328" s="92" t="s">
        <v>3261</v>
      </c>
      <c r="D328" s="92" t="s">
        <v>1594</v>
      </c>
      <c r="E328" s="92" t="s">
        <v>3262</v>
      </c>
      <c r="F328" s="92" t="s">
        <v>3263</v>
      </c>
      <c r="G328" s="92" t="s">
        <v>4</v>
      </c>
      <c r="H328" s="92" t="s">
        <v>3264</v>
      </c>
      <c r="I328" s="92" t="s">
        <v>3265</v>
      </c>
      <c r="J328" s="92"/>
      <c r="K328" s="92"/>
      <c r="L328" s="92" t="s">
        <v>3266</v>
      </c>
      <c r="M328" s="92" t="s">
        <v>3267</v>
      </c>
      <c r="N328" s="92" t="s">
        <v>764</v>
      </c>
      <c r="O328" s="92" t="s">
        <v>2236</v>
      </c>
      <c r="P328" s="92" t="s">
        <v>153</v>
      </c>
      <c r="Q328" s="92" t="s">
        <v>3269</v>
      </c>
      <c r="R328" s="93" t="s">
        <v>11</v>
      </c>
      <c r="S328" s="93">
        <v>341904</v>
      </c>
      <c r="T328" s="90" t="s">
        <v>41</v>
      </c>
      <c r="U328" s="90" t="str">
        <f>VLOOKUP(I328,'[1]Removal Report'!$G$2:$I$1306,2,0)</f>
        <v>26-Jan-2026</v>
      </c>
      <c r="V328" s="90" t="str">
        <f>VLOOKUP(I328,'[1]Removal Report'!$G$2:$I$1306,3,0)</f>
        <v>MOSES.AKHTAR</v>
      </c>
    </row>
    <row r="329" spans="1:22">
      <c r="A329" s="91">
        <v>328</v>
      </c>
      <c r="B329" s="91" t="s">
        <v>39</v>
      </c>
      <c r="C329" s="92" t="s">
        <v>3270</v>
      </c>
      <c r="D329" s="92" t="s">
        <v>671</v>
      </c>
      <c r="E329" s="92" t="s">
        <v>3271</v>
      </c>
      <c r="F329" s="92" t="s">
        <v>208</v>
      </c>
      <c r="G329" s="92" t="s">
        <v>10</v>
      </c>
      <c r="H329" s="92" t="s">
        <v>3272</v>
      </c>
      <c r="I329" s="92" t="s">
        <v>3273</v>
      </c>
      <c r="J329" s="92"/>
      <c r="K329" s="92"/>
      <c r="L329" s="92" t="s">
        <v>3274</v>
      </c>
      <c r="M329" s="92" t="s">
        <v>3275</v>
      </c>
      <c r="N329" s="92" t="s">
        <v>733</v>
      </c>
      <c r="O329" s="92" t="s">
        <v>2236</v>
      </c>
      <c r="P329" s="92" t="s">
        <v>153</v>
      </c>
      <c r="Q329" s="92" t="s">
        <v>3276</v>
      </c>
      <c r="R329" s="93" t="s">
        <v>11</v>
      </c>
      <c r="S329" s="93">
        <v>248925</v>
      </c>
      <c r="T329" s="90" t="s">
        <v>41</v>
      </c>
      <c r="U329" s="90" t="str">
        <f>VLOOKUP(I329,'[1]Removal Report'!$G$2:$I$1306,2,0)</f>
        <v>28-Jan-2026</v>
      </c>
      <c r="V329" s="90" t="str">
        <f>VLOOKUP(I329,'[1]Removal Report'!$G$2:$I$1306,3,0)</f>
        <v>MOSES.AKHTAR</v>
      </c>
    </row>
    <row r="330" spans="1:22">
      <c r="A330" s="91">
        <v>329</v>
      </c>
      <c r="B330" s="91" t="s">
        <v>39</v>
      </c>
      <c r="C330" s="92" t="s">
        <v>3277</v>
      </c>
      <c r="D330" s="92" t="s">
        <v>659</v>
      </c>
      <c r="E330" s="92" t="s">
        <v>3278</v>
      </c>
      <c r="F330" s="92" t="s">
        <v>3279</v>
      </c>
      <c r="G330" s="92" t="s">
        <v>18</v>
      </c>
      <c r="H330" s="92" t="s">
        <v>3280</v>
      </c>
      <c r="I330" s="92" t="s">
        <v>3281</v>
      </c>
      <c r="J330" s="92"/>
      <c r="K330" s="92"/>
      <c r="L330" s="92" t="s">
        <v>2435</v>
      </c>
      <c r="M330" s="92" t="s">
        <v>3282</v>
      </c>
      <c r="N330" s="92" t="s">
        <v>764</v>
      </c>
      <c r="O330" s="92" t="s">
        <v>2236</v>
      </c>
      <c r="P330" s="92" t="s">
        <v>153</v>
      </c>
      <c r="Q330" s="92" t="s">
        <v>3283</v>
      </c>
      <c r="R330" s="93" t="s">
        <v>11</v>
      </c>
      <c r="S330" s="93">
        <v>332666</v>
      </c>
      <c r="T330" s="90" t="s">
        <v>41</v>
      </c>
      <c r="U330" s="90" t="str">
        <f>VLOOKUP(I330,'[1]Removal Report'!$G$2:$I$1306,2,0)</f>
        <v>23-Jan-2026</v>
      </c>
      <c r="V330" s="90" t="str">
        <f>VLOOKUP(I330,'[1]Removal Report'!$G$2:$I$1306,3,0)</f>
        <v>MOSES.AKHTAR</v>
      </c>
    </row>
    <row r="331" spans="1:22">
      <c r="A331" s="91">
        <v>330</v>
      </c>
      <c r="B331" s="91" t="s">
        <v>39</v>
      </c>
      <c r="C331" s="92" t="s">
        <v>3284</v>
      </c>
      <c r="D331" s="92" t="s">
        <v>659</v>
      </c>
      <c r="E331" s="92" t="s">
        <v>3285</v>
      </c>
      <c r="F331" s="92" t="s">
        <v>182</v>
      </c>
      <c r="G331" s="92" t="s">
        <v>13</v>
      </c>
      <c r="H331" s="92" t="s">
        <v>3286</v>
      </c>
      <c r="I331" s="92" t="s">
        <v>3287</v>
      </c>
      <c r="J331" s="92"/>
      <c r="K331" s="92"/>
      <c r="L331" s="92" t="s">
        <v>3288</v>
      </c>
      <c r="M331" s="92" t="s">
        <v>3289</v>
      </c>
      <c r="N331" s="92" t="s">
        <v>666</v>
      </c>
      <c r="O331" s="92" t="s">
        <v>2236</v>
      </c>
      <c r="P331" s="92" t="s">
        <v>153</v>
      </c>
      <c r="Q331" s="92" t="s">
        <v>3291</v>
      </c>
      <c r="R331" s="93" t="s">
        <v>11</v>
      </c>
      <c r="S331" s="93">
        <v>353162</v>
      </c>
      <c r="T331" s="90" t="s">
        <v>41</v>
      </c>
      <c r="U331" s="90" t="str">
        <f>VLOOKUP(I331,'[1]Removal Report'!$G$2:$I$1306,2,0)</f>
        <v>21-Jan-2026</v>
      </c>
      <c r="V331" s="90" t="str">
        <f>VLOOKUP(I331,'[1]Removal Report'!$G$2:$I$1306,3,0)</f>
        <v>MOSES.AKHTAR</v>
      </c>
    </row>
    <row r="332" spans="1:22">
      <c r="A332" s="91">
        <v>331</v>
      </c>
      <c r="B332" s="91" t="s">
        <v>39</v>
      </c>
      <c r="C332" s="92" t="s">
        <v>3292</v>
      </c>
      <c r="D332" s="92" t="s">
        <v>671</v>
      </c>
      <c r="E332" s="92" t="s">
        <v>616</v>
      </c>
      <c r="F332" s="92" t="s">
        <v>3293</v>
      </c>
      <c r="G332" s="92" t="s">
        <v>4</v>
      </c>
      <c r="H332" s="92" t="s">
        <v>617</v>
      </c>
      <c r="I332" s="92" t="s">
        <v>3294</v>
      </c>
      <c r="J332" s="92"/>
      <c r="K332" s="92"/>
      <c r="L332" s="92" t="s">
        <v>3295</v>
      </c>
      <c r="M332" s="92" t="s">
        <v>3296</v>
      </c>
      <c r="N332" s="92" t="s">
        <v>666</v>
      </c>
      <c r="O332" s="92" t="s">
        <v>910</v>
      </c>
      <c r="P332" s="92" t="s">
        <v>153</v>
      </c>
      <c r="Q332" s="92" t="s">
        <v>3297</v>
      </c>
      <c r="R332" s="93" t="s">
        <v>11</v>
      </c>
      <c r="S332" s="93">
        <v>219843</v>
      </c>
      <c r="T332" s="90" t="s">
        <v>41</v>
      </c>
      <c r="U332" s="90" t="str">
        <f>VLOOKUP(I332,'[1]Removal Report'!$G$2:$I$1306,2,0)</f>
        <v>21-Jan-2026</v>
      </c>
      <c r="V332" s="90" t="str">
        <f>VLOOKUP(I332,'[1]Removal Report'!$G$2:$I$1306,3,0)</f>
        <v>MOSES.AKHTAR</v>
      </c>
    </row>
    <row r="333" spans="1:22">
      <c r="A333" s="91">
        <v>332</v>
      </c>
      <c r="B333" s="91" t="s">
        <v>39</v>
      </c>
      <c r="C333" s="92" t="s">
        <v>3298</v>
      </c>
      <c r="D333" s="92" t="s">
        <v>682</v>
      </c>
      <c r="E333" s="92" t="s">
        <v>3299</v>
      </c>
      <c r="F333" s="92" t="s">
        <v>3300</v>
      </c>
      <c r="G333" s="92" t="s">
        <v>4</v>
      </c>
      <c r="H333" s="92" t="s">
        <v>3301</v>
      </c>
      <c r="I333" s="92" t="s">
        <v>3302</v>
      </c>
      <c r="J333" s="92"/>
      <c r="K333" s="92"/>
      <c r="L333" s="92" t="s">
        <v>3303</v>
      </c>
      <c r="M333" s="92" t="s">
        <v>3304</v>
      </c>
      <c r="N333" s="92" t="s">
        <v>666</v>
      </c>
      <c r="O333" s="92" t="s">
        <v>2236</v>
      </c>
      <c r="P333" s="92" t="s">
        <v>153</v>
      </c>
      <c r="Q333" s="92" t="s">
        <v>3305</v>
      </c>
      <c r="R333" s="93" t="s">
        <v>11</v>
      </c>
      <c r="S333" s="93">
        <v>253573</v>
      </c>
      <c r="T333" s="90" t="s">
        <v>41</v>
      </c>
      <c r="U333" s="90" t="str">
        <f>VLOOKUP(I333,'[1]Removal Report'!$G$2:$I$1306,2,0)</f>
        <v>21-Jan-2026</v>
      </c>
      <c r="V333" s="90" t="str">
        <f>VLOOKUP(I333,'[1]Removal Report'!$G$2:$I$1306,3,0)</f>
        <v>MOSES.AKHTAR</v>
      </c>
    </row>
    <row r="334" spans="1:22">
      <c r="A334" s="91">
        <v>333</v>
      </c>
      <c r="B334" s="91" t="s">
        <v>39</v>
      </c>
      <c r="C334" s="92" t="s">
        <v>3306</v>
      </c>
      <c r="D334" s="92" t="s">
        <v>659</v>
      </c>
      <c r="E334" s="92" t="s">
        <v>3307</v>
      </c>
      <c r="F334" s="92" t="s">
        <v>1810</v>
      </c>
      <c r="G334" s="92" t="s">
        <v>18</v>
      </c>
      <c r="H334" s="92" t="s">
        <v>3308</v>
      </c>
      <c r="I334" s="92" t="s">
        <v>3309</v>
      </c>
      <c r="J334" s="92"/>
      <c r="K334" s="92"/>
      <c r="L334" s="92" t="s">
        <v>1813</v>
      </c>
      <c r="M334" s="92" t="s">
        <v>2364</v>
      </c>
      <c r="N334" s="92" t="s">
        <v>794</v>
      </c>
      <c r="O334" s="92" t="s">
        <v>2236</v>
      </c>
      <c r="P334" s="92" t="s">
        <v>153</v>
      </c>
      <c r="Q334" s="92" t="s">
        <v>3310</v>
      </c>
      <c r="R334" s="93" t="s">
        <v>11</v>
      </c>
      <c r="S334" s="93">
        <v>332302</v>
      </c>
      <c r="T334" s="90" t="s">
        <v>41</v>
      </c>
      <c r="U334" s="90" t="str">
        <f>VLOOKUP(I334,'[1]Removal Report'!$G$2:$I$1306,2,0)</f>
        <v>5-Jan-2026</v>
      </c>
      <c r="V334" s="90" t="str">
        <f>VLOOKUP(I334,'[1]Removal Report'!$G$2:$I$1306,3,0)</f>
        <v>MOSES.AKHTAR</v>
      </c>
    </row>
    <row r="335" spans="1:22">
      <c r="A335" s="91">
        <v>334</v>
      </c>
      <c r="B335" s="91" t="s">
        <v>39</v>
      </c>
      <c r="C335" s="92" t="s">
        <v>3311</v>
      </c>
      <c r="D335" s="92" t="s">
        <v>855</v>
      </c>
      <c r="E335" s="92" t="s">
        <v>3312</v>
      </c>
      <c r="F335" s="92" t="s">
        <v>3313</v>
      </c>
      <c r="G335" s="92" t="s">
        <v>10</v>
      </c>
      <c r="H335" s="92" t="s">
        <v>3314</v>
      </c>
      <c r="I335" s="92" t="s">
        <v>3315</v>
      </c>
      <c r="J335" s="92"/>
      <c r="K335" s="92"/>
      <c r="L335" s="92" t="s">
        <v>3316</v>
      </c>
      <c r="M335" s="92" t="s">
        <v>3317</v>
      </c>
      <c r="N335" s="92" t="s">
        <v>813</v>
      </c>
      <c r="O335" s="92" t="s">
        <v>998</v>
      </c>
      <c r="P335" s="92" t="s">
        <v>153</v>
      </c>
      <c r="Q335" s="92" t="s">
        <v>3318</v>
      </c>
      <c r="R335" s="93" t="s">
        <v>11</v>
      </c>
      <c r="S335" s="93">
        <v>259582</v>
      </c>
      <c r="T335" s="90" t="s">
        <v>41</v>
      </c>
      <c r="U335" s="90" t="str">
        <f>VLOOKUP(I335,'[1]Removal Report'!$G$2:$I$1306,2,0)</f>
        <v>5-Jan-2026</v>
      </c>
      <c r="V335" s="90" t="str">
        <f>VLOOKUP(I335,'[1]Removal Report'!$G$2:$I$1306,3,0)</f>
        <v>MOSES.AKHTAR</v>
      </c>
    </row>
    <row r="336" spans="1:22">
      <c r="A336" s="91">
        <v>335</v>
      </c>
      <c r="B336" s="91" t="s">
        <v>39</v>
      </c>
      <c r="C336" s="92" t="s">
        <v>3319</v>
      </c>
      <c r="D336" s="92" t="s">
        <v>1311</v>
      </c>
      <c r="E336" s="92" t="s">
        <v>3320</v>
      </c>
      <c r="F336" s="92" t="s">
        <v>3321</v>
      </c>
      <c r="G336" s="92" t="s">
        <v>7</v>
      </c>
      <c r="H336" s="92" t="s">
        <v>3322</v>
      </c>
      <c r="I336" s="92" t="s">
        <v>3323</v>
      </c>
      <c r="J336" s="92"/>
      <c r="K336" s="92"/>
      <c r="L336" s="92" t="s">
        <v>3324</v>
      </c>
      <c r="M336" s="92" t="s">
        <v>3325</v>
      </c>
      <c r="N336" s="92" t="s">
        <v>920</v>
      </c>
      <c r="O336" s="92" t="s">
        <v>692</v>
      </c>
      <c r="P336" s="92" t="s">
        <v>153</v>
      </c>
      <c r="Q336" s="92" t="s">
        <v>3326</v>
      </c>
      <c r="R336" s="93" t="s">
        <v>11</v>
      </c>
      <c r="S336" s="93">
        <v>347615</v>
      </c>
      <c r="T336" s="90" t="s">
        <v>41</v>
      </c>
      <c r="U336" s="90" t="str">
        <f>VLOOKUP(I336,'[1]Removal Report'!$G$2:$I$1306,2,0)</f>
        <v>7-Jan-2026</v>
      </c>
      <c r="V336" s="90" t="str">
        <f>VLOOKUP(I336,'[1]Removal Report'!$G$2:$I$1306,3,0)</f>
        <v>MOSES.AKHTAR</v>
      </c>
    </row>
    <row r="337" spans="1:22">
      <c r="A337" s="91">
        <v>336</v>
      </c>
      <c r="B337" s="91" t="s">
        <v>39</v>
      </c>
      <c r="C337" s="92" t="s">
        <v>3327</v>
      </c>
      <c r="D337" s="92" t="s">
        <v>671</v>
      </c>
      <c r="E337" s="92" t="s">
        <v>3328</v>
      </c>
      <c r="F337" s="92" t="s">
        <v>3329</v>
      </c>
      <c r="G337" s="92" t="s">
        <v>18</v>
      </c>
      <c r="H337" s="92" t="s">
        <v>3330</v>
      </c>
      <c r="I337" s="92" t="s">
        <v>3331</v>
      </c>
      <c r="J337" s="92"/>
      <c r="K337" s="92"/>
      <c r="L337" s="92" t="s">
        <v>3332</v>
      </c>
      <c r="M337" s="92" t="s">
        <v>3333</v>
      </c>
      <c r="N337" s="92" t="s">
        <v>3335</v>
      </c>
      <c r="O337" s="92" t="s">
        <v>2236</v>
      </c>
      <c r="P337" s="92" t="s">
        <v>153</v>
      </c>
      <c r="Q337" s="92" t="s">
        <v>3336</v>
      </c>
      <c r="R337" s="93" t="s">
        <v>11</v>
      </c>
      <c r="S337" s="93">
        <v>196717</v>
      </c>
      <c r="T337" s="90" t="s">
        <v>41</v>
      </c>
      <c r="U337" s="90" t="str">
        <f>VLOOKUP(I337,'[1]Removal Report'!$G$2:$I$1306,2,0)</f>
        <v>8-Jan-2026</v>
      </c>
      <c r="V337" s="90" t="str">
        <f>VLOOKUP(I337,'[1]Removal Report'!$G$2:$I$1306,3,0)</f>
        <v>MOSES.AKHTAR</v>
      </c>
    </row>
    <row r="338" spans="1:22">
      <c r="A338" s="91">
        <v>337</v>
      </c>
      <c r="B338" s="91" t="s">
        <v>39</v>
      </c>
      <c r="C338" s="92" t="s">
        <v>3337</v>
      </c>
      <c r="D338" s="92" t="s">
        <v>671</v>
      </c>
      <c r="E338" s="92" t="s">
        <v>3338</v>
      </c>
      <c r="F338" s="92" t="s">
        <v>3339</v>
      </c>
      <c r="G338" s="92" t="s">
        <v>10</v>
      </c>
      <c r="H338" s="92" t="s">
        <v>3340</v>
      </c>
      <c r="I338" s="92" t="s">
        <v>3341</v>
      </c>
      <c r="J338" s="92"/>
      <c r="K338" s="92"/>
      <c r="L338" s="92" t="s">
        <v>3342</v>
      </c>
      <c r="M338" s="92" t="s">
        <v>3343</v>
      </c>
      <c r="N338" s="92" t="s">
        <v>733</v>
      </c>
      <c r="O338" s="92" t="s">
        <v>2236</v>
      </c>
      <c r="P338" s="92" t="s">
        <v>153</v>
      </c>
      <c r="Q338" s="92" t="s">
        <v>3344</v>
      </c>
      <c r="R338" s="93" t="s">
        <v>11</v>
      </c>
      <c r="S338" s="93">
        <v>278873</v>
      </c>
      <c r="T338" s="90" t="s">
        <v>41</v>
      </c>
      <c r="U338" s="90" t="str">
        <f>VLOOKUP(I338,'[1]Removal Report'!$G$2:$I$1306,2,0)</f>
        <v>6-Jan-2026</v>
      </c>
      <c r="V338" s="90" t="str">
        <f>VLOOKUP(I338,'[1]Removal Report'!$G$2:$I$1306,3,0)</f>
        <v>MOSES.AKHTAR</v>
      </c>
    </row>
    <row r="339" spans="1:22">
      <c r="A339" s="91">
        <v>338</v>
      </c>
      <c r="B339" s="91" t="s">
        <v>39</v>
      </c>
      <c r="C339" s="92" t="s">
        <v>3345</v>
      </c>
      <c r="D339" s="92" t="s">
        <v>671</v>
      </c>
      <c r="E339" s="92" t="s">
        <v>3346</v>
      </c>
      <c r="F339" s="92" t="s">
        <v>3347</v>
      </c>
      <c r="G339" s="92" t="s">
        <v>10</v>
      </c>
      <c r="H339" s="92" t="s">
        <v>3348</v>
      </c>
      <c r="I339" s="92" t="s">
        <v>3349</v>
      </c>
      <c r="J339" s="92"/>
      <c r="K339" s="92"/>
      <c r="L339" s="92" t="s">
        <v>3350</v>
      </c>
      <c r="M339" s="92" t="s">
        <v>3351</v>
      </c>
      <c r="N339" s="92" t="s">
        <v>666</v>
      </c>
      <c r="O339" s="92" t="s">
        <v>2236</v>
      </c>
      <c r="P339" s="92" t="s">
        <v>153</v>
      </c>
      <c r="Q339" s="92" t="s">
        <v>3352</v>
      </c>
      <c r="R339" s="93" t="s">
        <v>11</v>
      </c>
      <c r="S339" s="93">
        <v>200036</v>
      </c>
      <c r="T339" s="90" t="s">
        <v>41</v>
      </c>
      <c r="U339" s="90" t="str">
        <f>VLOOKUP(I339,'[1]Removal Report'!$G$2:$I$1306,2,0)</f>
        <v>7-Jan-2026</v>
      </c>
      <c r="V339" s="90" t="str">
        <f>VLOOKUP(I339,'[1]Removal Report'!$G$2:$I$1306,3,0)</f>
        <v>MOSES.AKHTAR</v>
      </c>
    </row>
    <row r="340" spans="1:22">
      <c r="A340" s="91">
        <v>339</v>
      </c>
      <c r="B340" s="91" t="s">
        <v>39</v>
      </c>
      <c r="C340" s="92" t="s">
        <v>3353</v>
      </c>
      <c r="D340" s="92" t="s">
        <v>671</v>
      </c>
      <c r="E340" s="92" t="s">
        <v>3354</v>
      </c>
      <c r="F340" s="92" t="s">
        <v>3355</v>
      </c>
      <c r="G340" s="92" t="s">
        <v>10</v>
      </c>
      <c r="H340" s="92" t="s">
        <v>3356</v>
      </c>
      <c r="I340" s="92" t="s">
        <v>3357</v>
      </c>
      <c r="J340" s="92"/>
      <c r="K340" s="92"/>
      <c r="L340" s="92" t="s">
        <v>1804</v>
      </c>
      <c r="M340" s="92" t="s">
        <v>3358</v>
      </c>
      <c r="N340" s="92" t="s">
        <v>1439</v>
      </c>
      <c r="O340" s="92" t="s">
        <v>2236</v>
      </c>
      <c r="P340" s="92" t="s">
        <v>153</v>
      </c>
      <c r="Q340" s="92" t="s">
        <v>3359</v>
      </c>
      <c r="R340" s="93" t="s">
        <v>11</v>
      </c>
      <c r="S340" s="93">
        <v>198067</v>
      </c>
      <c r="T340" s="90" t="s">
        <v>41</v>
      </c>
      <c r="U340" s="90" t="str">
        <f>VLOOKUP(I340,'[1]Removal Report'!$G$2:$I$1306,2,0)</f>
        <v>8-Jan-2026</v>
      </c>
      <c r="V340" s="90" t="str">
        <f>VLOOKUP(I340,'[1]Removal Report'!$G$2:$I$1306,3,0)</f>
        <v>MOSES.AKHTAR</v>
      </c>
    </row>
    <row r="341" spans="1:22">
      <c r="A341" s="91">
        <v>340</v>
      </c>
      <c r="B341" s="91" t="s">
        <v>39</v>
      </c>
      <c r="C341" s="92" t="s">
        <v>3360</v>
      </c>
      <c r="D341" s="92" t="s">
        <v>682</v>
      </c>
      <c r="E341" s="92" t="s">
        <v>3361</v>
      </c>
      <c r="F341" s="92" t="s">
        <v>3362</v>
      </c>
      <c r="G341" s="92" t="s">
        <v>10</v>
      </c>
      <c r="H341" s="92" t="s">
        <v>3363</v>
      </c>
      <c r="I341" s="92" t="s">
        <v>3364</v>
      </c>
      <c r="J341" s="92"/>
      <c r="K341" s="92"/>
      <c r="L341" s="92" t="s">
        <v>3365</v>
      </c>
      <c r="M341" s="92" t="s">
        <v>3366</v>
      </c>
      <c r="N341" s="92" t="s">
        <v>1251</v>
      </c>
      <c r="O341" s="92" t="s">
        <v>2236</v>
      </c>
      <c r="P341" s="92" t="s">
        <v>153</v>
      </c>
      <c r="Q341" s="92" t="s">
        <v>3367</v>
      </c>
      <c r="R341" s="93" t="s">
        <v>11</v>
      </c>
      <c r="S341" s="93">
        <v>270886</v>
      </c>
      <c r="T341" s="90" t="s">
        <v>41</v>
      </c>
      <c r="U341" s="90" t="str">
        <f>VLOOKUP(I341,'[1]Removal Report'!$G$2:$I$1306,2,0)</f>
        <v>8-Jan-2026</v>
      </c>
      <c r="V341" s="90" t="str">
        <f>VLOOKUP(I341,'[1]Removal Report'!$G$2:$I$1306,3,0)</f>
        <v>MOSES.AKHTAR</v>
      </c>
    </row>
    <row r="342" spans="1:22">
      <c r="A342" s="91">
        <v>341</v>
      </c>
      <c r="B342" s="91" t="s">
        <v>39</v>
      </c>
      <c r="C342" s="92" t="s">
        <v>3368</v>
      </c>
      <c r="D342" s="92" t="s">
        <v>671</v>
      </c>
      <c r="E342" s="92" t="s">
        <v>3369</v>
      </c>
      <c r="F342" s="92" t="s">
        <v>3370</v>
      </c>
      <c r="G342" s="92" t="s">
        <v>4</v>
      </c>
      <c r="H342" s="92" t="s">
        <v>3371</v>
      </c>
      <c r="I342" s="92" t="s">
        <v>3372</v>
      </c>
      <c r="J342" s="92"/>
      <c r="K342" s="92"/>
      <c r="L342" s="92" t="s">
        <v>1641</v>
      </c>
      <c r="M342" s="92" t="s">
        <v>3373</v>
      </c>
      <c r="N342" s="92" t="s">
        <v>666</v>
      </c>
      <c r="O342" s="92" t="s">
        <v>2236</v>
      </c>
      <c r="P342" s="92" t="s">
        <v>153</v>
      </c>
      <c r="Q342" s="92" t="s">
        <v>931</v>
      </c>
      <c r="R342" s="93" t="s">
        <v>11</v>
      </c>
      <c r="S342" s="93">
        <v>276839</v>
      </c>
      <c r="T342" s="90" t="s">
        <v>41</v>
      </c>
      <c r="U342" s="90" t="str">
        <f>VLOOKUP(I342,'[1]Removal Report'!$G$2:$I$1306,2,0)</f>
        <v>7-Jan-2026</v>
      </c>
      <c r="V342" s="90" t="str">
        <f>VLOOKUP(I342,'[1]Removal Report'!$G$2:$I$1306,3,0)</f>
        <v>MOSES.AKHTAR</v>
      </c>
    </row>
    <row r="343" spans="1:22">
      <c r="A343" s="91">
        <v>342</v>
      </c>
      <c r="B343" s="91" t="s">
        <v>39</v>
      </c>
      <c r="C343" s="92" t="s">
        <v>3374</v>
      </c>
      <c r="D343" s="92" t="s">
        <v>1311</v>
      </c>
      <c r="E343" s="92" t="s">
        <v>3375</v>
      </c>
      <c r="F343" s="92" t="s">
        <v>3376</v>
      </c>
      <c r="G343" s="92" t="s">
        <v>4</v>
      </c>
      <c r="H343" s="92" t="s">
        <v>3377</v>
      </c>
      <c r="I343" s="92" t="s">
        <v>3378</v>
      </c>
      <c r="J343" s="92"/>
      <c r="K343" s="92"/>
      <c r="L343" s="92" t="s">
        <v>3379</v>
      </c>
      <c r="M343" s="92" t="s">
        <v>3380</v>
      </c>
      <c r="N343" s="92" t="s">
        <v>666</v>
      </c>
      <c r="O343" s="92" t="s">
        <v>2236</v>
      </c>
      <c r="P343" s="92" t="s">
        <v>153</v>
      </c>
      <c r="Q343" s="92" t="s">
        <v>3381</v>
      </c>
      <c r="R343" s="93" t="s">
        <v>11</v>
      </c>
      <c r="S343" s="93">
        <v>352948</v>
      </c>
      <c r="T343" s="90" t="s">
        <v>41</v>
      </c>
      <c r="U343" s="90" t="str">
        <f>VLOOKUP(I343,'[1]Removal Report'!$G$2:$I$1306,2,0)</f>
        <v>14-Jan-2026</v>
      </c>
      <c r="V343" s="90" t="str">
        <f>VLOOKUP(I343,'[1]Removal Report'!$G$2:$I$1306,3,0)</f>
        <v>MOSES.AKHTAR</v>
      </c>
    </row>
    <row r="344" spans="1:22">
      <c r="A344" s="91">
        <v>343</v>
      </c>
      <c r="B344" s="91" t="s">
        <v>39</v>
      </c>
      <c r="C344" s="92" t="s">
        <v>3382</v>
      </c>
      <c r="D344" s="92" t="s">
        <v>671</v>
      </c>
      <c r="E344" s="92" t="s">
        <v>3383</v>
      </c>
      <c r="F344" s="92" t="s">
        <v>1059</v>
      </c>
      <c r="G344" s="92" t="s">
        <v>27</v>
      </c>
      <c r="H344" s="92" t="s">
        <v>3384</v>
      </c>
      <c r="I344" s="92" t="s">
        <v>3385</v>
      </c>
      <c r="J344" s="92"/>
      <c r="K344" s="92"/>
      <c r="L344" s="92" t="s">
        <v>1452</v>
      </c>
      <c r="M344" s="92" t="s">
        <v>3386</v>
      </c>
      <c r="N344" s="92" t="s">
        <v>691</v>
      </c>
      <c r="O344" s="92" t="s">
        <v>1065</v>
      </c>
      <c r="P344" s="92" t="s">
        <v>153</v>
      </c>
      <c r="Q344" s="92" t="s">
        <v>3387</v>
      </c>
      <c r="R344" s="93" t="s">
        <v>11</v>
      </c>
      <c r="S344" s="93">
        <v>286019</v>
      </c>
      <c r="T344" s="90" t="s">
        <v>41</v>
      </c>
      <c r="U344" s="90" t="str">
        <f>VLOOKUP(I344,'[1]Removal Report'!$G$2:$I$1306,2,0)</f>
        <v>12-Jan-2026</v>
      </c>
      <c r="V344" s="90" t="str">
        <f>VLOOKUP(I344,'[1]Removal Report'!$G$2:$I$1306,3,0)</f>
        <v>MOSES.AKHTAR</v>
      </c>
    </row>
    <row r="345" spans="1:22">
      <c r="A345" s="91">
        <v>344</v>
      </c>
      <c r="B345" s="91" t="s">
        <v>39</v>
      </c>
      <c r="C345" s="92" t="s">
        <v>3388</v>
      </c>
      <c r="D345" s="92" t="s">
        <v>767</v>
      </c>
      <c r="E345" s="92" t="s">
        <v>3389</v>
      </c>
      <c r="F345" s="92" t="s">
        <v>3390</v>
      </c>
      <c r="G345" s="92" t="s">
        <v>10</v>
      </c>
      <c r="H345" s="92" t="s">
        <v>3391</v>
      </c>
      <c r="I345" s="92" t="s">
        <v>3392</v>
      </c>
      <c r="J345" s="92"/>
      <c r="K345" s="92"/>
      <c r="L345" s="92" t="s">
        <v>3393</v>
      </c>
      <c r="M345" s="92" t="s">
        <v>3394</v>
      </c>
      <c r="N345" s="92" t="s">
        <v>666</v>
      </c>
      <c r="O345" s="92" t="s">
        <v>2236</v>
      </c>
      <c r="P345" s="92" t="s">
        <v>153</v>
      </c>
      <c r="Q345" s="92" t="s">
        <v>3395</v>
      </c>
      <c r="R345" s="93" t="s">
        <v>11</v>
      </c>
      <c r="S345" s="93">
        <v>317923</v>
      </c>
      <c r="T345" s="90" t="s">
        <v>41</v>
      </c>
      <c r="U345" s="90" t="str">
        <f>VLOOKUP(I345,'[1]Removal Report'!$G$2:$I$1306,2,0)</f>
        <v>16-Jan-2026</v>
      </c>
      <c r="V345" s="90" t="str">
        <f>VLOOKUP(I345,'[1]Removal Report'!$G$2:$I$1306,3,0)</f>
        <v>MOSES.AKHTAR</v>
      </c>
    </row>
    <row r="346" spans="1:22">
      <c r="A346" s="91">
        <v>345</v>
      </c>
      <c r="B346" s="91" t="s">
        <v>39</v>
      </c>
      <c r="C346" s="92" t="s">
        <v>3396</v>
      </c>
      <c r="D346" s="92" t="s">
        <v>1263</v>
      </c>
      <c r="E346" s="92" t="s">
        <v>3397</v>
      </c>
      <c r="F346" s="92" t="s">
        <v>3398</v>
      </c>
      <c r="G346" s="92" t="s">
        <v>4</v>
      </c>
      <c r="H346" s="92" t="s">
        <v>3399</v>
      </c>
      <c r="I346" s="92" t="s">
        <v>3400</v>
      </c>
      <c r="J346" s="92"/>
      <c r="K346" s="92"/>
      <c r="L346" s="92" t="s">
        <v>1599</v>
      </c>
      <c r="M346" s="92" t="s">
        <v>3401</v>
      </c>
      <c r="N346" s="92" t="s">
        <v>666</v>
      </c>
      <c r="O346" s="92" t="s">
        <v>2236</v>
      </c>
      <c r="P346" s="92" t="s">
        <v>153</v>
      </c>
      <c r="Q346" s="92" t="s">
        <v>3402</v>
      </c>
      <c r="R346" s="93" t="s">
        <v>11</v>
      </c>
      <c r="S346" s="93">
        <v>338294</v>
      </c>
      <c r="T346" s="90" t="s">
        <v>41</v>
      </c>
      <c r="U346" s="90" t="str">
        <f>VLOOKUP(I346,'[1]Removal Report'!$G$2:$I$1306,2,0)</f>
        <v>9-Jan-2026</v>
      </c>
      <c r="V346" s="90" t="str">
        <f>VLOOKUP(I346,'[1]Removal Report'!$G$2:$I$1306,3,0)</f>
        <v>MOSES.AKHTAR</v>
      </c>
    </row>
    <row r="347" spans="1:22">
      <c r="A347" s="91">
        <v>346</v>
      </c>
      <c r="B347" s="91" t="s">
        <v>39</v>
      </c>
      <c r="C347" s="92" t="s">
        <v>3403</v>
      </c>
      <c r="D347" s="92" t="s">
        <v>671</v>
      </c>
      <c r="E347" s="92" t="s">
        <v>3404</v>
      </c>
      <c r="F347" s="92" t="s">
        <v>3405</v>
      </c>
      <c r="G347" s="92" t="s">
        <v>34</v>
      </c>
      <c r="H347" s="92" t="s">
        <v>3406</v>
      </c>
      <c r="I347" s="92" t="s">
        <v>3407</v>
      </c>
      <c r="J347" s="92"/>
      <c r="K347" s="92"/>
      <c r="L347" s="92" t="s">
        <v>3408</v>
      </c>
      <c r="M347" s="92" t="s">
        <v>3409</v>
      </c>
      <c r="N347" s="92" t="s">
        <v>813</v>
      </c>
      <c r="O347" s="92" t="s">
        <v>2236</v>
      </c>
      <c r="P347" s="92" t="s">
        <v>153</v>
      </c>
      <c r="Q347" s="92" t="s">
        <v>3410</v>
      </c>
      <c r="R347" s="93" t="s">
        <v>11</v>
      </c>
      <c r="S347" s="93">
        <v>207432</v>
      </c>
      <c r="T347" s="90" t="s">
        <v>41</v>
      </c>
      <c r="U347" s="90" t="str">
        <f>VLOOKUP(I347,'[1]Removal Report'!$G$2:$I$1306,2,0)</f>
        <v>19-Jan-2026</v>
      </c>
      <c r="V347" s="90" t="str">
        <f>VLOOKUP(I347,'[1]Removal Report'!$G$2:$I$1306,3,0)</f>
        <v>MOSES.AKHTAR</v>
      </c>
    </row>
    <row r="348" spans="1:22">
      <c r="A348" s="91">
        <v>347</v>
      </c>
      <c r="B348" s="91" t="s">
        <v>39</v>
      </c>
      <c r="C348" s="92" t="s">
        <v>3411</v>
      </c>
      <c r="D348" s="92" t="s">
        <v>855</v>
      </c>
      <c r="E348" s="92" t="s">
        <v>3412</v>
      </c>
      <c r="F348" s="92" t="s">
        <v>3413</v>
      </c>
      <c r="G348" s="92" t="s">
        <v>22</v>
      </c>
      <c r="H348" s="92" t="s">
        <v>3414</v>
      </c>
      <c r="I348" s="92" t="s">
        <v>3415</v>
      </c>
      <c r="J348" s="92"/>
      <c r="K348" s="92"/>
      <c r="L348" s="92" t="s">
        <v>3416</v>
      </c>
      <c r="M348" s="92" t="s">
        <v>3417</v>
      </c>
      <c r="N348" s="92" t="s">
        <v>813</v>
      </c>
      <c r="O348" s="92" t="s">
        <v>863</v>
      </c>
      <c r="P348" s="92" t="s">
        <v>153</v>
      </c>
      <c r="Q348" s="92" t="s">
        <v>3418</v>
      </c>
      <c r="R348" s="93" t="s">
        <v>11</v>
      </c>
      <c r="S348" s="93">
        <v>204007</v>
      </c>
      <c r="T348" s="90" t="s">
        <v>41</v>
      </c>
      <c r="U348" s="90" t="str">
        <f>VLOOKUP(I348,'[1]Removal Report'!$G$2:$I$1306,2,0)</f>
        <v>19-Jan-2026</v>
      </c>
      <c r="V348" s="90" t="str">
        <f>VLOOKUP(I348,'[1]Removal Report'!$G$2:$I$1306,3,0)</f>
        <v>MOSES.AKHTAR</v>
      </c>
    </row>
    <row r="349" spans="1:22">
      <c r="A349" s="91">
        <v>348</v>
      </c>
      <c r="B349" s="91" t="s">
        <v>39</v>
      </c>
      <c r="C349" s="92" t="s">
        <v>3419</v>
      </c>
      <c r="D349" s="92" t="s">
        <v>671</v>
      </c>
      <c r="E349" s="92" t="s">
        <v>3420</v>
      </c>
      <c r="F349" s="92" t="s">
        <v>3421</v>
      </c>
      <c r="G349" s="92" t="s">
        <v>10</v>
      </c>
      <c r="H349" s="92" t="s">
        <v>3422</v>
      </c>
      <c r="I349" s="92" t="s">
        <v>3423</v>
      </c>
      <c r="J349" s="92"/>
      <c r="K349" s="92"/>
      <c r="L349" s="92" t="s">
        <v>3424</v>
      </c>
      <c r="M349" s="92" t="s">
        <v>3425</v>
      </c>
      <c r="N349" s="92" t="s">
        <v>813</v>
      </c>
      <c r="O349" s="92" t="s">
        <v>2236</v>
      </c>
      <c r="P349" s="92" t="s">
        <v>153</v>
      </c>
      <c r="Q349" s="92" t="s">
        <v>3427</v>
      </c>
      <c r="R349" s="93" t="s">
        <v>11</v>
      </c>
      <c r="S349" s="93">
        <v>219460</v>
      </c>
      <c r="T349" s="90" t="s">
        <v>41</v>
      </c>
      <c r="U349" s="90" t="str">
        <f>VLOOKUP(I349,'[1]Removal Report'!$G$2:$I$1306,2,0)</f>
        <v>14-Jan-2026</v>
      </c>
      <c r="V349" s="90" t="str">
        <f>VLOOKUP(I349,'[1]Removal Report'!$G$2:$I$1306,3,0)</f>
        <v>MOSES.AKHTAR</v>
      </c>
    </row>
    <row r="350" spans="1:22">
      <c r="A350" s="91">
        <v>349</v>
      </c>
      <c r="B350" s="91" t="s">
        <v>39</v>
      </c>
      <c r="C350" s="92" t="s">
        <v>3428</v>
      </c>
      <c r="D350" s="92" t="s">
        <v>682</v>
      </c>
      <c r="E350" s="92" t="s">
        <v>3429</v>
      </c>
      <c r="F350" s="92" t="s">
        <v>3430</v>
      </c>
      <c r="G350" s="92" t="s">
        <v>10</v>
      </c>
      <c r="H350" s="92" t="s">
        <v>3431</v>
      </c>
      <c r="I350" s="92" t="s">
        <v>3432</v>
      </c>
      <c r="J350" s="92"/>
      <c r="K350" s="92"/>
      <c r="L350" s="92" t="s">
        <v>3433</v>
      </c>
      <c r="M350" s="92" t="s">
        <v>3434</v>
      </c>
      <c r="N350" s="92" t="s">
        <v>666</v>
      </c>
      <c r="O350" s="92" t="s">
        <v>2236</v>
      </c>
      <c r="P350" s="92" t="s">
        <v>153</v>
      </c>
      <c r="Q350" s="92" t="s">
        <v>3435</v>
      </c>
      <c r="R350" s="93" t="s">
        <v>11</v>
      </c>
      <c r="S350" s="93">
        <v>279849</v>
      </c>
      <c r="T350" s="90" t="s">
        <v>41</v>
      </c>
      <c r="U350" s="90" t="str">
        <f>VLOOKUP(I350,'[1]Removal Report'!$G$2:$I$1306,2,0)</f>
        <v>16-Jan-2026</v>
      </c>
      <c r="V350" s="90" t="str">
        <f>VLOOKUP(I350,'[1]Removal Report'!$G$2:$I$1306,3,0)</f>
        <v>MOSES.AKHTAR</v>
      </c>
    </row>
    <row r="351" spans="1:22">
      <c r="A351" s="91">
        <v>350</v>
      </c>
      <c r="B351" s="91" t="s">
        <v>39</v>
      </c>
      <c r="C351" s="92" t="s">
        <v>3436</v>
      </c>
      <c r="D351" s="92" t="s">
        <v>659</v>
      </c>
      <c r="E351" s="92" t="s">
        <v>3437</v>
      </c>
      <c r="F351" s="92" t="s">
        <v>225</v>
      </c>
      <c r="G351" s="92" t="s">
        <v>10</v>
      </c>
      <c r="H351" s="92" t="s">
        <v>3438</v>
      </c>
      <c r="I351" s="92" t="s">
        <v>3439</v>
      </c>
      <c r="J351" s="92"/>
      <c r="K351" s="92"/>
      <c r="L351" s="92" t="s">
        <v>3440</v>
      </c>
      <c r="M351" s="92" t="s">
        <v>3441</v>
      </c>
      <c r="N351" s="92" t="s">
        <v>813</v>
      </c>
      <c r="O351" s="92" t="s">
        <v>2236</v>
      </c>
      <c r="P351" s="92" t="s">
        <v>153</v>
      </c>
      <c r="Q351" s="92" t="s">
        <v>3442</v>
      </c>
      <c r="R351" s="93" t="s">
        <v>11</v>
      </c>
      <c r="S351" s="93">
        <v>338998</v>
      </c>
      <c r="T351" s="90" t="s">
        <v>41</v>
      </c>
      <c r="U351" s="90" t="str">
        <f>VLOOKUP(I351,'[1]Removal Report'!$G$2:$I$1306,2,0)</f>
        <v>12-Jan-2026</v>
      </c>
      <c r="V351" s="90" t="str">
        <f>VLOOKUP(I351,'[1]Removal Report'!$G$2:$I$1306,3,0)</f>
        <v>MOSES.AKHTAR</v>
      </c>
    </row>
    <row r="352" spans="1:22">
      <c r="A352" s="91">
        <v>351</v>
      </c>
      <c r="B352" s="91" t="s">
        <v>39</v>
      </c>
      <c r="C352" s="92" t="s">
        <v>3443</v>
      </c>
      <c r="D352" s="92" t="s">
        <v>659</v>
      </c>
      <c r="E352" s="92" t="s">
        <v>3444</v>
      </c>
      <c r="F352" s="92" t="s">
        <v>131</v>
      </c>
      <c r="G352" s="92" t="s">
        <v>10</v>
      </c>
      <c r="H352" s="92" t="s">
        <v>3445</v>
      </c>
      <c r="I352" s="92" t="s">
        <v>3446</v>
      </c>
      <c r="J352" s="92"/>
      <c r="K352" s="92"/>
      <c r="L352" s="92" t="s">
        <v>3447</v>
      </c>
      <c r="M352" s="92" t="s">
        <v>3448</v>
      </c>
      <c r="N352" s="92" t="s">
        <v>764</v>
      </c>
      <c r="O352" s="92" t="s">
        <v>2236</v>
      </c>
      <c r="P352" s="92" t="s">
        <v>153</v>
      </c>
      <c r="Q352" s="92" t="s">
        <v>3449</v>
      </c>
      <c r="R352" s="93" t="s">
        <v>11</v>
      </c>
      <c r="S352" s="93">
        <v>357462</v>
      </c>
      <c r="T352" s="90" t="s">
        <v>41</v>
      </c>
      <c r="U352" s="90" t="str">
        <f>VLOOKUP(I352,'[1]Removal Report'!$G$2:$I$1306,2,0)</f>
        <v>15-Jan-2026</v>
      </c>
      <c r="V352" s="90" t="str">
        <f>VLOOKUP(I352,'[1]Removal Report'!$G$2:$I$1306,3,0)</f>
        <v>MOSES.AKHTAR</v>
      </c>
    </row>
    <row r="353" spans="1:22">
      <c r="A353" s="91">
        <v>352</v>
      </c>
      <c r="B353" s="91" t="s">
        <v>39</v>
      </c>
      <c r="C353" s="92" t="s">
        <v>3450</v>
      </c>
      <c r="D353" s="92" t="s">
        <v>659</v>
      </c>
      <c r="E353" s="92" t="s">
        <v>3451</v>
      </c>
      <c r="F353" s="92" t="s">
        <v>3452</v>
      </c>
      <c r="G353" s="92" t="s">
        <v>32</v>
      </c>
      <c r="H353" s="92" t="s">
        <v>3451</v>
      </c>
      <c r="I353" s="92" t="s">
        <v>3453</v>
      </c>
      <c r="J353" s="92"/>
      <c r="K353" s="92"/>
      <c r="L353" s="92" t="s">
        <v>3455</v>
      </c>
      <c r="M353" s="92" t="s">
        <v>3456</v>
      </c>
      <c r="N353" s="92" t="s">
        <v>666</v>
      </c>
      <c r="O353" s="92" t="s">
        <v>2236</v>
      </c>
      <c r="P353" s="92" t="s">
        <v>153</v>
      </c>
      <c r="Q353" s="92" t="s">
        <v>3457</v>
      </c>
      <c r="R353" s="93" t="s">
        <v>11</v>
      </c>
      <c r="S353" s="93">
        <v>285268</v>
      </c>
      <c r="T353" s="90" t="s">
        <v>41</v>
      </c>
      <c r="U353" s="90" t="str">
        <f>VLOOKUP(I353,'[1]Removal Report'!$G$2:$I$1306,2,0)</f>
        <v>16-Jan-2026</v>
      </c>
      <c r="V353" s="90" t="str">
        <f>VLOOKUP(I353,'[1]Removal Report'!$G$2:$I$1306,3,0)</f>
        <v>MOSES.AKHTAR</v>
      </c>
    </row>
    <row r="354" spans="1:22">
      <c r="A354" s="91">
        <v>353</v>
      </c>
      <c r="B354" s="91" t="s">
        <v>39</v>
      </c>
      <c r="C354" s="92" t="s">
        <v>3458</v>
      </c>
      <c r="D354" s="92" t="s">
        <v>682</v>
      </c>
      <c r="E354" s="92" t="s">
        <v>3459</v>
      </c>
      <c r="F354" s="92" t="s">
        <v>3460</v>
      </c>
      <c r="G354" s="92" t="s">
        <v>10</v>
      </c>
      <c r="H354" s="92" t="s">
        <v>3461</v>
      </c>
      <c r="I354" s="92" t="s">
        <v>3462</v>
      </c>
      <c r="J354" s="92"/>
      <c r="K354" s="92"/>
      <c r="L354" s="92" t="s">
        <v>3463</v>
      </c>
      <c r="M354" s="92" t="s">
        <v>3464</v>
      </c>
      <c r="N354" s="92" t="s">
        <v>666</v>
      </c>
      <c r="O354" s="92" t="s">
        <v>2236</v>
      </c>
      <c r="P354" s="92" t="s">
        <v>153</v>
      </c>
      <c r="Q354" s="92" t="s">
        <v>3466</v>
      </c>
      <c r="R354" s="93" t="s">
        <v>11</v>
      </c>
      <c r="S354" s="93">
        <v>274071</v>
      </c>
      <c r="T354" s="90" t="s">
        <v>41</v>
      </c>
      <c r="U354" s="90" t="str">
        <f>VLOOKUP(I354,'[1]Removal Report'!$G$2:$I$1306,2,0)</f>
        <v>13-Jan-2026</v>
      </c>
      <c r="V354" s="90" t="str">
        <f>VLOOKUP(I354,'[1]Removal Report'!$G$2:$I$1306,3,0)</f>
        <v>MOSES.AKHTAR</v>
      </c>
    </row>
    <row r="355" spans="1:22">
      <c r="A355" s="91">
        <v>354</v>
      </c>
      <c r="B355" s="91" t="s">
        <v>39</v>
      </c>
      <c r="C355" s="92" t="s">
        <v>3467</v>
      </c>
      <c r="D355" s="92" t="s">
        <v>671</v>
      </c>
      <c r="E355" s="92" t="s">
        <v>3468</v>
      </c>
      <c r="F355" s="92" t="s">
        <v>3469</v>
      </c>
      <c r="G355" s="92" t="s">
        <v>4</v>
      </c>
      <c r="H355" s="92" t="s">
        <v>3470</v>
      </c>
      <c r="I355" s="92" t="s">
        <v>3471</v>
      </c>
      <c r="J355" s="92"/>
      <c r="K355" s="92"/>
      <c r="L355" s="92" t="s">
        <v>3472</v>
      </c>
      <c r="M355" s="92" t="s">
        <v>3473</v>
      </c>
      <c r="N355" s="92" t="s">
        <v>2069</v>
      </c>
      <c r="O355" s="92" t="s">
        <v>2236</v>
      </c>
      <c r="P355" s="92" t="s">
        <v>153</v>
      </c>
      <c r="Q355" s="92" t="s">
        <v>3474</v>
      </c>
      <c r="R355" s="93" t="s">
        <v>11</v>
      </c>
      <c r="S355" s="93">
        <v>323854</v>
      </c>
      <c r="T355" s="90" t="s">
        <v>41</v>
      </c>
      <c r="U355" s="90" t="str">
        <f>VLOOKUP(I355,'[1]Removal Report'!$G$2:$I$1306,2,0)</f>
        <v>14-Jan-2026</v>
      </c>
      <c r="V355" s="90" t="str">
        <f>VLOOKUP(I355,'[1]Removal Report'!$G$2:$I$1306,3,0)</f>
        <v>MOSES.AKHTAR</v>
      </c>
    </row>
    <row r="356" spans="1:22">
      <c r="A356" s="91">
        <v>355</v>
      </c>
      <c r="B356" s="91" t="s">
        <v>39</v>
      </c>
      <c r="C356" s="92" t="s">
        <v>3475</v>
      </c>
      <c r="D356" s="92" t="s">
        <v>682</v>
      </c>
      <c r="E356" s="92" t="s">
        <v>3476</v>
      </c>
      <c r="F356" s="92" t="s">
        <v>3477</v>
      </c>
      <c r="G356" s="92" t="s">
        <v>10</v>
      </c>
      <c r="H356" s="92" t="s">
        <v>3478</v>
      </c>
      <c r="I356" s="92" t="s">
        <v>3479</v>
      </c>
      <c r="J356" s="92"/>
      <c r="K356" s="92"/>
      <c r="L356" s="92" t="s">
        <v>3480</v>
      </c>
      <c r="M356" s="92" t="s">
        <v>3481</v>
      </c>
      <c r="N356" s="92" t="s">
        <v>3335</v>
      </c>
      <c r="O356" s="92" t="s">
        <v>2236</v>
      </c>
      <c r="P356" s="92" t="s">
        <v>153</v>
      </c>
      <c r="Q356" s="92" t="s">
        <v>3482</v>
      </c>
      <c r="R356" s="93" t="s">
        <v>11</v>
      </c>
      <c r="S356" s="93">
        <v>324848</v>
      </c>
      <c r="T356" s="90" t="s">
        <v>41</v>
      </c>
      <c r="U356" s="90" t="str">
        <f>VLOOKUP(I356,'[1]Removal Report'!$G$2:$I$1306,2,0)</f>
        <v>15-Jan-2026</v>
      </c>
      <c r="V356" s="90" t="str">
        <f>VLOOKUP(I356,'[1]Removal Report'!$G$2:$I$1306,3,0)</f>
        <v>MOSES.AKHTAR</v>
      </c>
    </row>
    <row r="357" spans="1:22">
      <c r="A357" s="91">
        <v>356</v>
      </c>
      <c r="B357" s="91" t="s">
        <v>39</v>
      </c>
      <c r="C357" s="92" t="s">
        <v>3483</v>
      </c>
      <c r="D357" s="92" t="s">
        <v>682</v>
      </c>
      <c r="E357" s="92" t="s">
        <v>3484</v>
      </c>
      <c r="F357" s="92" t="s">
        <v>3485</v>
      </c>
      <c r="G357" s="92" t="s">
        <v>18</v>
      </c>
      <c r="H357" s="92" t="s">
        <v>3486</v>
      </c>
      <c r="I357" s="92" t="s">
        <v>3487</v>
      </c>
      <c r="J357" s="92"/>
      <c r="K357" s="92"/>
      <c r="L357" s="92" t="s">
        <v>3488</v>
      </c>
      <c r="M357" s="92" t="s">
        <v>3489</v>
      </c>
      <c r="N357" s="92" t="s">
        <v>666</v>
      </c>
      <c r="O357" s="92" t="s">
        <v>2236</v>
      </c>
      <c r="P357" s="92" t="s">
        <v>153</v>
      </c>
      <c r="Q357" s="92" t="s">
        <v>3490</v>
      </c>
      <c r="R357" s="93" t="s">
        <v>11</v>
      </c>
      <c r="S357" s="93">
        <v>329336</v>
      </c>
      <c r="T357" s="90" t="s">
        <v>41</v>
      </c>
      <c r="U357" s="90" t="str">
        <f>VLOOKUP(I357,'[1]Removal Report'!$G$2:$I$1306,2,0)</f>
        <v>13-Jan-2026</v>
      </c>
      <c r="V357" s="90" t="str">
        <f>VLOOKUP(I357,'[1]Removal Report'!$G$2:$I$1306,3,0)</f>
        <v>MOSES.AKHTAR</v>
      </c>
    </row>
    <row r="358" spans="1:22">
      <c r="A358" s="91">
        <v>357</v>
      </c>
      <c r="B358" s="91" t="s">
        <v>39</v>
      </c>
      <c r="C358" s="92" t="s">
        <v>3491</v>
      </c>
      <c r="D358" s="92" t="s">
        <v>671</v>
      </c>
      <c r="E358" s="92" t="s">
        <v>3492</v>
      </c>
      <c r="F358" s="92" t="s">
        <v>3493</v>
      </c>
      <c r="G358" s="92" t="s">
        <v>10</v>
      </c>
      <c r="H358" s="92" t="s">
        <v>3494</v>
      </c>
      <c r="I358" s="92" t="s">
        <v>3495</v>
      </c>
      <c r="J358" s="92"/>
      <c r="K358" s="92"/>
      <c r="L358" s="92" t="s">
        <v>3496</v>
      </c>
      <c r="M358" s="92" t="s">
        <v>3497</v>
      </c>
      <c r="N358" s="92" t="s">
        <v>666</v>
      </c>
      <c r="O358" s="92" t="s">
        <v>2236</v>
      </c>
      <c r="P358" s="92" t="s">
        <v>153</v>
      </c>
      <c r="Q358" s="92" t="s">
        <v>3498</v>
      </c>
      <c r="R358" s="93" t="s">
        <v>11</v>
      </c>
      <c r="S358" s="93">
        <v>283716</v>
      </c>
      <c r="T358" s="90" t="s">
        <v>41</v>
      </c>
      <c r="U358" s="90" t="str">
        <f>VLOOKUP(I358,'[1]Removal Report'!$G$2:$I$1306,2,0)</f>
        <v>22-Jan-2026</v>
      </c>
      <c r="V358" s="90" t="str">
        <f>VLOOKUP(I358,'[1]Removal Report'!$G$2:$I$1306,3,0)</f>
        <v>MOSES.AKHTAR</v>
      </c>
    </row>
    <row r="359" spans="1:22">
      <c r="A359" s="91">
        <v>358</v>
      </c>
      <c r="B359" s="91" t="s">
        <v>39</v>
      </c>
      <c r="C359" s="92" t="s">
        <v>3499</v>
      </c>
      <c r="D359" s="92" t="s">
        <v>767</v>
      </c>
      <c r="E359" s="92" t="s">
        <v>3500</v>
      </c>
      <c r="F359" s="92" t="s">
        <v>3501</v>
      </c>
      <c r="G359" s="92" t="s">
        <v>10</v>
      </c>
      <c r="H359" s="92" t="s">
        <v>3502</v>
      </c>
      <c r="I359" s="92" t="s">
        <v>3503</v>
      </c>
      <c r="J359" s="92"/>
      <c r="K359" s="92"/>
      <c r="L359" s="92" t="s">
        <v>3504</v>
      </c>
      <c r="M359" s="92" t="s">
        <v>3505</v>
      </c>
      <c r="N359" s="92" t="s">
        <v>691</v>
      </c>
      <c r="O359" s="92" t="s">
        <v>3506</v>
      </c>
      <c r="P359" s="92" t="s">
        <v>153</v>
      </c>
      <c r="Q359" s="92" t="s">
        <v>3507</v>
      </c>
      <c r="R359" s="93" t="s">
        <v>11</v>
      </c>
      <c r="S359" s="93">
        <v>269851</v>
      </c>
      <c r="T359" s="90" t="s">
        <v>41</v>
      </c>
      <c r="U359" s="90" t="str">
        <f>VLOOKUP(I359,'[1]Removal Report'!$G$2:$I$1306,2,0)</f>
        <v>13-Jan-2026</v>
      </c>
      <c r="V359" s="90" t="str">
        <f>VLOOKUP(I359,'[1]Removal Report'!$G$2:$I$1306,3,0)</f>
        <v>MOSES.AKHTAR</v>
      </c>
    </row>
    <row r="360" spans="1:22">
      <c r="A360" s="91">
        <v>359</v>
      </c>
      <c r="B360" s="91" t="s">
        <v>39</v>
      </c>
      <c r="C360" s="92" t="s">
        <v>3508</v>
      </c>
      <c r="D360" s="92" t="s">
        <v>682</v>
      </c>
      <c r="E360" s="92" t="s">
        <v>3509</v>
      </c>
      <c r="F360" s="92" t="s">
        <v>3510</v>
      </c>
      <c r="G360" s="92" t="s">
        <v>22</v>
      </c>
      <c r="H360" s="92" t="s">
        <v>3511</v>
      </c>
      <c r="I360" s="92" t="s">
        <v>3512</v>
      </c>
      <c r="J360" s="92"/>
      <c r="K360" s="92"/>
      <c r="L360" s="92" t="s">
        <v>3513</v>
      </c>
      <c r="M360" s="92" t="s">
        <v>3514</v>
      </c>
      <c r="N360" s="92" t="s">
        <v>666</v>
      </c>
      <c r="O360" s="92" t="s">
        <v>2236</v>
      </c>
      <c r="P360" s="92" t="s">
        <v>153</v>
      </c>
      <c r="Q360" s="92" t="s">
        <v>3515</v>
      </c>
      <c r="R360" s="93" t="s">
        <v>11</v>
      </c>
      <c r="S360" s="93">
        <v>333381</v>
      </c>
      <c r="T360" s="90" t="s">
        <v>41</v>
      </c>
      <c r="U360" s="90" t="str">
        <f>VLOOKUP(I360,'[1]Removal Report'!$G$2:$I$1306,2,0)</f>
        <v>17-Jan-2026</v>
      </c>
      <c r="V360" s="90" t="str">
        <f>VLOOKUP(I360,'[1]Removal Report'!$G$2:$I$1306,3,0)</f>
        <v>MOSES.AKHTAR</v>
      </c>
    </row>
    <row r="361" spans="1:22">
      <c r="A361" s="91">
        <v>360</v>
      </c>
      <c r="B361" s="91" t="s">
        <v>39</v>
      </c>
      <c r="C361" s="92" t="s">
        <v>3516</v>
      </c>
      <c r="D361" s="92" t="s">
        <v>767</v>
      </c>
      <c r="E361" s="92" t="s">
        <v>3517</v>
      </c>
      <c r="F361" s="92" t="s">
        <v>3518</v>
      </c>
      <c r="G361" s="92" t="s">
        <v>4</v>
      </c>
      <c r="H361" s="92" t="s">
        <v>3519</v>
      </c>
      <c r="I361" s="92" t="s">
        <v>3520</v>
      </c>
      <c r="J361" s="92"/>
      <c r="K361" s="92"/>
      <c r="L361" s="92" t="s">
        <v>3521</v>
      </c>
      <c r="M361" s="92" t="s">
        <v>3522</v>
      </c>
      <c r="N361" s="92" t="s">
        <v>813</v>
      </c>
      <c r="O361" s="92" t="s">
        <v>1149</v>
      </c>
      <c r="P361" s="92" t="s">
        <v>153</v>
      </c>
      <c r="Q361" s="92" t="s">
        <v>3523</v>
      </c>
      <c r="R361" s="93" t="s">
        <v>20</v>
      </c>
      <c r="S361" s="93">
        <v>350538</v>
      </c>
      <c r="T361" s="90" t="s">
        <v>41</v>
      </c>
      <c r="U361" s="90" t="str">
        <f>VLOOKUP(I361,'[1]Removal Report'!$G$2:$I$1306,2,0)</f>
        <v>14-Jan-2026</v>
      </c>
      <c r="V361" s="90" t="str">
        <f>VLOOKUP(I361,'[1]Removal Report'!$G$2:$I$1306,3,0)</f>
        <v>MUHAMMAD.OWAIS</v>
      </c>
    </row>
    <row r="362" spans="1:22">
      <c r="A362" s="91">
        <v>361</v>
      </c>
      <c r="B362" s="91" t="s">
        <v>39</v>
      </c>
      <c r="C362" s="92" t="s">
        <v>3524</v>
      </c>
      <c r="D362" s="92" t="s">
        <v>1594</v>
      </c>
      <c r="E362" s="92" t="s">
        <v>3525</v>
      </c>
      <c r="F362" s="92" t="s">
        <v>3526</v>
      </c>
      <c r="G362" s="92" t="s">
        <v>4</v>
      </c>
      <c r="H362" s="92" t="s">
        <v>3527</v>
      </c>
      <c r="I362" s="92" t="s">
        <v>3528</v>
      </c>
      <c r="J362" s="92"/>
      <c r="K362" s="92"/>
      <c r="L362" s="92" t="s">
        <v>3529</v>
      </c>
      <c r="M362" s="92" t="s">
        <v>3530</v>
      </c>
      <c r="N362" s="92" t="s">
        <v>666</v>
      </c>
      <c r="O362" s="92" t="s">
        <v>1363</v>
      </c>
      <c r="P362" s="92" t="s">
        <v>153</v>
      </c>
      <c r="Q362" s="92" t="s">
        <v>3531</v>
      </c>
      <c r="R362" s="93" t="s">
        <v>20</v>
      </c>
      <c r="S362" s="93">
        <v>342675</v>
      </c>
      <c r="T362" s="90" t="s">
        <v>41</v>
      </c>
      <c r="U362" s="90" t="str">
        <f>VLOOKUP(I362,'[1]Removal Report'!$G$2:$I$1306,2,0)</f>
        <v>13-Jan-2026</v>
      </c>
      <c r="V362" s="90" t="str">
        <f>VLOOKUP(I362,'[1]Removal Report'!$G$2:$I$1306,3,0)</f>
        <v>MUHAMMAD.OWAIS</v>
      </c>
    </row>
    <row r="363" spans="1:22">
      <c r="A363" s="91">
        <v>362</v>
      </c>
      <c r="B363" s="91" t="s">
        <v>39</v>
      </c>
      <c r="C363" s="92" t="s">
        <v>3532</v>
      </c>
      <c r="D363" s="92" t="s">
        <v>767</v>
      </c>
      <c r="E363" s="92" t="s">
        <v>3533</v>
      </c>
      <c r="F363" s="92" t="s">
        <v>846</v>
      </c>
      <c r="G363" s="92" t="s">
        <v>7</v>
      </c>
      <c r="H363" s="92" t="s">
        <v>3533</v>
      </c>
      <c r="I363" s="92" t="s">
        <v>3534</v>
      </c>
      <c r="J363" s="92"/>
      <c r="K363" s="92"/>
      <c r="L363" s="92" t="s">
        <v>3535</v>
      </c>
      <c r="M363" s="92" t="s">
        <v>3536</v>
      </c>
      <c r="N363" s="92" t="s">
        <v>813</v>
      </c>
      <c r="O363" s="92" t="s">
        <v>863</v>
      </c>
      <c r="P363" s="92" t="s">
        <v>153</v>
      </c>
      <c r="Q363" s="92" t="s">
        <v>3537</v>
      </c>
      <c r="R363" s="93" t="s">
        <v>20</v>
      </c>
      <c r="S363" s="93">
        <v>332501</v>
      </c>
      <c r="T363" s="90" t="s">
        <v>41</v>
      </c>
      <c r="U363" s="90" t="str">
        <f>VLOOKUP(I363,'[1]Removal Report'!$G$2:$I$1306,2,0)</f>
        <v>15-Jan-2026</v>
      </c>
      <c r="V363" s="90" t="str">
        <f>VLOOKUP(I363,'[1]Removal Report'!$G$2:$I$1306,3,0)</f>
        <v>MUHAMMAD.OWAIS</v>
      </c>
    </row>
    <row r="364" spans="1:22">
      <c r="A364" s="91">
        <v>363</v>
      </c>
      <c r="B364" s="91" t="s">
        <v>39</v>
      </c>
      <c r="C364" s="92" t="s">
        <v>3538</v>
      </c>
      <c r="D364" s="92" t="s">
        <v>671</v>
      </c>
      <c r="E364" s="92" t="s">
        <v>3539</v>
      </c>
      <c r="F364" s="92" t="s">
        <v>1059</v>
      </c>
      <c r="G364" s="92" t="s">
        <v>209</v>
      </c>
      <c r="H364" s="92" t="s">
        <v>3540</v>
      </c>
      <c r="I364" s="92" t="s">
        <v>3541</v>
      </c>
      <c r="J364" s="92"/>
      <c r="K364" s="92"/>
      <c r="L364" s="92" t="s">
        <v>3542</v>
      </c>
      <c r="M364" s="92" t="s">
        <v>3543</v>
      </c>
      <c r="N364" s="92" t="s">
        <v>691</v>
      </c>
      <c r="O364" s="92" t="s">
        <v>3544</v>
      </c>
      <c r="P364" s="92" t="s">
        <v>153</v>
      </c>
      <c r="Q364" s="92" t="s">
        <v>3545</v>
      </c>
      <c r="R364" s="93" t="s">
        <v>20</v>
      </c>
      <c r="S364" s="93">
        <v>286600</v>
      </c>
      <c r="T364" s="90" t="s">
        <v>41</v>
      </c>
      <c r="U364" s="90" t="str">
        <f>VLOOKUP(I364,'[1]Removal Report'!$G$2:$I$1306,2,0)</f>
        <v>12-Jan-2026</v>
      </c>
      <c r="V364" s="90" t="str">
        <f>VLOOKUP(I364,'[1]Removal Report'!$G$2:$I$1306,3,0)</f>
        <v>MUHAMMAD.OWAIS</v>
      </c>
    </row>
    <row r="365" spans="1:22">
      <c r="A365" s="91">
        <v>364</v>
      </c>
      <c r="B365" s="91" t="s">
        <v>39</v>
      </c>
      <c r="C365" s="92" t="s">
        <v>3546</v>
      </c>
      <c r="D365" s="92" t="s">
        <v>855</v>
      </c>
      <c r="E365" s="92" t="s">
        <v>3547</v>
      </c>
      <c r="F365" s="92" t="s">
        <v>1059</v>
      </c>
      <c r="G365" s="92" t="s">
        <v>209</v>
      </c>
      <c r="H365" s="92" t="s">
        <v>3548</v>
      </c>
      <c r="I365" s="92" t="s">
        <v>3549</v>
      </c>
      <c r="J365" s="92"/>
      <c r="K365" s="92"/>
      <c r="L365" s="92" t="s">
        <v>3550</v>
      </c>
      <c r="M365" s="92" t="s">
        <v>3034</v>
      </c>
      <c r="N365" s="92" t="s">
        <v>691</v>
      </c>
      <c r="O365" s="92" t="s">
        <v>1065</v>
      </c>
      <c r="P365" s="92" t="s">
        <v>153</v>
      </c>
      <c r="Q365" s="92" t="s">
        <v>3551</v>
      </c>
      <c r="R365" s="93" t="s">
        <v>20</v>
      </c>
      <c r="S365" s="93">
        <v>286596</v>
      </c>
      <c r="T365" s="90" t="s">
        <v>41</v>
      </c>
      <c r="U365" s="90" t="str">
        <f>VLOOKUP(I365,'[1]Removal Report'!$G$2:$I$1306,2,0)</f>
        <v>12-Jan-2026</v>
      </c>
      <c r="V365" s="90" t="str">
        <f>VLOOKUP(I365,'[1]Removal Report'!$G$2:$I$1306,3,0)</f>
        <v>MUHAMMAD.OWAIS</v>
      </c>
    </row>
    <row r="366" spans="1:22">
      <c r="A366" s="91">
        <v>365</v>
      </c>
      <c r="B366" s="91" t="s">
        <v>39</v>
      </c>
      <c r="C366" s="92" t="s">
        <v>3552</v>
      </c>
      <c r="D366" s="92" t="s">
        <v>682</v>
      </c>
      <c r="E366" s="92" t="s">
        <v>3553</v>
      </c>
      <c r="F366" s="92" t="s">
        <v>1059</v>
      </c>
      <c r="G366" s="92" t="s">
        <v>209</v>
      </c>
      <c r="H366" s="92" t="s">
        <v>3554</v>
      </c>
      <c r="I366" s="92" t="s">
        <v>3555</v>
      </c>
      <c r="J366" s="92"/>
      <c r="K366" s="92"/>
      <c r="L366" s="92" t="s">
        <v>3550</v>
      </c>
      <c r="M366" s="92" t="s">
        <v>3556</v>
      </c>
      <c r="N366" s="92" t="s">
        <v>691</v>
      </c>
      <c r="O366" s="92" t="s">
        <v>1065</v>
      </c>
      <c r="P366" s="92" t="s">
        <v>153</v>
      </c>
      <c r="Q366" s="92" t="s">
        <v>3557</v>
      </c>
      <c r="R366" s="93" t="s">
        <v>20</v>
      </c>
      <c r="S366" s="93">
        <v>287801</v>
      </c>
      <c r="T366" s="90" t="s">
        <v>41</v>
      </c>
      <c r="U366" s="90" t="str">
        <f>VLOOKUP(I366,'[1]Removal Report'!$G$2:$I$1306,2,0)</f>
        <v>12-Jan-2026</v>
      </c>
      <c r="V366" s="90" t="str">
        <f>VLOOKUP(I366,'[1]Removal Report'!$G$2:$I$1306,3,0)</f>
        <v>MUHAMMAD.OWAIS</v>
      </c>
    </row>
    <row r="367" spans="1:22">
      <c r="A367" s="91">
        <v>366</v>
      </c>
      <c r="B367" s="91" t="s">
        <v>39</v>
      </c>
      <c r="C367" s="92" t="s">
        <v>3558</v>
      </c>
      <c r="D367" s="92" t="s">
        <v>682</v>
      </c>
      <c r="E367" s="92" t="s">
        <v>3559</v>
      </c>
      <c r="F367" s="92" t="s">
        <v>3560</v>
      </c>
      <c r="G367" s="92" t="s">
        <v>10</v>
      </c>
      <c r="H367" s="92" t="s">
        <v>3561</v>
      </c>
      <c r="I367" s="92" t="s">
        <v>3562</v>
      </c>
      <c r="J367" s="92"/>
      <c r="K367" s="92"/>
      <c r="L367" s="92" t="s">
        <v>3563</v>
      </c>
      <c r="M367" s="92" t="s">
        <v>3564</v>
      </c>
      <c r="N367" s="92" t="s">
        <v>733</v>
      </c>
      <c r="O367" s="92" t="s">
        <v>1149</v>
      </c>
      <c r="P367" s="92" t="s">
        <v>153</v>
      </c>
      <c r="Q367" s="92" t="s">
        <v>3565</v>
      </c>
      <c r="R367" s="93" t="s">
        <v>20</v>
      </c>
      <c r="S367" s="93">
        <v>329583</v>
      </c>
      <c r="T367" s="90" t="s">
        <v>41</v>
      </c>
      <c r="U367" s="90" t="str">
        <f>VLOOKUP(I367,'[1]Removal Report'!$G$2:$I$1306,2,0)</f>
        <v>14-Jan-2026</v>
      </c>
      <c r="V367" s="90" t="str">
        <f>VLOOKUP(I367,'[1]Removal Report'!$G$2:$I$1306,3,0)</f>
        <v>MUHAMMAD.OWAIS</v>
      </c>
    </row>
    <row r="368" spans="1:22">
      <c r="A368" s="91">
        <v>367</v>
      </c>
      <c r="B368" s="91" t="s">
        <v>39</v>
      </c>
      <c r="C368" s="92" t="s">
        <v>3566</v>
      </c>
      <c r="D368" s="92" t="s">
        <v>682</v>
      </c>
      <c r="E368" s="92" t="s">
        <v>3567</v>
      </c>
      <c r="F368" s="92" t="s">
        <v>241</v>
      </c>
      <c r="G368" s="92" t="s">
        <v>10</v>
      </c>
      <c r="H368" s="92" t="s">
        <v>3568</v>
      </c>
      <c r="I368" s="92" t="s">
        <v>3569</v>
      </c>
      <c r="J368" s="92"/>
      <c r="K368" s="92"/>
      <c r="L368" s="92" t="s">
        <v>3570</v>
      </c>
      <c r="M368" s="92" t="s">
        <v>3571</v>
      </c>
      <c r="N368" s="92" t="s">
        <v>691</v>
      </c>
      <c r="O368" s="92" t="s">
        <v>3506</v>
      </c>
      <c r="P368" s="92" t="s">
        <v>153</v>
      </c>
      <c r="Q368" s="92" t="s">
        <v>3572</v>
      </c>
      <c r="R368" s="93" t="s">
        <v>20</v>
      </c>
      <c r="S368" s="93">
        <v>316790</v>
      </c>
      <c r="T368" s="90" t="s">
        <v>41</v>
      </c>
      <c r="U368" s="90" t="str">
        <f>VLOOKUP(I368,'[1]Removal Report'!$G$2:$I$1306,2,0)</f>
        <v>14-Jan-2026</v>
      </c>
      <c r="V368" s="90" t="str">
        <f>VLOOKUP(I368,'[1]Removal Report'!$G$2:$I$1306,3,0)</f>
        <v>MUHAMMAD.OWAIS</v>
      </c>
    </row>
    <row r="369" spans="1:22">
      <c r="A369" s="91">
        <v>368</v>
      </c>
      <c r="B369" s="91" t="s">
        <v>39</v>
      </c>
      <c r="C369" s="92" t="s">
        <v>3573</v>
      </c>
      <c r="D369" s="92" t="s">
        <v>671</v>
      </c>
      <c r="E369" s="92" t="s">
        <v>3574</v>
      </c>
      <c r="F369" s="92" t="s">
        <v>3575</v>
      </c>
      <c r="G369" s="92" t="s">
        <v>10</v>
      </c>
      <c r="H369" s="92" t="s">
        <v>3576</v>
      </c>
      <c r="I369" s="92" t="s">
        <v>3577</v>
      </c>
      <c r="J369" s="92"/>
      <c r="K369" s="92"/>
      <c r="L369" s="92" t="s">
        <v>2414</v>
      </c>
      <c r="M369" s="92" t="s">
        <v>3578</v>
      </c>
      <c r="N369" s="92" t="s">
        <v>2408</v>
      </c>
      <c r="O369" s="92" t="s">
        <v>1363</v>
      </c>
      <c r="P369" s="92" t="s">
        <v>153</v>
      </c>
      <c r="Q369" s="92" t="s">
        <v>3579</v>
      </c>
      <c r="R369" s="93" t="s">
        <v>20</v>
      </c>
      <c r="S369" s="93">
        <v>274009</v>
      </c>
      <c r="T369" s="90" t="s">
        <v>41</v>
      </c>
      <c r="U369" s="90" t="str">
        <f>VLOOKUP(I369,'[1]Removal Report'!$G$2:$I$1306,2,0)</f>
        <v>23-Jan-2026</v>
      </c>
      <c r="V369" s="90" t="str">
        <f>VLOOKUP(I369,'[1]Removal Report'!$G$2:$I$1306,3,0)</f>
        <v>MUHAMMAD.OWAIS</v>
      </c>
    </row>
    <row r="370" spans="1:22">
      <c r="A370" s="91">
        <v>369</v>
      </c>
      <c r="B370" s="91" t="s">
        <v>39</v>
      </c>
      <c r="C370" s="92" t="s">
        <v>3580</v>
      </c>
      <c r="D370" s="92" t="s">
        <v>682</v>
      </c>
      <c r="E370" s="92" t="s">
        <v>3581</v>
      </c>
      <c r="F370" s="92" t="s">
        <v>3582</v>
      </c>
      <c r="G370" s="92" t="s">
        <v>10</v>
      </c>
      <c r="H370" s="92" t="s">
        <v>3583</v>
      </c>
      <c r="I370" s="92" t="s">
        <v>3584</v>
      </c>
      <c r="J370" s="92"/>
      <c r="K370" s="92"/>
      <c r="L370" s="92" t="s">
        <v>3585</v>
      </c>
      <c r="M370" s="92" t="s">
        <v>2820</v>
      </c>
      <c r="N370" s="92" t="s">
        <v>733</v>
      </c>
      <c r="O370" s="92" t="s">
        <v>1363</v>
      </c>
      <c r="P370" s="92" t="s">
        <v>153</v>
      </c>
      <c r="Q370" s="92" t="s">
        <v>3586</v>
      </c>
      <c r="R370" s="93" t="s">
        <v>20</v>
      </c>
      <c r="S370" s="93">
        <v>328714</v>
      </c>
      <c r="T370" s="90" t="s">
        <v>41</v>
      </c>
      <c r="U370" s="90" t="str">
        <f>VLOOKUP(I370,'[1]Removal Report'!$G$2:$I$1306,2,0)</f>
        <v>21-Jan-2026</v>
      </c>
      <c r="V370" s="90" t="str">
        <f>VLOOKUP(I370,'[1]Removal Report'!$G$2:$I$1306,3,0)</f>
        <v>MUHAMMAD.OWAIS</v>
      </c>
    </row>
    <row r="371" spans="1:22">
      <c r="A371" s="91">
        <v>370</v>
      </c>
      <c r="B371" s="91" t="s">
        <v>39</v>
      </c>
      <c r="C371" s="92" t="s">
        <v>3587</v>
      </c>
      <c r="D371" s="92" t="s">
        <v>671</v>
      </c>
      <c r="E371" s="92" t="s">
        <v>3588</v>
      </c>
      <c r="F371" s="92" t="s">
        <v>135</v>
      </c>
      <c r="G371" s="92" t="s">
        <v>10</v>
      </c>
      <c r="H371" s="92" t="s">
        <v>3589</v>
      </c>
      <c r="I371" s="92" t="s">
        <v>3590</v>
      </c>
      <c r="J371" s="92"/>
      <c r="K371" s="92"/>
      <c r="L371" s="92" t="s">
        <v>3416</v>
      </c>
      <c r="M371" s="92" t="s">
        <v>3591</v>
      </c>
      <c r="N371" s="92" t="s">
        <v>764</v>
      </c>
      <c r="O371" s="92" t="s">
        <v>1363</v>
      </c>
      <c r="P371" s="92" t="s">
        <v>153</v>
      </c>
      <c r="Q371" s="92" t="s">
        <v>3592</v>
      </c>
      <c r="R371" s="93" t="s">
        <v>20</v>
      </c>
      <c r="S371" s="93">
        <v>145868</v>
      </c>
      <c r="T371" s="90" t="s">
        <v>41</v>
      </c>
      <c r="U371" s="90" t="str">
        <f>VLOOKUP(I371,'[1]Removal Report'!$G$2:$I$1306,2,0)</f>
        <v>25-Jan-2026</v>
      </c>
      <c r="V371" s="90" t="str">
        <f>VLOOKUP(I371,'[1]Removal Report'!$G$2:$I$1306,3,0)</f>
        <v>MUHAMMAD.OWAIS</v>
      </c>
    </row>
    <row r="372" spans="1:22">
      <c r="A372" s="91">
        <v>371</v>
      </c>
      <c r="B372" s="91" t="s">
        <v>39</v>
      </c>
      <c r="C372" s="92" t="s">
        <v>3593</v>
      </c>
      <c r="D372" s="92" t="s">
        <v>671</v>
      </c>
      <c r="E372" s="92" t="s">
        <v>3594</v>
      </c>
      <c r="F372" s="92" t="s">
        <v>3595</v>
      </c>
      <c r="G372" s="92" t="s">
        <v>10</v>
      </c>
      <c r="H372" s="92" t="s">
        <v>3596</v>
      </c>
      <c r="I372" s="92" t="s">
        <v>3597</v>
      </c>
      <c r="J372" s="92"/>
      <c r="K372" s="92"/>
      <c r="L372" s="92" t="s">
        <v>3598</v>
      </c>
      <c r="M372" s="92" t="s">
        <v>3599</v>
      </c>
      <c r="N372" s="92" t="s">
        <v>691</v>
      </c>
      <c r="O372" s="92" t="s">
        <v>692</v>
      </c>
      <c r="P372" s="92" t="s">
        <v>153</v>
      </c>
      <c r="Q372" s="92" t="s">
        <v>3600</v>
      </c>
      <c r="R372" s="93" t="s">
        <v>20</v>
      </c>
      <c r="S372" s="93">
        <v>145258</v>
      </c>
      <c r="T372" s="90" t="s">
        <v>41</v>
      </c>
      <c r="U372" s="90" t="str">
        <f>VLOOKUP(I372,'[1]Removal Report'!$G$2:$I$1306,2,0)</f>
        <v>24-Jan-2026</v>
      </c>
      <c r="V372" s="90" t="str">
        <f>VLOOKUP(I372,'[1]Removal Report'!$G$2:$I$1306,3,0)</f>
        <v>MUHAMMAD.OWAIS</v>
      </c>
    </row>
    <row r="373" spans="1:22">
      <c r="A373" s="91">
        <v>372</v>
      </c>
      <c r="B373" s="91" t="s">
        <v>39</v>
      </c>
      <c r="C373" s="92" t="s">
        <v>3601</v>
      </c>
      <c r="D373" s="92" t="s">
        <v>671</v>
      </c>
      <c r="E373" s="92" t="s">
        <v>3602</v>
      </c>
      <c r="F373" s="92" t="s">
        <v>164</v>
      </c>
      <c r="G373" s="92" t="s">
        <v>18</v>
      </c>
      <c r="H373" s="92" t="s">
        <v>3603</v>
      </c>
      <c r="I373" s="92" t="s">
        <v>3604</v>
      </c>
      <c r="J373" s="92"/>
      <c r="K373" s="92"/>
      <c r="L373" s="92" t="s">
        <v>3605</v>
      </c>
      <c r="M373" s="92" t="s">
        <v>1156</v>
      </c>
      <c r="N373" s="92" t="s">
        <v>813</v>
      </c>
      <c r="O373" s="92" t="s">
        <v>1363</v>
      </c>
      <c r="P373" s="92" t="s">
        <v>153</v>
      </c>
      <c r="Q373" s="92" t="s">
        <v>3606</v>
      </c>
      <c r="R373" s="93" t="s">
        <v>20</v>
      </c>
      <c r="S373" s="93">
        <v>142316</v>
      </c>
      <c r="T373" s="90" t="s">
        <v>41</v>
      </c>
      <c r="U373" s="90" t="str">
        <f>VLOOKUP(I373,'[1]Removal Report'!$G$2:$I$1306,2,0)</f>
        <v>19-Jan-2026</v>
      </c>
      <c r="V373" s="90" t="str">
        <f>VLOOKUP(I373,'[1]Removal Report'!$G$2:$I$1306,3,0)</f>
        <v>MUHAMMAD.OWAIS</v>
      </c>
    </row>
    <row r="374" spans="1:22">
      <c r="A374" s="91">
        <v>373</v>
      </c>
      <c r="B374" s="91" t="s">
        <v>39</v>
      </c>
      <c r="C374" s="92" t="s">
        <v>3607</v>
      </c>
      <c r="D374" s="92" t="s">
        <v>659</v>
      </c>
      <c r="E374" s="92" t="s">
        <v>3608</v>
      </c>
      <c r="F374" s="92" t="s">
        <v>3609</v>
      </c>
      <c r="G374" s="92" t="s">
        <v>4</v>
      </c>
      <c r="H374" s="92" t="s">
        <v>3610</v>
      </c>
      <c r="I374" s="92" t="s">
        <v>3611</v>
      </c>
      <c r="J374" s="92"/>
      <c r="K374" s="92"/>
      <c r="L374" s="92" t="s">
        <v>3612</v>
      </c>
      <c r="M374" s="92" t="s">
        <v>3613</v>
      </c>
      <c r="N374" s="92" t="s">
        <v>666</v>
      </c>
      <c r="O374" s="92" t="s">
        <v>1363</v>
      </c>
      <c r="P374" s="92" t="s">
        <v>153</v>
      </c>
      <c r="Q374" s="92" t="s">
        <v>3614</v>
      </c>
      <c r="R374" s="93" t="s">
        <v>20</v>
      </c>
      <c r="S374" s="93">
        <v>285161</v>
      </c>
      <c r="T374" s="90" t="s">
        <v>41</v>
      </c>
      <c r="U374" s="90" t="str">
        <f>VLOOKUP(I374,'[1]Removal Report'!$G$2:$I$1306,2,0)</f>
        <v>14-Jan-2026</v>
      </c>
      <c r="V374" s="90" t="str">
        <f>VLOOKUP(I374,'[1]Removal Report'!$G$2:$I$1306,3,0)</f>
        <v>MUHAMMAD.OWAIS</v>
      </c>
    </row>
    <row r="375" spans="1:22">
      <c r="A375" s="91">
        <v>374</v>
      </c>
      <c r="B375" s="91" t="s">
        <v>39</v>
      </c>
      <c r="C375" s="92" t="s">
        <v>3615</v>
      </c>
      <c r="D375" s="92" t="s">
        <v>1585</v>
      </c>
      <c r="E375" s="92" t="s">
        <v>3616</v>
      </c>
      <c r="F375" s="92" t="s">
        <v>3617</v>
      </c>
      <c r="G375" s="92" t="s">
        <v>4</v>
      </c>
      <c r="H375" s="92" t="s">
        <v>3618</v>
      </c>
      <c r="I375" s="92" t="s">
        <v>3619</v>
      </c>
      <c r="J375" s="92"/>
      <c r="K375" s="92"/>
      <c r="L375" s="92" t="s">
        <v>3620</v>
      </c>
      <c r="M375" s="92" t="s">
        <v>3621</v>
      </c>
      <c r="N375" s="92" t="s">
        <v>764</v>
      </c>
      <c r="O375" s="92" t="s">
        <v>1363</v>
      </c>
      <c r="P375" s="92" t="s">
        <v>153</v>
      </c>
      <c r="Q375" s="92" t="s">
        <v>3622</v>
      </c>
      <c r="R375" s="93" t="s">
        <v>20</v>
      </c>
      <c r="S375" s="93">
        <v>268550</v>
      </c>
      <c r="T375" s="90" t="s">
        <v>41</v>
      </c>
      <c r="U375" s="90" t="str">
        <f>VLOOKUP(I375,'[1]Removal Report'!$G$2:$I$1306,2,0)</f>
        <v>19-Jan-2026</v>
      </c>
      <c r="V375" s="90" t="str">
        <f>VLOOKUP(I375,'[1]Removal Report'!$G$2:$I$1306,3,0)</f>
        <v>MUHAMMAD.OWAIS</v>
      </c>
    </row>
    <row r="376" spans="1:22">
      <c r="A376" s="91">
        <v>375</v>
      </c>
      <c r="B376" s="91" t="s">
        <v>39</v>
      </c>
      <c r="C376" s="92" t="s">
        <v>3623</v>
      </c>
      <c r="D376" s="92" t="s">
        <v>682</v>
      </c>
      <c r="E376" s="92" t="s">
        <v>3624</v>
      </c>
      <c r="F376" s="92" t="s">
        <v>3625</v>
      </c>
      <c r="G376" s="92" t="s">
        <v>10</v>
      </c>
      <c r="H376" s="92" t="s">
        <v>3626</v>
      </c>
      <c r="I376" s="92" t="s">
        <v>3627</v>
      </c>
      <c r="J376" s="92"/>
      <c r="K376" s="92"/>
      <c r="L376" s="92" t="s">
        <v>3628</v>
      </c>
      <c r="M376" s="92" t="s">
        <v>3629</v>
      </c>
      <c r="N376" s="92" t="s">
        <v>666</v>
      </c>
      <c r="O376" s="92" t="s">
        <v>910</v>
      </c>
      <c r="P376" s="92" t="s">
        <v>153</v>
      </c>
      <c r="Q376" s="92" t="s">
        <v>3630</v>
      </c>
      <c r="R376" s="93" t="s">
        <v>20</v>
      </c>
      <c r="S376" s="93">
        <v>325532</v>
      </c>
      <c r="T376" s="90" t="s">
        <v>41</v>
      </c>
      <c r="U376" s="90" t="str">
        <f>VLOOKUP(I376,'[1]Removal Report'!$G$2:$I$1306,2,0)</f>
        <v>15-Jan-2026</v>
      </c>
      <c r="V376" s="90" t="str">
        <f>VLOOKUP(I376,'[1]Removal Report'!$G$2:$I$1306,3,0)</f>
        <v>MUHAMMAD.OWAIS</v>
      </c>
    </row>
    <row r="377" spans="1:22">
      <c r="A377" s="91">
        <v>376</v>
      </c>
      <c r="B377" s="91" t="s">
        <v>39</v>
      </c>
      <c r="C377" s="92" t="s">
        <v>3631</v>
      </c>
      <c r="D377" s="92" t="s">
        <v>659</v>
      </c>
      <c r="E377" s="92" t="s">
        <v>3632</v>
      </c>
      <c r="F377" s="92" t="s">
        <v>1059</v>
      </c>
      <c r="G377" s="92" t="s">
        <v>209</v>
      </c>
      <c r="H377" s="92" t="s">
        <v>3633</v>
      </c>
      <c r="I377" s="92" t="s">
        <v>3634</v>
      </c>
      <c r="J377" s="92"/>
      <c r="K377" s="92"/>
      <c r="L377" s="92" t="s">
        <v>2691</v>
      </c>
      <c r="M377" s="92" t="s">
        <v>1291</v>
      </c>
      <c r="N377" s="92" t="s">
        <v>691</v>
      </c>
      <c r="O377" s="92" t="s">
        <v>1065</v>
      </c>
      <c r="P377" s="92" t="s">
        <v>153</v>
      </c>
      <c r="Q377" s="92" t="s">
        <v>3635</v>
      </c>
      <c r="R377" s="93" t="s">
        <v>20</v>
      </c>
      <c r="S377" s="93">
        <v>287800</v>
      </c>
      <c r="T377" s="90" t="s">
        <v>41</v>
      </c>
      <c r="U377" s="90" t="str">
        <f>VLOOKUP(I377,'[1]Removal Report'!$G$2:$I$1306,2,0)</f>
        <v>12-Jan-2026</v>
      </c>
      <c r="V377" s="90" t="str">
        <f>VLOOKUP(I377,'[1]Removal Report'!$G$2:$I$1306,3,0)</f>
        <v>MUHAMMAD.OWAIS</v>
      </c>
    </row>
    <row r="378" spans="1:22">
      <c r="A378" s="91">
        <v>377</v>
      </c>
      <c r="B378" s="91" t="s">
        <v>39</v>
      </c>
      <c r="C378" s="92" t="s">
        <v>3636</v>
      </c>
      <c r="D378" s="92" t="s">
        <v>671</v>
      </c>
      <c r="E378" s="92" t="s">
        <v>3637</v>
      </c>
      <c r="F378" s="92" t="s">
        <v>1059</v>
      </c>
      <c r="G378" s="92" t="s">
        <v>209</v>
      </c>
      <c r="H378" s="92" t="s">
        <v>3638</v>
      </c>
      <c r="I378" s="92" t="s">
        <v>3639</v>
      </c>
      <c r="J378" s="92"/>
      <c r="K378" s="92"/>
      <c r="L378" s="92" t="s">
        <v>1062</v>
      </c>
      <c r="M378" s="92" t="s">
        <v>3640</v>
      </c>
      <c r="N378" s="92" t="s">
        <v>691</v>
      </c>
      <c r="O378" s="92" t="s">
        <v>1065</v>
      </c>
      <c r="P378" s="92" t="s">
        <v>153</v>
      </c>
      <c r="Q378" s="92" t="s">
        <v>3641</v>
      </c>
      <c r="R378" s="93" t="s">
        <v>20</v>
      </c>
      <c r="S378" s="93">
        <v>286410</v>
      </c>
      <c r="T378" s="90" t="s">
        <v>41</v>
      </c>
      <c r="U378" s="90" t="str">
        <f>VLOOKUP(I378,'[1]Removal Report'!$G$2:$I$1306,2,0)</f>
        <v>10-Jan-2026</v>
      </c>
      <c r="V378" s="90" t="str">
        <f>VLOOKUP(I378,'[1]Removal Report'!$G$2:$I$1306,3,0)</f>
        <v>MUHAMMAD.OWAIS</v>
      </c>
    </row>
    <row r="379" spans="1:22">
      <c r="A379" s="91">
        <v>378</v>
      </c>
      <c r="B379" s="91" t="s">
        <v>39</v>
      </c>
      <c r="C379" s="92" t="s">
        <v>3642</v>
      </c>
      <c r="D379" s="92" t="s">
        <v>671</v>
      </c>
      <c r="E379" s="92" t="s">
        <v>3643</v>
      </c>
      <c r="F379" s="92" t="s">
        <v>3644</v>
      </c>
      <c r="G379" s="92" t="s">
        <v>4</v>
      </c>
      <c r="H379" s="92" t="s">
        <v>3645</v>
      </c>
      <c r="I379" s="92" t="s">
        <v>3646</v>
      </c>
      <c r="J379" s="92"/>
      <c r="K379" s="92"/>
      <c r="L379" s="92" t="s">
        <v>3647</v>
      </c>
      <c r="M379" s="92" t="s">
        <v>3648</v>
      </c>
      <c r="N379" s="92" t="s">
        <v>733</v>
      </c>
      <c r="O379" s="92" t="s">
        <v>1363</v>
      </c>
      <c r="P379" s="92" t="s">
        <v>153</v>
      </c>
      <c r="Q379" s="92" t="s">
        <v>3649</v>
      </c>
      <c r="R379" s="93" t="s">
        <v>20</v>
      </c>
      <c r="S379" s="93">
        <v>144115</v>
      </c>
      <c r="T379" s="90" t="s">
        <v>41</v>
      </c>
      <c r="U379" s="90" t="str">
        <f>VLOOKUP(I379,'[1]Removal Report'!$G$2:$I$1306,2,0)</f>
        <v>12-Jan-2026</v>
      </c>
      <c r="V379" s="90" t="str">
        <f>VLOOKUP(I379,'[1]Removal Report'!$G$2:$I$1306,3,0)</f>
        <v>MUHAMMAD.OWAIS</v>
      </c>
    </row>
    <row r="380" spans="1:22">
      <c r="A380" s="91">
        <v>379</v>
      </c>
      <c r="B380" s="91" t="s">
        <v>39</v>
      </c>
      <c r="C380" s="92" t="s">
        <v>3650</v>
      </c>
      <c r="D380" s="92" t="s">
        <v>659</v>
      </c>
      <c r="E380" s="92" t="s">
        <v>3651</v>
      </c>
      <c r="F380" s="92" t="s">
        <v>3652</v>
      </c>
      <c r="G380" s="92" t="s">
        <v>18</v>
      </c>
      <c r="H380" s="92" t="s">
        <v>3653</v>
      </c>
      <c r="I380" s="92" t="s">
        <v>3654</v>
      </c>
      <c r="J380" s="92"/>
      <c r="K380" s="92"/>
      <c r="L380" s="92" t="s">
        <v>1005</v>
      </c>
      <c r="M380" s="92" t="s">
        <v>3655</v>
      </c>
      <c r="N380" s="92" t="s">
        <v>794</v>
      </c>
      <c r="O380" s="92" t="s">
        <v>1363</v>
      </c>
      <c r="P380" s="92" t="s">
        <v>153</v>
      </c>
      <c r="Q380" s="92" t="s">
        <v>3656</v>
      </c>
      <c r="R380" s="93" t="s">
        <v>20</v>
      </c>
      <c r="S380" s="93">
        <v>332361</v>
      </c>
      <c r="T380" s="90" t="s">
        <v>41</v>
      </c>
      <c r="U380" s="90" t="str">
        <f>VLOOKUP(I380,'[1]Removal Report'!$G$2:$I$1306,2,0)</f>
        <v>5-Jan-2026</v>
      </c>
      <c r="V380" s="90" t="str">
        <f>VLOOKUP(I380,'[1]Removal Report'!$G$2:$I$1306,3,0)</f>
        <v>MUHAMMAD.OWAIS</v>
      </c>
    </row>
    <row r="381" spans="1:22">
      <c r="A381" s="91">
        <v>380</v>
      </c>
      <c r="B381" s="91" t="s">
        <v>39</v>
      </c>
      <c r="C381" s="92" t="s">
        <v>3657</v>
      </c>
      <c r="D381" s="92" t="s">
        <v>671</v>
      </c>
      <c r="E381" s="92" t="s">
        <v>3658</v>
      </c>
      <c r="F381" s="92" t="s">
        <v>127</v>
      </c>
      <c r="G381" s="92" t="s">
        <v>18</v>
      </c>
      <c r="H381" s="92" t="s">
        <v>3659</v>
      </c>
      <c r="I381" s="92" t="s">
        <v>3660</v>
      </c>
      <c r="J381" s="92"/>
      <c r="K381" s="92"/>
      <c r="L381" s="92" t="s">
        <v>3661</v>
      </c>
      <c r="M381" s="92" t="s">
        <v>3662</v>
      </c>
      <c r="N381" s="92" t="s">
        <v>764</v>
      </c>
      <c r="O381" s="92" t="s">
        <v>1363</v>
      </c>
      <c r="P381" s="92" t="s">
        <v>153</v>
      </c>
      <c r="Q381" s="92" t="s">
        <v>3663</v>
      </c>
      <c r="R381" s="93" t="s">
        <v>20</v>
      </c>
      <c r="S381" s="93">
        <v>241847</v>
      </c>
      <c r="T381" s="90" t="s">
        <v>41</v>
      </c>
      <c r="U381" s="90" t="str">
        <f>VLOOKUP(I381,'[1]Removal Report'!$G$2:$I$1306,2,0)</f>
        <v>29-Jan-2026</v>
      </c>
      <c r="V381" s="90" t="str">
        <f>VLOOKUP(I381,'[1]Removal Report'!$G$2:$I$1306,3,0)</f>
        <v>MUHAMMAD.OWAIS</v>
      </c>
    </row>
    <row r="382" spans="1:22">
      <c r="A382" s="91">
        <v>381</v>
      </c>
      <c r="B382" s="91" t="s">
        <v>39</v>
      </c>
      <c r="C382" s="92" t="s">
        <v>3664</v>
      </c>
      <c r="D382" s="92" t="s">
        <v>671</v>
      </c>
      <c r="E382" s="92" t="s">
        <v>3665</v>
      </c>
      <c r="F382" s="92" t="s">
        <v>3666</v>
      </c>
      <c r="G382" s="92" t="s">
        <v>4</v>
      </c>
      <c r="H382" s="92" t="s">
        <v>3667</v>
      </c>
      <c r="I382" s="92" t="s">
        <v>3668</v>
      </c>
      <c r="J382" s="92"/>
      <c r="K382" s="92"/>
      <c r="L382" s="92" t="s">
        <v>3669</v>
      </c>
      <c r="M382" s="92" t="s">
        <v>3670</v>
      </c>
      <c r="N382" s="92" t="s">
        <v>666</v>
      </c>
      <c r="O382" s="92" t="s">
        <v>1363</v>
      </c>
      <c r="P382" s="92" t="s">
        <v>153</v>
      </c>
      <c r="Q382" s="92" t="s">
        <v>3671</v>
      </c>
      <c r="R382" s="93" t="s">
        <v>20</v>
      </c>
      <c r="S382" s="93">
        <v>354322</v>
      </c>
      <c r="T382" s="90" t="s">
        <v>41</v>
      </c>
      <c r="U382" s="90" t="str">
        <f>VLOOKUP(I382,'[1]Removal Report'!$G$2:$I$1306,2,0)</f>
        <v>24-Jan-2026</v>
      </c>
      <c r="V382" s="90" t="str">
        <f>VLOOKUP(I382,'[1]Removal Report'!$G$2:$I$1306,3,0)</f>
        <v>MUHAMMAD.OWAIS</v>
      </c>
    </row>
    <row r="383" spans="1:22">
      <c r="A383" s="91">
        <v>382</v>
      </c>
      <c r="B383" s="91" t="s">
        <v>39</v>
      </c>
      <c r="C383" s="92" t="s">
        <v>3672</v>
      </c>
      <c r="D383" s="92" t="s">
        <v>682</v>
      </c>
      <c r="E383" s="92" t="s">
        <v>3673</v>
      </c>
      <c r="F383" s="92" t="s">
        <v>3674</v>
      </c>
      <c r="G383" s="92" t="s">
        <v>18</v>
      </c>
      <c r="H383" s="92" t="s">
        <v>3675</v>
      </c>
      <c r="I383" s="92" t="s">
        <v>3676</v>
      </c>
      <c r="J383" s="92"/>
      <c r="K383" s="92"/>
      <c r="L383" s="92" t="s">
        <v>3677</v>
      </c>
      <c r="M383" s="92" t="s">
        <v>3678</v>
      </c>
      <c r="N383" s="92" t="s">
        <v>764</v>
      </c>
      <c r="O383" s="92" t="s">
        <v>1363</v>
      </c>
      <c r="P383" s="92" t="s">
        <v>153</v>
      </c>
      <c r="Q383" s="92" t="s">
        <v>3679</v>
      </c>
      <c r="R383" s="93" t="s">
        <v>20</v>
      </c>
      <c r="S383" s="93">
        <v>242905</v>
      </c>
      <c r="T383" s="90" t="s">
        <v>41</v>
      </c>
      <c r="U383" s="90" t="str">
        <f>VLOOKUP(I383,'[1]Removal Report'!$G$2:$I$1306,2,0)</f>
        <v>27-Jan-2026</v>
      </c>
      <c r="V383" s="90" t="str">
        <f>VLOOKUP(I383,'[1]Removal Report'!$G$2:$I$1306,3,0)</f>
        <v>MUHAMMAD.OWAIS</v>
      </c>
    </row>
    <row r="384" spans="1:22">
      <c r="A384" s="91">
        <v>383</v>
      </c>
      <c r="B384" s="91" t="s">
        <v>39</v>
      </c>
      <c r="C384" s="92" t="s">
        <v>3680</v>
      </c>
      <c r="D384" s="92" t="s">
        <v>682</v>
      </c>
      <c r="E384" s="92" t="s">
        <v>3681</v>
      </c>
      <c r="F384" s="92" t="s">
        <v>3682</v>
      </c>
      <c r="G384" s="92" t="s">
        <v>1647</v>
      </c>
      <c r="H384" s="92" t="s">
        <v>3683</v>
      </c>
      <c r="I384" s="92" t="s">
        <v>3684</v>
      </c>
      <c r="J384" s="92"/>
      <c r="K384" s="92"/>
      <c r="L384" s="92" t="s">
        <v>3685</v>
      </c>
      <c r="M384" s="92" t="s">
        <v>3686</v>
      </c>
      <c r="N384" s="92" t="s">
        <v>666</v>
      </c>
      <c r="O384" s="92" t="s">
        <v>1363</v>
      </c>
      <c r="P384" s="92" t="s">
        <v>153</v>
      </c>
      <c r="Q384" s="92" t="s">
        <v>3687</v>
      </c>
      <c r="R384" s="93" t="s">
        <v>20</v>
      </c>
      <c r="S384" s="93">
        <v>244125</v>
      </c>
      <c r="T384" s="90" t="s">
        <v>41</v>
      </c>
      <c r="U384" s="90" t="str">
        <f>VLOOKUP(I384,'[1]Removal Report'!$G$2:$I$1306,2,0)</f>
        <v>22-Jan-2026</v>
      </c>
      <c r="V384" s="90" t="str">
        <f>VLOOKUP(I384,'[1]Removal Report'!$G$2:$I$1306,3,0)</f>
        <v>MUHAMMAD.OWAIS</v>
      </c>
    </row>
    <row r="385" spans="1:23">
      <c r="A385" s="91">
        <v>384</v>
      </c>
      <c r="B385" s="91" t="s">
        <v>39</v>
      </c>
      <c r="C385" s="92" t="s">
        <v>3688</v>
      </c>
      <c r="D385" s="92" t="s">
        <v>682</v>
      </c>
      <c r="E385" s="92" t="s">
        <v>3689</v>
      </c>
      <c r="F385" s="92" t="s">
        <v>3690</v>
      </c>
      <c r="G385" s="92" t="s">
        <v>10</v>
      </c>
      <c r="H385" s="92" t="s">
        <v>3691</v>
      </c>
      <c r="I385" s="92" t="s">
        <v>3692</v>
      </c>
      <c r="J385" s="92"/>
      <c r="K385" s="92"/>
      <c r="L385" s="92" t="s">
        <v>3693</v>
      </c>
      <c r="M385" s="92" t="s">
        <v>3694</v>
      </c>
      <c r="N385" s="92" t="s">
        <v>666</v>
      </c>
      <c r="O385" s="92" t="s">
        <v>1363</v>
      </c>
      <c r="P385" s="92" t="s">
        <v>153</v>
      </c>
      <c r="Q385" s="92" t="s">
        <v>3695</v>
      </c>
      <c r="R385" s="93" t="s">
        <v>20</v>
      </c>
      <c r="S385" s="93">
        <v>242678</v>
      </c>
      <c r="T385" s="90" t="s">
        <v>41</v>
      </c>
      <c r="U385" s="90" t="str">
        <f>VLOOKUP(I385,'[1]Removal Report'!$G$2:$I$1306,2,0)</f>
        <v>24-Jan-2026</v>
      </c>
      <c r="V385" s="90" t="str">
        <f>VLOOKUP(I385,'[1]Removal Report'!$G$2:$I$1306,3,0)</f>
        <v>MUHAMMAD.OWAIS</v>
      </c>
    </row>
    <row r="386" spans="1:23">
      <c r="A386" s="91">
        <v>385</v>
      </c>
      <c r="B386" s="91" t="s">
        <v>39</v>
      </c>
      <c r="C386" s="92" t="s">
        <v>3696</v>
      </c>
      <c r="D386" s="92" t="s">
        <v>671</v>
      </c>
      <c r="E386" s="92" t="s">
        <v>3697</v>
      </c>
      <c r="F386" s="92" t="s">
        <v>1059</v>
      </c>
      <c r="G386" s="92" t="s">
        <v>209</v>
      </c>
      <c r="H386" s="92" t="s">
        <v>3698</v>
      </c>
      <c r="I386" s="92" t="s">
        <v>3699</v>
      </c>
      <c r="J386" s="92"/>
      <c r="K386" s="92"/>
      <c r="L386" s="92" t="s">
        <v>1062</v>
      </c>
      <c r="M386" s="92" t="s">
        <v>3700</v>
      </c>
      <c r="N386" s="92" t="s">
        <v>691</v>
      </c>
      <c r="O386" s="92" t="s">
        <v>1065</v>
      </c>
      <c r="P386" s="92" t="s">
        <v>153</v>
      </c>
      <c r="Q386" s="92" t="s">
        <v>3701</v>
      </c>
      <c r="R386" s="93" t="s">
        <v>20</v>
      </c>
      <c r="S386" s="93">
        <v>286411</v>
      </c>
      <c r="T386" s="90" t="s">
        <v>41</v>
      </c>
      <c r="U386" s="90" t="str">
        <f>VLOOKUP(I386,'[1]Removal Report'!$G$2:$I$1306,2,0)</f>
        <v>10-Jan-2026</v>
      </c>
      <c r="V386" s="90" t="str">
        <f>VLOOKUP(I386,'[1]Removal Report'!$G$2:$I$1306,3,0)</f>
        <v>MUHAMMAD.OWAIS</v>
      </c>
    </row>
    <row r="387" spans="1:23">
      <c r="A387" s="91">
        <v>386</v>
      </c>
      <c r="B387" s="91" t="s">
        <v>39</v>
      </c>
      <c r="C387" s="92" t="s">
        <v>3702</v>
      </c>
      <c r="D387" s="92" t="s">
        <v>855</v>
      </c>
      <c r="E387" s="92" t="s">
        <v>3703</v>
      </c>
      <c r="F387" s="92" t="s">
        <v>1059</v>
      </c>
      <c r="G387" s="92" t="s">
        <v>209</v>
      </c>
      <c r="H387" s="92" t="s">
        <v>3704</v>
      </c>
      <c r="I387" s="92" t="s">
        <v>3705</v>
      </c>
      <c r="J387" s="92"/>
      <c r="K387" s="92"/>
      <c r="L387" s="92" t="s">
        <v>2691</v>
      </c>
      <c r="M387" s="92" t="s">
        <v>3706</v>
      </c>
      <c r="N387" s="92" t="s">
        <v>691</v>
      </c>
      <c r="O387" s="92" t="s">
        <v>1065</v>
      </c>
      <c r="P387" s="92" t="s">
        <v>153</v>
      </c>
      <c r="Q387" s="92" t="s">
        <v>3707</v>
      </c>
      <c r="R387" s="93" t="s">
        <v>20</v>
      </c>
      <c r="S387" s="93">
        <v>287799</v>
      </c>
      <c r="T387" s="90" t="s">
        <v>41</v>
      </c>
      <c r="U387" s="90" t="str">
        <f>VLOOKUP(I387,'[1]Removal Report'!$G$2:$I$1306,2,0)</f>
        <v>12-Jan-2026</v>
      </c>
      <c r="V387" s="90" t="str">
        <f>VLOOKUP(I387,'[1]Removal Report'!$G$2:$I$1306,3,0)</f>
        <v>MUHAMMAD.OWAIS</v>
      </c>
    </row>
    <row r="388" spans="1:23">
      <c r="A388" s="91">
        <v>387</v>
      </c>
      <c r="B388" s="91" t="s">
        <v>39</v>
      </c>
      <c r="C388" s="92" t="s">
        <v>3708</v>
      </c>
      <c r="D388" s="92" t="s">
        <v>659</v>
      </c>
      <c r="E388" s="92" t="s">
        <v>3709</v>
      </c>
      <c r="F388" s="92" t="s">
        <v>1059</v>
      </c>
      <c r="G388" s="92" t="s">
        <v>209</v>
      </c>
      <c r="H388" s="92" t="s">
        <v>3710</v>
      </c>
      <c r="I388" s="92" t="s">
        <v>3711</v>
      </c>
      <c r="J388" s="92"/>
      <c r="K388" s="92"/>
      <c r="L388" s="92" t="s">
        <v>1452</v>
      </c>
      <c r="M388" s="92" t="s">
        <v>3712</v>
      </c>
      <c r="N388" s="92" t="s">
        <v>691</v>
      </c>
      <c r="O388" s="92" t="s">
        <v>1065</v>
      </c>
      <c r="P388" s="92" t="s">
        <v>153</v>
      </c>
      <c r="Q388" s="92" t="s">
        <v>3713</v>
      </c>
      <c r="R388" s="93" t="s">
        <v>20</v>
      </c>
      <c r="S388" s="93">
        <v>287806</v>
      </c>
      <c r="T388" s="90" t="s">
        <v>41</v>
      </c>
      <c r="U388" s="90" t="str">
        <f>VLOOKUP(I388,'[1]Removal Report'!$G$2:$I$1306,2,0)</f>
        <v>12-Jan-2026</v>
      </c>
      <c r="V388" s="90" t="str">
        <f>VLOOKUP(I388,'[1]Removal Report'!$G$2:$I$1306,3,0)</f>
        <v>MUHAMMAD.OWAIS</v>
      </c>
    </row>
    <row r="389" spans="1:23">
      <c r="A389" s="91">
        <v>388</v>
      </c>
      <c r="B389" s="91" t="s">
        <v>39</v>
      </c>
      <c r="C389" s="92" t="s">
        <v>3714</v>
      </c>
      <c r="D389" s="92" t="s">
        <v>682</v>
      </c>
      <c r="E389" s="92" t="s">
        <v>3715</v>
      </c>
      <c r="F389" s="92" t="s">
        <v>3716</v>
      </c>
      <c r="G389" s="92" t="s">
        <v>18</v>
      </c>
      <c r="H389" s="92" t="s">
        <v>3717</v>
      </c>
      <c r="I389" s="92" t="s">
        <v>3715</v>
      </c>
      <c r="J389" s="92"/>
      <c r="K389" s="92"/>
      <c r="L389" s="92" t="s">
        <v>3718</v>
      </c>
      <c r="M389" s="92" t="s">
        <v>3719</v>
      </c>
      <c r="N389" s="92" t="s">
        <v>666</v>
      </c>
      <c r="O389" s="92" t="s">
        <v>1363</v>
      </c>
      <c r="P389" s="92" t="s">
        <v>153</v>
      </c>
      <c r="Q389" s="92" t="s">
        <v>3720</v>
      </c>
      <c r="R389" s="93" t="s">
        <v>20</v>
      </c>
      <c r="S389" s="93">
        <v>299485</v>
      </c>
      <c r="T389" s="90" t="s">
        <v>41</v>
      </c>
      <c r="U389" s="90" t="str">
        <f>VLOOKUP(I389,'[1]Removal Report'!$G$2:$I$1306,2,0)</f>
        <v>15-Jan-2026</v>
      </c>
      <c r="V389" s="90" t="str">
        <f>VLOOKUP(I389,'[1]Removal Report'!$G$2:$I$1306,3,0)</f>
        <v>MUHAMMAD.OWAIS</v>
      </c>
    </row>
    <row r="390" spans="1:23">
      <c r="A390" s="91">
        <v>389</v>
      </c>
      <c r="B390" s="91" t="s">
        <v>39</v>
      </c>
      <c r="C390" s="92" t="s">
        <v>3721</v>
      </c>
      <c r="D390" s="92" t="s">
        <v>682</v>
      </c>
      <c r="E390" s="92" t="s">
        <v>3722</v>
      </c>
      <c r="F390" s="92" t="s">
        <v>3723</v>
      </c>
      <c r="G390" s="92" t="s">
        <v>10</v>
      </c>
      <c r="H390" s="92" t="s">
        <v>3724</v>
      </c>
      <c r="I390" s="92" t="s">
        <v>3725</v>
      </c>
      <c r="J390" s="92"/>
      <c r="K390" s="92"/>
      <c r="L390" s="92" t="s">
        <v>3726</v>
      </c>
      <c r="M390" s="92" t="s">
        <v>3727</v>
      </c>
      <c r="N390" s="92" t="s">
        <v>1387</v>
      </c>
      <c r="O390" s="92" t="s">
        <v>1363</v>
      </c>
      <c r="P390" s="92" t="s">
        <v>153</v>
      </c>
      <c r="Q390" s="92" t="s">
        <v>3728</v>
      </c>
      <c r="R390" s="93" t="s">
        <v>20</v>
      </c>
      <c r="S390" s="93">
        <v>324591</v>
      </c>
      <c r="T390" s="90" t="s">
        <v>41</v>
      </c>
      <c r="U390" s="90" t="str">
        <f>VLOOKUP(I390,'[1]Removal Report'!$G$2:$I$1306,2,0)</f>
        <v>12-Jan-2026</v>
      </c>
      <c r="V390" s="90" t="str">
        <f>VLOOKUP(I390,'[1]Removal Report'!$G$2:$I$1306,3,0)</f>
        <v>MUHAMMAD.OWAIS</v>
      </c>
    </row>
    <row r="391" spans="1:23">
      <c r="A391" s="91">
        <v>390</v>
      </c>
      <c r="B391" s="91" t="s">
        <v>39</v>
      </c>
      <c r="C391" s="92" t="s">
        <v>3729</v>
      </c>
      <c r="D391" s="92" t="s">
        <v>1311</v>
      </c>
      <c r="E391" s="92" t="s">
        <v>3730</v>
      </c>
      <c r="F391" s="92" t="s">
        <v>3731</v>
      </c>
      <c r="G391" s="92" t="s">
        <v>4</v>
      </c>
      <c r="H391" s="92" t="s">
        <v>3732</v>
      </c>
      <c r="I391" s="92" t="s">
        <v>3733</v>
      </c>
      <c r="J391" s="92"/>
      <c r="K391" s="92"/>
      <c r="L391" s="92" t="s">
        <v>3734</v>
      </c>
      <c r="M391" s="92" t="s">
        <v>3735</v>
      </c>
      <c r="N391" s="92" t="s">
        <v>666</v>
      </c>
      <c r="O391" s="92" t="s">
        <v>1363</v>
      </c>
      <c r="P391" s="92" t="s">
        <v>153</v>
      </c>
      <c r="Q391" s="92" t="s">
        <v>3736</v>
      </c>
      <c r="R391" s="93" t="s">
        <v>20</v>
      </c>
      <c r="S391" s="93">
        <v>352526</v>
      </c>
      <c r="T391" s="90" t="s">
        <v>42</v>
      </c>
      <c r="U391" s="90" t="s">
        <v>16</v>
      </c>
      <c r="V391" s="90" t="s">
        <v>16</v>
      </c>
      <c r="W391" s="90" t="s">
        <v>10553</v>
      </c>
    </row>
    <row r="392" spans="1:23">
      <c r="A392" s="91">
        <v>391</v>
      </c>
      <c r="B392" s="91" t="s">
        <v>39</v>
      </c>
      <c r="C392" s="92" t="s">
        <v>3737</v>
      </c>
      <c r="D392" s="92" t="s">
        <v>671</v>
      </c>
      <c r="E392" s="92" t="s">
        <v>3738</v>
      </c>
      <c r="F392" s="92" t="s">
        <v>236</v>
      </c>
      <c r="G392" s="92" t="s">
        <v>10</v>
      </c>
      <c r="H392" s="92" t="s">
        <v>3739</v>
      </c>
      <c r="I392" s="92" t="s">
        <v>3740</v>
      </c>
      <c r="J392" s="92"/>
      <c r="K392" s="92"/>
      <c r="L392" s="92" t="s">
        <v>3741</v>
      </c>
      <c r="M392" s="92" t="s">
        <v>3742</v>
      </c>
      <c r="N392" s="92" t="s">
        <v>691</v>
      </c>
      <c r="O392" s="92" t="s">
        <v>3506</v>
      </c>
      <c r="P392" s="92" t="s">
        <v>153</v>
      </c>
      <c r="Q392" s="92" t="s">
        <v>3743</v>
      </c>
      <c r="R392" s="93" t="s">
        <v>20</v>
      </c>
      <c r="S392" s="93">
        <v>298809</v>
      </c>
      <c r="T392" s="90" t="s">
        <v>41</v>
      </c>
      <c r="U392" s="90" t="str">
        <f>VLOOKUP(I392,'[1]Removal Report'!$G$2:$I$1306,2,0)</f>
        <v>30-Jan-2026</v>
      </c>
      <c r="V392" s="90" t="str">
        <f>VLOOKUP(I392,'[1]Removal Report'!$G$2:$I$1306,3,0)</f>
        <v>MUHAMMAD.OWAIS</v>
      </c>
    </row>
    <row r="393" spans="1:23">
      <c r="A393" s="91">
        <v>392</v>
      </c>
      <c r="B393" s="91" t="s">
        <v>39</v>
      </c>
      <c r="C393" s="92" t="s">
        <v>3744</v>
      </c>
      <c r="D393" s="92" t="s">
        <v>682</v>
      </c>
      <c r="E393" s="92" t="s">
        <v>3745</v>
      </c>
      <c r="F393" s="92" t="s">
        <v>3746</v>
      </c>
      <c r="G393" s="92" t="s">
        <v>10</v>
      </c>
      <c r="H393" s="92" t="s">
        <v>3747</v>
      </c>
      <c r="I393" s="92" t="s">
        <v>3748</v>
      </c>
      <c r="J393" s="92"/>
      <c r="K393" s="92"/>
      <c r="L393" s="92" t="s">
        <v>3749</v>
      </c>
      <c r="M393" s="92" t="s">
        <v>3750</v>
      </c>
      <c r="N393" s="92" t="s">
        <v>691</v>
      </c>
      <c r="O393" s="92" t="s">
        <v>3506</v>
      </c>
      <c r="P393" s="92" t="s">
        <v>153</v>
      </c>
      <c r="Q393" s="92" t="s">
        <v>3751</v>
      </c>
      <c r="R393" s="93" t="s">
        <v>20</v>
      </c>
      <c r="S393" s="93">
        <v>270642</v>
      </c>
      <c r="T393" s="90" t="s">
        <v>41</v>
      </c>
      <c r="U393" s="90" t="str">
        <f>VLOOKUP(I393,'[1]Removal Report'!$G$2:$I$1306,2,0)</f>
        <v>30-Jan-2026</v>
      </c>
      <c r="V393" s="90" t="str">
        <f>VLOOKUP(I393,'[1]Removal Report'!$G$2:$I$1306,3,0)</f>
        <v>MUHAMMAD.OWAIS</v>
      </c>
    </row>
    <row r="394" spans="1:23">
      <c r="A394" s="91">
        <v>393</v>
      </c>
      <c r="B394" s="91" t="s">
        <v>39</v>
      </c>
      <c r="C394" s="92" t="s">
        <v>3752</v>
      </c>
      <c r="D394" s="92" t="s">
        <v>659</v>
      </c>
      <c r="E394" s="92" t="s">
        <v>3753</v>
      </c>
      <c r="F394" s="92" t="s">
        <v>3754</v>
      </c>
      <c r="G394" s="92" t="s">
        <v>4</v>
      </c>
      <c r="H394" s="92" t="s">
        <v>3755</v>
      </c>
      <c r="I394" s="92" t="s">
        <v>3756</v>
      </c>
      <c r="J394" s="92"/>
      <c r="K394" s="92"/>
      <c r="L394" s="92" t="s">
        <v>2795</v>
      </c>
      <c r="M394" s="92" t="s">
        <v>3757</v>
      </c>
      <c r="N394" s="92" t="s">
        <v>666</v>
      </c>
      <c r="O394" s="92" t="s">
        <v>1363</v>
      </c>
      <c r="P394" s="92" t="s">
        <v>153</v>
      </c>
      <c r="Q394" s="92" t="s">
        <v>3758</v>
      </c>
      <c r="R394" s="93" t="s">
        <v>20</v>
      </c>
      <c r="S394" s="93">
        <v>338430</v>
      </c>
      <c r="T394" s="90" t="s">
        <v>41</v>
      </c>
      <c r="U394" s="90" t="str">
        <f>VLOOKUP(I394,'[1]Removal Report'!$G$2:$I$1306,2,0)</f>
        <v>29-Jan-2026</v>
      </c>
      <c r="V394" s="90" t="str">
        <f>VLOOKUP(I394,'[1]Removal Report'!$G$2:$I$1306,3,0)</f>
        <v>MUHAMMAD.OWAIS</v>
      </c>
    </row>
    <row r="395" spans="1:23">
      <c r="A395" s="91">
        <v>394</v>
      </c>
      <c r="B395" s="91" t="s">
        <v>39</v>
      </c>
      <c r="C395" s="92" t="s">
        <v>3759</v>
      </c>
      <c r="D395" s="92" t="s">
        <v>671</v>
      </c>
      <c r="E395" s="92" t="s">
        <v>3760</v>
      </c>
      <c r="F395" s="92" t="s">
        <v>3761</v>
      </c>
      <c r="G395" s="92" t="s">
        <v>13</v>
      </c>
      <c r="H395" s="92" t="s">
        <v>3762</v>
      </c>
      <c r="I395" s="92" t="s">
        <v>3763</v>
      </c>
      <c r="J395" s="92"/>
      <c r="K395" s="92"/>
      <c r="L395" s="92" t="s">
        <v>3764</v>
      </c>
      <c r="M395" s="92" t="s">
        <v>3765</v>
      </c>
      <c r="N395" s="92" t="s">
        <v>813</v>
      </c>
      <c r="O395" s="92" t="s">
        <v>863</v>
      </c>
      <c r="P395" s="92" t="s">
        <v>153</v>
      </c>
      <c r="Q395" s="92" t="s">
        <v>3766</v>
      </c>
      <c r="R395" s="93" t="s">
        <v>20</v>
      </c>
      <c r="S395" s="93">
        <v>312953</v>
      </c>
      <c r="T395" s="90" t="s">
        <v>41</v>
      </c>
      <c r="U395" s="90" t="str">
        <f>VLOOKUP(I395,'[1]Removal Report'!$G$2:$I$1306,2,0)</f>
        <v>28-Jan-2026</v>
      </c>
      <c r="V395" s="90" t="str">
        <f>VLOOKUP(I395,'[1]Removal Report'!$G$2:$I$1306,3,0)</f>
        <v>MUHAMMAD.OWAIS</v>
      </c>
    </row>
    <row r="396" spans="1:23">
      <c r="A396" s="91">
        <v>395</v>
      </c>
      <c r="B396" s="91" t="s">
        <v>39</v>
      </c>
      <c r="C396" s="92" t="s">
        <v>3767</v>
      </c>
      <c r="D396" s="92" t="s">
        <v>767</v>
      </c>
      <c r="E396" s="92" t="s">
        <v>3768</v>
      </c>
      <c r="F396" s="92" t="s">
        <v>1059</v>
      </c>
      <c r="G396" s="92" t="s">
        <v>209</v>
      </c>
      <c r="H396" s="92" t="s">
        <v>3769</v>
      </c>
      <c r="I396" s="92" t="s">
        <v>3770</v>
      </c>
      <c r="J396" s="92"/>
      <c r="K396" s="92"/>
      <c r="L396" s="92" t="s">
        <v>3542</v>
      </c>
      <c r="M396" s="92" t="s">
        <v>3771</v>
      </c>
      <c r="N396" s="92" t="s">
        <v>691</v>
      </c>
      <c r="O396" s="92" t="s">
        <v>1065</v>
      </c>
      <c r="P396" s="92" t="s">
        <v>153</v>
      </c>
      <c r="Q396" s="92" t="s">
        <v>3772</v>
      </c>
      <c r="R396" s="93" t="s">
        <v>20</v>
      </c>
      <c r="S396" s="93">
        <v>286597</v>
      </c>
      <c r="T396" s="90" t="s">
        <v>41</v>
      </c>
      <c r="U396" s="90" t="str">
        <f>VLOOKUP(I396,'[1]Removal Report'!$G$2:$I$1306,2,0)</f>
        <v>12-Jan-2026</v>
      </c>
      <c r="V396" s="90" t="str">
        <f>VLOOKUP(I396,'[1]Removal Report'!$G$2:$I$1306,3,0)</f>
        <v>MUHAMMAD.OWAIS</v>
      </c>
    </row>
    <row r="397" spans="1:23">
      <c r="A397" s="91">
        <v>396</v>
      </c>
      <c r="B397" s="91" t="s">
        <v>39</v>
      </c>
      <c r="C397" s="92" t="s">
        <v>3773</v>
      </c>
      <c r="D397" s="92" t="s">
        <v>767</v>
      </c>
      <c r="E397" s="92" t="s">
        <v>3774</v>
      </c>
      <c r="F397" s="92" t="s">
        <v>3775</v>
      </c>
      <c r="G397" s="92" t="s">
        <v>10</v>
      </c>
      <c r="H397" s="92" t="s">
        <v>3776</v>
      </c>
      <c r="I397" s="92" t="s">
        <v>3777</v>
      </c>
      <c r="J397" s="92"/>
      <c r="K397" s="92"/>
      <c r="L397" s="92" t="s">
        <v>3778</v>
      </c>
      <c r="M397" s="92" t="s">
        <v>3779</v>
      </c>
      <c r="N397" s="92" t="s">
        <v>666</v>
      </c>
      <c r="O397" s="92" t="s">
        <v>1363</v>
      </c>
      <c r="P397" s="92" t="s">
        <v>153</v>
      </c>
      <c r="Q397" s="92" t="s">
        <v>3780</v>
      </c>
      <c r="R397" s="93" t="s">
        <v>20</v>
      </c>
      <c r="S397" s="93">
        <v>310555</v>
      </c>
      <c r="T397" s="90" t="s">
        <v>41</v>
      </c>
      <c r="U397" s="90" t="str">
        <f>VLOOKUP(I397,'[1]Removal Report'!$G$2:$I$1306,2,0)</f>
        <v>6-Jan-2026</v>
      </c>
      <c r="V397" s="90" t="str">
        <f>VLOOKUP(I397,'[1]Removal Report'!$G$2:$I$1306,3,0)</f>
        <v>MUHAMMAD.OWAIS</v>
      </c>
    </row>
    <row r="398" spans="1:23">
      <c r="A398" s="91">
        <v>397</v>
      </c>
      <c r="B398" s="91" t="s">
        <v>39</v>
      </c>
      <c r="C398" s="92" t="s">
        <v>3781</v>
      </c>
      <c r="D398" s="92" t="s">
        <v>671</v>
      </c>
      <c r="E398" s="92" t="s">
        <v>3782</v>
      </c>
      <c r="F398" s="92" t="s">
        <v>3783</v>
      </c>
      <c r="G398" s="92" t="s">
        <v>4</v>
      </c>
      <c r="H398" s="92" t="s">
        <v>3784</v>
      </c>
      <c r="I398" s="92" t="s">
        <v>3785</v>
      </c>
      <c r="J398" s="92"/>
      <c r="K398" s="92"/>
      <c r="L398" s="92" t="s">
        <v>3786</v>
      </c>
      <c r="M398" s="92" t="s">
        <v>1199</v>
      </c>
      <c r="N398" s="92" t="s">
        <v>833</v>
      </c>
      <c r="O398" s="92" t="s">
        <v>1363</v>
      </c>
      <c r="P398" s="92" t="s">
        <v>153</v>
      </c>
      <c r="Q398" s="92" t="s">
        <v>3787</v>
      </c>
      <c r="R398" s="93" t="s">
        <v>20</v>
      </c>
      <c r="S398" s="93">
        <v>207913</v>
      </c>
      <c r="T398" s="90" t="s">
        <v>41</v>
      </c>
      <c r="U398" s="90" t="str">
        <f>VLOOKUP(I398,'[1]Removal Report'!$G$2:$I$1306,2,0)</f>
        <v>12-Jan-2026</v>
      </c>
      <c r="V398" s="90" t="str">
        <f>VLOOKUP(I398,'[1]Removal Report'!$G$2:$I$1306,3,0)</f>
        <v>MUHAMMAD.OWAIS</v>
      </c>
    </row>
    <row r="399" spans="1:23">
      <c r="A399" s="91">
        <v>398</v>
      </c>
      <c r="B399" s="91" t="s">
        <v>39</v>
      </c>
      <c r="C399" s="92" t="s">
        <v>3788</v>
      </c>
      <c r="D399" s="92" t="s">
        <v>671</v>
      </c>
      <c r="E399" s="92" t="s">
        <v>3789</v>
      </c>
      <c r="F399" s="92" t="s">
        <v>3790</v>
      </c>
      <c r="G399" s="92" t="s">
        <v>4</v>
      </c>
      <c r="H399" s="92" t="s">
        <v>3791</v>
      </c>
      <c r="I399" s="92" t="s">
        <v>3792</v>
      </c>
      <c r="J399" s="92"/>
      <c r="K399" s="92"/>
      <c r="L399" s="92" t="s">
        <v>3793</v>
      </c>
      <c r="M399" s="92" t="s">
        <v>3794</v>
      </c>
      <c r="N399" s="92" t="s">
        <v>813</v>
      </c>
      <c r="O399" s="92" t="s">
        <v>863</v>
      </c>
      <c r="P399" s="92" t="s">
        <v>153</v>
      </c>
      <c r="Q399" s="92" t="s">
        <v>3795</v>
      </c>
      <c r="R399" s="93" t="s">
        <v>20</v>
      </c>
      <c r="S399" s="93">
        <v>232167</v>
      </c>
      <c r="T399" s="90" t="s">
        <v>41</v>
      </c>
      <c r="U399" s="90" t="str">
        <f>VLOOKUP(I399,'[1]Removal Report'!$G$2:$I$1306,2,0)</f>
        <v>3-Jan-2026</v>
      </c>
      <c r="V399" s="90" t="str">
        <f>VLOOKUP(I399,'[1]Removal Report'!$G$2:$I$1306,3,0)</f>
        <v>MUHAMMAD.OWAIS</v>
      </c>
    </row>
    <row r="400" spans="1:23">
      <c r="A400" s="91">
        <v>399</v>
      </c>
      <c r="B400" s="91" t="s">
        <v>39</v>
      </c>
      <c r="C400" s="92" t="s">
        <v>3796</v>
      </c>
      <c r="D400" s="92" t="s">
        <v>682</v>
      </c>
      <c r="E400" s="92" t="s">
        <v>3797</v>
      </c>
      <c r="F400" s="92" t="s">
        <v>3798</v>
      </c>
      <c r="G400" s="92" t="s">
        <v>4</v>
      </c>
      <c r="H400" s="92" t="s">
        <v>3799</v>
      </c>
      <c r="I400" s="92" t="s">
        <v>3800</v>
      </c>
      <c r="J400" s="92"/>
      <c r="K400" s="92"/>
      <c r="L400" s="92" t="s">
        <v>3801</v>
      </c>
      <c r="M400" s="92" t="s">
        <v>3802</v>
      </c>
      <c r="N400" s="92" t="s">
        <v>691</v>
      </c>
      <c r="O400" s="92" t="s">
        <v>3506</v>
      </c>
      <c r="P400" s="92" t="s">
        <v>153</v>
      </c>
      <c r="Q400" s="92" t="s">
        <v>3803</v>
      </c>
      <c r="R400" s="93" t="s">
        <v>20</v>
      </c>
      <c r="S400" s="93">
        <v>240502</v>
      </c>
      <c r="T400" s="90" t="s">
        <v>41</v>
      </c>
      <c r="U400" s="90" t="str">
        <f>VLOOKUP(I400,'[1]Removal Report'!$G$2:$I$1306,2,0)</f>
        <v>14-Jan-2026</v>
      </c>
      <c r="V400" s="90" t="str">
        <f>VLOOKUP(I400,'[1]Removal Report'!$G$2:$I$1306,3,0)</f>
        <v>MUHAMMAD.OWAIS</v>
      </c>
    </row>
    <row r="401" spans="1:22">
      <c r="A401" s="91">
        <v>400</v>
      </c>
      <c r="B401" s="91" t="s">
        <v>39</v>
      </c>
      <c r="C401" s="92" t="s">
        <v>3804</v>
      </c>
      <c r="D401" s="92" t="s">
        <v>659</v>
      </c>
      <c r="E401" s="92" t="s">
        <v>3805</v>
      </c>
      <c r="F401" s="92" t="s">
        <v>1059</v>
      </c>
      <c r="G401" s="92" t="s">
        <v>209</v>
      </c>
      <c r="H401" s="92" t="s">
        <v>3806</v>
      </c>
      <c r="I401" s="92" t="s">
        <v>3807</v>
      </c>
      <c r="J401" s="92"/>
      <c r="K401" s="92"/>
      <c r="L401" s="92" t="s">
        <v>3550</v>
      </c>
      <c r="M401" s="92" t="s">
        <v>3808</v>
      </c>
      <c r="N401" s="92" t="s">
        <v>691</v>
      </c>
      <c r="O401" s="92" t="s">
        <v>1065</v>
      </c>
      <c r="P401" s="92" t="s">
        <v>153</v>
      </c>
      <c r="Q401" s="92" t="s">
        <v>3809</v>
      </c>
      <c r="R401" s="93" t="s">
        <v>20</v>
      </c>
      <c r="S401" s="93">
        <v>287804</v>
      </c>
      <c r="T401" s="90" t="s">
        <v>41</v>
      </c>
      <c r="U401" s="90" t="str">
        <f>VLOOKUP(I401,'[1]Removal Report'!$G$2:$I$1306,2,0)</f>
        <v>12-Jan-2026</v>
      </c>
      <c r="V401" s="90" t="str">
        <f>VLOOKUP(I401,'[1]Removal Report'!$G$2:$I$1306,3,0)</f>
        <v>MUHAMMAD.OWAIS</v>
      </c>
    </row>
    <row r="402" spans="1:22">
      <c r="A402" s="91">
        <v>401</v>
      </c>
      <c r="B402" s="91" t="s">
        <v>39</v>
      </c>
      <c r="C402" s="92" t="s">
        <v>3810</v>
      </c>
      <c r="D402" s="92" t="s">
        <v>659</v>
      </c>
      <c r="E402" s="92" t="s">
        <v>3811</v>
      </c>
      <c r="F402" s="92" t="s">
        <v>1059</v>
      </c>
      <c r="G402" s="92" t="s">
        <v>209</v>
      </c>
      <c r="H402" s="92" t="s">
        <v>3812</v>
      </c>
      <c r="I402" s="92" t="s">
        <v>3813</v>
      </c>
      <c r="J402" s="92"/>
      <c r="K402" s="92"/>
      <c r="L402" s="92" t="s">
        <v>3550</v>
      </c>
      <c r="M402" s="92" t="s">
        <v>3814</v>
      </c>
      <c r="N402" s="92" t="s">
        <v>691</v>
      </c>
      <c r="O402" s="92" t="s">
        <v>1065</v>
      </c>
      <c r="P402" s="92" t="s">
        <v>153</v>
      </c>
      <c r="Q402" s="92" t="s">
        <v>3815</v>
      </c>
      <c r="R402" s="93" t="s">
        <v>20</v>
      </c>
      <c r="S402" s="93">
        <v>286601</v>
      </c>
      <c r="T402" s="90" t="s">
        <v>41</v>
      </c>
      <c r="U402" s="90" t="str">
        <f>VLOOKUP(I402,'[1]Removal Report'!$G$2:$I$1306,2,0)</f>
        <v>12-Jan-2026</v>
      </c>
      <c r="V402" s="90" t="str">
        <f>VLOOKUP(I402,'[1]Removal Report'!$G$2:$I$1306,3,0)</f>
        <v>MUHAMMAD.OWAIS</v>
      </c>
    </row>
    <row r="403" spans="1:22">
      <c r="A403" s="91">
        <v>402</v>
      </c>
      <c r="B403" s="91" t="s">
        <v>39</v>
      </c>
      <c r="C403" s="92" t="s">
        <v>3816</v>
      </c>
      <c r="D403" s="92" t="s">
        <v>767</v>
      </c>
      <c r="E403" s="92" t="s">
        <v>632</v>
      </c>
      <c r="F403" s="92" t="s">
        <v>3817</v>
      </c>
      <c r="G403" s="92" t="s">
        <v>18</v>
      </c>
      <c r="H403" s="92" t="s">
        <v>633</v>
      </c>
      <c r="I403" s="92" t="s">
        <v>634</v>
      </c>
      <c r="J403" s="92"/>
      <c r="K403" s="92"/>
      <c r="L403" s="92" t="s">
        <v>3447</v>
      </c>
      <c r="M403" s="92" t="s">
        <v>3818</v>
      </c>
      <c r="N403" s="92" t="s">
        <v>666</v>
      </c>
      <c r="O403" s="92" t="s">
        <v>1363</v>
      </c>
      <c r="P403" s="92" t="s">
        <v>153</v>
      </c>
      <c r="Q403" s="92" t="s">
        <v>3819</v>
      </c>
      <c r="R403" s="93" t="s">
        <v>20</v>
      </c>
      <c r="S403" s="93">
        <v>271313</v>
      </c>
      <c r="T403" s="90" t="s">
        <v>41</v>
      </c>
      <c r="U403" s="90" t="str">
        <f>VLOOKUP(I403,'[1]Removal Report'!$G$2:$I$1306,2,0)</f>
        <v>26-Jan-2026</v>
      </c>
      <c r="V403" s="90" t="str">
        <f>VLOOKUP(I403,'[1]Removal Report'!$G$2:$I$1306,3,0)</f>
        <v>MUHAMMAD.OWAIS</v>
      </c>
    </row>
    <row r="404" spans="1:22">
      <c r="A404" s="91">
        <v>403</v>
      </c>
      <c r="B404" s="91" t="s">
        <v>39</v>
      </c>
      <c r="C404" s="92" t="s">
        <v>3820</v>
      </c>
      <c r="D404" s="92" t="s">
        <v>767</v>
      </c>
      <c r="E404" s="92" t="s">
        <v>3821</v>
      </c>
      <c r="F404" s="92" t="s">
        <v>3822</v>
      </c>
      <c r="G404" s="92" t="s">
        <v>4</v>
      </c>
      <c r="H404" s="92" t="s">
        <v>3823</v>
      </c>
      <c r="I404" s="92" t="s">
        <v>3824</v>
      </c>
      <c r="J404" s="92"/>
      <c r="K404" s="92"/>
      <c r="L404" s="92" t="s">
        <v>3825</v>
      </c>
      <c r="M404" s="92" t="s">
        <v>3826</v>
      </c>
      <c r="N404" s="92" t="s">
        <v>666</v>
      </c>
      <c r="O404" s="92" t="s">
        <v>3827</v>
      </c>
      <c r="P404" s="92" t="s">
        <v>153</v>
      </c>
      <c r="Q404" s="92" t="s">
        <v>3828</v>
      </c>
      <c r="R404" s="93" t="s">
        <v>19</v>
      </c>
      <c r="S404" s="93">
        <v>357840</v>
      </c>
      <c r="T404" s="90" t="s">
        <v>41</v>
      </c>
      <c r="U404" s="90" t="str">
        <f>VLOOKUP(I404,'[1]Removal Report'!$G$2:$I$1306,2,0)</f>
        <v>22-Jan-2026</v>
      </c>
      <c r="V404" s="90" t="str">
        <f>VLOOKUP(I404,'[1]Removal Report'!$G$2:$I$1306,3,0)</f>
        <v>MUHAMMAD.UMER</v>
      </c>
    </row>
    <row r="405" spans="1:22">
      <c r="A405" s="91">
        <v>404</v>
      </c>
      <c r="B405" s="91" t="s">
        <v>39</v>
      </c>
      <c r="C405" s="92" t="s">
        <v>3829</v>
      </c>
      <c r="D405" s="92" t="s">
        <v>767</v>
      </c>
      <c r="E405" s="92" t="s">
        <v>3830</v>
      </c>
      <c r="F405" s="92" t="s">
        <v>3831</v>
      </c>
      <c r="G405" s="92" t="s">
        <v>7</v>
      </c>
      <c r="H405" s="92" t="s">
        <v>3832</v>
      </c>
      <c r="I405" s="92" t="s">
        <v>3830</v>
      </c>
      <c r="J405" s="92"/>
      <c r="K405" s="92"/>
      <c r="L405" s="92" t="s">
        <v>3833</v>
      </c>
      <c r="M405" s="92" t="s">
        <v>3834</v>
      </c>
      <c r="N405" s="92" t="s">
        <v>666</v>
      </c>
      <c r="O405" s="92" t="s">
        <v>3827</v>
      </c>
      <c r="P405" s="92" t="s">
        <v>153</v>
      </c>
      <c r="Q405" s="92" t="s">
        <v>3835</v>
      </c>
      <c r="R405" s="93" t="s">
        <v>19</v>
      </c>
      <c r="S405" s="93">
        <v>291028</v>
      </c>
      <c r="T405" s="90" t="s">
        <v>41</v>
      </c>
      <c r="U405" s="90" t="str">
        <f>VLOOKUP(I405,'[1]Removal Report'!$G$2:$I$1306,2,0)</f>
        <v>22-Jan-2026</v>
      </c>
      <c r="V405" s="90" t="str">
        <f>VLOOKUP(I405,'[1]Removal Report'!$G$2:$I$1306,3,0)</f>
        <v>MUHAMMAD.UMER</v>
      </c>
    </row>
    <row r="406" spans="1:22">
      <c r="A406" s="91">
        <v>405</v>
      </c>
      <c r="B406" s="91" t="s">
        <v>39</v>
      </c>
      <c r="C406" s="92" t="s">
        <v>3836</v>
      </c>
      <c r="D406" s="92" t="s">
        <v>682</v>
      </c>
      <c r="E406" s="92" t="s">
        <v>3837</v>
      </c>
      <c r="F406" s="92" t="s">
        <v>3838</v>
      </c>
      <c r="G406" s="92" t="s">
        <v>10</v>
      </c>
      <c r="H406" s="92" t="s">
        <v>3839</v>
      </c>
      <c r="I406" s="92" t="s">
        <v>3840</v>
      </c>
      <c r="J406" s="92"/>
      <c r="K406" s="92"/>
      <c r="L406" s="92" t="s">
        <v>3841</v>
      </c>
      <c r="M406" s="92" t="s">
        <v>3842</v>
      </c>
      <c r="N406" s="92" t="s">
        <v>666</v>
      </c>
      <c r="O406" s="92" t="s">
        <v>3827</v>
      </c>
      <c r="P406" s="92" t="s">
        <v>153</v>
      </c>
      <c r="Q406" s="92" t="s">
        <v>3843</v>
      </c>
      <c r="R406" s="93" t="s">
        <v>19</v>
      </c>
      <c r="S406" s="93">
        <v>300399</v>
      </c>
      <c r="T406" s="90" t="s">
        <v>41</v>
      </c>
      <c r="U406" s="90" t="str">
        <f>VLOOKUP(I406,'[1]Removal Report'!$G$2:$I$1306,2,0)</f>
        <v>22-Jan-2026</v>
      </c>
      <c r="V406" s="90" t="str">
        <f>VLOOKUP(I406,'[1]Removal Report'!$G$2:$I$1306,3,0)</f>
        <v>MUHAMMAD.UMER</v>
      </c>
    </row>
    <row r="407" spans="1:22">
      <c r="A407" s="91">
        <v>406</v>
      </c>
      <c r="B407" s="91" t="s">
        <v>39</v>
      </c>
      <c r="C407" s="92" t="s">
        <v>3844</v>
      </c>
      <c r="D407" s="92" t="s">
        <v>682</v>
      </c>
      <c r="E407" s="92" t="s">
        <v>3845</v>
      </c>
      <c r="F407" s="92" t="s">
        <v>3846</v>
      </c>
      <c r="G407" s="92" t="s">
        <v>10</v>
      </c>
      <c r="H407" s="92" t="s">
        <v>3847</v>
      </c>
      <c r="I407" s="92" t="s">
        <v>3848</v>
      </c>
      <c r="J407" s="92"/>
      <c r="K407" s="92"/>
      <c r="L407" s="92" t="s">
        <v>3849</v>
      </c>
      <c r="M407" s="92" t="s">
        <v>3850</v>
      </c>
      <c r="N407" s="92" t="s">
        <v>666</v>
      </c>
      <c r="O407" s="92" t="s">
        <v>3827</v>
      </c>
      <c r="P407" s="92" t="s">
        <v>153</v>
      </c>
      <c r="Q407" s="92" t="s">
        <v>3851</v>
      </c>
      <c r="R407" s="93" t="s">
        <v>19</v>
      </c>
      <c r="S407" s="93">
        <v>278401</v>
      </c>
      <c r="T407" s="90" t="s">
        <v>41</v>
      </c>
      <c r="U407" s="90" t="str">
        <f>VLOOKUP(I407,'[1]Removal Report'!$G$2:$I$1306,2,0)</f>
        <v>20-Jan-2026</v>
      </c>
      <c r="V407" s="90" t="str">
        <f>VLOOKUP(I407,'[1]Removal Report'!$G$2:$I$1306,3,0)</f>
        <v>MUHAMMAD.UMER</v>
      </c>
    </row>
    <row r="408" spans="1:22">
      <c r="A408" s="91">
        <v>407</v>
      </c>
      <c r="B408" s="91" t="s">
        <v>39</v>
      </c>
      <c r="C408" s="92" t="s">
        <v>3852</v>
      </c>
      <c r="D408" s="92" t="s">
        <v>855</v>
      </c>
      <c r="E408" s="92" t="s">
        <v>3853</v>
      </c>
      <c r="F408" s="92" t="s">
        <v>3854</v>
      </c>
      <c r="G408" s="92" t="s">
        <v>18</v>
      </c>
      <c r="H408" s="92" t="s">
        <v>3855</v>
      </c>
      <c r="I408" s="92" t="s">
        <v>3856</v>
      </c>
      <c r="J408" s="92"/>
      <c r="K408" s="92"/>
      <c r="L408" s="92" t="s">
        <v>3857</v>
      </c>
      <c r="M408" s="92" t="s">
        <v>3858</v>
      </c>
      <c r="N408" s="92" t="s">
        <v>666</v>
      </c>
      <c r="O408" s="92" t="s">
        <v>3827</v>
      </c>
      <c r="P408" s="92" t="s">
        <v>153</v>
      </c>
      <c r="Q408" s="92" t="s">
        <v>3859</v>
      </c>
      <c r="R408" s="93" t="s">
        <v>19</v>
      </c>
      <c r="S408" s="93">
        <v>204626</v>
      </c>
      <c r="T408" s="90" t="s">
        <v>41</v>
      </c>
      <c r="U408" s="90" t="str">
        <f>VLOOKUP(I408,'[1]Removal Report'!$G$2:$I$1306,2,0)</f>
        <v>22-Jan-2026</v>
      </c>
      <c r="V408" s="90" t="str">
        <f>VLOOKUP(I408,'[1]Removal Report'!$G$2:$I$1306,3,0)</f>
        <v>MUHAMMAD.UMER</v>
      </c>
    </row>
    <row r="409" spans="1:22">
      <c r="A409" s="91">
        <v>408</v>
      </c>
      <c r="B409" s="91" t="s">
        <v>39</v>
      </c>
      <c r="C409" s="92" t="s">
        <v>3860</v>
      </c>
      <c r="D409" s="92" t="s">
        <v>682</v>
      </c>
      <c r="E409" s="92" t="s">
        <v>3861</v>
      </c>
      <c r="F409" s="92" t="s">
        <v>3862</v>
      </c>
      <c r="G409" s="92" t="s">
        <v>7</v>
      </c>
      <c r="H409" s="92" t="s">
        <v>3863</v>
      </c>
      <c r="I409" s="92" t="s">
        <v>3864</v>
      </c>
      <c r="J409" s="92"/>
      <c r="K409" s="92"/>
      <c r="L409" s="92" t="s">
        <v>2825</v>
      </c>
      <c r="M409" s="92" t="s">
        <v>3865</v>
      </c>
      <c r="N409" s="92" t="s">
        <v>733</v>
      </c>
      <c r="O409" s="92" t="s">
        <v>1149</v>
      </c>
      <c r="P409" s="92" t="s">
        <v>153</v>
      </c>
      <c r="Q409" s="92" t="s">
        <v>3866</v>
      </c>
      <c r="R409" s="93" t="s">
        <v>19</v>
      </c>
      <c r="S409" s="93">
        <v>326779</v>
      </c>
      <c r="T409" s="90" t="s">
        <v>41</v>
      </c>
      <c r="U409" s="90" t="str">
        <f>VLOOKUP(I409,'[1]Removal Report'!$G$2:$I$1306,2,0)</f>
        <v>24-Jan-2026</v>
      </c>
      <c r="V409" s="90" t="str">
        <f>VLOOKUP(I409,'[1]Removal Report'!$G$2:$I$1306,3,0)</f>
        <v>MUHAMMAD.UMER</v>
      </c>
    </row>
    <row r="410" spans="1:22">
      <c r="A410" s="91">
        <v>409</v>
      </c>
      <c r="B410" s="91" t="s">
        <v>39</v>
      </c>
      <c r="C410" s="92" t="s">
        <v>3867</v>
      </c>
      <c r="D410" s="92" t="s">
        <v>855</v>
      </c>
      <c r="E410" s="92" t="s">
        <v>3868</v>
      </c>
      <c r="F410" s="92" t="s">
        <v>3869</v>
      </c>
      <c r="G410" s="92" t="s">
        <v>4</v>
      </c>
      <c r="H410" s="92" t="s">
        <v>3870</v>
      </c>
      <c r="I410" s="92" t="s">
        <v>3871</v>
      </c>
      <c r="J410" s="92"/>
      <c r="K410" s="92"/>
      <c r="L410" s="92" t="s">
        <v>3872</v>
      </c>
      <c r="M410" s="92" t="s">
        <v>3873</v>
      </c>
      <c r="N410" s="92" t="s">
        <v>1776</v>
      </c>
      <c r="O410" s="92" t="s">
        <v>3827</v>
      </c>
      <c r="P410" s="92" t="s">
        <v>153</v>
      </c>
      <c r="Q410" s="92" t="s">
        <v>3874</v>
      </c>
      <c r="R410" s="93" t="s">
        <v>19</v>
      </c>
      <c r="S410" s="93">
        <v>205444</v>
      </c>
      <c r="T410" s="90" t="s">
        <v>41</v>
      </c>
      <c r="U410" s="90" t="str">
        <f>VLOOKUP(I410,'[1]Removal Report'!$G$2:$I$1306,2,0)</f>
        <v>22-Jan-2026</v>
      </c>
      <c r="V410" s="90" t="str">
        <f>VLOOKUP(I410,'[1]Removal Report'!$G$2:$I$1306,3,0)</f>
        <v>MUHAMMAD.UMER</v>
      </c>
    </row>
    <row r="411" spans="1:22">
      <c r="A411" s="91">
        <v>410</v>
      </c>
      <c r="B411" s="91" t="s">
        <v>39</v>
      </c>
      <c r="C411" s="92" t="s">
        <v>3875</v>
      </c>
      <c r="D411" s="92" t="s">
        <v>682</v>
      </c>
      <c r="E411" s="92" t="s">
        <v>3876</v>
      </c>
      <c r="F411" s="92" t="s">
        <v>3877</v>
      </c>
      <c r="G411" s="92" t="s">
        <v>4</v>
      </c>
      <c r="H411" s="92" t="s">
        <v>3878</v>
      </c>
      <c r="I411" s="92" t="s">
        <v>3879</v>
      </c>
      <c r="J411" s="92"/>
      <c r="K411" s="92"/>
      <c r="L411" s="92" t="s">
        <v>3880</v>
      </c>
      <c r="M411" s="92" t="s">
        <v>3881</v>
      </c>
      <c r="N411" s="92" t="s">
        <v>1796</v>
      </c>
      <c r="O411" s="92" t="s">
        <v>3827</v>
      </c>
      <c r="P411" s="92" t="s">
        <v>153</v>
      </c>
      <c r="Q411" s="92" t="s">
        <v>3882</v>
      </c>
      <c r="R411" s="93" t="s">
        <v>19</v>
      </c>
      <c r="S411" s="93">
        <v>335069</v>
      </c>
      <c r="T411" s="90" t="s">
        <v>41</v>
      </c>
      <c r="U411" s="90" t="str">
        <f>VLOOKUP(I411,'[1]Removal Report'!$G$2:$I$1306,2,0)</f>
        <v>26-Jan-2026</v>
      </c>
      <c r="V411" s="90" t="str">
        <f>VLOOKUP(I411,'[1]Removal Report'!$G$2:$I$1306,3,0)</f>
        <v>MUHAMMAD.UMER</v>
      </c>
    </row>
    <row r="412" spans="1:22">
      <c r="A412" s="91">
        <v>411</v>
      </c>
      <c r="B412" s="91" t="s">
        <v>39</v>
      </c>
      <c r="C412" s="92" t="s">
        <v>3883</v>
      </c>
      <c r="D412" s="92" t="s">
        <v>682</v>
      </c>
      <c r="E412" s="92" t="s">
        <v>3884</v>
      </c>
      <c r="F412" s="92" t="s">
        <v>3885</v>
      </c>
      <c r="G412" s="92" t="s">
        <v>10</v>
      </c>
      <c r="H412" s="92" t="s">
        <v>3886</v>
      </c>
      <c r="I412" s="92" t="s">
        <v>3887</v>
      </c>
      <c r="J412" s="92"/>
      <c r="K412" s="92"/>
      <c r="L412" s="92" t="s">
        <v>2825</v>
      </c>
      <c r="M412" s="92" t="s">
        <v>3888</v>
      </c>
      <c r="N412" s="92" t="s">
        <v>753</v>
      </c>
      <c r="O412" s="92" t="s">
        <v>3827</v>
      </c>
      <c r="P412" s="92" t="s">
        <v>153</v>
      </c>
      <c r="Q412" s="92" t="s">
        <v>3889</v>
      </c>
      <c r="R412" s="93" t="s">
        <v>19</v>
      </c>
      <c r="S412" s="93">
        <v>343669</v>
      </c>
      <c r="T412" s="90" t="s">
        <v>41</v>
      </c>
      <c r="U412" s="90" t="str">
        <f>VLOOKUP(I412,'[1]Removal Report'!$G$2:$I$1306,2,0)</f>
        <v>29-Jan-2026</v>
      </c>
      <c r="V412" s="90" t="str">
        <f>VLOOKUP(I412,'[1]Removal Report'!$G$2:$I$1306,3,0)</f>
        <v>MUHAMMAD.UMER</v>
      </c>
    </row>
    <row r="413" spans="1:22">
      <c r="A413" s="91">
        <v>412</v>
      </c>
      <c r="B413" s="91" t="s">
        <v>39</v>
      </c>
      <c r="C413" s="92" t="s">
        <v>3890</v>
      </c>
      <c r="D413" s="92" t="s">
        <v>671</v>
      </c>
      <c r="E413" s="92" t="s">
        <v>3891</v>
      </c>
      <c r="F413" s="92" t="s">
        <v>3892</v>
      </c>
      <c r="G413" s="92" t="s">
        <v>18</v>
      </c>
      <c r="H413" s="92" t="s">
        <v>3893</v>
      </c>
      <c r="I413" s="92" t="s">
        <v>3894</v>
      </c>
      <c r="J413" s="92"/>
      <c r="K413" s="92"/>
      <c r="L413" s="92" t="s">
        <v>2140</v>
      </c>
      <c r="M413" s="92" t="s">
        <v>3895</v>
      </c>
      <c r="N413" s="92" t="s">
        <v>666</v>
      </c>
      <c r="O413" s="92" t="s">
        <v>3896</v>
      </c>
      <c r="P413" s="92" t="s">
        <v>153</v>
      </c>
      <c r="Q413" s="92" t="s">
        <v>3897</v>
      </c>
      <c r="R413" s="93" t="s">
        <v>19</v>
      </c>
      <c r="S413" s="93">
        <v>221128</v>
      </c>
      <c r="T413" s="90" t="s">
        <v>41</v>
      </c>
      <c r="U413" s="90" t="str">
        <f>VLOOKUP(I413,'[1]Removal Report'!$G$2:$I$1306,2,0)</f>
        <v>23-Jan-2026</v>
      </c>
      <c r="V413" s="90" t="str">
        <f>VLOOKUP(I413,'[1]Removal Report'!$G$2:$I$1306,3,0)</f>
        <v>MUHAMMAD.UMER</v>
      </c>
    </row>
    <row r="414" spans="1:22">
      <c r="A414" s="91">
        <v>413</v>
      </c>
      <c r="B414" s="91" t="s">
        <v>39</v>
      </c>
      <c r="C414" s="92" t="s">
        <v>3898</v>
      </c>
      <c r="D414" s="92" t="s">
        <v>767</v>
      </c>
      <c r="E414" s="92" t="s">
        <v>629</v>
      </c>
      <c r="F414" s="92" t="s">
        <v>2109</v>
      </c>
      <c r="G414" s="92" t="s">
        <v>10</v>
      </c>
      <c r="H414" s="92" t="s">
        <v>3899</v>
      </c>
      <c r="I414" s="92" t="s">
        <v>3900</v>
      </c>
      <c r="J414" s="92"/>
      <c r="K414" s="92"/>
      <c r="L414" s="92" t="s">
        <v>2725</v>
      </c>
      <c r="M414" s="92" t="s">
        <v>3901</v>
      </c>
      <c r="N414" s="92" t="s">
        <v>1387</v>
      </c>
      <c r="O414" s="92" t="s">
        <v>3827</v>
      </c>
      <c r="P414" s="92" t="s">
        <v>153</v>
      </c>
      <c r="Q414" s="92" t="s">
        <v>3902</v>
      </c>
      <c r="R414" s="93" t="s">
        <v>19</v>
      </c>
      <c r="S414" s="93">
        <v>312367</v>
      </c>
      <c r="T414" s="90" t="s">
        <v>41</v>
      </c>
      <c r="U414" s="90" t="str">
        <f>VLOOKUP(I414,'[1]Removal Report'!$G$2:$I$1306,2,0)</f>
        <v>29-Jan-2026</v>
      </c>
      <c r="V414" s="90" t="str">
        <f>VLOOKUP(I414,'[1]Removal Report'!$G$2:$I$1306,3,0)</f>
        <v>MUHAMMAD.UMER</v>
      </c>
    </row>
    <row r="415" spans="1:22">
      <c r="A415" s="91">
        <v>414</v>
      </c>
      <c r="B415" s="91" t="s">
        <v>39</v>
      </c>
      <c r="C415" s="92" t="s">
        <v>3903</v>
      </c>
      <c r="D415" s="92" t="s">
        <v>671</v>
      </c>
      <c r="E415" s="92" t="s">
        <v>3904</v>
      </c>
      <c r="F415" s="92" t="s">
        <v>3905</v>
      </c>
      <c r="G415" s="92" t="s">
        <v>10</v>
      </c>
      <c r="H415" s="92" t="s">
        <v>3906</v>
      </c>
      <c r="I415" s="92" t="s">
        <v>3907</v>
      </c>
      <c r="J415" s="92"/>
      <c r="K415" s="92"/>
      <c r="L415" s="92" t="s">
        <v>3908</v>
      </c>
      <c r="M415" s="92" t="s">
        <v>3909</v>
      </c>
      <c r="N415" s="92" t="s">
        <v>691</v>
      </c>
      <c r="O415" s="92" t="s">
        <v>692</v>
      </c>
      <c r="P415" s="92" t="s">
        <v>153</v>
      </c>
      <c r="Q415" s="92" t="s">
        <v>3910</v>
      </c>
      <c r="R415" s="93" t="s">
        <v>19</v>
      </c>
      <c r="S415" s="93">
        <v>292369</v>
      </c>
      <c r="T415" s="90" t="s">
        <v>41</v>
      </c>
      <c r="U415" s="90" t="str">
        <f>VLOOKUP(I415,'[1]Removal Report'!$G$2:$I$1306,2,0)</f>
        <v>29-Jan-2026</v>
      </c>
      <c r="V415" s="90" t="str">
        <f>VLOOKUP(I415,'[1]Removal Report'!$G$2:$I$1306,3,0)</f>
        <v>MUHAMMAD.UMER</v>
      </c>
    </row>
    <row r="416" spans="1:22">
      <c r="A416" s="91">
        <v>415</v>
      </c>
      <c r="B416" s="91" t="s">
        <v>39</v>
      </c>
      <c r="C416" s="92" t="s">
        <v>3911</v>
      </c>
      <c r="D416" s="92" t="s">
        <v>1263</v>
      </c>
      <c r="E416" s="92" t="s">
        <v>3912</v>
      </c>
      <c r="F416" s="92" t="s">
        <v>3913</v>
      </c>
      <c r="G416" s="92" t="s">
        <v>10</v>
      </c>
      <c r="H416" s="92" t="s">
        <v>3914</v>
      </c>
      <c r="I416" s="92" t="s">
        <v>3915</v>
      </c>
      <c r="J416" s="92"/>
      <c r="K416" s="92"/>
      <c r="L416" s="92" t="s">
        <v>3916</v>
      </c>
      <c r="M416" s="92" t="s">
        <v>3917</v>
      </c>
      <c r="N416" s="92" t="s">
        <v>666</v>
      </c>
      <c r="O416" s="92" t="s">
        <v>3827</v>
      </c>
      <c r="P416" s="92" t="s">
        <v>153</v>
      </c>
      <c r="Q416" s="92" t="s">
        <v>3918</v>
      </c>
      <c r="R416" s="93" t="s">
        <v>19</v>
      </c>
      <c r="S416" s="93">
        <v>323638</v>
      </c>
      <c r="T416" s="90" t="s">
        <v>41</v>
      </c>
      <c r="U416" s="90" t="str">
        <f>VLOOKUP(I416,'[1]Removal Report'!$G$2:$I$1306,2,0)</f>
        <v>3-Jan-2026</v>
      </c>
      <c r="V416" s="90" t="str">
        <f>VLOOKUP(I416,'[1]Removal Report'!$G$2:$I$1306,3,0)</f>
        <v>MUHAMMAD.UMER</v>
      </c>
    </row>
    <row r="417" spans="1:22">
      <c r="A417" s="91">
        <v>416</v>
      </c>
      <c r="B417" s="91" t="s">
        <v>39</v>
      </c>
      <c r="C417" s="92" t="s">
        <v>3919</v>
      </c>
      <c r="D417" s="92" t="s">
        <v>671</v>
      </c>
      <c r="E417" s="92" t="s">
        <v>3920</v>
      </c>
      <c r="F417" s="92" t="s">
        <v>3921</v>
      </c>
      <c r="G417" s="92" t="s">
        <v>33</v>
      </c>
      <c r="H417" s="92" t="s">
        <v>3922</v>
      </c>
      <c r="I417" s="92" t="s">
        <v>3923</v>
      </c>
      <c r="J417" s="92"/>
      <c r="K417" s="92"/>
      <c r="L417" s="92" t="s">
        <v>3924</v>
      </c>
      <c r="M417" s="92" t="s">
        <v>3925</v>
      </c>
      <c r="N417" s="92" t="s">
        <v>813</v>
      </c>
      <c r="O417" s="92" t="s">
        <v>998</v>
      </c>
      <c r="P417" s="92" t="s">
        <v>153</v>
      </c>
      <c r="Q417" s="92" t="s">
        <v>3926</v>
      </c>
      <c r="R417" s="93" t="s">
        <v>19</v>
      </c>
      <c r="S417" s="93">
        <v>323651</v>
      </c>
      <c r="T417" s="90" t="s">
        <v>41</v>
      </c>
      <c r="U417" s="90" t="str">
        <f>VLOOKUP(I417,'[1]Removal Report'!$G$2:$I$1306,2,0)</f>
        <v>5-Jan-2026</v>
      </c>
      <c r="V417" s="90" t="str">
        <f>VLOOKUP(I417,'[1]Removal Report'!$G$2:$I$1306,3,0)</f>
        <v>MUHAMMAD.UMER</v>
      </c>
    </row>
    <row r="418" spans="1:22">
      <c r="A418" s="91">
        <v>417</v>
      </c>
      <c r="B418" s="91" t="s">
        <v>39</v>
      </c>
      <c r="C418" s="92" t="s">
        <v>3927</v>
      </c>
      <c r="D418" s="92" t="s">
        <v>671</v>
      </c>
      <c r="E418" s="92" t="s">
        <v>3928</v>
      </c>
      <c r="F418" s="92" t="s">
        <v>3929</v>
      </c>
      <c r="G418" s="92" t="s">
        <v>10</v>
      </c>
      <c r="H418" s="92" t="s">
        <v>3930</v>
      </c>
      <c r="I418" s="92" t="s">
        <v>3931</v>
      </c>
      <c r="J418" s="92"/>
      <c r="K418" s="92"/>
      <c r="L418" s="92" t="s">
        <v>3932</v>
      </c>
      <c r="M418" s="92" t="s">
        <v>3933</v>
      </c>
      <c r="N418" s="92" t="s">
        <v>733</v>
      </c>
      <c r="O418" s="92" t="s">
        <v>1149</v>
      </c>
      <c r="P418" s="92" t="s">
        <v>153</v>
      </c>
      <c r="Q418" s="92" t="s">
        <v>3934</v>
      </c>
      <c r="R418" s="93" t="s">
        <v>19</v>
      </c>
      <c r="S418" s="93">
        <v>215115</v>
      </c>
      <c r="T418" s="90" t="s">
        <v>41</v>
      </c>
      <c r="U418" s="90" t="str">
        <f>VLOOKUP(I418,'[1]Removal Report'!$G$2:$I$1306,2,0)</f>
        <v>6-Jan-2026</v>
      </c>
      <c r="V418" s="90" t="str">
        <f>VLOOKUP(I418,'[1]Removal Report'!$G$2:$I$1306,3,0)</f>
        <v>MUHAMMAD.UMER</v>
      </c>
    </row>
    <row r="419" spans="1:22">
      <c r="A419" s="91">
        <v>418</v>
      </c>
      <c r="B419" s="91" t="s">
        <v>39</v>
      </c>
      <c r="C419" s="92" t="s">
        <v>3935</v>
      </c>
      <c r="D419" s="92" t="s">
        <v>682</v>
      </c>
      <c r="E419" s="92" t="s">
        <v>3936</v>
      </c>
      <c r="F419" s="92" t="s">
        <v>3937</v>
      </c>
      <c r="G419" s="92" t="s">
        <v>10</v>
      </c>
      <c r="H419" s="92" t="s">
        <v>3938</v>
      </c>
      <c r="I419" s="92" t="s">
        <v>3939</v>
      </c>
      <c r="J419" s="92"/>
      <c r="K419" s="92"/>
      <c r="L419" s="92" t="s">
        <v>3940</v>
      </c>
      <c r="M419" s="92" t="s">
        <v>3941</v>
      </c>
      <c r="N419" s="92" t="s">
        <v>691</v>
      </c>
      <c r="O419" s="92" t="s">
        <v>3827</v>
      </c>
      <c r="P419" s="92" t="s">
        <v>153</v>
      </c>
      <c r="Q419" s="92" t="s">
        <v>3942</v>
      </c>
      <c r="R419" s="93" t="s">
        <v>19</v>
      </c>
      <c r="S419" s="93">
        <v>323982</v>
      </c>
      <c r="T419" s="90" t="s">
        <v>41</v>
      </c>
      <c r="U419" s="90" t="str">
        <f>VLOOKUP(I419,'[1]Removal Report'!$G$2:$I$1306,2,0)</f>
        <v>8-Jan-2026</v>
      </c>
      <c r="V419" s="90" t="str">
        <f>VLOOKUP(I419,'[1]Removal Report'!$G$2:$I$1306,3,0)</f>
        <v>MUHAMMAD.UMER</v>
      </c>
    </row>
    <row r="420" spans="1:22">
      <c r="A420" s="91">
        <v>419</v>
      </c>
      <c r="B420" s="91" t="s">
        <v>39</v>
      </c>
      <c r="C420" s="92" t="s">
        <v>3943</v>
      </c>
      <c r="D420" s="92" t="s">
        <v>767</v>
      </c>
      <c r="E420" s="92" t="s">
        <v>3944</v>
      </c>
      <c r="F420" s="92" t="s">
        <v>3945</v>
      </c>
      <c r="G420" s="92" t="s">
        <v>13</v>
      </c>
      <c r="H420" s="92" t="s">
        <v>3946</v>
      </c>
      <c r="I420" s="92" t="s">
        <v>3947</v>
      </c>
      <c r="J420" s="92"/>
      <c r="K420" s="92"/>
      <c r="L420" s="92" t="s">
        <v>3948</v>
      </c>
      <c r="M420" s="92" t="s">
        <v>3949</v>
      </c>
      <c r="N420" s="92" t="s">
        <v>2384</v>
      </c>
      <c r="O420" s="92" t="s">
        <v>3827</v>
      </c>
      <c r="P420" s="92" t="s">
        <v>153</v>
      </c>
      <c r="Q420" s="92" t="s">
        <v>3950</v>
      </c>
      <c r="R420" s="93" t="s">
        <v>19</v>
      </c>
      <c r="S420" s="93">
        <v>351067</v>
      </c>
      <c r="T420" s="90" t="s">
        <v>41</v>
      </c>
      <c r="U420" s="90" t="str">
        <f>VLOOKUP(I420,'[1]Removal Report'!$G$2:$I$1306,2,0)</f>
        <v>12-Jan-2026</v>
      </c>
      <c r="V420" s="90" t="str">
        <f>VLOOKUP(I420,'[1]Removal Report'!$G$2:$I$1306,3,0)</f>
        <v>MUHAMMAD.UMER</v>
      </c>
    </row>
    <row r="421" spans="1:22">
      <c r="A421" s="91">
        <v>420</v>
      </c>
      <c r="B421" s="91" t="s">
        <v>39</v>
      </c>
      <c r="C421" s="92" t="s">
        <v>3951</v>
      </c>
      <c r="D421" s="92" t="s">
        <v>767</v>
      </c>
      <c r="E421" s="92" t="s">
        <v>3952</v>
      </c>
      <c r="F421" s="92" t="s">
        <v>3953</v>
      </c>
      <c r="G421" s="92" t="s">
        <v>4</v>
      </c>
      <c r="H421" s="92" t="s">
        <v>3954</v>
      </c>
      <c r="I421" s="92" t="s">
        <v>3955</v>
      </c>
      <c r="J421" s="92"/>
      <c r="K421" s="92"/>
      <c r="L421" s="92" t="s">
        <v>3956</v>
      </c>
      <c r="M421" s="92" t="s">
        <v>3957</v>
      </c>
      <c r="N421" s="92" t="s">
        <v>813</v>
      </c>
      <c r="O421" s="92" t="s">
        <v>863</v>
      </c>
      <c r="P421" s="92" t="s">
        <v>157</v>
      </c>
      <c r="Q421" s="92" t="s">
        <v>3958</v>
      </c>
      <c r="R421" s="93" t="s">
        <v>19</v>
      </c>
      <c r="S421" s="93">
        <v>287288</v>
      </c>
      <c r="T421" s="90" t="s">
        <v>41</v>
      </c>
      <c r="U421" s="90" t="str">
        <f>VLOOKUP(I421,'[1]Removal Report'!$G$2:$I$1306,2,0)</f>
        <v>19-Jan-2026</v>
      </c>
      <c r="V421" s="90" t="str">
        <f>VLOOKUP(I421,'[1]Removal Report'!$G$2:$I$1306,3,0)</f>
        <v>MUHAMMAD.UMER</v>
      </c>
    </row>
    <row r="422" spans="1:22">
      <c r="A422" s="91">
        <v>421</v>
      </c>
      <c r="B422" s="91" t="s">
        <v>39</v>
      </c>
      <c r="C422" s="92" t="s">
        <v>3959</v>
      </c>
      <c r="D422" s="92" t="s">
        <v>682</v>
      </c>
      <c r="E422" s="92" t="s">
        <v>3960</v>
      </c>
      <c r="F422" s="92" t="s">
        <v>3961</v>
      </c>
      <c r="G422" s="92" t="s">
        <v>7</v>
      </c>
      <c r="H422" s="92" t="s">
        <v>3962</v>
      </c>
      <c r="I422" s="92" t="s">
        <v>3963</v>
      </c>
      <c r="J422" s="92"/>
      <c r="K422" s="92"/>
      <c r="L422" s="92" t="s">
        <v>3964</v>
      </c>
      <c r="M422" s="92" t="s">
        <v>3965</v>
      </c>
      <c r="N422" s="92" t="s">
        <v>764</v>
      </c>
      <c r="O422" s="92" t="s">
        <v>3827</v>
      </c>
      <c r="P422" s="92" t="s">
        <v>153</v>
      </c>
      <c r="Q422" s="92" t="s">
        <v>3966</v>
      </c>
      <c r="R422" s="93" t="s">
        <v>19</v>
      </c>
      <c r="S422" s="93">
        <v>302593</v>
      </c>
      <c r="T422" s="90" t="s">
        <v>41</v>
      </c>
      <c r="U422" s="90" t="str">
        <f>VLOOKUP(I422,'[1]Removal Report'!$G$2:$I$1306,2,0)</f>
        <v>19-Jan-2026</v>
      </c>
      <c r="V422" s="90" t="str">
        <f>VLOOKUP(I422,'[1]Removal Report'!$G$2:$I$1306,3,0)</f>
        <v>MUHAMMAD.UMER</v>
      </c>
    </row>
    <row r="423" spans="1:22">
      <c r="A423" s="91">
        <v>422</v>
      </c>
      <c r="B423" s="91" t="s">
        <v>39</v>
      </c>
      <c r="C423" s="92" t="s">
        <v>3967</v>
      </c>
      <c r="D423" s="92" t="s">
        <v>1585</v>
      </c>
      <c r="E423" s="92" t="s">
        <v>3968</v>
      </c>
      <c r="F423" s="92" t="s">
        <v>3969</v>
      </c>
      <c r="G423" s="92" t="s">
        <v>10</v>
      </c>
      <c r="H423" s="92" t="s">
        <v>3970</v>
      </c>
      <c r="I423" s="92" t="s">
        <v>3971</v>
      </c>
      <c r="J423" s="92"/>
      <c r="K423" s="92"/>
      <c r="L423" s="92" t="s">
        <v>3972</v>
      </c>
      <c r="M423" s="92" t="s">
        <v>3973</v>
      </c>
      <c r="N423" s="92" t="s">
        <v>666</v>
      </c>
      <c r="O423" s="92" t="s">
        <v>3827</v>
      </c>
      <c r="P423" s="92" t="s">
        <v>153</v>
      </c>
      <c r="Q423" s="92" t="s">
        <v>3974</v>
      </c>
      <c r="R423" s="93" t="s">
        <v>19</v>
      </c>
      <c r="S423" s="93">
        <v>325771</v>
      </c>
      <c r="T423" s="90" t="s">
        <v>41</v>
      </c>
      <c r="U423" s="90" t="str">
        <f>VLOOKUP(I423,'[1]Removal Report'!$G$2:$I$1306,2,0)</f>
        <v>15-Jan-2026</v>
      </c>
      <c r="V423" s="90" t="str">
        <f>VLOOKUP(I423,'[1]Removal Report'!$G$2:$I$1306,3,0)</f>
        <v>MUHAMMAD.UMER</v>
      </c>
    </row>
    <row r="424" spans="1:22">
      <c r="A424" s="91">
        <v>423</v>
      </c>
      <c r="B424" s="91" t="s">
        <v>39</v>
      </c>
      <c r="C424" s="92" t="s">
        <v>3975</v>
      </c>
      <c r="D424" s="92" t="s">
        <v>659</v>
      </c>
      <c r="E424" s="92" t="s">
        <v>3976</v>
      </c>
      <c r="F424" s="92" t="s">
        <v>243</v>
      </c>
      <c r="G424" s="92" t="s">
        <v>10</v>
      </c>
      <c r="H424" s="92" t="s">
        <v>3977</v>
      </c>
      <c r="I424" s="92" t="s">
        <v>3978</v>
      </c>
      <c r="J424" s="92"/>
      <c r="K424" s="92"/>
      <c r="L424" s="92" t="s">
        <v>2414</v>
      </c>
      <c r="M424" s="92" t="s">
        <v>3979</v>
      </c>
      <c r="N424" s="92" t="s">
        <v>666</v>
      </c>
      <c r="O424" s="92" t="s">
        <v>3896</v>
      </c>
      <c r="P424" s="92" t="s">
        <v>153</v>
      </c>
      <c r="Q424" s="92" t="s">
        <v>3980</v>
      </c>
      <c r="R424" s="93" t="s">
        <v>19</v>
      </c>
      <c r="S424" s="93">
        <v>272811</v>
      </c>
      <c r="T424" s="90" t="s">
        <v>41</v>
      </c>
      <c r="U424" s="90" t="str">
        <f>VLOOKUP(I424,'[1]Removal Report'!$G$2:$I$1306,2,0)</f>
        <v>19-Jan-2026</v>
      </c>
      <c r="V424" s="90" t="str">
        <f>VLOOKUP(I424,'[1]Removal Report'!$G$2:$I$1306,3,0)</f>
        <v>MUHAMMAD.UMER</v>
      </c>
    </row>
    <row r="425" spans="1:22">
      <c r="A425" s="91">
        <v>424</v>
      </c>
      <c r="B425" s="91" t="s">
        <v>39</v>
      </c>
      <c r="C425" s="92" t="s">
        <v>3981</v>
      </c>
      <c r="D425" s="92" t="s">
        <v>767</v>
      </c>
      <c r="E425" s="92" t="s">
        <v>3982</v>
      </c>
      <c r="F425" s="92" t="s">
        <v>3983</v>
      </c>
      <c r="G425" s="92" t="s">
        <v>10</v>
      </c>
      <c r="H425" s="92" t="s">
        <v>3984</v>
      </c>
      <c r="I425" s="92" t="s">
        <v>3985</v>
      </c>
      <c r="J425" s="92"/>
      <c r="K425" s="92"/>
      <c r="L425" s="92" t="s">
        <v>3986</v>
      </c>
      <c r="M425" s="92" t="s">
        <v>3987</v>
      </c>
      <c r="N425" s="92" t="s">
        <v>666</v>
      </c>
      <c r="O425" s="92" t="s">
        <v>3827</v>
      </c>
      <c r="P425" s="92" t="s">
        <v>153</v>
      </c>
      <c r="Q425" s="92" t="s">
        <v>3988</v>
      </c>
      <c r="R425" s="93" t="s">
        <v>19</v>
      </c>
      <c r="S425" s="93">
        <v>265188</v>
      </c>
      <c r="T425" s="90" t="s">
        <v>41</v>
      </c>
      <c r="U425" s="90" t="str">
        <f>VLOOKUP(I425,'[1]Removal Report'!$G$2:$I$1306,2,0)</f>
        <v>20-Jan-2026</v>
      </c>
      <c r="V425" s="90" t="str">
        <f>VLOOKUP(I425,'[1]Removal Report'!$G$2:$I$1306,3,0)</f>
        <v>MUHAMMAD.UMER</v>
      </c>
    </row>
    <row r="426" spans="1:22">
      <c r="A426" s="91">
        <v>425</v>
      </c>
      <c r="B426" s="91" t="s">
        <v>39</v>
      </c>
      <c r="C426" s="92" t="s">
        <v>3989</v>
      </c>
      <c r="D426" s="92" t="s">
        <v>659</v>
      </c>
      <c r="E426" s="92" t="s">
        <v>3990</v>
      </c>
      <c r="F426" s="92" t="s">
        <v>3652</v>
      </c>
      <c r="G426" s="92" t="s">
        <v>18</v>
      </c>
      <c r="H426" s="92" t="s">
        <v>3991</v>
      </c>
      <c r="I426" s="92" t="s">
        <v>3992</v>
      </c>
      <c r="J426" s="92"/>
      <c r="K426" s="92"/>
      <c r="L426" s="92" t="s">
        <v>1005</v>
      </c>
      <c r="M426" s="92" t="s">
        <v>3801</v>
      </c>
      <c r="N426" s="92" t="s">
        <v>794</v>
      </c>
      <c r="O426" s="92" t="s">
        <v>3827</v>
      </c>
      <c r="P426" s="92" t="s">
        <v>153</v>
      </c>
      <c r="Q426" s="92" t="s">
        <v>3993</v>
      </c>
      <c r="R426" s="93" t="s">
        <v>19</v>
      </c>
      <c r="S426" s="93">
        <v>332360</v>
      </c>
      <c r="T426" s="90" t="s">
        <v>41</v>
      </c>
      <c r="U426" s="90" t="str">
        <f>VLOOKUP(I426,'[1]Removal Report'!$G$2:$I$1306,2,0)</f>
        <v>5-Jan-2026</v>
      </c>
      <c r="V426" s="90" t="str">
        <f>VLOOKUP(I426,'[1]Removal Report'!$G$2:$I$1306,3,0)</f>
        <v>MUHAMMAD.UMER</v>
      </c>
    </row>
    <row r="427" spans="1:22">
      <c r="A427" s="91">
        <v>426</v>
      </c>
      <c r="B427" s="91" t="s">
        <v>39</v>
      </c>
      <c r="C427" s="92" t="s">
        <v>3994</v>
      </c>
      <c r="D427" s="92" t="s">
        <v>682</v>
      </c>
      <c r="E427" s="92" t="s">
        <v>3995</v>
      </c>
      <c r="F427" s="92" t="s">
        <v>3996</v>
      </c>
      <c r="G427" s="92" t="s">
        <v>1647</v>
      </c>
      <c r="H427" s="92" t="s">
        <v>3997</v>
      </c>
      <c r="I427" s="92" t="s">
        <v>3998</v>
      </c>
      <c r="J427" s="92"/>
      <c r="K427" s="92"/>
      <c r="L427" s="92" t="s">
        <v>3999</v>
      </c>
      <c r="M427" s="92" t="s">
        <v>4000</v>
      </c>
      <c r="N427" s="92" t="s">
        <v>666</v>
      </c>
      <c r="O427" s="92" t="s">
        <v>3827</v>
      </c>
      <c r="P427" s="92" t="s">
        <v>153</v>
      </c>
      <c r="Q427" s="92" t="s">
        <v>4001</v>
      </c>
      <c r="R427" s="93" t="s">
        <v>19</v>
      </c>
      <c r="S427" s="93">
        <v>325761</v>
      </c>
      <c r="T427" s="90" t="s">
        <v>41</v>
      </c>
      <c r="U427" s="90" t="str">
        <f>VLOOKUP(I427,'[1]Removal Report'!$G$2:$I$1306,2,0)</f>
        <v>29-Jan-2026</v>
      </c>
      <c r="V427" s="90" t="str">
        <f>VLOOKUP(I427,'[1]Removal Report'!$G$2:$I$1306,3,0)</f>
        <v>MUHAMMAD.UMER</v>
      </c>
    </row>
    <row r="428" spans="1:22">
      <c r="A428" s="91">
        <v>427</v>
      </c>
      <c r="B428" s="91" t="s">
        <v>39</v>
      </c>
      <c r="C428" s="92" t="s">
        <v>4002</v>
      </c>
      <c r="D428" s="92" t="s">
        <v>671</v>
      </c>
      <c r="E428" s="92" t="s">
        <v>4003</v>
      </c>
      <c r="F428" s="92" t="s">
        <v>4004</v>
      </c>
      <c r="G428" s="92" t="s">
        <v>13</v>
      </c>
      <c r="H428" s="92" t="s">
        <v>4005</v>
      </c>
      <c r="I428" s="92" t="s">
        <v>4006</v>
      </c>
      <c r="J428" s="92"/>
      <c r="K428" s="92"/>
      <c r="L428" s="92" t="s">
        <v>4007</v>
      </c>
      <c r="M428" s="92" t="s">
        <v>4008</v>
      </c>
      <c r="N428" s="92" t="s">
        <v>813</v>
      </c>
      <c r="O428" s="92" t="s">
        <v>3827</v>
      </c>
      <c r="P428" s="92" t="s">
        <v>153</v>
      </c>
      <c r="Q428" s="92" t="s">
        <v>4009</v>
      </c>
      <c r="R428" s="93" t="s">
        <v>19</v>
      </c>
      <c r="S428" s="93">
        <v>205436</v>
      </c>
      <c r="T428" s="90" t="s">
        <v>41</v>
      </c>
      <c r="U428" s="90" t="str">
        <f>VLOOKUP(I428,'[1]Removal Report'!$G$2:$I$1306,2,0)</f>
        <v>13-Jan-2026</v>
      </c>
      <c r="V428" s="90" t="str">
        <f>VLOOKUP(I428,'[1]Removal Report'!$G$2:$I$1306,3,0)</f>
        <v>MUHAMMAD.UMER</v>
      </c>
    </row>
    <row r="429" spans="1:22">
      <c r="A429" s="91">
        <v>428</v>
      </c>
      <c r="B429" s="91" t="s">
        <v>39</v>
      </c>
      <c r="C429" s="92" t="s">
        <v>4010</v>
      </c>
      <c r="D429" s="92" t="s">
        <v>671</v>
      </c>
      <c r="E429" s="92" t="s">
        <v>4011</v>
      </c>
      <c r="F429" s="92" t="s">
        <v>160</v>
      </c>
      <c r="G429" s="92" t="s">
        <v>4</v>
      </c>
      <c r="H429" s="92" t="s">
        <v>4012</v>
      </c>
      <c r="I429" s="92" t="s">
        <v>4013</v>
      </c>
      <c r="J429" s="92"/>
      <c r="K429" s="92"/>
      <c r="L429" s="92" t="s">
        <v>4014</v>
      </c>
      <c r="M429" s="92" t="s">
        <v>4015</v>
      </c>
      <c r="N429" s="92" t="s">
        <v>666</v>
      </c>
      <c r="O429" s="92" t="s">
        <v>3827</v>
      </c>
      <c r="P429" s="92" t="s">
        <v>153</v>
      </c>
      <c r="Q429" s="92" t="s">
        <v>4016</v>
      </c>
      <c r="R429" s="93" t="s">
        <v>19</v>
      </c>
      <c r="S429" s="93">
        <v>316847</v>
      </c>
      <c r="T429" s="90" t="s">
        <v>41</v>
      </c>
      <c r="U429" s="90" t="str">
        <f>VLOOKUP(I429,'[1]Removal Report'!$G$2:$I$1306,2,0)</f>
        <v>16-Jan-2026</v>
      </c>
      <c r="V429" s="90" t="str">
        <f>VLOOKUP(I429,'[1]Removal Report'!$G$2:$I$1306,3,0)</f>
        <v>MUHAMMAD.UMER</v>
      </c>
    </row>
    <row r="430" spans="1:22">
      <c r="A430" s="91">
        <v>429</v>
      </c>
      <c r="B430" s="91" t="s">
        <v>39</v>
      </c>
      <c r="C430" s="92" t="s">
        <v>4017</v>
      </c>
      <c r="D430" s="92" t="s">
        <v>682</v>
      </c>
      <c r="E430" s="92" t="s">
        <v>4018</v>
      </c>
      <c r="F430" s="92" t="s">
        <v>4019</v>
      </c>
      <c r="G430" s="92" t="s">
        <v>4</v>
      </c>
      <c r="H430" s="92" t="s">
        <v>4020</v>
      </c>
      <c r="I430" s="92" t="s">
        <v>4021</v>
      </c>
      <c r="J430" s="92"/>
      <c r="K430" s="92"/>
      <c r="L430" s="92" t="s">
        <v>4022</v>
      </c>
      <c r="M430" s="92" t="s">
        <v>4023</v>
      </c>
      <c r="N430" s="92" t="s">
        <v>666</v>
      </c>
      <c r="O430" s="92" t="s">
        <v>3827</v>
      </c>
      <c r="P430" s="92" t="s">
        <v>153</v>
      </c>
      <c r="Q430" s="92" t="s">
        <v>4024</v>
      </c>
      <c r="R430" s="93" t="s">
        <v>19</v>
      </c>
      <c r="S430" s="93">
        <v>324355</v>
      </c>
      <c r="T430" s="90" t="s">
        <v>41</v>
      </c>
      <c r="U430" s="90" t="str">
        <f>VLOOKUP(I430,'[1]Removal Report'!$G$2:$I$1306,2,0)</f>
        <v>8-Jan-2026</v>
      </c>
      <c r="V430" s="90" t="str">
        <f>VLOOKUP(I430,'[1]Removal Report'!$G$2:$I$1306,3,0)</f>
        <v>MUHAMMAD.UMER</v>
      </c>
    </row>
    <row r="431" spans="1:22">
      <c r="A431" s="91">
        <v>430</v>
      </c>
      <c r="B431" s="91" t="s">
        <v>39</v>
      </c>
      <c r="C431" s="92" t="s">
        <v>4025</v>
      </c>
      <c r="D431" s="92" t="s">
        <v>682</v>
      </c>
      <c r="E431" s="92" t="s">
        <v>4026</v>
      </c>
      <c r="F431" s="92" t="s">
        <v>4027</v>
      </c>
      <c r="G431" s="92" t="s">
        <v>4</v>
      </c>
      <c r="H431" s="92" t="s">
        <v>4028</v>
      </c>
      <c r="I431" s="92" t="s">
        <v>4029</v>
      </c>
      <c r="J431" s="92"/>
      <c r="K431" s="92"/>
      <c r="L431" s="92" t="s">
        <v>4030</v>
      </c>
      <c r="M431" s="92" t="s">
        <v>4031</v>
      </c>
      <c r="N431" s="92" t="s">
        <v>920</v>
      </c>
      <c r="O431" s="92" t="s">
        <v>3827</v>
      </c>
      <c r="P431" s="92" t="s">
        <v>153</v>
      </c>
      <c r="Q431" s="92" t="s">
        <v>4032</v>
      </c>
      <c r="R431" s="93" t="s">
        <v>19</v>
      </c>
      <c r="S431" s="93">
        <v>268230</v>
      </c>
      <c r="T431" s="90" t="s">
        <v>41</v>
      </c>
      <c r="U431" s="90" t="str">
        <f>VLOOKUP(I431,'[1]Removal Report'!$G$2:$I$1306,2,0)</f>
        <v>12-Jan-2026</v>
      </c>
      <c r="V431" s="90" t="str">
        <f>VLOOKUP(I431,'[1]Removal Report'!$G$2:$I$1306,3,0)</f>
        <v>MUHAMMAD.UMER</v>
      </c>
    </row>
    <row r="432" spans="1:22">
      <c r="A432" s="91">
        <v>431</v>
      </c>
      <c r="B432" s="91" t="s">
        <v>39</v>
      </c>
      <c r="C432" s="92" t="s">
        <v>4033</v>
      </c>
      <c r="D432" s="92" t="s">
        <v>682</v>
      </c>
      <c r="E432" s="92" t="s">
        <v>4034</v>
      </c>
      <c r="F432" s="92" t="s">
        <v>4035</v>
      </c>
      <c r="G432" s="92" t="s">
        <v>10</v>
      </c>
      <c r="H432" s="92" t="s">
        <v>4036</v>
      </c>
      <c r="I432" s="92" t="s">
        <v>4037</v>
      </c>
      <c r="J432" s="92"/>
      <c r="K432" s="92"/>
      <c r="L432" s="92" t="s">
        <v>4038</v>
      </c>
      <c r="M432" s="92" t="s">
        <v>4039</v>
      </c>
      <c r="N432" s="92" t="s">
        <v>1796</v>
      </c>
      <c r="O432" s="92" t="s">
        <v>3827</v>
      </c>
      <c r="P432" s="92" t="s">
        <v>153</v>
      </c>
      <c r="Q432" s="92" t="s">
        <v>4040</v>
      </c>
      <c r="R432" s="93" t="s">
        <v>19</v>
      </c>
      <c r="S432" s="93">
        <v>315295</v>
      </c>
      <c r="T432" s="90" t="s">
        <v>41</v>
      </c>
      <c r="U432" s="90" t="str">
        <f>VLOOKUP(I432,'[1]Removal Report'!$G$2:$I$1306,2,0)</f>
        <v>12-Jan-2026</v>
      </c>
      <c r="V432" s="90" t="str">
        <f>VLOOKUP(I432,'[1]Removal Report'!$G$2:$I$1306,3,0)</f>
        <v>MUHAMMAD.UMER</v>
      </c>
    </row>
    <row r="433" spans="1:22">
      <c r="A433" s="91">
        <v>432</v>
      </c>
      <c r="B433" s="91" t="s">
        <v>39</v>
      </c>
      <c r="C433" s="92" t="s">
        <v>4041</v>
      </c>
      <c r="D433" s="92" t="s">
        <v>671</v>
      </c>
      <c r="E433" s="92" t="s">
        <v>4042</v>
      </c>
      <c r="F433" s="92" t="s">
        <v>4043</v>
      </c>
      <c r="G433" s="92" t="s">
        <v>7</v>
      </c>
      <c r="H433" s="92" t="s">
        <v>4044</v>
      </c>
      <c r="I433" s="92" t="s">
        <v>4045</v>
      </c>
      <c r="J433" s="92"/>
      <c r="K433" s="92"/>
      <c r="L433" s="92" t="s">
        <v>4046</v>
      </c>
      <c r="M433" s="92" t="s">
        <v>4047</v>
      </c>
      <c r="N433" s="92" t="s">
        <v>1439</v>
      </c>
      <c r="O433" s="92" t="s">
        <v>3827</v>
      </c>
      <c r="P433" s="92" t="s">
        <v>153</v>
      </c>
      <c r="Q433" s="92" t="s">
        <v>4048</v>
      </c>
      <c r="R433" s="93" t="s">
        <v>19</v>
      </c>
      <c r="S433" s="93">
        <v>199283</v>
      </c>
      <c r="T433" s="90" t="s">
        <v>41</v>
      </c>
      <c r="U433" s="90" t="str">
        <f>VLOOKUP(I433,'[1]Removal Report'!$G$2:$I$1306,2,0)</f>
        <v>28-Jan-2026</v>
      </c>
      <c r="V433" s="90" t="str">
        <f>VLOOKUP(I433,'[1]Removal Report'!$G$2:$I$1306,3,0)</f>
        <v>MUHAMMAD.UMER</v>
      </c>
    </row>
    <row r="434" spans="1:22">
      <c r="A434" s="91">
        <v>433</v>
      </c>
      <c r="B434" s="91" t="s">
        <v>39</v>
      </c>
      <c r="C434" s="92" t="s">
        <v>4049</v>
      </c>
      <c r="D434" s="92" t="s">
        <v>659</v>
      </c>
      <c r="E434" s="92" t="s">
        <v>4050</v>
      </c>
      <c r="F434" s="92" t="s">
        <v>4051</v>
      </c>
      <c r="G434" s="92" t="s">
        <v>10</v>
      </c>
      <c r="H434" s="92" t="s">
        <v>4052</v>
      </c>
      <c r="I434" s="92" t="s">
        <v>4053</v>
      </c>
      <c r="J434" s="92"/>
      <c r="K434" s="92"/>
      <c r="L434" s="92" t="s">
        <v>4054</v>
      </c>
      <c r="M434" s="92" t="s">
        <v>4055</v>
      </c>
      <c r="N434" s="92" t="s">
        <v>666</v>
      </c>
      <c r="O434" s="92" t="s">
        <v>3827</v>
      </c>
      <c r="P434" s="92" t="s">
        <v>153</v>
      </c>
      <c r="Q434" s="92" t="s">
        <v>4056</v>
      </c>
      <c r="R434" s="93" t="s">
        <v>19</v>
      </c>
      <c r="S434" s="93">
        <v>273274</v>
      </c>
      <c r="T434" s="90" t="s">
        <v>41</v>
      </c>
      <c r="U434" s="90" t="str">
        <f>VLOOKUP(I434,'[1]Removal Report'!$G$2:$I$1306,2,0)</f>
        <v>5-Jan-2026</v>
      </c>
      <c r="V434" s="90" t="str">
        <f>VLOOKUP(I434,'[1]Removal Report'!$G$2:$I$1306,3,0)</f>
        <v>MUHAMMAD.UMER</v>
      </c>
    </row>
    <row r="435" spans="1:22">
      <c r="A435" s="91">
        <v>434</v>
      </c>
      <c r="B435" s="91" t="s">
        <v>39</v>
      </c>
      <c r="C435" s="92" t="s">
        <v>4057</v>
      </c>
      <c r="D435" s="92" t="s">
        <v>671</v>
      </c>
      <c r="E435" s="92" t="s">
        <v>4058</v>
      </c>
      <c r="F435" s="92" t="s">
        <v>4059</v>
      </c>
      <c r="G435" s="92" t="s">
        <v>13</v>
      </c>
      <c r="H435" s="92" t="s">
        <v>4060</v>
      </c>
      <c r="I435" s="92" t="s">
        <v>4061</v>
      </c>
      <c r="J435" s="92"/>
      <c r="K435" s="92"/>
      <c r="L435" s="92" t="s">
        <v>1854</v>
      </c>
      <c r="M435" s="92" t="s">
        <v>4062</v>
      </c>
      <c r="N435" s="92" t="s">
        <v>813</v>
      </c>
      <c r="O435" s="92" t="s">
        <v>3827</v>
      </c>
      <c r="P435" s="92" t="s">
        <v>153</v>
      </c>
      <c r="Q435" s="92" t="s">
        <v>4063</v>
      </c>
      <c r="R435" s="93" t="s">
        <v>19</v>
      </c>
      <c r="S435" s="93">
        <v>205038</v>
      </c>
      <c r="T435" s="90" t="s">
        <v>41</v>
      </c>
      <c r="U435" s="90" t="str">
        <f>VLOOKUP(I435,'[1]Removal Report'!$G$2:$I$1306,2,0)</f>
        <v>1-Jan-2026</v>
      </c>
      <c r="V435" s="90" t="str">
        <f>VLOOKUP(I435,'[1]Removal Report'!$G$2:$I$1306,3,0)</f>
        <v>MUHAMMAD.UMER</v>
      </c>
    </row>
    <row r="436" spans="1:22">
      <c r="A436" s="91">
        <v>435</v>
      </c>
      <c r="B436" s="91" t="s">
        <v>39</v>
      </c>
      <c r="C436" s="92" t="s">
        <v>4064</v>
      </c>
      <c r="D436" s="92" t="s">
        <v>671</v>
      </c>
      <c r="E436" s="92" t="s">
        <v>4065</v>
      </c>
      <c r="F436" s="92" t="s">
        <v>4066</v>
      </c>
      <c r="G436" s="92" t="s">
        <v>4</v>
      </c>
      <c r="H436" s="92" t="s">
        <v>4067</v>
      </c>
      <c r="I436" s="92" t="s">
        <v>4068</v>
      </c>
      <c r="J436" s="92"/>
      <c r="K436" s="92"/>
      <c r="L436" s="92" t="s">
        <v>4069</v>
      </c>
      <c r="M436" s="92" t="s">
        <v>4070</v>
      </c>
      <c r="N436" s="92" t="s">
        <v>666</v>
      </c>
      <c r="O436" s="92" t="s">
        <v>3827</v>
      </c>
      <c r="P436" s="92" t="s">
        <v>153</v>
      </c>
      <c r="Q436" s="92" t="s">
        <v>4071</v>
      </c>
      <c r="R436" s="93" t="s">
        <v>19</v>
      </c>
      <c r="S436" s="93">
        <v>171228</v>
      </c>
      <c r="T436" s="90" t="s">
        <v>41</v>
      </c>
      <c r="U436" s="90" t="str">
        <f>VLOOKUP(I436,'[1]Removal Report'!$G$2:$I$1306,2,0)</f>
        <v>6-Jan-2026</v>
      </c>
      <c r="V436" s="90" t="str">
        <f>VLOOKUP(I436,'[1]Removal Report'!$G$2:$I$1306,3,0)</f>
        <v>MUHAMMAD.UMER</v>
      </c>
    </row>
    <row r="437" spans="1:22">
      <c r="A437" s="91">
        <v>436</v>
      </c>
      <c r="B437" s="91" t="s">
        <v>39</v>
      </c>
      <c r="C437" s="92" t="s">
        <v>4072</v>
      </c>
      <c r="D437" s="92" t="s">
        <v>767</v>
      </c>
      <c r="E437" s="92" t="s">
        <v>4073</v>
      </c>
      <c r="F437" s="92" t="s">
        <v>4074</v>
      </c>
      <c r="G437" s="92" t="s">
        <v>18</v>
      </c>
      <c r="H437" s="92" t="s">
        <v>4075</v>
      </c>
      <c r="I437" s="92" t="s">
        <v>4076</v>
      </c>
      <c r="J437" s="92"/>
      <c r="K437" s="92"/>
      <c r="L437" s="92" t="s">
        <v>4077</v>
      </c>
      <c r="M437" s="92" t="s">
        <v>4078</v>
      </c>
      <c r="N437" s="92" t="s">
        <v>813</v>
      </c>
      <c r="O437" s="92" t="s">
        <v>1149</v>
      </c>
      <c r="P437" s="92" t="s">
        <v>153</v>
      </c>
      <c r="Q437" s="92" t="s">
        <v>4079</v>
      </c>
      <c r="R437" s="93" t="s">
        <v>19</v>
      </c>
      <c r="S437" s="93">
        <v>273496</v>
      </c>
      <c r="T437" s="90" t="s">
        <v>41</v>
      </c>
      <c r="U437" s="90" t="str">
        <f>VLOOKUP(I437,'[1]Removal Report'!$G$2:$I$1306,2,0)</f>
        <v>14-Jan-2026</v>
      </c>
      <c r="V437" s="90" t="str">
        <f>VLOOKUP(I437,'[1]Removal Report'!$G$2:$I$1306,3,0)</f>
        <v>MUHAMMAD.UMER</v>
      </c>
    </row>
    <row r="438" spans="1:22">
      <c r="A438" s="91">
        <v>437</v>
      </c>
      <c r="B438" s="91" t="s">
        <v>39</v>
      </c>
      <c r="C438" s="92" t="s">
        <v>4080</v>
      </c>
      <c r="D438" s="92" t="s">
        <v>682</v>
      </c>
      <c r="E438" s="92" t="s">
        <v>4081</v>
      </c>
      <c r="F438" s="92" t="s">
        <v>4082</v>
      </c>
      <c r="G438" s="92" t="s">
        <v>4</v>
      </c>
      <c r="H438" s="92" t="s">
        <v>4083</v>
      </c>
      <c r="I438" s="92" t="s">
        <v>4081</v>
      </c>
      <c r="J438" s="92"/>
      <c r="K438" s="92"/>
      <c r="L438" s="92" t="s">
        <v>3718</v>
      </c>
      <c r="M438" s="92" t="s">
        <v>4084</v>
      </c>
      <c r="N438" s="92" t="s">
        <v>666</v>
      </c>
      <c r="O438" s="92" t="s">
        <v>3827</v>
      </c>
      <c r="P438" s="92" t="s">
        <v>153</v>
      </c>
      <c r="Q438" s="92" t="s">
        <v>4085</v>
      </c>
      <c r="R438" s="93" t="s">
        <v>19</v>
      </c>
      <c r="S438" s="93">
        <v>348999</v>
      </c>
      <c r="T438" s="90" t="s">
        <v>41</v>
      </c>
      <c r="U438" s="90" t="str">
        <f>VLOOKUP(I438,'[1]Removal Report'!$G$2:$I$1306,2,0)</f>
        <v>12-Jan-2026</v>
      </c>
      <c r="V438" s="90" t="str">
        <f>VLOOKUP(I438,'[1]Removal Report'!$G$2:$I$1306,3,0)</f>
        <v>MUHAMMAD.UMER</v>
      </c>
    </row>
    <row r="439" spans="1:22">
      <c r="A439" s="91">
        <v>438</v>
      </c>
      <c r="B439" s="91" t="s">
        <v>39</v>
      </c>
      <c r="C439" s="92" t="s">
        <v>4086</v>
      </c>
      <c r="D439" s="92" t="s">
        <v>682</v>
      </c>
      <c r="E439" s="92" t="s">
        <v>4087</v>
      </c>
      <c r="F439" s="92" t="s">
        <v>4088</v>
      </c>
      <c r="G439" s="92" t="s">
        <v>10</v>
      </c>
      <c r="H439" s="92" t="s">
        <v>4089</v>
      </c>
      <c r="I439" s="92" t="s">
        <v>4090</v>
      </c>
      <c r="J439" s="92"/>
      <c r="K439" s="92"/>
      <c r="L439" s="92" t="s">
        <v>4091</v>
      </c>
      <c r="M439" s="92" t="s">
        <v>4092</v>
      </c>
      <c r="N439" s="92" t="s">
        <v>764</v>
      </c>
      <c r="O439" s="92" t="s">
        <v>1149</v>
      </c>
      <c r="P439" s="92" t="s">
        <v>153</v>
      </c>
      <c r="Q439" s="92" t="s">
        <v>4093</v>
      </c>
      <c r="R439" s="93" t="s">
        <v>19</v>
      </c>
      <c r="S439" s="93">
        <v>274382</v>
      </c>
      <c r="T439" s="90" t="s">
        <v>41</v>
      </c>
      <c r="U439" s="90" t="str">
        <f>VLOOKUP(I439,'[1]Removal Report'!$G$2:$I$1306,2,0)</f>
        <v>6-Jan-2026</v>
      </c>
      <c r="V439" s="90" t="str">
        <f>VLOOKUP(I439,'[1]Removal Report'!$G$2:$I$1306,3,0)</f>
        <v>MUHAMMAD.UMER</v>
      </c>
    </row>
    <row r="440" spans="1:22">
      <c r="A440" s="91">
        <v>439</v>
      </c>
      <c r="B440" s="91" t="s">
        <v>39</v>
      </c>
      <c r="C440" s="92" t="s">
        <v>4094</v>
      </c>
      <c r="D440" s="92" t="s">
        <v>671</v>
      </c>
      <c r="E440" s="92" t="s">
        <v>4095</v>
      </c>
      <c r="F440" s="92" t="s">
        <v>393</v>
      </c>
      <c r="G440" s="92" t="s">
        <v>4</v>
      </c>
      <c r="H440" s="92" t="s">
        <v>4096</v>
      </c>
      <c r="I440" s="92" t="s">
        <v>4097</v>
      </c>
      <c r="J440" s="92"/>
      <c r="K440" s="92"/>
      <c r="L440" s="92" t="s">
        <v>4098</v>
      </c>
      <c r="M440" s="92" t="s">
        <v>4099</v>
      </c>
      <c r="N440" s="92" t="s">
        <v>1734</v>
      </c>
      <c r="O440" s="92" t="s">
        <v>3827</v>
      </c>
      <c r="P440" s="92" t="s">
        <v>153</v>
      </c>
      <c r="Q440" s="92" t="s">
        <v>4100</v>
      </c>
      <c r="R440" s="93" t="s">
        <v>19</v>
      </c>
      <c r="S440" s="93">
        <v>271363</v>
      </c>
      <c r="T440" s="90" t="s">
        <v>41</v>
      </c>
      <c r="U440" s="90" t="str">
        <f>VLOOKUP(I440,'[1]Removal Report'!$G$2:$I$1306,2,0)</f>
        <v>21-Jan-2026</v>
      </c>
      <c r="V440" s="90" t="str">
        <f>VLOOKUP(I440,'[1]Removal Report'!$G$2:$I$1306,3,0)</f>
        <v>MUHAMMAD.UMER</v>
      </c>
    </row>
    <row r="441" spans="1:22">
      <c r="A441" s="91">
        <v>440</v>
      </c>
      <c r="B441" s="91" t="s">
        <v>39</v>
      </c>
      <c r="C441" s="92" t="s">
        <v>4101</v>
      </c>
      <c r="D441" s="92" t="s">
        <v>682</v>
      </c>
      <c r="E441" s="92" t="s">
        <v>4102</v>
      </c>
      <c r="F441" s="92" t="s">
        <v>3921</v>
      </c>
      <c r="G441" s="92" t="s">
        <v>18</v>
      </c>
      <c r="H441" s="92" t="s">
        <v>4103</v>
      </c>
      <c r="I441" s="92" t="s">
        <v>4104</v>
      </c>
      <c r="J441" s="92"/>
      <c r="K441" s="92"/>
      <c r="L441" s="92" t="s">
        <v>4105</v>
      </c>
      <c r="M441" s="92" t="s">
        <v>4106</v>
      </c>
      <c r="N441" s="92" t="s">
        <v>813</v>
      </c>
      <c r="O441" s="92" t="s">
        <v>998</v>
      </c>
      <c r="P441" s="92" t="s">
        <v>153</v>
      </c>
      <c r="Q441" s="92" t="s">
        <v>4107</v>
      </c>
      <c r="R441" s="93" t="s">
        <v>19</v>
      </c>
      <c r="S441" s="93">
        <v>323652</v>
      </c>
      <c r="T441" s="90" t="s">
        <v>41</v>
      </c>
      <c r="U441" s="90" t="str">
        <f>VLOOKUP(I441,'[1]Removal Report'!$G$2:$I$1306,2,0)</f>
        <v>12-Jan-2026</v>
      </c>
      <c r="V441" s="90" t="str">
        <f>VLOOKUP(I441,'[1]Removal Report'!$G$2:$I$1306,3,0)</f>
        <v>MUHAMMAD.UMER</v>
      </c>
    </row>
    <row r="442" spans="1:22">
      <c r="A442" s="91">
        <v>441</v>
      </c>
      <c r="B442" s="91" t="s">
        <v>39</v>
      </c>
      <c r="C442" s="92" t="s">
        <v>4108</v>
      </c>
      <c r="D442" s="92" t="s">
        <v>682</v>
      </c>
      <c r="E442" s="92" t="s">
        <v>4109</v>
      </c>
      <c r="F442" s="92" t="s">
        <v>4110</v>
      </c>
      <c r="G442" s="92" t="s">
        <v>18</v>
      </c>
      <c r="H442" s="92" t="s">
        <v>4111</v>
      </c>
      <c r="I442" s="92" t="s">
        <v>4112</v>
      </c>
      <c r="J442" s="92"/>
      <c r="K442" s="92"/>
      <c r="L442" s="92" t="s">
        <v>4113</v>
      </c>
      <c r="M442" s="92" t="s">
        <v>4114</v>
      </c>
      <c r="N442" s="92" t="s">
        <v>1510</v>
      </c>
      <c r="O442" s="92" t="s">
        <v>4115</v>
      </c>
      <c r="P442" s="92" t="s">
        <v>153</v>
      </c>
      <c r="Q442" s="92" t="s">
        <v>4116</v>
      </c>
      <c r="R442" s="93" t="s">
        <v>19</v>
      </c>
      <c r="S442" s="93">
        <v>276352</v>
      </c>
      <c r="T442" s="90" t="s">
        <v>41</v>
      </c>
      <c r="U442" s="90" t="str">
        <f>VLOOKUP(I442,'[1]Removal Report'!$G$2:$I$1306,2,0)</f>
        <v>22-Jan-2026</v>
      </c>
      <c r="V442" s="90" t="str">
        <f>VLOOKUP(I442,'[1]Removal Report'!$G$2:$I$1306,3,0)</f>
        <v>MUHAMMAD.UMER</v>
      </c>
    </row>
    <row r="443" spans="1:22">
      <c r="A443" s="91">
        <v>442</v>
      </c>
      <c r="B443" s="91" t="s">
        <v>39</v>
      </c>
      <c r="C443" s="92" t="s">
        <v>4117</v>
      </c>
      <c r="D443" s="92" t="s">
        <v>659</v>
      </c>
      <c r="E443" s="92" t="s">
        <v>4118</v>
      </c>
      <c r="F443" s="92" t="s">
        <v>4119</v>
      </c>
      <c r="G443" s="92" t="s">
        <v>4</v>
      </c>
      <c r="H443" s="92" t="s">
        <v>4120</v>
      </c>
      <c r="I443" s="92" t="s">
        <v>4121</v>
      </c>
      <c r="J443" s="92"/>
      <c r="K443" s="92"/>
      <c r="L443" s="92" t="s">
        <v>4122</v>
      </c>
      <c r="M443" s="92" t="s">
        <v>4123</v>
      </c>
      <c r="N443" s="92" t="s">
        <v>666</v>
      </c>
      <c r="O443" s="92" t="s">
        <v>667</v>
      </c>
      <c r="P443" s="92" t="s">
        <v>153</v>
      </c>
      <c r="Q443" s="92" t="s">
        <v>4124</v>
      </c>
      <c r="R443" s="93" t="s">
        <v>19</v>
      </c>
      <c r="S443" s="93">
        <v>274533</v>
      </c>
      <c r="T443" s="90" t="s">
        <v>41</v>
      </c>
      <c r="U443" s="90" t="str">
        <f>VLOOKUP(I443,'[1]Removal Report'!$G$2:$I$1306,2,0)</f>
        <v>12-Jan-2026</v>
      </c>
      <c r="V443" s="90" t="str">
        <f>VLOOKUP(I443,'[1]Removal Report'!$G$2:$I$1306,3,0)</f>
        <v>MUHAMMAD.UMER</v>
      </c>
    </row>
    <row r="444" spans="1:22">
      <c r="A444" s="91">
        <v>443</v>
      </c>
      <c r="B444" s="91" t="s">
        <v>39</v>
      </c>
      <c r="C444" s="92" t="s">
        <v>4125</v>
      </c>
      <c r="D444" s="92" t="s">
        <v>671</v>
      </c>
      <c r="E444" s="92" t="s">
        <v>4126</v>
      </c>
      <c r="F444" s="92" t="s">
        <v>4127</v>
      </c>
      <c r="G444" s="92" t="s">
        <v>4</v>
      </c>
      <c r="H444" s="92" t="s">
        <v>4128</v>
      </c>
      <c r="I444" s="92" t="s">
        <v>4129</v>
      </c>
      <c r="J444" s="92"/>
      <c r="K444" s="92"/>
      <c r="L444" s="92" t="s">
        <v>870</v>
      </c>
      <c r="M444" s="92" t="s">
        <v>4130</v>
      </c>
      <c r="N444" s="92" t="s">
        <v>666</v>
      </c>
      <c r="O444" s="92" t="s">
        <v>3896</v>
      </c>
      <c r="P444" s="92" t="s">
        <v>153</v>
      </c>
      <c r="Q444" s="92" t="s">
        <v>4131</v>
      </c>
      <c r="R444" s="93" t="s">
        <v>19</v>
      </c>
      <c r="S444" s="93">
        <v>342322</v>
      </c>
      <c r="T444" s="90" t="s">
        <v>41</v>
      </c>
      <c r="U444" s="90" t="str">
        <f>VLOOKUP(I444,'[1]Removal Report'!$G$2:$I$1306,2,0)</f>
        <v>20-Jan-2026</v>
      </c>
      <c r="V444" s="90" t="str">
        <f>VLOOKUP(I444,'[1]Removal Report'!$G$2:$I$1306,3,0)</f>
        <v>MUHAMMAD.UMER</v>
      </c>
    </row>
    <row r="445" spans="1:22">
      <c r="A445" s="91">
        <v>444</v>
      </c>
      <c r="B445" s="91" t="s">
        <v>39</v>
      </c>
      <c r="C445" s="92" t="s">
        <v>4132</v>
      </c>
      <c r="D445" s="92" t="s">
        <v>659</v>
      </c>
      <c r="E445" s="92" t="s">
        <v>4133</v>
      </c>
      <c r="F445" s="92" t="s">
        <v>164</v>
      </c>
      <c r="G445" s="92" t="s">
        <v>10</v>
      </c>
      <c r="H445" s="92" t="s">
        <v>4134</v>
      </c>
      <c r="I445" s="92" t="s">
        <v>4135</v>
      </c>
      <c r="J445" s="92"/>
      <c r="K445" s="92"/>
      <c r="L445" s="92" t="s">
        <v>3480</v>
      </c>
      <c r="M445" s="92" t="s">
        <v>4136</v>
      </c>
      <c r="N445" s="92" t="s">
        <v>666</v>
      </c>
      <c r="O445" s="92" t="s">
        <v>3827</v>
      </c>
      <c r="P445" s="92" t="s">
        <v>153</v>
      </c>
      <c r="Q445" s="92" t="s">
        <v>4137</v>
      </c>
      <c r="R445" s="93" t="s">
        <v>19</v>
      </c>
      <c r="S445" s="93">
        <v>324203</v>
      </c>
      <c r="T445" s="90" t="s">
        <v>41</v>
      </c>
      <c r="U445" s="90" t="str">
        <f>VLOOKUP(I445,'[1]Removal Report'!$G$2:$I$1306,2,0)</f>
        <v>15-Jan-2026</v>
      </c>
      <c r="V445" s="90" t="str">
        <f>VLOOKUP(I445,'[1]Removal Report'!$G$2:$I$1306,3,0)</f>
        <v>MUHAMMAD.UMER</v>
      </c>
    </row>
    <row r="446" spans="1:22">
      <c r="A446" s="91">
        <v>445</v>
      </c>
      <c r="B446" s="91" t="s">
        <v>39</v>
      </c>
      <c r="C446" s="92" t="s">
        <v>4138</v>
      </c>
      <c r="D446" s="92" t="s">
        <v>671</v>
      </c>
      <c r="E446" s="92" t="s">
        <v>4139</v>
      </c>
      <c r="F446" s="92" t="s">
        <v>4140</v>
      </c>
      <c r="G446" s="92" t="s">
        <v>13</v>
      </c>
      <c r="H446" s="92" t="s">
        <v>4141</v>
      </c>
      <c r="I446" s="92" t="s">
        <v>4142</v>
      </c>
      <c r="J446" s="92"/>
      <c r="K446" s="92"/>
      <c r="L446" s="92" t="s">
        <v>4143</v>
      </c>
      <c r="M446" s="92" t="s">
        <v>4144</v>
      </c>
      <c r="N446" s="92" t="s">
        <v>813</v>
      </c>
      <c r="O446" s="92" t="s">
        <v>4145</v>
      </c>
      <c r="P446" s="92" t="s">
        <v>153</v>
      </c>
      <c r="Q446" s="92" t="s">
        <v>4146</v>
      </c>
      <c r="R446" s="93" t="s">
        <v>4147</v>
      </c>
      <c r="S446" s="93">
        <v>267574</v>
      </c>
      <c r="T446" s="90" t="s">
        <v>41</v>
      </c>
      <c r="U446" s="90" t="str">
        <f>VLOOKUP(I446,'[1]Removal Report'!$G$2:$I$1306,2,0)</f>
        <v>12-Jan-2026</v>
      </c>
      <c r="V446" s="90" t="str">
        <f>VLOOKUP(I446,'[1]Removal Report'!$G$2:$I$1306,3,0)</f>
        <v>NAZRA.NAZAR</v>
      </c>
    </row>
    <row r="447" spans="1:22">
      <c r="A447" s="91">
        <v>446</v>
      </c>
      <c r="B447" s="91" t="s">
        <v>39</v>
      </c>
      <c r="C447" s="92" t="s">
        <v>4148</v>
      </c>
      <c r="D447" s="92" t="s">
        <v>1585</v>
      </c>
      <c r="E447" s="92" t="s">
        <v>4149</v>
      </c>
      <c r="F447" s="92" t="s">
        <v>4150</v>
      </c>
      <c r="G447" s="92" t="s">
        <v>4</v>
      </c>
      <c r="H447" s="92" t="s">
        <v>4151</v>
      </c>
      <c r="I447" s="92" t="s">
        <v>4152</v>
      </c>
      <c r="J447" s="92"/>
      <c r="K447" s="92"/>
      <c r="L447" s="92" t="s">
        <v>4153</v>
      </c>
      <c r="M447" s="92" t="s">
        <v>4154</v>
      </c>
      <c r="N447" s="92" t="s">
        <v>666</v>
      </c>
      <c r="O447" s="92" t="s">
        <v>4155</v>
      </c>
      <c r="P447" s="92" t="s">
        <v>153</v>
      </c>
      <c r="Q447" s="92" t="s">
        <v>4156</v>
      </c>
      <c r="R447" s="93" t="s">
        <v>4147</v>
      </c>
      <c r="S447" s="93">
        <v>325055</v>
      </c>
      <c r="T447" s="90" t="s">
        <v>41</v>
      </c>
      <c r="U447" s="90" t="str">
        <f>VLOOKUP(I447,'[1]Removal Report'!$G$2:$I$1306,2,0)</f>
        <v>17-Jan-2026</v>
      </c>
      <c r="V447" s="90" t="str">
        <f>VLOOKUP(I447,'[1]Removal Report'!$G$2:$I$1306,3,0)</f>
        <v>NAZRA.NAZAR</v>
      </c>
    </row>
    <row r="448" spans="1:22">
      <c r="A448" s="91">
        <v>447</v>
      </c>
      <c r="B448" s="91" t="s">
        <v>39</v>
      </c>
      <c r="C448" s="92" t="s">
        <v>4157</v>
      </c>
      <c r="D448" s="92" t="s">
        <v>682</v>
      </c>
      <c r="E448" s="92" t="s">
        <v>4158</v>
      </c>
      <c r="F448" s="92" t="s">
        <v>1059</v>
      </c>
      <c r="G448" s="92" t="s">
        <v>209</v>
      </c>
      <c r="H448" s="92" t="s">
        <v>4159</v>
      </c>
      <c r="I448" s="92" t="s">
        <v>4160</v>
      </c>
      <c r="J448" s="92"/>
      <c r="K448" s="92"/>
      <c r="L448" s="92" t="s">
        <v>2691</v>
      </c>
      <c r="M448" s="92" t="s">
        <v>4161</v>
      </c>
      <c r="N448" s="92" t="s">
        <v>691</v>
      </c>
      <c r="O448" s="92" t="s">
        <v>4162</v>
      </c>
      <c r="P448" s="92" t="s">
        <v>153</v>
      </c>
      <c r="Q448" s="92" t="s">
        <v>4163</v>
      </c>
      <c r="R448" s="93" t="s">
        <v>4147</v>
      </c>
      <c r="S448" s="93">
        <v>287276</v>
      </c>
      <c r="T448" s="90" t="s">
        <v>41</v>
      </c>
      <c r="U448" s="90" t="str">
        <f>VLOOKUP(I448,'[1]Removal Report'!$G$2:$I$1306,2,0)</f>
        <v>14-Jan-2026</v>
      </c>
      <c r="V448" s="90" t="str">
        <f>VLOOKUP(I448,'[1]Removal Report'!$G$2:$I$1306,3,0)</f>
        <v>NAZRA.NAZAR</v>
      </c>
    </row>
    <row r="449" spans="1:22">
      <c r="A449" s="91">
        <v>448</v>
      </c>
      <c r="B449" s="91" t="s">
        <v>39</v>
      </c>
      <c r="C449" s="92" t="s">
        <v>4164</v>
      </c>
      <c r="D449" s="92" t="s">
        <v>671</v>
      </c>
      <c r="E449" s="92" t="s">
        <v>4165</v>
      </c>
      <c r="F449" s="92" t="s">
        <v>4166</v>
      </c>
      <c r="G449" s="92" t="s">
        <v>34</v>
      </c>
      <c r="H449" s="92" t="s">
        <v>4167</v>
      </c>
      <c r="I449" s="92" t="s">
        <v>4168</v>
      </c>
      <c r="J449" s="92"/>
      <c r="K449" s="92"/>
      <c r="L449" s="92" t="s">
        <v>4169</v>
      </c>
      <c r="M449" s="92" t="s">
        <v>4170</v>
      </c>
      <c r="N449" s="92" t="s">
        <v>1439</v>
      </c>
      <c r="O449" s="92" t="s">
        <v>4162</v>
      </c>
      <c r="P449" s="92" t="s">
        <v>153</v>
      </c>
      <c r="Q449" s="92" t="s">
        <v>4171</v>
      </c>
      <c r="R449" s="93" t="s">
        <v>4147</v>
      </c>
      <c r="S449" s="93">
        <v>199024</v>
      </c>
      <c r="T449" s="90" t="s">
        <v>41</v>
      </c>
      <c r="U449" s="90" t="str">
        <f>VLOOKUP(I449,'[1]Removal Report'!$G$2:$I$1306,2,0)</f>
        <v>14-Jan-2026</v>
      </c>
      <c r="V449" s="90" t="str">
        <f>VLOOKUP(I449,'[1]Removal Report'!$G$2:$I$1306,3,0)</f>
        <v>NAZRA.NAZAR</v>
      </c>
    </row>
    <row r="450" spans="1:22">
      <c r="A450" s="91">
        <v>449</v>
      </c>
      <c r="B450" s="91" t="s">
        <v>39</v>
      </c>
      <c r="C450" s="92" t="s">
        <v>4172</v>
      </c>
      <c r="D450" s="92" t="s">
        <v>682</v>
      </c>
      <c r="E450" s="92" t="s">
        <v>4173</v>
      </c>
      <c r="F450" s="92" t="s">
        <v>1059</v>
      </c>
      <c r="G450" s="92" t="s">
        <v>209</v>
      </c>
      <c r="H450" s="92" t="s">
        <v>4174</v>
      </c>
      <c r="I450" s="92" t="s">
        <v>4175</v>
      </c>
      <c r="J450" s="92"/>
      <c r="K450" s="92"/>
      <c r="L450" s="92" t="s">
        <v>1452</v>
      </c>
      <c r="M450" s="92" t="s">
        <v>4176</v>
      </c>
      <c r="N450" s="92" t="s">
        <v>691</v>
      </c>
      <c r="O450" s="92" t="s">
        <v>4177</v>
      </c>
      <c r="P450" s="92" t="s">
        <v>153</v>
      </c>
      <c r="Q450" s="92" t="s">
        <v>4178</v>
      </c>
      <c r="R450" s="93" t="s">
        <v>4147</v>
      </c>
      <c r="S450" s="93">
        <v>287769</v>
      </c>
      <c r="T450" s="90" t="s">
        <v>41</v>
      </c>
      <c r="U450" s="90" t="str">
        <f>VLOOKUP(I450,'[1]Removal Report'!$G$2:$I$1306,2,0)</f>
        <v>10-Jan-2026</v>
      </c>
      <c r="V450" s="90" t="str">
        <f>VLOOKUP(I450,'[1]Removal Report'!$G$2:$I$1306,3,0)</f>
        <v>NAZRA.NAZAR</v>
      </c>
    </row>
    <row r="451" spans="1:22">
      <c r="A451" s="91">
        <v>450</v>
      </c>
      <c r="B451" s="91" t="s">
        <v>39</v>
      </c>
      <c r="C451" s="92" t="s">
        <v>4179</v>
      </c>
      <c r="D451" s="92" t="s">
        <v>659</v>
      </c>
      <c r="E451" s="92" t="s">
        <v>4180</v>
      </c>
      <c r="F451" s="92" t="s">
        <v>4181</v>
      </c>
      <c r="G451" s="92" t="s">
        <v>10</v>
      </c>
      <c r="H451" s="92" t="s">
        <v>4182</v>
      </c>
      <c r="I451" s="92" t="s">
        <v>4183</v>
      </c>
      <c r="J451" s="92"/>
      <c r="K451" s="92"/>
      <c r="L451" s="92" t="s">
        <v>2616</v>
      </c>
      <c r="M451" s="92" t="s">
        <v>4184</v>
      </c>
      <c r="N451" s="92" t="s">
        <v>666</v>
      </c>
      <c r="O451" s="92" t="s">
        <v>4162</v>
      </c>
      <c r="P451" s="92" t="s">
        <v>153</v>
      </c>
      <c r="Q451" s="92" t="s">
        <v>4185</v>
      </c>
      <c r="R451" s="93" t="s">
        <v>4147</v>
      </c>
      <c r="S451" s="93">
        <v>273041</v>
      </c>
      <c r="T451" s="90" t="s">
        <v>41</v>
      </c>
      <c r="U451" s="90" t="str">
        <f>VLOOKUP(I451,'[1]Removal Report'!$G$2:$I$1306,2,0)</f>
        <v>16-Jan-2026</v>
      </c>
      <c r="V451" s="90" t="str">
        <f>VLOOKUP(I451,'[1]Removal Report'!$G$2:$I$1306,3,0)</f>
        <v>NAZRA.NAZAR</v>
      </c>
    </row>
    <row r="452" spans="1:22">
      <c r="A452" s="91">
        <v>451</v>
      </c>
      <c r="B452" s="91" t="s">
        <v>39</v>
      </c>
      <c r="C452" s="92" t="s">
        <v>4186</v>
      </c>
      <c r="D452" s="92" t="s">
        <v>682</v>
      </c>
      <c r="E452" s="92" t="s">
        <v>4187</v>
      </c>
      <c r="F452" s="92" t="s">
        <v>4188</v>
      </c>
      <c r="G452" s="92" t="s">
        <v>10</v>
      </c>
      <c r="H452" s="92" t="s">
        <v>4189</v>
      </c>
      <c r="I452" s="92" t="s">
        <v>4190</v>
      </c>
      <c r="J452" s="92"/>
      <c r="K452" s="92"/>
      <c r="L452" s="92" t="s">
        <v>4191</v>
      </c>
      <c r="M452" s="92" t="s">
        <v>4192</v>
      </c>
      <c r="N452" s="92" t="s">
        <v>813</v>
      </c>
      <c r="O452" s="92" t="s">
        <v>4177</v>
      </c>
      <c r="P452" s="92" t="s">
        <v>153</v>
      </c>
      <c r="Q452" s="92" t="s">
        <v>4193</v>
      </c>
      <c r="R452" s="93" t="s">
        <v>4147</v>
      </c>
      <c r="S452" s="93">
        <v>234546</v>
      </c>
      <c r="T452" s="90" t="s">
        <v>41</v>
      </c>
      <c r="U452" s="90" t="str">
        <f>VLOOKUP(I452,'[1]Removal Report'!$G$2:$I$1306,2,0)</f>
        <v>22-Jan-2026</v>
      </c>
      <c r="V452" s="90" t="str">
        <f>VLOOKUP(I452,'[1]Removal Report'!$G$2:$I$1306,3,0)</f>
        <v>NAZRA.NAZAR</v>
      </c>
    </row>
    <row r="453" spans="1:22">
      <c r="A453" s="91">
        <v>452</v>
      </c>
      <c r="B453" s="91" t="s">
        <v>39</v>
      </c>
      <c r="C453" s="92" t="s">
        <v>4194</v>
      </c>
      <c r="D453" s="92" t="s">
        <v>682</v>
      </c>
      <c r="E453" s="92" t="s">
        <v>4195</v>
      </c>
      <c r="F453" s="92" t="s">
        <v>4196</v>
      </c>
      <c r="G453" s="92" t="s">
        <v>10</v>
      </c>
      <c r="H453" s="92" t="s">
        <v>4197</v>
      </c>
      <c r="I453" s="92" t="s">
        <v>4198</v>
      </c>
      <c r="J453" s="92"/>
      <c r="K453" s="92"/>
      <c r="L453" s="92" t="s">
        <v>4199</v>
      </c>
      <c r="M453" s="92" t="s">
        <v>4200</v>
      </c>
      <c r="N453" s="92" t="s">
        <v>666</v>
      </c>
      <c r="O453" s="92" t="s">
        <v>667</v>
      </c>
      <c r="P453" s="92" t="s">
        <v>153</v>
      </c>
      <c r="Q453" s="92" t="s">
        <v>4201</v>
      </c>
      <c r="R453" s="93" t="s">
        <v>4147</v>
      </c>
      <c r="S453" s="93">
        <v>309652</v>
      </c>
      <c r="T453" s="90" t="s">
        <v>41</v>
      </c>
      <c r="U453" s="90" t="str">
        <f>VLOOKUP(I453,'[1]Removal Report'!$G$2:$I$1306,2,0)</f>
        <v>19-Jan-2026</v>
      </c>
      <c r="V453" s="90" t="str">
        <f>VLOOKUP(I453,'[1]Removal Report'!$G$2:$I$1306,3,0)</f>
        <v>NAZRA.NAZAR</v>
      </c>
    </row>
    <row r="454" spans="1:22">
      <c r="A454" s="91">
        <v>453</v>
      </c>
      <c r="B454" s="91" t="s">
        <v>39</v>
      </c>
      <c r="C454" s="92" t="s">
        <v>4202</v>
      </c>
      <c r="D454" s="92" t="s">
        <v>659</v>
      </c>
      <c r="E454" s="92" t="s">
        <v>4203</v>
      </c>
      <c r="F454" s="92" t="s">
        <v>787</v>
      </c>
      <c r="G454" s="92" t="s">
        <v>18</v>
      </c>
      <c r="H454" s="92" t="s">
        <v>4204</v>
      </c>
      <c r="I454" s="92" t="s">
        <v>4205</v>
      </c>
      <c r="J454" s="92"/>
      <c r="K454" s="92"/>
      <c r="L454" s="92" t="s">
        <v>1813</v>
      </c>
      <c r="M454" s="92" t="s">
        <v>3655</v>
      </c>
      <c r="N454" s="92" t="s">
        <v>794</v>
      </c>
      <c r="O454" s="92" t="s">
        <v>4206</v>
      </c>
      <c r="P454" s="92" t="s">
        <v>153</v>
      </c>
      <c r="Q454" s="92" t="s">
        <v>4207</v>
      </c>
      <c r="R454" s="93" t="s">
        <v>4147</v>
      </c>
      <c r="S454" s="93">
        <v>332340</v>
      </c>
      <c r="T454" s="90" t="s">
        <v>41</v>
      </c>
      <c r="U454" s="90" t="str">
        <f>VLOOKUP(I454,'[1]Removal Report'!$G$2:$I$1306,2,0)</f>
        <v>5-Jan-2026</v>
      </c>
      <c r="V454" s="90" t="str">
        <f>VLOOKUP(I454,'[1]Removal Report'!$G$2:$I$1306,3,0)</f>
        <v>NAZRA.NAZAR</v>
      </c>
    </row>
    <row r="455" spans="1:22">
      <c r="A455" s="91">
        <v>454</v>
      </c>
      <c r="B455" s="91" t="s">
        <v>39</v>
      </c>
      <c r="C455" s="92" t="s">
        <v>4208</v>
      </c>
      <c r="D455" s="92" t="s">
        <v>767</v>
      </c>
      <c r="E455" s="92" t="s">
        <v>4209</v>
      </c>
      <c r="F455" s="92" t="s">
        <v>4210</v>
      </c>
      <c r="G455" s="92" t="s">
        <v>10</v>
      </c>
      <c r="H455" s="92" t="s">
        <v>4211</v>
      </c>
      <c r="I455" s="92" t="s">
        <v>4212</v>
      </c>
      <c r="J455" s="92"/>
      <c r="K455" s="92"/>
      <c r="L455" s="92" t="s">
        <v>4213</v>
      </c>
      <c r="M455" s="92" t="s">
        <v>4214</v>
      </c>
      <c r="N455" s="92" t="s">
        <v>1024</v>
      </c>
      <c r="O455" s="92" t="s">
        <v>4177</v>
      </c>
      <c r="P455" s="92" t="s">
        <v>153</v>
      </c>
      <c r="Q455" s="92" t="s">
        <v>4215</v>
      </c>
      <c r="R455" s="93" t="s">
        <v>4147</v>
      </c>
      <c r="S455" s="93">
        <v>261828</v>
      </c>
      <c r="T455" s="90" t="s">
        <v>41</v>
      </c>
      <c r="U455" s="90" t="str">
        <f>VLOOKUP(I455,'[1]Removal Report'!$G$2:$I$1306,2,0)</f>
        <v>10-Jan-2026</v>
      </c>
      <c r="V455" s="90" t="str">
        <f>VLOOKUP(I455,'[1]Removal Report'!$G$2:$I$1306,3,0)</f>
        <v>NAZRA.NAZAR</v>
      </c>
    </row>
    <row r="456" spans="1:22">
      <c r="A456" s="91">
        <v>455</v>
      </c>
      <c r="B456" s="91" t="s">
        <v>39</v>
      </c>
      <c r="C456" s="92" t="s">
        <v>4216</v>
      </c>
      <c r="D456" s="92" t="s">
        <v>671</v>
      </c>
      <c r="E456" s="92" t="s">
        <v>4217</v>
      </c>
      <c r="F456" s="92" t="s">
        <v>4218</v>
      </c>
      <c r="G456" s="92" t="s">
        <v>10</v>
      </c>
      <c r="H456" s="92" t="s">
        <v>4219</v>
      </c>
      <c r="I456" s="92" t="s">
        <v>4220</v>
      </c>
      <c r="J456" s="92"/>
      <c r="K456" s="92"/>
      <c r="L456" s="92" t="s">
        <v>4221</v>
      </c>
      <c r="M456" s="92" t="s">
        <v>4222</v>
      </c>
      <c r="N456" s="92" t="s">
        <v>1396</v>
      </c>
      <c r="O456" s="92" t="s">
        <v>1055</v>
      </c>
      <c r="P456" s="92" t="s">
        <v>153</v>
      </c>
      <c r="Q456" s="92" t="s">
        <v>4223</v>
      </c>
      <c r="R456" s="93" t="s">
        <v>4147</v>
      </c>
      <c r="S456" s="93">
        <v>289559</v>
      </c>
      <c r="T456" s="90" t="s">
        <v>41</v>
      </c>
      <c r="U456" s="90" t="str">
        <f>VLOOKUP(I456,'[1]Removal Report'!$G$2:$I$1306,2,0)</f>
        <v>6-Jan-2026</v>
      </c>
      <c r="V456" s="90" t="str">
        <f>VLOOKUP(I456,'[1]Removal Report'!$G$2:$I$1306,3,0)</f>
        <v>NAZRA.NAZAR</v>
      </c>
    </row>
    <row r="457" spans="1:22">
      <c r="A457" s="91">
        <v>456</v>
      </c>
      <c r="B457" s="91" t="s">
        <v>39</v>
      </c>
      <c r="C457" s="92" t="s">
        <v>4224</v>
      </c>
      <c r="D457" s="92" t="s">
        <v>767</v>
      </c>
      <c r="E457" s="92" t="s">
        <v>4225</v>
      </c>
      <c r="F457" s="92" t="s">
        <v>4226</v>
      </c>
      <c r="G457" s="92" t="s">
        <v>4</v>
      </c>
      <c r="H457" s="92" t="s">
        <v>4227</v>
      </c>
      <c r="I457" s="92" t="s">
        <v>4228</v>
      </c>
      <c r="J457" s="92"/>
      <c r="K457" s="92"/>
      <c r="L457" s="92" t="s">
        <v>4229</v>
      </c>
      <c r="M457" s="92" t="s">
        <v>4230</v>
      </c>
      <c r="N457" s="92" t="s">
        <v>1024</v>
      </c>
      <c r="O457" s="92" t="s">
        <v>1786</v>
      </c>
      <c r="P457" s="92" t="s">
        <v>153</v>
      </c>
      <c r="Q457" s="92" t="s">
        <v>4231</v>
      </c>
      <c r="R457" s="93" t="s">
        <v>4147</v>
      </c>
      <c r="S457" s="93">
        <v>266744</v>
      </c>
      <c r="T457" s="90" t="s">
        <v>41</v>
      </c>
      <c r="U457" s="90" t="str">
        <f>VLOOKUP(I457,'[1]Removal Report'!$G$2:$I$1306,2,0)</f>
        <v>15-Jan-2026</v>
      </c>
      <c r="V457" s="90" t="str">
        <f>VLOOKUP(I457,'[1]Removal Report'!$G$2:$I$1306,3,0)</f>
        <v>NAZRA.NAZAR</v>
      </c>
    </row>
    <row r="458" spans="1:22">
      <c r="A458" s="91">
        <v>457</v>
      </c>
      <c r="B458" s="91" t="s">
        <v>39</v>
      </c>
      <c r="C458" s="92" t="s">
        <v>4232</v>
      </c>
      <c r="D458" s="92" t="s">
        <v>1311</v>
      </c>
      <c r="E458" s="92" t="s">
        <v>4233</v>
      </c>
      <c r="F458" s="92" t="s">
        <v>4234</v>
      </c>
      <c r="G458" s="92" t="s">
        <v>22</v>
      </c>
      <c r="H458" s="92" t="s">
        <v>4235</v>
      </c>
      <c r="I458" s="92" t="s">
        <v>4236</v>
      </c>
      <c r="J458" s="92"/>
      <c r="K458" s="92"/>
      <c r="L458" s="92" t="s">
        <v>4237</v>
      </c>
      <c r="M458" s="92" t="s">
        <v>4238</v>
      </c>
      <c r="N458" s="92" t="s">
        <v>666</v>
      </c>
      <c r="O458" s="92" t="s">
        <v>4206</v>
      </c>
      <c r="P458" s="92" t="s">
        <v>153</v>
      </c>
      <c r="Q458" s="92" t="s">
        <v>4239</v>
      </c>
      <c r="R458" s="93" t="s">
        <v>4147</v>
      </c>
      <c r="S458" s="93">
        <v>324697</v>
      </c>
      <c r="T458" s="90" t="s">
        <v>41</v>
      </c>
      <c r="U458" s="90" t="str">
        <f>VLOOKUP(I458,'[1]Removal Report'!$G$2:$I$1306,2,0)</f>
        <v>3-Jan-2026</v>
      </c>
      <c r="V458" s="90" t="str">
        <f>VLOOKUP(I458,'[1]Removal Report'!$G$2:$I$1306,3,0)</f>
        <v>NAZRA.NAZAR</v>
      </c>
    </row>
    <row r="459" spans="1:22">
      <c r="A459" s="91">
        <v>458</v>
      </c>
      <c r="B459" s="91" t="s">
        <v>39</v>
      </c>
      <c r="C459" s="92" t="s">
        <v>4240</v>
      </c>
      <c r="D459" s="92" t="s">
        <v>671</v>
      </c>
      <c r="E459" s="92" t="s">
        <v>4241</v>
      </c>
      <c r="F459" s="92" t="s">
        <v>4242</v>
      </c>
      <c r="G459" s="92" t="s">
        <v>10</v>
      </c>
      <c r="H459" s="92" t="s">
        <v>4243</v>
      </c>
      <c r="I459" s="92" t="s">
        <v>4244</v>
      </c>
      <c r="J459" s="92"/>
      <c r="K459" s="92"/>
      <c r="L459" s="92" t="s">
        <v>4245</v>
      </c>
      <c r="M459" s="92" t="s">
        <v>4246</v>
      </c>
      <c r="N459" s="92" t="s">
        <v>666</v>
      </c>
      <c r="O459" s="92" t="s">
        <v>667</v>
      </c>
      <c r="P459" s="92" t="s">
        <v>157</v>
      </c>
      <c r="Q459" s="92" t="s">
        <v>4247</v>
      </c>
      <c r="R459" s="93" t="s">
        <v>4147</v>
      </c>
      <c r="S459" s="93">
        <v>265750</v>
      </c>
      <c r="T459" s="90" t="s">
        <v>41</v>
      </c>
      <c r="U459" s="90" t="str">
        <f>VLOOKUP(I459,'[1]Removal Report'!$G$2:$I$1306,2,0)</f>
        <v>21-Jan-2026</v>
      </c>
      <c r="V459" s="90" t="str">
        <f>VLOOKUP(I459,'[1]Removal Report'!$G$2:$I$1306,3,0)</f>
        <v>NAZRA.NAZAR</v>
      </c>
    </row>
    <row r="460" spans="1:22">
      <c r="A460" s="91">
        <v>459</v>
      </c>
      <c r="B460" s="91" t="s">
        <v>39</v>
      </c>
      <c r="C460" s="92" t="s">
        <v>4248</v>
      </c>
      <c r="D460" s="92" t="s">
        <v>682</v>
      </c>
      <c r="E460" s="92" t="s">
        <v>4249</v>
      </c>
      <c r="F460" s="92" t="s">
        <v>103</v>
      </c>
      <c r="G460" s="92" t="s">
        <v>10</v>
      </c>
      <c r="H460" s="92" t="s">
        <v>4250</v>
      </c>
      <c r="I460" s="92" t="s">
        <v>4251</v>
      </c>
      <c r="J460" s="92"/>
      <c r="K460" s="92"/>
      <c r="L460" s="92" t="s">
        <v>2058</v>
      </c>
      <c r="M460" s="92" t="s">
        <v>4252</v>
      </c>
      <c r="N460" s="92" t="s">
        <v>713</v>
      </c>
      <c r="O460" s="92" t="s">
        <v>1149</v>
      </c>
      <c r="P460" s="92" t="s">
        <v>153</v>
      </c>
      <c r="Q460" s="92" t="s">
        <v>4253</v>
      </c>
      <c r="R460" s="93" t="s">
        <v>14</v>
      </c>
      <c r="S460" s="93">
        <v>302539</v>
      </c>
      <c r="T460" s="90" t="s">
        <v>41</v>
      </c>
      <c r="U460" s="90" t="str">
        <f>VLOOKUP(I460,'[1]Removal Report'!$G$2:$I$1306,2,0)</f>
        <v>22-Jan-2026</v>
      </c>
      <c r="V460" s="90" t="str">
        <f>VLOOKUP(I460,'[1]Removal Report'!$G$2:$I$1306,3,0)</f>
        <v>RAHAT.GUL</v>
      </c>
    </row>
    <row r="461" spans="1:22">
      <c r="A461" s="91">
        <v>460</v>
      </c>
      <c r="B461" s="91" t="s">
        <v>39</v>
      </c>
      <c r="C461" s="92" t="s">
        <v>4254</v>
      </c>
      <c r="D461" s="92" t="s">
        <v>682</v>
      </c>
      <c r="E461" s="92" t="s">
        <v>4255</v>
      </c>
      <c r="F461" s="92" t="s">
        <v>117</v>
      </c>
      <c r="G461" s="92" t="s">
        <v>68</v>
      </c>
      <c r="H461" s="92" t="s">
        <v>4256</v>
      </c>
      <c r="I461" s="92" t="s">
        <v>4257</v>
      </c>
      <c r="J461" s="92"/>
      <c r="K461" s="92"/>
      <c r="L461" s="92" t="s">
        <v>4258</v>
      </c>
      <c r="M461" s="92" t="s">
        <v>4259</v>
      </c>
      <c r="N461" s="92" t="s">
        <v>666</v>
      </c>
      <c r="O461" s="92" t="s">
        <v>4260</v>
      </c>
      <c r="P461" s="92" t="s">
        <v>153</v>
      </c>
      <c r="Q461" s="92" t="s">
        <v>4261</v>
      </c>
      <c r="R461" s="93" t="s">
        <v>14</v>
      </c>
      <c r="S461" s="93">
        <v>270964</v>
      </c>
      <c r="T461" s="90" t="s">
        <v>41</v>
      </c>
      <c r="U461" s="90" t="str">
        <f>VLOOKUP(I461,'[1]Removal Report'!$G$2:$I$1306,2,0)</f>
        <v>6-Jan-2026</v>
      </c>
      <c r="V461" s="90" t="str">
        <f>VLOOKUP(I461,'[1]Removal Report'!$G$2:$I$1306,3,0)</f>
        <v>RAHAT.GUL</v>
      </c>
    </row>
    <row r="462" spans="1:22">
      <c r="A462" s="91">
        <v>461</v>
      </c>
      <c r="B462" s="91" t="s">
        <v>39</v>
      </c>
      <c r="C462" s="92" t="s">
        <v>4262</v>
      </c>
      <c r="D462" s="92" t="s">
        <v>671</v>
      </c>
      <c r="E462" s="92" t="s">
        <v>4263</v>
      </c>
      <c r="F462" s="92" t="s">
        <v>4264</v>
      </c>
      <c r="G462" s="92" t="s">
        <v>10</v>
      </c>
      <c r="H462" s="92" t="s">
        <v>4265</v>
      </c>
      <c r="I462" s="92" t="s">
        <v>4266</v>
      </c>
      <c r="J462" s="92"/>
      <c r="K462" s="92"/>
      <c r="L462" s="92" t="s">
        <v>4267</v>
      </c>
      <c r="M462" s="92" t="s">
        <v>4268</v>
      </c>
      <c r="N462" s="92" t="s">
        <v>666</v>
      </c>
      <c r="O462" s="92" t="s">
        <v>4269</v>
      </c>
      <c r="P462" s="92" t="s">
        <v>153</v>
      </c>
      <c r="Q462" s="92" t="s">
        <v>4270</v>
      </c>
      <c r="R462" s="93" t="s">
        <v>14</v>
      </c>
      <c r="S462" s="93">
        <v>273919</v>
      </c>
      <c r="T462" s="90" t="s">
        <v>41</v>
      </c>
      <c r="U462" s="90" t="str">
        <f>VLOOKUP(I462,'[1]Removal Report'!$G$2:$I$1306,2,0)</f>
        <v>20-Jan-2026</v>
      </c>
      <c r="V462" s="90" t="str">
        <f>VLOOKUP(I462,'[1]Removal Report'!$G$2:$I$1306,3,0)</f>
        <v>RAHAT.GUL</v>
      </c>
    </row>
    <row r="463" spans="1:22">
      <c r="A463" s="91">
        <v>462</v>
      </c>
      <c r="B463" s="91" t="s">
        <v>39</v>
      </c>
      <c r="C463" s="92" t="s">
        <v>4271</v>
      </c>
      <c r="D463" s="92" t="s">
        <v>671</v>
      </c>
      <c r="E463" s="92" t="s">
        <v>4272</v>
      </c>
      <c r="F463" s="92" t="s">
        <v>4273</v>
      </c>
      <c r="G463" s="92" t="s">
        <v>4</v>
      </c>
      <c r="H463" s="92" t="s">
        <v>4274</v>
      </c>
      <c r="I463" s="92" t="s">
        <v>4275</v>
      </c>
      <c r="J463" s="92"/>
      <c r="K463" s="92"/>
      <c r="L463" s="92" t="s">
        <v>3206</v>
      </c>
      <c r="M463" s="92" t="s">
        <v>4276</v>
      </c>
      <c r="N463" s="92" t="s">
        <v>666</v>
      </c>
      <c r="O463" s="92" t="s">
        <v>4260</v>
      </c>
      <c r="P463" s="92" t="s">
        <v>153</v>
      </c>
      <c r="Q463" s="92" t="s">
        <v>4277</v>
      </c>
      <c r="R463" s="93" t="s">
        <v>14</v>
      </c>
      <c r="S463" s="93">
        <v>197045</v>
      </c>
      <c r="T463" s="90" t="s">
        <v>41</v>
      </c>
      <c r="U463" s="90" t="str">
        <f>VLOOKUP(I463,'[1]Removal Report'!$G$2:$I$1306,2,0)</f>
        <v>20-Jan-2026</v>
      </c>
      <c r="V463" s="90" t="str">
        <f>VLOOKUP(I463,'[1]Removal Report'!$G$2:$I$1306,3,0)</f>
        <v>RAHAT.GUL</v>
      </c>
    </row>
    <row r="464" spans="1:22">
      <c r="A464" s="91">
        <v>463</v>
      </c>
      <c r="B464" s="91" t="s">
        <v>39</v>
      </c>
      <c r="C464" s="92" t="s">
        <v>4278</v>
      </c>
      <c r="D464" s="92" t="s">
        <v>767</v>
      </c>
      <c r="E464" s="92" t="s">
        <v>4279</v>
      </c>
      <c r="F464" s="92" t="s">
        <v>4280</v>
      </c>
      <c r="G464" s="92" t="s">
        <v>4</v>
      </c>
      <c r="H464" s="92" t="s">
        <v>4281</v>
      </c>
      <c r="I464" s="92" t="s">
        <v>4282</v>
      </c>
      <c r="J464" s="92"/>
      <c r="K464" s="92"/>
      <c r="L464" s="92" t="s">
        <v>4283</v>
      </c>
      <c r="M464" s="92" t="s">
        <v>4284</v>
      </c>
      <c r="N464" s="92" t="s">
        <v>930</v>
      </c>
      <c r="O464" s="92" t="s">
        <v>153</v>
      </c>
      <c r="P464" s="92" t="s">
        <v>153</v>
      </c>
      <c r="Q464" s="92" t="s">
        <v>4285</v>
      </c>
      <c r="R464" s="93" t="s">
        <v>14</v>
      </c>
      <c r="S464" s="93">
        <v>274915</v>
      </c>
      <c r="T464" s="90" t="s">
        <v>41</v>
      </c>
      <c r="U464" s="90" t="str">
        <f>VLOOKUP(I464,'[1]Removal Report'!$G$2:$I$1306,2,0)</f>
        <v>19-Jan-2026</v>
      </c>
      <c r="V464" s="90" t="str">
        <f>VLOOKUP(I464,'[1]Removal Report'!$G$2:$I$1306,3,0)</f>
        <v>RAHAT.GUL</v>
      </c>
    </row>
    <row r="465" spans="1:22">
      <c r="A465" s="91">
        <v>464</v>
      </c>
      <c r="B465" s="91" t="s">
        <v>39</v>
      </c>
      <c r="C465" s="92" t="s">
        <v>4286</v>
      </c>
      <c r="D465" s="92" t="s">
        <v>659</v>
      </c>
      <c r="E465" s="92" t="s">
        <v>4287</v>
      </c>
      <c r="F465" s="92" t="s">
        <v>117</v>
      </c>
      <c r="G465" s="92" t="s">
        <v>4</v>
      </c>
      <c r="H465" s="92" t="s">
        <v>4288</v>
      </c>
      <c r="I465" s="92" t="s">
        <v>4289</v>
      </c>
      <c r="J465" s="92"/>
      <c r="K465" s="92"/>
      <c r="L465" s="92" t="s">
        <v>4290</v>
      </c>
      <c r="M465" s="92" t="s">
        <v>4291</v>
      </c>
      <c r="N465" s="92" t="s">
        <v>764</v>
      </c>
      <c r="O465" s="92" t="s">
        <v>4260</v>
      </c>
      <c r="P465" s="92" t="s">
        <v>153</v>
      </c>
      <c r="Q465" s="92" t="s">
        <v>4292</v>
      </c>
      <c r="R465" s="93" t="s">
        <v>14</v>
      </c>
      <c r="S465" s="93">
        <v>274618</v>
      </c>
      <c r="T465" s="90" t="s">
        <v>41</v>
      </c>
      <c r="U465" s="90" t="str">
        <f>VLOOKUP(I465,'[1]Removal Report'!$G$2:$I$1306,2,0)</f>
        <v>28-Jan-2026</v>
      </c>
      <c r="V465" s="90" t="str">
        <f>VLOOKUP(I465,'[1]Removal Report'!$G$2:$I$1306,3,0)</f>
        <v>RAHAT.GUL</v>
      </c>
    </row>
    <row r="466" spans="1:22">
      <c r="A466" s="91">
        <v>465</v>
      </c>
      <c r="B466" s="91" t="s">
        <v>39</v>
      </c>
      <c r="C466" s="92" t="s">
        <v>4293</v>
      </c>
      <c r="D466" s="92" t="s">
        <v>682</v>
      </c>
      <c r="E466" s="92" t="s">
        <v>4294</v>
      </c>
      <c r="F466" s="92" t="s">
        <v>4295</v>
      </c>
      <c r="G466" s="92" t="s">
        <v>32</v>
      </c>
      <c r="H466" s="92" t="s">
        <v>4296</v>
      </c>
      <c r="I466" s="92" t="s">
        <v>4297</v>
      </c>
      <c r="J466" s="92"/>
      <c r="K466" s="92"/>
      <c r="L466" s="92" t="s">
        <v>4298</v>
      </c>
      <c r="M466" s="92" t="s">
        <v>4299</v>
      </c>
      <c r="N466" s="92" t="s">
        <v>666</v>
      </c>
      <c r="O466" s="92" t="s">
        <v>4260</v>
      </c>
      <c r="P466" s="92" t="s">
        <v>153</v>
      </c>
      <c r="Q466" s="92" t="s">
        <v>4300</v>
      </c>
      <c r="R466" s="93" t="s">
        <v>14</v>
      </c>
      <c r="S466" s="93">
        <v>115855</v>
      </c>
      <c r="T466" s="90" t="s">
        <v>41</v>
      </c>
      <c r="U466" s="90" t="str">
        <f>VLOOKUP(I466,'[1]Removal Report'!$G$2:$I$1306,2,0)</f>
        <v>21-Jan-2026</v>
      </c>
      <c r="V466" s="90" t="str">
        <f>VLOOKUP(I466,'[1]Removal Report'!$G$2:$I$1306,3,0)</f>
        <v>RAHAT.GUL</v>
      </c>
    </row>
    <row r="467" spans="1:22">
      <c r="A467" s="91">
        <v>466</v>
      </c>
      <c r="B467" s="91" t="s">
        <v>39</v>
      </c>
      <c r="C467" s="92" t="s">
        <v>4301</v>
      </c>
      <c r="D467" s="92" t="s">
        <v>659</v>
      </c>
      <c r="E467" s="92" t="s">
        <v>4302</v>
      </c>
      <c r="F467" s="92" t="s">
        <v>4303</v>
      </c>
      <c r="G467" s="92" t="s">
        <v>18</v>
      </c>
      <c r="H467" s="92" t="s">
        <v>4304</v>
      </c>
      <c r="I467" s="92" t="s">
        <v>4305</v>
      </c>
      <c r="J467" s="92"/>
      <c r="K467" s="92"/>
      <c r="L467" s="92" t="s">
        <v>3605</v>
      </c>
      <c r="M467" s="92" t="s">
        <v>4306</v>
      </c>
      <c r="N467" s="92" t="s">
        <v>691</v>
      </c>
      <c r="O467" s="92" t="s">
        <v>702</v>
      </c>
      <c r="P467" s="92" t="s">
        <v>153</v>
      </c>
      <c r="Q467" s="92" t="s">
        <v>4307</v>
      </c>
      <c r="R467" s="93" t="s">
        <v>14</v>
      </c>
      <c r="S467" s="93">
        <v>275311</v>
      </c>
      <c r="T467" s="90" t="s">
        <v>41</v>
      </c>
      <c r="U467" s="90" t="str">
        <f>VLOOKUP(I467,'[1]Removal Report'!$G$2:$I$1306,2,0)</f>
        <v>19-Jan-2026</v>
      </c>
      <c r="V467" s="90" t="str">
        <f>VLOOKUP(I467,'[1]Removal Report'!$G$2:$I$1306,3,0)</f>
        <v>RAHAT.GUL</v>
      </c>
    </row>
    <row r="468" spans="1:22">
      <c r="A468" s="91">
        <v>467</v>
      </c>
      <c r="B468" s="91" t="s">
        <v>39</v>
      </c>
      <c r="C468" s="92" t="s">
        <v>4308</v>
      </c>
      <c r="D468" s="92" t="s">
        <v>671</v>
      </c>
      <c r="E468" s="92" t="s">
        <v>4309</v>
      </c>
      <c r="F468" s="92" t="s">
        <v>4310</v>
      </c>
      <c r="G468" s="92" t="s">
        <v>22</v>
      </c>
      <c r="H468" s="92" t="s">
        <v>4311</v>
      </c>
      <c r="I468" s="92" t="s">
        <v>4312</v>
      </c>
      <c r="J468" s="92"/>
      <c r="K468" s="92"/>
      <c r="L468" s="92" t="s">
        <v>4313</v>
      </c>
      <c r="M468" s="92" t="s">
        <v>4314</v>
      </c>
      <c r="N468" s="92" t="s">
        <v>666</v>
      </c>
      <c r="O468" s="92" t="s">
        <v>4260</v>
      </c>
      <c r="P468" s="92" t="s">
        <v>153</v>
      </c>
      <c r="Q468" s="92" t="s">
        <v>4315</v>
      </c>
      <c r="R468" s="93" t="s">
        <v>14</v>
      </c>
      <c r="S468" s="93">
        <v>336005</v>
      </c>
      <c r="T468" s="90" t="s">
        <v>41</v>
      </c>
      <c r="U468" s="90" t="str">
        <f>VLOOKUP(I468,'[1]Removal Report'!$G$2:$I$1306,2,0)</f>
        <v>23-Jan-2026</v>
      </c>
      <c r="V468" s="90" t="str">
        <f>VLOOKUP(I468,'[1]Removal Report'!$G$2:$I$1306,3,0)</f>
        <v>RAHAT.GUL</v>
      </c>
    </row>
    <row r="469" spans="1:22">
      <c r="A469" s="91">
        <v>468</v>
      </c>
      <c r="B469" s="91" t="s">
        <v>39</v>
      </c>
      <c r="C469" s="92" t="s">
        <v>4316</v>
      </c>
      <c r="D469" s="92" t="s">
        <v>767</v>
      </c>
      <c r="E469" s="92" t="s">
        <v>4317</v>
      </c>
      <c r="F469" s="92" t="s">
        <v>479</v>
      </c>
      <c r="G469" s="92" t="s">
        <v>68</v>
      </c>
      <c r="H469" s="92" t="s">
        <v>4318</v>
      </c>
      <c r="I469" s="92" t="s">
        <v>4319</v>
      </c>
      <c r="J469" s="92"/>
      <c r="K469" s="92"/>
      <c r="L469" s="92" t="s">
        <v>4320</v>
      </c>
      <c r="M469" s="92" t="s">
        <v>4321</v>
      </c>
      <c r="N469" s="92" t="s">
        <v>733</v>
      </c>
      <c r="O469" s="92" t="s">
        <v>4260</v>
      </c>
      <c r="P469" s="92" t="s">
        <v>153</v>
      </c>
      <c r="Q469" s="92" t="s">
        <v>4322</v>
      </c>
      <c r="R469" s="93" t="s">
        <v>14</v>
      </c>
      <c r="S469" s="93">
        <v>293975</v>
      </c>
      <c r="T469" s="90" t="s">
        <v>41</v>
      </c>
      <c r="U469" s="90" t="str">
        <f>VLOOKUP(I469,'[1]Removal Report'!$G$2:$I$1306,2,0)</f>
        <v>23-Jan-2026</v>
      </c>
      <c r="V469" s="90" t="str">
        <f>VLOOKUP(I469,'[1]Removal Report'!$G$2:$I$1306,3,0)</f>
        <v>RAHAT.GUL</v>
      </c>
    </row>
    <row r="470" spans="1:22">
      <c r="A470" s="91">
        <v>469</v>
      </c>
      <c r="B470" s="91" t="s">
        <v>39</v>
      </c>
      <c r="C470" s="92" t="s">
        <v>4323</v>
      </c>
      <c r="D470" s="92" t="s">
        <v>1311</v>
      </c>
      <c r="E470" s="92" t="s">
        <v>4324</v>
      </c>
      <c r="F470" s="92" t="s">
        <v>4325</v>
      </c>
      <c r="G470" s="92" t="s">
        <v>10</v>
      </c>
      <c r="H470" s="92" t="s">
        <v>4326</v>
      </c>
      <c r="I470" s="92" t="s">
        <v>4327</v>
      </c>
      <c r="J470" s="92"/>
      <c r="K470" s="92"/>
      <c r="L470" s="92" t="s">
        <v>4328</v>
      </c>
      <c r="M470" s="92" t="s">
        <v>3999</v>
      </c>
      <c r="N470" s="92" t="s">
        <v>666</v>
      </c>
      <c r="O470" s="92" t="s">
        <v>4260</v>
      </c>
      <c r="P470" s="92" t="s">
        <v>153</v>
      </c>
      <c r="Q470" s="92" t="s">
        <v>4329</v>
      </c>
      <c r="R470" s="93" t="s">
        <v>14</v>
      </c>
      <c r="S470" s="93">
        <v>275156</v>
      </c>
      <c r="T470" s="90" t="s">
        <v>41</v>
      </c>
      <c r="U470" s="90" t="str">
        <f>VLOOKUP(I470,'[1]Removal Report'!$G$2:$I$1306,2,0)</f>
        <v>29-Jan-2026</v>
      </c>
      <c r="V470" s="90" t="str">
        <f>VLOOKUP(I470,'[1]Removal Report'!$G$2:$I$1306,3,0)</f>
        <v>RAHAT.GUL</v>
      </c>
    </row>
    <row r="471" spans="1:22">
      <c r="A471" s="91">
        <v>470</v>
      </c>
      <c r="B471" s="91" t="s">
        <v>39</v>
      </c>
      <c r="C471" s="92" t="s">
        <v>4330</v>
      </c>
      <c r="D471" s="92" t="s">
        <v>671</v>
      </c>
      <c r="E471" s="92" t="s">
        <v>4331</v>
      </c>
      <c r="F471" s="92" t="s">
        <v>4332</v>
      </c>
      <c r="G471" s="92" t="s">
        <v>7</v>
      </c>
      <c r="H471" s="92" t="s">
        <v>4333</v>
      </c>
      <c r="I471" s="92" t="s">
        <v>4334</v>
      </c>
      <c r="J471" s="92"/>
      <c r="K471" s="92"/>
      <c r="L471" s="92" t="s">
        <v>1707</v>
      </c>
      <c r="M471" s="92" t="s">
        <v>4335</v>
      </c>
      <c r="N471" s="92" t="s">
        <v>813</v>
      </c>
      <c r="O471" s="92" t="s">
        <v>4260</v>
      </c>
      <c r="P471" s="92" t="s">
        <v>153</v>
      </c>
      <c r="Q471" s="92" t="s">
        <v>4336</v>
      </c>
      <c r="R471" s="93" t="s">
        <v>14</v>
      </c>
      <c r="S471" s="93">
        <v>233265</v>
      </c>
      <c r="T471" s="90" t="s">
        <v>41</v>
      </c>
      <c r="U471" s="90" t="str">
        <f>VLOOKUP(I471,'[1]Removal Report'!$G$2:$I$1306,2,0)</f>
        <v>24-Jan-2026</v>
      </c>
      <c r="V471" s="90" t="str">
        <f>VLOOKUP(I471,'[1]Removal Report'!$G$2:$I$1306,3,0)</f>
        <v>RAHAT.GUL</v>
      </c>
    </row>
    <row r="472" spans="1:22">
      <c r="A472" s="91">
        <v>471</v>
      </c>
      <c r="B472" s="91" t="s">
        <v>39</v>
      </c>
      <c r="C472" s="92" t="s">
        <v>4337</v>
      </c>
      <c r="D472" s="92" t="s">
        <v>671</v>
      </c>
      <c r="E472" s="92" t="s">
        <v>4338</v>
      </c>
      <c r="F472" s="92" t="s">
        <v>4339</v>
      </c>
      <c r="G472" s="92" t="s">
        <v>118</v>
      </c>
      <c r="H472" s="92" t="s">
        <v>4340</v>
      </c>
      <c r="I472" s="92" t="s">
        <v>4341</v>
      </c>
      <c r="J472" s="92"/>
      <c r="K472" s="92"/>
      <c r="L472" s="92" t="s">
        <v>4342</v>
      </c>
      <c r="M472" s="92" t="s">
        <v>4343</v>
      </c>
      <c r="N472" s="92" t="s">
        <v>764</v>
      </c>
      <c r="O472" s="92" t="s">
        <v>4260</v>
      </c>
      <c r="P472" s="92" t="s">
        <v>153</v>
      </c>
      <c r="Q472" s="92" t="s">
        <v>4344</v>
      </c>
      <c r="R472" s="93" t="s">
        <v>14</v>
      </c>
      <c r="S472" s="93">
        <v>113428</v>
      </c>
      <c r="T472" s="90" t="s">
        <v>41</v>
      </c>
      <c r="U472" s="90" t="str">
        <f>VLOOKUP(I472,'[1]Removal Report'!$G$2:$I$1306,2,0)</f>
        <v>29-Jan-2026</v>
      </c>
      <c r="V472" s="90" t="str">
        <f>VLOOKUP(I472,'[1]Removal Report'!$G$2:$I$1306,3,0)</f>
        <v>RAHAT.GUL</v>
      </c>
    </row>
    <row r="473" spans="1:22">
      <c r="A473" s="91">
        <v>472</v>
      </c>
      <c r="B473" s="91" t="s">
        <v>39</v>
      </c>
      <c r="C473" s="92" t="s">
        <v>4345</v>
      </c>
      <c r="D473" s="92" t="s">
        <v>671</v>
      </c>
      <c r="E473" s="92" t="s">
        <v>4346</v>
      </c>
      <c r="F473" s="92" t="s">
        <v>4347</v>
      </c>
      <c r="G473" s="92" t="s">
        <v>4</v>
      </c>
      <c r="H473" s="92" t="s">
        <v>4348</v>
      </c>
      <c r="I473" s="92" t="s">
        <v>4349</v>
      </c>
      <c r="J473" s="92"/>
      <c r="K473" s="92"/>
      <c r="L473" s="92" t="s">
        <v>4350</v>
      </c>
      <c r="M473" s="92" t="s">
        <v>4351</v>
      </c>
      <c r="N473" s="92" t="s">
        <v>1024</v>
      </c>
      <c r="O473" s="92" t="s">
        <v>1786</v>
      </c>
      <c r="P473" s="92" t="s">
        <v>153</v>
      </c>
      <c r="Q473" s="92" t="s">
        <v>4352</v>
      </c>
      <c r="R473" s="93" t="s">
        <v>14</v>
      </c>
      <c r="S473" s="93">
        <v>295279</v>
      </c>
      <c r="T473" s="90" t="s">
        <v>41</v>
      </c>
      <c r="U473" s="90" t="str">
        <f>VLOOKUP(I473,'[1]Removal Report'!$G$2:$I$1306,2,0)</f>
        <v>27-Jan-2026</v>
      </c>
      <c r="V473" s="90" t="str">
        <f>VLOOKUP(I473,'[1]Removal Report'!$G$2:$I$1306,3,0)</f>
        <v>RAHAT.GUL</v>
      </c>
    </row>
    <row r="474" spans="1:22">
      <c r="A474" s="91">
        <v>473</v>
      </c>
      <c r="B474" s="91" t="s">
        <v>39</v>
      </c>
      <c r="C474" s="92" t="s">
        <v>4353</v>
      </c>
      <c r="D474" s="92" t="s">
        <v>671</v>
      </c>
      <c r="E474" s="92" t="s">
        <v>4354</v>
      </c>
      <c r="F474" s="92" t="s">
        <v>4355</v>
      </c>
      <c r="G474" s="92" t="s">
        <v>27</v>
      </c>
      <c r="H474" s="92" t="s">
        <v>4356</v>
      </c>
      <c r="I474" s="92" t="s">
        <v>4357</v>
      </c>
      <c r="J474" s="92"/>
      <c r="K474" s="92"/>
      <c r="L474" s="92" t="s">
        <v>4358</v>
      </c>
      <c r="M474" s="92" t="s">
        <v>4359</v>
      </c>
      <c r="N474" s="92" t="s">
        <v>666</v>
      </c>
      <c r="O474" s="92" t="s">
        <v>4260</v>
      </c>
      <c r="P474" s="92" t="s">
        <v>153</v>
      </c>
      <c r="Q474" s="92" t="s">
        <v>4360</v>
      </c>
      <c r="R474" s="93" t="s">
        <v>14</v>
      </c>
      <c r="S474" s="93">
        <v>295284</v>
      </c>
      <c r="T474" s="90" t="s">
        <v>41</v>
      </c>
      <c r="U474" s="90" t="str">
        <f>VLOOKUP(I474,'[1]Removal Report'!$G$2:$I$1306,2,0)</f>
        <v>27-Jan-2026</v>
      </c>
      <c r="V474" s="90" t="str">
        <f>VLOOKUP(I474,'[1]Removal Report'!$G$2:$I$1306,3,0)</f>
        <v>RAHAT.GUL</v>
      </c>
    </row>
    <row r="475" spans="1:22">
      <c r="A475" s="91">
        <v>474</v>
      </c>
      <c r="B475" s="91" t="s">
        <v>39</v>
      </c>
      <c r="C475" s="92" t="s">
        <v>4361</v>
      </c>
      <c r="D475" s="92" t="s">
        <v>682</v>
      </c>
      <c r="E475" s="92" t="s">
        <v>4362</v>
      </c>
      <c r="F475" s="92" t="s">
        <v>4363</v>
      </c>
      <c r="G475" s="92" t="s">
        <v>10</v>
      </c>
      <c r="H475" s="92" t="s">
        <v>4364</v>
      </c>
      <c r="I475" s="92" t="s">
        <v>4365</v>
      </c>
      <c r="J475" s="92"/>
      <c r="K475" s="92"/>
      <c r="L475" s="92" t="s">
        <v>4366</v>
      </c>
      <c r="M475" s="92" t="s">
        <v>4367</v>
      </c>
      <c r="N475" s="92" t="s">
        <v>1387</v>
      </c>
      <c r="O475" s="92" t="s">
        <v>4260</v>
      </c>
      <c r="P475" s="92" t="s">
        <v>153</v>
      </c>
      <c r="Q475" s="92" t="s">
        <v>4368</v>
      </c>
      <c r="R475" s="93" t="s">
        <v>14</v>
      </c>
      <c r="S475" s="93">
        <v>171844</v>
      </c>
      <c r="T475" s="90" t="s">
        <v>41</v>
      </c>
      <c r="U475" s="90" t="str">
        <f>VLOOKUP(I475,'[1]Removal Report'!$G$2:$I$1306,2,0)</f>
        <v>28-Jan-2026</v>
      </c>
      <c r="V475" s="90" t="str">
        <f>VLOOKUP(I475,'[1]Removal Report'!$G$2:$I$1306,3,0)</f>
        <v>RAHAT.GUL</v>
      </c>
    </row>
    <row r="476" spans="1:22">
      <c r="A476" s="91">
        <v>475</v>
      </c>
      <c r="B476" s="91" t="s">
        <v>39</v>
      </c>
      <c r="C476" s="92" t="s">
        <v>4369</v>
      </c>
      <c r="D476" s="92" t="s">
        <v>671</v>
      </c>
      <c r="E476" s="92" t="s">
        <v>4370</v>
      </c>
      <c r="F476" s="92" t="s">
        <v>4371</v>
      </c>
      <c r="G476" s="92" t="s">
        <v>10</v>
      </c>
      <c r="H476" s="92" t="s">
        <v>4372</v>
      </c>
      <c r="I476" s="92" t="s">
        <v>4373</v>
      </c>
      <c r="J476" s="92"/>
      <c r="K476" s="92"/>
      <c r="L476" s="92" t="s">
        <v>4374</v>
      </c>
      <c r="M476" s="92" t="s">
        <v>4375</v>
      </c>
      <c r="N476" s="92" t="s">
        <v>666</v>
      </c>
      <c r="O476" s="92" t="s">
        <v>4260</v>
      </c>
      <c r="P476" s="92" t="s">
        <v>153</v>
      </c>
      <c r="Q476" s="92" t="s">
        <v>4376</v>
      </c>
      <c r="R476" s="93" t="s">
        <v>14</v>
      </c>
      <c r="S476" s="93">
        <v>275677</v>
      </c>
      <c r="T476" s="90" t="s">
        <v>41</v>
      </c>
      <c r="U476" s="90" t="str">
        <f>VLOOKUP(I476,'[1]Removal Report'!$G$2:$I$1306,2,0)</f>
        <v>27-Jan-2026</v>
      </c>
      <c r="V476" s="90" t="str">
        <f>VLOOKUP(I476,'[1]Removal Report'!$G$2:$I$1306,3,0)</f>
        <v>RAHAT.GUL</v>
      </c>
    </row>
    <row r="477" spans="1:22">
      <c r="A477" s="91">
        <v>476</v>
      </c>
      <c r="B477" s="91" t="s">
        <v>39</v>
      </c>
      <c r="C477" s="92" t="s">
        <v>4377</v>
      </c>
      <c r="D477" s="92" t="s">
        <v>682</v>
      </c>
      <c r="E477" s="92" t="s">
        <v>4378</v>
      </c>
      <c r="F477" s="92" t="s">
        <v>4379</v>
      </c>
      <c r="G477" s="92" t="s">
        <v>22</v>
      </c>
      <c r="H477" s="92" t="s">
        <v>4380</v>
      </c>
      <c r="I477" s="92" t="s">
        <v>4381</v>
      </c>
      <c r="J477" s="92"/>
      <c r="K477" s="92"/>
      <c r="L477" s="92" t="s">
        <v>4382</v>
      </c>
      <c r="M477" s="92" t="s">
        <v>4383</v>
      </c>
      <c r="N477" s="92" t="s">
        <v>666</v>
      </c>
      <c r="O477" s="92" t="s">
        <v>4260</v>
      </c>
      <c r="P477" s="92" t="s">
        <v>153</v>
      </c>
      <c r="Q477" s="92" t="s">
        <v>4384</v>
      </c>
      <c r="R477" s="93" t="s">
        <v>14</v>
      </c>
      <c r="S477" s="93">
        <v>273932</v>
      </c>
      <c r="T477" s="90" t="s">
        <v>41</v>
      </c>
      <c r="U477" s="90" t="str">
        <f>VLOOKUP(I477,'[1]Removal Report'!$G$2:$I$1306,2,0)</f>
        <v>3-Jan-2026</v>
      </c>
      <c r="V477" s="90" t="str">
        <f>VLOOKUP(I477,'[1]Removal Report'!$G$2:$I$1306,3,0)</f>
        <v>RAHAT.GUL</v>
      </c>
    </row>
    <row r="478" spans="1:22">
      <c r="A478" s="91">
        <v>477</v>
      </c>
      <c r="B478" s="91" t="s">
        <v>39</v>
      </c>
      <c r="C478" s="92" t="s">
        <v>4385</v>
      </c>
      <c r="D478" s="92" t="s">
        <v>682</v>
      </c>
      <c r="E478" s="92" t="s">
        <v>4386</v>
      </c>
      <c r="F478" s="92" t="s">
        <v>2830</v>
      </c>
      <c r="G478" s="92" t="s">
        <v>7</v>
      </c>
      <c r="H478" s="92" t="s">
        <v>4387</v>
      </c>
      <c r="I478" s="92" t="s">
        <v>4388</v>
      </c>
      <c r="J478" s="92"/>
      <c r="K478" s="92"/>
      <c r="L478" s="92" t="s">
        <v>4389</v>
      </c>
      <c r="M478" s="92" t="s">
        <v>4390</v>
      </c>
      <c r="N478" s="92" t="s">
        <v>666</v>
      </c>
      <c r="O478" s="92" t="s">
        <v>4260</v>
      </c>
      <c r="P478" s="92" t="s">
        <v>153</v>
      </c>
      <c r="Q478" s="92" t="s">
        <v>4391</v>
      </c>
      <c r="R478" s="93" t="s">
        <v>14</v>
      </c>
      <c r="S478" s="93">
        <v>328318</v>
      </c>
      <c r="T478" s="90" t="s">
        <v>41</v>
      </c>
      <c r="U478" s="90" t="str">
        <f>VLOOKUP(I478,'[1]Removal Report'!$G$2:$I$1306,2,0)</f>
        <v>5-Jan-2026</v>
      </c>
      <c r="V478" s="90" t="str">
        <f>VLOOKUP(I478,'[1]Removal Report'!$G$2:$I$1306,3,0)</f>
        <v>RAHAT.GUL</v>
      </c>
    </row>
    <row r="479" spans="1:22">
      <c r="A479" s="91">
        <v>478</v>
      </c>
      <c r="B479" s="91" t="s">
        <v>39</v>
      </c>
      <c r="C479" s="92" t="s">
        <v>4392</v>
      </c>
      <c r="D479" s="92" t="s">
        <v>855</v>
      </c>
      <c r="E479" s="92" t="s">
        <v>4393</v>
      </c>
      <c r="F479" s="92" t="s">
        <v>4394</v>
      </c>
      <c r="G479" s="92" t="s">
        <v>4</v>
      </c>
      <c r="H479" s="92" t="s">
        <v>4395</v>
      </c>
      <c r="I479" s="92" t="s">
        <v>4396</v>
      </c>
      <c r="J479" s="92"/>
      <c r="K479" s="92"/>
      <c r="L479" s="92" t="s">
        <v>4397</v>
      </c>
      <c r="M479" s="92" t="s">
        <v>4398</v>
      </c>
      <c r="N479" s="92" t="s">
        <v>764</v>
      </c>
      <c r="O479" s="92" t="s">
        <v>4260</v>
      </c>
      <c r="P479" s="92" t="s">
        <v>153</v>
      </c>
      <c r="Q479" s="92" t="s">
        <v>4399</v>
      </c>
      <c r="R479" s="93" t="s">
        <v>14</v>
      </c>
      <c r="S479" s="93">
        <v>206528</v>
      </c>
      <c r="T479" s="90" t="s">
        <v>41</v>
      </c>
      <c r="U479" s="90" t="str">
        <f>VLOOKUP(I479,'[1]Removal Report'!$G$2:$I$1306,2,0)</f>
        <v>13-Jan-2026</v>
      </c>
      <c r="V479" s="90" t="str">
        <f>VLOOKUP(I479,'[1]Removal Report'!$G$2:$I$1306,3,0)</f>
        <v>RAHAT.GUL</v>
      </c>
    </row>
    <row r="480" spans="1:22">
      <c r="A480" s="91">
        <v>479</v>
      </c>
      <c r="B480" s="91" t="s">
        <v>39</v>
      </c>
      <c r="C480" s="92" t="s">
        <v>4400</v>
      </c>
      <c r="D480" s="92" t="s">
        <v>682</v>
      </c>
      <c r="E480" s="92" t="s">
        <v>4401</v>
      </c>
      <c r="F480" s="92" t="s">
        <v>4402</v>
      </c>
      <c r="G480" s="92" t="s">
        <v>4</v>
      </c>
      <c r="H480" s="92" t="s">
        <v>4403</v>
      </c>
      <c r="I480" s="92" t="s">
        <v>4404</v>
      </c>
      <c r="J480" s="92"/>
      <c r="K480" s="92"/>
      <c r="L480" s="92" t="s">
        <v>4405</v>
      </c>
      <c r="M480" s="92" t="s">
        <v>4406</v>
      </c>
      <c r="N480" s="92" t="s">
        <v>764</v>
      </c>
      <c r="O480" s="92" t="s">
        <v>1149</v>
      </c>
      <c r="P480" s="92" t="s">
        <v>153</v>
      </c>
      <c r="Q480" s="92" t="s">
        <v>4407</v>
      </c>
      <c r="R480" s="93" t="s">
        <v>14</v>
      </c>
      <c r="S480" s="93">
        <v>294466</v>
      </c>
      <c r="T480" s="90" t="s">
        <v>41</v>
      </c>
      <c r="U480" s="90" t="str">
        <f>VLOOKUP(I480,'[1]Removal Report'!$G$2:$I$1306,2,0)</f>
        <v>3-Jan-2026</v>
      </c>
      <c r="V480" s="90" t="str">
        <f>VLOOKUP(I480,'[1]Removal Report'!$G$2:$I$1306,3,0)</f>
        <v>RAHAT.GUL</v>
      </c>
    </row>
    <row r="481" spans="1:23">
      <c r="A481" s="91">
        <v>480</v>
      </c>
      <c r="B481" s="91" t="s">
        <v>39</v>
      </c>
      <c r="C481" s="92" t="s">
        <v>4408</v>
      </c>
      <c r="D481" s="92" t="s">
        <v>682</v>
      </c>
      <c r="E481" s="92" t="s">
        <v>4409</v>
      </c>
      <c r="F481" s="92" t="s">
        <v>4410</v>
      </c>
      <c r="G481" s="92" t="s">
        <v>10</v>
      </c>
      <c r="H481" s="92" t="s">
        <v>4411</v>
      </c>
      <c r="I481" s="92" t="s">
        <v>4412</v>
      </c>
      <c r="J481" s="92"/>
      <c r="K481" s="92"/>
      <c r="L481" s="92" t="s">
        <v>4413</v>
      </c>
      <c r="M481" s="92" t="s">
        <v>4414</v>
      </c>
      <c r="N481" s="92" t="s">
        <v>813</v>
      </c>
      <c r="O481" s="92" t="s">
        <v>4260</v>
      </c>
      <c r="P481" s="92" t="s">
        <v>153</v>
      </c>
      <c r="Q481" s="92" t="s">
        <v>4415</v>
      </c>
      <c r="R481" s="93" t="s">
        <v>14</v>
      </c>
      <c r="S481" s="93">
        <v>324317</v>
      </c>
      <c r="T481" s="90" t="s">
        <v>41</v>
      </c>
      <c r="U481" s="90" t="str">
        <f>VLOOKUP(I481,'[1]Removal Report'!$G$2:$I$1306,2,0)</f>
        <v>6-Jan-2026</v>
      </c>
      <c r="V481" s="90" t="str">
        <f>VLOOKUP(I481,'[1]Removal Report'!$G$2:$I$1306,3,0)</f>
        <v>RAHAT.GUL</v>
      </c>
    </row>
    <row r="482" spans="1:23">
      <c r="A482" s="91">
        <v>481</v>
      </c>
      <c r="B482" s="91" t="s">
        <v>39</v>
      </c>
      <c r="C482" s="92" t="s">
        <v>4416</v>
      </c>
      <c r="D482" s="92" t="s">
        <v>671</v>
      </c>
      <c r="E482" s="92" t="s">
        <v>4417</v>
      </c>
      <c r="F482" s="92" t="s">
        <v>4418</v>
      </c>
      <c r="G482" s="92" t="s">
        <v>7</v>
      </c>
      <c r="H482" s="92" t="s">
        <v>4419</v>
      </c>
      <c r="I482" s="92" t="s">
        <v>4420</v>
      </c>
      <c r="J482" s="92"/>
      <c r="K482" s="92"/>
      <c r="L482" s="92" t="s">
        <v>4421</v>
      </c>
      <c r="M482" s="92" t="s">
        <v>4422</v>
      </c>
      <c r="N482" s="92" t="s">
        <v>813</v>
      </c>
      <c r="O482" s="92" t="s">
        <v>4260</v>
      </c>
      <c r="P482" s="92" t="s">
        <v>153</v>
      </c>
      <c r="Q482" s="92" t="s">
        <v>4423</v>
      </c>
      <c r="R482" s="93" t="s">
        <v>14</v>
      </c>
      <c r="S482" s="93">
        <v>263835</v>
      </c>
      <c r="T482" s="90" t="s">
        <v>41</v>
      </c>
      <c r="U482" s="90" t="str">
        <f>VLOOKUP(I482,'[1]Removal Report'!$G$2:$I$1306,2,0)</f>
        <v>23-Jan-2026</v>
      </c>
      <c r="V482" s="90" t="str">
        <f>VLOOKUP(I482,'[1]Removal Report'!$G$2:$I$1306,3,0)</f>
        <v>RAHAT.GUL</v>
      </c>
    </row>
    <row r="483" spans="1:23">
      <c r="A483" s="91">
        <v>482</v>
      </c>
      <c r="B483" s="91" t="s">
        <v>39</v>
      </c>
      <c r="C483" s="92" t="s">
        <v>4424</v>
      </c>
      <c r="D483" s="92" t="s">
        <v>682</v>
      </c>
      <c r="E483" s="92" t="s">
        <v>4425</v>
      </c>
      <c r="F483" s="92" t="s">
        <v>4426</v>
      </c>
      <c r="G483" s="92" t="s">
        <v>4</v>
      </c>
      <c r="H483" s="92" t="s">
        <v>4427</v>
      </c>
      <c r="I483" s="92" t="s">
        <v>4428</v>
      </c>
      <c r="J483" s="92"/>
      <c r="K483" s="92"/>
      <c r="L483" s="92" t="s">
        <v>4429</v>
      </c>
      <c r="M483" s="92" t="s">
        <v>4430</v>
      </c>
      <c r="N483" s="92" t="s">
        <v>666</v>
      </c>
      <c r="O483" s="92" t="s">
        <v>4260</v>
      </c>
      <c r="P483" s="92" t="s">
        <v>153</v>
      </c>
      <c r="Q483" s="92" t="s">
        <v>4431</v>
      </c>
      <c r="R483" s="93" t="s">
        <v>14</v>
      </c>
      <c r="S483" s="93">
        <v>236237</v>
      </c>
      <c r="T483" s="90" t="s">
        <v>41</v>
      </c>
      <c r="U483" s="90" t="str">
        <f>VLOOKUP(I483,'[1]Removal Report'!$G$2:$I$1306,2,0)</f>
        <v>13-Jan-2026</v>
      </c>
      <c r="V483" s="90" t="str">
        <f>VLOOKUP(I483,'[1]Removal Report'!$G$2:$I$1306,3,0)</f>
        <v>RAHAT.GUL</v>
      </c>
    </row>
    <row r="484" spans="1:23">
      <c r="A484" s="91">
        <v>483</v>
      </c>
      <c r="B484" s="91" t="s">
        <v>39</v>
      </c>
      <c r="C484" s="92" t="s">
        <v>4432</v>
      </c>
      <c r="D484" s="92" t="s">
        <v>671</v>
      </c>
      <c r="E484" s="92" t="s">
        <v>4433</v>
      </c>
      <c r="F484" s="92" t="s">
        <v>4434</v>
      </c>
      <c r="G484" s="92" t="s">
        <v>18</v>
      </c>
      <c r="H484" s="92" t="s">
        <v>4435</v>
      </c>
      <c r="I484" s="92" t="s">
        <v>4436</v>
      </c>
      <c r="J484" s="92"/>
      <c r="K484" s="92"/>
      <c r="L484" s="92" t="s">
        <v>4437</v>
      </c>
      <c r="M484" s="92" t="s">
        <v>4438</v>
      </c>
      <c r="N484" s="92" t="s">
        <v>1806</v>
      </c>
      <c r="O484" s="92" t="s">
        <v>4260</v>
      </c>
      <c r="P484" s="92" t="s">
        <v>153</v>
      </c>
      <c r="Q484" s="92" t="s">
        <v>4439</v>
      </c>
      <c r="R484" s="93" t="s">
        <v>14</v>
      </c>
      <c r="S484" s="93">
        <v>324866</v>
      </c>
      <c r="T484" s="90" t="s">
        <v>41</v>
      </c>
      <c r="U484" s="90" t="str">
        <f>VLOOKUP(I484,'[1]Removal Report'!$G$2:$I$1306,2,0)</f>
        <v>8-Jan-2026</v>
      </c>
      <c r="V484" s="90" t="str">
        <f>VLOOKUP(I484,'[1]Removal Report'!$G$2:$I$1306,3,0)</f>
        <v>RAHAT.GUL</v>
      </c>
    </row>
    <row r="485" spans="1:23">
      <c r="A485" s="91">
        <v>484</v>
      </c>
      <c r="B485" s="91" t="s">
        <v>39</v>
      </c>
      <c r="C485" s="92" t="s">
        <v>4440</v>
      </c>
      <c r="D485" s="92" t="s">
        <v>671</v>
      </c>
      <c r="E485" s="92" t="s">
        <v>4441</v>
      </c>
      <c r="F485" s="92" t="s">
        <v>4442</v>
      </c>
      <c r="G485" s="92" t="s">
        <v>10</v>
      </c>
      <c r="H485" s="92" t="s">
        <v>4443</v>
      </c>
      <c r="I485" s="92" t="s">
        <v>4444</v>
      </c>
      <c r="J485" s="92"/>
      <c r="K485" s="92"/>
      <c r="L485" s="92" t="s">
        <v>1556</v>
      </c>
      <c r="M485" s="92" t="s">
        <v>4445</v>
      </c>
      <c r="N485" s="92" t="s">
        <v>666</v>
      </c>
      <c r="O485" s="92" t="s">
        <v>4260</v>
      </c>
      <c r="P485" s="92" t="s">
        <v>153</v>
      </c>
      <c r="Q485" s="92" t="s">
        <v>176</v>
      </c>
      <c r="R485" s="93" t="s">
        <v>14</v>
      </c>
      <c r="S485" s="93">
        <v>287154</v>
      </c>
      <c r="T485" s="90" t="s">
        <v>41</v>
      </c>
      <c r="U485" s="90" t="str">
        <f>VLOOKUP(I485,'[1]Removal Report'!$G$2:$I$1306,2,0)</f>
        <v>30-Jan-2026</v>
      </c>
      <c r="V485" s="90" t="str">
        <f>VLOOKUP(I485,'[1]Removal Report'!$G$2:$I$1306,3,0)</f>
        <v>RAHAT.GUL</v>
      </c>
    </row>
    <row r="486" spans="1:23">
      <c r="A486" s="91">
        <v>485</v>
      </c>
      <c r="B486" s="91" t="s">
        <v>39</v>
      </c>
      <c r="C486" s="92" t="s">
        <v>4446</v>
      </c>
      <c r="D486" s="92" t="s">
        <v>659</v>
      </c>
      <c r="E486" s="92" t="s">
        <v>4447</v>
      </c>
      <c r="F486" s="92" t="s">
        <v>199</v>
      </c>
      <c r="G486" s="92" t="s">
        <v>25</v>
      </c>
      <c r="H486" s="92" t="s">
        <v>4448</v>
      </c>
      <c r="I486" s="92" t="s">
        <v>4449</v>
      </c>
      <c r="J486" s="92"/>
      <c r="K486" s="92"/>
      <c r="L486" s="92" t="s">
        <v>4450</v>
      </c>
      <c r="M486" s="92" t="s">
        <v>4451</v>
      </c>
      <c r="N486" s="92" t="s">
        <v>666</v>
      </c>
      <c r="O486" s="92" t="s">
        <v>4260</v>
      </c>
      <c r="P486" s="92" t="s">
        <v>153</v>
      </c>
      <c r="Q486" s="92" t="s">
        <v>4452</v>
      </c>
      <c r="R486" s="93" t="s">
        <v>14</v>
      </c>
      <c r="S486" s="93">
        <v>323317</v>
      </c>
      <c r="T486" s="90" t="s">
        <v>41</v>
      </c>
      <c r="U486" s="90" t="str">
        <f>VLOOKUP(I486,'[1]Removal Report'!$G$2:$I$1306,2,0)</f>
        <v>14-Jan-2026</v>
      </c>
      <c r="V486" s="90" t="str">
        <f>VLOOKUP(I486,'[1]Removal Report'!$G$2:$I$1306,3,0)</f>
        <v>RAHAT.GUL</v>
      </c>
    </row>
    <row r="487" spans="1:23">
      <c r="A487" s="91">
        <v>486</v>
      </c>
      <c r="B487" s="91" t="s">
        <v>39</v>
      </c>
      <c r="C487" s="92" t="s">
        <v>4453</v>
      </c>
      <c r="D487" s="92" t="s">
        <v>682</v>
      </c>
      <c r="E487" s="92" t="s">
        <v>4454</v>
      </c>
      <c r="F487" s="92" t="s">
        <v>215</v>
      </c>
      <c r="G487" s="92" t="s">
        <v>27</v>
      </c>
      <c r="H487" s="92" t="s">
        <v>4455</v>
      </c>
      <c r="I487" s="92" t="s">
        <v>4456</v>
      </c>
      <c r="J487" s="92"/>
      <c r="K487" s="92"/>
      <c r="L487" s="92" t="s">
        <v>4457</v>
      </c>
      <c r="M487" s="92" t="s">
        <v>4458</v>
      </c>
      <c r="N487" s="92" t="s">
        <v>1806</v>
      </c>
      <c r="O487" s="92" t="s">
        <v>4459</v>
      </c>
      <c r="P487" s="92" t="s">
        <v>153</v>
      </c>
      <c r="Q487" s="92" t="s">
        <v>4460</v>
      </c>
      <c r="R487" s="93" t="s">
        <v>14</v>
      </c>
      <c r="S487" s="93">
        <v>315565</v>
      </c>
      <c r="T487" s="90" t="s">
        <v>41</v>
      </c>
      <c r="U487" s="90" t="str">
        <f>VLOOKUP(I487,'[1]Removal Report'!$G$2:$I$1306,2,0)</f>
        <v>22-Jan-2026</v>
      </c>
      <c r="V487" s="90" t="str">
        <f>VLOOKUP(I487,'[1]Removal Report'!$G$2:$I$1306,3,0)</f>
        <v>RAHAT.GUL</v>
      </c>
    </row>
    <row r="488" spans="1:23">
      <c r="A488" s="91">
        <v>487</v>
      </c>
      <c r="B488" s="91" t="s">
        <v>39</v>
      </c>
      <c r="C488" s="92" t="s">
        <v>4461</v>
      </c>
      <c r="D488" s="92" t="s">
        <v>767</v>
      </c>
      <c r="E488" s="92" t="s">
        <v>4462</v>
      </c>
      <c r="F488" s="92" t="s">
        <v>4463</v>
      </c>
      <c r="G488" s="92" t="s">
        <v>18</v>
      </c>
      <c r="H488" s="92" t="s">
        <v>4464</v>
      </c>
      <c r="I488" s="92" t="s">
        <v>4465</v>
      </c>
      <c r="J488" s="92"/>
      <c r="K488" s="92"/>
      <c r="L488" s="92" t="s">
        <v>4466</v>
      </c>
      <c r="M488" s="92" t="s">
        <v>4467</v>
      </c>
      <c r="N488" s="92" t="s">
        <v>764</v>
      </c>
      <c r="O488" s="92" t="s">
        <v>4468</v>
      </c>
      <c r="P488" s="92" t="s">
        <v>153</v>
      </c>
      <c r="Q488" s="92" t="s">
        <v>4469</v>
      </c>
      <c r="R488" s="93" t="s">
        <v>14</v>
      </c>
      <c r="S488" s="93">
        <v>265413</v>
      </c>
      <c r="T488" s="90" t="s">
        <v>41</v>
      </c>
      <c r="U488" s="90" t="str">
        <f>VLOOKUP(I488,'[1]Removal Report'!$G$2:$I$1306,2,0)</f>
        <v>20-Jan-2026</v>
      </c>
      <c r="V488" s="90" t="str">
        <f>VLOOKUP(I488,'[1]Removal Report'!$G$2:$I$1306,3,0)</f>
        <v>RAHAT.GUL</v>
      </c>
    </row>
    <row r="489" spans="1:23">
      <c r="A489" s="91">
        <v>488</v>
      </c>
      <c r="B489" s="91" t="s">
        <v>39</v>
      </c>
      <c r="C489" s="92" t="s">
        <v>4470</v>
      </c>
      <c r="D489" s="92" t="s">
        <v>682</v>
      </c>
      <c r="E489" s="92" t="s">
        <v>4471</v>
      </c>
      <c r="F489" s="92" t="s">
        <v>4472</v>
      </c>
      <c r="G489" s="92" t="s">
        <v>18</v>
      </c>
      <c r="H489" s="92" t="s">
        <v>4473</v>
      </c>
      <c r="I489" s="92" t="s">
        <v>4474</v>
      </c>
      <c r="J489" s="92"/>
      <c r="K489" s="92"/>
      <c r="L489" s="92" t="s">
        <v>4475</v>
      </c>
      <c r="M489" s="92" t="s">
        <v>4476</v>
      </c>
      <c r="N489" s="92" t="s">
        <v>813</v>
      </c>
      <c r="O489" s="92" t="s">
        <v>863</v>
      </c>
      <c r="P489" s="92" t="s">
        <v>153</v>
      </c>
      <c r="Q489" s="92" t="s">
        <v>4477</v>
      </c>
      <c r="R489" s="93" t="s">
        <v>14</v>
      </c>
      <c r="S489" s="93">
        <v>321726</v>
      </c>
      <c r="T489" s="90" t="s">
        <v>41</v>
      </c>
      <c r="U489" s="90" t="str">
        <f>VLOOKUP(I489,'[1]Removal Report'!$G$2:$I$1306,2,0)</f>
        <v>26-Jan-2026</v>
      </c>
      <c r="V489" s="90" t="str">
        <f>VLOOKUP(I489,'[1]Removal Report'!$G$2:$I$1306,3,0)</f>
        <v>RAHAT.GUL</v>
      </c>
    </row>
    <row r="490" spans="1:23">
      <c r="A490" s="91">
        <v>489</v>
      </c>
      <c r="B490" s="91" t="s">
        <v>39</v>
      </c>
      <c r="C490" s="92" t="s">
        <v>4478</v>
      </c>
      <c r="D490" s="92" t="s">
        <v>671</v>
      </c>
      <c r="E490" s="92" t="s">
        <v>4479</v>
      </c>
      <c r="F490" s="92" t="s">
        <v>4480</v>
      </c>
      <c r="G490" s="92" t="s">
        <v>10</v>
      </c>
      <c r="H490" s="92" t="s">
        <v>4481</v>
      </c>
      <c r="I490" s="92" t="s">
        <v>4482</v>
      </c>
      <c r="J490" s="92"/>
      <c r="K490" s="92"/>
      <c r="L490" s="92" t="s">
        <v>4483</v>
      </c>
      <c r="M490" s="92" t="s">
        <v>4484</v>
      </c>
      <c r="N490" s="92" t="s">
        <v>1796</v>
      </c>
      <c r="O490" s="92" t="s">
        <v>4260</v>
      </c>
      <c r="P490" s="92" t="s">
        <v>153</v>
      </c>
      <c r="Q490" s="92" t="s">
        <v>4485</v>
      </c>
      <c r="R490" s="93" t="s">
        <v>14</v>
      </c>
      <c r="S490" s="93">
        <v>207862</v>
      </c>
      <c r="T490" s="90" t="s">
        <v>41</v>
      </c>
      <c r="U490" s="90" t="str">
        <f>VLOOKUP(I490,'[1]Removal Report'!$G$2:$I$1306,2,0)</f>
        <v>8-Jan-2026</v>
      </c>
      <c r="V490" s="90" t="str">
        <f>VLOOKUP(I490,'[1]Removal Report'!$G$2:$I$1306,3,0)</f>
        <v>RAHAT.GUL</v>
      </c>
    </row>
    <row r="491" spans="1:23">
      <c r="A491" s="91">
        <v>490</v>
      </c>
      <c r="B491" s="91" t="s">
        <v>39</v>
      </c>
      <c r="C491" s="92" t="s">
        <v>4486</v>
      </c>
      <c r="D491" s="92" t="s">
        <v>777</v>
      </c>
      <c r="E491" s="92" t="s">
        <v>4487</v>
      </c>
      <c r="F491" s="92" t="s">
        <v>4488</v>
      </c>
      <c r="G491" s="92" t="s">
        <v>10</v>
      </c>
      <c r="H491" s="92" t="s">
        <v>4489</v>
      </c>
      <c r="I491" s="92" t="s">
        <v>4490</v>
      </c>
      <c r="J491" s="92"/>
      <c r="K491" s="92"/>
      <c r="L491" s="92" t="s">
        <v>4491</v>
      </c>
      <c r="M491" s="92" t="s">
        <v>4492</v>
      </c>
      <c r="N491" s="92" t="s">
        <v>666</v>
      </c>
      <c r="O491" s="92" t="s">
        <v>4260</v>
      </c>
      <c r="P491" s="92" t="s">
        <v>153</v>
      </c>
      <c r="Q491" s="92" t="s">
        <v>4493</v>
      </c>
      <c r="R491" s="93" t="s">
        <v>14</v>
      </c>
      <c r="S491" s="93">
        <v>112827</v>
      </c>
      <c r="T491" s="90" t="s">
        <v>41</v>
      </c>
      <c r="U491" s="90" t="str">
        <f>VLOOKUP(I491,'[1]Removal Report'!$G$2:$I$1306,2,0)</f>
        <v>19-Jan-2026</v>
      </c>
      <c r="V491" s="90" t="str">
        <f>VLOOKUP(I491,'[1]Removal Report'!$G$2:$I$1306,3,0)</f>
        <v>RAHAT.GUL</v>
      </c>
    </row>
    <row r="492" spans="1:23">
      <c r="A492" s="91">
        <v>491</v>
      </c>
      <c r="B492" s="91" t="s">
        <v>39</v>
      </c>
      <c r="C492" s="92" t="s">
        <v>4494</v>
      </c>
      <c r="D492" s="92" t="s">
        <v>682</v>
      </c>
      <c r="E492" s="92" t="s">
        <v>4495</v>
      </c>
      <c r="F492" s="92" t="s">
        <v>4496</v>
      </c>
      <c r="G492" s="92" t="s">
        <v>4</v>
      </c>
      <c r="H492" s="92" t="s">
        <v>4495</v>
      </c>
      <c r="I492" s="92" t="s">
        <v>4497</v>
      </c>
      <c r="J492" s="92"/>
      <c r="K492" s="92"/>
      <c r="L492" s="92" t="s">
        <v>4498</v>
      </c>
      <c r="M492" s="92" t="s">
        <v>4499</v>
      </c>
      <c r="N492" s="92" t="s">
        <v>666</v>
      </c>
      <c r="O492" s="92" t="s">
        <v>4260</v>
      </c>
      <c r="P492" s="92" t="s">
        <v>153</v>
      </c>
      <c r="Q492" s="92" t="s">
        <v>4500</v>
      </c>
      <c r="R492" s="93" t="s">
        <v>14</v>
      </c>
      <c r="S492" s="93">
        <v>322681</v>
      </c>
      <c r="T492" s="90" t="s">
        <v>41</v>
      </c>
      <c r="U492" s="90" t="str">
        <f>VLOOKUP(I492,'[1]Removal Report'!$G$2:$I$1306,2,0)</f>
        <v>6-Jan-2026</v>
      </c>
      <c r="V492" s="90" t="str">
        <f>VLOOKUP(I492,'[1]Removal Report'!$G$2:$I$1306,3,0)</f>
        <v>RAHAT.GUL</v>
      </c>
    </row>
    <row r="493" spans="1:23">
      <c r="A493" s="91">
        <v>492</v>
      </c>
      <c r="B493" s="91" t="s">
        <v>39</v>
      </c>
      <c r="C493" s="92" t="s">
        <v>4501</v>
      </c>
      <c r="D493" s="92" t="s">
        <v>682</v>
      </c>
      <c r="E493" s="92" t="s">
        <v>4502</v>
      </c>
      <c r="F493" s="92" t="s">
        <v>4503</v>
      </c>
      <c r="G493" s="92" t="s">
        <v>10</v>
      </c>
      <c r="H493" s="92" t="s">
        <v>4504</v>
      </c>
      <c r="I493" s="92" t="s">
        <v>4505</v>
      </c>
      <c r="J493" s="92"/>
      <c r="K493" s="92"/>
      <c r="L493" s="92" t="s">
        <v>4506</v>
      </c>
      <c r="M493" s="92" t="s">
        <v>4507</v>
      </c>
      <c r="N493" s="92" t="s">
        <v>1387</v>
      </c>
      <c r="O493" s="92" t="s">
        <v>2508</v>
      </c>
      <c r="P493" s="92" t="s">
        <v>153</v>
      </c>
      <c r="Q493" s="92" t="s">
        <v>4508</v>
      </c>
      <c r="R493" s="93" t="s">
        <v>14</v>
      </c>
      <c r="S493" s="93">
        <v>240336</v>
      </c>
      <c r="T493" s="90" t="s">
        <v>41</v>
      </c>
      <c r="U493" s="90" t="str">
        <f>VLOOKUP(I493,'[1]Removal Report'!$G$2:$I$1306,2,0)</f>
        <v>30-Jan-2026</v>
      </c>
      <c r="V493" s="90" t="str">
        <f>VLOOKUP(I493,'[1]Removal Report'!$G$2:$I$1306,3,0)</f>
        <v>RAHAT.GUL</v>
      </c>
    </row>
    <row r="494" spans="1:23">
      <c r="A494" s="91">
        <v>493</v>
      </c>
      <c r="B494" s="91" t="s">
        <v>39</v>
      </c>
      <c r="C494" s="92" t="s">
        <v>4509</v>
      </c>
      <c r="D494" s="92" t="s">
        <v>671</v>
      </c>
      <c r="E494" s="92" t="s">
        <v>4510</v>
      </c>
      <c r="F494" s="92" t="s">
        <v>4511</v>
      </c>
      <c r="G494" s="92" t="s">
        <v>7</v>
      </c>
      <c r="H494" s="92" t="s">
        <v>4512</v>
      </c>
      <c r="I494" s="92" t="s">
        <v>4513</v>
      </c>
      <c r="J494" s="92"/>
      <c r="K494" s="92"/>
      <c r="L494" s="92" t="s">
        <v>4514</v>
      </c>
      <c r="M494" s="92" t="s">
        <v>4515</v>
      </c>
      <c r="N494" s="92" t="s">
        <v>2069</v>
      </c>
      <c r="O494" s="92" t="s">
        <v>1786</v>
      </c>
      <c r="P494" s="92" t="s">
        <v>153</v>
      </c>
      <c r="Q494" s="92" t="s">
        <v>4516</v>
      </c>
      <c r="R494" s="93" t="s">
        <v>14</v>
      </c>
      <c r="S494" s="93">
        <v>275864</v>
      </c>
      <c r="T494" s="90" t="s">
        <v>41</v>
      </c>
      <c r="U494" s="90" t="str">
        <f>VLOOKUP(I494,'[1]Removal Report'!$G$2:$I$1306,2,0)</f>
        <v>31-Jan-2026</v>
      </c>
      <c r="V494" s="90" t="str">
        <f>VLOOKUP(I494,'[1]Removal Report'!$G$2:$I$1306,3,0)</f>
        <v>RAHAT.GUL</v>
      </c>
    </row>
    <row r="495" spans="1:23">
      <c r="A495" s="91">
        <v>494</v>
      </c>
      <c r="B495" s="91" t="s">
        <v>39</v>
      </c>
      <c r="C495" s="92" t="s">
        <v>4517</v>
      </c>
      <c r="D495" s="92" t="s">
        <v>682</v>
      </c>
      <c r="E495" s="92" t="s">
        <v>4518</v>
      </c>
      <c r="F495" s="92" t="s">
        <v>4519</v>
      </c>
      <c r="G495" s="92" t="s">
        <v>4</v>
      </c>
      <c r="H495" s="92" t="s">
        <v>4520</v>
      </c>
      <c r="I495" s="92" t="s">
        <v>4521</v>
      </c>
      <c r="J495" s="92"/>
      <c r="K495" s="92"/>
      <c r="L495" s="92" t="s">
        <v>4522</v>
      </c>
      <c r="M495" s="92" t="s">
        <v>4523</v>
      </c>
      <c r="N495" s="92" t="s">
        <v>930</v>
      </c>
      <c r="O495" s="92" t="s">
        <v>1422</v>
      </c>
      <c r="P495" s="92" t="s">
        <v>157</v>
      </c>
      <c r="Q495" s="92" t="s">
        <v>4524</v>
      </c>
      <c r="R495" s="93" t="s">
        <v>14</v>
      </c>
      <c r="S495" s="93">
        <v>266444</v>
      </c>
      <c r="T495" s="90" t="s">
        <v>41</v>
      </c>
      <c r="U495" s="90" t="str">
        <f>VLOOKUP(I495,'[1]Removal Report'!$G$2:$I$1306,2,0)</f>
        <v>31-Jan-2026</v>
      </c>
      <c r="V495" s="90" t="str">
        <f>VLOOKUP(I495,'[1]Removal Report'!$G$2:$I$1306,3,0)</f>
        <v>RAHAT.GUL</v>
      </c>
    </row>
    <row r="496" spans="1:23">
      <c r="A496" s="91">
        <v>495</v>
      </c>
      <c r="B496" s="91" t="s">
        <v>39</v>
      </c>
      <c r="C496" s="92" t="s">
        <v>4525</v>
      </c>
      <c r="D496" s="92" t="s">
        <v>659</v>
      </c>
      <c r="E496" s="92" t="s">
        <v>4526</v>
      </c>
      <c r="F496" s="92" t="s">
        <v>4527</v>
      </c>
      <c r="G496" s="92" t="s">
        <v>4</v>
      </c>
      <c r="H496" s="92" t="s">
        <v>4528</v>
      </c>
      <c r="I496" s="92" t="s">
        <v>4529</v>
      </c>
      <c r="J496" s="92"/>
      <c r="K496" s="92"/>
      <c r="L496" s="92" t="s">
        <v>4530</v>
      </c>
      <c r="M496" s="92" t="s">
        <v>4531</v>
      </c>
      <c r="N496" s="92" t="s">
        <v>813</v>
      </c>
      <c r="O496" s="92" t="s">
        <v>4532</v>
      </c>
      <c r="P496" s="92" t="s">
        <v>153</v>
      </c>
      <c r="Q496" s="92" t="s">
        <v>4533</v>
      </c>
      <c r="R496" s="93" t="s">
        <v>14</v>
      </c>
      <c r="S496" s="93">
        <v>318898</v>
      </c>
      <c r="T496" s="90" t="s">
        <v>42</v>
      </c>
      <c r="U496" s="90" t="s">
        <v>16</v>
      </c>
      <c r="V496" s="90" t="s">
        <v>16</v>
      </c>
      <c r="W496" s="90" t="s">
        <v>10553</v>
      </c>
    </row>
    <row r="497" spans="1:22">
      <c r="A497" s="91">
        <v>496</v>
      </c>
      <c r="B497" s="91" t="s">
        <v>39</v>
      </c>
      <c r="C497" s="92" t="s">
        <v>4534</v>
      </c>
      <c r="D497" s="92" t="s">
        <v>671</v>
      </c>
      <c r="E497" s="92" t="s">
        <v>4535</v>
      </c>
      <c r="F497" s="92" t="s">
        <v>4536</v>
      </c>
      <c r="G497" s="92" t="s">
        <v>18</v>
      </c>
      <c r="H497" s="92" t="s">
        <v>4537</v>
      </c>
      <c r="I497" s="92" t="s">
        <v>4538</v>
      </c>
      <c r="J497" s="92"/>
      <c r="K497" s="92"/>
      <c r="L497" s="92" t="s">
        <v>4539</v>
      </c>
      <c r="M497" s="92" t="s">
        <v>4540</v>
      </c>
      <c r="N497" s="92" t="s">
        <v>764</v>
      </c>
      <c r="O497" s="92" t="s">
        <v>4260</v>
      </c>
      <c r="P497" s="92" t="s">
        <v>153</v>
      </c>
      <c r="Q497" s="92" t="s">
        <v>4541</v>
      </c>
      <c r="R497" s="93" t="s">
        <v>14</v>
      </c>
      <c r="S497" s="93">
        <v>195937</v>
      </c>
      <c r="T497" s="90" t="s">
        <v>41</v>
      </c>
      <c r="U497" s="90" t="str">
        <f>VLOOKUP(I497,'[1]Removal Report'!$G$2:$I$1306,2,0)</f>
        <v>26-Jan-2026</v>
      </c>
      <c r="V497" s="90" t="str">
        <f>VLOOKUP(I497,'[1]Removal Report'!$G$2:$I$1306,3,0)</f>
        <v>RAHAT.GUL</v>
      </c>
    </row>
    <row r="498" spans="1:22">
      <c r="A498" s="91">
        <v>497</v>
      </c>
      <c r="B498" s="91" t="s">
        <v>39</v>
      </c>
      <c r="C498" s="92" t="s">
        <v>4542</v>
      </c>
      <c r="D498" s="92" t="s">
        <v>671</v>
      </c>
      <c r="E498" s="92" t="s">
        <v>4543</v>
      </c>
      <c r="F498" s="92" t="s">
        <v>4544</v>
      </c>
      <c r="G498" s="92" t="s">
        <v>10</v>
      </c>
      <c r="H498" s="92" t="s">
        <v>4545</v>
      </c>
      <c r="I498" s="92" t="s">
        <v>4546</v>
      </c>
      <c r="J498" s="92"/>
      <c r="K498" s="92"/>
      <c r="L498" s="92" t="s">
        <v>1999</v>
      </c>
      <c r="M498" s="92" t="s">
        <v>894</v>
      </c>
      <c r="N498" s="92" t="s">
        <v>713</v>
      </c>
      <c r="O498" s="92" t="s">
        <v>1149</v>
      </c>
      <c r="P498" s="92" t="s">
        <v>153</v>
      </c>
      <c r="Q498" s="92" t="s">
        <v>4547</v>
      </c>
      <c r="R498" s="93" t="s">
        <v>14</v>
      </c>
      <c r="S498" s="93">
        <v>199042</v>
      </c>
      <c r="T498" s="90" t="s">
        <v>41</v>
      </c>
      <c r="U498" s="90" t="str">
        <f>VLOOKUP(I498,'[1]Removal Report'!$G$2:$I$1306,2,0)</f>
        <v>10-Jan-2026</v>
      </c>
      <c r="V498" s="90" t="str">
        <f>VLOOKUP(I498,'[1]Removal Report'!$G$2:$I$1306,3,0)</f>
        <v>RAHAT.GUL</v>
      </c>
    </row>
    <row r="499" spans="1:22">
      <c r="A499" s="91">
        <v>498</v>
      </c>
      <c r="B499" s="91" t="s">
        <v>39</v>
      </c>
      <c r="C499" s="92" t="s">
        <v>4548</v>
      </c>
      <c r="D499" s="92" t="s">
        <v>767</v>
      </c>
      <c r="E499" s="92" t="s">
        <v>4549</v>
      </c>
      <c r="F499" s="92" t="s">
        <v>444</v>
      </c>
      <c r="G499" s="92" t="s">
        <v>10</v>
      </c>
      <c r="H499" s="92" t="s">
        <v>4550</v>
      </c>
      <c r="I499" s="92" t="s">
        <v>4551</v>
      </c>
      <c r="J499" s="92"/>
      <c r="K499" s="92"/>
      <c r="L499" s="92" t="s">
        <v>1999</v>
      </c>
      <c r="M499" s="92" t="s">
        <v>4552</v>
      </c>
      <c r="N499" s="92" t="s">
        <v>753</v>
      </c>
      <c r="O499" s="92" t="s">
        <v>4260</v>
      </c>
      <c r="P499" s="92" t="s">
        <v>153</v>
      </c>
      <c r="Q499" s="92" t="s">
        <v>4553</v>
      </c>
      <c r="R499" s="93" t="s">
        <v>14</v>
      </c>
      <c r="S499" s="93">
        <v>268239</v>
      </c>
      <c r="T499" s="90" t="s">
        <v>41</v>
      </c>
      <c r="U499" s="90" t="str">
        <f>VLOOKUP(I499,'[1]Removal Report'!$G$2:$I$1306,2,0)</f>
        <v>14-Jan-2026</v>
      </c>
      <c r="V499" s="90" t="str">
        <f>VLOOKUP(I499,'[1]Removal Report'!$G$2:$I$1306,3,0)</f>
        <v>RAHAT.GUL</v>
      </c>
    </row>
    <row r="500" spans="1:22">
      <c r="A500" s="91">
        <v>499</v>
      </c>
      <c r="B500" s="91" t="s">
        <v>39</v>
      </c>
      <c r="C500" s="92" t="s">
        <v>4554</v>
      </c>
      <c r="D500" s="92" t="s">
        <v>659</v>
      </c>
      <c r="E500" s="92" t="s">
        <v>4555</v>
      </c>
      <c r="F500" s="92" t="s">
        <v>4556</v>
      </c>
      <c r="G500" s="92" t="s">
        <v>10</v>
      </c>
      <c r="H500" s="92" t="s">
        <v>4557</v>
      </c>
      <c r="I500" s="92" t="s">
        <v>4558</v>
      </c>
      <c r="J500" s="92"/>
      <c r="K500" s="92"/>
      <c r="L500" s="92" t="s">
        <v>4559</v>
      </c>
      <c r="M500" s="92" t="s">
        <v>3872</v>
      </c>
      <c r="N500" s="92" t="s">
        <v>1387</v>
      </c>
      <c r="O500" s="92" t="s">
        <v>4260</v>
      </c>
      <c r="P500" s="92" t="s">
        <v>153</v>
      </c>
      <c r="Q500" s="92" t="s">
        <v>4560</v>
      </c>
      <c r="R500" s="93" t="s">
        <v>14</v>
      </c>
      <c r="S500" s="93">
        <v>319543</v>
      </c>
      <c r="T500" s="90" t="s">
        <v>41</v>
      </c>
      <c r="U500" s="90" t="str">
        <f>VLOOKUP(I500,'[1]Removal Report'!$G$2:$I$1306,2,0)</f>
        <v>22-Jan-2026</v>
      </c>
      <c r="V500" s="90" t="str">
        <f>VLOOKUP(I500,'[1]Removal Report'!$G$2:$I$1306,3,0)</f>
        <v>RAHAT.GUL</v>
      </c>
    </row>
    <row r="501" spans="1:22">
      <c r="A501" s="91">
        <v>500</v>
      </c>
      <c r="B501" s="91" t="s">
        <v>39</v>
      </c>
      <c r="C501" s="92" t="s">
        <v>4561</v>
      </c>
      <c r="D501" s="92" t="s">
        <v>767</v>
      </c>
      <c r="E501" s="92" t="s">
        <v>4562</v>
      </c>
      <c r="F501" s="92" t="s">
        <v>82</v>
      </c>
      <c r="G501" s="92" t="s">
        <v>10</v>
      </c>
      <c r="H501" s="92" t="s">
        <v>4563</v>
      </c>
      <c r="I501" s="92" t="s">
        <v>4564</v>
      </c>
      <c r="J501" s="92"/>
      <c r="K501" s="92"/>
      <c r="L501" s="92" t="s">
        <v>4565</v>
      </c>
      <c r="M501" s="92" t="s">
        <v>4566</v>
      </c>
      <c r="N501" s="92" t="s">
        <v>4568</v>
      </c>
      <c r="O501" s="92" t="s">
        <v>4260</v>
      </c>
      <c r="P501" s="92" t="s">
        <v>153</v>
      </c>
      <c r="Q501" s="92" t="s">
        <v>4569</v>
      </c>
      <c r="R501" s="93" t="s">
        <v>14</v>
      </c>
      <c r="S501" s="93">
        <v>357046</v>
      </c>
      <c r="T501" s="90" t="s">
        <v>41</v>
      </c>
      <c r="U501" s="90" t="str">
        <f>VLOOKUP(I501,'[1]Removal Report'!$G$2:$I$1306,2,0)</f>
        <v>4-Jan-2026</v>
      </c>
      <c r="V501" s="90" t="str">
        <f>VLOOKUP(I501,'[1]Removal Report'!$G$2:$I$1306,3,0)</f>
        <v>RAHAT.GUL</v>
      </c>
    </row>
    <row r="502" spans="1:22">
      <c r="A502" s="91">
        <v>501</v>
      </c>
      <c r="B502" s="91" t="s">
        <v>39</v>
      </c>
      <c r="C502" s="92" t="s">
        <v>4570</v>
      </c>
      <c r="D502" s="92" t="s">
        <v>682</v>
      </c>
      <c r="E502" s="92" t="s">
        <v>4571</v>
      </c>
      <c r="F502" s="92" t="s">
        <v>3068</v>
      </c>
      <c r="G502" s="92" t="s">
        <v>10</v>
      </c>
      <c r="H502" s="92" t="s">
        <v>4572</v>
      </c>
      <c r="I502" s="92" t="s">
        <v>4573</v>
      </c>
      <c r="J502" s="92"/>
      <c r="K502" s="92"/>
      <c r="L502" s="92" t="s">
        <v>1847</v>
      </c>
      <c r="M502" s="92" t="s">
        <v>4574</v>
      </c>
      <c r="N502" s="92" t="s">
        <v>691</v>
      </c>
      <c r="O502" s="92" t="s">
        <v>692</v>
      </c>
      <c r="P502" s="92" t="s">
        <v>153</v>
      </c>
      <c r="Q502" s="92" t="s">
        <v>4575</v>
      </c>
      <c r="R502" s="93" t="s">
        <v>14</v>
      </c>
      <c r="S502" s="93">
        <v>195934</v>
      </c>
      <c r="T502" s="90" t="s">
        <v>41</v>
      </c>
      <c r="U502" s="90" t="str">
        <f>VLOOKUP(I502,'[1]Removal Report'!$G$2:$I$1306,2,0)</f>
        <v>20-Jan-2026</v>
      </c>
      <c r="V502" s="90" t="str">
        <f>VLOOKUP(I502,'[1]Removal Report'!$G$2:$I$1306,3,0)</f>
        <v>RAHAT.GUL</v>
      </c>
    </row>
    <row r="503" spans="1:22">
      <c r="A503" s="91">
        <v>502</v>
      </c>
      <c r="B503" s="91" t="s">
        <v>39</v>
      </c>
      <c r="C503" s="92" t="s">
        <v>4576</v>
      </c>
      <c r="D503" s="92" t="s">
        <v>671</v>
      </c>
      <c r="E503" s="92" t="s">
        <v>4578</v>
      </c>
      <c r="F503" s="92" t="s">
        <v>1059</v>
      </c>
      <c r="G503" s="92" t="s">
        <v>209</v>
      </c>
      <c r="H503" s="92" t="s">
        <v>4579</v>
      </c>
      <c r="I503" s="92" t="s">
        <v>4580</v>
      </c>
      <c r="J503" s="92"/>
      <c r="K503" s="92"/>
      <c r="L503" s="92" t="s">
        <v>4581</v>
      </c>
      <c r="M503" s="92" t="s">
        <v>4582</v>
      </c>
      <c r="N503" s="92" t="s">
        <v>691</v>
      </c>
      <c r="O503" s="92" t="s">
        <v>4577</v>
      </c>
      <c r="P503" s="92" t="s">
        <v>153</v>
      </c>
      <c r="Q503" s="92" t="s">
        <v>4583</v>
      </c>
      <c r="R503" s="93" t="s">
        <v>14</v>
      </c>
      <c r="S503" s="93">
        <v>287387</v>
      </c>
      <c r="T503" s="90" t="s">
        <v>41</v>
      </c>
      <c r="U503" s="90" t="str">
        <f>VLOOKUP(I503,'[1]Removal Report'!$G$2:$I$1306,2,0)</f>
        <v>10-Jan-2026</v>
      </c>
      <c r="V503" s="90" t="str">
        <f>VLOOKUP(I503,'[1]Removal Report'!$G$2:$I$1306,3,0)</f>
        <v>RAHAT.GUL</v>
      </c>
    </row>
    <row r="504" spans="1:22">
      <c r="A504" s="91">
        <v>503</v>
      </c>
      <c r="B504" s="91" t="s">
        <v>39</v>
      </c>
      <c r="C504" s="92" t="s">
        <v>4584</v>
      </c>
      <c r="D504" s="92" t="s">
        <v>671</v>
      </c>
      <c r="E504" s="92" t="s">
        <v>4585</v>
      </c>
      <c r="F504" s="92" t="s">
        <v>4586</v>
      </c>
      <c r="G504" s="92" t="s">
        <v>18</v>
      </c>
      <c r="H504" s="92" t="s">
        <v>4587</v>
      </c>
      <c r="I504" s="92" t="s">
        <v>4588</v>
      </c>
      <c r="J504" s="92"/>
      <c r="K504" s="92"/>
      <c r="L504" s="92" t="s">
        <v>4589</v>
      </c>
      <c r="M504" s="92" t="s">
        <v>4590</v>
      </c>
      <c r="N504" s="92" t="s">
        <v>713</v>
      </c>
      <c r="O504" s="92" t="s">
        <v>4260</v>
      </c>
      <c r="P504" s="92" t="s">
        <v>153</v>
      </c>
      <c r="Q504" s="92" t="s">
        <v>4591</v>
      </c>
      <c r="R504" s="93" t="s">
        <v>14</v>
      </c>
      <c r="S504" s="93">
        <v>200211</v>
      </c>
      <c r="T504" s="90" t="s">
        <v>41</v>
      </c>
      <c r="U504" s="90" t="str">
        <f>VLOOKUP(I504,'[1]Removal Report'!$G$2:$I$1306,2,0)</f>
        <v>14-Jan-2026</v>
      </c>
      <c r="V504" s="90" t="str">
        <f>VLOOKUP(I504,'[1]Removal Report'!$G$2:$I$1306,3,0)</f>
        <v>RAHAT.GUL</v>
      </c>
    </row>
    <row r="505" spans="1:22">
      <c r="A505" s="91">
        <v>504</v>
      </c>
      <c r="B505" s="91" t="s">
        <v>39</v>
      </c>
      <c r="C505" s="92" t="s">
        <v>4592</v>
      </c>
      <c r="D505" s="92" t="s">
        <v>777</v>
      </c>
      <c r="E505" s="92" t="s">
        <v>4593</v>
      </c>
      <c r="F505" s="92" t="s">
        <v>4594</v>
      </c>
      <c r="G505" s="92" t="s">
        <v>10</v>
      </c>
      <c r="H505" s="92" t="s">
        <v>4595</v>
      </c>
      <c r="I505" s="92" t="s">
        <v>4596</v>
      </c>
      <c r="J505" s="92"/>
      <c r="K505" s="92"/>
      <c r="L505" s="92" t="s">
        <v>4030</v>
      </c>
      <c r="M505" s="92" t="s">
        <v>4597</v>
      </c>
      <c r="N505" s="92" t="s">
        <v>666</v>
      </c>
      <c r="O505" s="92" t="s">
        <v>4260</v>
      </c>
      <c r="P505" s="92" t="s">
        <v>153</v>
      </c>
      <c r="Q505" s="92" t="s">
        <v>4598</v>
      </c>
      <c r="R505" s="93" t="s">
        <v>14</v>
      </c>
      <c r="S505" s="93">
        <v>267709</v>
      </c>
      <c r="T505" s="90" t="s">
        <v>41</v>
      </c>
      <c r="U505" s="90" t="str">
        <f>VLOOKUP(I505,'[1]Removal Report'!$G$2:$I$1306,2,0)</f>
        <v>20-Jan-2026</v>
      </c>
      <c r="V505" s="90" t="str">
        <f>VLOOKUP(I505,'[1]Removal Report'!$G$2:$I$1306,3,0)</f>
        <v>RAHAT.GUL</v>
      </c>
    </row>
    <row r="506" spans="1:22">
      <c r="A506" s="91">
        <v>505</v>
      </c>
      <c r="B506" s="91" t="s">
        <v>39</v>
      </c>
      <c r="C506" s="92" t="s">
        <v>4599</v>
      </c>
      <c r="D506" s="92" t="s">
        <v>767</v>
      </c>
      <c r="E506" s="92" t="s">
        <v>4600</v>
      </c>
      <c r="F506" s="92" t="s">
        <v>4601</v>
      </c>
      <c r="G506" s="92" t="s">
        <v>18</v>
      </c>
      <c r="H506" s="92" t="s">
        <v>4602</v>
      </c>
      <c r="I506" s="92" t="s">
        <v>4603</v>
      </c>
      <c r="J506" s="92"/>
      <c r="K506" s="92"/>
      <c r="L506" s="92" t="s">
        <v>4604</v>
      </c>
      <c r="M506" s="92" t="s">
        <v>4605</v>
      </c>
      <c r="N506" s="92" t="s">
        <v>1776</v>
      </c>
      <c r="O506" s="92" t="s">
        <v>4260</v>
      </c>
      <c r="P506" s="92" t="s">
        <v>153</v>
      </c>
      <c r="Q506" s="92" t="s">
        <v>4606</v>
      </c>
      <c r="R506" s="93" t="s">
        <v>14</v>
      </c>
      <c r="S506" s="93">
        <v>322138</v>
      </c>
      <c r="T506" s="90" t="s">
        <v>41</v>
      </c>
      <c r="U506" s="90" t="str">
        <f>VLOOKUP(I506,'[1]Removal Report'!$G$2:$I$1306,2,0)</f>
        <v>9-Jan-2026</v>
      </c>
      <c r="V506" s="90" t="str">
        <f>VLOOKUP(I506,'[1]Removal Report'!$G$2:$I$1306,3,0)</f>
        <v>RAHAT.GUL</v>
      </c>
    </row>
    <row r="507" spans="1:22">
      <c r="A507" s="91">
        <v>506</v>
      </c>
      <c r="B507" s="91" t="s">
        <v>39</v>
      </c>
      <c r="C507" s="92" t="s">
        <v>4607</v>
      </c>
      <c r="D507" s="92" t="s">
        <v>671</v>
      </c>
      <c r="E507" s="92" t="s">
        <v>4608</v>
      </c>
      <c r="F507" s="92" t="s">
        <v>1770</v>
      </c>
      <c r="G507" s="92" t="s">
        <v>4</v>
      </c>
      <c r="H507" s="92" t="s">
        <v>4609</v>
      </c>
      <c r="I507" s="92" t="s">
        <v>4610</v>
      </c>
      <c r="J507" s="92"/>
      <c r="K507" s="92"/>
      <c r="L507" s="92" t="s">
        <v>3718</v>
      </c>
      <c r="M507" s="92" t="s">
        <v>4611</v>
      </c>
      <c r="N507" s="92" t="s">
        <v>3335</v>
      </c>
      <c r="O507" s="92" t="s">
        <v>4260</v>
      </c>
      <c r="P507" s="92" t="s">
        <v>153</v>
      </c>
      <c r="Q507" s="92" t="s">
        <v>4612</v>
      </c>
      <c r="R507" s="93" t="s">
        <v>14</v>
      </c>
      <c r="S507" s="93">
        <v>198658</v>
      </c>
      <c r="T507" s="90" t="s">
        <v>41</v>
      </c>
      <c r="U507" s="90" t="str">
        <f>VLOOKUP(I507,'[1]Removal Report'!$G$2:$I$1306,2,0)</f>
        <v>19-Jan-2026</v>
      </c>
      <c r="V507" s="90" t="str">
        <f>VLOOKUP(I507,'[1]Removal Report'!$G$2:$I$1306,3,0)</f>
        <v>RAHAT.GUL</v>
      </c>
    </row>
    <row r="508" spans="1:22">
      <c r="A508" s="91">
        <v>507</v>
      </c>
      <c r="B508" s="91" t="s">
        <v>39</v>
      </c>
      <c r="C508" s="92" t="s">
        <v>4613</v>
      </c>
      <c r="D508" s="92" t="s">
        <v>671</v>
      </c>
      <c r="E508" s="92" t="s">
        <v>4614</v>
      </c>
      <c r="F508" s="92" t="s">
        <v>4615</v>
      </c>
      <c r="G508" s="92" t="s">
        <v>4</v>
      </c>
      <c r="H508" s="92" t="s">
        <v>4616</v>
      </c>
      <c r="I508" s="92" t="s">
        <v>4617</v>
      </c>
      <c r="J508" s="92"/>
      <c r="K508" s="92"/>
      <c r="L508" s="92" t="s">
        <v>4618</v>
      </c>
      <c r="M508" s="92" t="s">
        <v>4619</v>
      </c>
      <c r="N508" s="92" t="s">
        <v>666</v>
      </c>
      <c r="O508" s="92" t="s">
        <v>4260</v>
      </c>
      <c r="P508" s="92" t="s">
        <v>153</v>
      </c>
      <c r="Q508" s="92" t="s">
        <v>4620</v>
      </c>
      <c r="R508" s="93" t="s">
        <v>14</v>
      </c>
      <c r="S508" s="93">
        <v>234855</v>
      </c>
      <c r="T508" s="90" t="s">
        <v>41</v>
      </c>
      <c r="U508" s="90" t="str">
        <f>VLOOKUP(I508,'[1]Removal Report'!$G$2:$I$1306,2,0)</f>
        <v>5-Jan-2026</v>
      </c>
      <c r="V508" s="90" t="str">
        <f>VLOOKUP(I508,'[1]Removal Report'!$G$2:$I$1306,3,0)</f>
        <v>RAHAT.GUL</v>
      </c>
    </row>
    <row r="509" spans="1:22">
      <c r="A509" s="91">
        <v>508</v>
      </c>
      <c r="B509" s="91" t="s">
        <v>39</v>
      </c>
      <c r="C509" s="92" t="s">
        <v>4621</v>
      </c>
      <c r="D509" s="92" t="s">
        <v>682</v>
      </c>
      <c r="E509" s="92" t="s">
        <v>4622</v>
      </c>
      <c r="F509" s="92" t="s">
        <v>200</v>
      </c>
      <c r="G509" s="92" t="s">
        <v>10</v>
      </c>
      <c r="H509" s="92" t="s">
        <v>4623</v>
      </c>
      <c r="I509" s="92" t="s">
        <v>4624</v>
      </c>
      <c r="J509" s="92"/>
      <c r="K509" s="92"/>
      <c r="L509" s="92" t="s">
        <v>4625</v>
      </c>
      <c r="M509" s="92" t="s">
        <v>4626</v>
      </c>
      <c r="N509" s="92" t="s">
        <v>4568</v>
      </c>
      <c r="O509" s="92" t="s">
        <v>4260</v>
      </c>
      <c r="P509" s="92" t="s">
        <v>153</v>
      </c>
      <c r="Q509" s="92" t="s">
        <v>4628</v>
      </c>
      <c r="R509" s="93" t="s">
        <v>14</v>
      </c>
      <c r="S509" s="93">
        <v>294652</v>
      </c>
      <c r="T509" s="90" t="s">
        <v>41</v>
      </c>
      <c r="U509" s="90" t="str">
        <f>VLOOKUP(I509,'[1]Removal Report'!$G$2:$I$1306,2,0)</f>
        <v>23-Jan-2026</v>
      </c>
      <c r="V509" s="90" t="str">
        <f>VLOOKUP(I509,'[1]Removal Report'!$G$2:$I$1306,3,0)</f>
        <v>RAHAT.GUL</v>
      </c>
    </row>
    <row r="510" spans="1:22">
      <c r="A510" s="91">
        <v>509</v>
      </c>
      <c r="B510" s="91" t="s">
        <v>39</v>
      </c>
      <c r="C510" s="92" t="s">
        <v>4629</v>
      </c>
      <c r="D510" s="92" t="s">
        <v>682</v>
      </c>
      <c r="E510" s="92" t="s">
        <v>4630</v>
      </c>
      <c r="F510" s="92" t="s">
        <v>4631</v>
      </c>
      <c r="G510" s="92" t="s">
        <v>10</v>
      </c>
      <c r="H510" s="92" t="s">
        <v>4632</v>
      </c>
      <c r="I510" s="92" t="s">
        <v>4633</v>
      </c>
      <c r="J510" s="92"/>
      <c r="K510" s="92"/>
      <c r="L510" s="92" t="s">
        <v>4634</v>
      </c>
      <c r="M510" s="92" t="s">
        <v>4635</v>
      </c>
      <c r="N510" s="92" t="s">
        <v>930</v>
      </c>
      <c r="O510" s="92" t="s">
        <v>1055</v>
      </c>
      <c r="P510" s="92" t="s">
        <v>153</v>
      </c>
      <c r="Q510" s="92" t="s">
        <v>4636</v>
      </c>
      <c r="R510" s="93" t="s">
        <v>14</v>
      </c>
      <c r="S510" s="93">
        <v>271646</v>
      </c>
      <c r="T510" s="90" t="s">
        <v>41</v>
      </c>
      <c r="U510" s="90" t="str">
        <f>VLOOKUP(I510,'[1]Removal Report'!$G$2:$I$1306,2,0)</f>
        <v>1-Jan-2026</v>
      </c>
      <c r="V510" s="90" t="str">
        <f>VLOOKUP(I510,'[1]Removal Report'!$G$2:$I$1306,3,0)</f>
        <v>RAHAT.GUL</v>
      </c>
    </row>
    <row r="511" spans="1:22">
      <c r="A511" s="91">
        <v>510</v>
      </c>
      <c r="B511" s="91" t="s">
        <v>39</v>
      </c>
      <c r="C511" s="92" t="s">
        <v>4637</v>
      </c>
      <c r="D511" s="92" t="s">
        <v>671</v>
      </c>
      <c r="E511" s="92" t="s">
        <v>4638</v>
      </c>
      <c r="F511" s="92" t="s">
        <v>4639</v>
      </c>
      <c r="G511" s="92" t="s">
        <v>4</v>
      </c>
      <c r="H511" s="92" t="s">
        <v>4640</v>
      </c>
      <c r="I511" s="92" t="s">
        <v>4641</v>
      </c>
      <c r="J511" s="92"/>
      <c r="K511" s="92"/>
      <c r="L511" s="92" t="s">
        <v>4642</v>
      </c>
      <c r="M511" s="92" t="s">
        <v>4643</v>
      </c>
      <c r="N511" s="92" t="s">
        <v>1796</v>
      </c>
      <c r="O511" s="92" t="s">
        <v>4260</v>
      </c>
      <c r="P511" s="92" t="s">
        <v>153</v>
      </c>
      <c r="Q511" s="92" t="s">
        <v>4645</v>
      </c>
      <c r="R511" s="93" t="s">
        <v>14</v>
      </c>
      <c r="S511" s="93">
        <v>232178</v>
      </c>
      <c r="T511" s="90" t="s">
        <v>41</v>
      </c>
      <c r="U511" s="90" t="str">
        <f>VLOOKUP(I511,'[1]Removal Report'!$G$2:$I$1306,2,0)</f>
        <v>10-Jan-2026</v>
      </c>
      <c r="V511" s="90" t="str">
        <f>VLOOKUP(I511,'[1]Removal Report'!$G$2:$I$1306,3,0)</f>
        <v>RAHAT.GUL</v>
      </c>
    </row>
    <row r="512" spans="1:22">
      <c r="A512" s="91">
        <v>511</v>
      </c>
      <c r="B512" s="91" t="s">
        <v>39</v>
      </c>
      <c r="C512" s="92" t="s">
        <v>4646</v>
      </c>
      <c r="D512" s="92" t="s">
        <v>1263</v>
      </c>
      <c r="E512" s="92" t="s">
        <v>4647</v>
      </c>
      <c r="F512" s="92" t="s">
        <v>4648</v>
      </c>
      <c r="G512" s="92" t="s">
        <v>10</v>
      </c>
      <c r="H512" s="92" t="s">
        <v>4649</v>
      </c>
      <c r="I512" s="92" t="s">
        <v>4650</v>
      </c>
      <c r="J512" s="92"/>
      <c r="K512" s="92"/>
      <c r="L512" s="92" t="s">
        <v>4651</v>
      </c>
      <c r="M512" s="92" t="s">
        <v>4652</v>
      </c>
      <c r="N512" s="92" t="s">
        <v>666</v>
      </c>
      <c r="O512" s="92" t="s">
        <v>4260</v>
      </c>
      <c r="P512" s="92" t="s">
        <v>153</v>
      </c>
      <c r="Q512" s="92" t="s">
        <v>4653</v>
      </c>
      <c r="R512" s="93" t="s">
        <v>14</v>
      </c>
      <c r="S512" s="93">
        <v>324165</v>
      </c>
      <c r="T512" s="90" t="s">
        <v>41</v>
      </c>
      <c r="U512" s="90" t="str">
        <f>VLOOKUP(I512,'[1]Removal Report'!$G$2:$I$1306,2,0)</f>
        <v>1-Jan-2026</v>
      </c>
      <c r="V512" s="90" t="str">
        <f>VLOOKUP(I512,'[1]Removal Report'!$G$2:$I$1306,3,0)</f>
        <v>RAHAT.GUL</v>
      </c>
    </row>
    <row r="513" spans="1:22">
      <c r="A513" s="91">
        <v>512</v>
      </c>
      <c r="B513" s="91" t="s">
        <v>39</v>
      </c>
      <c r="C513" s="92" t="s">
        <v>4654</v>
      </c>
      <c r="D513" s="92" t="s">
        <v>671</v>
      </c>
      <c r="E513" s="92" t="s">
        <v>4655</v>
      </c>
      <c r="F513" s="92" t="s">
        <v>316</v>
      </c>
      <c r="G513" s="92" t="s">
        <v>13</v>
      </c>
      <c r="H513" s="92" t="s">
        <v>4656</v>
      </c>
      <c r="I513" s="92" t="s">
        <v>4657</v>
      </c>
      <c r="J513" s="92"/>
      <c r="K513" s="92"/>
      <c r="L513" s="92" t="s">
        <v>4658</v>
      </c>
      <c r="M513" s="92" t="s">
        <v>4659</v>
      </c>
      <c r="N513" s="92" t="s">
        <v>666</v>
      </c>
      <c r="O513" s="92" t="s">
        <v>4260</v>
      </c>
      <c r="P513" s="92" t="s">
        <v>153</v>
      </c>
      <c r="Q513" s="92" t="s">
        <v>4660</v>
      </c>
      <c r="R513" s="93" t="s">
        <v>14</v>
      </c>
      <c r="S513" s="93">
        <v>283515</v>
      </c>
      <c r="T513" s="90" t="s">
        <v>41</v>
      </c>
      <c r="U513" s="90" t="str">
        <f>VLOOKUP(I513,'[1]Removal Report'!$G$2:$I$1306,2,0)</f>
        <v>5-Jan-2026</v>
      </c>
      <c r="V513" s="90" t="str">
        <f>VLOOKUP(I513,'[1]Removal Report'!$G$2:$I$1306,3,0)</f>
        <v>RAHAT.GUL</v>
      </c>
    </row>
    <row r="514" spans="1:22">
      <c r="A514" s="91">
        <v>513</v>
      </c>
      <c r="B514" s="91" t="s">
        <v>39</v>
      </c>
      <c r="C514" s="92" t="s">
        <v>4661</v>
      </c>
      <c r="D514" s="92" t="s">
        <v>777</v>
      </c>
      <c r="E514" s="92" t="s">
        <v>4662</v>
      </c>
      <c r="F514" s="92" t="s">
        <v>4663</v>
      </c>
      <c r="G514" s="92" t="s">
        <v>25</v>
      </c>
      <c r="H514" s="92" t="s">
        <v>4664</v>
      </c>
      <c r="I514" s="92" t="s">
        <v>4665</v>
      </c>
      <c r="J514" s="92"/>
      <c r="K514" s="92"/>
      <c r="L514" s="92" t="s">
        <v>4666</v>
      </c>
      <c r="M514" s="92" t="s">
        <v>4667</v>
      </c>
      <c r="N514" s="92" t="s">
        <v>764</v>
      </c>
      <c r="O514" s="92" t="s">
        <v>4260</v>
      </c>
      <c r="P514" s="92" t="s">
        <v>153</v>
      </c>
      <c r="Q514" s="92" t="s">
        <v>4668</v>
      </c>
      <c r="R514" s="93" t="s">
        <v>14</v>
      </c>
      <c r="S514" s="93">
        <v>316977</v>
      </c>
      <c r="T514" s="90" t="s">
        <v>41</v>
      </c>
      <c r="U514" s="90" t="str">
        <f>VLOOKUP(I514,'[1]Removal Report'!$G$2:$I$1306,2,0)</f>
        <v>13-Jan-2026</v>
      </c>
      <c r="V514" s="90" t="str">
        <f>VLOOKUP(I514,'[1]Removal Report'!$G$2:$I$1306,3,0)</f>
        <v>RAHAT.GUL</v>
      </c>
    </row>
    <row r="515" spans="1:22">
      <c r="A515" s="91">
        <v>514</v>
      </c>
      <c r="B515" s="91" t="s">
        <v>39</v>
      </c>
      <c r="C515" s="92" t="s">
        <v>4669</v>
      </c>
      <c r="D515" s="92" t="s">
        <v>671</v>
      </c>
      <c r="E515" s="92" t="s">
        <v>4670</v>
      </c>
      <c r="F515" s="92" t="s">
        <v>4671</v>
      </c>
      <c r="G515" s="92" t="s">
        <v>10</v>
      </c>
      <c r="H515" s="92" t="s">
        <v>4672</v>
      </c>
      <c r="I515" s="92" t="s">
        <v>4673</v>
      </c>
      <c r="J515" s="92"/>
      <c r="K515" s="92"/>
      <c r="L515" s="92" t="s">
        <v>4674</v>
      </c>
      <c r="M515" s="92" t="s">
        <v>4675</v>
      </c>
      <c r="N515" s="92" t="s">
        <v>2384</v>
      </c>
      <c r="O515" s="92" t="s">
        <v>4260</v>
      </c>
      <c r="P515" s="92" t="s">
        <v>153</v>
      </c>
      <c r="Q515" s="92" t="s">
        <v>4676</v>
      </c>
      <c r="R515" s="93" t="s">
        <v>14</v>
      </c>
      <c r="S515" s="93">
        <v>197192</v>
      </c>
      <c r="T515" s="90" t="s">
        <v>41</v>
      </c>
      <c r="U515" s="90" t="str">
        <f>VLOOKUP(I515,'[1]Removal Report'!$G$2:$I$1306,2,0)</f>
        <v>19-Jan-2026</v>
      </c>
      <c r="V515" s="90" t="str">
        <f>VLOOKUP(I515,'[1]Removal Report'!$G$2:$I$1306,3,0)</f>
        <v>RAHAT.GUL</v>
      </c>
    </row>
    <row r="516" spans="1:22">
      <c r="A516" s="91">
        <v>515</v>
      </c>
      <c r="B516" s="91" t="s">
        <v>39</v>
      </c>
      <c r="C516" s="92" t="s">
        <v>4677</v>
      </c>
      <c r="D516" s="92" t="s">
        <v>682</v>
      </c>
      <c r="E516" s="92" t="s">
        <v>4678</v>
      </c>
      <c r="F516" s="92" t="s">
        <v>4679</v>
      </c>
      <c r="G516" s="92" t="s">
        <v>32</v>
      </c>
      <c r="H516" s="92" t="s">
        <v>4680</v>
      </c>
      <c r="I516" s="92" t="s">
        <v>4681</v>
      </c>
      <c r="J516" s="92"/>
      <c r="K516" s="92"/>
      <c r="L516" s="92" t="s">
        <v>4635</v>
      </c>
      <c r="M516" s="92" t="s">
        <v>4682</v>
      </c>
      <c r="N516" s="92" t="s">
        <v>666</v>
      </c>
      <c r="O516" s="92" t="s">
        <v>4260</v>
      </c>
      <c r="P516" s="92" t="s">
        <v>153</v>
      </c>
      <c r="Q516" s="92" t="s">
        <v>4683</v>
      </c>
      <c r="R516" s="93" t="s">
        <v>14</v>
      </c>
      <c r="S516" s="93">
        <v>294480</v>
      </c>
      <c r="T516" s="90" t="s">
        <v>41</v>
      </c>
      <c r="U516" s="90" t="str">
        <f>VLOOKUP(I516,'[1]Removal Report'!$G$2:$I$1306,2,0)</f>
        <v>1-Jan-2026</v>
      </c>
      <c r="V516" s="90" t="str">
        <f>VLOOKUP(I516,'[1]Removal Report'!$G$2:$I$1306,3,0)</f>
        <v>RAHAT.GUL</v>
      </c>
    </row>
    <row r="517" spans="1:22">
      <c r="A517" s="91">
        <v>516</v>
      </c>
      <c r="B517" s="91" t="s">
        <v>39</v>
      </c>
      <c r="C517" s="92" t="s">
        <v>4684</v>
      </c>
      <c r="D517" s="92" t="s">
        <v>659</v>
      </c>
      <c r="E517" s="92" t="s">
        <v>4685</v>
      </c>
      <c r="F517" s="92" t="s">
        <v>3062</v>
      </c>
      <c r="G517" s="92" t="s">
        <v>18</v>
      </c>
      <c r="H517" s="92" t="s">
        <v>4686</v>
      </c>
      <c r="I517" s="92" t="s">
        <v>4687</v>
      </c>
      <c r="J517" s="92"/>
      <c r="K517" s="92"/>
      <c r="L517" s="92" t="s">
        <v>2464</v>
      </c>
      <c r="M517" s="92" t="s">
        <v>4688</v>
      </c>
      <c r="N517" s="92" t="s">
        <v>794</v>
      </c>
      <c r="O517" s="92" t="s">
        <v>4260</v>
      </c>
      <c r="P517" s="92" t="s">
        <v>153</v>
      </c>
      <c r="Q517" s="92" t="s">
        <v>4689</v>
      </c>
      <c r="R517" s="93" t="s">
        <v>14</v>
      </c>
      <c r="S517" s="93">
        <v>332341</v>
      </c>
      <c r="T517" s="90" t="s">
        <v>41</v>
      </c>
      <c r="U517" s="90" t="str">
        <f>VLOOKUP(I517,'[1]Removal Report'!$G$2:$I$1306,2,0)</f>
        <v>5-Jan-2026</v>
      </c>
      <c r="V517" s="90" t="str">
        <f>VLOOKUP(I517,'[1]Removal Report'!$G$2:$I$1306,3,0)</f>
        <v>RAHAT.GUL</v>
      </c>
    </row>
    <row r="518" spans="1:22">
      <c r="A518" s="91">
        <v>517</v>
      </c>
      <c r="B518" s="91" t="s">
        <v>39</v>
      </c>
      <c r="C518" s="92" t="s">
        <v>4690</v>
      </c>
      <c r="D518" s="92" t="s">
        <v>671</v>
      </c>
      <c r="E518" s="92" t="s">
        <v>4691</v>
      </c>
      <c r="F518" s="92" t="s">
        <v>4692</v>
      </c>
      <c r="G518" s="92" t="s">
        <v>10</v>
      </c>
      <c r="H518" s="92" t="s">
        <v>4693</v>
      </c>
      <c r="I518" s="92" t="s">
        <v>4694</v>
      </c>
      <c r="J518" s="92"/>
      <c r="K518" s="92"/>
      <c r="L518" s="92" t="s">
        <v>4695</v>
      </c>
      <c r="M518" s="92" t="s">
        <v>4696</v>
      </c>
      <c r="N518" s="92" t="s">
        <v>691</v>
      </c>
      <c r="O518" s="92" t="s">
        <v>814</v>
      </c>
      <c r="P518" s="92" t="s">
        <v>153</v>
      </c>
      <c r="Q518" s="92" t="s">
        <v>4697</v>
      </c>
      <c r="R518" s="93" t="s">
        <v>14</v>
      </c>
      <c r="S518" s="93">
        <v>238118</v>
      </c>
      <c r="T518" s="90" t="s">
        <v>41</v>
      </c>
      <c r="U518" s="90" t="str">
        <f>VLOOKUP(I518,'[1]Removal Report'!$G$2:$I$1306,2,0)</f>
        <v>13-Jan-2026</v>
      </c>
      <c r="V518" s="90" t="str">
        <f>VLOOKUP(I518,'[1]Removal Report'!$G$2:$I$1306,3,0)</f>
        <v>RAHAT.GUL</v>
      </c>
    </row>
    <row r="519" spans="1:22">
      <c r="A519" s="91">
        <v>518</v>
      </c>
      <c r="B519" s="91" t="s">
        <v>39</v>
      </c>
      <c r="C519" s="92" t="s">
        <v>4698</v>
      </c>
      <c r="D519" s="92" t="s">
        <v>682</v>
      </c>
      <c r="E519" s="92" t="s">
        <v>4699</v>
      </c>
      <c r="F519" s="92" t="s">
        <v>4700</v>
      </c>
      <c r="G519" s="92" t="s">
        <v>4</v>
      </c>
      <c r="H519" s="92" t="s">
        <v>4701</v>
      </c>
      <c r="I519" s="92" t="s">
        <v>4702</v>
      </c>
      <c r="J519" s="92"/>
      <c r="K519" s="92"/>
      <c r="L519" s="92" t="s">
        <v>4703</v>
      </c>
      <c r="M519" s="92" t="s">
        <v>4704</v>
      </c>
      <c r="N519" s="92" t="s">
        <v>733</v>
      </c>
      <c r="O519" s="92" t="s">
        <v>4260</v>
      </c>
      <c r="P519" s="92" t="s">
        <v>153</v>
      </c>
      <c r="Q519" s="92" t="s">
        <v>4705</v>
      </c>
      <c r="R519" s="93" t="s">
        <v>14</v>
      </c>
      <c r="S519" s="93">
        <v>297021</v>
      </c>
      <c r="T519" s="90" t="s">
        <v>41</v>
      </c>
      <c r="U519" s="90" t="str">
        <f>VLOOKUP(I519,'[1]Removal Report'!$G$2:$I$1306,2,0)</f>
        <v>2-Jan-2026</v>
      </c>
      <c r="V519" s="90" t="str">
        <f>VLOOKUP(I519,'[1]Removal Report'!$G$2:$I$1306,3,0)</f>
        <v>RAHAT.GUL</v>
      </c>
    </row>
    <row r="520" spans="1:22">
      <c r="A520" s="91">
        <v>519</v>
      </c>
      <c r="B520" s="91" t="s">
        <v>39</v>
      </c>
      <c r="C520" s="92" t="s">
        <v>4706</v>
      </c>
      <c r="D520" s="92" t="s">
        <v>671</v>
      </c>
      <c r="E520" s="92" t="s">
        <v>4707</v>
      </c>
      <c r="F520" s="92" t="s">
        <v>4708</v>
      </c>
      <c r="G520" s="92" t="s">
        <v>10</v>
      </c>
      <c r="H520" s="92" t="s">
        <v>4709</v>
      </c>
      <c r="I520" s="92" t="s">
        <v>4710</v>
      </c>
      <c r="J520" s="92"/>
      <c r="K520" s="92"/>
      <c r="L520" s="92" t="s">
        <v>4711</v>
      </c>
      <c r="M520" s="92" t="s">
        <v>4712</v>
      </c>
      <c r="N520" s="92" t="s">
        <v>1387</v>
      </c>
      <c r="O520" s="92" t="s">
        <v>4260</v>
      </c>
      <c r="P520" s="92" t="s">
        <v>153</v>
      </c>
      <c r="Q520" s="92" t="s">
        <v>4713</v>
      </c>
      <c r="R520" s="93" t="s">
        <v>14</v>
      </c>
      <c r="S520" s="93">
        <v>244812</v>
      </c>
      <c r="T520" s="90" t="s">
        <v>41</v>
      </c>
      <c r="U520" s="90" t="str">
        <f>VLOOKUP(I520,'[1]Removal Report'!$G$2:$I$1306,2,0)</f>
        <v>27-Jan-2026</v>
      </c>
      <c r="V520" s="90" t="str">
        <f>VLOOKUP(I520,'[1]Removal Report'!$G$2:$I$1306,3,0)</f>
        <v>RAHAT.GUL</v>
      </c>
    </row>
    <row r="521" spans="1:22">
      <c r="A521" s="91">
        <v>520</v>
      </c>
      <c r="B521" s="91" t="s">
        <v>39</v>
      </c>
      <c r="C521" s="92" t="s">
        <v>4714</v>
      </c>
      <c r="D521" s="92" t="s">
        <v>671</v>
      </c>
      <c r="E521" s="92" t="s">
        <v>4715</v>
      </c>
      <c r="F521" s="92" t="s">
        <v>4716</v>
      </c>
      <c r="G521" s="92" t="s">
        <v>4</v>
      </c>
      <c r="H521" s="92" t="s">
        <v>4717</v>
      </c>
      <c r="I521" s="92" t="s">
        <v>4718</v>
      </c>
      <c r="J521" s="92"/>
      <c r="K521" s="92"/>
      <c r="L521" s="92" t="s">
        <v>4719</v>
      </c>
      <c r="M521" s="92" t="s">
        <v>4720</v>
      </c>
      <c r="N521" s="92" t="s">
        <v>666</v>
      </c>
      <c r="O521" s="92" t="s">
        <v>4260</v>
      </c>
      <c r="P521" s="92" t="s">
        <v>153</v>
      </c>
      <c r="Q521" s="92" t="s">
        <v>4721</v>
      </c>
      <c r="R521" s="93" t="s">
        <v>14</v>
      </c>
      <c r="S521" s="93">
        <v>200377</v>
      </c>
      <c r="T521" s="90" t="s">
        <v>41</v>
      </c>
      <c r="U521" s="90" t="str">
        <f>VLOOKUP(I521,'[1]Removal Report'!$G$2:$I$1306,2,0)</f>
        <v>6-Jan-2026</v>
      </c>
      <c r="V521" s="90" t="str">
        <f>VLOOKUP(I521,'[1]Removal Report'!$G$2:$I$1306,3,0)</f>
        <v>RAHAT.GUL</v>
      </c>
    </row>
    <row r="522" spans="1:22">
      <c r="A522" s="91">
        <v>521</v>
      </c>
      <c r="B522" s="91" t="s">
        <v>39</v>
      </c>
      <c r="C522" s="92" t="s">
        <v>4722</v>
      </c>
      <c r="D522" s="92" t="s">
        <v>671</v>
      </c>
      <c r="E522" s="92" t="s">
        <v>4723</v>
      </c>
      <c r="F522" s="92" t="s">
        <v>4724</v>
      </c>
      <c r="G522" s="92" t="s">
        <v>10</v>
      </c>
      <c r="H522" s="92" t="s">
        <v>4725</v>
      </c>
      <c r="I522" s="92" t="s">
        <v>4726</v>
      </c>
      <c r="J522" s="92"/>
      <c r="K522" s="92"/>
      <c r="L522" s="92" t="s">
        <v>4727</v>
      </c>
      <c r="M522" s="92" t="s">
        <v>4728</v>
      </c>
      <c r="N522" s="92" t="s">
        <v>666</v>
      </c>
      <c r="O522" s="92" t="s">
        <v>4260</v>
      </c>
      <c r="P522" s="92" t="s">
        <v>153</v>
      </c>
      <c r="Q522" s="92" t="s">
        <v>4729</v>
      </c>
      <c r="R522" s="93" t="s">
        <v>14</v>
      </c>
      <c r="S522" s="93">
        <v>324698</v>
      </c>
      <c r="T522" s="90" t="s">
        <v>41</v>
      </c>
      <c r="U522" s="90" t="str">
        <f>VLOOKUP(I522,'[1]Removal Report'!$G$2:$I$1306,2,0)</f>
        <v>5-Jan-2026</v>
      </c>
      <c r="V522" s="90" t="str">
        <f>VLOOKUP(I522,'[1]Removal Report'!$G$2:$I$1306,3,0)</f>
        <v>RAHAT.GUL</v>
      </c>
    </row>
    <row r="523" spans="1:22">
      <c r="A523" s="91">
        <v>522</v>
      </c>
      <c r="B523" s="91" t="s">
        <v>39</v>
      </c>
      <c r="C523" s="92" t="s">
        <v>4730</v>
      </c>
      <c r="D523" s="92" t="s">
        <v>659</v>
      </c>
      <c r="E523" s="92" t="s">
        <v>4731</v>
      </c>
      <c r="F523" s="92" t="s">
        <v>4732</v>
      </c>
      <c r="G523" s="92" t="s">
        <v>4</v>
      </c>
      <c r="H523" s="92" t="s">
        <v>4733</v>
      </c>
      <c r="I523" s="92" t="s">
        <v>4734</v>
      </c>
      <c r="J523" s="92"/>
      <c r="K523" s="92"/>
      <c r="L523" s="92" t="s">
        <v>4735</v>
      </c>
      <c r="M523" s="92" t="s">
        <v>4736</v>
      </c>
      <c r="N523" s="92" t="s">
        <v>666</v>
      </c>
      <c r="O523" s="92" t="s">
        <v>4260</v>
      </c>
      <c r="P523" s="92" t="s">
        <v>153</v>
      </c>
      <c r="Q523" s="92" t="s">
        <v>4737</v>
      </c>
      <c r="R523" s="93" t="s">
        <v>14</v>
      </c>
      <c r="S523" s="93">
        <v>298516</v>
      </c>
      <c r="T523" s="90" t="s">
        <v>41</v>
      </c>
      <c r="U523" s="90" t="str">
        <f>VLOOKUP(I523,'[1]Removal Report'!$G$2:$I$1306,2,0)</f>
        <v>7-Jan-2026</v>
      </c>
      <c r="V523" s="90" t="str">
        <f>VLOOKUP(I523,'[1]Removal Report'!$G$2:$I$1306,3,0)</f>
        <v>RAHAT.GUL</v>
      </c>
    </row>
    <row r="524" spans="1:22">
      <c r="A524" s="91">
        <v>523</v>
      </c>
      <c r="B524" s="91" t="s">
        <v>39</v>
      </c>
      <c r="C524" s="92" t="s">
        <v>4738</v>
      </c>
      <c r="D524" s="92" t="s">
        <v>671</v>
      </c>
      <c r="E524" s="92" t="s">
        <v>4739</v>
      </c>
      <c r="F524" s="92" t="s">
        <v>210</v>
      </c>
      <c r="G524" s="92" t="s">
        <v>4</v>
      </c>
      <c r="H524" s="92" t="s">
        <v>4740</v>
      </c>
      <c r="I524" s="92" t="s">
        <v>4741</v>
      </c>
      <c r="J524" s="92"/>
      <c r="K524" s="92"/>
      <c r="L524" s="92" t="s">
        <v>4742</v>
      </c>
      <c r="M524" s="92" t="s">
        <v>4743</v>
      </c>
      <c r="N524" s="92" t="s">
        <v>666</v>
      </c>
      <c r="O524" s="92" t="s">
        <v>4260</v>
      </c>
      <c r="P524" s="92" t="s">
        <v>153</v>
      </c>
      <c r="Q524" s="92" t="s">
        <v>4744</v>
      </c>
      <c r="R524" s="93" t="s">
        <v>14</v>
      </c>
      <c r="S524" s="93">
        <v>202613</v>
      </c>
      <c r="T524" s="90" t="s">
        <v>41</v>
      </c>
      <c r="U524" s="90" t="str">
        <f>VLOOKUP(I524,'[1]Removal Report'!$G$2:$I$1306,2,0)</f>
        <v>7-Jan-2026</v>
      </c>
      <c r="V524" s="90" t="str">
        <f>VLOOKUP(I524,'[1]Removal Report'!$G$2:$I$1306,3,0)</f>
        <v>RAHAT.GUL</v>
      </c>
    </row>
    <row r="525" spans="1:22">
      <c r="A525" s="91">
        <v>524</v>
      </c>
      <c r="B525" s="91" t="s">
        <v>39</v>
      </c>
      <c r="C525" s="92" t="s">
        <v>4745</v>
      </c>
      <c r="D525" s="92" t="s">
        <v>682</v>
      </c>
      <c r="E525" s="92" t="s">
        <v>4746</v>
      </c>
      <c r="F525" s="92" t="s">
        <v>4747</v>
      </c>
      <c r="G525" s="92" t="s">
        <v>27</v>
      </c>
      <c r="H525" s="92" t="s">
        <v>4748</v>
      </c>
      <c r="I525" s="92" t="s">
        <v>4749</v>
      </c>
      <c r="J525" s="92"/>
      <c r="K525" s="92"/>
      <c r="L525" s="92" t="s">
        <v>4750</v>
      </c>
      <c r="M525" s="92" t="s">
        <v>4751</v>
      </c>
      <c r="N525" s="92" t="s">
        <v>813</v>
      </c>
      <c r="O525" s="92" t="s">
        <v>4260</v>
      </c>
      <c r="P525" s="92" t="s">
        <v>157</v>
      </c>
      <c r="Q525" s="92" t="s">
        <v>4752</v>
      </c>
      <c r="R525" s="93" t="s">
        <v>14</v>
      </c>
      <c r="S525" s="93">
        <v>323319</v>
      </c>
      <c r="T525" s="90" t="s">
        <v>41</v>
      </c>
      <c r="U525" s="90" t="str">
        <f>VLOOKUP(I525,'[1]Removal Report'!$G$2:$I$1306,2,0)</f>
        <v>6-Jan-2026</v>
      </c>
      <c r="V525" s="90" t="str">
        <f>VLOOKUP(I525,'[1]Removal Report'!$G$2:$I$1306,3,0)</f>
        <v>RAHAT.GUL</v>
      </c>
    </row>
    <row r="526" spans="1:22">
      <c r="A526" s="91">
        <v>525</v>
      </c>
      <c r="B526" s="91" t="s">
        <v>39</v>
      </c>
      <c r="C526" s="92" t="s">
        <v>4753</v>
      </c>
      <c r="D526" s="92" t="s">
        <v>682</v>
      </c>
      <c r="E526" s="92" t="s">
        <v>4754</v>
      </c>
      <c r="F526" s="92" t="s">
        <v>4755</v>
      </c>
      <c r="G526" s="92" t="s">
        <v>18</v>
      </c>
      <c r="H526" s="92" t="s">
        <v>4756</v>
      </c>
      <c r="I526" s="92" t="s">
        <v>4757</v>
      </c>
      <c r="J526" s="92"/>
      <c r="K526" s="92"/>
      <c r="L526" s="92" t="s">
        <v>4758</v>
      </c>
      <c r="M526" s="92" t="s">
        <v>4759</v>
      </c>
      <c r="N526" s="92" t="s">
        <v>813</v>
      </c>
      <c r="O526" s="92" t="s">
        <v>998</v>
      </c>
      <c r="P526" s="92" t="s">
        <v>153</v>
      </c>
      <c r="Q526" s="92" t="s">
        <v>4760</v>
      </c>
      <c r="R526" s="93" t="s">
        <v>14</v>
      </c>
      <c r="S526" s="93">
        <v>301677</v>
      </c>
      <c r="T526" s="90" t="s">
        <v>41</v>
      </c>
      <c r="U526" s="90" t="str">
        <f>VLOOKUP(I526,'[1]Removal Report'!$G$2:$I$1306,2,0)</f>
        <v>7-Jan-2026</v>
      </c>
      <c r="V526" s="90" t="str">
        <f>VLOOKUP(I526,'[1]Removal Report'!$G$2:$I$1306,3,0)</f>
        <v>RAHAT.GUL</v>
      </c>
    </row>
    <row r="527" spans="1:22">
      <c r="A527" s="91">
        <v>526</v>
      </c>
      <c r="B527" s="91" t="s">
        <v>39</v>
      </c>
      <c r="C527" s="92" t="s">
        <v>4761</v>
      </c>
      <c r="D527" s="92" t="s">
        <v>682</v>
      </c>
      <c r="E527" s="92" t="s">
        <v>4762</v>
      </c>
      <c r="F527" s="92" t="s">
        <v>4763</v>
      </c>
      <c r="G527" s="92" t="s">
        <v>10</v>
      </c>
      <c r="H527" s="92" t="s">
        <v>4764</v>
      </c>
      <c r="I527" s="92" t="s">
        <v>4765</v>
      </c>
      <c r="J527" s="92"/>
      <c r="K527" s="92"/>
      <c r="L527" s="92" t="s">
        <v>4766</v>
      </c>
      <c r="M527" s="92" t="s">
        <v>4767</v>
      </c>
      <c r="N527" s="92" t="s">
        <v>1439</v>
      </c>
      <c r="O527" s="92" t="s">
        <v>4260</v>
      </c>
      <c r="P527" s="92" t="s">
        <v>153</v>
      </c>
      <c r="Q527" s="92" t="s">
        <v>4768</v>
      </c>
      <c r="R527" s="93" t="s">
        <v>14</v>
      </c>
      <c r="S527" s="93">
        <v>243271</v>
      </c>
      <c r="T527" s="90" t="s">
        <v>41</v>
      </c>
      <c r="U527" s="90" t="str">
        <f>VLOOKUP(I527,'[1]Removal Report'!$G$2:$I$1306,2,0)</f>
        <v>5-Jan-2026</v>
      </c>
      <c r="V527" s="90" t="str">
        <f>VLOOKUP(I527,'[1]Removal Report'!$G$2:$I$1306,3,0)</f>
        <v>RAHAT.GUL</v>
      </c>
    </row>
    <row r="528" spans="1:22">
      <c r="A528" s="91">
        <v>527</v>
      </c>
      <c r="B528" s="91" t="s">
        <v>39</v>
      </c>
      <c r="C528" s="92" t="s">
        <v>4769</v>
      </c>
      <c r="D528" s="92" t="s">
        <v>855</v>
      </c>
      <c r="E528" s="92" t="s">
        <v>4770</v>
      </c>
      <c r="F528" s="92" t="s">
        <v>4771</v>
      </c>
      <c r="G528" s="92" t="s">
        <v>4</v>
      </c>
      <c r="H528" s="92" t="s">
        <v>4772</v>
      </c>
      <c r="I528" s="92" t="s">
        <v>4773</v>
      </c>
      <c r="J528" s="92"/>
      <c r="K528" s="92"/>
      <c r="L528" s="92" t="s">
        <v>4774</v>
      </c>
      <c r="M528" s="92" t="s">
        <v>3386</v>
      </c>
      <c r="N528" s="92" t="s">
        <v>666</v>
      </c>
      <c r="O528" s="92" t="s">
        <v>4775</v>
      </c>
      <c r="P528" s="92" t="s">
        <v>153</v>
      </c>
      <c r="Q528" s="92" t="s">
        <v>4776</v>
      </c>
      <c r="R528" s="93" t="s">
        <v>14</v>
      </c>
      <c r="S528" s="93">
        <v>270468</v>
      </c>
      <c r="T528" s="90" t="s">
        <v>41</v>
      </c>
      <c r="U528" s="90" t="str">
        <f>VLOOKUP(I528,'[1]Removal Report'!$G$2:$I$1306,2,0)</f>
        <v>12-Jan-2026</v>
      </c>
      <c r="V528" s="90" t="str">
        <f>VLOOKUP(I528,'[1]Removal Report'!$G$2:$I$1306,3,0)</f>
        <v>RAHAT.GUL</v>
      </c>
    </row>
    <row r="529" spans="1:22">
      <c r="A529" s="91">
        <v>528</v>
      </c>
      <c r="B529" s="91" t="s">
        <v>39</v>
      </c>
      <c r="C529" s="92" t="s">
        <v>4777</v>
      </c>
      <c r="D529" s="92" t="s">
        <v>671</v>
      </c>
      <c r="E529" s="92" t="s">
        <v>4778</v>
      </c>
      <c r="F529" s="92" t="s">
        <v>4779</v>
      </c>
      <c r="G529" s="92" t="s">
        <v>34</v>
      </c>
      <c r="H529" s="92" t="s">
        <v>4780</v>
      </c>
      <c r="I529" s="92" t="s">
        <v>4781</v>
      </c>
      <c r="J529" s="92"/>
      <c r="K529" s="92"/>
      <c r="L529" s="92" t="s">
        <v>4782</v>
      </c>
      <c r="M529" s="92" t="s">
        <v>4783</v>
      </c>
      <c r="N529" s="92" t="s">
        <v>1184</v>
      </c>
      <c r="O529" s="92" t="s">
        <v>4260</v>
      </c>
      <c r="P529" s="92" t="s">
        <v>153</v>
      </c>
      <c r="Q529" s="92" t="s">
        <v>4784</v>
      </c>
      <c r="R529" s="93" t="s">
        <v>14</v>
      </c>
      <c r="S529" s="93">
        <v>265689</v>
      </c>
      <c r="T529" s="90" t="s">
        <v>41</v>
      </c>
      <c r="U529" s="90" t="str">
        <f>VLOOKUP(I529,'[1]Removal Report'!$G$2:$I$1306,2,0)</f>
        <v>8-Jan-2026</v>
      </c>
      <c r="V529" s="90" t="str">
        <f>VLOOKUP(I529,'[1]Removal Report'!$G$2:$I$1306,3,0)</f>
        <v>RAHAT.GUL</v>
      </c>
    </row>
    <row r="530" spans="1:22">
      <c r="A530" s="91">
        <v>529</v>
      </c>
      <c r="B530" s="91" t="s">
        <v>39</v>
      </c>
      <c r="C530" s="92" t="s">
        <v>4785</v>
      </c>
      <c r="D530" s="92" t="s">
        <v>682</v>
      </c>
      <c r="E530" s="92" t="s">
        <v>4786</v>
      </c>
      <c r="F530" s="92" t="s">
        <v>135</v>
      </c>
      <c r="G530" s="92" t="s">
        <v>10</v>
      </c>
      <c r="H530" s="92" t="s">
        <v>4787</v>
      </c>
      <c r="I530" s="92" t="s">
        <v>4788</v>
      </c>
      <c r="J530" s="92"/>
      <c r="K530" s="92"/>
      <c r="L530" s="92" t="s">
        <v>4789</v>
      </c>
      <c r="M530" s="92" t="s">
        <v>4790</v>
      </c>
      <c r="N530" s="92" t="s">
        <v>1251</v>
      </c>
      <c r="O530" s="92" t="s">
        <v>4260</v>
      </c>
      <c r="P530" s="92" t="s">
        <v>153</v>
      </c>
      <c r="Q530" s="92" t="s">
        <v>4791</v>
      </c>
      <c r="R530" s="93" t="s">
        <v>14</v>
      </c>
      <c r="S530" s="93">
        <v>323627</v>
      </c>
      <c r="T530" s="90" t="s">
        <v>41</v>
      </c>
      <c r="U530" s="90" t="str">
        <f>VLOOKUP(I530,'[1]Removal Report'!$G$2:$I$1306,2,0)</f>
        <v>19-Jan-2026</v>
      </c>
      <c r="V530" s="90" t="str">
        <f>VLOOKUP(I530,'[1]Removal Report'!$G$2:$I$1306,3,0)</f>
        <v>RAHAT.GUL</v>
      </c>
    </row>
    <row r="531" spans="1:22">
      <c r="A531" s="91">
        <v>530</v>
      </c>
      <c r="B531" s="91" t="s">
        <v>39</v>
      </c>
      <c r="C531" s="92" t="s">
        <v>4792</v>
      </c>
      <c r="D531" s="92" t="s">
        <v>671</v>
      </c>
      <c r="E531" s="92" t="s">
        <v>4793</v>
      </c>
      <c r="F531" s="92" t="s">
        <v>2830</v>
      </c>
      <c r="G531" s="92" t="s">
        <v>7</v>
      </c>
      <c r="H531" s="92" t="s">
        <v>4794</v>
      </c>
      <c r="I531" s="92" t="s">
        <v>4795</v>
      </c>
      <c r="J531" s="92"/>
      <c r="K531" s="92"/>
      <c r="L531" s="92" t="s">
        <v>3535</v>
      </c>
      <c r="M531" s="92" t="s">
        <v>4796</v>
      </c>
      <c r="N531" s="92" t="s">
        <v>733</v>
      </c>
      <c r="O531" s="92" t="s">
        <v>1149</v>
      </c>
      <c r="P531" s="92" t="s">
        <v>153</v>
      </c>
      <c r="Q531" s="92" t="s">
        <v>4797</v>
      </c>
      <c r="R531" s="93" t="s">
        <v>14</v>
      </c>
      <c r="S531" s="93">
        <v>323936</v>
      </c>
      <c r="T531" s="90" t="s">
        <v>41</v>
      </c>
      <c r="U531" s="90" t="str">
        <f>VLOOKUP(I531,'[1]Removal Report'!$G$2:$I$1306,2,0)</f>
        <v>15-Jan-2026</v>
      </c>
      <c r="V531" s="90" t="str">
        <f>VLOOKUP(I531,'[1]Removal Report'!$G$2:$I$1306,3,0)</f>
        <v>RAHAT.GUL</v>
      </c>
    </row>
    <row r="532" spans="1:22">
      <c r="A532" s="91">
        <v>531</v>
      </c>
      <c r="B532" s="91" t="s">
        <v>39</v>
      </c>
      <c r="C532" s="92" t="s">
        <v>4798</v>
      </c>
      <c r="D532" s="92" t="s">
        <v>855</v>
      </c>
      <c r="E532" s="92" t="s">
        <v>4799</v>
      </c>
      <c r="F532" s="92" t="s">
        <v>4800</v>
      </c>
      <c r="G532" s="92" t="s">
        <v>18</v>
      </c>
      <c r="H532" s="92" t="s">
        <v>4801</v>
      </c>
      <c r="I532" s="92" t="s">
        <v>4802</v>
      </c>
      <c r="J532" s="92"/>
      <c r="K532" s="92"/>
      <c r="L532" s="92" t="s">
        <v>4803</v>
      </c>
      <c r="M532" s="92" t="s">
        <v>3987</v>
      </c>
      <c r="N532" s="92" t="s">
        <v>713</v>
      </c>
      <c r="O532" s="92" t="s">
        <v>4804</v>
      </c>
      <c r="P532" s="92" t="s">
        <v>153</v>
      </c>
      <c r="Q532" s="92" t="s">
        <v>4805</v>
      </c>
      <c r="R532" s="93" t="s">
        <v>14</v>
      </c>
      <c r="S532" s="93">
        <v>203320</v>
      </c>
      <c r="T532" s="90" t="s">
        <v>41</v>
      </c>
      <c r="U532" s="90" t="str">
        <f>VLOOKUP(I532,'[1]Removal Report'!$G$2:$I$1306,2,0)</f>
        <v>20-Jan-2026</v>
      </c>
      <c r="V532" s="90" t="str">
        <f>VLOOKUP(I532,'[1]Removal Report'!$G$2:$I$1306,3,0)</f>
        <v>RAHAT.GUL</v>
      </c>
    </row>
    <row r="533" spans="1:22">
      <c r="A533" s="91">
        <v>532</v>
      </c>
      <c r="B533" s="91" t="s">
        <v>39</v>
      </c>
      <c r="C533" s="92" t="s">
        <v>4806</v>
      </c>
      <c r="D533" s="92" t="s">
        <v>682</v>
      </c>
      <c r="E533" s="92" t="s">
        <v>4807</v>
      </c>
      <c r="F533" s="92" t="s">
        <v>4808</v>
      </c>
      <c r="G533" s="92" t="s">
        <v>10</v>
      </c>
      <c r="H533" s="92" t="s">
        <v>4809</v>
      </c>
      <c r="I533" s="92" t="s">
        <v>4810</v>
      </c>
      <c r="J533" s="92"/>
      <c r="K533" s="92"/>
      <c r="L533" s="92" t="s">
        <v>4811</v>
      </c>
      <c r="M533" s="92" t="s">
        <v>4812</v>
      </c>
      <c r="N533" s="92" t="s">
        <v>1796</v>
      </c>
      <c r="O533" s="92" t="s">
        <v>4260</v>
      </c>
      <c r="P533" s="92" t="s">
        <v>153</v>
      </c>
      <c r="Q533" s="92" t="s">
        <v>4813</v>
      </c>
      <c r="R533" s="93" t="s">
        <v>14</v>
      </c>
      <c r="S533" s="93">
        <v>270508</v>
      </c>
      <c r="T533" s="90" t="s">
        <v>41</v>
      </c>
      <c r="U533" s="90" t="str">
        <f>VLOOKUP(I533,'[1]Removal Report'!$G$2:$I$1306,2,0)</f>
        <v>15-Jan-2026</v>
      </c>
      <c r="V533" s="90" t="str">
        <f>VLOOKUP(I533,'[1]Removal Report'!$G$2:$I$1306,3,0)</f>
        <v>RAHAT.GUL</v>
      </c>
    </row>
    <row r="534" spans="1:22">
      <c r="A534" s="91">
        <v>533</v>
      </c>
      <c r="B534" s="91" t="s">
        <v>39</v>
      </c>
      <c r="C534" s="92" t="s">
        <v>4814</v>
      </c>
      <c r="D534" s="92" t="s">
        <v>777</v>
      </c>
      <c r="E534" s="92" t="s">
        <v>4815</v>
      </c>
      <c r="F534" s="92" t="s">
        <v>4816</v>
      </c>
      <c r="G534" s="92" t="s">
        <v>18</v>
      </c>
      <c r="H534" s="92" t="s">
        <v>4817</v>
      </c>
      <c r="I534" s="92" t="s">
        <v>4818</v>
      </c>
      <c r="J534" s="92"/>
      <c r="K534" s="92"/>
      <c r="L534" s="92" t="s">
        <v>4819</v>
      </c>
      <c r="M534" s="92" t="s">
        <v>4820</v>
      </c>
      <c r="N534" s="92" t="s">
        <v>1806</v>
      </c>
      <c r="O534" s="92" t="s">
        <v>4260</v>
      </c>
      <c r="P534" s="92" t="s">
        <v>153</v>
      </c>
      <c r="Q534" s="92" t="s">
        <v>4821</v>
      </c>
      <c r="R534" s="93" t="s">
        <v>14</v>
      </c>
      <c r="S534" s="93">
        <v>101860</v>
      </c>
      <c r="T534" s="90" t="s">
        <v>41</v>
      </c>
      <c r="U534" s="90" t="str">
        <f>VLOOKUP(I534,'[1]Removal Report'!$G$2:$I$1306,2,0)</f>
        <v>19-Jan-2026</v>
      </c>
      <c r="V534" s="90" t="str">
        <f>VLOOKUP(I534,'[1]Removal Report'!$G$2:$I$1306,3,0)</f>
        <v>RAHAT.GUL</v>
      </c>
    </row>
    <row r="535" spans="1:22">
      <c r="A535" s="91">
        <v>534</v>
      </c>
      <c r="B535" s="91" t="s">
        <v>39</v>
      </c>
      <c r="C535" s="92" t="s">
        <v>4822</v>
      </c>
      <c r="D535" s="92" t="s">
        <v>682</v>
      </c>
      <c r="E535" s="92" t="s">
        <v>4823</v>
      </c>
      <c r="F535" s="92" t="s">
        <v>1059</v>
      </c>
      <c r="G535" s="92" t="s">
        <v>209</v>
      </c>
      <c r="H535" s="92" t="s">
        <v>4824</v>
      </c>
      <c r="I535" s="92" t="s">
        <v>4825</v>
      </c>
      <c r="J535" s="92"/>
      <c r="K535" s="92"/>
      <c r="L535" s="92" t="s">
        <v>4826</v>
      </c>
      <c r="M535" s="92" t="s">
        <v>4827</v>
      </c>
      <c r="N535" s="92" t="s">
        <v>691</v>
      </c>
      <c r="O535" s="92" t="s">
        <v>4260</v>
      </c>
      <c r="P535" s="92" t="s">
        <v>153</v>
      </c>
      <c r="Q535" s="92" t="s">
        <v>4828</v>
      </c>
      <c r="R535" s="93" t="s">
        <v>14</v>
      </c>
      <c r="S535" s="93">
        <v>287352</v>
      </c>
      <c r="T535" s="90" t="s">
        <v>41</v>
      </c>
      <c r="U535" s="90" t="str">
        <f>VLOOKUP(I535,'[1]Removal Report'!$G$2:$I$1306,2,0)</f>
        <v>12-Jan-2026</v>
      </c>
      <c r="V535" s="90" t="str">
        <f>VLOOKUP(I535,'[1]Removal Report'!$G$2:$I$1306,3,0)</f>
        <v>RAHAT.GUL</v>
      </c>
    </row>
    <row r="536" spans="1:22">
      <c r="A536" s="91">
        <v>535</v>
      </c>
      <c r="B536" s="91" t="s">
        <v>39</v>
      </c>
      <c r="C536" s="92" t="s">
        <v>4829</v>
      </c>
      <c r="D536" s="92" t="s">
        <v>767</v>
      </c>
      <c r="E536" s="92" t="s">
        <v>4830</v>
      </c>
      <c r="F536" s="92" t="s">
        <v>4831</v>
      </c>
      <c r="G536" s="92" t="s">
        <v>4</v>
      </c>
      <c r="H536" s="92" t="s">
        <v>4832</v>
      </c>
      <c r="I536" s="92" t="s">
        <v>4830</v>
      </c>
      <c r="J536" s="92"/>
      <c r="K536" s="92"/>
      <c r="L536" s="92" t="s">
        <v>4833</v>
      </c>
      <c r="M536" s="92" t="s">
        <v>4834</v>
      </c>
      <c r="N536" s="92" t="s">
        <v>666</v>
      </c>
      <c r="O536" s="92" t="s">
        <v>4260</v>
      </c>
      <c r="P536" s="92" t="s">
        <v>153</v>
      </c>
      <c r="Q536" s="92" t="s">
        <v>4835</v>
      </c>
      <c r="R536" s="93" t="s">
        <v>14</v>
      </c>
      <c r="S536" s="93">
        <v>361364</v>
      </c>
      <c r="T536" s="90" t="s">
        <v>41</v>
      </c>
      <c r="U536" s="90" t="str">
        <f>VLOOKUP(I536,'[1]Removal Report'!$G$2:$I$1306,2,0)</f>
        <v>19-Jan-2026</v>
      </c>
      <c r="V536" s="90" t="str">
        <f>VLOOKUP(I536,'[1]Removal Report'!$G$2:$I$1306,3,0)</f>
        <v>RAHAT.GUL</v>
      </c>
    </row>
    <row r="537" spans="1:22">
      <c r="A537" s="91">
        <v>536</v>
      </c>
      <c r="B537" s="91" t="s">
        <v>39</v>
      </c>
      <c r="C537" s="92" t="s">
        <v>4836</v>
      </c>
      <c r="D537" s="92" t="s">
        <v>671</v>
      </c>
      <c r="E537" s="92" t="s">
        <v>4837</v>
      </c>
      <c r="F537" s="92" t="s">
        <v>4838</v>
      </c>
      <c r="G537" s="92" t="s">
        <v>10</v>
      </c>
      <c r="H537" s="92" t="s">
        <v>4839</v>
      </c>
      <c r="I537" s="92" t="s">
        <v>4840</v>
      </c>
      <c r="J537" s="92"/>
      <c r="K537" s="92"/>
      <c r="L537" s="92" t="s">
        <v>4841</v>
      </c>
      <c r="M537" s="92" t="s">
        <v>4842</v>
      </c>
      <c r="N537" s="92" t="s">
        <v>930</v>
      </c>
      <c r="O537" s="92" t="s">
        <v>153</v>
      </c>
      <c r="P537" s="92" t="s">
        <v>153</v>
      </c>
      <c r="Q537" s="92" t="s">
        <v>4843</v>
      </c>
      <c r="R537" s="93" t="s">
        <v>99</v>
      </c>
      <c r="S537" s="93">
        <v>147728</v>
      </c>
      <c r="T537" s="90" t="s">
        <v>41</v>
      </c>
      <c r="U537" s="90" t="str">
        <f>VLOOKUP(I537,'[1]Removal Report'!$G$2:$I$1306,2,0)</f>
        <v>12-Jan-2026</v>
      </c>
      <c r="V537" s="90" t="str">
        <f>VLOOKUP(I537,'[1]Removal Report'!$G$2:$I$1306,3,0)</f>
        <v>SABA.CH</v>
      </c>
    </row>
    <row r="538" spans="1:22">
      <c r="A538" s="91">
        <v>537</v>
      </c>
      <c r="B538" s="91" t="s">
        <v>39</v>
      </c>
      <c r="C538" s="92" t="s">
        <v>4844</v>
      </c>
      <c r="D538" s="92" t="s">
        <v>671</v>
      </c>
      <c r="E538" s="92" t="s">
        <v>4845</v>
      </c>
      <c r="F538" s="92" t="s">
        <v>1676</v>
      </c>
      <c r="G538" s="92" t="s">
        <v>10</v>
      </c>
      <c r="H538" s="92" t="s">
        <v>4846</v>
      </c>
      <c r="I538" s="92" t="s">
        <v>4847</v>
      </c>
      <c r="J538" s="92"/>
      <c r="K538" s="92"/>
      <c r="L538" s="92" t="s">
        <v>4848</v>
      </c>
      <c r="M538" s="92" t="s">
        <v>4849</v>
      </c>
      <c r="N538" s="92" t="s">
        <v>666</v>
      </c>
      <c r="O538" s="92" t="s">
        <v>1815</v>
      </c>
      <c r="P538" s="92" t="s">
        <v>153</v>
      </c>
      <c r="Q538" s="92" t="s">
        <v>4850</v>
      </c>
      <c r="R538" s="93" t="s">
        <v>99</v>
      </c>
      <c r="S538" s="93">
        <v>218601</v>
      </c>
      <c r="T538" s="90" t="s">
        <v>41</v>
      </c>
      <c r="U538" s="90" t="str">
        <f>VLOOKUP(I538,'[1]Removal Report'!$G$2:$I$1306,2,0)</f>
        <v>29-Jan-2026</v>
      </c>
      <c r="V538" s="90" t="str">
        <f>VLOOKUP(I538,'[1]Removal Report'!$G$2:$I$1306,3,0)</f>
        <v>SABA.CH</v>
      </c>
    </row>
    <row r="539" spans="1:22">
      <c r="A539" s="91">
        <v>538</v>
      </c>
      <c r="B539" s="91" t="s">
        <v>39</v>
      </c>
      <c r="C539" s="92" t="s">
        <v>4851</v>
      </c>
      <c r="D539" s="92" t="s">
        <v>671</v>
      </c>
      <c r="E539" s="92" t="s">
        <v>4852</v>
      </c>
      <c r="F539" s="92" t="s">
        <v>4853</v>
      </c>
      <c r="G539" s="92" t="s">
        <v>10</v>
      </c>
      <c r="H539" s="92" t="s">
        <v>4854</v>
      </c>
      <c r="I539" s="92" t="s">
        <v>4855</v>
      </c>
      <c r="J539" s="92"/>
      <c r="K539" s="92"/>
      <c r="L539" s="92" t="s">
        <v>3628</v>
      </c>
      <c r="M539" s="92" t="s">
        <v>4856</v>
      </c>
      <c r="N539" s="92" t="s">
        <v>713</v>
      </c>
      <c r="O539" s="92" t="s">
        <v>1815</v>
      </c>
      <c r="P539" s="92" t="s">
        <v>153</v>
      </c>
      <c r="Q539" s="92" t="s">
        <v>4857</v>
      </c>
      <c r="R539" s="93" t="s">
        <v>99</v>
      </c>
      <c r="S539" s="93">
        <v>290734</v>
      </c>
      <c r="T539" s="90" t="s">
        <v>41</v>
      </c>
      <c r="U539" s="90" t="str">
        <f>VLOOKUP(I539,'[1]Removal Report'!$G$2:$I$1306,2,0)</f>
        <v>15-Jan-2026</v>
      </c>
      <c r="V539" s="90" t="str">
        <f>VLOOKUP(I539,'[1]Removal Report'!$G$2:$I$1306,3,0)</f>
        <v>SABA.CH</v>
      </c>
    </row>
    <row r="540" spans="1:22">
      <c r="A540" s="91">
        <v>539</v>
      </c>
      <c r="B540" s="91" t="s">
        <v>39</v>
      </c>
      <c r="C540" s="92" t="s">
        <v>4858</v>
      </c>
      <c r="D540" s="92" t="s">
        <v>659</v>
      </c>
      <c r="E540" s="92" t="s">
        <v>4859</v>
      </c>
      <c r="F540" s="92" t="s">
        <v>4860</v>
      </c>
      <c r="G540" s="92" t="s">
        <v>10</v>
      </c>
      <c r="H540" s="92" t="s">
        <v>4861</v>
      </c>
      <c r="I540" s="92" t="s">
        <v>4862</v>
      </c>
      <c r="J540" s="92"/>
      <c r="K540" s="92"/>
      <c r="L540" s="92" t="s">
        <v>4863</v>
      </c>
      <c r="M540" s="92" t="s">
        <v>4864</v>
      </c>
      <c r="N540" s="92" t="s">
        <v>764</v>
      </c>
      <c r="O540" s="92" t="s">
        <v>1815</v>
      </c>
      <c r="P540" s="92" t="s">
        <v>153</v>
      </c>
      <c r="Q540" s="92" t="s">
        <v>4865</v>
      </c>
      <c r="R540" s="93" t="s">
        <v>99</v>
      </c>
      <c r="S540" s="93">
        <v>317503</v>
      </c>
      <c r="T540" s="90" t="s">
        <v>41</v>
      </c>
      <c r="U540" s="90" t="str">
        <f>VLOOKUP(I540,'[1]Removal Report'!$G$2:$I$1306,2,0)</f>
        <v>26-Jan-2026</v>
      </c>
      <c r="V540" s="90" t="str">
        <f>VLOOKUP(I540,'[1]Removal Report'!$G$2:$I$1306,3,0)</f>
        <v>SABA.CH</v>
      </c>
    </row>
    <row r="541" spans="1:22">
      <c r="A541" s="91">
        <v>540</v>
      </c>
      <c r="B541" s="91" t="s">
        <v>39</v>
      </c>
      <c r="C541" s="92" t="s">
        <v>4866</v>
      </c>
      <c r="D541" s="92" t="s">
        <v>682</v>
      </c>
      <c r="E541" s="92" t="s">
        <v>4867</v>
      </c>
      <c r="F541" s="92" t="s">
        <v>4868</v>
      </c>
      <c r="G541" s="92" t="s">
        <v>4</v>
      </c>
      <c r="H541" s="92" t="s">
        <v>4869</v>
      </c>
      <c r="I541" s="92" t="s">
        <v>4870</v>
      </c>
      <c r="J541" s="92"/>
      <c r="K541" s="92"/>
      <c r="L541" s="92" t="s">
        <v>4871</v>
      </c>
      <c r="M541" s="92" t="s">
        <v>4872</v>
      </c>
      <c r="N541" s="92" t="s">
        <v>666</v>
      </c>
      <c r="O541" s="92" t="s">
        <v>1815</v>
      </c>
      <c r="P541" s="92" t="s">
        <v>153</v>
      </c>
      <c r="Q541" s="92" t="s">
        <v>4873</v>
      </c>
      <c r="R541" s="93" t="s">
        <v>99</v>
      </c>
      <c r="S541" s="93">
        <v>243227</v>
      </c>
      <c r="T541" s="90" t="s">
        <v>41</v>
      </c>
      <c r="U541" s="90" t="str">
        <f>VLOOKUP(I541,'[1]Removal Report'!$G$2:$I$1306,2,0)</f>
        <v>22-Jan-2026</v>
      </c>
      <c r="V541" s="90" t="str">
        <f>VLOOKUP(I541,'[1]Removal Report'!$G$2:$I$1306,3,0)</f>
        <v>SABA.CH</v>
      </c>
    </row>
    <row r="542" spans="1:22">
      <c r="A542" s="91">
        <v>541</v>
      </c>
      <c r="B542" s="91" t="s">
        <v>39</v>
      </c>
      <c r="C542" s="92" t="s">
        <v>4874</v>
      </c>
      <c r="D542" s="92" t="s">
        <v>682</v>
      </c>
      <c r="E542" s="92" t="s">
        <v>4875</v>
      </c>
      <c r="F542" s="92" t="s">
        <v>4876</v>
      </c>
      <c r="G542" s="92" t="s">
        <v>10</v>
      </c>
      <c r="H542" s="92" t="s">
        <v>4877</v>
      </c>
      <c r="I542" s="92" t="s">
        <v>4878</v>
      </c>
      <c r="J542" s="92"/>
      <c r="K542" s="92"/>
      <c r="L542" s="92" t="s">
        <v>4879</v>
      </c>
      <c r="M542" s="92" t="s">
        <v>4880</v>
      </c>
      <c r="N542" s="92" t="s">
        <v>733</v>
      </c>
      <c r="O542" s="92" t="s">
        <v>1815</v>
      </c>
      <c r="P542" s="92" t="s">
        <v>153</v>
      </c>
      <c r="Q542" s="92" t="s">
        <v>4881</v>
      </c>
      <c r="R542" s="93" t="s">
        <v>99</v>
      </c>
      <c r="S542" s="93">
        <v>234875</v>
      </c>
      <c r="T542" s="90" t="s">
        <v>41</v>
      </c>
      <c r="U542" s="90" t="str">
        <f>VLOOKUP(I542,'[1]Removal Report'!$G$2:$I$1306,2,0)</f>
        <v>17-Jan-2026</v>
      </c>
      <c r="V542" s="90" t="str">
        <f>VLOOKUP(I542,'[1]Removal Report'!$G$2:$I$1306,3,0)</f>
        <v>SABA.CH</v>
      </c>
    </row>
    <row r="543" spans="1:22">
      <c r="A543" s="91">
        <v>542</v>
      </c>
      <c r="B543" s="91" t="s">
        <v>39</v>
      </c>
      <c r="C543" s="92" t="s">
        <v>4882</v>
      </c>
      <c r="D543" s="92" t="s">
        <v>671</v>
      </c>
      <c r="E543" s="92" t="s">
        <v>4883</v>
      </c>
      <c r="F543" s="92" t="s">
        <v>4884</v>
      </c>
      <c r="G543" s="92" t="s">
        <v>4</v>
      </c>
      <c r="H543" s="92" t="s">
        <v>4885</v>
      </c>
      <c r="I543" s="92" t="s">
        <v>4886</v>
      </c>
      <c r="J543" s="92"/>
      <c r="K543" s="92"/>
      <c r="L543" s="92" t="s">
        <v>180</v>
      </c>
      <c r="M543" s="92" t="s">
        <v>4887</v>
      </c>
      <c r="N543" s="92" t="s">
        <v>666</v>
      </c>
      <c r="O543" s="92" t="s">
        <v>1815</v>
      </c>
      <c r="P543" s="92" t="s">
        <v>153</v>
      </c>
      <c r="Q543" s="92" t="s">
        <v>4888</v>
      </c>
      <c r="R543" s="93" t="s">
        <v>99</v>
      </c>
      <c r="S543" s="93">
        <v>141935</v>
      </c>
      <c r="T543" s="90" t="s">
        <v>41</v>
      </c>
      <c r="U543" s="90" t="str">
        <f>VLOOKUP(I543,'[1]Removal Report'!$G$2:$I$1306,2,0)</f>
        <v>24-Jan-2026</v>
      </c>
      <c r="V543" s="90" t="str">
        <f>VLOOKUP(I543,'[1]Removal Report'!$G$2:$I$1306,3,0)</f>
        <v>SABA.CH</v>
      </c>
    </row>
    <row r="544" spans="1:22">
      <c r="A544" s="91">
        <v>543</v>
      </c>
      <c r="B544" s="91" t="s">
        <v>39</v>
      </c>
      <c r="C544" s="92" t="s">
        <v>4889</v>
      </c>
      <c r="D544" s="92" t="s">
        <v>671</v>
      </c>
      <c r="E544" s="92" t="s">
        <v>4890</v>
      </c>
      <c r="F544" s="92" t="s">
        <v>951</v>
      </c>
      <c r="G544" s="92" t="s">
        <v>18</v>
      </c>
      <c r="H544" s="92" t="s">
        <v>4891</v>
      </c>
      <c r="I544" s="92" t="s">
        <v>4892</v>
      </c>
      <c r="J544" s="92"/>
      <c r="K544" s="92"/>
      <c r="L544" s="92" t="s">
        <v>1155</v>
      </c>
      <c r="M544" s="92" t="s">
        <v>4893</v>
      </c>
      <c r="N544" s="92" t="s">
        <v>813</v>
      </c>
      <c r="O544" s="92" t="s">
        <v>1815</v>
      </c>
      <c r="P544" s="92" t="s">
        <v>153</v>
      </c>
      <c r="Q544" s="92" t="s">
        <v>4894</v>
      </c>
      <c r="R544" s="93" t="s">
        <v>99</v>
      </c>
      <c r="S544" s="93">
        <v>344214</v>
      </c>
      <c r="T544" s="90" t="s">
        <v>41</v>
      </c>
      <c r="U544" s="90" t="str">
        <f>VLOOKUP(I544,'[1]Removal Report'!$G$2:$I$1306,2,0)</f>
        <v>15-Jan-2026</v>
      </c>
      <c r="V544" s="90" t="str">
        <f>VLOOKUP(I544,'[1]Removal Report'!$G$2:$I$1306,3,0)</f>
        <v>SABA.CH</v>
      </c>
    </row>
    <row r="545" spans="1:22">
      <c r="A545" s="91">
        <v>544</v>
      </c>
      <c r="B545" s="91" t="s">
        <v>39</v>
      </c>
      <c r="C545" s="92" t="s">
        <v>4895</v>
      </c>
      <c r="D545" s="92" t="s">
        <v>671</v>
      </c>
      <c r="E545" s="92" t="s">
        <v>4896</v>
      </c>
      <c r="F545" s="92" t="s">
        <v>241</v>
      </c>
      <c r="G545" s="92" t="s">
        <v>34</v>
      </c>
      <c r="H545" s="92" t="s">
        <v>4897</v>
      </c>
      <c r="I545" s="92" t="s">
        <v>4898</v>
      </c>
      <c r="J545" s="92"/>
      <c r="K545" s="92"/>
      <c r="L545" s="92" t="s">
        <v>4899</v>
      </c>
      <c r="M545" s="92" t="s">
        <v>4900</v>
      </c>
      <c r="N545" s="92" t="s">
        <v>666</v>
      </c>
      <c r="O545" s="92" t="s">
        <v>1797</v>
      </c>
      <c r="P545" s="92" t="s">
        <v>153</v>
      </c>
      <c r="Q545" s="92" t="s">
        <v>4901</v>
      </c>
      <c r="R545" s="93" t="s">
        <v>99</v>
      </c>
      <c r="S545" s="93">
        <v>236209</v>
      </c>
      <c r="T545" s="90" t="s">
        <v>41</v>
      </c>
      <c r="U545" s="90" t="str">
        <f>VLOOKUP(I545,'[1]Removal Report'!$G$2:$I$1306,2,0)</f>
        <v>20-Jan-2026</v>
      </c>
      <c r="V545" s="90" t="str">
        <f>VLOOKUP(I545,'[1]Removal Report'!$G$2:$I$1306,3,0)</f>
        <v>SABA.CH</v>
      </c>
    </row>
    <row r="546" spans="1:22">
      <c r="A546" s="91">
        <v>545</v>
      </c>
      <c r="B546" s="91" t="s">
        <v>39</v>
      </c>
      <c r="C546" s="92" t="s">
        <v>4902</v>
      </c>
      <c r="D546" s="92" t="s">
        <v>777</v>
      </c>
      <c r="E546" s="92" t="s">
        <v>4903</v>
      </c>
      <c r="F546" s="92" t="s">
        <v>4904</v>
      </c>
      <c r="G546" s="92" t="s">
        <v>18</v>
      </c>
      <c r="H546" s="92" t="s">
        <v>4905</v>
      </c>
      <c r="I546" s="92" t="s">
        <v>4906</v>
      </c>
      <c r="J546" s="92"/>
      <c r="K546" s="92"/>
      <c r="L546" s="92" t="s">
        <v>184</v>
      </c>
      <c r="M546" s="92" t="s">
        <v>4907</v>
      </c>
      <c r="N546" s="92" t="s">
        <v>691</v>
      </c>
      <c r="O546" s="92" t="s">
        <v>1815</v>
      </c>
      <c r="P546" s="92" t="s">
        <v>153</v>
      </c>
      <c r="Q546" s="92" t="s">
        <v>4908</v>
      </c>
      <c r="R546" s="93" t="s">
        <v>99</v>
      </c>
      <c r="S546" s="93">
        <v>101685</v>
      </c>
      <c r="T546" s="90" t="s">
        <v>41</v>
      </c>
      <c r="U546" s="90" t="str">
        <f>VLOOKUP(I546,'[1]Removal Report'!$G$2:$I$1306,2,0)</f>
        <v>20-Jan-2026</v>
      </c>
      <c r="V546" s="90" t="str">
        <f>VLOOKUP(I546,'[1]Removal Report'!$G$2:$I$1306,3,0)</f>
        <v>SABA.CH</v>
      </c>
    </row>
    <row r="547" spans="1:22">
      <c r="A547" s="91">
        <v>546</v>
      </c>
      <c r="B547" s="91" t="s">
        <v>39</v>
      </c>
      <c r="C547" s="92" t="s">
        <v>4909</v>
      </c>
      <c r="D547" s="92" t="s">
        <v>659</v>
      </c>
      <c r="E547" s="92" t="s">
        <v>4910</v>
      </c>
      <c r="F547" s="92" t="s">
        <v>4911</v>
      </c>
      <c r="G547" s="92" t="s">
        <v>10</v>
      </c>
      <c r="H547" s="92" t="s">
        <v>4912</v>
      </c>
      <c r="I547" s="92" t="s">
        <v>4913</v>
      </c>
      <c r="J547" s="92"/>
      <c r="K547" s="92"/>
      <c r="L547" s="92" t="s">
        <v>4914</v>
      </c>
      <c r="M547" s="92" t="s">
        <v>4915</v>
      </c>
      <c r="N547" s="92" t="s">
        <v>1387</v>
      </c>
      <c r="O547" s="92" t="s">
        <v>1815</v>
      </c>
      <c r="P547" s="92" t="s">
        <v>153</v>
      </c>
      <c r="Q547" s="92" t="s">
        <v>4916</v>
      </c>
      <c r="R547" s="93" t="s">
        <v>99</v>
      </c>
      <c r="S547" s="93">
        <v>276634</v>
      </c>
      <c r="T547" s="90" t="s">
        <v>41</v>
      </c>
      <c r="U547" s="90" t="str">
        <f>VLOOKUP(I547,'[1]Removal Report'!$G$2:$I$1306,2,0)</f>
        <v>4-Jan-2026</v>
      </c>
      <c r="V547" s="90" t="str">
        <f>VLOOKUP(I547,'[1]Removal Report'!$G$2:$I$1306,3,0)</f>
        <v>SABA.CH</v>
      </c>
    </row>
    <row r="548" spans="1:22">
      <c r="A548" s="91">
        <v>547</v>
      </c>
      <c r="B548" s="91" t="s">
        <v>39</v>
      </c>
      <c r="C548" s="92" t="s">
        <v>4917</v>
      </c>
      <c r="D548" s="92" t="s">
        <v>1585</v>
      </c>
      <c r="E548" s="92" t="s">
        <v>4918</v>
      </c>
      <c r="F548" s="92" t="s">
        <v>4371</v>
      </c>
      <c r="G548" s="92" t="s">
        <v>4</v>
      </c>
      <c r="H548" s="92" t="s">
        <v>4919</v>
      </c>
      <c r="I548" s="92" t="s">
        <v>4920</v>
      </c>
      <c r="J548" s="92"/>
      <c r="K548" s="92"/>
      <c r="L548" s="92" t="s">
        <v>4921</v>
      </c>
      <c r="M548" s="92" t="s">
        <v>4922</v>
      </c>
      <c r="N548" s="92" t="s">
        <v>813</v>
      </c>
      <c r="O548" s="92" t="s">
        <v>1815</v>
      </c>
      <c r="P548" s="92" t="s">
        <v>153</v>
      </c>
      <c r="Q548" s="92" t="s">
        <v>4923</v>
      </c>
      <c r="R548" s="93" t="s">
        <v>99</v>
      </c>
      <c r="S548" s="93">
        <v>202030</v>
      </c>
      <c r="T548" s="90" t="s">
        <v>41</v>
      </c>
      <c r="U548" s="90" t="str">
        <f>VLOOKUP(I548,'[1]Removal Report'!$G$2:$I$1306,2,0)</f>
        <v>6-Jan-2026</v>
      </c>
      <c r="V548" s="90" t="str">
        <f>VLOOKUP(I548,'[1]Removal Report'!$G$2:$I$1306,3,0)</f>
        <v>SABA.CH</v>
      </c>
    </row>
    <row r="549" spans="1:22">
      <c r="A549" s="91">
        <v>548</v>
      </c>
      <c r="B549" s="91" t="s">
        <v>39</v>
      </c>
      <c r="C549" s="92" t="s">
        <v>4924</v>
      </c>
      <c r="D549" s="92" t="s">
        <v>659</v>
      </c>
      <c r="E549" s="92" t="s">
        <v>4925</v>
      </c>
      <c r="F549" s="92" t="s">
        <v>1810</v>
      </c>
      <c r="G549" s="92" t="s">
        <v>18</v>
      </c>
      <c r="H549" s="92" t="s">
        <v>4926</v>
      </c>
      <c r="I549" s="92" t="s">
        <v>4927</v>
      </c>
      <c r="J549" s="92"/>
      <c r="K549" s="92"/>
      <c r="L549" s="92" t="s">
        <v>791</v>
      </c>
      <c r="M549" s="92" t="s">
        <v>4928</v>
      </c>
      <c r="N549" s="92" t="s">
        <v>794</v>
      </c>
      <c r="O549" s="92" t="s">
        <v>1815</v>
      </c>
      <c r="P549" s="92" t="s">
        <v>153</v>
      </c>
      <c r="Q549" s="92" t="s">
        <v>4929</v>
      </c>
      <c r="R549" s="93" t="s">
        <v>99</v>
      </c>
      <c r="S549" s="93">
        <v>332306</v>
      </c>
      <c r="T549" s="90" t="s">
        <v>41</v>
      </c>
      <c r="U549" s="90" t="str">
        <f>VLOOKUP(I549,'[1]Removal Report'!$G$2:$I$1306,2,0)</f>
        <v>5-Jan-2026</v>
      </c>
      <c r="V549" s="90" t="str">
        <f>VLOOKUP(I549,'[1]Removal Report'!$G$2:$I$1306,3,0)</f>
        <v>SABA.CH</v>
      </c>
    </row>
    <row r="550" spans="1:22">
      <c r="A550" s="91">
        <v>549</v>
      </c>
      <c r="B550" s="91" t="s">
        <v>39</v>
      </c>
      <c r="C550" s="92" t="s">
        <v>4930</v>
      </c>
      <c r="D550" s="92" t="s">
        <v>767</v>
      </c>
      <c r="E550" s="92" t="s">
        <v>4931</v>
      </c>
      <c r="F550" s="92" t="s">
        <v>4932</v>
      </c>
      <c r="G550" s="92" t="s">
        <v>10</v>
      </c>
      <c r="H550" s="92" t="s">
        <v>4933</v>
      </c>
      <c r="I550" s="92" t="s">
        <v>4934</v>
      </c>
      <c r="J550" s="92"/>
      <c r="K550" s="92"/>
      <c r="L550" s="92" t="s">
        <v>4935</v>
      </c>
      <c r="M550" s="92" t="s">
        <v>4936</v>
      </c>
      <c r="N550" s="92" t="s">
        <v>733</v>
      </c>
      <c r="O550" s="92" t="s">
        <v>1815</v>
      </c>
      <c r="P550" s="92" t="s">
        <v>153</v>
      </c>
      <c r="Q550" s="92" t="s">
        <v>4937</v>
      </c>
      <c r="R550" s="93" t="s">
        <v>99</v>
      </c>
      <c r="S550" s="93">
        <v>293255</v>
      </c>
      <c r="T550" s="90" t="s">
        <v>41</v>
      </c>
      <c r="U550" s="90" t="str">
        <f>VLOOKUP(I550,'[1]Removal Report'!$G$2:$I$1306,2,0)</f>
        <v>15-Jan-2026</v>
      </c>
      <c r="V550" s="90" t="str">
        <f>VLOOKUP(I550,'[1]Removal Report'!$G$2:$I$1306,3,0)</f>
        <v>SABA.CH</v>
      </c>
    </row>
    <row r="551" spans="1:22">
      <c r="A551" s="91">
        <v>550</v>
      </c>
      <c r="B551" s="91" t="s">
        <v>39</v>
      </c>
      <c r="C551" s="92" t="s">
        <v>4938</v>
      </c>
      <c r="D551" s="92" t="s">
        <v>682</v>
      </c>
      <c r="E551" s="92" t="s">
        <v>4939</v>
      </c>
      <c r="F551" s="92" t="s">
        <v>4940</v>
      </c>
      <c r="G551" s="92" t="s">
        <v>34</v>
      </c>
      <c r="H551" s="92" t="s">
        <v>4941</v>
      </c>
      <c r="I551" s="92" t="s">
        <v>4942</v>
      </c>
      <c r="J551" s="92"/>
      <c r="K551" s="92"/>
      <c r="L551" s="92" t="s">
        <v>4943</v>
      </c>
      <c r="M551" s="92" t="s">
        <v>4944</v>
      </c>
      <c r="N551" s="92" t="s">
        <v>666</v>
      </c>
      <c r="O551" s="92" t="s">
        <v>1815</v>
      </c>
      <c r="P551" s="92" t="s">
        <v>153</v>
      </c>
      <c r="Q551" s="92" t="s">
        <v>4945</v>
      </c>
      <c r="R551" s="93" t="s">
        <v>99</v>
      </c>
      <c r="S551" s="93">
        <v>236217</v>
      </c>
      <c r="T551" s="90" t="s">
        <v>41</v>
      </c>
      <c r="U551" s="90" t="str">
        <f>VLOOKUP(I551,'[1]Removal Report'!$G$2:$I$1306,2,0)</f>
        <v>28-Jan-2026</v>
      </c>
      <c r="V551" s="90" t="str">
        <f>VLOOKUP(I551,'[1]Removal Report'!$G$2:$I$1306,3,0)</f>
        <v>SABA.CH</v>
      </c>
    </row>
    <row r="552" spans="1:22">
      <c r="A552" s="91">
        <v>551</v>
      </c>
      <c r="B552" s="91" t="s">
        <v>39</v>
      </c>
      <c r="C552" s="92" t="s">
        <v>4946</v>
      </c>
      <c r="D552" s="92" t="s">
        <v>671</v>
      </c>
      <c r="E552" s="92" t="s">
        <v>4947</v>
      </c>
      <c r="F552" s="92" t="s">
        <v>706</v>
      </c>
      <c r="G552" s="92" t="s">
        <v>216</v>
      </c>
      <c r="H552" s="92" t="s">
        <v>4948</v>
      </c>
      <c r="I552" s="92" t="s">
        <v>4949</v>
      </c>
      <c r="J552" s="92"/>
      <c r="K552" s="92"/>
      <c r="L552" s="92" t="s">
        <v>1671</v>
      </c>
      <c r="M552" s="92" t="s">
        <v>4950</v>
      </c>
      <c r="N552" s="92" t="s">
        <v>713</v>
      </c>
      <c r="O552" s="92" t="s">
        <v>1815</v>
      </c>
      <c r="P552" s="92" t="s">
        <v>153</v>
      </c>
      <c r="Q552" s="92" t="s">
        <v>4951</v>
      </c>
      <c r="R552" s="93" t="s">
        <v>99</v>
      </c>
      <c r="S552" s="93">
        <v>362783</v>
      </c>
      <c r="T552" s="90" t="s">
        <v>41</v>
      </c>
      <c r="U552" s="90" t="str">
        <f>VLOOKUP(I552,'[1]Removal Report'!$G$2:$I$1306,2,0)</f>
        <v>28-Jan-2026</v>
      </c>
      <c r="V552" s="90" t="str">
        <f>VLOOKUP(I552,'[1]Removal Report'!$G$2:$I$1306,3,0)</f>
        <v>SABA.CH</v>
      </c>
    </row>
    <row r="553" spans="1:22">
      <c r="A553" s="91">
        <v>552</v>
      </c>
      <c r="B553" s="91" t="s">
        <v>39</v>
      </c>
      <c r="C553" s="92" t="s">
        <v>4952</v>
      </c>
      <c r="D553" s="92" t="s">
        <v>682</v>
      </c>
      <c r="E553" s="92" t="s">
        <v>4953</v>
      </c>
      <c r="F553" s="92" t="s">
        <v>285</v>
      </c>
      <c r="G553" s="92" t="s">
        <v>30</v>
      </c>
      <c r="H553" s="92" t="s">
        <v>4954</v>
      </c>
      <c r="I553" s="92" t="s">
        <v>4955</v>
      </c>
      <c r="J553" s="92"/>
      <c r="K553" s="92"/>
      <c r="L553" s="92" t="s">
        <v>4956</v>
      </c>
      <c r="M553" s="92" t="s">
        <v>4957</v>
      </c>
      <c r="N553" s="92" t="s">
        <v>666</v>
      </c>
      <c r="O553" s="92" t="s">
        <v>1797</v>
      </c>
      <c r="P553" s="92" t="s">
        <v>153</v>
      </c>
      <c r="Q553" s="92" t="s">
        <v>4958</v>
      </c>
      <c r="R553" s="93" t="s">
        <v>99</v>
      </c>
      <c r="S553" s="93">
        <v>295887</v>
      </c>
      <c r="T553" s="90" t="s">
        <v>41</v>
      </c>
      <c r="U553" s="90" t="str">
        <f>VLOOKUP(I553,'[1]Removal Report'!$G$2:$I$1306,2,0)</f>
        <v>20-Jan-2026</v>
      </c>
      <c r="V553" s="90" t="str">
        <f>VLOOKUP(I553,'[1]Removal Report'!$G$2:$I$1306,3,0)</f>
        <v>SABA.CH</v>
      </c>
    </row>
    <row r="554" spans="1:22">
      <c r="A554" s="91">
        <v>553</v>
      </c>
      <c r="B554" s="91" t="s">
        <v>39</v>
      </c>
      <c r="C554" s="92" t="s">
        <v>4959</v>
      </c>
      <c r="D554" s="92" t="s">
        <v>4960</v>
      </c>
      <c r="E554" s="92" t="s">
        <v>4961</v>
      </c>
      <c r="F554" s="92" t="s">
        <v>4962</v>
      </c>
      <c r="G554" s="92" t="s">
        <v>32</v>
      </c>
      <c r="H554" s="92" t="s">
        <v>4963</v>
      </c>
      <c r="I554" s="92" t="s">
        <v>4964</v>
      </c>
      <c r="J554" s="92"/>
      <c r="K554" s="92"/>
      <c r="L554" s="92" t="s">
        <v>1156</v>
      </c>
      <c r="M554" s="92" t="s">
        <v>4965</v>
      </c>
      <c r="N554" s="92" t="s">
        <v>666</v>
      </c>
      <c r="O554" s="92" t="s">
        <v>1815</v>
      </c>
      <c r="P554" s="92" t="s">
        <v>153</v>
      </c>
      <c r="Q554" s="92" t="s">
        <v>4966</v>
      </c>
      <c r="R554" s="93" t="s">
        <v>99</v>
      </c>
      <c r="S554" s="93">
        <v>199278</v>
      </c>
      <c r="T554" s="90" t="s">
        <v>41</v>
      </c>
      <c r="U554" s="90" t="str">
        <f>VLOOKUP(I554,'[1]Removal Report'!$G$2:$I$1306,2,0)</f>
        <v>19-Jan-2026</v>
      </c>
      <c r="V554" s="90" t="str">
        <f>VLOOKUP(I554,'[1]Removal Report'!$G$2:$I$1306,3,0)</f>
        <v>SABA.CH</v>
      </c>
    </row>
    <row r="555" spans="1:22">
      <c r="A555" s="91">
        <v>554</v>
      </c>
      <c r="B555" s="91" t="s">
        <v>39</v>
      </c>
      <c r="C555" s="92" t="s">
        <v>4967</v>
      </c>
      <c r="D555" s="92" t="s">
        <v>671</v>
      </c>
      <c r="E555" s="92" t="s">
        <v>4968</v>
      </c>
      <c r="F555" s="92" t="s">
        <v>4969</v>
      </c>
      <c r="G555" s="92" t="s">
        <v>4</v>
      </c>
      <c r="H555" s="92" t="s">
        <v>4970</v>
      </c>
      <c r="I555" s="92" t="s">
        <v>4971</v>
      </c>
      <c r="J555" s="92"/>
      <c r="K555" s="92"/>
      <c r="L555" s="92" t="s">
        <v>2180</v>
      </c>
      <c r="M555" s="92" t="s">
        <v>4972</v>
      </c>
      <c r="N555" s="92" t="s">
        <v>813</v>
      </c>
      <c r="O555" s="92" t="s">
        <v>1149</v>
      </c>
      <c r="P555" s="92" t="s">
        <v>153</v>
      </c>
      <c r="Q555" s="92" t="s">
        <v>4973</v>
      </c>
      <c r="R555" s="93" t="s">
        <v>99</v>
      </c>
      <c r="S555" s="93">
        <v>237778</v>
      </c>
      <c r="T555" s="90" t="s">
        <v>41</v>
      </c>
      <c r="U555" s="90" t="str">
        <f>VLOOKUP(I555,'[1]Removal Report'!$G$2:$I$1306,2,0)</f>
        <v>29-Jan-2026</v>
      </c>
      <c r="V555" s="90" t="str">
        <f>VLOOKUP(I555,'[1]Removal Report'!$G$2:$I$1306,3,0)</f>
        <v>SABA.CH</v>
      </c>
    </row>
    <row r="556" spans="1:22">
      <c r="A556" s="91">
        <v>555</v>
      </c>
      <c r="B556" s="91" t="s">
        <v>39</v>
      </c>
      <c r="C556" s="92" t="s">
        <v>4974</v>
      </c>
      <c r="D556" s="92" t="s">
        <v>671</v>
      </c>
      <c r="E556" s="92" t="s">
        <v>4975</v>
      </c>
      <c r="F556" s="92" t="s">
        <v>4976</v>
      </c>
      <c r="G556" s="92" t="s">
        <v>4</v>
      </c>
      <c r="H556" s="92" t="s">
        <v>4977</v>
      </c>
      <c r="I556" s="92" t="s">
        <v>4978</v>
      </c>
      <c r="J556" s="92"/>
      <c r="K556" s="92"/>
      <c r="L556" s="92" t="s">
        <v>4979</v>
      </c>
      <c r="M556" s="92" t="s">
        <v>4980</v>
      </c>
      <c r="N556" s="92" t="s">
        <v>813</v>
      </c>
      <c r="O556" s="92" t="s">
        <v>1815</v>
      </c>
      <c r="P556" s="92" t="s">
        <v>153</v>
      </c>
      <c r="Q556" s="92" t="s">
        <v>4981</v>
      </c>
      <c r="R556" s="93" t="s">
        <v>99</v>
      </c>
      <c r="S556" s="93">
        <v>275334</v>
      </c>
      <c r="T556" s="90" t="s">
        <v>41</v>
      </c>
      <c r="U556" s="90" t="str">
        <f>VLOOKUP(I556,'[1]Removal Report'!$G$2:$I$1306,2,0)</f>
        <v>20-Jan-2026</v>
      </c>
      <c r="V556" s="90" t="str">
        <f>VLOOKUP(I556,'[1]Removal Report'!$G$2:$I$1306,3,0)</f>
        <v>SABA.CH</v>
      </c>
    </row>
    <row r="557" spans="1:22">
      <c r="A557" s="91">
        <v>556</v>
      </c>
      <c r="B557" s="91" t="s">
        <v>39</v>
      </c>
      <c r="C557" s="92" t="s">
        <v>4982</v>
      </c>
      <c r="D557" s="92" t="s">
        <v>671</v>
      </c>
      <c r="E557" s="92" t="s">
        <v>4983</v>
      </c>
      <c r="F557" s="92" t="s">
        <v>4984</v>
      </c>
      <c r="G557" s="92" t="s">
        <v>30</v>
      </c>
      <c r="H557" s="92" t="s">
        <v>4985</v>
      </c>
      <c r="I557" s="92" t="s">
        <v>4986</v>
      </c>
      <c r="J557" s="92"/>
      <c r="K557" s="92"/>
      <c r="L557" s="92" t="s">
        <v>4956</v>
      </c>
      <c r="M557" s="92" t="s">
        <v>4987</v>
      </c>
      <c r="N557" s="92" t="s">
        <v>666</v>
      </c>
      <c r="O557" s="92" t="s">
        <v>1797</v>
      </c>
      <c r="P557" s="92" t="s">
        <v>153</v>
      </c>
      <c r="Q557" s="92" t="s">
        <v>4988</v>
      </c>
      <c r="R557" s="93" t="s">
        <v>99</v>
      </c>
      <c r="S557" s="93">
        <v>295894</v>
      </c>
      <c r="T557" s="90" t="s">
        <v>41</v>
      </c>
      <c r="U557" s="90" t="str">
        <f>VLOOKUP(I557,'[1]Removal Report'!$G$2:$I$1306,2,0)</f>
        <v>20-Jan-2026</v>
      </c>
      <c r="V557" s="90" t="str">
        <f>VLOOKUP(I557,'[1]Removal Report'!$G$2:$I$1306,3,0)</f>
        <v>SABA.CH</v>
      </c>
    </row>
    <row r="558" spans="1:22">
      <c r="A558" s="91">
        <v>557</v>
      </c>
      <c r="B558" s="91" t="s">
        <v>39</v>
      </c>
      <c r="C558" s="92" t="s">
        <v>4989</v>
      </c>
      <c r="D558" s="92" t="s">
        <v>682</v>
      </c>
      <c r="E558" s="92" t="s">
        <v>4990</v>
      </c>
      <c r="F558" s="92" t="s">
        <v>4991</v>
      </c>
      <c r="G558" s="92" t="s">
        <v>30</v>
      </c>
      <c r="H558" s="92" t="s">
        <v>4992</v>
      </c>
      <c r="I558" s="92" t="s">
        <v>4993</v>
      </c>
      <c r="J558" s="92"/>
      <c r="K558" s="92"/>
      <c r="L558" s="92" t="s">
        <v>4956</v>
      </c>
      <c r="M558" s="92" t="s">
        <v>4994</v>
      </c>
      <c r="N558" s="92" t="s">
        <v>666</v>
      </c>
      <c r="O558" s="92" t="s">
        <v>1797</v>
      </c>
      <c r="P558" s="92" t="s">
        <v>153</v>
      </c>
      <c r="Q558" s="92" t="s">
        <v>4995</v>
      </c>
      <c r="R558" s="93" t="s">
        <v>99</v>
      </c>
      <c r="S558" s="93">
        <v>295893</v>
      </c>
      <c r="T558" s="90" t="s">
        <v>41</v>
      </c>
      <c r="U558" s="90" t="str">
        <f>VLOOKUP(I558,'[1]Removal Report'!$G$2:$I$1306,2,0)</f>
        <v>20-Jan-2026</v>
      </c>
      <c r="V558" s="90" t="str">
        <f>VLOOKUP(I558,'[1]Removal Report'!$G$2:$I$1306,3,0)</f>
        <v>SABA.CH</v>
      </c>
    </row>
    <row r="559" spans="1:22">
      <c r="A559" s="91">
        <v>558</v>
      </c>
      <c r="B559" s="91" t="s">
        <v>39</v>
      </c>
      <c r="C559" s="92" t="s">
        <v>4996</v>
      </c>
      <c r="D559" s="92" t="s">
        <v>1585</v>
      </c>
      <c r="E559" s="92" t="s">
        <v>4997</v>
      </c>
      <c r="F559" s="92" t="s">
        <v>4998</v>
      </c>
      <c r="G559" s="92" t="s">
        <v>18</v>
      </c>
      <c r="H559" s="92" t="s">
        <v>4999</v>
      </c>
      <c r="I559" s="92" t="s">
        <v>5000</v>
      </c>
      <c r="J559" s="92"/>
      <c r="K559" s="92"/>
      <c r="L559" s="92" t="s">
        <v>5001</v>
      </c>
      <c r="M559" s="92" t="s">
        <v>5002</v>
      </c>
      <c r="N559" s="92" t="s">
        <v>666</v>
      </c>
      <c r="O559" s="92" t="s">
        <v>1815</v>
      </c>
      <c r="P559" s="92" t="s">
        <v>153</v>
      </c>
      <c r="Q559" s="92" t="s">
        <v>166</v>
      </c>
      <c r="R559" s="93" t="s">
        <v>99</v>
      </c>
      <c r="S559" s="93">
        <v>129060</v>
      </c>
      <c r="T559" s="90" t="s">
        <v>41</v>
      </c>
      <c r="U559" s="90" t="str">
        <f>VLOOKUP(I559,'[1]Removal Report'!$G$2:$I$1306,2,0)</f>
        <v>14-Jan-2026</v>
      </c>
      <c r="V559" s="90" t="str">
        <f>VLOOKUP(I559,'[1]Removal Report'!$G$2:$I$1306,3,0)</f>
        <v>SABA.CH</v>
      </c>
    </row>
    <row r="560" spans="1:22">
      <c r="A560" s="91">
        <v>559</v>
      </c>
      <c r="B560" s="91" t="s">
        <v>39</v>
      </c>
      <c r="C560" s="92" t="s">
        <v>5003</v>
      </c>
      <c r="D560" s="92" t="s">
        <v>1585</v>
      </c>
      <c r="E560" s="92" t="s">
        <v>5004</v>
      </c>
      <c r="F560" s="92" t="s">
        <v>5005</v>
      </c>
      <c r="G560" s="92" t="s">
        <v>4</v>
      </c>
      <c r="H560" s="92" t="s">
        <v>5006</v>
      </c>
      <c r="I560" s="92" t="s">
        <v>5007</v>
      </c>
      <c r="J560" s="92"/>
      <c r="K560" s="92"/>
      <c r="L560" s="92" t="s">
        <v>5008</v>
      </c>
      <c r="M560" s="92" t="s">
        <v>5009</v>
      </c>
      <c r="N560" s="92" t="s">
        <v>691</v>
      </c>
      <c r="O560" s="92" t="s">
        <v>692</v>
      </c>
      <c r="P560" s="92" t="s">
        <v>153</v>
      </c>
      <c r="Q560" s="92" t="s">
        <v>5010</v>
      </c>
      <c r="R560" s="93" t="s">
        <v>99</v>
      </c>
      <c r="S560" s="93">
        <v>272153</v>
      </c>
      <c r="T560" s="90" t="s">
        <v>41</v>
      </c>
      <c r="U560" s="90" t="str">
        <f>VLOOKUP(I560,'[1]Removal Report'!$G$2:$I$1306,2,0)</f>
        <v>23-Jan-2026</v>
      </c>
      <c r="V560" s="90" t="str">
        <f>VLOOKUP(I560,'[1]Removal Report'!$G$2:$I$1306,3,0)</f>
        <v>SABA.CH</v>
      </c>
    </row>
    <row r="561" spans="1:22">
      <c r="A561" s="91">
        <v>560</v>
      </c>
      <c r="B561" s="91" t="s">
        <v>39</v>
      </c>
      <c r="C561" s="92" t="s">
        <v>5011</v>
      </c>
      <c r="D561" s="92" t="s">
        <v>682</v>
      </c>
      <c r="E561" s="92" t="s">
        <v>5012</v>
      </c>
      <c r="F561" s="92" t="s">
        <v>5013</v>
      </c>
      <c r="G561" s="92" t="s">
        <v>33</v>
      </c>
      <c r="H561" s="92" t="s">
        <v>5014</v>
      </c>
      <c r="I561" s="92" t="s">
        <v>5015</v>
      </c>
      <c r="J561" s="92"/>
      <c r="K561" s="92"/>
      <c r="L561" s="92" t="s">
        <v>4429</v>
      </c>
      <c r="M561" s="92" t="s">
        <v>5016</v>
      </c>
      <c r="N561" s="92" t="s">
        <v>813</v>
      </c>
      <c r="O561" s="92" t="s">
        <v>998</v>
      </c>
      <c r="P561" s="92" t="s">
        <v>153</v>
      </c>
      <c r="Q561" s="92" t="s">
        <v>5017</v>
      </c>
      <c r="R561" s="93" t="s">
        <v>99</v>
      </c>
      <c r="S561" s="93">
        <v>246106</v>
      </c>
      <c r="T561" s="90" t="s">
        <v>41</v>
      </c>
      <c r="U561" s="90" t="str">
        <f>VLOOKUP(I561,'[1]Removal Report'!$G$2:$I$1306,2,0)</f>
        <v>13-Jan-2026</v>
      </c>
      <c r="V561" s="90" t="str">
        <f>VLOOKUP(I561,'[1]Removal Report'!$G$2:$I$1306,3,0)</f>
        <v>SABA.CH</v>
      </c>
    </row>
    <row r="562" spans="1:22">
      <c r="A562" s="91">
        <v>561</v>
      </c>
      <c r="B562" s="91" t="s">
        <v>39</v>
      </c>
      <c r="C562" s="92" t="s">
        <v>5018</v>
      </c>
      <c r="D562" s="92" t="s">
        <v>682</v>
      </c>
      <c r="E562" s="92" t="s">
        <v>5019</v>
      </c>
      <c r="F562" s="92" t="s">
        <v>5020</v>
      </c>
      <c r="G562" s="92" t="s">
        <v>13</v>
      </c>
      <c r="H562" s="92" t="s">
        <v>5021</v>
      </c>
      <c r="I562" s="92" t="s">
        <v>5022</v>
      </c>
      <c r="J562" s="92"/>
      <c r="K562" s="92"/>
      <c r="L562" s="92" t="s">
        <v>3718</v>
      </c>
      <c r="M562" s="92" t="s">
        <v>5023</v>
      </c>
      <c r="N562" s="92" t="s">
        <v>666</v>
      </c>
      <c r="O562" s="92" t="s">
        <v>1815</v>
      </c>
      <c r="P562" s="92" t="s">
        <v>153</v>
      </c>
      <c r="Q562" s="92" t="s">
        <v>5024</v>
      </c>
      <c r="R562" s="93" t="s">
        <v>99</v>
      </c>
      <c r="S562" s="93">
        <v>305823</v>
      </c>
      <c r="T562" s="90" t="s">
        <v>41</v>
      </c>
      <c r="U562" s="90" t="str">
        <f>VLOOKUP(I562,'[1]Removal Report'!$G$2:$I$1306,2,0)</f>
        <v>20-Jan-2026</v>
      </c>
      <c r="V562" s="90" t="str">
        <f>VLOOKUP(I562,'[1]Removal Report'!$G$2:$I$1306,3,0)</f>
        <v>SABA.CH</v>
      </c>
    </row>
    <row r="563" spans="1:22">
      <c r="A563" s="91">
        <v>562</v>
      </c>
      <c r="B563" s="91" t="s">
        <v>39</v>
      </c>
      <c r="C563" s="92" t="s">
        <v>5025</v>
      </c>
      <c r="D563" s="92" t="s">
        <v>671</v>
      </c>
      <c r="E563" s="92" t="s">
        <v>5026</v>
      </c>
      <c r="F563" s="92" t="s">
        <v>198</v>
      </c>
      <c r="G563" s="92" t="s">
        <v>10</v>
      </c>
      <c r="H563" s="92" t="s">
        <v>5027</v>
      </c>
      <c r="I563" s="92" t="s">
        <v>5028</v>
      </c>
      <c r="J563" s="92"/>
      <c r="K563" s="92"/>
      <c r="L563" s="92" t="s">
        <v>1436</v>
      </c>
      <c r="M563" s="92" t="s">
        <v>5029</v>
      </c>
      <c r="N563" s="92" t="s">
        <v>813</v>
      </c>
      <c r="O563" s="92" t="s">
        <v>863</v>
      </c>
      <c r="P563" s="92" t="s">
        <v>153</v>
      </c>
      <c r="Q563" s="92" t="s">
        <v>5030</v>
      </c>
      <c r="R563" s="93" t="s">
        <v>99</v>
      </c>
      <c r="S563" s="93">
        <v>316927</v>
      </c>
      <c r="T563" s="90" t="s">
        <v>41</v>
      </c>
      <c r="U563" s="90" t="str">
        <f>VLOOKUP(I563,'[1]Removal Report'!$G$2:$I$1306,2,0)</f>
        <v>12-Jan-2026</v>
      </c>
      <c r="V563" s="90" t="str">
        <f>VLOOKUP(I563,'[1]Removal Report'!$G$2:$I$1306,3,0)</f>
        <v>SABA.CH</v>
      </c>
    </row>
    <row r="564" spans="1:22">
      <c r="A564" s="91">
        <v>563</v>
      </c>
      <c r="B564" s="91" t="s">
        <v>39</v>
      </c>
      <c r="C564" s="92" t="s">
        <v>5031</v>
      </c>
      <c r="D564" s="92" t="s">
        <v>671</v>
      </c>
      <c r="E564" s="92" t="s">
        <v>5032</v>
      </c>
      <c r="F564" s="92" t="s">
        <v>5033</v>
      </c>
      <c r="G564" s="92" t="s">
        <v>10</v>
      </c>
      <c r="H564" s="92" t="s">
        <v>5034</v>
      </c>
      <c r="I564" s="92" t="s">
        <v>5035</v>
      </c>
      <c r="J564" s="92"/>
      <c r="K564" s="92"/>
      <c r="L564" s="92" t="s">
        <v>5036</v>
      </c>
      <c r="M564" s="92" t="s">
        <v>5037</v>
      </c>
      <c r="N564" s="92" t="s">
        <v>813</v>
      </c>
      <c r="O564" s="92" t="s">
        <v>5038</v>
      </c>
      <c r="P564" s="92" t="s">
        <v>157</v>
      </c>
      <c r="Q564" s="92" t="s">
        <v>5039</v>
      </c>
      <c r="R564" s="93" t="s">
        <v>99</v>
      </c>
      <c r="S564" s="93">
        <v>321550</v>
      </c>
      <c r="T564" s="90" t="s">
        <v>41</v>
      </c>
      <c r="U564" s="90" t="str">
        <f>VLOOKUP(I564,'[1]Removal Report'!$G$2:$I$1306,2,0)</f>
        <v>7-Jan-2026</v>
      </c>
      <c r="V564" s="90" t="str">
        <f>VLOOKUP(I564,'[1]Removal Report'!$G$2:$I$1306,3,0)</f>
        <v>SABA.CH</v>
      </c>
    </row>
    <row r="565" spans="1:22">
      <c r="A565" s="91">
        <v>564</v>
      </c>
      <c r="B565" s="91" t="s">
        <v>39</v>
      </c>
      <c r="C565" s="92" t="s">
        <v>5040</v>
      </c>
      <c r="D565" s="92" t="s">
        <v>682</v>
      </c>
      <c r="E565" s="92" t="s">
        <v>5041</v>
      </c>
      <c r="F565" s="92" t="s">
        <v>2666</v>
      </c>
      <c r="G565" s="92" t="s">
        <v>4</v>
      </c>
      <c r="H565" s="92" t="s">
        <v>5042</v>
      </c>
      <c r="I565" s="92" t="s">
        <v>5043</v>
      </c>
      <c r="J565" s="92"/>
      <c r="K565" s="92"/>
      <c r="L565" s="92" t="s">
        <v>5044</v>
      </c>
      <c r="M565" s="92" t="s">
        <v>5045</v>
      </c>
      <c r="N565" s="92" t="s">
        <v>666</v>
      </c>
      <c r="O565" s="92" t="s">
        <v>1815</v>
      </c>
      <c r="P565" s="92" t="s">
        <v>153</v>
      </c>
      <c r="Q565" s="92" t="s">
        <v>5046</v>
      </c>
      <c r="R565" s="93" t="s">
        <v>99</v>
      </c>
      <c r="S565" s="93">
        <v>295301</v>
      </c>
      <c r="T565" s="90" t="s">
        <v>41</v>
      </c>
      <c r="U565" s="90" t="str">
        <f>VLOOKUP(I565,'[1]Removal Report'!$G$2:$I$1306,2,0)</f>
        <v>30-Jan-2026</v>
      </c>
      <c r="V565" s="90" t="str">
        <f>VLOOKUP(I565,'[1]Removal Report'!$G$2:$I$1306,3,0)</f>
        <v>SABA.CH</v>
      </c>
    </row>
    <row r="566" spans="1:22">
      <c r="A566" s="91">
        <v>565</v>
      </c>
      <c r="B566" s="91" t="s">
        <v>39</v>
      </c>
      <c r="C566" s="92" t="s">
        <v>5047</v>
      </c>
      <c r="D566" s="92" t="s">
        <v>682</v>
      </c>
      <c r="E566" s="92" t="s">
        <v>5048</v>
      </c>
      <c r="F566" s="92" t="s">
        <v>5049</v>
      </c>
      <c r="G566" s="92" t="s">
        <v>10</v>
      </c>
      <c r="H566" s="92" t="s">
        <v>5050</v>
      </c>
      <c r="I566" s="92" t="s">
        <v>5051</v>
      </c>
      <c r="J566" s="92"/>
      <c r="K566" s="92"/>
      <c r="L566" s="92" t="s">
        <v>5052</v>
      </c>
      <c r="M566" s="92" t="s">
        <v>5053</v>
      </c>
      <c r="N566" s="92" t="s">
        <v>666</v>
      </c>
      <c r="O566" s="92" t="s">
        <v>667</v>
      </c>
      <c r="P566" s="92" t="s">
        <v>153</v>
      </c>
      <c r="Q566" s="92" t="s">
        <v>5054</v>
      </c>
      <c r="R566" s="93" t="s">
        <v>99</v>
      </c>
      <c r="S566" s="93">
        <v>293304</v>
      </c>
      <c r="T566" s="90" t="s">
        <v>41</v>
      </c>
      <c r="U566" s="90" t="str">
        <f>VLOOKUP(I566,'[1]Removal Report'!$G$2:$I$1306,2,0)</f>
        <v>19-Jan-2026</v>
      </c>
      <c r="V566" s="90" t="str">
        <f>VLOOKUP(I566,'[1]Removal Report'!$G$2:$I$1306,3,0)</f>
        <v>SABA.CH</v>
      </c>
    </row>
    <row r="567" spans="1:22">
      <c r="A567" s="91">
        <v>566</v>
      </c>
      <c r="B567" s="91" t="s">
        <v>39</v>
      </c>
      <c r="C567" s="92" t="s">
        <v>5055</v>
      </c>
      <c r="D567" s="92" t="s">
        <v>682</v>
      </c>
      <c r="E567" s="92" t="s">
        <v>5056</v>
      </c>
      <c r="F567" s="92" t="s">
        <v>1059</v>
      </c>
      <c r="G567" s="92" t="s">
        <v>209</v>
      </c>
      <c r="H567" s="92" t="s">
        <v>5057</v>
      </c>
      <c r="I567" s="92" t="s">
        <v>5058</v>
      </c>
      <c r="J567" s="92"/>
      <c r="K567" s="92"/>
      <c r="L567" s="92" t="s">
        <v>1452</v>
      </c>
      <c r="M567" s="92" t="s">
        <v>4161</v>
      </c>
      <c r="N567" s="92" t="s">
        <v>691</v>
      </c>
      <c r="O567" s="92" t="s">
        <v>1815</v>
      </c>
      <c r="P567" s="92" t="s">
        <v>153</v>
      </c>
      <c r="Q567" s="92" t="s">
        <v>5059</v>
      </c>
      <c r="R567" s="93" t="s">
        <v>99</v>
      </c>
      <c r="S567" s="93">
        <v>287914</v>
      </c>
      <c r="T567" s="90" t="s">
        <v>41</v>
      </c>
      <c r="U567" s="90" t="str">
        <f>VLOOKUP(I567,'[1]Removal Report'!$G$2:$I$1306,2,0)</f>
        <v>14-Jan-2026</v>
      </c>
      <c r="V567" s="90" t="str">
        <f>VLOOKUP(I567,'[1]Removal Report'!$G$2:$I$1306,3,0)</f>
        <v>SABA.CH</v>
      </c>
    </row>
    <row r="568" spans="1:22">
      <c r="A568" s="91">
        <v>567</v>
      </c>
      <c r="B568" s="91" t="s">
        <v>39</v>
      </c>
      <c r="C568" s="92" t="s">
        <v>5060</v>
      </c>
      <c r="D568" s="92" t="s">
        <v>671</v>
      </c>
      <c r="E568" s="92" t="s">
        <v>5061</v>
      </c>
      <c r="F568" s="92" t="s">
        <v>5062</v>
      </c>
      <c r="G568" s="92" t="s">
        <v>13</v>
      </c>
      <c r="H568" s="92" t="s">
        <v>5063</v>
      </c>
      <c r="I568" s="92" t="s">
        <v>5064</v>
      </c>
      <c r="J568" s="92"/>
      <c r="K568" s="92"/>
      <c r="L568" s="92" t="s">
        <v>5065</v>
      </c>
      <c r="M568" s="92" t="s">
        <v>5066</v>
      </c>
      <c r="N568" s="92" t="s">
        <v>813</v>
      </c>
      <c r="O568" s="92" t="s">
        <v>1815</v>
      </c>
      <c r="P568" s="92" t="s">
        <v>153</v>
      </c>
      <c r="Q568" s="92" t="s">
        <v>5067</v>
      </c>
      <c r="R568" s="93" t="s">
        <v>99</v>
      </c>
      <c r="S568" s="93">
        <v>198539</v>
      </c>
      <c r="T568" s="90" t="s">
        <v>41</v>
      </c>
      <c r="U568" s="90" t="str">
        <f>VLOOKUP(I568,'[1]Removal Report'!$G$2:$I$1306,2,0)</f>
        <v>24-Jan-2026</v>
      </c>
      <c r="V568" s="90" t="str">
        <f>VLOOKUP(I568,'[1]Removal Report'!$G$2:$I$1306,3,0)</f>
        <v>SABA.CH</v>
      </c>
    </row>
    <row r="569" spans="1:22">
      <c r="A569" s="91">
        <v>568</v>
      </c>
      <c r="B569" s="91" t="s">
        <v>39</v>
      </c>
      <c r="C569" s="92" t="s">
        <v>5068</v>
      </c>
      <c r="D569" s="92" t="s">
        <v>682</v>
      </c>
      <c r="E569" s="92" t="s">
        <v>5069</v>
      </c>
      <c r="F569" s="92" t="s">
        <v>5070</v>
      </c>
      <c r="G569" s="92" t="s">
        <v>10</v>
      </c>
      <c r="H569" s="92" t="s">
        <v>5071</v>
      </c>
      <c r="I569" s="92" t="s">
        <v>5072</v>
      </c>
      <c r="J569" s="92"/>
      <c r="K569" s="92"/>
      <c r="L569" s="92" t="s">
        <v>5073</v>
      </c>
      <c r="M569" s="92" t="s">
        <v>5074</v>
      </c>
      <c r="N569" s="92" t="s">
        <v>666</v>
      </c>
      <c r="O569" s="92" t="s">
        <v>1815</v>
      </c>
      <c r="P569" s="92" t="s">
        <v>153</v>
      </c>
      <c r="Q569" s="92" t="s">
        <v>5075</v>
      </c>
      <c r="R569" s="93" t="s">
        <v>99</v>
      </c>
      <c r="S569" s="93">
        <v>268844</v>
      </c>
      <c r="T569" s="90" t="s">
        <v>41</v>
      </c>
      <c r="U569" s="90" t="str">
        <f>VLOOKUP(I569,'[1]Removal Report'!$G$2:$I$1306,2,0)</f>
        <v>24-Jan-2026</v>
      </c>
      <c r="V569" s="90" t="str">
        <f>VLOOKUP(I569,'[1]Removal Report'!$G$2:$I$1306,3,0)</f>
        <v>SABA.CH</v>
      </c>
    </row>
    <row r="570" spans="1:22">
      <c r="A570" s="91">
        <v>569</v>
      </c>
      <c r="B570" s="91" t="s">
        <v>39</v>
      </c>
      <c r="C570" s="92" t="s">
        <v>5076</v>
      </c>
      <c r="D570" s="92" t="s">
        <v>671</v>
      </c>
      <c r="E570" s="92" t="s">
        <v>5077</v>
      </c>
      <c r="F570" s="92" t="s">
        <v>228</v>
      </c>
      <c r="G570" s="92" t="s">
        <v>18</v>
      </c>
      <c r="H570" s="92" t="s">
        <v>5078</v>
      </c>
      <c r="I570" s="92" t="s">
        <v>5079</v>
      </c>
      <c r="J570" s="92"/>
      <c r="K570" s="92"/>
      <c r="L570" s="92" t="s">
        <v>5080</v>
      </c>
      <c r="M570" s="92" t="s">
        <v>5081</v>
      </c>
      <c r="N570" s="92" t="s">
        <v>733</v>
      </c>
      <c r="O570" s="92" t="s">
        <v>1815</v>
      </c>
      <c r="P570" s="92" t="s">
        <v>157</v>
      </c>
      <c r="Q570" s="92" t="s">
        <v>5082</v>
      </c>
      <c r="R570" s="93" t="s">
        <v>99</v>
      </c>
      <c r="S570" s="93">
        <v>198953</v>
      </c>
      <c r="T570" s="90" t="s">
        <v>41</v>
      </c>
      <c r="U570" s="90" t="str">
        <f>VLOOKUP(I570,'[1]Removal Report'!$G$2:$I$1306,2,0)</f>
        <v>5-Jan-2026</v>
      </c>
      <c r="V570" s="90" t="str">
        <f>VLOOKUP(I570,'[1]Removal Report'!$G$2:$I$1306,3,0)</f>
        <v>SABA.CH</v>
      </c>
    </row>
    <row r="571" spans="1:22">
      <c r="A571" s="91">
        <v>570</v>
      </c>
      <c r="B571" s="91" t="s">
        <v>39</v>
      </c>
      <c r="C571" s="92" t="s">
        <v>5083</v>
      </c>
      <c r="D571" s="92" t="s">
        <v>659</v>
      </c>
      <c r="E571" s="92" t="s">
        <v>5084</v>
      </c>
      <c r="F571" s="92" t="s">
        <v>5085</v>
      </c>
      <c r="G571" s="92" t="s">
        <v>130</v>
      </c>
      <c r="H571" s="92" t="s">
        <v>5086</v>
      </c>
      <c r="I571" s="92" t="s">
        <v>5087</v>
      </c>
      <c r="J571" s="92"/>
      <c r="K571" s="92"/>
      <c r="L571" s="92" t="s">
        <v>5088</v>
      </c>
      <c r="M571" s="92" t="s">
        <v>5089</v>
      </c>
      <c r="N571" s="92" t="s">
        <v>666</v>
      </c>
      <c r="O571" s="92" t="s">
        <v>1815</v>
      </c>
      <c r="P571" s="92" t="s">
        <v>153</v>
      </c>
      <c r="Q571" s="92" t="s">
        <v>5090</v>
      </c>
      <c r="R571" s="93" t="s">
        <v>99</v>
      </c>
      <c r="S571" s="93">
        <v>318410</v>
      </c>
      <c r="T571" s="90" t="s">
        <v>41</v>
      </c>
      <c r="U571" s="90" t="str">
        <f>VLOOKUP(I571,'[1]Removal Report'!$G$2:$I$1306,2,0)</f>
        <v>13-Jan-2026</v>
      </c>
      <c r="V571" s="90" t="str">
        <f>VLOOKUP(I571,'[1]Removal Report'!$G$2:$I$1306,3,0)</f>
        <v>SABA.CH</v>
      </c>
    </row>
    <row r="572" spans="1:22">
      <c r="A572" s="91">
        <v>571</v>
      </c>
      <c r="B572" s="91" t="s">
        <v>39</v>
      </c>
      <c r="C572" s="92" t="s">
        <v>5091</v>
      </c>
      <c r="D572" s="92" t="s">
        <v>682</v>
      </c>
      <c r="E572" s="92" t="s">
        <v>5092</v>
      </c>
      <c r="F572" s="92" t="s">
        <v>69</v>
      </c>
      <c r="G572" s="92" t="s">
        <v>4</v>
      </c>
      <c r="H572" s="92" t="s">
        <v>5093</v>
      </c>
      <c r="I572" s="92" t="s">
        <v>5094</v>
      </c>
      <c r="J572" s="92"/>
      <c r="K572" s="92"/>
      <c r="L572" s="92" t="s">
        <v>5095</v>
      </c>
      <c r="M572" s="92" t="s">
        <v>5096</v>
      </c>
      <c r="N572" s="92" t="s">
        <v>666</v>
      </c>
      <c r="O572" s="92" t="s">
        <v>667</v>
      </c>
      <c r="P572" s="92" t="s">
        <v>153</v>
      </c>
      <c r="Q572" s="92" t="s">
        <v>5097</v>
      </c>
      <c r="R572" s="93" t="s">
        <v>99</v>
      </c>
      <c r="S572" s="93">
        <v>240030</v>
      </c>
      <c r="T572" s="90" t="s">
        <v>41</v>
      </c>
      <c r="U572" s="90" t="str">
        <f>VLOOKUP(I572,'[1]Removal Report'!$G$2:$I$1306,2,0)</f>
        <v>8-Jan-2026</v>
      </c>
      <c r="V572" s="90" t="str">
        <f>VLOOKUP(I572,'[1]Removal Report'!$G$2:$I$1306,3,0)</f>
        <v>SABA.CH</v>
      </c>
    </row>
    <row r="573" spans="1:22">
      <c r="A573" s="91">
        <v>572</v>
      </c>
      <c r="B573" s="91" t="s">
        <v>39</v>
      </c>
      <c r="C573" s="92" t="s">
        <v>5098</v>
      </c>
      <c r="D573" s="92" t="s">
        <v>682</v>
      </c>
      <c r="E573" s="92" t="s">
        <v>5099</v>
      </c>
      <c r="F573" s="92" t="s">
        <v>5100</v>
      </c>
      <c r="G573" s="92" t="s">
        <v>27</v>
      </c>
      <c r="H573" s="92" t="s">
        <v>5101</v>
      </c>
      <c r="I573" s="92" t="s">
        <v>5102</v>
      </c>
      <c r="J573" s="92"/>
      <c r="K573" s="92"/>
      <c r="L573" s="92" t="s">
        <v>5103</v>
      </c>
      <c r="M573" s="92" t="s">
        <v>5104</v>
      </c>
      <c r="N573" s="92" t="s">
        <v>813</v>
      </c>
      <c r="O573" s="92" t="s">
        <v>1815</v>
      </c>
      <c r="P573" s="92" t="s">
        <v>153</v>
      </c>
      <c r="Q573" s="92" t="s">
        <v>5105</v>
      </c>
      <c r="R573" s="93" t="s">
        <v>99</v>
      </c>
      <c r="S573" s="93">
        <v>240032</v>
      </c>
      <c r="T573" s="90" t="s">
        <v>41</v>
      </c>
      <c r="U573" s="90" t="str">
        <f>VLOOKUP(I573,'[1]Removal Report'!$G$2:$I$1306,2,0)</f>
        <v>6-Jan-2026</v>
      </c>
      <c r="V573" s="90" t="str">
        <f>VLOOKUP(I573,'[1]Removal Report'!$G$2:$I$1306,3,0)</f>
        <v>SABA.CH</v>
      </c>
    </row>
    <row r="574" spans="1:22">
      <c r="A574" s="91">
        <v>573</v>
      </c>
      <c r="B574" s="91" t="s">
        <v>39</v>
      </c>
      <c r="C574" s="92" t="s">
        <v>5106</v>
      </c>
      <c r="D574" s="92" t="s">
        <v>671</v>
      </c>
      <c r="E574" s="92" t="s">
        <v>5107</v>
      </c>
      <c r="F574" s="92" t="s">
        <v>5108</v>
      </c>
      <c r="G574" s="92" t="s">
        <v>18</v>
      </c>
      <c r="H574" s="92" t="s">
        <v>5109</v>
      </c>
      <c r="I574" s="92" t="s">
        <v>5110</v>
      </c>
      <c r="J574" s="92"/>
      <c r="K574" s="92"/>
      <c r="L574" s="92" t="s">
        <v>5111</v>
      </c>
      <c r="M574" s="92" t="s">
        <v>5112</v>
      </c>
      <c r="N574" s="92" t="s">
        <v>813</v>
      </c>
      <c r="O574" s="92" t="s">
        <v>5038</v>
      </c>
      <c r="P574" s="92" t="s">
        <v>157</v>
      </c>
      <c r="Q574" s="92" t="s">
        <v>5082</v>
      </c>
      <c r="R574" s="93" t="s">
        <v>99</v>
      </c>
      <c r="S574" s="93">
        <v>141652</v>
      </c>
      <c r="T574" s="90" t="s">
        <v>41</v>
      </c>
      <c r="U574" s="90" t="str">
        <f>VLOOKUP(I574,'[1]Removal Report'!$G$2:$I$1306,2,0)</f>
        <v>16-Jan-2026</v>
      </c>
      <c r="V574" s="90" t="str">
        <f>VLOOKUP(I574,'[1]Removal Report'!$G$2:$I$1306,3,0)</f>
        <v>SABA.CH</v>
      </c>
    </row>
    <row r="575" spans="1:22">
      <c r="A575" s="91">
        <v>574</v>
      </c>
      <c r="B575" s="91" t="s">
        <v>39</v>
      </c>
      <c r="C575" s="92" t="s">
        <v>5113</v>
      </c>
      <c r="D575" s="92" t="s">
        <v>671</v>
      </c>
      <c r="E575" s="92" t="s">
        <v>5114</v>
      </c>
      <c r="F575" s="92" t="s">
        <v>5115</v>
      </c>
      <c r="G575" s="92" t="s">
        <v>13</v>
      </c>
      <c r="H575" s="92" t="s">
        <v>5116</v>
      </c>
      <c r="I575" s="92" t="s">
        <v>5117</v>
      </c>
      <c r="J575" s="92"/>
      <c r="K575" s="92"/>
      <c r="L575" s="92" t="s">
        <v>5118</v>
      </c>
      <c r="M575" s="92" t="s">
        <v>2779</v>
      </c>
      <c r="N575" s="92" t="s">
        <v>1510</v>
      </c>
      <c r="O575" s="92" t="s">
        <v>1815</v>
      </c>
      <c r="P575" s="92" t="s">
        <v>153</v>
      </c>
      <c r="Q575" s="92" t="s">
        <v>5119</v>
      </c>
      <c r="R575" s="93" t="s">
        <v>99</v>
      </c>
      <c r="S575" s="93">
        <v>197264</v>
      </c>
      <c r="T575" s="90" t="s">
        <v>41</v>
      </c>
      <c r="U575" s="90" t="str">
        <f>VLOOKUP(I575,'[1]Removal Report'!$G$2:$I$1306,2,0)</f>
        <v>20-Jan-2026</v>
      </c>
      <c r="V575" s="90" t="str">
        <f>VLOOKUP(I575,'[1]Removal Report'!$G$2:$I$1306,3,0)</f>
        <v>SABA.CH</v>
      </c>
    </row>
    <row r="576" spans="1:22">
      <c r="A576" s="91">
        <v>575</v>
      </c>
      <c r="B576" s="91" t="s">
        <v>39</v>
      </c>
      <c r="C576" s="92" t="s">
        <v>5120</v>
      </c>
      <c r="D576" s="92" t="s">
        <v>855</v>
      </c>
      <c r="E576" s="92" t="s">
        <v>5121</v>
      </c>
      <c r="F576" s="92" t="s">
        <v>5122</v>
      </c>
      <c r="G576" s="92" t="s">
        <v>7</v>
      </c>
      <c r="H576" s="92" t="s">
        <v>5123</v>
      </c>
      <c r="I576" s="92" t="s">
        <v>5124</v>
      </c>
      <c r="J576" s="92"/>
      <c r="K576" s="92"/>
      <c r="L576" s="92" t="s">
        <v>5125</v>
      </c>
      <c r="M576" s="92" t="s">
        <v>5126</v>
      </c>
      <c r="N576" s="92" t="s">
        <v>1776</v>
      </c>
      <c r="O576" s="92" t="s">
        <v>1815</v>
      </c>
      <c r="P576" s="92" t="s">
        <v>153</v>
      </c>
      <c r="Q576" s="92" t="s">
        <v>5127</v>
      </c>
      <c r="R576" s="93" t="s">
        <v>99</v>
      </c>
      <c r="S576" s="93">
        <v>201871</v>
      </c>
      <c r="T576" s="90" t="s">
        <v>41</v>
      </c>
      <c r="U576" s="90" t="str">
        <f>VLOOKUP(I576,'[1]Removal Report'!$G$2:$I$1306,2,0)</f>
        <v>14-Jan-2026</v>
      </c>
      <c r="V576" s="90" t="str">
        <f>VLOOKUP(I576,'[1]Removal Report'!$G$2:$I$1306,3,0)</f>
        <v>SABA.CH</v>
      </c>
    </row>
    <row r="577" spans="1:22">
      <c r="A577" s="91">
        <v>576</v>
      </c>
      <c r="B577" s="91" t="s">
        <v>39</v>
      </c>
      <c r="C577" s="92" t="s">
        <v>5128</v>
      </c>
      <c r="D577" s="92" t="s">
        <v>682</v>
      </c>
      <c r="E577" s="92" t="s">
        <v>5129</v>
      </c>
      <c r="F577" s="92" t="s">
        <v>5130</v>
      </c>
      <c r="G577" s="92" t="s">
        <v>18</v>
      </c>
      <c r="H577" s="92" t="s">
        <v>5131</v>
      </c>
      <c r="I577" s="92" t="s">
        <v>5132</v>
      </c>
      <c r="J577" s="92"/>
      <c r="K577" s="92"/>
      <c r="L577" s="92" t="s">
        <v>5133</v>
      </c>
      <c r="M577" s="92" t="s">
        <v>5134</v>
      </c>
      <c r="N577" s="92" t="s">
        <v>813</v>
      </c>
      <c r="O577" s="92" t="s">
        <v>1815</v>
      </c>
      <c r="P577" s="92" t="s">
        <v>153</v>
      </c>
      <c r="Q577" s="92" t="s">
        <v>5135</v>
      </c>
      <c r="R577" s="93" t="s">
        <v>99</v>
      </c>
      <c r="S577" s="93">
        <v>239203</v>
      </c>
      <c r="T577" s="90" t="s">
        <v>41</v>
      </c>
      <c r="U577" s="90" t="str">
        <f>VLOOKUP(I577,'[1]Removal Report'!$G$2:$I$1306,2,0)</f>
        <v>15-Jan-2026</v>
      </c>
      <c r="V577" s="90" t="str">
        <f>VLOOKUP(I577,'[1]Removal Report'!$G$2:$I$1306,3,0)</f>
        <v>SABA.CH</v>
      </c>
    </row>
    <row r="578" spans="1:22">
      <c r="A578" s="91">
        <v>577</v>
      </c>
      <c r="B578" s="91" t="s">
        <v>39</v>
      </c>
      <c r="C578" s="92" t="s">
        <v>5136</v>
      </c>
      <c r="D578" s="92" t="s">
        <v>767</v>
      </c>
      <c r="E578" s="92" t="s">
        <v>5137</v>
      </c>
      <c r="F578" s="92" t="s">
        <v>5138</v>
      </c>
      <c r="G578" s="92" t="s">
        <v>4</v>
      </c>
      <c r="H578" s="92" t="s">
        <v>5139</v>
      </c>
      <c r="I578" s="92" t="s">
        <v>5140</v>
      </c>
      <c r="J578" s="92"/>
      <c r="K578" s="92"/>
      <c r="L578" s="92" t="s">
        <v>5141</v>
      </c>
      <c r="M578" s="92" t="s">
        <v>5142</v>
      </c>
      <c r="N578" s="92" t="s">
        <v>691</v>
      </c>
      <c r="O578" s="92" t="s">
        <v>814</v>
      </c>
      <c r="P578" s="92" t="s">
        <v>153</v>
      </c>
      <c r="Q578" s="92" t="s">
        <v>5143</v>
      </c>
      <c r="R578" s="93" t="s">
        <v>99</v>
      </c>
      <c r="S578" s="93">
        <v>303488</v>
      </c>
      <c r="T578" s="90" t="s">
        <v>41</v>
      </c>
      <c r="U578" s="90" t="str">
        <f>VLOOKUP(I578,'[1]Removal Report'!$G$2:$I$1306,2,0)</f>
        <v>24-Jan-2026</v>
      </c>
      <c r="V578" s="90" t="str">
        <f>VLOOKUP(I578,'[1]Removal Report'!$G$2:$I$1306,3,0)</f>
        <v>SABA.CH</v>
      </c>
    </row>
    <row r="579" spans="1:22">
      <c r="A579" s="91">
        <v>578</v>
      </c>
      <c r="B579" s="91" t="s">
        <v>39</v>
      </c>
      <c r="C579" s="92" t="s">
        <v>5144</v>
      </c>
      <c r="D579" s="92" t="s">
        <v>671</v>
      </c>
      <c r="E579" s="92" t="s">
        <v>5145</v>
      </c>
      <c r="F579" s="92" t="s">
        <v>5146</v>
      </c>
      <c r="G579" s="92" t="s">
        <v>4</v>
      </c>
      <c r="H579" s="92" t="s">
        <v>5147</v>
      </c>
      <c r="I579" s="92" t="s">
        <v>5148</v>
      </c>
      <c r="J579" s="92"/>
      <c r="K579" s="92"/>
      <c r="L579" s="92" t="s">
        <v>5149</v>
      </c>
      <c r="M579" s="92" t="s">
        <v>5150</v>
      </c>
      <c r="N579" s="92" t="s">
        <v>666</v>
      </c>
      <c r="O579" s="92" t="s">
        <v>16</v>
      </c>
      <c r="P579" s="92" t="s">
        <v>153</v>
      </c>
      <c r="Q579" s="92" t="s">
        <v>5151</v>
      </c>
      <c r="R579" s="93" t="s">
        <v>23</v>
      </c>
      <c r="S579" s="93">
        <v>217304</v>
      </c>
      <c r="T579" s="90" t="s">
        <v>41</v>
      </c>
      <c r="U579" s="90" t="str">
        <f>VLOOKUP(I579,'[1]Removal Report'!$G$2:$I$1306,2,0)</f>
        <v>1-Jan-2026</v>
      </c>
      <c r="V579" s="90" t="str">
        <f>VLOOKUP(I579,'[1]Removal Report'!$G$2:$I$1306,3,0)</f>
        <v>SAIF.MALIK</v>
      </c>
    </row>
    <row r="580" spans="1:22">
      <c r="A580" s="91">
        <v>579</v>
      </c>
      <c r="B580" s="91" t="s">
        <v>39</v>
      </c>
      <c r="C580" s="92" t="s">
        <v>5152</v>
      </c>
      <c r="D580" s="92" t="s">
        <v>671</v>
      </c>
      <c r="E580" s="92" t="s">
        <v>5153</v>
      </c>
      <c r="F580" s="92" t="s">
        <v>5154</v>
      </c>
      <c r="G580" s="92" t="s">
        <v>18</v>
      </c>
      <c r="H580" s="92" t="s">
        <v>5155</v>
      </c>
      <c r="I580" s="92" t="s">
        <v>5156</v>
      </c>
      <c r="J580" s="92"/>
      <c r="K580" s="92"/>
      <c r="L580" s="92" t="s">
        <v>5157</v>
      </c>
      <c r="M580" s="92" t="s">
        <v>5158</v>
      </c>
      <c r="N580" s="92" t="s">
        <v>813</v>
      </c>
      <c r="O580" s="92" t="s">
        <v>16</v>
      </c>
      <c r="P580" s="92" t="s">
        <v>153</v>
      </c>
      <c r="Q580" s="92" t="s">
        <v>5159</v>
      </c>
      <c r="R580" s="93" t="s">
        <v>23</v>
      </c>
      <c r="S580" s="93">
        <v>145451</v>
      </c>
      <c r="T580" s="90" t="s">
        <v>41</v>
      </c>
      <c r="U580" s="90" t="str">
        <f>VLOOKUP(I580,'[1]Removal Report'!$G$2:$I$1306,2,0)</f>
        <v>22-Jan-2026</v>
      </c>
      <c r="V580" s="90" t="str">
        <f>VLOOKUP(I580,'[1]Removal Report'!$G$2:$I$1306,3,0)</f>
        <v>SAIF.MALIK</v>
      </c>
    </row>
    <row r="581" spans="1:22">
      <c r="A581" s="91">
        <v>580</v>
      </c>
      <c r="B581" s="91" t="s">
        <v>39</v>
      </c>
      <c r="C581" s="92" t="s">
        <v>5160</v>
      </c>
      <c r="D581" s="92" t="s">
        <v>682</v>
      </c>
      <c r="E581" s="92" t="s">
        <v>5161</v>
      </c>
      <c r="F581" s="92" t="s">
        <v>5162</v>
      </c>
      <c r="G581" s="92" t="s">
        <v>18</v>
      </c>
      <c r="H581" s="92" t="s">
        <v>5163</v>
      </c>
      <c r="I581" s="92" t="s">
        <v>5164</v>
      </c>
      <c r="J581" s="92"/>
      <c r="K581" s="92"/>
      <c r="L581" s="92" t="s">
        <v>5165</v>
      </c>
      <c r="M581" s="92" t="s">
        <v>5166</v>
      </c>
      <c r="N581" s="92" t="s">
        <v>1024</v>
      </c>
      <c r="O581" s="92" t="s">
        <v>1786</v>
      </c>
      <c r="P581" s="92" t="s">
        <v>157</v>
      </c>
      <c r="Q581" s="92" t="s">
        <v>5167</v>
      </c>
      <c r="R581" s="93" t="s">
        <v>23</v>
      </c>
      <c r="S581" s="93">
        <v>348896</v>
      </c>
      <c r="T581" s="90" t="s">
        <v>41</v>
      </c>
      <c r="U581" s="90" t="str">
        <f>VLOOKUP(I581,'[1]Removal Report'!$G$2:$I$1306,2,0)</f>
        <v>5-Jan-2026</v>
      </c>
      <c r="V581" s="90" t="str">
        <f>VLOOKUP(I581,'[1]Removal Report'!$G$2:$I$1306,3,0)</f>
        <v>SAIF.MALIK</v>
      </c>
    </row>
    <row r="582" spans="1:22">
      <c r="A582" s="91">
        <v>581</v>
      </c>
      <c r="B582" s="91" t="s">
        <v>39</v>
      </c>
      <c r="C582" s="92" t="s">
        <v>5168</v>
      </c>
      <c r="D582" s="92" t="s">
        <v>682</v>
      </c>
      <c r="E582" s="92" t="s">
        <v>5169</v>
      </c>
      <c r="F582" s="92" t="s">
        <v>2830</v>
      </c>
      <c r="G582" s="92" t="s">
        <v>4</v>
      </c>
      <c r="H582" s="92" t="s">
        <v>5170</v>
      </c>
      <c r="I582" s="92" t="s">
        <v>5171</v>
      </c>
      <c r="J582" s="92"/>
      <c r="K582" s="92"/>
      <c r="L582" s="92" t="s">
        <v>5172</v>
      </c>
      <c r="M582" s="92" t="s">
        <v>5172</v>
      </c>
      <c r="N582" s="92" t="s">
        <v>764</v>
      </c>
      <c r="O582" s="92" t="s">
        <v>16</v>
      </c>
      <c r="P582" s="92" t="s">
        <v>153</v>
      </c>
      <c r="Q582" s="92" t="s">
        <v>5173</v>
      </c>
      <c r="R582" s="93" t="s">
        <v>23</v>
      </c>
      <c r="S582" s="93">
        <v>323923</v>
      </c>
      <c r="T582" s="90" t="s">
        <v>41</v>
      </c>
      <c r="U582" s="90" t="str">
        <f>VLOOKUP(I582,'[1]Removal Report'!$G$2:$I$1306,2,0)</f>
        <v>7-Jan-2026</v>
      </c>
      <c r="V582" s="90" t="str">
        <f>VLOOKUP(I582,'[1]Removal Report'!$G$2:$I$1306,3,0)</f>
        <v>SAIF.MALIK</v>
      </c>
    </row>
    <row r="583" spans="1:22">
      <c r="A583" s="91">
        <v>582</v>
      </c>
      <c r="B583" s="91" t="s">
        <v>39</v>
      </c>
      <c r="C583" s="92" t="s">
        <v>5174</v>
      </c>
      <c r="D583" s="92" t="s">
        <v>767</v>
      </c>
      <c r="E583" s="92" t="s">
        <v>5175</v>
      </c>
      <c r="F583" s="92" t="s">
        <v>5176</v>
      </c>
      <c r="G583" s="92" t="s">
        <v>4</v>
      </c>
      <c r="H583" s="92" t="s">
        <v>5177</v>
      </c>
      <c r="I583" s="92" t="s">
        <v>5178</v>
      </c>
      <c r="J583" s="92"/>
      <c r="K583" s="92"/>
      <c r="L583" s="92" t="s">
        <v>5179</v>
      </c>
      <c r="M583" s="92" t="s">
        <v>5180</v>
      </c>
      <c r="N583" s="92" t="s">
        <v>666</v>
      </c>
      <c r="O583" s="92" t="s">
        <v>667</v>
      </c>
      <c r="P583" s="92" t="s">
        <v>153</v>
      </c>
      <c r="Q583" s="92" t="s">
        <v>5181</v>
      </c>
      <c r="R583" s="93" t="s">
        <v>23</v>
      </c>
      <c r="S583" s="93">
        <v>317830</v>
      </c>
      <c r="T583" s="90" t="s">
        <v>41</v>
      </c>
      <c r="U583" s="90" t="str">
        <f>VLOOKUP(I583,'[1]Removal Report'!$G$2:$I$1306,2,0)</f>
        <v>12-Jan-2026</v>
      </c>
      <c r="V583" s="90" t="str">
        <f>VLOOKUP(I583,'[1]Removal Report'!$G$2:$I$1306,3,0)</f>
        <v>SAIF.MALIK</v>
      </c>
    </row>
    <row r="584" spans="1:22">
      <c r="A584" s="91">
        <v>583</v>
      </c>
      <c r="B584" s="91" t="s">
        <v>39</v>
      </c>
      <c r="C584" s="92" t="s">
        <v>5182</v>
      </c>
      <c r="D584" s="92" t="s">
        <v>855</v>
      </c>
      <c r="E584" s="92" t="s">
        <v>5183</v>
      </c>
      <c r="F584" s="92" t="s">
        <v>1712</v>
      </c>
      <c r="G584" s="92" t="s">
        <v>18</v>
      </c>
      <c r="H584" s="92" t="s">
        <v>5184</v>
      </c>
      <c r="I584" s="92" t="s">
        <v>5185</v>
      </c>
      <c r="J584" s="92"/>
      <c r="K584" s="92"/>
      <c r="L584" s="92" t="s">
        <v>522</v>
      </c>
      <c r="M584" s="92" t="s">
        <v>5186</v>
      </c>
      <c r="N584" s="92" t="s">
        <v>813</v>
      </c>
      <c r="O584" s="92" t="s">
        <v>16</v>
      </c>
      <c r="P584" s="92" t="s">
        <v>153</v>
      </c>
      <c r="Q584" s="92" t="s">
        <v>5187</v>
      </c>
      <c r="R584" s="93" t="s">
        <v>23</v>
      </c>
      <c r="S584" s="93">
        <v>202794</v>
      </c>
      <c r="T584" s="90" t="s">
        <v>41</v>
      </c>
      <c r="U584" s="90" t="str">
        <f>VLOOKUP(I584,'[1]Removal Report'!$G$2:$I$1306,2,0)</f>
        <v>1-Jan-2026</v>
      </c>
      <c r="V584" s="90" t="str">
        <f>VLOOKUP(I584,'[1]Removal Report'!$G$2:$I$1306,3,0)</f>
        <v>SAIF.MALIK</v>
      </c>
    </row>
    <row r="585" spans="1:22">
      <c r="A585" s="91">
        <v>584</v>
      </c>
      <c r="B585" s="91" t="s">
        <v>39</v>
      </c>
      <c r="C585" s="92" t="s">
        <v>5188</v>
      </c>
      <c r="D585" s="92" t="s">
        <v>659</v>
      </c>
      <c r="E585" s="92" t="s">
        <v>5189</v>
      </c>
      <c r="F585" s="92" t="s">
        <v>2830</v>
      </c>
      <c r="G585" s="92" t="s">
        <v>7</v>
      </c>
      <c r="H585" s="92" t="s">
        <v>5190</v>
      </c>
      <c r="I585" s="92" t="s">
        <v>5191</v>
      </c>
      <c r="J585" s="92"/>
      <c r="K585" s="92"/>
      <c r="L585" s="92" t="s">
        <v>5192</v>
      </c>
      <c r="M585" s="92" t="s">
        <v>5193</v>
      </c>
      <c r="N585" s="92" t="s">
        <v>764</v>
      </c>
      <c r="O585" s="92" t="s">
        <v>16</v>
      </c>
      <c r="P585" s="92" t="s">
        <v>153</v>
      </c>
      <c r="Q585" s="92" t="s">
        <v>5194</v>
      </c>
      <c r="R585" s="93" t="s">
        <v>23</v>
      </c>
      <c r="S585" s="93">
        <v>332795</v>
      </c>
      <c r="T585" s="90" t="s">
        <v>41</v>
      </c>
      <c r="U585" s="90" t="str">
        <f>VLOOKUP(I585,'[1]Removal Report'!$G$2:$I$1306,2,0)</f>
        <v>2-Jan-2026</v>
      </c>
      <c r="V585" s="90" t="str">
        <f>VLOOKUP(I585,'[1]Removal Report'!$G$2:$I$1306,3,0)</f>
        <v>SAIF.MALIK</v>
      </c>
    </row>
    <row r="586" spans="1:22">
      <c r="A586" s="91">
        <v>585</v>
      </c>
      <c r="B586" s="91" t="s">
        <v>39</v>
      </c>
      <c r="C586" s="92" t="s">
        <v>5195</v>
      </c>
      <c r="D586" s="92" t="s">
        <v>671</v>
      </c>
      <c r="E586" s="92" t="s">
        <v>5196</v>
      </c>
      <c r="F586" s="92" t="s">
        <v>5197</v>
      </c>
      <c r="G586" s="92" t="s">
        <v>4</v>
      </c>
      <c r="H586" s="92" t="s">
        <v>5198</v>
      </c>
      <c r="I586" s="92" t="s">
        <v>5199</v>
      </c>
      <c r="J586" s="92"/>
      <c r="K586" s="92"/>
      <c r="L586" s="92" t="s">
        <v>5200</v>
      </c>
      <c r="M586" s="92" t="s">
        <v>5201</v>
      </c>
      <c r="N586" s="92" t="s">
        <v>666</v>
      </c>
      <c r="O586" s="92" t="s">
        <v>16</v>
      </c>
      <c r="P586" s="92" t="s">
        <v>153</v>
      </c>
      <c r="Q586" s="92" t="s">
        <v>5202</v>
      </c>
      <c r="R586" s="93" t="s">
        <v>23</v>
      </c>
      <c r="S586" s="93">
        <v>323949</v>
      </c>
      <c r="T586" s="90" t="s">
        <v>41</v>
      </c>
      <c r="U586" s="90" t="str">
        <f>VLOOKUP(I586,'[1]Removal Report'!$G$2:$I$1306,2,0)</f>
        <v>10-Jan-2026</v>
      </c>
      <c r="V586" s="90" t="str">
        <f>VLOOKUP(I586,'[1]Removal Report'!$G$2:$I$1306,3,0)</f>
        <v>SAIF.MALIK</v>
      </c>
    </row>
    <row r="587" spans="1:22">
      <c r="A587" s="91">
        <v>586</v>
      </c>
      <c r="B587" s="91" t="s">
        <v>39</v>
      </c>
      <c r="C587" s="92" t="s">
        <v>5203</v>
      </c>
      <c r="D587" s="92" t="s">
        <v>682</v>
      </c>
      <c r="E587" s="92" t="s">
        <v>5204</v>
      </c>
      <c r="F587" s="92" t="s">
        <v>380</v>
      </c>
      <c r="G587" s="92" t="s">
        <v>7</v>
      </c>
      <c r="H587" s="92" t="s">
        <v>5205</v>
      </c>
      <c r="I587" s="92" t="s">
        <v>5206</v>
      </c>
      <c r="J587" s="92"/>
      <c r="K587" s="92"/>
      <c r="L587" s="92" t="s">
        <v>5207</v>
      </c>
      <c r="M587" s="92" t="s">
        <v>5208</v>
      </c>
      <c r="N587" s="92" t="s">
        <v>666</v>
      </c>
      <c r="O587" s="92" t="s">
        <v>16</v>
      </c>
      <c r="P587" s="92" t="s">
        <v>153</v>
      </c>
      <c r="Q587" s="92" t="s">
        <v>5209</v>
      </c>
      <c r="R587" s="93" t="s">
        <v>23</v>
      </c>
      <c r="S587" s="93">
        <v>276908</v>
      </c>
      <c r="T587" s="90" t="s">
        <v>41</v>
      </c>
      <c r="U587" s="90" t="str">
        <f>VLOOKUP(I587,'[1]Removal Report'!$G$2:$I$1306,2,0)</f>
        <v>31-Jan-2026</v>
      </c>
      <c r="V587" s="90" t="str">
        <f>VLOOKUP(I587,'[1]Removal Report'!$G$2:$I$1306,3,0)</f>
        <v>SAIF.MALIK</v>
      </c>
    </row>
    <row r="588" spans="1:22">
      <c r="A588" s="91">
        <v>587</v>
      </c>
      <c r="B588" s="91" t="s">
        <v>39</v>
      </c>
      <c r="C588" s="92" t="s">
        <v>5210</v>
      </c>
      <c r="D588" s="92" t="s">
        <v>671</v>
      </c>
      <c r="E588" s="92" t="s">
        <v>5211</v>
      </c>
      <c r="F588" s="92" t="s">
        <v>5212</v>
      </c>
      <c r="G588" s="92" t="s">
        <v>10</v>
      </c>
      <c r="H588" s="92" t="s">
        <v>5213</v>
      </c>
      <c r="I588" s="92" t="s">
        <v>5214</v>
      </c>
      <c r="J588" s="92"/>
      <c r="K588" s="92"/>
      <c r="L588" s="92" t="s">
        <v>1692</v>
      </c>
      <c r="M588" s="92" t="s">
        <v>5215</v>
      </c>
      <c r="N588" s="92" t="s">
        <v>813</v>
      </c>
      <c r="O588" s="92" t="s">
        <v>998</v>
      </c>
      <c r="P588" s="92" t="s">
        <v>153</v>
      </c>
      <c r="Q588" s="92" t="s">
        <v>5216</v>
      </c>
      <c r="R588" s="93" t="s">
        <v>23</v>
      </c>
      <c r="S588" s="93">
        <v>143855</v>
      </c>
      <c r="T588" s="90" t="s">
        <v>41</v>
      </c>
      <c r="U588" s="90" t="str">
        <f>VLOOKUP(I588,'[1]Removal Report'!$G$2:$I$1306,2,0)</f>
        <v>26-Jan-2026</v>
      </c>
      <c r="V588" s="90" t="str">
        <f>VLOOKUP(I588,'[1]Removal Report'!$G$2:$I$1306,3,0)</f>
        <v>SAIF.MALIK</v>
      </c>
    </row>
    <row r="589" spans="1:22">
      <c r="A589" s="91">
        <v>588</v>
      </c>
      <c r="B589" s="91" t="s">
        <v>39</v>
      </c>
      <c r="C589" s="92" t="s">
        <v>5217</v>
      </c>
      <c r="D589" s="92" t="s">
        <v>659</v>
      </c>
      <c r="E589" s="92" t="s">
        <v>5218</v>
      </c>
      <c r="F589" s="92" t="s">
        <v>5219</v>
      </c>
      <c r="G589" s="92" t="s">
        <v>18</v>
      </c>
      <c r="H589" s="92" t="s">
        <v>5220</v>
      </c>
      <c r="I589" s="92" t="s">
        <v>5221</v>
      </c>
      <c r="J589" s="92"/>
      <c r="K589" s="92"/>
      <c r="L589" s="92" t="s">
        <v>1429</v>
      </c>
      <c r="M589" s="92" t="s">
        <v>5222</v>
      </c>
      <c r="N589" s="92" t="s">
        <v>691</v>
      </c>
      <c r="O589" s="92" t="s">
        <v>16</v>
      </c>
      <c r="P589" s="92" t="s">
        <v>153</v>
      </c>
      <c r="Q589" s="92" t="s">
        <v>5223</v>
      </c>
      <c r="R589" s="93" t="s">
        <v>23</v>
      </c>
      <c r="S589" s="93">
        <v>319150</v>
      </c>
      <c r="T589" s="90" t="s">
        <v>41</v>
      </c>
      <c r="U589" s="90" t="str">
        <f>VLOOKUP(I589,'[1]Removal Report'!$G$2:$I$1306,2,0)</f>
        <v>12-Jan-2026</v>
      </c>
      <c r="V589" s="90" t="str">
        <f>VLOOKUP(I589,'[1]Removal Report'!$G$2:$I$1306,3,0)</f>
        <v>SAIF.MALIK</v>
      </c>
    </row>
    <row r="590" spans="1:22">
      <c r="A590" s="91">
        <v>589</v>
      </c>
      <c r="B590" s="91" t="s">
        <v>39</v>
      </c>
      <c r="C590" s="92" t="s">
        <v>5224</v>
      </c>
      <c r="D590" s="92" t="s">
        <v>659</v>
      </c>
      <c r="E590" s="92" t="s">
        <v>5225</v>
      </c>
      <c r="F590" s="92" t="s">
        <v>5226</v>
      </c>
      <c r="G590" s="92" t="s">
        <v>28</v>
      </c>
      <c r="H590" s="92" t="s">
        <v>5227</v>
      </c>
      <c r="I590" s="92" t="s">
        <v>5228</v>
      </c>
      <c r="J590" s="92"/>
      <c r="K590" s="92"/>
      <c r="L590" s="92" t="s">
        <v>5229</v>
      </c>
      <c r="M590" s="92" t="s">
        <v>5230</v>
      </c>
      <c r="N590" s="92" t="s">
        <v>813</v>
      </c>
      <c r="O590" s="92" t="s">
        <v>16</v>
      </c>
      <c r="P590" s="92" t="s">
        <v>153</v>
      </c>
      <c r="Q590" s="92" t="s">
        <v>5231</v>
      </c>
      <c r="R590" s="93" t="s">
        <v>23</v>
      </c>
      <c r="S590" s="93">
        <v>329361</v>
      </c>
      <c r="T590" s="90" t="s">
        <v>41</v>
      </c>
      <c r="U590" s="90" t="str">
        <f>VLOOKUP(I590,'[1]Removal Report'!$G$2:$I$1306,2,0)</f>
        <v>2-Jan-2026</v>
      </c>
      <c r="V590" s="90" t="str">
        <f>VLOOKUP(I590,'[1]Removal Report'!$G$2:$I$1306,3,0)</f>
        <v>SAIF.MALIK</v>
      </c>
    </row>
    <row r="591" spans="1:22">
      <c r="A591" s="91">
        <v>590</v>
      </c>
      <c r="B591" s="91" t="s">
        <v>39</v>
      </c>
      <c r="C591" s="92" t="s">
        <v>5232</v>
      </c>
      <c r="D591" s="92" t="s">
        <v>671</v>
      </c>
      <c r="E591" s="92" t="s">
        <v>5233</v>
      </c>
      <c r="F591" s="92" t="s">
        <v>5234</v>
      </c>
      <c r="G591" s="92" t="s">
        <v>4</v>
      </c>
      <c r="H591" s="92" t="s">
        <v>5235</v>
      </c>
      <c r="I591" s="92" t="s">
        <v>5236</v>
      </c>
      <c r="J591" s="92"/>
      <c r="K591" s="92"/>
      <c r="L591" s="92" t="s">
        <v>5237</v>
      </c>
      <c r="M591" s="92" t="s">
        <v>5238</v>
      </c>
      <c r="N591" s="92" t="s">
        <v>893</v>
      </c>
      <c r="O591" s="92" t="s">
        <v>1260</v>
      </c>
      <c r="P591" s="92" t="s">
        <v>153</v>
      </c>
      <c r="Q591" s="92" t="s">
        <v>5239</v>
      </c>
      <c r="R591" s="93" t="s">
        <v>23</v>
      </c>
      <c r="S591" s="93">
        <v>170088</v>
      </c>
      <c r="T591" s="90" t="s">
        <v>41</v>
      </c>
      <c r="U591" s="90" t="str">
        <f>VLOOKUP(I591,'[1]Removal Report'!$G$2:$I$1306,2,0)</f>
        <v>3-Jan-2026</v>
      </c>
      <c r="V591" s="90" t="str">
        <f>VLOOKUP(I591,'[1]Removal Report'!$G$2:$I$1306,3,0)</f>
        <v>SAIF.MALIK</v>
      </c>
    </row>
    <row r="592" spans="1:22">
      <c r="A592" s="91">
        <v>591</v>
      </c>
      <c r="B592" s="91" t="s">
        <v>39</v>
      </c>
      <c r="C592" s="92" t="s">
        <v>5240</v>
      </c>
      <c r="D592" s="92" t="s">
        <v>671</v>
      </c>
      <c r="E592" s="92" t="s">
        <v>5241</v>
      </c>
      <c r="F592" s="92" t="s">
        <v>5242</v>
      </c>
      <c r="G592" s="92" t="s">
        <v>13</v>
      </c>
      <c r="H592" s="92" t="s">
        <v>5243</v>
      </c>
      <c r="I592" s="92" t="s">
        <v>5244</v>
      </c>
      <c r="J592" s="92"/>
      <c r="K592" s="92"/>
      <c r="L592" s="92" t="s">
        <v>4695</v>
      </c>
      <c r="M592" s="92" t="s">
        <v>5245</v>
      </c>
      <c r="N592" s="92" t="s">
        <v>2408</v>
      </c>
      <c r="O592" s="92" t="s">
        <v>16</v>
      </c>
      <c r="P592" s="92" t="s">
        <v>153</v>
      </c>
      <c r="Q592" s="92" t="s">
        <v>5246</v>
      </c>
      <c r="R592" s="93" t="s">
        <v>23</v>
      </c>
      <c r="S592" s="93">
        <v>201210</v>
      </c>
      <c r="T592" s="90" t="s">
        <v>41</v>
      </c>
      <c r="U592" s="90" t="str">
        <f>VLOOKUP(I592,'[1]Removal Report'!$G$2:$I$1306,2,0)</f>
        <v>20-Jan-2026</v>
      </c>
      <c r="V592" s="90" t="str">
        <f>VLOOKUP(I592,'[1]Removal Report'!$G$2:$I$1306,3,0)</f>
        <v>SAIF.MALIK</v>
      </c>
    </row>
    <row r="593" spans="1:22">
      <c r="A593" s="91">
        <v>592</v>
      </c>
      <c r="B593" s="91" t="s">
        <v>39</v>
      </c>
      <c r="C593" s="92" t="s">
        <v>5247</v>
      </c>
      <c r="D593" s="92" t="s">
        <v>659</v>
      </c>
      <c r="E593" s="92" t="s">
        <v>5248</v>
      </c>
      <c r="F593" s="92" t="s">
        <v>5249</v>
      </c>
      <c r="G593" s="92" t="s">
        <v>4</v>
      </c>
      <c r="H593" s="92" t="s">
        <v>5250</v>
      </c>
      <c r="I593" s="92" t="s">
        <v>5251</v>
      </c>
      <c r="J593" s="92"/>
      <c r="K593" s="92"/>
      <c r="L593" s="92" t="s">
        <v>5252</v>
      </c>
      <c r="M593" s="92" t="s">
        <v>5253</v>
      </c>
      <c r="N593" s="92" t="s">
        <v>1024</v>
      </c>
      <c r="O593" s="92" t="s">
        <v>5254</v>
      </c>
      <c r="P593" s="92" t="s">
        <v>153</v>
      </c>
      <c r="Q593" s="92" t="s">
        <v>5255</v>
      </c>
      <c r="R593" s="93" t="s">
        <v>23</v>
      </c>
      <c r="S593" s="93">
        <v>320277</v>
      </c>
      <c r="T593" s="90" t="s">
        <v>41</v>
      </c>
      <c r="U593" s="90" t="str">
        <f>VLOOKUP(I593,'[1]Removal Report'!$G$2:$I$1306,2,0)</f>
        <v>1-Jan-2026</v>
      </c>
      <c r="V593" s="90" t="str">
        <f>VLOOKUP(I593,'[1]Removal Report'!$G$2:$I$1306,3,0)</f>
        <v>SAIF.MALIK</v>
      </c>
    </row>
    <row r="594" spans="1:22">
      <c r="A594" s="91">
        <v>593</v>
      </c>
      <c r="B594" s="91" t="s">
        <v>39</v>
      </c>
      <c r="C594" s="92" t="s">
        <v>5256</v>
      </c>
      <c r="D594" s="92" t="s">
        <v>1263</v>
      </c>
      <c r="E594" s="92" t="s">
        <v>5257</v>
      </c>
      <c r="F594" s="92" t="s">
        <v>5258</v>
      </c>
      <c r="G594" s="92" t="s">
        <v>10</v>
      </c>
      <c r="H594" s="92" t="s">
        <v>5259</v>
      </c>
      <c r="I594" s="92" t="s">
        <v>5257</v>
      </c>
      <c r="J594" s="92"/>
      <c r="K594" s="92"/>
      <c r="L594" s="92" t="s">
        <v>1385</v>
      </c>
      <c r="M594" s="92" t="s">
        <v>5260</v>
      </c>
      <c r="N594" s="92" t="s">
        <v>666</v>
      </c>
      <c r="O594" s="92" t="s">
        <v>16</v>
      </c>
      <c r="P594" s="92" t="s">
        <v>153</v>
      </c>
      <c r="Q594" s="92" t="s">
        <v>5261</v>
      </c>
      <c r="R594" s="93" t="s">
        <v>23</v>
      </c>
      <c r="S594" s="93">
        <v>347625</v>
      </c>
      <c r="T594" s="90" t="s">
        <v>41</v>
      </c>
      <c r="U594" s="90" t="str">
        <f>VLOOKUP(I594,'[1]Removal Report'!$G$2:$I$1306,2,0)</f>
        <v>30-Jan-2026</v>
      </c>
      <c r="V594" s="90" t="str">
        <f>VLOOKUP(I594,'[1]Removal Report'!$G$2:$I$1306,3,0)</f>
        <v>SAIF.MALIK</v>
      </c>
    </row>
    <row r="595" spans="1:22">
      <c r="A595" s="91">
        <v>594</v>
      </c>
      <c r="B595" s="91" t="s">
        <v>39</v>
      </c>
      <c r="C595" s="92" t="s">
        <v>5262</v>
      </c>
      <c r="D595" s="92" t="s">
        <v>682</v>
      </c>
      <c r="E595" s="92" t="s">
        <v>5263</v>
      </c>
      <c r="F595" s="92" t="s">
        <v>5264</v>
      </c>
      <c r="G595" s="92" t="s">
        <v>7</v>
      </c>
      <c r="H595" s="92" t="s">
        <v>5265</v>
      </c>
      <c r="I595" s="92" t="s">
        <v>5266</v>
      </c>
      <c r="J595" s="92"/>
      <c r="K595" s="92"/>
      <c r="L595" s="92" t="s">
        <v>5267</v>
      </c>
      <c r="M595" s="92" t="s">
        <v>5268</v>
      </c>
      <c r="N595" s="92" t="s">
        <v>666</v>
      </c>
      <c r="O595" s="92" t="s">
        <v>16</v>
      </c>
      <c r="P595" s="92" t="s">
        <v>153</v>
      </c>
      <c r="Q595" s="92" t="s">
        <v>5269</v>
      </c>
      <c r="R595" s="93" t="s">
        <v>23</v>
      </c>
      <c r="S595" s="93">
        <v>271026</v>
      </c>
      <c r="T595" s="90" t="s">
        <v>41</v>
      </c>
      <c r="U595" s="90" t="str">
        <f>VLOOKUP(I595,'[1]Removal Report'!$G$2:$I$1306,2,0)</f>
        <v>1-Jan-2026</v>
      </c>
      <c r="V595" s="90" t="str">
        <f>VLOOKUP(I595,'[1]Removal Report'!$G$2:$I$1306,3,0)</f>
        <v>SAIF.MALIK</v>
      </c>
    </row>
    <row r="596" spans="1:22">
      <c r="A596" s="91">
        <v>595</v>
      </c>
      <c r="B596" s="91" t="s">
        <v>39</v>
      </c>
      <c r="C596" s="92" t="s">
        <v>5270</v>
      </c>
      <c r="D596" s="92" t="s">
        <v>777</v>
      </c>
      <c r="E596" s="92" t="s">
        <v>5271</v>
      </c>
      <c r="F596" s="92" t="s">
        <v>5272</v>
      </c>
      <c r="G596" s="92" t="s">
        <v>13</v>
      </c>
      <c r="H596" s="92" t="s">
        <v>5273</v>
      </c>
      <c r="I596" s="92" t="s">
        <v>5274</v>
      </c>
      <c r="J596" s="92"/>
      <c r="K596" s="92"/>
      <c r="L596" s="92" t="s">
        <v>5275</v>
      </c>
      <c r="M596" s="92" t="s">
        <v>5275</v>
      </c>
      <c r="N596" s="92" t="s">
        <v>666</v>
      </c>
      <c r="O596" s="92" t="s">
        <v>16</v>
      </c>
      <c r="P596" s="92" t="s">
        <v>153</v>
      </c>
      <c r="Q596" s="92" t="s">
        <v>5276</v>
      </c>
      <c r="R596" s="93" t="s">
        <v>23</v>
      </c>
      <c r="S596" s="93">
        <v>295965</v>
      </c>
      <c r="T596" s="90" t="s">
        <v>41</v>
      </c>
      <c r="U596" s="90" t="str">
        <f>VLOOKUP(I596,'[1]Removal Report'!$G$2:$I$1306,2,0)</f>
        <v>22-Jan-2026</v>
      </c>
      <c r="V596" s="90" t="str">
        <f>VLOOKUP(I596,'[1]Removal Report'!$G$2:$I$1306,3,0)</f>
        <v>SAIF.MALIK</v>
      </c>
    </row>
    <row r="597" spans="1:22">
      <c r="A597" s="91">
        <v>596</v>
      </c>
      <c r="B597" s="91" t="s">
        <v>39</v>
      </c>
      <c r="C597" s="92" t="s">
        <v>5277</v>
      </c>
      <c r="D597" s="92" t="s">
        <v>682</v>
      </c>
      <c r="E597" s="92" t="s">
        <v>5278</v>
      </c>
      <c r="F597" s="92" t="s">
        <v>5279</v>
      </c>
      <c r="G597" s="92" t="s">
        <v>22</v>
      </c>
      <c r="H597" s="92" t="s">
        <v>5280</v>
      </c>
      <c r="I597" s="92" t="s">
        <v>5281</v>
      </c>
      <c r="J597" s="92"/>
      <c r="K597" s="92"/>
      <c r="L597" s="92" t="s">
        <v>5282</v>
      </c>
      <c r="M597" s="92" t="s">
        <v>4635</v>
      </c>
      <c r="N597" s="92" t="s">
        <v>666</v>
      </c>
      <c r="O597" s="92" t="s">
        <v>16</v>
      </c>
      <c r="P597" s="92" t="s">
        <v>153</v>
      </c>
      <c r="Q597" s="92" t="s">
        <v>5283</v>
      </c>
      <c r="R597" s="93" t="s">
        <v>23</v>
      </c>
      <c r="S597" s="93">
        <v>348583</v>
      </c>
      <c r="T597" s="90" t="s">
        <v>41</v>
      </c>
      <c r="U597" s="90" t="str">
        <f>VLOOKUP(I597,'[1]Removal Report'!$G$2:$I$1306,2,0)</f>
        <v>1-Jan-2026</v>
      </c>
      <c r="V597" s="90" t="str">
        <f>VLOOKUP(I597,'[1]Removal Report'!$G$2:$I$1306,3,0)</f>
        <v>SAIF.MALIK</v>
      </c>
    </row>
    <row r="598" spans="1:22">
      <c r="A598" s="91">
        <v>597</v>
      </c>
      <c r="B598" s="91" t="s">
        <v>39</v>
      </c>
      <c r="C598" s="92" t="s">
        <v>5284</v>
      </c>
      <c r="D598" s="92" t="s">
        <v>682</v>
      </c>
      <c r="E598" s="92" t="s">
        <v>5285</v>
      </c>
      <c r="F598" s="92" t="s">
        <v>5286</v>
      </c>
      <c r="G598" s="92" t="s">
        <v>4</v>
      </c>
      <c r="H598" s="92" t="s">
        <v>5287</v>
      </c>
      <c r="I598" s="92" t="s">
        <v>5288</v>
      </c>
      <c r="J598" s="92"/>
      <c r="K598" s="92"/>
      <c r="L598" s="92" t="s">
        <v>5282</v>
      </c>
      <c r="M598" s="92" t="s">
        <v>5289</v>
      </c>
      <c r="N598" s="92" t="s">
        <v>4568</v>
      </c>
      <c r="O598" s="92" t="s">
        <v>16</v>
      </c>
      <c r="P598" s="92" t="s">
        <v>153</v>
      </c>
      <c r="Q598" s="92" t="s">
        <v>5290</v>
      </c>
      <c r="R598" s="93" t="s">
        <v>23</v>
      </c>
      <c r="S598" s="93">
        <v>329451</v>
      </c>
      <c r="T598" s="90" t="s">
        <v>41</v>
      </c>
      <c r="U598" s="90" t="str">
        <f>VLOOKUP(I598,'[1]Removal Report'!$G$2:$I$1306,2,0)</f>
        <v>1-Jan-2026</v>
      </c>
      <c r="V598" s="90" t="str">
        <f>VLOOKUP(I598,'[1]Removal Report'!$G$2:$I$1306,3,0)</f>
        <v>SAIF.MALIK</v>
      </c>
    </row>
    <row r="599" spans="1:22">
      <c r="A599" s="91">
        <v>598</v>
      </c>
      <c r="B599" s="91" t="s">
        <v>39</v>
      </c>
      <c r="C599" s="92" t="s">
        <v>5291</v>
      </c>
      <c r="D599" s="92" t="s">
        <v>671</v>
      </c>
      <c r="E599" s="92" t="s">
        <v>5292</v>
      </c>
      <c r="F599" s="92" t="s">
        <v>5293</v>
      </c>
      <c r="G599" s="92" t="s">
        <v>10</v>
      </c>
      <c r="H599" s="92" t="s">
        <v>5294</v>
      </c>
      <c r="I599" s="92" t="s">
        <v>5295</v>
      </c>
      <c r="J599" s="92"/>
      <c r="K599" s="92"/>
      <c r="L599" s="92" t="s">
        <v>5296</v>
      </c>
      <c r="M599" s="92" t="s">
        <v>5297</v>
      </c>
      <c r="N599" s="92" t="s">
        <v>813</v>
      </c>
      <c r="O599" s="92" t="s">
        <v>16</v>
      </c>
      <c r="P599" s="92" t="s">
        <v>153</v>
      </c>
      <c r="Q599" s="92" t="s">
        <v>5298</v>
      </c>
      <c r="R599" s="93" t="s">
        <v>23</v>
      </c>
      <c r="S599" s="93">
        <v>251371</v>
      </c>
      <c r="T599" s="90" t="s">
        <v>41</v>
      </c>
      <c r="U599" s="90" t="str">
        <f>VLOOKUP(I599,'[1]Removal Report'!$G$2:$I$1306,2,0)</f>
        <v>29-Jan-2026</v>
      </c>
      <c r="V599" s="90" t="str">
        <f>VLOOKUP(I599,'[1]Removal Report'!$G$2:$I$1306,3,0)</f>
        <v>SAIF.MALIK</v>
      </c>
    </row>
    <row r="600" spans="1:22">
      <c r="A600" s="91">
        <v>599</v>
      </c>
      <c r="B600" s="91" t="s">
        <v>39</v>
      </c>
      <c r="C600" s="92" t="s">
        <v>5299</v>
      </c>
      <c r="D600" s="92" t="s">
        <v>1263</v>
      </c>
      <c r="E600" s="92" t="s">
        <v>5300</v>
      </c>
      <c r="F600" s="92" t="s">
        <v>5301</v>
      </c>
      <c r="G600" s="92" t="s">
        <v>4</v>
      </c>
      <c r="H600" s="92" t="s">
        <v>5302</v>
      </c>
      <c r="I600" s="92" t="s">
        <v>5303</v>
      </c>
      <c r="J600" s="92"/>
      <c r="K600" s="92"/>
      <c r="L600" s="92" t="s">
        <v>5304</v>
      </c>
      <c r="M600" s="92" t="s">
        <v>5305</v>
      </c>
      <c r="N600" s="92" t="s">
        <v>666</v>
      </c>
      <c r="O600" s="92" t="s">
        <v>16</v>
      </c>
      <c r="P600" s="92" t="s">
        <v>153</v>
      </c>
      <c r="Q600" s="92" t="s">
        <v>5306</v>
      </c>
      <c r="R600" s="93" t="s">
        <v>23</v>
      </c>
      <c r="S600" s="93">
        <v>347403</v>
      </c>
      <c r="T600" s="90" t="s">
        <v>41</v>
      </c>
      <c r="U600" s="90" t="str">
        <f>VLOOKUP(I600,'[1]Removal Report'!$G$2:$I$1306,2,0)</f>
        <v>28-Jan-2026</v>
      </c>
      <c r="V600" s="90" t="str">
        <f>VLOOKUP(I600,'[1]Removal Report'!$G$2:$I$1306,3,0)</f>
        <v>SAIF.MALIK</v>
      </c>
    </row>
    <row r="601" spans="1:22">
      <c r="A601" s="91">
        <v>600</v>
      </c>
      <c r="B601" s="91" t="s">
        <v>39</v>
      </c>
      <c r="C601" s="92" t="s">
        <v>5307</v>
      </c>
      <c r="D601" s="92" t="s">
        <v>682</v>
      </c>
      <c r="E601" s="92" t="s">
        <v>645</v>
      </c>
      <c r="F601" s="92" t="s">
        <v>2106</v>
      </c>
      <c r="G601" s="92" t="s">
        <v>10</v>
      </c>
      <c r="H601" s="92" t="s">
        <v>5308</v>
      </c>
      <c r="I601" s="92" t="s">
        <v>5309</v>
      </c>
      <c r="J601" s="92"/>
      <c r="K601" s="92"/>
      <c r="L601" s="92" t="s">
        <v>5310</v>
      </c>
      <c r="M601" s="92" t="s">
        <v>5311</v>
      </c>
      <c r="N601" s="92" t="s">
        <v>733</v>
      </c>
      <c r="O601" s="92" t="s">
        <v>16</v>
      </c>
      <c r="P601" s="92" t="s">
        <v>153</v>
      </c>
      <c r="Q601" s="92" t="s">
        <v>5312</v>
      </c>
      <c r="R601" s="93" t="s">
        <v>23</v>
      </c>
      <c r="S601" s="93">
        <v>312397</v>
      </c>
      <c r="T601" s="90" t="s">
        <v>41</v>
      </c>
      <c r="U601" s="90" t="str">
        <f>VLOOKUP(I601,'[1]Removal Report'!$G$2:$I$1306,2,0)</f>
        <v>30-Jan-2026</v>
      </c>
      <c r="V601" s="90" t="str">
        <f>VLOOKUP(I601,'[1]Removal Report'!$G$2:$I$1306,3,0)</f>
        <v>SAIF.MALIK</v>
      </c>
    </row>
    <row r="602" spans="1:22">
      <c r="A602" s="91">
        <v>601</v>
      </c>
      <c r="B602" s="91" t="s">
        <v>39</v>
      </c>
      <c r="C602" s="92" t="s">
        <v>5313</v>
      </c>
      <c r="D602" s="92" t="s">
        <v>659</v>
      </c>
      <c r="E602" s="92" t="s">
        <v>5314</v>
      </c>
      <c r="F602" s="92" t="s">
        <v>5315</v>
      </c>
      <c r="G602" s="92" t="s">
        <v>4</v>
      </c>
      <c r="H602" s="92" t="s">
        <v>5316</v>
      </c>
      <c r="I602" s="92" t="s">
        <v>5317</v>
      </c>
      <c r="J602" s="92"/>
      <c r="K602" s="92"/>
      <c r="L602" s="92" t="s">
        <v>5318</v>
      </c>
      <c r="M602" s="92" t="s">
        <v>2488</v>
      </c>
      <c r="N602" s="92" t="s">
        <v>733</v>
      </c>
      <c r="O602" s="92" t="s">
        <v>16</v>
      </c>
      <c r="P602" s="92" t="s">
        <v>153</v>
      </c>
      <c r="Q602" s="92" t="s">
        <v>5319</v>
      </c>
      <c r="R602" s="93" t="s">
        <v>23</v>
      </c>
      <c r="S602" s="93">
        <v>344524</v>
      </c>
      <c r="T602" s="90" t="s">
        <v>41</v>
      </c>
      <c r="U602" s="90" t="str">
        <f>VLOOKUP(I602,'[1]Removal Report'!$G$2:$I$1306,2,0)</f>
        <v>26-Jan-2026</v>
      </c>
      <c r="V602" s="90" t="str">
        <f>VLOOKUP(I602,'[1]Removal Report'!$G$2:$I$1306,3,0)</f>
        <v>SAIF.MALIK</v>
      </c>
    </row>
    <row r="603" spans="1:22">
      <c r="A603" s="91">
        <v>602</v>
      </c>
      <c r="B603" s="91" t="s">
        <v>39</v>
      </c>
      <c r="C603" s="92" t="s">
        <v>5320</v>
      </c>
      <c r="D603" s="92" t="s">
        <v>767</v>
      </c>
      <c r="E603" s="92" t="s">
        <v>5321</v>
      </c>
      <c r="F603" s="92" t="s">
        <v>5322</v>
      </c>
      <c r="G603" s="92" t="s">
        <v>10</v>
      </c>
      <c r="H603" s="92" t="s">
        <v>5323</v>
      </c>
      <c r="I603" s="92" t="s">
        <v>5324</v>
      </c>
      <c r="J603" s="92"/>
      <c r="K603" s="92"/>
      <c r="L603" s="92" t="s">
        <v>5325</v>
      </c>
      <c r="M603" s="92" t="s">
        <v>5325</v>
      </c>
      <c r="N603" s="92" t="s">
        <v>666</v>
      </c>
      <c r="O603" s="92" t="s">
        <v>16</v>
      </c>
      <c r="P603" s="92" t="s">
        <v>153</v>
      </c>
      <c r="Q603" s="92" t="s">
        <v>5326</v>
      </c>
      <c r="R603" s="93" t="s">
        <v>23</v>
      </c>
      <c r="S603" s="93">
        <v>283921</v>
      </c>
      <c r="T603" s="90" t="s">
        <v>41</v>
      </c>
      <c r="U603" s="90" t="str">
        <f>VLOOKUP(I603,'[1]Removal Report'!$G$2:$I$1306,2,0)</f>
        <v>30-Jan-2026</v>
      </c>
      <c r="V603" s="90" t="str">
        <f>VLOOKUP(I603,'[1]Removal Report'!$G$2:$I$1306,3,0)</f>
        <v>SAIF.MALIK</v>
      </c>
    </row>
    <row r="604" spans="1:22">
      <c r="A604" s="91">
        <v>603</v>
      </c>
      <c r="B604" s="91" t="s">
        <v>39</v>
      </c>
      <c r="C604" s="92" t="s">
        <v>5327</v>
      </c>
      <c r="D604" s="92" t="s">
        <v>682</v>
      </c>
      <c r="E604" s="92" t="s">
        <v>5328</v>
      </c>
      <c r="F604" s="92" t="s">
        <v>5329</v>
      </c>
      <c r="G604" s="92" t="s">
        <v>4</v>
      </c>
      <c r="H604" s="92" t="s">
        <v>5330</v>
      </c>
      <c r="I604" s="92" t="s">
        <v>5331</v>
      </c>
      <c r="J604" s="92"/>
      <c r="K604" s="92"/>
      <c r="L604" s="92" t="s">
        <v>5332</v>
      </c>
      <c r="M604" s="92" t="s">
        <v>1839</v>
      </c>
      <c r="N604" s="92" t="s">
        <v>666</v>
      </c>
      <c r="O604" s="92" t="s">
        <v>16</v>
      </c>
      <c r="P604" s="92" t="s">
        <v>153</v>
      </c>
      <c r="Q604" s="92" t="s">
        <v>5333</v>
      </c>
      <c r="R604" s="93" t="s">
        <v>23</v>
      </c>
      <c r="S604" s="93">
        <v>270304</v>
      </c>
      <c r="T604" s="90" t="s">
        <v>41</v>
      </c>
      <c r="U604" s="90" t="str">
        <f>VLOOKUP(I604,'[1]Removal Report'!$G$2:$I$1306,2,0)</f>
        <v>30-Jan-2026</v>
      </c>
      <c r="V604" s="90" t="str">
        <f>VLOOKUP(I604,'[1]Removal Report'!$G$2:$I$1306,3,0)</f>
        <v>SAIF.MALIK</v>
      </c>
    </row>
    <row r="605" spans="1:22">
      <c r="A605" s="91">
        <v>604</v>
      </c>
      <c r="B605" s="91" t="s">
        <v>39</v>
      </c>
      <c r="C605" s="92" t="s">
        <v>5334</v>
      </c>
      <c r="D605" s="92" t="s">
        <v>682</v>
      </c>
      <c r="E605" s="92" t="s">
        <v>5335</v>
      </c>
      <c r="F605" s="92" t="s">
        <v>5336</v>
      </c>
      <c r="G605" s="92" t="s">
        <v>10</v>
      </c>
      <c r="H605" s="92" t="s">
        <v>5337</v>
      </c>
      <c r="I605" s="92" t="s">
        <v>5338</v>
      </c>
      <c r="J605" s="92"/>
      <c r="K605" s="92"/>
      <c r="L605" s="92" t="s">
        <v>5339</v>
      </c>
      <c r="M605" s="92" t="s">
        <v>5340</v>
      </c>
      <c r="N605" s="92" t="s">
        <v>666</v>
      </c>
      <c r="O605" s="92" t="s">
        <v>16</v>
      </c>
      <c r="P605" s="92" t="s">
        <v>153</v>
      </c>
      <c r="Q605" s="92" t="s">
        <v>5341</v>
      </c>
      <c r="R605" s="93" t="s">
        <v>23</v>
      </c>
      <c r="S605" s="93">
        <v>322495</v>
      </c>
      <c r="T605" s="90" t="s">
        <v>41</v>
      </c>
      <c r="U605" s="90" t="str">
        <f>VLOOKUP(I605,'[1]Removal Report'!$G$2:$I$1306,2,0)</f>
        <v>30-Jan-2026</v>
      </c>
      <c r="V605" s="90" t="str">
        <f>VLOOKUP(I605,'[1]Removal Report'!$G$2:$I$1306,3,0)</f>
        <v>SAIF.MALIK</v>
      </c>
    </row>
    <row r="606" spans="1:22">
      <c r="A606" s="91">
        <v>605</v>
      </c>
      <c r="B606" s="91" t="s">
        <v>39</v>
      </c>
      <c r="C606" s="92" t="s">
        <v>5342</v>
      </c>
      <c r="D606" s="92" t="s">
        <v>682</v>
      </c>
      <c r="E606" s="92" t="s">
        <v>5343</v>
      </c>
      <c r="F606" s="92" t="s">
        <v>5344</v>
      </c>
      <c r="G606" s="92" t="s">
        <v>10</v>
      </c>
      <c r="H606" s="92" t="s">
        <v>5345</v>
      </c>
      <c r="I606" s="92" t="s">
        <v>5346</v>
      </c>
      <c r="J606" s="92"/>
      <c r="K606" s="92"/>
      <c r="L606" s="92" t="s">
        <v>5347</v>
      </c>
      <c r="M606" s="92" t="s">
        <v>5347</v>
      </c>
      <c r="N606" s="92" t="s">
        <v>813</v>
      </c>
      <c r="O606" s="92" t="s">
        <v>16</v>
      </c>
      <c r="P606" s="92" t="s">
        <v>153</v>
      </c>
      <c r="Q606" s="92" t="s">
        <v>5348</v>
      </c>
      <c r="R606" s="93" t="s">
        <v>23</v>
      </c>
      <c r="S606" s="93">
        <v>326582</v>
      </c>
      <c r="T606" s="90" t="s">
        <v>41</v>
      </c>
      <c r="U606" s="90" t="str">
        <f>VLOOKUP(I606,'[1]Removal Report'!$G$2:$I$1306,2,0)</f>
        <v>30-Jan-2026</v>
      </c>
      <c r="V606" s="90" t="str">
        <f>VLOOKUP(I606,'[1]Removal Report'!$G$2:$I$1306,3,0)</f>
        <v>SAIF.MALIK</v>
      </c>
    </row>
    <row r="607" spans="1:22">
      <c r="A607" s="91">
        <v>606</v>
      </c>
      <c r="B607" s="91" t="s">
        <v>39</v>
      </c>
      <c r="C607" s="92" t="s">
        <v>5349</v>
      </c>
      <c r="D607" s="92" t="s">
        <v>682</v>
      </c>
      <c r="E607" s="92" t="s">
        <v>5350</v>
      </c>
      <c r="F607" s="92" t="s">
        <v>5351</v>
      </c>
      <c r="G607" s="92" t="s">
        <v>10</v>
      </c>
      <c r="H607" s="92" t="s">
        <v>5352</v>
      </c>
      <c r="I607" s="92" t="s">
        <v>5353</v>
      </c>
      <c r="J607" s="92"/>
      <c r="K607" s="92"/>
      <c r="L607" s="92" t="s">
        <v>5354</v>
      </c>
      <c r="M607" s="92" t="s">
        <v>5355</v>
      </c>
      <c r="N607" s="92" t="s">
        <v>733</v>
      </c>
      <c r="O607" s="92" t="s">
        <v>16</v>
      </c>
      <c r="P607" s="92" t="s">
        <v>153</v>
      </c>
      <c r="Q607" s="92" t="s">
        <v>5356</v>
      </c>
      <c r="R607" s="93" t="s">
        <v>23</v>
      </c>
      <c r="S607" s="93">
        <v>326989</v>
      </c>
      <c r="T607" s="90" t="s">
        <v>41</v>
      </c>
      <c r="U607" s="90" t="str">
        <f>VLOOKUP(I607,'[1]Removal Report'!$G$2:$I$1306,2,0)</f>
        <v>30-Jan-2026</v>
      </c>
      <c r="V607" s="90" t="str">
        <f>VLOOKUP(I607,'[1]Removal Report'!$G$2:$I$1306,3,0)</f>
        <v>SAIF.MALIK</v>
      </c>
    </row>
    <row r="608" spans="1:22">
      <c r="A608" s="91">
        <v>607</v>
      </c>
      <c r="B608" s="91" t="s">
        <v>39</v>
      </c>
      <c r="C608" s="92" t="s">
        <v>5357</v>
      </c>
      <c r="D608" s="92" t="s">
        <v>5358</v>
      </c>
      <c r="E608" s="92" t="s">
        <v>5359</v>
      </c>
      <c r="F608" s="92" t="s">
        <v>5360</v>
      </c>
      <c r="G608" s="92" t="s">
        <v>25</v>
      </c>
      <c r="H608" s="92" t="s">
        <v>5359</v>
      </c>
      <c r="I608" s="92" t="s">
        <v>5361</v>
      </c>
      <c r="J608" s="92"/>
      <c r="K608" s="92"/>
      <c r="L608" s="92" t="s">
        <v>5362</v>
      </c>
      <c r="M608" s="92" t="s">
        <v>5363</v>
      </c>
      <c r="N608" s="92" t="s">
        <v>764</v>
      </c>
      <c r="O608" s="92" t="s">
        <v>16</v>
      </c>
      <c r="P608" s="92" t="s">
        <v>153</v>
      </c>
      <c r="Q608" s="92" t="s">
        <v>5364</v>
      </c>
      <c r="R608" s="93" t="s">
        <v>23</v>
      </c>
      <c r="S608" s="93">
        <v>365118</v>
      </c>
      <c r="T608" s="90" t="s">
        <v>41</v>
      </c>
      <c r="U608" s="90" t="str">
        <f>VLOOKUP(I608,'[1]Removal Report'!$G$2:$I$1306,2,0)</f>
        <v>30-Jan-2026</v>
      </c>
      <c r="V608" s="90" t="str">
        <f>VLOOKUP(I608,'[1]Removal Report'!$G$2:$I$1306,3,0)</f>
        <v>SAIF.MALIK</v>
      </c>
    </row>
    <row r="609" spans="1:22">
      <c r="A609" s="91">
        <v>608</v>
      </c>
      <c r="B609" s="91" t="s">
        <v>39</v>
      </c>
      <c r="C609" s="92" t="s">
        <v>5365</v>
      </c>
      <c r="D609" s="92" t="s">
        <v>671</v>
      </c>
      <c r="E609" s="92" t="s">
        <v>5366</v>
      </c>
      <c r="F609" s="92" t="s">
        <v>5367</v>
      </c>
      <c r="G609" s="92" t="s">
        <v>29</v>
      </c>
      <c r="H609" s="92" t="s">
        <v>5368</v>
      </c>
      <c r="I609" s="92" t="s">
        <v>5369</v>
      </c>
      <c r="J609" s="92"/>
      <c r="K609" s="92"/>
      <c r="L609" s="92" t="s">
        <v>5370</v>
      </c>
      <c r="M609" s="92" t="s">
        <v>5370</v>
      </c>
      <c r="N609" s="92" t="s">
        <v>2408</v>
      </c>
      <c r="O609" s="92" t="s">
        <v>16</v>
      </c>
      <c r="P609" s="92" t="s">
        <v>153</v>
      </c>
      <c r="Q609" s="92" t="s">
        <v>5371</v>
      </c>
      <c r="R609" s="93" t="s">
        <v>23</v>
      </c>
      <c r="S609" s="93">
        <v>216002</v>
      </c>
      <c r="T609" s="90" t="s">
        <v>41</v>
      </c>
      <c r="U609" s="90" t="str">
        <f>VLOOKUP(I609,'[1]Removal Report'!$G$2:$I$1306,2,0)</f>
        <v>29-Jan-2026</v>
      </c>
      <c r="V609" s="90" t="str">
        <f>VLOOKUP(I609,'[1]Removal Report'!$G$2:$I$1306,3,0)</f>
        <v>SAIF.MALIK</v>
      </c>
    </row>
    <row r="610" spans="1:22">
      <c r="A610" s="91">
        <v>609</v>
      </c>
      <c r="B610" s="91" t="s">
        <v>39</v>
      </c>
      <c r="C610" s="92" t="s">
        <v>5372</v>
      </c>
      <c r="D610" s="92" t="s">
        <v>659</v>
      </c>
      <c r="E610" s="92" t="s">
        <v>5373</v>
      </c>
      <c r="F610" s="92" t="s">
        <v>5367</v>
      </c>
      <c r="G610" s="92" t="s">
        <v>29</v>
      </c>
      <c r="H610" s="92" t="s">
        <v>5374</v>
      </c>
      <c r="I610" s="92" t="s">
        <v>5375</v>
      </c>
      <c r="J610" s="92"/>
      <c r="K610" s="92"/>
      <c r="L610" s="92" t="s">
        <v>5376</v>
      </c>
      <c r="M610" s="92" t="s">
        <v>5377</v>
      </c>
      <c r="N610" s="92" t="s">
        <v>2408</v>
      </c>
      <c r="O610" s="92" t="s">
        <v>5378</v>
      </c>
      <c r="P610" s="92" t="s">
        <v>153</v>
      </c>
      <c r="Q610" s="92" t="s">
        <v>5371</v>
      </c>
      <c r="R610" s="93" t="s">
        <v>23</v>
      </c>
      <c r="S610" s="93">
        <v>216013</v>
      </c>
      <c r="T610" s="90" t="s">
        <v>41</v>
      </c>
      <c r="U610" s="90" t="str">
        <f>VLOOKUP(I610,'[1]Removal Report'!$G$2:$I$1306,2,0)</f>
        <v>29-Jan-2026</v>
      </c>
      <c r="V610" s="90" t="str">
        <f>VLOOKUP(I610,'[1]Removal Report'!$G$2:$I$1306,3,0)</f>
        <v>SAIF.MALIK</v>
      </c>
    </row>
    <row r="611" spans="1:22">
      <c r="A611" s="91">
        <v>610</v>
      </c>
      <c r="B611" s="91" t="s">
        <v>39</v>
      </c>
      <c r="C611" s="92" t="s">
        <v>5379</v>
      </c>
      <c r="D611" s="92" t="s">
        <v>659</v>
      </c>
      <c r="E611" s="92" t="s">
        <v>5380</v>
      </c>
      <c r="F611" s="92" t="s">
        <v>5381</v>
      </c>
      <c r="G611" s="92" t="s">
        <v>10</v>
      </c>
      <c r="H611" s="92" t="s">
        <v>5382</v>
      </c>
      <c r="I611" s="92" t="s">
        <v>5383</v>
      </c>
      <c r="J611" s="92"/>
      <c r="K611" s="92"/>
      <c r="L611" s="92" t="s">
        <v>5384</v>
      </c>
      <c r="M611" s="92" t="s">
        <v>5385</v>
      </c>
      <c r="N611" s="92" t="s">
        <v>713</v>
      </c>
      <c r="O611" s="92" t="s">
        <v>16</v>
      </c>
      <c r="P611" s="92" t="s">
        <v>153</v>
      </c>
      <c r="Q611" s="92" t="s">
        <v>5386</v>
      </c>
      <c r="R611" s="93" t="s">
        <v>23</v>
      </c>
      <c r="S611" s="93">
        <v>275468</v>
      </c>
      <c r="T611" s="90" t="s">
        <v>41</v>
      </c>
      <c r="U611" s="90" t="str">
        <f>VLOOKUP(I611,'[1]Removal Report'!$G$2:$I$1306,2,0)</f>
        <v>30-Jan-2026</v>
      </c>
      <c r="V611" s="90" t="str">
        <f>VLOOKUP(I611,'[1]Removal Report'!$G$2:$I$1306,3,0)</f>
        <v>SAIF.MALIK</v>
      </c>
    </row>
    <row r="612" spans="1:22">
      <c r="A612" s="91">
        <v>611</v>
      </c>
      <c r="B612" s="91" t="s">
        <v>39</v>
      </c>
      <c r="C612" s="92" t="s">
        <v>5387</v>
      </c>
      <c r="D612" s="92" t="s">
        <v>659</v>
      </c>
      <c r="E612" s="92" t="s">
        <v>5388</v>
      </c>
      <c r="F612" s="92" t="s">
        <v>5367</v>
      </c>
      <c r="G612" s="92" t="s">
        <v>29</v>
      </c>
      <c r="H612" s="92" t="s">
        <v>5389</v>
      </c>
      <c r="I612" s="92" t="s">
        <v>5390</v>
      </c>
      <c r="J612" s="92"/>
      <c r="K612" s="92"/>
      <c r="L612" s="92" t="s">
        <v>5376</v>
      </c>
      <c r="M612" s="92" t="s">
        <v>5391</v>
      </c>
      <c r="N612" s="92" t="s">
        <v>2408</v>
      </c>
      <c r="O612" s="92" t="s">
        <v>16</v>
      </c>
      <c r="P612" s="92" t="s">
        <v>153</v>
      </c>
      <c r="Q612" s="92" t="s">
        <v>5392</v>
      </c>
      <c r="R612" s="93" t="s">
        <v>23</v>
      </c>
      <c r="S612" s="93">
        <v>216000</v>
      </c>
      <c r="T612" s="90" t="s">
        <v>41</v>
      </c>
      <c r="U612" s="90" t="str">
        <f>VLOOKUP(I612,'[1]Removal Report'!$G$2:$I$1306,2,0)</f>
        <v>29-Jan-2026</v>
      </c>
      <c r="V612" s="90" t="str">
        <f>VLOOKUP(I612,'[1]Removal Report'!$G$2:$I$1306,3,0)</f>
        <v>SAIF.MALIK</v>
      </c>
    </row>
    <row r="613" spans="1:22">
      <c r="A613" s="91">
        <v>612</v>
      </c>
      <c r="B613" s="91" t="s">
        <v>39</v>
      </c>
      <c r="C613" s="92" t="s">
        <v>5393</v>
      </c>
      <c r="D613" s="92" t="s">
        <v>682</v>
      </c>
      <c r="E613" s="92" t="s">
        <v>5394</v>
      </c>
      <c r="F613" s="92" t="s">
        <v>5395</v>
      </c>
      <c r="G613" s="92" t="s">
        <v>22</v>
      </c>
      <c r="H613" s="92" t="s">
        <v>5396</v>
      </c>
      <c r="I613" s="92" t="s">
        <v>5397</v>
      </c>
      <c r="J613" s="92"/>
      <c r="K613" s="92"/>
      <c r="L613" s="92" t="s">
        <v>5377</v>
      </c>
      <c r="M613" s="92" t="s">
        <v>5398</v>
      </c>
      <c r="N613" s="92" t="s">
        <v>813</v>
      </c>
      <c r="O613" s="92" t="s">
        <v>16</v>
      </c>
      <c r="P613" s="92" t="s">
        <v>153</v>
      </c>
      <c r="Q613" s="92" t="s">
        <v>5399</v>
      </c>
      <c r="R613" s="93" t="s">
        <v>23</v>
      </c>
      <c r="S613" s="93">
        <v>327392</v>
      </c>
      <c r="T613" s="90" t="s">
        <v>41</v>
      </c>
      <c r="U613" s="90" t="str">
        <f>VLOOKUP(I613,'[1]Removal Report'!$G$2:$I$1306,2,0)</f>
        <v>29-Jan-2026</v>
      </c>
      <c r="V613" s="90" t="str">
        <f>VLOOKUP(I613,'[1]Removal Report'!$G$2:$I$1306,3,0)</f>
        <v>SAIF.MALIK</v>
      </c>
    </row>
    <row r="614" spans="1:22">
      <c r="A614" s="91">
        <v>613</v>
      </c>
      <c r="B614" s="91" t="s">
        <v>39</v>
      </c>
      <c r="C614" s="92" t="s">
        <v>5400</v>
      </c>
      <c r="D614" s="92" t="s">
        <v>1263</v>
      </c>
      <c r="E614" s="92" t="s">
        <v>5401</v>
      </c>
      <c r="F614" s="92" t="s">
        <v>5402</v>
      </c>
      <c r="G614" s="92" t="s">
        <v>10</v>
      </c>
      <c r="H614" s="92" t="s">
        <v>5403</v>
      </c>
      <c r="I614" s="92" t="s">
        <v>5404</v>
      </c>
      <c r="J614" s="92"/>
      <c r="K614" s="92"/>
      <c r="L614" s="92" t="s">
        <v>1967</v>
      </c>
      <c r="M614" s="92" t="s">
        <v>5405</v>
      </c>
      <c r="N614" s="92" t="s">
        <v>666</v>
      </c>
      <c r="O614" s="92" t="s">
        <v>16</v>
      </c>
      <c r="P614" s="92" t="s">
        <v>153</v>
      </c>
      <c r="Q614" s="92" t="s">
        <v>5406</v>
      </c>
      <c r="R614" s="93" t="s">
        <v>23</v>
      </c>
      <c r="S614" s="93">
        <v>323698</v>
      </c>
      <c r="T614" s="90" t="s">
        <v>41</v>
      </c>
      <c r="U614" s="90" t="str">
        <f>VLOOKUP(I614,'[1]Removal Report'!$G$2:$I$1306,2,0)</f>
        <v>30-Jan-2026</v>
      </c>
      <c r="V614" s="90" t="str">
        <f>VLOOKUP(I614,'[1]Removal Report'!$G$2:$I$1306,3,0)</f>
        <v>SAIF.MALIK</v>
      </c>
    </row>
    <row r="615" spans="1:22">
      <c r="A615" s="91">
        <v>614</v>
      </c>
      <c r="B615" s="91" t="s">
        <v>39</v>
      </c>
      <c r="C615" s="92" t="s">
        <v>5407</v>
      </c>
      <c r="D615" s="92" t="s">
        <v>767</v>
      </c>
      <c r="E615" s="92" t="s">
        <v>5408</v>
      </c>
      <c r="F615" s="92" t="s">
        <v>5409</v>
      </c>
      <c r="G615" s="92" t="s">
        <v>4</v>
      </c>
      <c r="H615" s="92" t="s">
        <v>5410</v>
      </c>
      <c r="I615" s="92" t="s">
        <v>5411</v>
      </c>
      <c r="J615" s="92"/>
      <c r="K615" s="92"/>
      <c r="L615" s="92" t="s">
        <v>5412</v>
      </c>
      <c r="M615" s="92" t="s">
        <v>5412</v>
      </c>
      <c r="N615" s="92" t="s">
        <v>691</v>
      </c>
      <c r="O615" s="92" t="s">
        <v>16</v>
      </c>
      <c r="P615" s="92" t="s">
        <v>153</v>
      </c>
      <c r="Q615" s="92" t="s">
        <v>5413</v>
      </c>
      <c r="R615" s="93" t="s">
        <v>23</v>
      </c>
      <c r="S615" s="93">
        <v>358395</v>
      </c>
      <c r="T615" s="90" t="s">
        <v>41</v>
      </c>
      <c r="U615" s="90" t="str">
        <f>VLOOKUP(I615,'[1]Removal Report'!$G$2:$I$1306,2,0)</f>
        <v>29-Jan-2026</v>
      </c>
      <c r="V615" s="90" t="str">
        <f>VLOOKUP(I615,'[1]Removal Report'!$G$2:$I$1306,3,0)</f>
        <v>SAIF.MALIK</v>
      </c>
    </row>
    <row r="616" spans="1:22">
      <c r="A616" s="91">
        <v>615</v>
      </c>
      <c r="B616" s="91" t="s">
        <v>39</v>
      </c>
      <c r="C616" s="92" t="s">
        <v>5414</v>
      </c>
      <c r="D616" s="92" t="s">
        <v>671</v>
      </c>
      <c r="E616" s="92" t="s">
        <v>5415</v>
      </c>
      <c r="F616" s="92" t="s">
        <v>241</v>
      </c>
      <c r="G616" s="92" t="s">
        <v>10</v>
      </c>
      <c r="H616" s="92" t="s">
        <v>5416</v>
      </c>
      <c r="I616" s="92" t="s">
        <v>5417</v>
      </c>
      <c r="J616" s="92"/>
      <c r="K616" s="92"/>
      <c r="L616" s="92" t="s">
        <v>5418</v>
      </c>
      <c r="M616" s="92" t="s">
        <v>5419</v>
      </c>
      <c r="N616" s="92" t="s">
        <v>3335</v>
      </c>
      <c r="O616" s="92" t="s">
        <v>16</v>
      </c>
      <c r="P616" s="92" t="s">
        <v>153</v>
      </c>
      <c r="Q616" s="92" t="s">
        <v>5420</v>
      </c>
      <c r="R616" s="93" t="s">
        <v>23</v>
      </c>
      <c r="S616" s="93">
        <v>205236</v>
      </c>
      <c r="T616" s="90" t="s">
        <v>41</v>
      </c>
      <c r="U616" s="90" t="str">
        <f>VLOOKUP(I616,'[1]Removal Report'!$G$2:$I$1306,2,0)</f>
        <v>30-Jan-2026</v>
      </c>
      <c r="V616" s="90" t="str">
        <f>VLOOKUP(I616,'[1]Removal Report'!$G$2:$I$1306,3,0)</f>
        <v>SAIF.MALIK</v>
      </c>
    </row>
    <row r="617" spans="1:22">
      <c r="A617" s="91">
        <v>616</v>
      </c>
      <c r="B617" s="91" t="s">
        <v>39</v>
      </c>
      <c r="C617" s="92" t="s">
        <v>5421</v>
      </c>
      <c r="D617" s="92" t="s">
        <v>671</v>
      </c>
      <c r="E617" s="92" t="s">
        <v>5422</v>
      </c>
      <c r="F617" s="92" t="s">
        <v>5423</v>
      </c>
      <c r="G617" s="92" t="s">
        <v>10</v>
      </c>
      <c r="H617" s="92" t="s">
        <v>5424</v>
      </c>
      <c r="I617" s="92" t="s">
        <v>5425</v>
      </c>
      <c r="J617" s="92"/>
      <c r="K617" s="92"/>
      <c r="L617" s="92" t="s">
        <v>5426</v>
      </c>
      <c r="M617" s="92" t="s">
        <v>5427</v>
      </c>
      <c r="N617" s="92" t="s">
        <v>813</v>
      </c>
      <c r="O617" s="92" t="s">
        <v>16</v>
      </c>
      <c r="P617" s="92" t="s">
        <v>153</v>
      </c>
      <c r="Q617" s="92" t="s">
        <v>5428</v>
      </c>
      <c r="R617" s="93" t="s">
        <v>23</v>
      </c>
      <c r="S617" s="93">
        <v>262997</v>
      </c>
      <c r="T617" s="90" t="s">
        <v>41</v>
      </c>
      <c r="U617" s="90" t="str">
        <f>VLOOKUP(I617,'[1]Removal Report'!$G$2:$I$1306,2,0)</f>
        <v>31-Jan-2026</v>
      </c>
      <c r="V617" s="90" t="str">
        <f>VLOOKUP(I617,'[1]Removal Report'!$G$2:$I$1306,3,0)</f>
        <v>SAIF.MALIK</v>
      </c>
    </row>
    <row r="618" spans="1:22">
      <c r="A618" s="91">
        <v>617</v>
      </c>
      <c r="B618" s="91" t="s">
        <v>39</v>
      </c>
      <c r="C618" s="92" t="s">
        <v>5429</v>
      </c>
      <c r="D618" s="92" t="s">
        <v>767</v>
      </c>
      <c r="E618" s="92" t="s">
        <v>5430</v>
      </c>
      <c r="F618" s="92" t="s">
        <v>5431</v>
      </c>
      <c r="G618" s="92" t="s">
        <v>4</v>
      </c>
      <c r="H618" s="92" t="s">
        <v>5432</v>
      </c>
      <c r="I618" s="92" t="s">
        <v>5433</v>
      </c>
      <c r="J618" s="92"/>
      <c r="K618" s="92"/>
      <c r="L618" s="92" t="s">
        <v>5434</v>
      </c>
      <c r="M618" s="92" t="s">
        <v>5434</v>
      </c>
      <c r="N618" s="92" t="s">
        <v>1024</v>
      </c>
      <c r="O618" s="92" t="s">
        <v>16</v>
      </c>
      <c r="P618" s="92" t="s">
        <v>153</v>
      </c>
      <c r="Q618" s="92" t="s">
        <v>5435</v>
      </c>
      <c r="R618" s="93" t="s">
        <v>23</v>
      </c>
      <c r="S618" s="93">
        <v>363354</v>
      </c>
      <c r="T618" s="90" t="s">
        <v>41</v>
      </c>
      <c r="U618" s="90" t="str">
        <f>VLOOKUP(I618,'[1]Removal Report'!$G$2:$I$1306,2,0)</f>
        <v>2-Jan-2026</v>
      </c>
      <c r="V618" s="90" t="str">
        <f>VLOOKUP(I618,'[1]Removal Report'!$G$2:$I$1306,3,0)</f>
        <v>SAIF.MALIK</v>
      </c>
    </row>
    <row r="619" spans="1:22">
      <c r="A619" s="91">
        <v>618</v>
      </c>
      <c r="B619" s="91" t="s">
        <v>39</v>
      </c>
      <c r="C619" s="92" t="s">
        <v>5436</v>
      </c>
      <c r="D619" s="92" t="s">
        <v>671</v>
      </c>
      <c r="E619" s="92" t="s">
        <v>5437</v>
      </c>
      <c r="F619" s="92" t="s">
        <v>5438</v>
      </c>
      <c r="G619" s="92" t="s">
        <v>18</v>
      </c>
      <c r="H619" s="92" t="s">
        <v>5439</v>
      </c>
      <c r="I619" s="92" t="s">
        <v>5437</v>
      </c>
      <c r="J619" s="92"/>
      <c r="K619" s="92"/>
      <c r="L619" s="92" t="s">
        <v>3325</v>
      </c>
      <c r="M619" s="92" t="s">
        <v>5440</v>
      </c>
      <c r="N619" s="92" t="s">
        <v>666</v>
      </c>
      <c r="O619" s="92" t="s">
        <v>16</v>
      </c>
      <c r="P619" s="92" t="s">
        <v>153</v>
      </c>
      <c r="Q619" s="92" t="s">
        <v>5441</v>
      </c>
      <c r="R619" s="93" t="s">
        <v>23</v>
      </c>
      <c r="S619" s="93">
        <v>307399</v>
      </c>
      <c r="T619" s="90" t="s">
        <v>41</v>
      </c>
      <c r="U619" s="90" t="str">
        <f>VLOOKUP(I619,'[1]Removal Report'!$G$2:$I$1306,2,0)</f>
        <v>7-Jan-2026</v>
      </c>
      <c r="V619" s="90" t="str">
        <f>VLOOKUP(I619,'[1]Removal Report'!$G$2:$I$1306,3,0)</f>
        <v>SAIF.MALIK</v>
      </c>
    </row>
    <row r="620" spans="1:22">
      <c r="A620" s="91">
        <v>619</v>
      </c>
      <c r="B620" s="91" t="s">
        <v>39</v>
      </c>
      <c r="C620" s="92" t="s">
        <v>5442</v>
      </c>
      <c r="D620" s="92" t="s">
        <v>682</v>
      </c>
      <c r="E620" s="92" t="s">
        <v>5443</v>
      </c>
      <c r="F620" s="92" t="s">
        <v>5444</v>
      </c>
      <c r="G620" s="92" t="s">
        <v>27</v>
      </c>
      <c r="H620" s="92" t="s">
        <v>5445</v>
      </c>
      <c r="I620" s="92" t="s">
        <v>5446</v>
      </c>
      <c r="J620" s="92"/>
      <c r="K620" s="92"/>
      <c r="L620" s="92" t="s">
        <v>5447</v>
      </c>
      <c r="M620" s="92" t="s">
        <v>5448</v>
      </c>
      <c r="N620" s="92" t="s">
        <v>666</v>
      </c>
      <c r="O620" s="92" t="s">
        <v>910</v>
      </c>
      <c r="P620" s="92" t="s">
        <v>153</v>
      </c>
      <c r="Q620" s="92" t="s">
        <v>5449</v>
      </c>
      <c r="R620" s="93" t="s">
        <v>23</v>
      </c>
      <c r="S620" s="93">
        <v>290579</v>
      </c>
      <c r="T620" s="90" t="s">
        <v>41</v>
      </c>
      <c r="U620" s="90" t="str">
        <f>VLOOKUP(I620,'[1]Removal Report'!$G$2:$I$1306,2,0)</f>
        <v>28-Jan-2026</v>
      </c>
      <c r="V620" s="90" t="str">
        <f>VLOOKUP(I620,'[1]Removal Report'!$G$2:$I$1306,3,0)</f>
        <v>SAIF.MALIK</v>
      </c>
    </row>
    <row r="621" spans="1:22">
      <c r="A621" s="91">
        <v>620</v>
      </c>
      <c r="B621" s="91" t="s">
        <v>39</v>
      </c>
      <c r="C621" s="92" t="s">
        <v>5450</v>
      </c>
      <c r="D621" s="92" t="s">
        <v>659</v>
      </c>
      <c r="E621" s="92" t="s">
        <v>5451</v>
      </c>
      <c r="F621" s="92" t="s">
        <v>5452</v>
      </c>
      <c r="G621" s="92" t="s">
        <v>10</v>
      </c>
      <c r="H621" s="92" t="s">
        <v>5453</v>
      </c>
      <c r="I621" s="92" t="s">
        <v>5454</v>
      </c>
      <c r="J621" s="92"/>
      <c r="K621" s="92"/>
      <c r="L621" s="92" t="s">
        <v>5455</v>
      </c>
      <c r="M621" s="92" t="s">
        <v>5456</v>
      </c>
      <c r="N621" s="92" t="s">
        <v>930</v>
      </c>
      <c r="O621" s="92" t="s">
        <v>16</v>
      </c>
      <c r="P621" s="92" t="s">
        <v>153</v>
      </c>
      <c r="Q621" s="92" t="s">
        <v>5457</v>
      </c>
      <c r="R621" s="93" t="s">
        <v>23</v>
      </c>
      <c r="S621" s="93">
        <v>361133</v>
      </c>
      <c r="T621" s="90" t="s">
        <v>41</v>
      </c>
      <c r="U621" s="90" t="str">
        <f>VLOOKUP(I621,'[1]Removal Report'!$G$2:$I$1306,2,0)</f>
        <v>22-Jan-2026</v>
      </c>
      <c r="V621" s="90" t="str">
        <f>VLOOKUP(I621,'[1]Removal Report'!$G$2:$I$1306,3,0)</f>
        <v>SAIF.MALIK</v>
      </c>
    </row>
    <row r="622" spans="1:22">
      <c r="A622" s="91">
        <v>621</v>
      </c>
      <c r="B622" s="91" t="s">
        <v>39</v>
      </c>
      <c r="C622" s="92" t="s">
        <v>5458</v>
      </c>
      <c r="D622" s="92" t="s">
        <v>1263</v>
      </c>
      <c r="E622" s="92" t="s">
        <v>5459</v>
      </c>
      <c r="F622" s="92" t="s">
        <v>5460</v>
      </c>
      <c r="G622" s="92" t="s">
        <v>10</v>
      </c>
      <c r="H622" s="92" t="s">
        <v>5461</v>
      </c>
      <c r="I622" s="92" t="s">
        <v>5462</v>
      </c>
      <c r="J622" s="92"/>
      <c r="K622" s="92"/>
      <c r="L622" s="92" t="s">
        <v>5463</v>
      </c>
      <c r="M622" s="92" t="s">
        <v>5464</v>
      </c>
      <c r="N622" s="92" t="s">
        <v>666</v>
      </c>
      <c r="O622" s="92" t="s">
        <v>16</v>
      </c>
      <c r="P622" s="92" t="s">
        <v>153</v>
      </c>
      <c r="Q622" s="92" t="s">
        <v>5465</v>
      </c>
      <c r="R622" s="93" t="s">
        <v>23</v>
      </c>
      <c r="S622" s="93">
        <v>333466</v>
      </c>
      <c r="T622" s="90" t="s">
        <v>41</v>
      </c>
      <c r="U622" s="90" t="str">
        <f>VLOOKUP(I622,'[1]Removal Report'!$G$2:$I$1306,2,0)</f>
        <v>9-Jan-2026</v>
      </c>
      <c r="V622" s="90" t="str">
        <f>VLOOKUP(I622,'[1]Removal Report'!$G$2:$I$1306,3,0)</f>
        <v>SAIF.MALIK</v>
      </c>
    </row>
    <row r="623" spans="1:22">
      <c r="A623" s="91">
        <v>622</v>
      </c>
      <c r="B623" s="91" t="s">
        <v>39</v>
      </c>
      <c r="C623" s="92" t="s">
        <v>5466</v>
      </c>
      <c r="D623" s="92" t="s">
        <v>855</v>
      </c>
      <c r="E623" s="92" t="s">
        <v>5467</v>
      </c>
      <c r="F623" s="92" t="s">
        <v>5468</v>
      </c>
      <c r="G623" s="92" t="s">
        <v>4</v>
      </c>
      <c r="H623" s="92" t="s">
        <v>5469</v>
      </c>
      <c r="I623" s="92" t="s">
        <v>5470</v>
      </c>
      <c r="J623" s="92"/>
      <c r="K623" s="92"/>
      <c r="L623" s="92" t="s">
        <v>3146</v>
      </c>
      <c r="M623" s="92" t="s">
        <v>5464</v>
      </c>
      <c r="N623" s="92" t="s">
        <v>666</v>
      </c>
      <c r="O623" s="92" t="s">
        <v>16</v>
      </c>
      <c r="P623" s="92" t="s">
        <v>153</v>
      </c>
      <c r="Q623" s="92" t="s">
        <v>5471</v>
      </c>
      <c r="R623" s="93" t="s">
        <v>23</v>
      </c>
      <c r="S623" s="93">
        <v>323956</v>
      </c>
      <c r="T623" s="90" t="s">
        <v>41</v>
      </c>
      <c r="U623" s="90" t="str">
        <f>VLOOKUP(I623,'[1]Removal Report'!$G$2:$I$1306,2,0)</f>
        <v>9-Jan-2026</v>
      </c>
      <c r="V623" s="90" t="str">
        <f>VLOOKUP(I623,'[1]Removal Report'!$G$2:$I$1306,3,0)</f>
        <v>SAIF.MALIK</v>
      </c>
    </row>
    <row r="624" spans="1:22">
      <c r="A624" s="91">
        <v>623</v>
      </c>
      <c r="B624" s="91" t="s">
        <v>39</v>
      </c>
      <c r="C624" s="92" t="s">
        <v>5472</v>
      </c>
      <c r="D624" s="92" t="s">
        <v>767</v>
      </c>
      <c r="E624" s="92" t="s">
        <v>5473</v>
      </c>
      <c r="F624" s="92" t="s">
        <v>5474</v>
      </c>
      <c r="G624" s="92" t="s">
        <v>33</v>
      </c>
      <c r="H624" s="92" t="s">
        <v>5475</v>
      </c>
      <c r="I624" s="92" t="s">
        <v>5476</v>
      </c>
      <c r="J624" s="92"/>
      <c r="K624" s="92"/>
      <c r="L624" s="92" t="s">
        <v>4589</v>
      </c>
      <c r="M624" s="92" t="s">
        <v>5477</v>
      </c>
      <c r="N624" s="92" t="s">
        <v>691</v>
      </c>
      <c r="O624" s="92" t="s">
        <v>692</v>
      </c>
      <c r="P624" s="92" t="s">
        <v>153</v>
      </c>
      <c r="Q624" s="92" t="s">
        <v>5478</v>
      </c>
      <c r="R624" s="93" t="s">
        <v>23</v>
      </c>
      <c r="S624" s="93">
        <v>314831</v>
      </c>
      <c r="T624" s="90" t="s">
        <v>41</v>
      </c>
      <c r="U624" s="90" t="str">
        <f>VLOOKUP(I624,'[1]Removal Report'!$G$2:$I$1306,2,0)</f>
        <v>15-Jan-2026</v>
      </c>
      <c r="V624" s="90" t="str">
        <f>VLOOKUP(I624,'[1]Removal Report'!$G$2:$I$1306,3,0)</f>
        <v>SAIF.MALIK</v>
      </c>
    </row>
    <row r="625" spans="1:22">
      <c r="A625" s="91">
        <v>624</v>
      </c>
      <c r="B625" s="91" t="s">
        <v>39</v>
      </c>
      <c r="C625" s="92" t="s">
        <v>5479</v>
      </c>
      <c r="D625" s="92" t="s">
        <v>777</v>
      </c>
      <c r="E625" s="92" t="s">
        <v>5480</v>
      </c>
      <c r="F625" s="92" t="s">
        <v>5481</v>
      </c>
      <c r="G625" s="92" t="s">
        <v>10</v>
      </c>
      <c r="H625" s="92" t="s">
        <v>5482</v>
      </c>
      <c r="I625" s="92" t="s">
        <v>5483</v>
      </c>
      <c r="J625" s="92"/>
      <c r="K625" s="92"/>
      <c r="L625" s="92" t="s">
        <v>5484</v>
      </c>
      <c r="M625" s="92" t="s">
        <v>5485</v>
      </c>
      <c r="N625" s="92" t="s">
        <v>764</v>
      </c>
      <c r="O625" s="92" t="s">
        <v>16</v>
      </c>
      <c r="P625" s="92" t="s">
        <v>153</v>
      </c>
      <c r="Q625" s="92" t="s">
        <v>5486</v>
      </c>
      <c r="R625" s="93" t="s">
        <v>23</v>
      </c>
      <c r="S625" s="93">
        <v>144942</v>
      </c>
      <c r="T625" s="90" t="s">
        <v>41</v>
      </c>
      <c r="U625" s="90" t="str">
        <f>VLOOKUP(I625,'[1]Removal Report'!$G$2:$I$1306,2,0)</f>
        <v>22-Jan-2026</v>
      </c>
      <c r="V625" s="90" t="str">
        <f>VLOOKUP(I625,'[1]Removal Report'!$G$2:$I$1306,3,0)</f>
        <v>SAIF.MALIK</v>
      </c>
    </row>
    <row r="626" spans="1:22">
      <c r="A626" s="91">
        <v>625</v>
      </c>
      <c r="B626" s="91" t="s">
        <v>39</v>
      </c>
      <c r="C626" s="92" t="s">
        <v>5487</v>
      </c>
      <c r="D626" s="92" t="s">
        <v>884</v>
      </c>
      <c r="E626" s="92" t="s">
        <v>5488</v>
      </c>
      <c r="F626" s="92" t="s">
        <v>525</v>
      </c>
      <c r="G626" s="92" t="s">
        <v>18</v>
      </c>
      <c r="H626" s="92" t="s">
        <v>5489</v>
      </c>
      <c r="I626" s="92" t="s">
        <v>5490</v>
      </c>
      <c r="J626" s="92"/>
      <c r="K626" s="92"/>
      <c r="L626" s="92" t="s">
        <v>5491</v>
      </c>
      <c r="M626" s="92" t="s">
        <v>5492</v>
      </c>
      <c r="N626" s="92" t="s">
        <v>764</v>
      </c>
      <c r="O626" s="92" t="s">
        <v>16</v>
      </c>
      <c r="P626" s="92" t="s">
        <v>153</v>
      </c>
      <c r="Q626" s="92" t="s">
        <v>5493</v>
      </c>
      <c r="R626" s="93" t="s">
        <v>23</v>
      </c>
      <c r="S626" s="93">
        <v>363922</v>
      </c>
      <c r="T626" s="90" t="s">
        <v>41</v>
      </c>
      <c r="U626" s="90" t="str">
        <f>VLOOKUP(I626,'[1]Removal Report'!$G$2:$I$1306,2,0)</f>
        <v>12-Jan-2026</v>
      </c>
      <c r="V626" s="90" t="str">
        <f>VLOOKUP(I626,'[1]Removal Report'!$G$2:$I$1306,3,0)</f>
        <v>SAIF.MALIK</v>
      </c>
    </row>
    <row r="627" spans="1:22">
      <c r="A627" s="91">
        <v>626</v>
      </c>
      <c r="B627" s="91" t="s">
        <v>39</v>
      </c>
      <c r="C627" s="92" t="s">
        <v>5494</v>
      </c>
      <c r="D627" s="92" t="s">
        <v>767</v>
      </c>
      <c r="E627" s="92" t="s">
        <v>5495</v>
      </c>
      <c r="F627" s="92" t="s">
        <v>5496</v>
      </c>
      <c r="G627" s="92" t="s">
        <v>4</v>
      </c>
      <c r="H627" s="92" t="s">
        <v>5497</v>
      </c>
      <c r="I627" s="92" t="s">
        <v>5498</v>
      </c>
      <c r="J627" s="92"/>
      <c r="K627" s="92"/>
      <c r="L627" s="92" t="s">
        <v>1765</v>
      </c>
      <c r="M627" s="92" t="s">
        <v>5499</v>
      </c>
      <c r="N627" s="92" t="s">
        <v>1796</v>
      </c>
      <c r="O627" s="92" t="s">
        <v>16</v>
      </c>
      <c r="P627" s="92" t="s">
        <v>153</v>
      </c>
      <c r="Q627" s="92" t="s">
        <v>5500</v>
      </c>
      <c r="R627" s="93" t="s">
        <v>23</v>
      </c>
      <c r="S627" s="93">
        <v>265642</v>
      </c>
      <c r="T627" s="90" t="s">
        <v>41</v>
      </c>
      <c r="U627" s="90" t="str">
        <f>VLOOKUP(I627,'[1]Removal Report'!$G$2:$I$1306,2,0)</f>
        <v>23-Jan-2026</v>
      </c>
      <c r="V627" s="90" t="str">
        <f>VLOOKUP(I627,'[1]Removal Report'!$G$2:$I$1306,3,0)</f>
        <v>SAIF.MALIK</v>
      </c>
    </row>
    <row r="628" spans="1:22">
      <c r="A628" s="91">
        <v>627</v>
      </c>
      <c r="B628" s="91" t="s">
        <v>39</v>
      </c>
      <c r="C628" s="92" t="s">
        <v>5501</v>
      </c>
      <c r="D628" s="92"/>
      <c r="E628" s="92" t="s">
        <v>5502</v>
      </c>
      <c r="F628" s="92" t="s">
        <v>5503</v>
      </c>
      <c r="G628" s="92" t="s">
        <v>4</v>
      </c>
      <c r="H628" s="92" t="s">
        <v>5504</v>
      </c>
      <c r="I628" s="92" t="s">
        <v>5505</v>
      </c>
      <c r="J628" s="92"/>
      <c r="K628" s="92"/>
      <c r="L628" s="92" t="s">
        <v>5506</v>
      </c>
      <c r="M628" s="92" t="s">
        <v>5506</v>
      </c>
      <c r="N628" s="92" t="s">
        <v>666</v>
      </c>
      <c r="O628" s="92" t="s">
        <v>16</v>
      </c>
      <c r="P628" s="92" t="s">
        <v>153</v>
      </c>
      <c r="Q628" s="92" t="s">
        <v>5507</v>
      </c>
      <c r="R628" s="93" t="s">
        <v>23</v>
      </c>
      <c r="S628" s="93">
        <v>324935</v>
      </c>
      <c r="T628" s="90" t="s">
        <v>41</v>
      </c>
      <c r="U628" s="90" t="str">
        <f>VLOOKUP(I628,'[1]Removal Report'!$G$2:$I$1306,2,0)</f>
        <v>21-Jan-2026</v>
      </c>
      <c r="V628" s="90" t="str">
        <f>VLOOKUP(I628,'[1]Removal Report'!$G$2:$I$1306,3,0)</f>
        <v>SAIF.MALIK</v>
      </c>
    </row>
    <row r="629" spans="1:22">
      <c r="A629" s="91">
        <v>628</v>
      </c>
      <c r="B629" s="91" t="s">
        <v>39</v>
      </c>
      <c r="C629" s="92" t="s">
        <v>5508</v>
      </c>
      <c r="D629" s="92" t="s">
        <v>671</v>
      </c>
      <c r="E629" s="92" t="s">
        <v>5509</v>
      </c>
      <c r="F629" s="92" t="s">
        <v>5510</v>
      </c>
      <c r="G629" s="92" t="s">
        <v>10</v>
      </c>
      <c r="H629" s="92" t="s">
        <v>5511</v>
      </c>
      <c r="I629" s="92" t="s">
        <v>5512</v>
      </c>
      <c r="J629" s="92"/>
      <c r="K629" s="92"/>
      <c r="L629" s="92" t="s">
        <v>5513</v>
      </c>
      <c r="M629" s="92" t="s">
        <v>710</v>
      </c>
      <c r="N629" s="92" t="s">
        <v>5515</v>
      </c>
      <c r="O629" s="92" t="s">
        <v>1055</v>
      </c>
      <c r="P629" s="92" t="s">
        <v>153</v>
      </c>
      <c r="Q629" s="92" t="s">
        <v>5516</v>
      </c>
      <c r="R629" s="93" t="s">
        <v>23</v>
      </c>
      <c r="S629" s="93">
        <v>207068</v>
      </c>
      <c r="T629" s="90" t="s">
        <v>41</v>
      </c>
      <c r="U629" s="90" t="str">
        <f>VLOOKUP(I629,'[1]Removal Report'!$G$2:$I$1306,2,0)</f>
        <v>27-Jan-2026</v>
      </c>
      <c r="V629" s="90" t="str">
        <f>VLOOKUP(I629,'[1]Removal Report'!$G$2:$I$1306,3,0)</f>
        <v>SAIF.MALIK</v>
      </c>
    </row>
    <row r="630" spans="1:22">
      <c r="A630" s="91">
        <v>629</v>
      </c>
      <c r="B630" s="91" t="s">
        <v>39</v>
      </c>
      <c r="C630" s="92" t="s">
        <v>5517</v>
      </c>
      <c r="D630" s="92" t="s">
        <v>682</v>
      </c>
      <c r="E630" s="92" t="s">
        <v>5518</v>
      </c>
      <c r="F630" s="92" t="s">
        <v>5519</v>
      </c>
      <c r="G630" s="92" t="s">
        <v>10</v>
      </c>
      <c r="H630" s="92" t="s">
        <v>5520</v>
      </c>
      <c r="I630" s="92" t="s">
        <v>5521</v>
      </c>
      <c r="J630" s="92"/>
      <c r="K630" s="92"/>
      <c r="L630" s="92" t="s">
        <v>5522</v>
      </c>
      <c r="M630" s="92" t="s">
        <v>5523</v>
      </c>
      <c r="N630" s="92" t="s">
        <v>5515</v>
      </c>
      <c r="O630" s="92" t="s">
        <v>16</v>
      </c>
      <c r="P630" s="92" t="s">
        <v>153</v>
      </c>
      <c r="Q630" s="92" t="s">
        <v>5524</v>
      </c>
      <c r="R630" s="93" t="s">
        <v>23</v>
      </c>
      <c r="S630" s="93">
        <v>272086</v>
      </c>
      <c r="T630" s="90" t="s">
        <v>41</v>
      </c>
      <c r="U630" s="90" t="str">
        <f>VLOOKUP(I630,'[1]Removal Report'!$G$2:$I$1306,2,0)</f>
        <v>29-Jan-2026</v>
      </c>
      <c r="V630" s="90" t="str">
        <f>VLOOKUP(I630,'[1]Removal Report'!$G$2:$I$1306,3,0)</f>
        <v>SAIF.MALIK</v>
      </c>
    </row>
    <row r="631" spans="1:22">
      <c r="A631" s="91">
        <v>630</v>
      </c>
      <c r="B631" s="91" t="s">
        <v>39</v>
      </c>
      <c r="C631" s="92" t="s">
        <v>5525</v>
      </c>
      <c r="D631" s="92" t="s">
        <v>671</v>
      </c>
      <c r="E631" s="92" t="s">
        <v>5526</v>
      </c>
      <c r="F631" s="92" t="s">
        <v>358</v>
      </c>
      <c r="G631" s="92" t="s">
        <v>18</v>
      </c>
      <c r="H631" s="92" t="s">
        <v>5527</v>
      </c>
      <c r="I631" s="92" t="s">
        <v>5528</v>
      </c>
      <c r="J631" s="92"/>
      <c r="K631" s="92"/>
      <c r="L631" s="92" t="s">
        <v>5529</v>
      </c>
      <c r="M631" s="92" t="s">
        <v>5530</v>
      </c>
      <c r="N631" s="92" t="s">
        <v>813</v>
      </c>
      <c r="O631" s="92" t="s">
        <v>863</v>
      </c>
      <c r="P631" s="92" t="s">
        <v>153</v>
      </c>
      <c r="Q631" s="92" t="s">
        <v>5531</v>
      </c>
      <c r="R631" s="93" t="s">
        <v>23</v>
      </c>
      <c r="S631" s="93">
        <v>288972</v>
      </c>
      <c r="T631" s="90" t="s">
        <v>41</v>
      </c>
      <c r="U631" s="90" t="str">
        <f>VLOOKUP(I631,'[1]Removal Report'!$G$2:$I$1306,2,0)</f>
        <v>21-Jan-2026</v>
      </c>
      <c r="V631" s="90" t="str">
        <f>VLOOKUP(I631,'[1]Removal Report'!$G$2:$I$1306,3,0)</f>
        <v>SAIF.MALIK</v>
      </c>
    </row>
    <row r="632" spans="1:22">
      <c r="A632" s="91">
        <v>631</v>
      </c>
      <c r="B632" s="91" t="s">
        <v>39</v>
      </c>
      <c r="C632" s="92" t="s">
        <v>5532</v>
      </c>
      <c r="D632" s="92" t="s">
        <v>682</v>
      </c>
      <c r="E632" s="92" t="s">
        <v>5533</v>
      </c>
      <c r="F632" s="92" t="s">
        <v>5534</v>
      </c>
      <c r="G632" s="92" t="s">
        <v>4</v>
      </c>
      <c r="H632" s="92" t="s">
        <v>5535</v>
      </c>
      <c r="I632" s="92" t="s">
        <v>5536</v>
      </c>
      <c r="J632" s="92"/>
      <c r="K632" s="92"/>
      <c r="L632" s="92" t="s">
        <v>5537</v>
      </c>
      <c r="M632" s="92" t="s">
        <v>5538</v>
      </c>
      <c r="N632" s="92" t="s">
        <v>666</v>
      </c>
      <c r="O632" s="92" t="s">
        <v>16</v>
      </c>
      <c r="P632" s="92" t="s">
        <v>153</v>
      </c>
      <c r="Q632" s="92" t="s">
        <v>5539</v>
      </c>
      <c r="R632" s="93" t="s">
        <v>23</v>
      </c>
      <c r="S632" s="93">
        <v>295826</v>
      </c>
      <c r="T632" s="90" t="s">
        <v>41</v>
      </c>
      <c r="U632" s="90" t="str">
        <f>VLOOKUP(I632,'[1]Removal Report'!$G$2:$I$1306,2,0)</f>
        <v>21-Jan-2026</v>
      </c>
      <c r="V632" s="90" t="str">
        <f>VLOOKUP(I632,'[1]Removal Report'!$G$2:$I$1306,3,0)</f>
        <v>SAIF.MALIK</v>
      </c>
    </row>
    <row r="633" spans="1:22">
      <c r="A633" s="91">
        <v>632</v>
      </c>
      <c r="B633" s="91" t="s">
        <v>39</v>
      </c>
      <c r="C633" s="92" t="s">
        <v>5540</v>
      </c>
      <c r="D633" s="92" t="s">
        <v>682</v>
      </c>
      <c r="E633" s="92" t="s">
        <v>5541</v>
      </c>
      <c r="F633" s="92" t="s">
        <v>5542</v>
      </c>
      <c r="G633" s="92" t="s">
        <v>18</v>
      </c>
      <c r="H633" s="92" t="s">
        <v>5543</v>
      </c>
      <c r="I633" s="92" t="s">
        <v>5544</v>
      </c>
      <c r="J633" s="92"/>
      <c r="K633" s="92"/>
      <c r="L633" s="92" t="s">
        <v>5545</v>
      </c>
      <c r="M633" s="92" t="s">
        <v>5546</v>
      </c>
      <c r="N633" s="92" t="s">
        <v>2069</v>
      </c>
      <c r="O633" s="92" t="s">
        <v>16</v>
      </c>
      <c r="P633" s="92" t="s">
        <v>153</v>
      </c>
      <c r="Q633" s="92" t="s">
        <v>5547</v>
      </c>
      <c r="R633" s="93" t="s">
        <v>23</v>
      </c>
      <c r="S633" s="93">
        <v>326702</v>
      </c>
      <c r="T633" s="90" t="s">
        <v>41</v>
      </c>
      <c r="U633" s="90" t="str">
        <f>VLOOKUP(I633,'[1]Removal Report'!$G$2:$I$1306,2,0)</f>
        <v>21-Jan-2026</v>
      </c>
      <c r="V633" s="90" t="str">
        <f>VLOOKUP(I633,'[1]Removal Report'!$G$2:$I$1306,3,0)</f>
        <v>SAIF.MALIK</v>
      </c>
    </row>
    <row r="634" spans="1:22">
      <c r="A634" s="91">
        <v>633</v>
      </c>
      <c r="B634" s="91" t="s">
        <v>39</v>
      </c>
      <c r="C634" s="92" t="s">
        <v>5548</v>
      </c>
      <c r="D634" s="92" t="s">
        <v>659</v>
      </c>
      <c r="E634" s="92" t="s">
        <v>5549</v>
      </c>
      <c r="F634" s="92" t="s">
        <v>5550</v>
      </c>
      <c r="G634" s="92" t="s">
        <v>10</v>
      </c>
      <c r="H634" s="92" t="s">
        <v>5551</v>
      </c>
      <c r="I634" s="92" t="s">
        <v>5552</v>
      </c>
      <c r="J634" s="92"/>
      <c r="K634" s="92"/>
      <c r="L634" s="92" t="s">
        <v>5553</v>
      </c>
      <c r="M634" s="92" t="s">
        <v>5554</v>
      </c>
      <c r="N634" s="92" t="s">
        <v>666</v>
      </c>
      <c r="O634" s="92" t="s">
        <v>16</v>
      </c>
      <c r="P634" s="92" t="s">
        <v>153</v>
      </c>
      <c r="Q634" s="92" t="s">
        <v>5555</v>
      </c>
      <c r="R634" s="93" t="s">
        <v>23</v>
      </c>
      <c r="S634" s="93">
        <v>366170</v>
      </c>
      <c r="T634" s="90" t="s">
        <v>41</v>
      </c>
      <c r="U634" s="90" t="str">
        <f>VLOOKUP(I634,'[1]Removal Report'!$G$2:$I$1306,2,0)</f>
        <v>28-Jan-2026</v>
      </c>
      <c r="V634" s="90" t="str">
        <f>VLOOKUP(I634,'[1]Removal Report'!$G$2:$I$1306,3,0)</f>
        <v>SAIF.MALIK</v>
      </c>
    </row>
    <row r="635" spans="1:22">
      <c r="A635" s="91">
        <v>634</v>
      </c>
      <c r="B635" s="91" t="s">
        <v>39</v>
      </c>
      <c r="C635" s="92" t="s">
        <v>5556</v>
      </c>
      <c r="D635" s="92" t="s">
        <v>671</v>
      </c>
      <c r="E635" s="92" t="s">
        <v>5557</v>
      </c>
      <c r="F635" s="92" t="s">
        <v>5558</v>
      </c>
      <c r="G635" s="92" t="s">
        <v>30</v>
      </c>
      <c r="H635" s="92" t="s">
        <v>5559</v>
      </c>
      <c r="I635" s="92" t="s">
        <v>5560</v>
      </c>
      <c r="J635" s="92"/>
      <c r="K635" s="92"/>
      <c r="L635" s="92" t="s">
        <v>5561</v>
      </c>
      <c r="M635" s="92" t="s">
        <v>5562</v>
      </c>
      <c r="N635" s="92" t="s">
        <v>666</v>
      </c>
      <c r="O635" s="92" t="s">
        <v>1037</v>
      </c>
      <c r="P635" s="92" t="s">
        <v>153</v>
      </c>
      <c r="Q635" s="92" t="s">
        <v>5563</v>
      </c>
      <c r="R635" s="93" t="s">
        <v>23</v>
      </c>
      <c r="S635" s="93">
        <v>205087</v>
      </c>
      <c r="T635" s="90" t="s">
        <v>41</v>
      </c>
      <c r="U635" s="90" t="str">
        <f>VLOOKUP(I635,'[1]Removal Report'!$G$2:$I$1306,2,0)</f>
        <v>22-Jan-2026</v>
      </c>
      <c r="V635" s="90" t="str">
        <f>VLOOKUP(I635,'[1]Removal Report'!$G$2:$I$1306,3,0)</f>
        <v>SAIF.MALIK</v>
      </c>
    </row>
    <row r="636" spans="1:22">
      <c r="A636" s="91">
        <v>635</v>
      </c>
      <c r="B636" s="91" t="s">
        <v>39</v>
      </c>
      <c r="C636" s="92" t="s">
        <v>5564</v>
      </c>
      <c r="D636" s="92" t="s">
        <v>659</v>
      </c>
      <c r="E636" s="92" t="s">
        <v>5565</v>
      </c>
      <c r="F636" s="92" t="s">
        <v>5566</v>
      </c>
      <c r="G636" s="92" t="s">
        <v>18</v>
      </c>
      <c r="H636" s="92" t="s">
        <v>5567</v>
      </c>
      <c r="I636" s="92" t="s">
        <v>5568</v>
      </c>
      <c r="J636" s="92"/>
      <c r="K636" s="92"/>
      <c r="L636" s="92" t="s">
        <v>5569</v>
      </c>
      <c r="M636" s="92" t="s">
        <v>5570</v>
      </c>
      <c r="N636" s="92" t="s">
        <v>764</v>
      </c>
      <c r="O636" s="92" t="s">
        <v>16</v>
      </c>
      <c r="P636" s="92" t="s">
        <v>153</v>
      </c>
      <c r="Q636" s="92" t="s">
        <v>5571</v>
      </c>
      <c r="R636" s="93" t="s">
        <v>23</v>
      </c>
      <c r="S636" s="93">
        <v>363296</v>
      </c>
      <c r="T636" s="90" t="s">
        <v>41</v>
      </c>
      <c r="U636" s="90" t="str">
        <f>VLOOKUP(I636,'[1]Removal Report'!$G$2:$I$1306,2,0)</f>
        <v>24-Jan-2026</v>
      </c>
      <c r="V636" s="90" t="str">
        <f>VLOOKUP(I636,'[1]Removal Report'!$G$2:$I$1306,3,0)</f>
        <v>SAIF.MALIK</v>
      </c>
    </row>
    <row r="637" spans="1:22">
      <c r="A637" s="91">
        <v>636</v>
      </c>
      <c r="B637" s="91" t="s">
        <v>39</v>
      </c>
      <c r="C637" s="92" t="s">
        <v>5572</v>
      </c>
      <c r="D637" s="92" t="s">
        <v>777</v>
      </c>
      <c r="E637" s="92" t="s">
        <v>5573</v>
      </c>
      <c r="F637" s="92" t="s">
        <v>5574</v>
      </c>
      <c r="G637" s="92" t="s">
        <v>18</v>
      </c>
      <c r="H637" s="92" t="s">
        <v>5575</v>
      </c>
      <c r="I637" s="92" t="s">
        <v>5576</v>
      </c>
      <c r="J637" s="92"/>
      <c r="K637" s="92"/>
      <c r="L637" s="92" t="s">
        <v>5577</v>
      </c>
      <c r="M637" s="92" t="s">
        <v>5578</v>
      </c>
      <c r="N637" s="92" t="s">
        <v>813</v>
      </c>
      <c r="O637" s="92" t="s">
        <v>16</v>
      </c>
      <c r="P637" s="92" t="s">
        <v>153</v>
      </c>
      <c r="Q637" s="92" t="s">
        <v>5579</v>
      </c>
      <c r="R637" s="93" t="s">
        <v>23</v>
      </c>
      <c r="S637" s="93">
        <v>296173</v>
      </c>
      <c r="T637" s="90" t="s">
        <v>41</v>
      </c>
      <c r="U637" s="90" t="str">
        <f>VLOOKUP(I637,'[1]Removal Report'!$G$2:$I$1306,2,0)</f>
        <v>27-Jan-2026</v>
      </c>
      <c r="V637" s="90" t="str">
        <f>VLOOKUP(I637,'[1]Removal Report'!$G$2:$I$1306,3,0)</f>
        <v>SAIF.MALIK</v>
      </c>
    </row>
    <row r="638" spans="1:22">
      <c r="A638" s="91">
        <v>637</v>
      </c>
      <c r="B638" s="91" t="s">
        <v>39</v>
      </c>
      <c r="C638" s="92" t="s">
        <v>5580</v>
      </c>
      <c r="D638" s="92" t="s">
        <v>671</v>
      </c>
      <c r="E638" s="92" t="s">
        <v>5581</v>
      </c>
      <c r="F638" s="92" t="s">
        <v>5582</v>
      </c>
      <c r="G638" s="92" t="s">
        <v>10</v>
      </c>
      <c r="H638" s="92" t="s">
        <v>5583</v>
      </c>
      <c r="I638" s="92" t="s">
        <v>5584</v>
      </c>
      <c r="J638" s="92"/>
      <c r="K638" s="92"/>
      <c r="L638" s="92" t="s">
        <v>5585</v>
      </c>
      <c r="M638" s="92" t="s">
        <v>5586</v>
      </c>
      <c r="N638" s="92" t="s">
        <v>813</v>
      </c>
      <c r="O638" s="92" t="s">
        <v>998</v>
      </c>
      <c r="P638" s="92" t="s">
        <v>153</v>
      </c>
      <c r="Q638" s="92" t="s">
        <v>5587</v>
      </c>
      <c r="R638" s="93" t="s">
        <v>23</v>
      </c>
      <c r="S638" s="93">
        <v>252164</v>
      </c>
      <c r="T638" s="90" t="s">
        <v>41</v>
      </c>
      <c r="U638" s="90" t="str">
        <f>VLOOKUP(I638,'[1]Removal Report'!$G$2:$I$1306,2,0)</f>
        <v>28-Jan-2026</v>
      </c>
      <c r="V638" s="90" t="str">
        <f>VLOOKUP(I638,'[1]Removal Report'!$G$2:$I$1306,3,0)</f>
        <v>SAIF.MALIK</v>
      </c>
    </row>
    <row r="639" spans="1:22">
      <c r="A639" s="91">
        <v>638</v>
      </c>
      <c r="B639" s="91" t="s">
        <v>39</v>
      </c>
      <c r="C639" s="92" t="s">
        <v>5588</v>
      </c>
      <c r="D639" s="92" t="s">
        <v>671</v>
      </c>
      <c r="E639" s="92" t="s">
        <v>5589</v>
      </c>
      <c r="F639" s="92" t="s">
        <v>5590</v>
      </c>
      <c r="G639" s="92" t="s">
        <v>10</v>
      </c>
      <c r="H639" s="92" t="s">
        <v>5591</v>
      </c>
      <c r="I639" s="92" t="s">
        <v>5592</v>
      </c>
      <c r="J639" s="92"/>
      <c r="K639" s="92"/>
      <c r="L639" s="92" t="s">
        <v>5593</v>
      </c>
      <c r="M639" s="92" t="s">
        <v>3244</v>
      </c>
      <c r="N639" s="92" t="s">
        <v>713</v>
      </c>
      <c r="O639" s="92" t="s">
        <v>16</v>
      </c>
      <c r="P639" s="92" t="s">
        <v>153</v>
      </c>
      <c r="Q639" s="92" t="s">
        <v>5594</v>
      </c>
      <c r="R639" s="93" t="s">
        <v>23</v>
      </c>
      <c r="S639" s="93">
        <v>240062</v>
      </c>
      <c r="T639" s="90" t="s">
        <v>41</v>
      </c>
      <c r="U639" s="90" t="str">
        <f>VLOOKUP(I639,'[1]Removal Report'!$G$2:$I$1306,2,0)</f>
        <v>26-Jan-2026</v>
      </c>
      <c r="V639" s="90" t="str">
        <f>VLOOKUP(I639,'[1]Removal Report'!$G$2:$I$1306,3,0)</f>
        <v>SAIF.MALIK</v>
      </c>
    </row>
    <row r="640" spans="1:22">
      <c r="A640" s="91">
        <v>639</v>
      </c>
      <c r="B640" s="91" t="s">
        <v>39</v>
      </c>
      <c r="C640" s="92" t="s">
        <v>5595</v>
      </c>
      <c r="D640" s="92" t="s">
        <v>671</v>
      </c>
      <c r="E640" s="92" t="s">
        <v>5596</v>
      </c>
      <c r="F640" s="92" t="s">
        <v>5597</v>
      </c>
      <c r="G640" s="92" t="s">
        <v>10</v>
      </c>
      <c r="H640" s="92" t="s">
        <v>5598</v>
      </c>
      <c r="I640" s="92" t="s">
        <v>5599</v>
      </c>
      <c r="J640" s="92"/>
      <c r="K640" s="92"/>
      <c r="L640" s="92" t="s">
        <v>5600</v>
      </c>
      <c r="M640" s="92" t="s">
        <v>5601</v>
      </c>
      <c r="N640" s="92" t="s">
        <v>666</v>
      </c>
      <c r="O640" s="92" t="s">
        <v>16</v>
      </c>
      <c r="P640" s="92" t="s">
        <v>153</v>
      </c>
      <c r="Q640" s="92" t="s">
        <v>5602</v>
      </c>
      <c r="R640" s="93" t="s">
        <v>23</v>
      </c>
      <c r="S640" s="93">
        <v>270608</v>
      </c>
      <c r="T640" s="90" t="s">
        <v>41</v>
      </c>
      <c r="U640" s="90" t="str">
        <f>VLOOKUP(I640,'[1]Removal Report'!$G$2:$I$1306,2,0)</f>
        <v>29-Jan-2026</v>
      </c>
      <c r="V640" s="90" t="str">
        <f>VLOOKUP(I640,'[1]Removal Report'!$G$2:$I$1306,3,0)</f>
        <v>SAIF.MALIK</v>
      </c>
    </row>
    <row r="641" spans="1:22">
      <c r="A641" s="91">
        <v>640</v>
      </c>
      <c r="B641" s="91" t="s">
        <v>39</v>
      </c>
      <c r="C641" s="92" t="s">
        <v>5603</v>
      </c>
      <c r="D641" s="92" t="s">
        <v>671</v>
      </c>
      <c r="E641" s="92" t="s">
        <v>5604</v>
      </c>
      <c r="F641" s="92" t="s">
        <v>5605</v>
      </c>
      <c r="G641" s="92" t="s">
        <v>10</v>
      </c>
      <c r="H641" s="92" t="s">
        <v>5606</v>
      </c>
      <c r="I641" s="92" t="s">
        <v>5607</v>
      </c>
      <c r="J641" s="92"/>
      <c r="K641" s="92"/>
      <c r="L641" s="92" t="s">
        <v>5608</v>
      </c>
      <c r="M641" s="92" t="s">
        <v>5609</v>
      </c>
      <c r="N641" s="92" t="s">
        <v>1024</v>
      </c>
      <c r="O641" s="92" t="s">
        <v>1786</v>
      </c>
      <c r="P641" s="92" t="s">
        <v>153</v>
      </c>
      <c r="Q641" s="92" t="s">
        <v>5610</v>
      </c>
      <c r="R641" s="93" t="s">
        <v>23</v>
      </c>
      <c r="S641" s="93">
        <v>206932</v>
      </c>
      <c r="T641" s="90" t="s">
        <v>41</v>
      </c>
      <c r="U641" s="90" t="str">
        <f>VLOOKUP(I641,'[1]Removal Report'!$G$2:$I$1306,2,0)</f>
        <v>23-Jan-2026</v>
      </c>
      <c r="V641" s="90" t="str">
        <f>VLOOKUP(I641,'[1]Removal Report'!$G$2:$I$1306,3,0)</f>
        <v>SAIF.MALIK</v>
      </c>
    </row>
    <row r="642" spans="1:22">
      <c r="A642" s="91">
        <v>641</v>
      </c>
      <c r="B642" s="91" t="s">
        <v>39</v>
      </c>
      <c r="C642" s="92" t="s">
        <v>5611</v>
      </c>
      <c r="D642" s="92" t="s">
        <v>767</v>
      </c>
      <c r="E642" s="92" t="s">
        <v>5612</v>
      </c>
      <c r="F642" s="92" t="s">
        <v>5613</v>
      </c>
      <c r="G642" s="92" t="s">
        <v>18</v>
      </c>
      <c r="H642" s="92" t="s">
        <v>5614</v>
      </c>
      <c r="I642" s="92" t="s">
        <v>5615</v>
      </c>
      <c r="J642" s="92"/>
      <c r="K642" s="92"/>
      <c r="L642" s="92" t="s">
        <v>5616</v>
      </c>
      <c r="M642" s="92" t="s">
        <v>5617</v>
      </c>
      <c r="N642" s="92" t="s">
        <v>813</v>
      </c>
      <c r="O642" s="92" t="s">
        <v>16</v>
      </c>
      <c r="P642" s="92" t="s">
        <v>153</v>
      </c>
      <c r="Q642" s="92" t="s">
        <v>5618</v>
      </c>
      <c r="R642" s="93" t="s">
        <v>23</v>
      </c>
      <c r="S642" s="93">
        <v>307661</v>
      </c>
      <c r="T642" s="90" t="s">
        <v>41</v>
      </c>
      <c r="U642" s="90" t="str">
        <f>VLOOKUP(I642,'[1]Removal Report'!$G$2:$I$1306,2,0)</f>
        <v>27-Jan-2026</v>
      </c>
      <c r="V642" s="90" t="str">
        <f>VLOOKUP(I642,'[1]Removal Report'!$G$2:$I$1306,3,0)</f>
        <v>SAIF.MALIK</v>
      </c>
    </row>
    <row r="643" spans="1:22">
      <c r="A643" s="91">
        <v>642</v>
      </c>
      <c r="B643" s="91" t="s">
        <v>39</v>
      </c>
      <c r="C643" s="92" t="s">
        <v>5619</v>
      </c>
      <c r="D643" s="92" t="s">
        <v>659</v>
      </c>
      <c r="E643" s="92" t="s">
        <v>5620</v>
      </c>
      <c r="F643" s="92" t="s">
        <v>5621</v>
      </c>
      <c r="G643" s="92" t="s">
        <v>4</v>
      </c>
      <c r="H643" s="92" t="s">
        <v>5622</v>
      </c>
      <c r="I643" s="92" t="s">
        <v>5623</v>
      </c>
      <c r="J643" s="92"/>
      <c r="K643" s="92"/>
      <c r="L643" s="92" t="s">
        <v>5624</v>
      </c>
      <c r="M643" s="92" t="s">
        <v>5624</v>
      </c>
      <c r="N643" s="92" t="s">
        <v>764</v>
      </c>
      <c r="O643" s="92" t="s">
        <v>16</v>
      </c>
      <c r="P643" s="92" t="s">
        <v>153</v>
      </c>
      <c r="Q643" s="92" t="s">
        <v>5625</v>
      </c>
      <c r="R643" s="93" t="s">
        <v>23</v>
      </c>
      <c r="S643" s="93">
        <v>337085</v>
      </c>
      <c r="T643" s="90" t="s">
        <v>41</v>
      </c>
      <c r="U643" s="90" t="str">
        <f>VLOOKUP(I643,'[1]Removal Report'!$G$2:$I$1306,2,0)</f>
        <v>27-Jan-2026</v>
      </c>
      <c r="V643" s="90" t="str">
        <f>VLOOKUP(I643,'[1]Removal Report'!$G$2:$I$1306,3,0)</f>
        <v>SAIF.MALIK</v>
      </c>
    </row>
    <row r="644" spans="1:22">
      <c r="A644" s="91">
        <v>643</v>
      </c>
      <c r="B644" s="91" t="s">
        <v>39</v>
      </c>
      <c r="C644" s="92" t="s">
        <v>5626</v>
      </c>
      <c r="D644" s="92" t="s">
        <v>682</v>
      </c>
      <c r="E644" s="92" t="s">
        <v>5627</v>
      </c>
      <c r="F644" s="92" t="s">
        <v>5628</v>
      </c>
      <c r="G644" s="92" t="s">
        <v>4</v>
      </c>
      <c r="H644" s="92" t="s">
        <v>5629</v>
      </c>
      <c r="I644" s="92" t="s">
        <v>5630</v>
      </c>
      <c r="J644" s="92"/>
      <c r="K644" s="92"/>
      <c r="L644" s="92" t="s">
        <v>5631</v>
      </c>
      <c r="M644" s="92" t="s">
        <v>5632</v>
      </c>
      <c r="N644" s="92" t="s">
        <v>764</v>
      </c>
      <c r="O644" s="92" t="s">
        <v>16</v>
      </c>
      <c r="P644" s="92" t="s">
        <v>153</v>
      </c>
      <c r="Q644" s="92" t="s">
        <v>5633</v>
      </c>
      <c r="R644" s="93" t="s">
        <v>23</v>
      </c>
      <c r="S644" s="93">
        <v>348658</v>
      </c>
      <c r="T644" s="90" t="s">
        <v>41</v>
      </c>
      <c r="U644" s="90" t="str">
        <f>VLOOKUP(I644,'[1]Removal Report'!$G$2:$I$1306,2,0)</f>
        <v>23-Jan-2026</v>
      </c>
      <c r="V644" s="90" t="str">
        <f>VLOOKUP(I644,'[1]Removal Report'!$G$2:$I$1306,3,0)</f>
        <v>SAIF.MALIK</v>
      </c>
    </row>
    <row r="645" spans="1:22">
      <c r="A645" s="91">
        <v>644</v>
      </c>
      <c r="B645" s="91" t="s">
        <v>39</v>
      </c>
      <c r="C645" s="92" t="s">
        <v>5634</v>
      </c>
      <c r="D645" s="92" t="s">
        <v>671</v>
      </c>
      <c r="E645" s="92" t="s">
        <v>5635</v>
      </c>
      <c r="F645" s="92" t="s">
        <v>5636</v>
      </c>
      <c r="G645" s="92" t="s">
        <v>10</v>
      </c>
      <c r="H645" s="92" t="s">
        <v>5637</v>
      </c>
      <c r="I645" s="92" t="s">
        <v>5638</v>
      </c>
      <c r="J645" s="92"/>
      <c r="K645" s="92"/>
      <c r="L645" s="92" t="s">
        <v>5639</v>
      </c>
      <c r="M645" s="92" t="s">
        <v>5640</v>
      </c>
      <c r="N645" s="92" t="s">
        <v>1024</v>
      </c>
      <c r="O645" s="92" t="s">
        <v>1786</v>
      </c>
      <c r="P645" s="92" t="s">
        <v>153</v>
      </c>
      <c r="Q645" s="92" t="s">
        <v>5641</v>
      </c>
      <c r="R645" s="93" t="s">
        <v>23</v>
      </c>
      <c r="S645" s="93">
        <v>263608</v>
      </c>
      <c r="T645" s="90" t="s">
        <v>41</v>
      </c>
      <c r="U645" s="90" t="str">
        <f>VLOOKUP(I645,'[1]Removal Report'!$G$2:$I$1306,2,0)</f>
        <v>26-Jan-2026</v>
      </c>
      <c r="V645" s="90" t="str">
        <f>VLOOKUP(I645,'[1]Removal Report'!$G$2:$I$1306,3,0)</f>
        <v>SAIF.MALIK</v>
      </c>
    </row>
    <row r="646" spans="1:22">
      <c r="A646" s="91">
        <v>645</v>
      </c>
      <c r="B646" s="91" t="s">
        <v>39</v>
      </c>
      <c r="C646" s="92" t="s">
        <v>5642</v>
      </c>
      <c r="D646" s="92" t="s">
        <v>767</v>
      </c>
      <c r="E646" s="92" t="s">
        <v>598</v>
      </c>
      <c r="F646" s="92" t="s">
        <v>5643</v>
      </c>
      <c r="G646" s="92" t="s">
        <v>10</v>
      </c>
      <c r="H646" s="92" t="s">
        <v>5644</v>
      </c>
      <c r="I646" s="92" t="s">
        <v>5645</v>
      </c>
      <c r="J646" s="92"/>
      <c r="K646" s="92"/>
      <c r="L646" s="92" t="s">
        <v>5646</v>
      </c>
      <c r="M646" s="92" t="s">
        <v>5647</v>
      </c>
      <c r="N646" s="92" t="s">
        <v>733</v>
      </c>
      <c r="O646" s="92" t="s">
        <v>1149</v>
      </c>
      <c r="P646" s="92" t="s">
        <v>153</v>
      </c>
      <c r="Q646" s="92" t="s">
        <v>5648</v>
      </c>
      <c r="R646" s="93" t="s">
        <v>23</v>
      </c>
      <c r="S646" s="93">
        <v>312300</v>
      </c>
      <c r="T646" s="90" t="s">
        <v>41</v>
      </c>
      <c r="U646" s="90" t="str">
        <f>VLOOKUP(I646,'[1]Removal Report'!$G$2:$I$1306,2,0)</f>
        <v>26-Jan-2026</v>
      </c>
      <c r="V646" s="90" t="str">
        <f>VLOOKUP(I646,'[1]Removal Report'!$G$2:$I$1306,3,0)</f>
        <v>SAIF.MALIK</v>
      </c>
    </row>
    <row r="647" spans="1:22">
      <c r="A647" s="91">
        <v>646</v>
      </c>
      <c r="B647" s="91" t="s">
        <v>39</v>
      </c>
      <c r="C647" s="92" t="s">
        <v>5649</v>
      </c>
      <c r="D647" s="92" t="s">
        <v>671</v>
      </c>
      <c r="E647" s="92" t="s">
        <v>5650</v>
      </c>
      <c r="F647" s="92" t="s">
        <v>5651</v>
      </c>
      <c r="G647" s="92" t="s">
        <v>10</v>
      </c>
      <c r="H647" s="92" t="s">
        <v>5652</v>
      </c>
      <c r="I647" s="92" t="s">
        <v>5653</v>
      </c>
      <c r="J647" s="92"/>
      <c r="K647" s="92"/>
      <c r="L647" s="92" t="s">
        <v>5654</v>
      </c>
      <c r="M647" s="92" t="s">
        <v>5655</v>
      </c>
      <c r="N647" s="92" t="s">
        <v>666</v>
      </c>
      <c r="O647" s="92" t="s">
        <v>16</v>
      </c>
      <c r="P647" s="92" t="s">
        <v>153</v>
      </c>
      <c r="Q647" s="92" t="s">
        <v>5656</v>
      </c>
      <c r="R647" s="93" t="s">
        <v>23</v>
      </c>
      <c r="S647" s="93">
        <v>238878</v>
      </c>
      <c r="T647" s="90" t="s">
        <v>41</v>
      </c>
      <c r="U647" s="90" t="str">
        <f>VLOOKUP(I647,'[1]Removal Report'!$G$2:$I$1306,2,0)</f>
        <v>28-Jan-2026</v>
      </c>
      <c r="V647" s="90" t="str">
        <f>VLOOKUP(I647,'[1]Removal Report'!$G$2:$I$1306,3,0)</f>
        <v>SAIF.MALIK</v>
      </c>
    </row>
    <row r="648" spans="1:22">
      <c r="A648" s="91">
        <v>647</v>
      </c>
      <c r="B648" s="91" t="s">
        <v>39</v>
      </c>
      <c r="C648" s="92" t="s">
        <v>5657</v>
      </c>
      <c r="D648" s="92" t="s">
        <v>777</v>
      </c>
      <c r="E648" s="92" t="s">
        <v>5658</v>
      </c>
      <c r="F648" s="92" t="s">
        <v>5659</v>
      </c>
      <c r="G648" s="92" t="s">
        <v>18</v>
      </c>
      <c r="H648" s="92" t="s">
        <v>5660</v>
      </c>
      <c r="I648" s="92" t="s">
        <v>5661</v>
      </c>
      <c r="J648" s="92"/>
      <c r="K648" s="92"/>
      <c r="L648" s="92" t="s">
        <v>3908</v>
      </c>
      <c r="M648" s="92" t="s">
        <v>5662</v>
      </c>
      <c r="N648" s="92" t="s">
        <v>813</v>
      </c>
      <c r="O648" s="92" t="s">
        <v>16</v>
      </c>
      <c r="P648" s="92" t="s">
        <v>153</v>
      </c>
      <c r="Q648" s="92" t="s">
        <v>5663</v>
      </c>
      <c r="R648" s="93" t="s">
        <v>23</v>
      </c>
      <c r="S648" s="93">
        <v>214293</v>
      </c>
      <c r="T648" s="90" t="s">
        <v>41</v>
      </c>
      <c r="U648" s="90" t="str">
        <f>VLOOKUP(I648,'[1]Removal Report'!$G$2:$I$1306,2,0)</f>
        <v>28-Jan-2026</v>
      </c>
      <c r="V648" s="90" t="str">
        <f>VLOOKUP(I648,'[1]Removal Report'!$G$2:$I$1306,3,0)</f>
        <v>SAIF.MALIK</v>
      </c>
    </row>
    <row r="649" spans="1:22">
      <c r="A649" s="91">
        <v>648</v>
      </c>
      <c r="B649" s="91" t="s">
        <v>39</v>
      </c>
      <c r="C649" s="92" t="s">
        <v>5664</v>
      </c>
      <c r="D649" s="92" t="s">
        <v>659</v>
      </c>
      <c r="E649" s="92" t="s">
        <v>5665</v>
      </c>
      <c r="F649" s="92" t="s">
        <v>1655</v>
      </c>
      <c r="G649" s="92" t="s">
        <v>5666</v>
      </c>
      <c r="H649" s="92" t="s">
        <v>5667</v>
      </c>
      <c r="I649" s="92" t="s">
        <v>5668</v>
      </c>
      <c r="J649" s="92"/>
      <c r="K649" s="92"/>
      <c r="L649" s="92" t="s">
        <v>791</v>
      </c>
      <c r="M649" s="92" t="s">
        <v>2579</v>
      </c>
      <c r="N649" s="92" t="s">
        <v>794</v>
      </c>
      <c r="O649" s="92" t="s">
        <v>16</v>
      </c>
      <c r="P649" s="92" t="s">
        <v>153</v>
      </c>
      <c r="Q649" s="92" t="s">
        <v>5669</v>
      </c>
      <c r="R649" s="93" t="s">
        <v>23</v>
      </c>
      <c r="S649" s="93">
        <v>332348</v>
      </c>
      <c r="T649" s="90" t="s">
        <v>41</v>
      </c>
      <c r="U649" s="90" t="str">
        <f>VLOOKUP(I649,'[1]Removal Report'!$G$2:$I$1306,2,0)</f>
        <v>5-Jan-2026</v>
      </c>
      <c r="V649" s="90" t="str">
        <f>VLOOKUP(I649,'[1]Removal Report'!$G$2:$I$1306,3,0)</f>
        <v>SAIF.MALIK</v>
      </c>
    </row>
    <row r="650" spans="1:22">
      <c r="A650" s="91">
        <v>649</v>
      </c>
      <c r="B650" s="91" t="s">
        <v>39</v>
      </c>
      <c r="C650" s="92" t="s">
        <v>5670</v>
      </c>
      <c r="D650" s="92" t="s">
        <v>671</v>
      </c>
      <c r="E650" s="92" t="s">
        <v>5671</v>
      </c>
      <c r="F650" s="92" t="s">
        <v>5672</v>
      </c>
      <c r="G650" s="92" t="s">
        <v>27</v>
      </c>
      <c r="H650" s="92" t="s">
        <v>5673</v>
      </c>
      <c r="I650" s="92" t="s">
        <v>5674</v>
      </c>
      <c r="J650" s="92"/>
      <c r="K650" s="92"/>
      <c r="L650" s="92" t="s">
        <v>5675</v>
      </c>
      <c r="M650" s="92" t="s">
        <v>5676</v>
      </c>
      <c r="N650" s="92" t="s">
        <v>666</v>
      </c>
      <c r="O650" s="92" t="s">
        <v>16</v>
      </c>
      <c r="P650" s="92" t="s">
        <v>153</v>
      </c>
      <c r="Q650" s="92" t="s">
        <v>5677</v>
      </c>
      <c r="R650" s="93" t="s">
        <v>23</v>
      </c>
      <c r="S650" s="93">
        <v>272535</v>
      </c>
      <c r="T650" s="90" t="s">
        <v>41</v>
      </c>
      <c r="U650" s="90" t="str">
        <f>VLOOKUP(I650,'[1]Removal Report'!$G$2:$I$1306,2,0)</f>
        <v>8-Jan-2026</v>
      </c>
      <c r="V650" s="90" t="str">
        <f>VLOOKUP(I650,'[1]Removal Report'!$G$2:$I$1306,3,0)</f>
        <v>SAIF.MALIK</v>
      </c>
    </row>
    <row r="651" spans="1:22">
      <c r="A651" s="91">
        <v>650</v>
      </c>
      <c r="B651" s="91" t="s">
        <v>39</v>
      </c>
      <c r="C651" s="92" t="s">
        <v>5678</v>
      </c>
      <c r="D651" s="92" t="s">
        <v>1594</v>
      </c>
      <c r="E651" s="92" t="s">
        <v>5679</v>
      </c>
      <c r="F651" s="92" t="s">
        <v>5680</v>
      </c>
      <c r="G651" s="92" t="s">
        <v>4</v>
      </c>
      <c r="H651" s="92" t="s">
        <v>5681</v>
      </c>
      <c r="I651" s="92" t="s">
        <v>5682</v>
      </c>
      <c r="J651" s="92"/>
      <c r="K651" s="92"/>
      <c r="L651" s="92" t="s">
        <v>1105</v>
      </c>
      <c r="M651" s="92" t="s">
        <v>5683</v>
      </c>
      <c r="N651" s="92" t="s">
        <v>666</v>
      </c>
      <c r="O651" s="92" t="s">
        <v>16</v>
      </c>
      <c r="P651" s="92" t="s">
        <v>153</v>
      </c>
      <c r="Q651" s="92" t="s">
        <v>5684</v>
      </c>
      <c r="R651" s="93" t="s">
        <v>23</v>
      </c>
      <c r="S651" s="93">
        <v>342771</v>
      </c>
      <c r="T651" s="90" t="s">
        <v>41</v>
      </c>
      <c r="U651" s="90" t="str">
        <f>VLOOKUP(I651,'[1]Removal Report'!$G$2:$I$1306,2,0)</f>
        <v>8-Jan-2026</v>
      </c>
      <c r="V651" s="90" t="str">
        <f>VLOOKUP(I651,'[1]Removal Report'!$G$2:$I$1306,3,0)</f>
        <v>SAIF.MALIK</v>
      </c>
    </row>
    <row r="652" spans="1:22">
      <c r="A652" s="91">
        <v>651</v>
      </c>
      <c r="B652" s="91" t="s">
        <v>39</v>
      </c>
      <c r="C652" s="92" t="s">
        <v>5685</v>
      </c>
      <c r="D652" s="92" t="s">
        <v>767</v>
      </c>
      <c r="E652" s="92" t="s">
        <v>5686</v>
      </c>
      <c r="F652" s="92" t="s">
        <v>5687</v>
      </c>
      <c r="G652" s="92" t="s">
        <v>18</v>
      </c>
      <c r="H652" s="92" t="s">
        <v>5688</v>
      </c>
      <c r="I652" s="92" t="s">
        <v>5689</v>
      </c>
      <c r="J652" s="92"/>
      <c r="K652" s="92"/>
      <c r="L652" s="92" t="s">
        <v>5690</v>
      </c>
      <c r="M652" s="92" t="s">
        <v>1198</v>
      </c>
      <c r="N652" s="92" t="s">
        <v>764</v>
      </c>
      <c r="O652" s="92" t="s">
        <v>16</v>
      </c>
      <c r="P652" s="92" t="s">
        <v>153</v>
      </c>
      <c r="Q652" s="92" t="s">
        <v>5691</v>
      </c>
      <c r="R652" s="93" t="s">
        <v>23</v>
      </c>
      <c r="S652" s="93">
        <v>351873</v>
      </c>
      <c r="T652" s="90" t="s">
        <v>41</v>
      </c>
      <c r="U652" s="90" t="str">
        <f>VLOOKUP(I652,'[1]Removal Report'!$G$2:$I$1306,2,0)</f>
        <v>12-Jan-2026</v>
      </c>
      <c r="V652" s="90" t="str">
        <f>VLOOKUP(I652,'[1]Removal Report'!$G$2:$I$1306,3,0)</f>
        <v>SAIF.MALIK</v>
      </c>
    </row>
    <row r="653" spans="1:22">
      <c r="A653" s="91">
        <v>652</v>
      </c>
      <c r="B653" s="91" t="s">
        <v>39</v>
      </c>
      <c r="C653" s="92" t="s">
        <v>5692</v>
      </c>
      <c r="D653" s="92" t="s">
        <v>767</v>
      </c>
      <c r="E653" s="92" t="s">
        <v>5693</v>
      </c>
      <c r="F653" s="92" t="s">
        <v>5694</v>
      </c>
      <c r="G653" s="92" t="s">
        <v>10</v>
      </c>
      <c r="H653" s="92" t="s">
        <v>5695</v>
      </c>
      <c r="I653" s="92" t="s">
        <v>5696</v>
      </c>
      <c r="J653" s="92"/>
      <c r="K653" s="92"/>
      <c r="L653" s="92" t="s">
        <v>5697</v>
      </c>
      <c r="M653" s="92" t="s">
        <v>5698</v>
      </c>
      <c r="N653" s="92" t="s">
        <v>733</v>
      </c>
      <c r="O653" s="92" t="s">
        <v>1149</v>
      </c>
      <c r="P653" s="92" t="s">
        <v>153</v>
      </c>
      <c r="Q653" s="92" t="s">
        <v>5699</v>
      </c>
      <c r="R653" s="93" t="s">
        <v>23</v>
      </c>
      <c r="S653" s="93">
        <v>320653</v>
      </c>
      <c r="T653" s="90" t="s">
        <v>41</v>
      </c>
      <c r="U653" s="90" t="str">
        <f>VLOOKUP(I653,'[1]Removal Report'!$G$2:$I$1306,2,0)</f>
        <v>7-Jan-2026</v>
      </c>
      <c r="V653" s="90" t="str">
        <f>VLOOKUP(I653,'[1]Removal Report'!$G$2:$I$1306,3,0)</f>
        <v>SAIF.MALIK</v>
      </c>
    </row>
    <row r="654" spans="1:22">
      <c r="A654" s="91">
        <v>653</v>
      </c>
      <c r="B654" s="91" t="s">
        <v>39</v>
      </c>
      <c r="C654" s="92" t="s">
        <v>5700</v>
      </c>
      <c r="D654" s="92" t="s">
        <v>682</v>
      </c>
      <c r="E654" s="92" t="s">
        <v>5701</v>
      </c>
      <c r="F654" s="92" t="s">
        <v>5702</v>
      </c>
      <c r="G654" s="92" t="s">
        <v>22</v>
      </c>
      <c r="H654" s="92" t="s">
        <v>5703</v>
      </c>
      <c r="I654" s="92" t="s">
        <v>5704</v>
      </c>
      <c r="J654" s="92"/>
      <c r="K654" s="92"/>
      <c r="L654" s="92" t="s">
        <v>5705</v>
      </c>
      <c r="M654" s="92" t="s">
        <v>5706</v>
      </c>
      <c r="N654" s="92" t="s">
        <v>813</v>
      </c>
      <c r="O654" s="92" t="s">
        <v>16</v>
      </c>
      <c r="P654" s="92" t="s">
        <v>153</v>
      </c>
      <c r="Q654" s="92" t="s">
        <v>5707</v>
      </c>
      <c r="R654" s="93" t="s">
        <v>23</v>
      </c>
      <c r="S654" s="93">
        <v>296522</v>
      </c>
      <c r="T654" s="90" t="s">
        <v>41</v>
      </c>
      <c r="U654" s="90" t="str">
        <f>VLOOKUP(I654,'[1]Removal Report'!$G$2:$I$1306,2,0)</f>
        <v>22-Jan-2026</v>
      </c>
      <c r="V654" s="90" t="str">
        <f>VLOOKUP(I654,'[1]Removal Report'!$G$2:$I$1306,3,0)</f>
        <v>SAIF.MALIK</v>
      </c>
    </row>
    <row r="655" spans="1:22">
      <c r="A655" s="91">
        <v>654</v>
      </c>
      <c r="B655" s="91" t="s">
        <v>39</v>
      </c>
      <c r="C655" s="92" t="s">
        <v>5708</v>
      </c>
      <c r="D655" s="92" t="s">
        <v>659</v>
      </c>
      <c r="E655" s="92" t="s">
        <v>5709</v>
      </c>
      <c r="F655" s="92" t="s">
        <v>5710</v>
      </c>
      <c r="G655" s="92" t="s">
        <v>10</v>
      </c>
      <c r="H655" s="92" t="s">
        <v>5711</v>
      </c>
      <c r="I655" s="92" t="s">
        <v>5712</v>
      </c>
      <c r="J655" s="92"/>
      <c r="K655" s="92"/>
      <c r="L655" s="92" t="s">
        <v>4389</v>
      </c>
      <c r="M655" s="92" t="s">
        <v>5713</v>
      </c>
      <c r="N655" s="92" t="s">
        <v>666</v>
      </c>
      <c r="O655" s="92" t="s">
        <v>16</v>
      </c>
      <c r="P655" s="92" t="s">
        <v>153</v>
      </c>
      <c r="Q655" s="92" t="s">
        <v>3787</v>
      </c>
      <c r="R655" s="93" t="s">
        <v>23</v>
      </c>
      <c r="S655" s="93">
        <v>273396</v>
      </c>
      <c r="T655" s="90" t="s">
        <v>41</v>
      </c>
      <c r="U655" s="90" t="str">
        <f>VLOOKUP(I655,'[1]Removal Report'!$G$2:$I$1306,2,0)</f>
        <v>5-Jan-2026</v>
      </c>
      <c r="V655" s="90" t="str">
        <f>VLOOKUP(I655,'[1]Removal Report'!$G$2:$I$1306,3,0)</f>
        <v>SAIF.MALIK</v>
      </c>
    </row>
    <row r="656" spans="1:22">
      <c r="A656" s="91">
        <v>655</v>
      </c>
      <c r="B656" s="91" t="s">
        <v>39</v>
      </c>
      <c r="C656" s="92" t="s">
        <v>5714</v>
      </c>
      <c r="D656" s="92" t="s">
        <v>682</v>
      </c>
      <c r="E656" s="92" t="s">
        <v>595</v>
      </c>
      <c r="F656" s="92" t="s">
        <v>5715</v>
      </c>
      <c r="G656" s="92" t="s">
        <v>4</v>
      </c>
      <c r="H656" s="92" t="s">
        <v>596</v>
      </c>
      <c r="I656" s="92" t="s">
        <v>597</v>
      </c>
      <c r="J656" s="92"/>
      <c r="K656" s="92"/>
      <c r="L656" s="92" t="s">
        <v>5716</v>
      </c>
      <c r="M656" s="92" t="s">
        <v>5716</v>
      </c>
      <c r="N656" s="92" t="s">
        <v>666</v>
      </c>
      <c r="O656" s="92" t="s">
        <v>16</v>
      </c>
      <c r="P656" s="92" t="s">
        <v>153</v>
      </c>
      <c r="Q656" s="92" t="s">
        <v>5717</v>
      </c>
      <c r="R656" s="93" t="s">
        <v>23</v>
      </c>
      <c r="S656" s="93">
        <v>321972</v>
      </c>
      <c r="T656" s="90" t="s">
        <v>41</v>
      </c>
      <c r="U656" s="90" t="str">
        <f>VLOOKUP(I656,'[1]Removal Report'!$G$2:$I$1306,2,0)</f>
        <v>5-Jan-2026</v>
      </c>
      <c r="V656" s="90" t="str">
        <f>VLOOKUP(I656,'[1]Removal Report'!$G$2:$I$1306,3,0)</f>
        <v>SAIF.MALIK</v>
      </c>
    </row>
    <row r="657" spans="1:22">
      <c r="A657" s="91">
        <v>656</v>
      </c>
      <c r="B657" s="91" t="s">
        <v>39</v>
      </c>
      <c r="C657" s="92" t="s">
        <v>5718</v>
      </c>
      <c r="D657" s="92" t="s">
        <v>682</v>
      </c>
      <c r="E657" s="92" t="s">
        <v>5719</v>
      </c>
      <c r="F657" s="92" t="s">
        <v>5720</v>
      </c>
      <c r="G657" s="92" t="s">
        <v>18</v>
      </c>
      <c r="H657" s="92" t="s">
        <v>5721</v>
      </c>
      <c r="I657" s="92" t="s">
        <v>5722</v>
      </c>
      <c r="J657" s="92"/>
      <c r="K657" s="92"/>
      <c r="L657" s="92" t="s">
        <v>5723</v>
      </c>
      <c r="M657" s="92" t="s">
        <v>5724</v>
      </c>
      <c r="N657" s="92" t="s">
        <v>666</v>
      </c>
      <c r="O657" s="92" t="s">
        <v>16</v>
      </c>
      <c r="P657" s="92" t="s">
        <v>153</v>
      </c>
      <c r="Q657" s="92" t="s">
        <v>5725</v>
      </c>
      <c r="R657" s="93" t="s">
        <v>23</v>
      </c>
      <c r="S657" s="93">
        <v>343909</v>
      </c>
      <c r="T657" s="90" t="s">
        <v>41</v>
      </c>
      <c r="U657" s="90" t="str">
        <f>VLOOKUP(I657,'[1]Removal Report'!$G$2:$I$1306,2,0)</f>
        <v>5-Jan-2026</v>
      </c>
      <c r="V657" s="90" t="str">
        <f>VLOOKUP(I657,'[1]Removal Report'!$G$2:$I$1306,3,0)</f>
        <v>SAIF.MALIK</v>
      </c>
    </row>
    <row r="658" spans="1:22">
      <c r="A658" s="91">
        <v>657</v>
      </c>
      <c r="B658" s="91" t="s">
        <v>39</v>
      </c>
      <c r="C658" s="92" t="s">
        <v>5726</v>
      </c>
      <c r="D658" s="92" t="s">
        <v>659</v>
      </c>
      <c r="E658" s="92" t="s">
        <v>5727</v>
      </c>
      <c r="F658" s="92" t="s">
        <v>5728</v>
      </c>
      <c r="G658" s="92" t="s">
        <v>4</v>
      </c>
      <c r="H658" s="92" t="s">
        <v>5729</v>
      </c>
      <c r="I658" s="92" t="s">
        <v>5730</v>
      </c>
      <c r="J658" s="92"/>
      <c r="K658" s="92"/>
      <c r="L658" s="92" t="s">
        <v>5731</v>
      </c>
      <c r="M658" s="92" t="s">
        <v>5732</v>
      </c>
      <c r="N658" s="92" t="s">
        <v>1734</v>
      </c>
      <c r="O658" s="92" t="s">
        <v>16</v>
      </c>
      <c r="P658" s="92" t="s">
        <v>153</v>
      </c>
      <c r="Q658" s="92" t="s">
        <v>5733</v>
      </c>
      <c r="R658" s="93" t="s">
        <v>23</v>
      </c>
      <c r="S658" s="93">
        <v>198225</v>
      </c>
      <c r="T658" s="90" t="s">
        <v>41</v>
      </c>
      <c r="U658" s="90" t="str">
        <f>VLOOKUP(I658,'[1]Removal Report'!$G$2:$I$1306,2,0)</f>
        <v>13-Jan-2026</v>
      </c>
      <c r="V658" s="90" t="str">
        <f>VLOOKUP(I658,'[1]Removal Report'!$G$2:$I$1306,3,0)</f>
        <v>SAIF.MALIK</v>
      </c>
    </row>
    <row r="659" spans="1:22">
      <c r="A659" s="91">
        <v>658</v>
      </c>
      <c r="B659" s="91" t="s">
        <v>39</v>
      </c>
      <c r="C659" s="92" t="s">
        <v>5734</v>
      </c>
      <c r="D659" s="92" t="s">
        <v>671</v>
      </c>
      <c r="E659" s="92" t="s">
        <v>5735</v>
      </c>
      <c r="F659" s="92" t="s">
        <v>5736</v>
      </c>
      <c r="G659" s="92" t="s">
        <v>18</v>
      </c>
      <c r="H659" s="92" t="s">
        <v>5737</v>
      </c>
      <c r="I659" s="92" t="s">
        <v>5735</v>
      </c>
      <c r="J659" s="92"/>
      <c r="K659" s="92"/>
      <c r="L659" s="92" t="s">
        <v>3001</v>
      </c>
      <c r="M659" s="92" t="s">
        <v>5738</v>
      </c>
      <c r="N659" s="92" t="s">
        <v>920</v>
      </c>
      <c r="O659" s="92" t="s">
        <v>16</v>
      </c>
      <c r="P659" s="92" t="s">
        <v>153</v>
      </c>
      <c r="Q659" s="92" t="s">
        <v>5739</v>
      </c>
      <c r="R659" s="93" t="s">
        <v>23</v>
      </c>
      <c r="S659" s="93">
        <v>300885</v>
      </c>
      <c r="T659" s="90" t="s">
        <v>41</v>
      </c>
      <c r="U659" s="90" t="str">
        <f>VLOOKUP(I659,'[1]Removal Report'!$G$2:$I$1306,2,0)</f>
        <v>8-Jan-2026</v>
      </c>
      <c r="V659" s="90" t="str">
        <f>VLOOKUP(I659,'[1]Removal Report'!$G$2:$I$1306,3,0)</f>
        <v>SAIF.MALIK</v>
      </c>
    </row>
    <row r="660" spans="1:22">
      <c r="A660" s="91">
        <v>659</v>
      </c>
      <c r="B660" s="91" t="s">
        <v>39</v>
      </c>
      <c r="C660" s="92" t="s">
        <v>5740</v>
      </c>
      <c r="D660" s="92" t="s">
        <v>767</v>
      </c>
      <c r="E660" s="92" t="s">
        <v>5741</v>
      </c>
      <c r="F660" s="92" t="s">
        <v>5742</v>
      </c>
      <c r="G660" s="92" t="s">
        <v>10</v>
      </c>
      <c r="H660" s="92" t="s">
        <v>5743</v>
      </c>
      <c r="I660" s="92" t="s">
        <v>5744</v>
      </c>
      <c r="J660" s="92"/>
      <c r="K660" s="92"/>
      <c r="L660" s="92" t="s">
        <v>5745</v>
      </c>
      <c r="M660" s="92" t="s">
        <v>5746</v>
      </c>
      <c r="N660" s="92" t="s">
        <v>666</v>
      </c>
      <c r="O660" s="92" t="s">
        <v>16</v>
      </c>
      <c r="P660" s="92" t="s">
        <v>153</v>
      </c>
      <c r="Q660" s="92" t="s">
        <v>5747</v>
      </c>
      <c r="R660" s="93" t="s">
        <v>23</v>
      </c>
      <c r="S660" s="93">
        <v>342016</v>
      </c>
      <c r="T660" s="90" t="s">
        <v>41</v>
      </c>
      <c r="U660" s="90" t="str">
        <f>VLOOKUP(I660,'[1]Removal Report'!$G$2:$I$1306,2,0)</f>
        <v>9-Jan-2026</v>
      </c>
      <c r="V660" s="90" t="str">
        <f>VLOOKUP(I660,'[1]Removal Report'!$G$2:$I$1306,3,0)</f>
        <v>SAIF.MALIK</v>
      </c>
    </row>
    <row r="661" spans="1:22">
      <c r="A661" s="91">
        <v>660</v>
      </c>
      <c r="B661" s="91" t="s">
        <v>39</v>
      </c>
      <c r="C661" s="92" t="s">
        <v>5748</v>
      </c>
      <c r="D661" s="92" t="s">
        <v>767</v>
      </c>
      <c r="E661" s="92" t="s">
        <v>5749</v>
      </c>
      <c r="F661" s="92" t="s">
        <v>5750</v>
      </c>
      <c r="G661" s="92" t="s">
        <v>10</v>
      </c>
      <c r="H661" s="92" t="s">
        <v>5751</v>
      </c>
      <c r="I661" s="92" t="s">
        <v>5752</v>
      </c>
      <c r="J661" s="92"/>
      <c r="K661" s="92"/>
      <c r="L661" s="92" t="s">
        <v>5753</v>
      </c>
      <c r="M661" s="92" t="s">
        <v>5754</v>
      </c>
      <c r="N661" s="92" t="s">
        <v>733</v>
      </c>
      <c r="O661" s="92" t="s">
        <v>16</v>
      </c>
      <c r="P661" s="92" t="s">
        <v>153</v>
      </c>
      <c r="Q661" s="92" t="s">
        <v>5755</v>
      </c>
      <c r="R661" s="93" t="s">
        <v>23</v>
      </c>
      <c r="S661" s="93">
        <v>264907</v>
      </c>
      <c r="T661" s="90" t="s">
        <v>41</v>
      </c>
      <c r="U661" s="90" t="str">
        <f>VLOOKUP(I661,'[1]Removal Report'!$G$2:$I$1306,2,0)</f>
        <v>8-Jan-2026</v>
      </c>
      <c r="V661" s="90" t="str">
        <f>VLOOKUP(I661,'[1]Removal Report'!$G$2:$I$1306,3,0)</f>
        <v>SAIF.MALIK</v>
      </c>
    </row>
    <row r="662" spans="1:22">
      <c r="A662" s="91">
        <v>661</v>
      </c>
      <c r="B662" s="91" t="s">
        <v>39</v>
      </c>
      <c r="C662" s="92" t="s">
        <v>5756</v>
      </c>
      <c r="D662" s="92" t="s">
        <v>682</v>
      </c>
      <c r="E662" s="92" t="s">
        <v>5757</v>
      </c>
      <c r="F662" s="92" t="s">
        <v>5758</v>
      </c>
      <c r="G662" s="92" t="s">
        <v>4</v>
      </c>
      <c r="H662" s="92" t="s">
        <v>5759</v>
      </c>
      <c r="I662" s="92" t="s">
        <v>5760</v>
      </c>
      <c r="J662" s="92"/>
      <c r="K662" s="92"/>
      <c r="L662" s="92" t="s">
        <v>5761</v>
      </c>
      <c r="M662" s="92" t="s">
        <v>5762</v>
      </c>
      <c r="N662" s="92" t="s">
        <v>753</v>
      </c>
      <c r="O662" s="92" t="s">
        <v>16</v>
      </c>
      <c r="P662" s="92" t="s">
        <v>153</v>
      </c>
      <c r="Q662" s="92" t="s">
        <v>5763</v>
      </c>
      <c r="R662" s="93" t="s">
        <v>23</v>
      </c>
      <c r="S662" s="93">
        <v>271118</v>
      </c>
      <c r="T662" s="90" t="s">
        <v>41</v>
      </c>
      <c r="U662" s="90" t="str">
        <f>VLOOKUP(I662,'[1]Removal Report'!$G$2:$I$1306,2,0)</f>
        <v>19-Jan-2026</v>
      </c>
      <c r="V662" s="90" t="str">
        <f>VLOOKUP(I662,'[1]Removal Report'!$G$2:$I$1306,3,0)</f>
        <v>SAIF.MALIK</v>
      </c>
    </row>
    <row r="663" spans="1:22">
      <c r="A663" s="91">
        <v>662</v>
      </c>
      <c r="B663" s="91" t="s">
        <v>39</v>
      </c>
      <c r="C663" s="92" t="s">
        <v>5764</v>
      </c>
      <c r="D663" s="92" t="s">
        <v>659</v>
      </c>
      <c r="E663" s="92" t="s">
        <v>5765</v>
      </c>
      <c r="F663" s="92" t="s">
        <v>3761</v>
      </c>
      <c r="G663" s="92" t="s">
        <v>10</v>
      </c>
      <c r="H663" s="92" t="s">
        <v>5766</v>
      </c>
      <c r="I663" s="92" t="s">
        <v>5767</v>
      </c>
      <c r="J663" s="92"/>
      <c r="K663" s="92"/>
      <c r="L663" s="92" t="s">
        <v>5768</v>
      </c>
      <c r="M663" s="92" t="s">
        <v>5769</v>
      </c>
      <c r="N663" s="92" t="s">
        <v>733</v>
      </c>
      <c r="O663" s="92" t="s">
        <v>4775</v>
      </c>
      <c r="P663" s="92" t="s">
        <v>153</v>
      </c>
      <c r="Q663" s="92" t="s">
        <v>5770</v>
      </c>
      <c r="R663" s="93" t="s">
        <v>23</v>
      </c>
      <c r="S663" s="93">
        <v>310139</v>
      </c>
      <c r="T663" s="90" t="s">
        <v>41</v>
      </c>
      <c r="U663" s="90" t="str">
        <f>VLOOKUP(I663,'[1]Removal Report'!$G$2:$I$1306,2,0)</f>
        <v>16-Jan-2026</v>
      </c>
      <c r="V663" s="90" t="str">
        <f>VLOOKUP(I663,'[1]Removal Report'!$G$2:$I$1306,3,0)</f>
        <v>SAIF.MALIK</v>
      </c>
    </row>
    <row r="664" spans="1:22">
      <c r="A664" s="91">
        <v>663</v>
      </c>
      <c r="B664" s="91" t="s">
        <v>39</v>
      </c>
      <c r="C664" s="92" t="s">
        <v>5771</v>
      </c>
      <c r="D664" s="92" t="s">
        <v>1594</v>
      </c>
      <c r="E664" s="92" t="s">
        <v>5772</v>
      </c>
      <c r="F664" s="92" t="s">
        <v>5773</v>
      </c>
      <c r="G664" s="92" t="s">
        <v>10</v>
      </c>
      <c r="H664" s="92" t="s">
        <v>5774</v>
      </c>
      <c r="I664" s="92" t="s">
        <v>5775</v>
      </c>
      <c r="J664" s="92"/>
      <c r="K664" s="92"/>
      <c r="L664" s="92" t="s">
        <v>5776</v>
      </c>
      <c r="M664" s="92" t="s">
        <v>3685</v>
      </c>
      <c r="N664" s="92" t="s">
        <v>1406</v>
      </c>
      <c r="O664" s="92" t="s">
        <v>16</v>
      </c>
      <c r="P664" s="92" t="s">
        <v>153</v>
      </c>
      <c r="Q664" s="92" t="s">
        <v>5777</v>
      </c>
      <c r="R664" s="93" t="s">
        <v>23</v>
      </c>
      <c r="S664" s="93">
        <v>293851</v>
      </c>
      <c r="T664" s="90" t="s">
        <v>41</v>
      </c>
      <c r="U664" s="90" t="str">
        <f>VLOOKUP(I664,'[1]Removal Report'!$G$2:$I$1306,2,0)</f>
        <v>21-Jan-2026</v>
      </c>
      <c r="V664" s="90" t="str">
        <f>VLOOKUP(I664,'[1]Removal Report'!$G$2:$I$1306,3,0)</f>
        <v>SAIF.MALIK</v>
      </c>
    </row>
    <row r="665" spans="1:22">
      <c r="A665" s="91">
        <v>664</v>
      </c>
      <c r="B665" s="91" t="s">
        <v>39</v>
      </c>
      <c r="C665" s="92" t="s">
        <v>5778</v>
      </c>
      <c r="D665" s="92" t="s">
        <v>671</v>
      </c>
      <c r="E665" s="92" t="s">
        <v>5779</v>
      </c>
      <c r="F665" s="92" t="s">
        <v>5780</v>
      </c>
      <c r="G665" s="92" t="s">
        <v>13</v>
      </c>
      <c r="H665" s="92" t="s">
        <v>5781</v>
      </c>
      <c r="I665" s="92" t="s">
        <v>5782</v>
      </c>
      <c r="J665" s="92"/>
      <c r="K665" s="92"/>
      <c r="L665" s="92" t="s">
        <v>5783</v>
      </c>
      <c r="M665" s="92" t="s">
        <v>5784</v>
      </c>
      <c r="N665" s="92" t="s">
        <v>1024</v>
      </c>
      <c r="O665" s="92" t="s">
        <v>16</v>
      </c>
      <c r="P665" s="92" t="s">
        <v>153</v>
      </c>
      <c r="Q665" s="92" t="s">
        <v>5785</v>
      </c>
      <c r="R665" s="93" t="s">
        <v>23</v>
      </c>
      <c r="S665" s="93">
        <v>218058</v>
      </c>
      <c r="T665" s="90" t="s">
        <v>41</v>
      </c>
      <c r="U665" s="90" t="str">
        <f>VLOOKUP(I665,'[1]Removal Report'!$G$2:$I$1306,2,0)</f>
        <v>29-Jan-2026</v>
      </c>
      <c r="V665" s="90" t="str">
        <f>VLOOKUP(I665,'[1]Removal Report'!$G$2:$I$1306,3,0)</f>
        <v>SAIF.MALIK</v>
      </c>
    </row>
    <row r="666" spans="1:22">
      <c r="A666" s="91">
        <v>665</v>
      </c>
      <c r="B666" s="91" t="s">
        <v>39</v>
      </c>
      <c r="C666" s="92" t="s">
        <v>5786</v>
      </c>
      <c r="D666" s="92" t="s">
        <v>659</v>
      </c>
      <c r="E666" s="92" t="s">
        <v>5787</v>
      </c>
      <c r="F666" s="92" t="s">
        <v>5788</v>
      </c>
      <c r="G666" s="92" t="s">
        <v>18</v>
      </c>
      <c r="H666" s="92" t="s">
        <v>5789</v>
      </c>
      <c r="I666" s="92" t="s">
        <v>5790</v>
      </c>
      <c r="J666" s="92"/>
      <c r="K666" s="92"/>
      <c r="L666" s="92" t="s">
        <v>5791</v>
      </c>
      <c r="M666" s="92" t="s">
        <v>5792</v>
      </c>
      <c r="N666" s="92" t="s">
        <v>666</v>
      </c>
      <c r="O666" s="92" t="s">
        <v>16</v>
      </c>
      <c r="P666" s="92" t="s">
        <v>153</v>
      </c>
      <c r="Q666" s="92" t="s">
        <v>5793</v>
      </c>
      <c r="R666" s="93" t="s">
        <v>23</v>
      </c>
      <c r="S666" s="93">
        <v>350864</v>
      </c>
      <c r="T666" s="90" t="s">
        <v>41</v>
      </c>
      <c r="U666" s="90" t="str">
        <f>VLOOKUP(I666,'[1]Removal Report'!$G$2:$I$1306,2,0)</f>
        <v>5-Jan-2026</v>
      </c>
      <c r="V666" s="90" t="str">
        <f>VLOOKUP(I666,'[1]Removal Report'!$G$2:$I$1306,3,0)</f>
        <v>SAIF.MALIK</v>
      </c>
    </row>
    <row r="667" spans="1:22">
      <c r="A667" s="91">
        <v>666</v>
      </c>
      <c r="B667" s="91" t="s">
        <v>39</v>
      </c>
      <c r="C667" s="92" t="s">
        <v>5794</v>
      </c>
      <c r="D667" s="92" t="s">
        <v>855</v>
      </c>
      <c r="E667" s="92" t="s">
        <v>5795</v>
      </c>
      <c r="F667" s="92" t="s">
        <v>5796</v>
      </c>
      <c r="G667" s="92" t="s">
        <v>10</v>
      </c>
      <c r="H667" s="92" t="s">
        <v>5797</v>
      </c>
      <c r="I667" s="92" t="s">
        <v>5798</v>
      </c>
      <c r="J667" s="92"/>
      <c r="K667" s="92"/>
      <c r="L667" s="92" t="s">
        <v>5799</v>
      </c>
      <c r="M667" s="92" t="s">
        <v>5800</v>
      </c>
      <c r="N667" s="92" t="s">
        <v>691</v>
      </c>
      <c r="O667" s="92" t="s">
        <v>692</v>
      </c>
      <c r="P667" s="92" t="s">
        <v>153</v>
      </c>
      <c r="Q667" s="92" t="s">
        <v>5801</v>
      </c>
      <c r="R667" s="93" t="s">
        <v>23</v>
      </c>
      <c r="S667" s="93">
        <v>255681</v>
      </c>
      <c r="T667" s="90" t="s">
        <v>41</v>
      </c>
      <c r="U667" s="90" t="str">
        <f>VLOOKUP(I667,'[1]Removal Report'!$G$2:$I$1306,2,0)</f>
        <v>16-Jan-2026</v>
      </c>
      <c r="V667" s="90" t="str">
        <f>VLOOKUP(I667,'[1]Removal Report'!$G$2:$I$1306,3,0)</f>
        <v>SAIF.MALIK</v>
      </c>
    </row>
    <row r="668" spans="1:22">
      <c r="A668" s="91">
        <v>667</v>
      </c>
      <c r="B668" s="91" t="s">
        <v>39</v>
      </c>
      <c r="C668" s="92" t="s">
        <v>5802</v>
      </c>
      <c r="D668" s="92" t="s">
        <v>659</v>
      </c>
      <c r="E668" s="92" t="s">
        <v>5803</v>
      </c>
      <c r="F668" s="92" t="s">
        <v>5804</v>
      </c>
      <c r="G668" s="92" t="s">
        <v>4</v>
      </c>
      <c r="H668" s="92" t="s">
        <v>5805</v>
      </c>
      <c r="I668" s="92" t="s">
        <v>5806</v>
      </c>
      <c r="J668" s="92"/>
      <c r="K668" s="92"/>
      <c r="L668" s="92" t="s">
        <v>5807</v>
      </c>
      <c r="M668" s="92" t="s">
        <v>2738</v>
      </c>
      <c r="N668" s="92" t="s">
        <v>794</v>
      </c>
      <c r="O668" s="92" t="s">
        <v>16</v>
      </c>
      <c r="P668" s="92" t="s">
        <v>153</v>
      </c>
      <c r="Q668" s="92" t="s">
        <v>5808</v>
      </c>
      <c r="R668" s="93" t="s">
        <v>23</v>
      </c>
      <c r="S668" s="93">
        <v>296739</v>
      </c>
      <c r="T668" s="90" t="s">
        <v>41</v>
      </c>
      <c r="U668" s="90" t="str">
        <f>VLOOKUP(I668,'[1]Removal Report'!$G$2:$I$1306,2,0)</f>
        <v>21-Jan-2026</v>
      </c>
      <c r="V668" s="90" t="str">
        <f>VLOOKUP(I668,'[1]Removal Report'!$G$2:$I$1306,3,0)</f>
        <v>SAIF.MALIK</v>
      </c>
    </row>
    <row r="669" spans="1:22">
      <c r="A669" s="91">
        <v>668</v>
      </c>
      <c r="B669" s="91" t="s">
        <v>39</v>
      </c>
      <c r="C669" s="92" t="s">
        <v>5809</v>
      </c>
      <c r="D669" s="92" t="s">
        <v>682</v>
      </c>
      <c r="E669" s="92" t="s">
        <v>5810</v>
      </c>
      <c r="F669" s="92" t="s">
        <v>5811</v>
      </c>
      <c r="G669" s="92" t="s">
        <v>10</v>
      </c>
      <c r="H669" s="92" t="s">
        <v>5812</v>
      </c>
      <c r="I669" s="92" t="s">
        <v>5813</v>
      </c>
      <c r="J669" s="92"/>
      <c r="K669" s="92"/>
      <c r="L669" s="92" t="s">
        <v>5814</v>
      </c>
      <c r="M669" s="92" t="s">
        <v>5815</v>
      </c>
      <c r="N669" s="92" t="s">
        <v>691</v>
      </c>
      <c r="O669" s="92" t="s">
        <v>3506</v>
      </c>
      <c r="P669" s="92" t="s">
        <v>153</v>
      </c>
      <c r="Q669" s="92" t="s">
        <v>5816</v>
      </c>
      <c r="R669" s="93" t="s">
        <v>23</v>
      </c>
      <c r="S669" s="93">
        <v>297659</v>
      </c>
      <c r="T669" s="90" t="s">
        <v>41</v>
      </c>
      <c r="U669" s="90" t="str">
        <f>VLOOKUP(I669,'[1]Removal Report'!$G$2:$I$1306,2,0)</f>
        <v>20-Jan-2026</v>
      </c>
      <c r="V669" s="90" t="str">
        <f>VLOOKUP(I669,'[1]Removal Report'!$G$2:$I$1306,3,0)</f>
        <v>SAIF.MALIK</v>
      </c>
    </row>
    <row r="670" spans="1:22">
      <c r="A670" s="91">
        <v>669</v>
      </c>
      <c r="B670" s="91" t="s">
        <v>39</v>
      </c>
      <c r="C670" s="92" t="s">
        <v>5817</v>
      </c>
      <c r="D670" s="92" t="s">
        <v>659</v>
      </c>
      <c r="E670" s="92" t="s">
        <v>5818</v>
      </c>
      <c r="F670" s="92" t="s">
        <v>5819</v>
      </c>
      <c r="G670" s="92" t="s">
        <v>13</v>
      </c>
      <c r="H670" s="92" t="s">
        <v>5820</v>
      </c>
      <c r="I670" s="92" t="s">
        <v>5821</v>
      </c>
      <c r="J670" s="92"/>
      <c r="K670" s="92"/>
      <c r="L670" s="92" t="s">
        <v>5822</v>
      </c>
      <c r="M670" s="92" t="s">
        <v>5823</v>
      </c>
      <c r="N670" s="92" t="s">
        <v>930</v>
      </c>
      <c r="O670" s="92" t="s">
        <v>16</v>
      </c>
      <c r="P670" s="92" t="s">
        <v>153</v>
      </c>
      <c r="Q670" s="92" t="s">
        <v>5824</v>
      </c>
      <c r="R670" s="93" t="s">
        <v>23</v>
      </c>
      <c r="S670" s="93">
        <v>276441</v>
      </c>
      <c r="T670" s="90" t="s">
        <v>41</v>
      </c>
      <c r="U670" s="90" t="str">
        <f>VLOOKUP(I670,'[1]Removal Report'!$G$2:$I$1306,2,0)</f>
        <v>14-Jan-2026</v>
      </c>
      <c r="V670" s="90" t="str">
        <f>VLOOKUP(I670,'[1]Removal Report'!$G$2:$I$1306,3,0)</f>
        <v>SAIF.MALIK</v>
      </c>
    </row>
    <row r="671" spans="1:22">
      <c r="A671" s="91">
        <v>670</v>
      </c>
      <c r="B671" s="91" t="s">
        <v>39</v>
      </c>
      <c r="C671" s="92" t="s">
        <v>5825</v>
      </c>
      <c r="D671" s="92" t="s">
        <v>671</v>
      </c>
      <c r="E671" s="92" t="s">
        <v>5826</v>
      </c>
      <c r="F671" s="92" t="s">
        <v>5827</v>
      </c>
      <c r="G671" s="92" t="s">
        <v>4</v>
      </c>
      <c r="H671" s="92" t="s">
        <v>5828</v>
      </c>
      <c r="I671" s="92" t="s">
        <v>5829</v>
      </c>
      <c r="J671" s="92"/>
      <c r="K671" s="92"/>
      <c r="L671" s="92" t="s">
        <v>5830</v>
      </c>
      <c r="M671" s="92" t="s">
        <v>5831</v>
      </c>
      <c r="N671" s="92" t="s">
        <v>666</v>
      </c>
      <c r="O671" s="92" t="s">
        <v>5832</v>
      </c>
      <c r="P671" s="92" t="s">
        <v>153</v>
      </c>
      <c r="Q671" s="92" t="s">
        <v>5833</v>
      </c>
      <c r="R671" s="93" t="s">
        <v>23</v>
      </c>
      <c r="S671" s="93">
        <v>296942</v>
      </c>
      <c r="T671" s="90" t="s">
        <v>41</v>
      </c>
      <c r="U671" s="90" t="str">
        <f>VLOOKUP(I671,'[1]Removal Report'!$G$2:$I$1306,2,0)</f>
        <v>17-Jan-2026</v>
      </c>
      <c r="V671" s="90" t="str">
        <f>VLOOKUP(I671,'[1]Removal Report'!$G$2:$I$1306,3,0)</f>
        <v>SAIF.MALIK</v>
      </c>
    </row>
    <row r="672" spans="1:22">
      <c r="A672" s="91">
        <v>671</v>
      </c>
      <c r="B672" s="91" t="s">
        <v>39</v>
      </c>
      <c r="C672" s="92" t="s">
        <v>5834</v>
      </c>
      <c r="D672" s="92" t="s">
        <v>659</v>
      </c>
      <c r="E672" s="92" t="s">
        <v>5835</v>
      </c>
      <c r="F672" s="92" t="s">
        <v>5836</v>
      </c>
      <c r="G672" s="92" t="s">
        <v>18</v>
      </c>
      <c r="H672" s="92" t="s">
        <v>5837</v>
      </c>
      <c r="I672" s="92" t="s">
        <v>5838</v>
      </c>
      <c r="J672" s="92"/>
      <c r="K672" s="92"/>
      <c r="L672" s="92" t="s">
        <v>5839</v>
      </c>
      <c r="M672" s="92" t="s">
        <v>5840</v>
      </c>
      <c r="N672" s="92" t="s">
        <v>733</v>
      </c>
      <c r="O672" s="92" t="s">
        <v>16</v>
      </c>
      <c r="P672" s="92" t="s">
        <v>153</v>
      </c>
      <c r="Q672" s="92" t="s">
        <v>5841</v>
      </c>
      <c r="R672" s="93" t="s">
        <v>23</v>
      </c>
      <c r="S672" s="93">
        <v>356754</v>
      </c>
      <c r="T672" s="90" t="s">
        <v>41</v>
      </c>
      <c r="U672" s="90" t="str">
        <f>VLOOKUP(I672,'[1]Removal Report'!$G$2:$I$1306,2,0)</f>
        <v>19-Jan-2026</v>
      </c>
      <c r="V672" s="90" t="str">
        <f>VLOOKUP(I672,'[1]Removal Report'!$G$2:$I$1306,3,0)</f>
        <v>SAIF.MALIK</v>
      </c>
    </row>
    <row r="673" spans="1:22">
      <c r="A673" s="91">
        <v>672</v>
      </c>
      <c r="B673" s="91" t="s">
        <v>39</v>
      </c>
      <c r="C673" s="92" t="s">
        <v>5842</v>
      </c>
      <c r="D673" s="92" t="s">
        <v>682</v>
      </c>
      <c r="E673" s="92" t="s">
        <v>5843</v>
      </c>
      <c r="F673" s="92" t="s">
        <v>5844</v>
      </c>
      <c r="G673" s="92" t="s">
        <v>13</v>
      </c>
      <c r="H673" s="92" t="s">
        <v>5845</v>
      </c>
      <c r="I673" s="92" t="s">
        <v>5846</v>
      </c>
      <c r="J673" s="92"/>
      <c r="K673" s="92"/>
      <c r="L673" s="92" t="s">
        <v>5839</v>
      </c>
      <c r="M673" s="92" t="s">
        <v>5847</v>
      </c>
      <c r="N673" s="92" t="s">
        <v>764</v>
      </c>
      <c r="O673" s="92" t="s">
        <v>16</v>
      </c>
      <c r="P673" s="92" t="s">
        <v>153</v>
      </c>
      <c r="Q673" s="92" t="s">
        <v>5848</v>
      </c>
      <c r="R673" s="93" t="s">
        <v>23</v>
      </c>
      <c r="S673" s="93">
        <v>325670</v>
      </c>
      <c r="T673" s="90" t="s">
        <v>41</v>
      </c>
      <c r="U673" s="90" t="str">
        <f>VLOOKUP(I673,'[1]Removal Report'!$G$2:$I$1306,2,0)</f>
        <v>18-Jan-2026</v>
      </c>
      <c r="V673" s="90" t="str">
        <f>VLOOKUP(I673,'[1]Removal Report'!$G$2:$I$1306,3,0)</f>
        <v>SAIF.MALIK</v>
      </c>
    </row>
    <row r="674" spans="1:22">
      <c r="A674" s="91">
        <v>673</v>
      </c>
      <c r="B674" s="91" t="s">
        <v>39</v>
      </c>
      <c r="C674" s="92" t="s">
        <v>5849</v>
      </c>
      <c r="D674" s="92" t="s">
        <v>682</v>
      </c>
      <c r="E674" s="92" t="s">
        <v>5850</v>
      </c>
      <c r="F674" s="92" t="s">
        <v>5851</v>
      </c>
      <c r="G674" s="92" t="s">
        <v>10</v>
      </c>
      <c r="H674" s="92" t="s">
        <v>5852</v>
      </c>
      <c r="I674" s="92" t="s">
        <v>5853</v>
      </c>
      <c r="J674" s="92"/>
      <c r="K674" s="92"/>
      <c r="L674" s="92" t="s">
        <v>688</v>
      </c>
      <c r="M674" s="92" t="s">
        <v>5854</v>
      </c>
      <c r="N674" s="92" t="s">
        <v>733</v>
      </c>
      <c r="O674" s="92" t="s">
        <v>1149</v>
      </c>
      <c r="P674" s="92" t="s">
        <v>153</v>
      </c>
      <c r="Q674" s="92" t="s">
        <v>5855</v>
      </c>
      <c r="R674" s="93" t="s">
        <v>23</v>
      </c>
      <c r="S674" s="93">
        <v>272328</v>
      </c>
      <c r="T674" s="90" t="s">
        <v>41</v>
      </c>
      <c r="U674" s="90" t="str">
        <f>VLOOKUP(I674,'[1]Removal Report'!$G$2:$I$1306,2,0)</f>
        <v>19-Jan-2026</v>
      </c>
      <c r="V674" s="90" t="str">
        <f>VLOOKUP(I674,'[1]Removal Report'!$G$2:$I$1306,3,0)</f>
        <v>SAIF.MALIK</v>
      </c>
    </row>
    <row r="675" spans="1:22">
      <c r="A675" s="91">
        <v>674</v>
      </c>
      <c r="B675" s="91" t="s">
        <v>39</v>
      </c>
      <c r="C675" s="92" t="s">
        <v>5856</v>
      </c>
      <c r="D675" s="92" t="s">
        <v>682</v>
      </c>
      <c r="E675" s="92" t="s">
        <v>5857</v>
      </c>
      <c r="F675" s="92" t="s">
        <v>5858</v>
      </c>
      <c r="G675" s="92" t="s">
        <v>22</v>
      </c>
      <c r="H675" s="92" t="s">
        <v>5859</v>
      </c>
      <c r="I675" s="92" t="s">
        <v>5860</v>
      </c>
      <c r="J675" s="92"/>
      <c r="K675" s="92"/>
      <c r="L675" s="92" t="s">
        <v>870</v>
      </c>
      <c r="M675" s="92" t="s">
        <v>5861</v>
      </c>
      <c r="N675" s="92" t="s">
        <v>666</v>
      </c>
      <c r="O675" s="92" t="s">
        <v>16</v>
      </c>
      <c r="P675" s="92" t="s">
        <v>153</v>
      </c>
      <c r="Q675" s="92" t="s">
        <v>5862</v>
      </c>
      <c r="R675" s="93" t="s">
        <v>23</v>
      </c>
      <c r="S675" s="93">
        <v>292239</v>
      </c>
      <c r="T675" s="90" t="s">
        <v>41</v>
      </c>
      <c r="U675" s="90" t="str">
        <f>VLOOKUP(I675,'[1]Removal Report'!$G$2:$I$1306,2,0)</f>
        <v>20-Jan-2026</v>
      </c>
      <c r="V675" s="90" t="str">
        <f>VLOOKUP(I675,'[1]Removal Report'!$G$2:$I$1306,3,0)</f>
        <v>SAIF.MALIK</v>
      </c>
    </row>
    <row r="676" spans="1:22">
      <c r="A676" s="91">
        <v>675</v>
      </c>
      <c r="B676" s="91" t="s">
        <v>39</v>
      </c>
      <c r="C676" s="92" t="s">
        <v>5863</v>
      </c>
      <c r="D676" s="92" t="s">
        <v>682</v>
      </c>
      <c r="E676" s="92" t="s">
        <v>5864</v>
      </c>
      <c r="F676" s="92" t="s">
        <v>5865</v>
      </c>
      <c r="G676" s="92" t="s">
        <v>4</v>
      </c>
      <c r="H676" s="92" t="s">
        <v>5866</v>
      </c>
      <c r="I676" s="92" t="s">
        <v>5867</v>
      </c>
      <c r="J676" s="92"/>
      <c r="K676" s="92"/>
      <c r="L676" s="92" t="s">
        <v>4848</v>
      </c>
      <c r="M676" s="92" t="s">
        <v>5868</v>
      </c>
      <c r="N676" s="92" t="s">
        <v>813</v>
      </c>
      <c r="O676" s="92" t="s">
        <v>16</v>
      </c>
      <c r="P676" s="92" t="s">
        <v>153</v>
      </c>
      <c r="Q676" s="92" t="s">
        <v>5869</v>
      </c>
      <c r="R676" s="93" t="s">
        <v>23</v>
      </c>
      <c r="S676" s="93">
        <v>243045</v>
      </c>
      <c r="T676" s="90" t="s">
        <v>41</v>
      </c>
      <c r="U676" s="90" t="str">
        <f>VLOOKUP(I676,'[1]Removal Report'!$G$2:$I$1306,2,0)</f>
        <v>12-Jan-2026</v>
      </c>
      <c r="V676" s="90" t="str">
        <f>VLOOKUP(I676,'[1]Removal Report'!$G$2:$I$1306,3,0)</f>
        <v>SAIF.MALIK</v>
      </c>
    </row>
    <row r="677" spans="1:22">
      <c r="A677" s="91">
        <v>676</v>
      </c>
      <c r="B677" s="91" t="s">
        <v>39</v>
      </c>
      <c r="C677" s="92" t="s">
        <v>5870</v>
      </c>
      <c r="D677" s="92" t="s">
        <v>671</v>
      </c>
      <c r="E677" s="92" t="s">
        <v>5871</v>
      </c>
      <c r="F677" s="92" t="s">
        <v>5872</v>
      </c>
      <c r="G677" s="92" t="s">
        <v>25</v>
      </c>
      <c r="H677" s="92" t="s">
        <v>5873</v>
      </c>
      <c r="I677" s="92" t="s">
        <v>5874</v>
      </c>
      <c r="J677" s="92"/>
      <c r="K677" s="92"/>
      <c r="L677" s="92" t="s">
        <v>1300</v>
      </c>
      <c r="M677" s="92" t="s">
        <v>5875</v>
      </c>
      <c r="N677" s="92" t="s">
        <v>764</v>
      </c>
      <c r="O677" s="92" t="s">
        <v>16</v>
      </c>
      <c r="P677" s="92" t="s">
        <v>153</v>
      </c>
      <c r="Q677" s="92" t="s">
        <v>5876</v>
      </c>
      <c r="R677" s="93" t="s">
        <v>23</v>
      </c>
      <c r="S677" s="93">
        <v>344625</v>
      </c>
      <c r="T677" s="90" t="s">
        <v>41</v>
      </c>
      <c r="U677" s="90" t="str">
        <f>VLOOKUP(I677,'[1]Removal Report'!$G$2:$I$1306,2,0)</f>
        <v>13-Jan-2026</v>
      </c>
      <c r="V677" s="90" t="str">
        <f>VLOOKUP(I677,'[1]Removal Report'!$G$2:$I$1306,3,0)</f>
        <v>SAIF.MALIK</v>
      </c>
    </row>
    <row r="678" spans="1:22">
      <c r="A678" s="91">
        <v>677</v>
      </c>
      <c r="B678" s="91" t="s">
        <v>39</v>
      </c>
      <c r="C678" s="92" t="s">
        <v>5877</v>
      </c>
      <c r="D678" s="92" t="s">
        <v>659</v>
      </c>
      <c r="E678" s="92" t="s">
        <v>5878</v>
      </c>
      <c r="F678" s="92" t="s">
        <v>5879</v>
      </c>
      <c r="G678" s="92" t="s">
        <v>10</v>
      </c>
      <c r="H678" s="92" t="s">
        <v>5880</v>
      </c>
      <c r="I678" s="92" t="s">
        <v>5881</v>
      </c>
      <c r="J678" s="92"/>
      <c r="K678" s="92"/>
      <c r="L678" s="92" t="s">
        <v>5882</v>
      </c>
      <c r="M678" s="92" t="s">
        <v>5883</v>
      </c>
      <c r="N678" s="92" t="s">
        <v>666</v>
      </c>
      <c r="O678" s="92" t="s">
        <v>16</v>
      </c>
      <c r="P678" s="92" t="s">
        <v>153</v>
      </c>
      <c r="Q678" s="92" t="s">
        <v>5884</v>
      </c>
      <c r="R678" s="93" t="s">
        <v>23</v>
      </c>
      <c r="S678" s="93">
        <v>321221</v>
      </c>
      <c r="T678" s="90" t="s">
        <v>41</v>
      </c>
      <c r="U678" s="90" t="str">
        <f>VLOOKUP(I678,'[1]Removal Report'!$G$2:$I$1306,2,0)</f>
        <v>14-Jan-2026</v>
      </c>
      <c r="V678" s="90" t="str">
        <f>VLOOKUP(I678,'[1]Removal Report'!$G$2:$I$1306,3,0)</f>
        <v>SAIF.MALIK</v>
      </c>
    </row>
    <row r="679" spans="1:22">
      <c r="A679" s="91">
        <v>678</v>
      </c>
      <c r="B679" s="91" t="s">
        <v>39</v>
      </c>
      <c r="C679" s="92" t="s">
        <v>5885</v>
      </c>
      <c r="D679" s="92" t="s">
        <v>1263</v>
      </c>
      <c r="E679" s="92" t="s">
        <v>5886</v>
      </c>
      <c r="F679" s="92" t="s">
        <v>5887</v>
      </c>
      <c r="G679" s="92" t="s">
        <v>10</v>
      </c>
      <c r="H679" s="92" t="s">
        <v>5888</v>
      </c>
      <c r="I679" s="92" t="s">
        <v>5889</v>
      </c>
      <c r="J679" s="92"/>
      <c r="K679" s="92"/>
      <c r="L679" s="92" t="s">
        <v>5890</v>
      </c>
      <c r="M679" s="92" t="s">
        <v>5891</v>
      </c>
      <c r="N679" s="92" t="s">
        <v>666</v>
      </c>
      <c r="O679" s="92" t="s">
        <v>16</v>
      </c>
      <c r="P679" s="92" t="s">
        <v>153</v>
      </c>
      <c r="Q679" s="92" t="s">
        <v>5892</v>
      </c>
      <c r="R679" s="93" t="s">
        <v>23</v>
      </c>
      <c r="S679" s="93">
        <v>324268</v>
      </c>
      <c r="T679" s="90" t="s">
        <v>41</v>
      </c>
      <c r="U679" s="90" t="str">
        <f>VLOOKUP(I679,'[1]Removal Report'!$G$2:$I$1306,2,0)</f>
        <v>19-Jan-2026</v>
      </c>
      <c r="V679" s="90" t="str">
        <f>VLOOKUP(I679,'[1]Removal Report'!$G$2:$I$1306,3,0)</f>
        <v>SAIF.MALIK</v>
      </c>
    </row>
    <row r="680" spans="1:22">
      <c r="A680" s="91">
        <v>679</v>
      </c>
      <c r="B680" s="91" t="s">
        <v>39</v>
      </c>
      <c r="C680" s="92" t="s">
        <v>5893</v>
      </c>
      <c r="D680" s="92" t="s">
        <v>671</v>
      </c>
      <c r="E680" s="92" t="s">
        <v>5894</v>
      </c>
      <c r="F680" s="92" t="s">
        <v>5895</v>
      </c>
      <c r="G680" s="92" t="s">
        <v>32</v>
      </c>
      <c r="H680" s="92" t="s">
        <v>5896</v>
      </c>
      <c r="I680" s="92" t="s">
        <v>5897</v>
      </c>
      <c r="J680" s="92"/>
      <c r="K680" s="92"/>
      <c r="L680" s="92" t="s">
        <v>5898</v>
      </c>
      <c r="M680" s="92" t="s">
        <v>5899</v>
      </c>
      <c r="N680" s="92" t="s">
        <v>1387</v>
      </c>
      <c r="O680" s="92" t="s">
        <v>16</v>
      </c>
      <c r="P680" s="92" t="s">
        <v>153</v>
      </c>
      <c r="Q680" s="92" t="s">
        <v>5900</v>
      </c>
      <c r="R680" s="93" t="s">
        <v>23</v>
      </c>
      <c r="S680" s="93">
        <v>196262</v>
      </c>
      <c r="T680" s="90" t="s">
        <v>41</v>
      </c>
      <c r="U680" s="90" t="str">
        <f>VLOOKUP(I680,'[1]Removal Report'!$G$2:$I$1306,2,0)</f>
        <v>15-Jan-2026</v>
      </c>
      <c r="V680" s="90" t="str">
        <f>VLOOKUP(I680,'[1]Removal Report'!$G$2:$I$1306,3,0)</f>
        <v>SAIF.MALIK</v>
      </c>
    </row>
    <row r="681" spans="1:22">
      <c r="A681" s="91">
        <v>680</v>
      </c>
      <c r="B681" s="91" t="s">
        <v>39</v>
      </c>
      <c r="C681" s="92" t="s">
        <v>5901</v>
      </c>
      <c r="D681" s="92" t="s">
        <v>671</v>
      </c>
      <c r="E681" s="92" t="s">
        <v>5902</v>
      </c>
      <c r="F681" s="92" t="s">
        <v>5903</v>
      </c>
      <c r="G681" s="92" t="s">
        <v>10</v>
      </c>
      <c r="H681" s="92" t="s">
        <v>5904</v>
      </c>
      <c r="I681" s="92" t="s">
        <v>5905</v>
      </c>
      <c r="J681" s="92"/>
      <c r="K681" s="92"/>
      <c r="L681" s="92" t="s">
        <v>5906</v>
      </c>
      <c r="M681" s="92" t="s">
        <v>5907</v>
      </c>
      <c r="N681" s="92" t="s">
        <v>1510</v>
      </c>
      <c r="O681" s="92" t="s">
        <v>1055</v>
      </c>
      <c r="P681" s="92" t="s">
        <v>153</v>
      </c>
      <c r="Q681" s="92" t="s">
        <v>5908</v>
      </c>
      <c r="R681" s="93" t="s">
        <v>24</v>
      </c>
      <c r="S681" s="93">
        <v>355221</v>
      </c>
      <c r="T681" s="90" t="s">
        <v>41</v>
      </c>
      <c r="U681" s="90" t="str">
        <f>VLOOKUP(I681,'[1]Removal Report'!$G$2:$I$1306,2,0)</f>
        <v>13-Jan-2026</v>
      </c>
      <c r="V681" s="90" t="str">
        <f>VLOOKUP(I681,'[1]Removal Report'!$G$2:$I$1306,3,0)</f>
        <v>SHAHROZ</v>
      </c>
    </row>
    <row r="682" spans="1:22">
      <c r="A682" s="91">
        <v>681</v>
      </c>
      <c r="B682" s="91" t="s">
        <v>39</v>
      </c>
      <c r="C682" s="92" t="s">
        <v>5909</v>
      </c>
      <c r="D682" s="92" t="s">
        <v>682</v>
      </c>
      <c r="E682" s="92" t="s">
        <v>5910</v>
      </c>
      <c r="F682" s="92" t="s">
        <v>5911</v>
      </c>
      <c r="G682" s="92" t="s">
        <v>10</v>
      </c>
      <c r="H682" s="92" t="s">
        <v>5912</v>
      </c>
      <c r="I682" s="92" t="s">
        <v>5913</v>
      </c>
      <c r="J682" s="92"/>
      <c r="K682" s="92"/>
      <c r="L682" s="92" t="s">
        <v>2006</v>
      </c>
      <c r="M682" s="92" t="s">
        <v>5914</v>
      </c>
      <c r="N682" s="92" t="s">
        <v>1796</v>
      </c>
      <c r="O682" s="92" t="s">
        <v>1055</v>
      </c>
      <c r="P682" s="92" t="s">
        <v>153</v>
      </c>
      <c r="Q682" s="92" t="s">
        <v>5915</v>
      </c>
      <c r="R682" s="93" t="s">
        <v>24</v>
      </c>
      <c r="S682" s="93">
        <v>321881</v>
      </c>
      <c r="T682" s="90" t="s">
        <v>41</v>
      </c>
      <c r="U682" s="90" t="str">
        <f>VLOOKUP(I682,'[1]Removal Report'!$G$2:$I$1306,2,0)</f>
        <v>21-Jan-2026</v>
      </c>
      <c r="V682" s="90" t="str">
        <f>VLOOKUP(I682,'[1]Removal Report'!$G$2:$I$1306,3,0)</f>
        <v>SHAHROZ</v>
      </c>
    </row>
    <row r="683" spans="1:22">
      <c r="A683" s="91">
        <v>682</v>
      </c>
      <c r="B683" s="91" t="s">
        <v>39</v>
      </c>
      <c r="C683" s="92" t="s">
        <v>5916</v>
      </c>
      <c r="D683" s="92" t="s">
        <v>1585</v>
      </c>
      <c r="E683" s="92" t="s">
        <v>5917</v>
      </c>
      <c r="F683" s="92" t="s">
        <v>5918</v>
      </c>
      <c r="G683" s="92" t="s">
        <v>10</v>
      </c>
      <c r="H683" s="92" t="s">
        <v>5919</v>
      </c>
      <c r="I683" s="92" t="s">
        <v>5920</v>
      </c>
      <c r="J683" s="92"/>
      <c r="K683" s="92"/>
      <c r="L683" s="92" t="s">
        <v>3463</v>
      </c>
      <c r="M683" s="92" t="s">
        <v>5921</v>
      </c>
      <c r="N683" s="92" t="s">
        <v>1439</v>
      </c>
      <c r="O683" s="92" t="s">
        <v>1055</v>
      </c>
      <c r="P683" s="92" t="s">
        <v>153</v>
      </c>
      <c r="Q683" s="92" t="s">
        <v>245</v>
      </c>
      <c r="R683" s="93" t="s">
        <v>24</v>
      </c>
      <c r="S683" s="93">
        <v>197544</v>
      </c>
      <c r="T683" s="90" t="s">
        <v>41</v>
      </c>
      <c r="U683" s="90" t="str">
        <f>VLOOKUP(I683,'[1]Removal Report'!$G$2:$I$1306,2,0)</f>
        <v>14-Jan-2026</v>
      </c>
      <c r="V683" s="90" t="str">
        <f>VLOOKUP(I683,'[1]Removal Report'!$G$2:$I$1306,3,0)</f>
        <v>SHAHROZ</v>
      </c>
    </row>
    <row r="684" spans="1:22">
      <c r="A684" s="91">
        <v>683</v>
      </c>
      <c r="B684" s="91" t="s">
        <v>39</v>
      </c>
      <c r="C684" s="92" t="s">
        <v>5922</v>
      </c>
      <c r="D684" s="92" t="s">
        <v>671</v>
      </c>
      <c r="E684" s="92" t="s">
        <v>5923</v>
      </c>
      <c r="F684" s="92" t="s">
        <v>5924</v>
      </c>
      <c r="G684" s="92" t="s">
        <v>4</v>
      </c>
      <c r="H684" s="92" t="s">
        <v>5925</v>
      </c>
      <c r="I684" s="92" t="s">
        <v>5926</v>
      </c>
      <c r="J684" s="92"/>
      <c r="K684" s="92"/>
      <c r="L684" s="92" t="s">
        <v>5927</v>
      </c>
      <c r="M684" s="92" t="s">
        <v>5928</v>
      </c>
      <c r="N684" s="92" t="s">
        <v>1184</v>
      </c>
      <c r="O684" s="92" t="s">
        <v>1055</v>
      </c>
      <c r="P684" s="92" t="s">
        <v>153</v>
      </c>
      <c r="Q684" s="92" t="s">
        <v>5929</v>
      </c>
      <c r="R684" s="93" t="s">
        <v>24</v>
      </c>
      <c r="S684" s="93">
        <v>325224</v>
      </c>
      <c r="T684" s="90" t="s">
        <v>41</v>
      </c>
      <c r="U684" s="90" t="str">
        <f>VLOOKUP(I684,'[1]Removal Report'!$G$2:$I$1306,2,0)</f>
        <v>10-Jan-2026</v>
      </c>
      <c r="V684" s="90" t="str">
        <f>VLOOKUP(I684,'[1]Removal Report'!$G$2:$I$1306,3,0)</f>
        <v>SHAHROZ</v>
      </c>
    </row>
    <row r="685" spans="1:22">
      <c r="A685" s="91">
        <v>684</v>
      </c>
      <c r="B685" s="91" t="s">
        <v>39</v>
      </c>
      <c r="C685" s="92" t="s">
        <v>5930</v>
      </c>
      <c r="D685" s="92" t="s">
        <v>682</v>
      </c>
      <c r="E685" s="92" t="s">
        <v>5931</v>
      </c>
      <c r="F685" s="92" t="s">
        <v>5932</v>
      </c>
      <c r="G685" s="92" t="s">
        <v>10</v>
      </c>
      <c r="H685" s="92" t="s">
        <v>5931</v>
      </c>
      <c r="I685" s="92" t="s">
        <v>5933</v>
      </c>
      <c r="J685" s="92"/>
      <c r="K685" s="92"/>
      <c r="L685" s="92" t="s">
        <v>5934</v>
      </c>
      <c r="M685" s="92" t="s">
        <v>5935</v>
      </c>
      <c r="N685" s="92" t="s">
        <v>2204</v>
      </c>
      <c r="O685" s="92" t="s">
        <v>1055</v>
      </c>
      <c r="P685" s="92" t="s">
        <v>153</v>
      </c>
      <c r="Q685" s="92" t="s">
        <v>5936</v>
      </c>
      <c r="R685" s="93" t="s">
        <v>24</v>
      </c>
      <c r="S685" s="93">
        <v>326045</v>
      </c>
      <c r="T685" s="90" t="s">
        <v>41</v>
      </c>
      <c r="U685" s="90" t="str">
        <f>VLOOKUP(I685,'[1]Removal Report'!$G$2:$I$1306,2,0)</f>
        <v>19-Jan-2026</v>
      </c>
      <c r="V685" s="90" t="str">
        <f>VLOOKUP(I685,'[1]Removal Report'!$G$2:$I$1306,3,0)</f>
        <v>SHAHROZ</v>
      </c>
    </row>
    <row r="686" spans="1:22">
      <c r="A686" s="91">
        <v>685</v>
      </c>
      <c r="B686" s="91" t="s">
        <v>39</v>
      </c>
      <c r="C686" s="92" t="s">
        <v>5937</v>
      </c>
      <c r="D686" s="92" t="s">
        <v>671</v>
      </c>
      <c r="E686" s="92" t="s">
        <v>5938</v>
      </c>
      <c r="F686" s="92" t="s">
        <v>163</v>
      </c>
      <c r="G686" s="92" t="s">
        <v>10</v>
      </c>
      <c r="H686" s="92" t="s">
        <v>5939</v>
      </c>
      <c r="I686" s="92" t="s">
        <v>5940</v>
      </c>
      <c r="J686" s="92"/>
      <c r="K686" s="92"/>
      <c r="L686" s="92" t="s">
        <v>5941</v>
      </c>
      <c r="M686" s="92" t="s">
        <v>5942</v>
      </c>
      <c r="N686" s="92" t="s">
        <v>666</v>
      </c>
      <c r="O686" s="92" t="s">
        <v>1055</v>
      </c>
      <c r="P686" s="92" t="s">
        <v>153</v>
      </c>
      <c r="Q686" s="92" t="s">
        <v>5943</v>
      </c>
      <c r="R686" s="93" t="s">
        <v>24</v>
      </c>
      <c r="S686" s="93">
        <v>207028</v>
      </c>
      <c r="T686" s="90" t="s">
        <v>41</v>
      </c>
      <c r="U686" s="90" t="str">
        <f>VLOOKUP(I686,'[1]Removal Report'!$G$2:$I$1306,2,0)</f>
        <v>19-Jan-2026</v>
      </c>
      <c r="V686" s="90" t="str">
        <f>VLOOKUP(I686,'[1]Removal Report'!$G$2:$I$1306,3,0)</f>
        <v>SHAHROZ</v>
      </c>
    </row>
    <row r="687" spans="1:22">
      <c r="A687" s="91">
        <v>686</v>
      </c>
      <c r="B687" s="91" t="s">
        <v>39</v>
      </c>
      <c r="C687" s="92" t="s">
        <v>5944</v>
      </c>
      <c r="D687" s="92" t="s">
        <v>682</v>
      </c>
      <c r="E687" s="92" t="s">
        <v>5945</v>
      </c>
      <c r="F687" s="92" t="s">
        <v>5946</v>
      </c>
      <c r="G687" s="92" t="s">
        <v>4</v>
      </c>
      <c r="H687" s="92" t="s">
        <v>5947</v>
      </c>
      <c r="I687" s="92" t="s">
        <v>5948</v>
      </c>
      <c r="J687" s="92"/>
      <c r="K687" s="92"/>
      <c r="L687" s="92" t="s">
        <v>5949</v>
      </c>
      <c r="M687" s="92" t="s">
        <v>5950</v>
      </c>
      <c r="N687" s="92" t="s">
        <v>666</v>
      </c>
      <c r="O687" s="92" t="s">
        <v>667</v>
      </c>
      <c r="P687" s="92" t="s">
        <v>157</v>
      </c>
      <c r="Q687" s="92" t="s">
        <v>5951</v>
      </c>
      <c r="R687" s="93" t="s">
        <v>24</v>
      </c>
      <c r="S687" s="93">
        <v>325714</v>
      </c>
      <c r="T687" s="90" t="s">
        <v>41</v>
      </c>
      <c r="U687" s="90" t="str">
        <f>VLOOKUP(I687,'[1]Removal Report'!$G$2:$I$1306,2,0)</f>
        <v>16-Jan-2026</v>
      </c>
      <c r="V687" s="90" t="str">
        <f>VLOOKUP(I687,'[1]Removal Report'!$G$2:$I$1306,3,0)</f>
        <v>SHAHROZ</v>
      </c>
    </row>
    <row r="688" spans="1:22">
      <c r="A688" s="91">
        <v>687</v>
      </c>
      <c r="B688" s="91" t="s">
        <v>39</v>
      </c>
      <c r="C688" s="92" t="s">
        <v>5952</v>
      </c>
      <c r="D688" s="92" t="s">
        <v>671</v>
      </c>
      <c r="E688" s="92" t="s">
        <v>5953</v>
      </c>
      <c r="F688" s="92" t="s">
        <v>5954</v>
      </c>
      <c r="G688" s="92" t="s">
        <v>18</v>
      </c>
      <c r="H688" s="92" t="s">
        <v>5955</v>
      </c>
      <c r="I688" s="92" t="s">
        <v>5956</v>
      </c>
      <c r="J688" s="92"/>
      <c r="K688" s="92"/>
      <c r="L688" s="92" t="s">
        <v>5957</v>
      </c>
      <c r="M688" s="92" t="s">
        <v>5958</v>
      </c>
      <c r="N688" s="92" t="s">
        <v>2408</v>
      </c>
      <c r="O688" s="92" t="s">
        <v>1055</v>
      </c>
      <c r="P688" s="92" t="s">
        <v>153</v>
      </c>
      <c r="Q688" s="92" t="s">
        <v>5959</v>
      </c>
      <c r="R688" s="93" t="s">
        <v>24</v>
      </c>
      <c r="S688" s="93">
        <v>323515</v>
      </c>
      <c r="T688" s="90" t="s">
        <v>41</v>
      </c>
      <c r="U688" s="90" t="str">
        <f>VLOOKUP(I688,'[1]Removal Report'!$G$2:$I$1306,2,0)</f>
        <v>16-Jan-2026</v>
      </c>
      <c r="V688" s="90" t="str">
        <f>VLOOKUP(I688,'[1]Removal Report'!$G$2:$I$1306,3,0)</f>
        <v>SHAHROZ</v>
      </c>
    </row>
    <row r="689" spans="1:22">
      <c r="A689" s="91">
        <v>688</v>
      </c>
      <c r="B689" s="91" t="s">
        <v>39</v>
      </c>
      <c r="C689" s="92" t="s">
        <v>5960</v>
      </c>
      <c r="D689" s="92" t="s">
        <v>659</v>
      </c>
      <c r="E689" s="92" t="s">
        <v>646</v>
      </c>
      <c r="F689" s="92" t="s">
        <v>5961</v>
      </c>
      <c r="G689" s="92" t="s">
        <v>4</v>
      </c>
      <c r="H689" s="92" t="s">
        <v>647</v>
      </c>
      <c r="I689" s="92" t="s">
        <v>5962</v>
      </c>
      <c r="J689" s="92"/>
      <c r="K689" s="92"/>
      <c r="L689" s="92" t="s">
        <v>3793</v>
      </c>
      <c r="M689" s="92" t="s">
        <v>5963</v>
      </c>
      <c r="N689" s="92" t="s">
        <v>691</v>
      </c>
      <c r="O689" s="92" t="s">
        <v>1055</v>
      </c>
      <c r="P689" s="92" t="s">
        <v>153</v>
      </c>
      <c r="Q689" s="92" t="s">
        <v>5964</v>
      </c>
      <c r="R689" s="93" t="s">
        <v>24</v>
      </c>
      <c r="S689" s="93">
        <v>326710</v>
      </c>
      <c r="T689" s="90" t="s">
        <v>41</v>
      </c>
      <c r="U689" s="90" t="str">
        <f>VLOOKUP(I689,'[1]Removal Report'!$G$2:$I$1306,2,0)</f>
        <v>5-Jan-2026</v>
      </c>
      <c r="V689" s="90" t="str">
        <f>VLOOKUP(I689,'[1]Removal Report'!$G$2:$I$1306,3,0)</f>
        <v>SHAHROZ</v>
      </c>
    </row>
    <row r="690" spans="1:22">
      <c r="A690" s="91">
        <v>689</v>
      </c>
      <c r="B690" s="91" t="s">
        <v>39</v>
      </c>
      <c r="C690" s="92" t="s">
        <v>5965</v>
      </c>
      <c r="D690" s="92" t="s">
        <v>767</v>
      </c>
      <c r="E690" s="92" t="s">
        <v>5966</v>
      </c>
      <c r="F690" s="92" t="s">
        <v>223</v>
      </c>
      <c r="G690" s="92" t="s">
        <v>10</v>
      </c>
      <c r="H690" s="92" t="s">
        <v>5967</v>
      </c>
      <c r="I690" s="92" t="s">
        <v>5966</v>
      </c>
      <c r="J690" s="92"/>
      <c r="K690" s="92"/>
      <c r="L690" s="92" t="s">
        <v>2953</v>
      </c>
      <c r="M690" s="92" t="s">
        <v>5968</v>
      </c>
      <c r="N690" s="92" t="s">
        <v>666</v>
      </c>
      <c r="O690" s="92" t="s">
        <v>1055</v>
      </c>
      <c r="P690" s="92" t="s">
        <v>153</v>
      </c>
      <c r="Q690" s="92" t="s">
        <v>5969</v>
      </c>
      <c r="R690" s="93" t="s">
        <v>24</v>
      </c>
      <c r="S690" s="93">
        <v>360350</v>
      </c>
      <c r="T690" s="90" t="s">
        <v>41</v>
      </c>
      <c r="U690" s="90" t="str">
        <f>VLOOKUP(I690,'[1]Removal Report'!$G$2:$I$1306,2,0)</f>
        <v>1-Jan-2026</v>
      </c>
      <c r="V690" s="90" t="str">
        <f>VLOOKUP(I690,'[1]Removal Report'!$G$2:$I$1306,3,0)</f>
        <v>SHAHROZ</v>
      </c>
    </row>
    <row r="691" spans="1:22">
      <c r="A691" s="91">
        <v>690</v>
      </c>
      <c r="B691" s="91" t="s">
        <v>39</v>
      </c>
      <c r="C691" s="92" t="s">
        <v>5970</v>
      </c>
      <c r="D691" s="92" t="s">
        <v>671</v>
      </c>
      <c r="E691" s="92" t="s">
        <v>607</v>
      </c>
      <c r="F691" s="92" t="s">
        <v>5971</v>
      </c>
      <c r="G691" s="92" t="s">
        <v>4</v>
      </c>
      <c r="H691" s="92" t="s">
        <v>608</v>
      </c>
      <c r="I691" s="92" t="s">
        <v>5972</v>
      </c>
      <c r="J691" s="92"/>
      <c r="K691" s="92"/>
      <c r="L691" s="92" t="s">
        <v>4758</v>
      </c>
      <c r="M691" s="92" t="s">
        <v>5973</v>
      </c>
      <c r="N691" s="92" t="s">
        <v>691</v>
      </c>
      <c r="O691" s="92" t="s">
        <v>1055</v>
      </c>
      <c r="P691" s="92" t="s">
        <v>153</v>
      </c>
      <c r="Q691" s="92" t="s">
        <v>5974</v>
      </c>
      <c r="R691" s="93" t="s">
        <v>24</v>
      </c>
      <c r="S691" s="93">
        <v>272043</v>
      </c>
      <c r="T691" s="90" t="s">
        <v>41</v>
      </c>
      <c r="U691" s="90" t="str">
        <f>VLOOKUP(I691,'[1]Removal Report'!$G$2:$I$1306,2,0)</f>
        <v>5-Jan-2026</v>
      </c>
      <c r="V691" s="90" t="str">
        <f>VLOOKUP(I691,'[1]Removal Report'!$G$2:$I$1306,3,0)</f>
        <v>SHAHROZ</v>
      </c>
    </row>
    <row r="692" spans="1:22">
      <c r="A692" s="91">
        <v>691</v>
      </c>
      <c r="B692" s="91" t="s">
        <v>39</v>
      </c>
      <c r="C692" s="92" t="s">
        <v>5975</v>
      </c>
      <c r="D692" s="92" t="s">
        <v>659</v>
      </c>
      <c r="E692" s="92" t="s">
        <v>5976</v>
      </c>
      <c r="F692" s="92" t="s">
        <v>1655</v>
      </c>
      <c r="G692" s="92" t="s">
        <v>18</v>
      </c>
      <c r="H692" s="92" t="s">
        <v>5977</v>
      </c>
      <c r="I692" s="92" t="s">
        <v>5978</v>
      </c>
      <c r="J692" s="92"/>
      <c r="K692" s="92"/>
      <c r="L692" s="92" t="s">
        <v>791</v>
      </c>
      <c r="M692" s="92" t="s">
        <v>5979</v>
      </c>
      <c r="N692" s="92" t="s">
        <v>794</v>
      </c>
      <c r="O692" s="92" t="s">
        <v>1055</v>
      </c>
      <c r="P692" s="92" t="s">
        <v>153</v>
      </c>
      <c r="Q692" s="92" t="s">
        <v>5980</v>
      </c>
      <c r="R692" s="93" t="s">
        <v>24</v>
      </c>
      <c r="S692" s="93">
        <v>332351</v>
      </c>
      <c r="T692" s="90" t="s">
        <v>41</v>
      </c>
      <c r="U692" s="90" t="str">
        <f>VLOOKUP(I692,'[1]Removal Report'!$G$2:$I$1306,2,0)</f>
        <v>5-Jan-2026</v>
      </c>
      <c r="V692" s="90" t="str">
        <f>VLOOKUP(I692,'[1]Removal Report'!$G$2:$I$1306,3,0)</f>
        <v>SHAHROZ</v>
      </c>
    </row>
    <row r="693" spans="1:22">
      <c r="A693" s="91">
        <v>692</v>
      </c>
      <c r="B693" s="91" t="s">
        <v>39</v>
      </c>
      <c r="C693" s="92" t="s">
        <v>5981</v>
      </c>
      <c r="D693" s="92" t="s">
        <v>671</v>
      </c>
      <c r="E693" s="92" t="s">
        <v>5982</v>
      </c>
      <c r="F693" s="92" t="s">
        <v>5983</v>
      </c>
      <c r="G693" s="92" t="s">
        <v>10</v>
      </c>
      <c r="H693" s="92" t="s">
        <v>5984</v>
      </c>
      <c r="I693" s="92" t="s">
        <v>5985</v>
      </c>
      <c r="J693" s="92"/>
      <c r="K693" s="92"/>
      <c r="L693" s="92" t="s">
        <v>5986</v>
      </c>
      <c r="M693" s="92" t="s">
        <v>4652</v>
      </c>
      <c r="N693" s="92" t="s">
        <v>666</v>
      </c>
      <c r="O693" s="92" t="s">
        <v>1055</v>
      </c>
      <c r="P693" s="92" t="s">
        <v>153</v>
      </c>
      <c r="Q693" s="92" t="s">
        <v>5987</v>
      </c>
      <c r="R693" s="93" t="s">
        <v>24</v>
      </c>
      <c r="S693" s="93">
        <v>241521</v>
      </c>
      <c r="T693" s="90" t="s">
        <v>41</v>
      </c>
      <c r="U693" s="90" t="str">
        <f>VLOOKUP(I693,'[1]Removal Report'!$G$2:$I$1306,2,0)</f>
        <v>1-Jan-2026</v>
      </c>
      <c r="V693" s="90" t="str">
        <f>VLOOKUP(I693,'[1]Removal Report'!$G$2:$I$1306,3,0)</f>
        <v>SHAHROZ</v>
      </c>
    </row>
    <row r="694" spans="1:22">
      <c r="A694" s="91">
        <v>693</v>
      </c>
      <c r="B694" s="91" t="s">
        <v>39</v>
      </c>
      <c r="C694" s="92" t="s">
        <v>5988</v>
      </c>
      <c r="D694" s="92" t="s">
        <v>671</v>
      </c>
      <c r="E694" s="92" t="s">
        <v>5989</v>
      </c>
      <c r="F694" s="92" t="s">
        <v>5990</v>
      </c>
      <c r="G694" s="92" t="s">
        <v>18</v>
      </c>
      <c r="H694" s="92" t="s">
        <v>5991</v>
      </c>
      <c r="I694" s="92" t="s">
        <v>5992</v>
      </c>
      <c r="J694" s="92"/>
      <c r="K694" s="92"/>
      <c r="L694" s="92" t="s">
        <v>5993</v>
      </c>
      <c r="M694" s="92" t="s">
        <v>5994</v>
      </c>
      <c r="N694" s="92" t="s">
        <v>764</v>
      </c>
      <c r="O694" s="92" t="s">
        <v>1149</v>
      </c>
      <c r="P694" s="92" t="s">
        <v>153</v>
      </c>
      <c r="Q694" s="92" t="s">
        <v>999</v>
      </c>
      <c r="R694" s="93" t="s">
        <v>24</v>
      </c>
      <c r="S694" s="93">
        <v>202237</v>
      </c>
      <c r="T694" s="90" t="s">
        <v>41</v>
      </c>
      <c r="U694" s="90" t="str">
        <f>VLOOKUP(I694,'[1]Removal Report'!$G$2:$I$1306,2,0)</f>
        <v>7-Jan-2026</v>
      </c>
      <c r="V694" s="90" t="str">
        <f>VLOOKUP(I694,'[1]Removal Report'!$G$2:$I$1306,3,0)</f>
        <v>SHAHROZ</v>
      </c>
    </row>
    <row r="695" spans="1:22">
      <c r="A695" s="91">
        <v>694</v>
      </c>
      <c r="B695" s="91" t="s">
        <v>39</v>
      </c>
      <c r="C695" s="92" t="s">
        <v>5995</v>
      </c>
      <c r="D695" s="92" t="s">
        <v>671</v>
      </c>
      <c r="E695" s="92" t="s">
        <v>5996</v>
      </c>
      <c r="F695" s="92" t="s">
        <v>5997</v>
      </c>
      <c r="G695" s="92" t="s">
        <v>7</v>
      </c>
      <c r="H695" s="92" t="s">
        <v>5998</v>
      </c>
      <c r="I695" s="92" t="s">
        <v>5999</v>
      </c>
      <c r="J695" s="92"/>
      <c r="K695" s="92"/>
      <c r="L695" s="92" t="s">
        <v>6000</v>
      </c>
      <c r="M695" s="92" t="s">
        <v>6001</v>
      </c>
      <c r="N695" s="92" t="s">
        <v>764</v>
      </c>
      <c r="O695" s="92" t="s">
        <v>1055</v>
      </c>
      <c r="P695" s="92" t="s">
        <v>153</v>
      </c>
      <c r="Q695" s="92" t="s">
        <v>6002</v>
      </c>
      <c r="R695" s="93" t="s">
        <v>24</v>
      </c>
      <c r="S695" s="93">
        <v>261931</v>
      </c>
      <c r="T695" s="90" t="s">
        <v>41</v>
      </c>
      <c r="U695" s="90" t="str">
        <f>VLOOKUP(I695,'[1]Removal Report'!$G$2:$I$1306,2,0)</f>
        <v>21-Jan-2026</v>
      </c>
      <c r="V695" s="90" t="str">
        <f>VLOOKUP(I695,'[1]Removal Report'!$G$2:$I$1306,3,0)</f>
        <v>SHAHROZ</v>
      </c>
    </row>
    <row r="696" spans="1:22">
      <c r="A696" s="91">
        <v>695</v>
      </c>
      <c r="B696" s="91" t="s">
        <v>39</v>
      </c>
      <c r="C696" s="92" t="s">
        <v>6003</v>
      </c>
      <c r="D696" s="92" t="s">
        <v>659</v>
      </c>
      <c r="E696" s="92" t="s">
        <v>6004</v>
      </c>
      <c r="F696" s="92" t="s">
        <v>6005</v>
      </c>
      <c r="G696" s="92" t="s">
        <v>10</v>
      </c>
      <c r="H696" s="92" t="s">
        <v>6006</v>
      </c>
      <c r="I696" s="92" t="s">
        <v>6007</v>
      </c>
      <c r="J696" s="92"/>
      <c r="K696" s="92"/>
      <c r="L696" s="92" t="s">
        <v>6008</v>
      </c>
      <c r="M696" s="92" t="s">
        <v>6009</v>
      </c>
      <c r="N696" s="92" t="s">
        <v>764</v>
      </c>
      <c r="O696" s="92" t="s">
        <v>1055</v>
      </c>
      <c r="P696" s="92" t="s">
        <v>153</v>
      </c>
      <c r="Q696" s="92" t="s">
        <v>6010</v>
      </c>
      <c r="R696" s="93" t="s">
        <v>24</v>
      </c>
      <c r="S696" s="93">
        <v>337624</v>
      </c>
      <c r="T696" s="90" t="s">
        <v>41</v>
      </c>
      <c r="U696" s="90" t="str">
        <f>VLOOKUP(I696,'[1]Removal Report'!$G$2:$I$1306,2,0)</f>
        <v>3-Jan-2026</v>
      </c>
      <c r="V696" s="90" t="str">
        <f>VLOOKUP(I696,'[1]Removal Report'!$G$2:$I$1306,3,0)</f>
        <v>SHAHROZ</v>
      </c>
    </row>
    <row r="697" spans="1:22">
      <c r="A697" s="91">
        <v>696</v>
      </c>
      <c r="B697" s="91" t="s">
        <v>39</v>
      </c>
      <c r="C697" s="92" t="s">
        <v>6011</v>
      </c>
      <c r="D697" s="92" t="s">
        <v>682</v>
      </c>
      <c r="E697" s="92" t="s">
        <v>6012</v>
      </c>
      <c r="F697" s="92" t="s">
        <v>6013</v>
      </c>
      <c r="G697" s="92" t="s">
        <v>10</v>
      </c>
      <c r="H697" s="92" t="s">
        <v>6014</v>
      </c>
      <c r="I697" s="92" t="s">
        <v>6015</v>
      </c>
      <c r="J697" s="92"/>
      <c r="K697" s="92"/>
      <c r="L697" s="92" t="s">
        <v>6016</v>
      </c>
      <c r="M697" s="92" t="s">
        <v>4531</v>
      </c>
      <c r="N697" s="92" t="s">
        <v>813</v>
      </c>
      <c r="O697" s="92" t="s">
        <v>1055</v>
      </c>
      <c r="P697" s="92" t="s">
        <v>153</v>
      </c>
      <c r="Q697" s="92" t="s">
        <v>6017</v>
      </c>
      <c r="R697" s="93" t="s">
        <v>24</v>
      </c>
      <c r="S697" s="93">
        <v>270952</v>
      </c>
      <c r="T697" s="90" t="s">
        <v>41</v>
      </c>
      <c r="U697" s="90" t="str">
        <f>VLOOKUP(I697,'[1]Removal Report'!$G$2:$I$1306,2,0)</f>
        <v>14-Jan-2026</v>
      </c>
      <c r="V697" s="90" t="str">
        <f>VLOOKUP(I697,'[1]Removal Report'!$G$2:$I$1306,3,0)</f>
        <v>SHAHROZ</v>
      </c>
    </row>
    <row r="698" spans="1:22">
      <c r="A698" s="91">
        <v>697</v>
      </c>
      <c r="B698" s="91" t="s">
        <v>39</v>
      </c>
      <c r="C698" s="92" t="s">
        <v>6018</v>
      </c>
      <c r="D698" s="92" t="s">
        <v>671</v>
      </c>
      <c r="E698" s="92" t="s">
        <v>6019</v>
      </c>
      <c r="F698" s="92" t="s">
        <v>120</v>
      </c>
      <c r="G698" s="92" t="s">
        <v>10</v>
      </c>
      <c r="H698" s="92" t="s">
        <v>6020</v>
      </c>
      <c r="I698" s="92" t="s">
        <v>6021</v>
      </c>
      <c r="J698" s="92"/>
      <c r="K698" s="92"/>
      <c r="L698" s="92" t="s">
        <v>6022</v>
      </c>
      <c r="M698" s="92" t="s">
        <v>6023</v>
      </c>
      <c r="N698" s="92" t="s">
        <v>794</v>
      </c>
      <c r="O698" s="92" t="s">
        <v>1055</v>
      </c>
      <c r="P698" s="92" t="s">
        <v>153</v>
      </c>
      <c r="Q698" s="92" t="s">
        <v>6024</v>
      </c>
      <c r="R698" s="93" t="s">
        <v>24</v>
      </c>
      <c r="S698" s="93">
        <v>270220</v>
      </c>
      <c r="T698" s="90" t="s">
        <v>41</v>
      </c>
      <c r="U698" s="90" t="str">
        <f>VLOOKUP(I698,'[1]Removal Report'!$G$2:$I$1306,2,0)</f>
        <v>1-Jan-2026</v>
      </c>
      <c r="V698" s="90" t="str">
        <f>VLOOKUP(I698,'[1]Removal Report'!$G$2:$I$1306,3,0)</f>
        <v>SHAHROZ</v>
      </c>
    </row>
    <row r="699" spans="1:22">
      <c r="A699" s="91">
        <v>698</v>
      </c>
      <c r="B699" s="91" t="s">
        <v>39</v>
      </c>
      <c r="C699" s="92" t="s">
        <v>6025</v>
      </c>
      <c r="D699" s="92" t="s">
        <v>682</v>
      </c>
      <c r="E699" s="92" t="s">
        <v>6026</v>
      </c>
      <c r="F699" s="92" t="s">
        <v>6027</v>
      </c>
      <c r="G699" s="92" t="s">
        <v>18</v>
      </c>
      <c r="H699" s="92" t="s">
        <v>6028</v>
      </c>
      <c r="I699" s="92" t="s">
        <v>6029</v>
      </c>
      <c r="J699" s="92"/>
      <c r="K699" s="92"/>
      <c r="L699" s="92" t="s">
        <v>6030</v>
      </c>
      <c r="M699" s="92" t="s">
        <v>6031</v>
      </c>
      <c r="N699" s="92" t="s">
        <v>691</v>
      </c>
      <c r="O699" s="92" t="s">
        <v>692</v>
      </c>
      <c r="P699" s="92" t="s">
        <v>153</v>
      </c>
      <c r="Q699" s="92" t="s">
        <v>6032</v>
      </c>
      <c r="R699" s="93" t="s">
        <v>24</v>
      </c>
      <c r="S699" s="93">
        <v>263686</v>
      </c>
      <c r="T699" s="90" t="s">
        <v>41</v>
      </c>
      <c r="U699" s="90" t="str">
        <f>VLOOKUP(I699,'[1]Removal Report'!$G$2:$I$1306,2,0)</f>
        <v>21-Jan-2026</v>
      </c>
      <c r="V699" s="90" t="str">
        <f>VLOOKUP(I699,'[1]Removal Report'!$G$2:$I$1306,3,0)</f>
        <v>SHAHROZ</v>
      </c>
    </row>
    <row r="700" spans="1:22">
      <c r="A700" s="91">
        <v>699</v>
      </c>
      <c r="B700" s="91" t="s">
        <v>39</v>
      </c>
      <c r="C700" s="92" t="s">
        <v>6033</v>
      </c>
      <c r="D700" s="92" t="s">
        <v>1311</v>
      </c>
      <c r="E700" s="92" t="s">
        <v>6034</v>
      </c>
      <c r="F700" s="92" t="s">
        <v>103</v>
      </c>
      <c r="G700" s="92" t="s">
        <v>10</v>
      </c>
      <c r="H700" s="92" t="s">
        <v>6035</v>
      </c>
      <c r="I700" s="92" t="s">
        <v>6036</v>
      </c>
      <c r="J700" s="92"/>
      <c r="K700" s="92"/>
      <c r="L700" s="92" t="s">
        <v>6037</v>
      </c>
      <c r="M700" s="92" t="s">
        <v>1814</v>
      </c>
      <c r="N700" s="92" t="s">
        <v>920</v>
      </c>
      <c r="O700" s="92" t="s">
        <v>1055</v>
      </c>
      <c r="P700" s="92" t="s">
        <v>153</v>
      </c>
      <c r="Q700" s="92" t="s">
        <v>6038</v>
      </c>
      <c r="R700" s="93" t="s">
        <v>24</v>
      </c>
      <c r="S700" s="93">
        <v>325044</v>
      </c>
      <c r="T700" s="90" t="s">
        <v>41</v>
      </c>
      <c r="U700" s="90" t="str">
        <f>VLOOKUP(I700,'[1]Removal Report'!$G$2:$I$1306,2,0)</f>
        <v>5-Jan-2026</v>
      </c>
      <c r="V700" s="90" t="str">
        <f>VLOOKUP(I700,'[1]Removal Report'!$G$2:$I$1306,3,0)</f>
        <v>SHAHROZ</v>
      </c>
    </row>
    <row r="701" spans="1:22">
      <c r="A701" s="91">
        <v>700</v>
      </c>
      <c r="B701" s="91" t="s">
        <v>39</v>
      </c>
      <c r="C701" s="92" t="s">
        <v>6039</v>
      </c>
      <c r="D701" s="92" t="s">
        <v>671</v>
      </c>
      <c r="E701" s="92" t="s">
        <v>6040</v>
      </c>
      <c r="F701" s="92" t="s">
        <v>6041</v>
      </c>
      <c r="G701" s="92" t="s">
        <v>4</v>
      </c>
      <c r="H701" s="92" t="s">
        <v>6042</v>
      </c>
      <c r="I701" s="92" t="s">
        <v>6043</v>
      </c>
      <c r="J701" s="92"/>
      <c r="K701" s="92"/>
      <c r="L701" s="92" t="s">
        <v>6044</v>
      </c>
      <c r="M701" s="92" t="s">
        <v>6045</v>
      </c>
      <c r="N701" s="92" t="s">
        <v>2408</v>
      </c>
      <c r="O701" s="92" t="s">
        <v>1055</v>
      </c>
      <c r="P701" s="92" t="s">
        <v>153</v>
      </c>
      <c r="Q701" s="92" t="s">
        <v>6046</v>
      </c>
      <c r="R701" s="93" t="s">
        <v>24</v>
      </c>
      <c r="S701" s="93">
        <v>196265</v>
      </c>
      <c r="T701" s="90" t="s">
        <v>41</v>
      </c>
      <c r="U701" s="90" t="str">
        <f>VLOOKUP(I701,'[1]Removal Report'!$G$2:$I$1306,2,0)</f>
        <v>22-Jan-2026</v>
      </c>
      <c r="V701" s="90" t="str">
        <f>VLOOKUP(I701,'[1]Removal Report'!$G$2:$I$1306,3,0)</f>
        <v>SHAHROZ</v>
      </c>
    </row>
    <row r="702" spans="1:22">
      <c r="A702" s="91">
        <v>701</v>
      </c>
      <c r="B702" s="91" t="s">
        <v>39</v>
      </c>
      <c r="C702" s="92" t="s">
        <v>6047</v>
      </c>
      <c r="D702" s="92" t="s">
        <v>682</v>
      </c>
      <c r="E702" s="92" t="s">
        <v>6048</v>
      </c>
      <c r="F702" s="92" t="s">
        <v>6049</v>
      </c>
      <c r="G702" s="92" t="s">
        <v>4</v>
      </c>
      <c r="H702" s="92" t="s">
        <v>6050</v>
      </c>
      <c r="I702" s="92" t="s">
        <v>6051</v>
      </c>
      <c r="J702" s="92"/>
      <c r="K702" s="92"/>
      <c r="L702" s="92" t="s">
        <v>6052</v>
      </c>
      <c r="M702" s="92" t="s">
        <v>6053</v>
      </c>
      <c r="N702" s="92" t="s">
        <v>813</v>
      </c>
      <c r="O702" s="92" t="s">
        <v>6054</v>
      </c>
      <c r="P702" s="92" t="s">
        <v>157</v>
      </c>
      <c r="Q702" s="92" t="s">
        <v>6055</v>
      </c>
      <c r="R702" s="93" t="s">
        <v>24</v>
      </c>
      <c r="S702" s="93">
        <v>300677</v>
      </c>
      <c r="T702" s="90" t="s">
        <v>41</v>
      </c>
      <c r="U702" s="90" t="str">
        <f>VLOOKUP(I702,'[1]Removal Report'!$G$2:$I$1306,2,0)</f>
        <v>20-Jan-2026</v>
      </c>
      <c r="V702" s="90" t="str">
        <f>VLOOKUP(I702,'[1]Removal Report'!$G$2:$I$1306,3,0)</f>
        <v>SHAHROZ</v>
      </c>
    </row>
    <row r="703" spans="1:22">
      <c r="A703" s="91">
        <v>702</v>
      </c>
      <c r="B703" s="91" t="s">
        <v>39</v>
      </c>
      <c r="C703" s="92" t="s">
        <v>6056</v>
      </c>
      <c r="D703" s="92" t="s">
        <v>767</v>
      </c>
      <c r="E703" s="92" t="s">
        <v>6057</v>
      </c>
      <c r="F703" s="92" t="s">
        <v>6058</v>
      </c>
      <c r="G703" s="92" t="s">
        <v>7</v>
      </c>
      <c r="H703" s="92" t="s">
        <v>6059</v>
      </c>
      <c r="I703" s="92" t="s">
        <v>6060</v>
      </c>
      <c r="J703" s="92"/>
      <c r="K703" s="92"/>
      <c r="L703" s="92" t="s">
        <v>6061</v>
      </c>
      <c r="M703" s="92" t="s">
        <v>6062</v>
      </c>
      <c r="N703" s="92" t="s">
        <v>6063</v>
      </c>
      <c r="O703" s="92" t="s">
        <v>1055</v>
      </c>
      <c r="P703" s="92" t="s">
        <v>153</v>
      </c>
      <c r="Q703" s="92" t="s">
        <v>6064</v>
      </c>
      <c r="R703" s="93" t="s">
        <v>24</v>
      </c>
      <c r="S703" s="93">
        <v>262485</v>
      </c>
      <c r="T703" s="90" t="s">
        <v>41</v>
      </c>
      <c r="U703" s="90" t="str">
        <f>VLOOKUP(I703,'[1]Removal Report'!$G$2:$I$1306,2,0)</f>
        <v>28-Jan-2026</v>
      </c>
      <c r="V703" s="90" t="str">
        <f>VLOOKUP(I703,'[1]Removal Report'!$G$2:$I$1306,3,0)</f>
        <v>SHAHROZ</v>
      </c>
    </row>
    <row r="704" spans="1:22">
      <c r="A704" s="91">
        <v>703</v>
      </c>
      <c r="B704" s="91" t="s">
        <v>39</v>
      </c>
      <c r="C704" s="92" t="s">
        <v>6065</v>
      </c>
      <c r="D704" s="92" t="s">
        <v>767</v>
      </c>
      <c r="E704" s="92" t="s">
        <v>6066</v>
      </c>
      <c r="F704" s="92" t="s">
        <v>6067</v>
      </c>
      <c r="G704" s="92" t="s">
        <v>27</v>
      </c>
      <c r="H704" s="92" t="s">
        <v>6068</v>
      </c>
      <c r="I704" s="92" t="s">
        <v>6069</v>
      </c>
      <c r="J704" s="92"/>
      <c r="K704" s="92"/>
      <c r="L704" s="92" t="s">
        <v>6070</v>
      </c>
      <c r="M704" s="92" t="s">
        <v>6071</v>
      </c>
      <c r="N704" s="92" t="s">
        <v>764</v>
      </c>
      <c r="O704" s="92" t="s">
        <v>1055</v>
      </c>
      <c r="P704" s="92" t="s">
        <v>153</v>
      </c>
      <c r="Q704" s="92" t="s">
        <v>6072</v>
      </c>
      <c r="R704" s="93" t="s">
        <v>24</v>
      </c>
      <c r="S704" s="93">
        <v>267829</v>
      </c>
      <c r="T704" s="90" t="s">
        <v>41</v>
      </c>
      <c r="U704" s="90" t="str">
        <f>VLOOKUP(I704,'[1]Removal Report'!$G$2:$I$1306,2,0)</f>
        <v>24-Jan-2026</v>
      </c>
      <c r="V704" s="90" t="str">
        <f>VLOOKUP(I704,'[1]Removal Report'!$G$2:$I$1306,3,0)</f>
        <v>SHAHROZ</v>
      </c>
    </row>
    <row r="705" spans="1:22">
      <c r="A705" s="91">
        <v>704</v>
      </c>
      <c r="B705" s="91" t="s">
        <v>39</v>
      </c>
      <c r="C705" s="92" t="s">
        <v>6073</v>
      </c>
      <c r="D705" s="92" t="s">
        <v>659</v>
      </c>
      <c r="E705" s="92" t="s">
        <v>6074</v>
      </c>
      <c r="F705" s="92" t="s">
        <v>6075</v>
      </c>
      <c r="G705" s="92" t="s">
        <v>10</v>
      </c>
      <c r="H705" s="92" t="s">
        <v>6076</v>
      </c>
      <c r="I705" s="92" t="s">
        <v>6077</v>
      </c>
      <c r="J705" s="92"/>
      <c r="K705" s="92"/>
      <c r="L705" s="92" t="s">
        <v>2295</v>
      </c>
      <c r="M705" s="92" t="s">
        <v>6078</v>
      </c>
      <c r="N705" s="92" t="s">
        <v>1776</v>
      </c>
      <c r="O705" s="92" t="s">
        <v>1055</v>
      </c>
      <c r="P705" s="92" t="s">
        <v>153</v>
      </c>
      <c r="Q705" s="92" t="s">
        <v>6079</v>
      </c>
      <c r="R705" s="93" t="s">
        <v>24</v>
      </c>
      <c r="S705" s="93">
        <v>291991</v>
      </c>
      <c r="T705" s="90" t="s">
        <v>41</v>
      </c>
      <c r="U705" s="90" t="str">
        <f>VLOOKUP(I705,'[1]Removal Report'!$G$2:$I$1306,2,0)</f>
        <v>13-Jan-2026</v>
      </c>
      <c r="V705" s="90" t="str">
        <f>VLOOKUP(I705,'[1]Removal Report'!$G$2:$I$1306,3,0)</f>
        <v>SHAHROZ</v>
      </c>
    </row>
    <row r="706" spans="1:22">
      <c r="A706" s="91">
        <v>705</v>
      </c>
      <c r="B706" s="91" t="s">
        <v>39</v>
      </c>
      <c r="C706" s="92" t="s">
        <v>6080</v>
      </c>
      <c r="D706" s="92" t="s">
        <v>659</v>
      </c>
      <c r="E706" s="92" t="s">
        <v>6081</v>
      </c>
      <c r="F706" s="92" t="s">
        <v>6082</v>
      </c>
      <c r="G706" s="92" t="s">
        <v>10</v>
      </c>
      <c r="H706" s="92" t="s">
        <v>6083</v>
      </c>
      <c r="I706" s="92" t="s">
        <v>6084</v>
      </c>
      <c r="J706" s="92"/>
      <c r="K706" s="92"/>
      <c r="L706" s="92" t="s">
        <v>1098</v>
      </c>
      <c r="M706" s="92" t="s">
        <v>6085</v>
      </c>
      <c r="N706" s="92" t="s">
        <v>764</v>
      </c>
      <c r="O706" s="92" t="s">
        <v>1149</v>
      </c>
      <c r="P706" s="92" t="s">
        <v>153</v>
      </c>
      <c r="Q706" s="92" t="s">
        <v>6086</v>
      </c>
      <c r="R706" s="93" t="s">
        <v>24</v>
      </c>
      <c r="S706" s="93">
        <v>298161</v>
      </c>
      <c r="T706" s="90" t="s">
        <v>41</v>
      </c>
      <c r="U706" s="90" t="str">
        <f>VLOOKUP(I706,'[1]Removal Report'!$G$2:$I$1306,2,0)</f>
        <v>17-Jan-2026</v>
      </c>
      <c r="V706" s="90" t="str">
        <f>VLOOKUP(I706,'[1]Removal Report'!$G$2:$I$1306,3,0)</f>
        <v>SHAHROZ</v>
      </c>
    </row>
    <row r="707" spans="1:22">
      <c r="A707" s="91">
        <v>706</v>
      </c>
      <c r="B707" s="91" t="s">
        <v>39</v>
      </c>
      <c r="C707" s="92" t="s">
        <v>6087</v>
      </c>
      <c r="D707" s="92" t="s">
        <v>682</v>
      </c>
      <c r="E707" s="92" t="s">
        <v>6088</v>
      </c>
      <c r="F707" s="92" t="s">
        <v>248</v>
      </c>
      <c r="G707" s="92" t="s">
        <v>18</v>
      </c>
      <c r="H707" s="92" t="s">
        <v>6089</v>
      </c>
      <c r="I707" s="92" t="s">
        <v>6090</v>
      </c>
      <c r="J707" s="92"/>
      <c r="K707" s="92"/>
      <c r="L707" s="92" t="s">
        <v>6091</v>
      </c>
      <c r="M707" s="92" t="s">
        <v>6092</v>
      </c>
      <c r="N707" s="92" t="s">
        <v>691</v>
      </c>
      <c r="O707" s="92" t="s">
        <v>1055</v>
      </c>
      <c r="P707" s="92" t="s">
        <v>153</v>
      </c>
      <c r="Q707" s="92" t="s">
        <v>6093</v>
      </c>
      <c r="R707" s="93" t="s">
        <v>24</v>
      </c>
      <c r="S707" s="93">
        <v>306176</v>
      </c>
      <c r="T707" s="90" t="s">
        <v>41</v>
      </c>
      <c r="U707" s="90" t="str">
        <f>VLOOKUP(I707,'[1]Removal Report'!$G$2:$I$1306,2,0)</f>
        <v>26-Jan-2026</v>
      </c>
      <c r="V707" s="90" t="str">
        <f>VLOOKUP(I707,'[1]Removal Report'!$G$2:$I$1306,3,0)</f>
        <v>SHAHROZ</v>
      </c>
    </row>
    <row r="708" spans="1:22">
      <c r="A708" s="91">
        <v>707</v>
      </c>
      <c r="B708" s="91" t="s">
        <v>39</v>
      </c>
      <c r="C708" s="92" t="s">
        <v>6094</v>
      </c>
      <c r="D708" s="92" t="s">
        <v>671</v>
      </c>
      <c r="E708" s="92" t="s">
        <v>6095</v>
      </c>
      <c r="F708" s="92" t="s">
        <v>214</v>
      </c>
      <c r="G708" s="92" t="s">
        <v>4</v>
      </c>
      <c r="H708" s="92" t="s">
        <v>6096</v>
      </c>
      <c r="I708" s="92" t="s">
        <v>6097</v>
      </c>
      <c r="J708" s="92"/>
      <c r="K708" s="92"/>
      <c r="L708" s="92" t="s">
        <v>6098</v>
      </c>
      <c r="M708" s="92" t="s">
        <v>6099</v>
      </c>
      <c r="N708" s="92" t="s">
        <v>1387</v>
      </c>
      <c r="O708" s="92" t="s">
        <v>1055</v>
      </c>
      <c r="P708" s="92" t="s">
        <v>153</v>
      </c>
      <c r="Q708" s="92" t="s">
        <v>6100</v>
      </c>
      <c r="R708" s="93" t="s">
        <v>24</v>
      </c>
      <c r="S708" s="93">
        <v>288468</v>
      </c>
      <c r="T708" s="90" t="s">
        <v>41</v>
      </c>
      <c r="U708" s="90" t="str">
        <f>VLOOKUP(I708,'[1]Removal Report'!$G$2:$I$1306,2,0)</f>
        <v>3-Jan-2026</v>
      </c>
      <c r="V708" s="90" t="str">
        <f>VLOOKUP(I708,'[1]Removal Report'!$G$2:$I$1306,3,0)</f>
        <v>SHAHROZ</v>
      </c>
    </row>
    <row r="709" spans="1:22">
      <c r="A709" s="91">
        <v>708</v>
      </c>
      <c r="B709" s="91" t="s">
        <v>39</v>
      </c>
      <c r="C709" s="92" t="s">
        <v>6101</v>
      </c>
      <c r="D709" s="92" t="s">
        <v>671</v>
      </c>
      <c r="E709" s="92" t="s">
        <v>6102</v>
      </c>
      <c r="F709" s="92" t="s">
        <v>6103</v>
      </c>
      <c r="G709" s="92" t="s">
        <v>18</v>
      </c>
      <c r="H709" s="92" t="s">
        <v>6102</v>
      </c>
      <c r="I709" s="92" t="s">
        <v>6104</v>
      </c>
      <c r="J709" s="92"/>
      <c r="K709" s="92"/>
      <c r="L709" s="92" t="s">
        <v>6105</v>
      </c>
      <c r="M709" s="92" t="s">
        <v>6106</v>
      </c>
      <c r="N709" s="92" t="s">
        <v>691</v>
      </c>
      <c r="O709" s="92" t="s">
        <v>6107</v>
      </c>
      <c r="P709" s="92" t="s">
        <v>153</v>
      </c>
      <c r="Q709" s="92" t="s">
        <v>6108</v>
      </c>
      <c r="R709" s="93" t="s">
        <v>24</v>
      </c>
      <c r="S709" s="93">
        <v>289486</v>
      </c>
      <c r="T709" s="90" t="s">
        <v>41</v>
      </c>
      <c r="U709" s="90" t="str">
        <f>VLOOKUP(I709,'[1]Removal Report'!$G$2:$I$1306,2,0)</f>
        <v>19-Jan-2026</v>
      </c>
      <c r="V709" s="90" t="str">
        <f>VLOOKUP(I709,'[1]Removal Report'!$G$2:$I$1306,3,0)</f>
        <v>SHAHROZ</v>
      </c>
    </row>
    <row r="710" spans="1:22">
      <c r="A710" s="91">
        <v>709</v>
      </c>
      <c r="B710" s="91" t="s">
        <v>39</v>
      </c>
      <c r="C710" s="92" t="s">
        <v>6109</v>
      </c>
      <c r="D710" s="92" t="s">
        <v>659</v>
      </c>
      <c r="E710" s="92" t="s">
        <v>6110</v>
      </c>
      <c r="F710" s="92" t="s">
        <v>6111</v>
      </c>
      <c r="G710" s="92" t="s">
        <v>25</v>
      </c>
      <c r="H710" s="92" t="s">
        <v>6112</v>
      </c>
      <c r="I710" s="92" t="s">
        <v>6113</v>
      </c>
      <c r="J710" s="92"/>
      <c r="K710" s="92"/>
      <c r="L710" s="92" t="s">
        <v>3598</v>
      </c>
      <c r="M710" s="92" t="s">
        <v>5934</v>
      </c>
      <c r="N710" s="92" t="s">
        <v>666</v>
      </c>
      <c r="O710" s="92" t="s">
        <v>1055</v>
      </c>
      <c r="P710" s="92" t="s">
        <v>157</v>
      </c>
      <c r="Q710" s="92" t="s">
        <v>6114</v>
      </c>
      <c r="R710" s="93" t="s">
        <v>24</v>
      </c>
      <c r="S710" s="93">
        <v>363500</v>
      </c>
      <c r="T710" s="90" t="s">
        <v>41</v>
      </c>
      <c r="U710" s="90" t="str">
        <f>VLOOKUP(I710,'[1]Removal Report'!$G$2:$I$1306,2,0)</f>
        <v>19-Jan-2026</v>
      </c>
      <c r="V710" s="90" t="str">
        <f>VLOOKUP(I710,'[1]Removal Report'!$G$2:$I$1306,3,0)</f>
        <v>SHAHROZ</v>
      </c>
    </row>
    <row r="711" spans="1:22">
      <c r="A711" s="91">
        <v>710</v>
      </c>
      <c r="B711" s="91" t="s">
        <v>39</v>
      </c>
      <c r="C711" s="92" t="s">
        <v>6115</v>
      </c>
      <c r="D711" s="92" t="s">
        <v>659</v>
      </c>
      <c r="E711" s="92" t="s">
        <v>6116</v>
      </c>
      <c r="F711" s="92" t="s">
        <v>175</v>
      </c>
      <c r="G711" s="92" t="s">
        <v>4</v>
      </c>
      <c r="H711" s="92" t="s">
        <v>6117</v>
      </c>
      <c r="I711" s="92" t="s">
        <v>6118</v>
      </c>
      <c r="J711" s="92"/>
      <c r="K711" s="92"/>
      <c r="L711" s="92" t="s">
        <v>6119</v>
      </c>
      <c r="M711" s="92" t="s">
        <v>6120</v>
      </c>
      <c r="N711" s="92" t="s">
        <v>893</v>
      </c>
      <c r="O711" s="92" t="s">
        <v>6121</v>
      </c>
      <c r="P711" s="92" t="s">
        <v>153</v>
      </c>
      <c r="Q711" s="92" t="s">
        <v>6122</v>
      </c>
      <c r="R711" s="93" t="s">
        <v>24</v>
      </c>
      <c r="S711" s="93">
        <v>338885</v>
      </c>
      <c r="T711" s="90" t="s">
        <v>41</v>
      </c>
      <c r="U711" s="90" t="str">
        <f>VLOOKUP(I711,'[1]Removal Report'!$G$2:$I$1306,2,0)</f>
        <v>19-Jan-2026</v>
      </c>
      <c r="V711" s="90" t="str">
        <f>VLOOKUP(I711,'[1]Removal Report'!$G$2:$I$1306,3,0)</f>
        <v>SHAHROZ</v>
      </c>
    </row>
    <row r="712" spans="1:22">
      <c r="A712" s="91">
        <v>711</v>
      </c>
      <c r="B712" s="91" t="s">
        <v>39</v>
      </c>
      <c r="C712" s="92" t="s">
        <v>6123</v>
      </c>
      <c r="D712" s="92" t="s">
        <v>767</v>
      </c>
      <c r="E712" s="92" t="s">
        <v>606</v>
      </c>
      <c r="F712" s="92" t="s">
        <v>5643</v>
      </c>
      <c r="G712" s="92" t="s">
        <v>10</v>
      </c>
      <c r="H712" s="92" t="s">
        <v>6124</v>
      </c>
      <c r="I712" s="92" t="s">
        <v>6125</v>
      </c>
      <c r="J712" s="92"/>
      <c r="K712" s="92"/>
      <c r="L712" s="92" t="s">
        <v>2110</v>
      </c>
      <c r="M712" s="92" t="s">
        <v>6126</v>
      </c>
      <c r="N712" s="92" t="s">
        <v>794</v>
      </c>
      <c r="O712" s="92" t="s">
        <v>1055</v>
      </c>
      <c r="P712" s="92" t="s">
        <v>153</v>
      </c>
      <c r="Q712" s="92" t="s">
        <v>6127</v>
      </c>
      <c r="R712" s="93" t="s">
        <v>24</v>
      </c>
      <c r="S712" s="93">
        <v>312304</v>
      </c>
      <c r="T712" s="90" t="s">
        <v>41</v>
      </c>
      <c r="U712" s="90" t="str">
        <f>VLOOKUP(I712,'[1]Removal Report'!$G$2:$I$1306,2,0)</f>
        <v>27-Jan-2026</v>
      </c>
      <c r="V712" s="90" t="str">
        <f>VLOOKUP(I712,'[1]Removal Report'!$G$2:$I$1306,3,0)</f>
        <v>SHAHROZ</v>
      </c>
    </row>
    <row r="713" spans="1:22">
      <c r="A713" s="91">
        <v>712</v>
      </c>
      <c r="B713" s="91" t="s">
        <v>39</v>
      </c>
      <c r="C713" s="92" t="s">
        <v>6128</v>
      </c>
      <c r="D713" s="92" t="s">
        <v>767</v>
      </c>
      <c r="E713" s="92" t="s">
        <v>6129</v>
      </c>
      <c r="F713" s="92" t="s">
        <v>6130</v>
      </c>
      <c r="G713" s="92" t="s">
        <v>4</v>
      </c>
      <c r="H713" s="92" t="s">
        <v>6131</v>
      </c>
      <c r="I713" s="92" t="s">
        <v>6132</v>
      </c>
      <c r="J713" s="92"/>
      <c r="K713" s="92"/>
      <c r="L713" s="92" t="s">
        <v>6133</v>
      </c>
      <c r="M713" s="92" t="s">
        <v>6134</v>
      </c>
      <c r="N713" s="92" t="s">
        <v>666</v>
      </c>
      <c r="O713" s="92" t="s">
        <v>1055</v>
      </c>
      <c r="P713" s="92" t="s">
        <v>157</v>
      </c>
      <c r="Q713" s="92" t="s">
        <v>6135</v>
      </c>
      <c r="R713" s="93" t="s">
        <v>24</v>
      </c>
      <c r="S713" s="93">
        <v>363086</v>
      </c>
      <c r="T713" s="90" t="s">
        <v>41</v>
      </c>
      <c r="U713" s="90" t="str">
        <f>VLOOKUP(I713,'[1]Removal Report'!$G$2:$I$1306,2,0)</f>
        <v>19-Jan-2026</v>
      </c>
      <c r="V713" s="90" t="str">
        <f>VLOOKUP(I713,'[1]Removal Report'!$G$2:$I$1306,3,0)</f>
        <v>SHAHROZ</v>
      </c>
    </row>
    <row r="714" spans="1:22">
      <c r="A714" s="91">
        <v>713</v>
      </c>
      <c r="B714" s="91" t="s">
        <v>39</v>
      </c>
      <c r="C714" s="92" t="s">
        <v>6136</v>
      </c>
      <c r="D714" s="92" t="s">
        <v>659</v>
      </c>
      <c r="E714" s="92" t="s">
        <v>625</v>
      </c>
      <c r="F714" s="92" t="s">
        <v>6137</v>
      </c>
      <c r="G714" s="92" t="s">
        <v>4</v>
      </c>
      <c r="H714" s="92" t="s">
        <v>626</v>
      </c>
      <c r="I714" s="92" t="s">
        <v>625</v>
      </c>
      <c r="J714" s="92"/>
      <c r="K714" s="92"/>
      <c r="L714" s="92" t="s">
        <v>6138</v>
      </c>
      <c r="M714" s="92" t="s">
        <v>6139</v>
      </c>
      <c r="N714" s="92" t="s">
        <v>893</v>
      </c>
      <c r="O714" s="92" t="s">
        <v>6140</v>
      </c>
      <c r="P714" s="92" t="s">
        <v>153</v>
      </c>
      <c r="Q714" s="92" t="s">
        <v>6141</v>
      </c>
      <c r="R714" s="93" t="s">
        <v>24</v>
      </c>
      <c r="S714" s="93">
        <v>355287</v>
      </c>
      <c r="T714" s="90" t="s">
        <v>41</v>
      </c>
      <c r="U714" s="90" t="str">
        <f>VLOOKUP(I714,'[1]Removal Report'!$G$2:$I$1306,2,0)</f>
        <v>17-Jan-2026</v>
      </c>
      <c r="V714" s="90" t="str">
        <f>VLOOKUP(I714,'[1]Removal Report'!$G$2:$I$1306,3,0)</f>
        <v>SHAHROZ</v>
      </c>
    </row>
    <row r="715" spans="1:22">
      <c r="A715" s="91">
        <v>714</v>
      </c>
      <c r="B715" s="91" t="s">
        <v>39</v>
      </c>
      <c r="C715" s="92" t="s">
        <v>6142</v>
      </c>
      <c r="D715" s="92" t="s">
        <v>767</v>
      </c>
      <c r="E715" s="92" t="s">
        <v>6143</v>
      </c>
      <c r="F715" s="92" t="s">
        <v>6144</v>
      </c>
      <c r="G715" s="92" t="s">
        <v>4</v>
      </c>
      <c r="H715" s="92" t="s">
        <v>6145</v>
      </c>
      <c r="I715" s="92" t="s">
        <v>6146</v>
      </c>
      <c r="J715" s="92"/>
      <c r="K715" s="92"/>
      <c r="L715" s="92" t="s">
        <v>1766</v>
      </c>
      <c r="M715" s="92" t="s">
        <v>6147</v>
      </c>
      <c r="N715" s="92" t="s">
        <v>1776</v>
      </c>
      <c r="O715" s="92" t="s">
        <v>1055</v>
      </c>
      <c r="P715" s="92" t="s">
        <v>153</v>
      </c>
      <c r="Q715" s="92" t="s">
        <v>6148</v>
      </c>
      <c r="R715" s="93" t="s">
        <v>24</v>
      </c>
      <c r="S715" s="93">
        <v>346115</v>
      </c>
      <c r="T715" s="90" t="s">
        <v>41</v>
      </c>
      <c r="U715" s="90" t="str">
        <f>VLOOKUP(I715,'[1]Removal Report'!$G$2:$I$1306,2,0)</f>
        <v>28-Jan-2026</v>
      </c>
      <c r="V715" s="90" t="str">
        <f>VLOOKUP(I715,'[1]Removal Report'!$G$2:$I$1306,3,0)</f>
        <v>SHAHROZ</v>
      </c>
    </row>
    <row r="716" spans="1:22">
      <c r="A716" s="91">
        <v>715</v>
      </c>
      <c r="B716" s="91" t="s">
        <v>39</v>
      </c>
      <c r="C716" s="92" t="s">
        <v>6149</v>
      </c>
      <c r="D716" s="92" t="s">
        <v>682</v>
      </c>
      <c r="E716" s="92" t="s">
        <v>6150</v>
      </c>
      <c r="F716" s="92" t="s">
        <v>6151</v>
      </c>
      <c r="G716" s="92" t="s">
        <v>4</v>
      </c>
      <c r="H716" s="92" t="s">
        <v>6152</v>
      </c>
      <c r="I716" s="92" t="s">
        <v>6153</v>
      </c>
      <c r="J716" s="92"/>
      <c r="K716" s="92"/>
      <c r="L716" s="92" t="s">
        <v>6154</v>
      </c>
      <c r="M716" s="92" t="s">
        <v>1164</v>
      </c>
      <c r="N716" s="92" t="s">
        <v>1024</v>
      </c>
      <c r="O716" s="92" t="s">
        <v>1055</v>
      </c>
      <c r="P716" s="92" t="s">
        <v>153</v>
      </c>
      <c r="Q716" s="92" t="s">
        <v>6155</v>
      </c>
      <c r="R716" s="93" t="s">
        <v>24</v>
      </c>
      <c r="S716" s="93">
        <v>219807</v>
      </c>
      <c r="T716" s="90" t="s">
        <v>41</v>
      </c>
      <c r="U716" s="90" t="str">
        <f>VLOOKUP(I716,'[1]Removal Report'!$G$2:$I$1306,2,0)</f>
        <v>14-Jan-2026</v>
      </c>
      <c r="V716" s="90" t="str">
        <f>VLOOKUP(I716,'[1]Removal Report'!$G$2:$I$1306,3,0)</f>
        <v>SHAHROZ</v>
      </c>
    </row>
    <row r="717" spans="1:22">
      <c r="A717" s="91">
        <v>716</v>
      </c>
      <c r="B717" s="91" t="s">
        <v>39</v>
      </c>
      <c r="C717" s="92" t="s">
        <v>6156</v>
      </c>
      <c r="D717" s="92" t="s">
        <v>671</v>
      </c>
      <c r="E717" s="92" t="s">
        <v>6157</v>
      </c>
      <c r="F717" s="92" t="s">
        <v>6158</v>
      </c>
      <c r="G717" s="92" t="s">
        <v>4</v>
      </c>
      <c r="H717" s="92" t="s">
        <v>6159</v>
      </c>
      <c r="I717" s="92" t="s">
        <v>6160</v>
      </c>
      <c r="J717" s="92"/>
      <c r="K717" s="92"/>
      <c r="L717" s="92" t="s">
        <v>6161</v>
      </c>
      <c r="M717" s="92" t="s">
        <v>6162</v>
      </c>
      <c r="N717" s="92" t="s">
        <v>666</v>
      </c>
      <c r="O717" s="92" t="s">
        <v>667</v>
      </c>
      <c r="P717" s="92" t="s">
        <v>157</v>
      </c>
      <c r="Q717" s="92" t="s">
        <v>6163</v>
      </c>
      <c r="R717" s="93" t="s">
        <v>24</v>
      </c>
      <c r="S717" s="93">
        <v>205510</v>
      </c>
      <c r="T717" s="90" t="s">
        <v>41</v>
      </c>
      <c r="U717" s="90" t="str">
        <f>VLOOKUP(I717,'[1]Removal Report'!$G$2:$I$1306,2,0)</f>
        <v>21-Jan-2026</v>
      </c>
      <c r="V717" s="90" t="str">
        <f>VLOOKUP(I717,'[1]Removal Report'!$G$2:$I$1306,3,0)</f>
        <v>SHAHROZ</v>
      </c>
    </row>
    <row r="718" spans="1:22">
      <c r="A718" s="91">
        <v>717</v>
      </c>
      <c r="B718" s="91" t="s">
        <v>39</v>
      </c>
      <c r="C718" s="92" t="s">
        <v>6164</v>
      </c>
      <c r="D718" s="92" t="s">
        <v>671</v>
      </c>
      <c r="E718" s="92" t="s">
        <v>6165</v>
      </c>
      <c r="F718" s="92" t="s">
        <v>6166</v>
      </c>
      <c r="G718" s="92" t="s">
        <v>10</v>
      </c>
      <c r="H718" s="92" t="s">
        <v>6167</v>
      </c>
      <c r="I718" s="92" t="s">
        <v>6168</v>
      </c>
      <c r="J718" s="92"/>
      <c r="K718" s="92"/>
      <c r="L718" s="92" t="s">
        <v>6169</v>
      </c>
      <c r="M718" s="92" t="s">
        <v>6170</v>
      </c>
      <c r="N718" s="92" t="s">
        <v>733</v>
      </c>
      <c r="O718" s="92" t="s">
        <v>6171</v>
      </c>
      <c r="P718" s="92" t="s">
        <v>153</v>
      </c>
      <c r="Q718" s="92" t="s">
        <v>6172</v>
      </c>
      <c r="R718" s="93" t="s">
        <v>24</v>
      </c>
      <c r="S718" s="93">
        <v>324194</v>
      </c>
      <c r="T718" s="90" t="s">
        <v>41</v>
      </c>
      <c r="U718" s="90" t="str">
        <f>VLOOKUP(I718,'[1]Removal Report'!$G$2:$I$1306,2,0)</f>
        <v>9-Jan-2026</v>
      </c>
      <c r="V718" s="90" t="str">
        <f>VLOOKUP(I718,'[1]Removal Report'!$G$2:$I$1306,3,0)</f>
        <v>SHAHROZ</v>
      </c>
    </row>
    <row r="719" spans="1:22">
      <c r="A719" s="91">
        <v>718</v>
      </c>
      <c r="B719" s="91" t="s">
        <v>39</v>
      </c>
      <c r="C719" s="92" t="s">
        <v>6173</v>
      </c>
      <c r="D719" s="92" t="s">
        <v>671</v>
      </c>
      <c r="E719" s="92" t="s">
        <v>6174</v>
      </c>
      <c r="F719" s="92" t="s">
        <v>6175</v>
      </c>
      <c r="G719" s="92" t="s">
        <v>10</v>
      </c>
      <c r="H719" s="92" t="s">
        <v>6176</v>
      </c>
      <c r="I719" s="92" t="s">
        <v>6177</v>
      </c>
      <c r="J719" s="92"/>
      <c r="K719" s="92"/>
      <c r="L719" s="92" t="s">
        <v>6178</v>
      </c>
      <c r="M719" s="92" t="s">
        <v>6179</v>
      </c>
      <c r="N719" s="92" t="s">
        <v>666</v>
      </c>
      <c r="O719" s="92" t="s">
        <v>1055</v>
      </c>
      <c r="P719" s="92" t="s">
        <v>153</v>
      </c>
      <c r="Q719" s="92" t="s">
        <v>6180</v>
      </c>
      <c r="R719" s="93" t="s">
        <v>24</v>
      </c>
      <c r="S719" s="93">
        <v>282079</v>
      </c>
      <c r="T719" s="90" t="s">
        <v>41</v>
      </c>
      <c r="U719" s="90" t="str">
        <f>VLOOKUP(I719,'[1]Removal Report'!$G$2:$I$1306,2,0)</f>
        <v>8-Jan-2026</v>
      </c>
      <c r="V719" s="90" t="str">
        <f>VLOOKUP(I719,'[1]Removal Report'!$G$2:$I$1306,3,0)</f>
        <v>SHAHROZ</v>
      </c>
    </row>
    <row r="720" spans="1:22">
      <c r="A720" s="91">
        <v>719</v>
      </c>
      <c r="B720" s="91" t="s">
        <v>39</v>
      </c>
      <c r="C720" s="92" t="s">
        <v>6181</v>
      </c>
      <c r="D720" s="92" t="s">
        <v>659</v>
      </c>
      <c r="E720" s="92" t="s">
        <v>6182</v>
      </c>
      <c r="F720" s="92" t="s">
        <v>6183</v>
      </c>
      <c r="G720" s="92" t="s">
        <v>4</v>
      </c>
      <c r="H720" s="92" t="s">
        <v>6184</v>
      </c>
      <c r="I720" s="92" t="s">
        <v>6185</v>
      </c>
      <c r="J720" s="92"/>
      <c r="K720" s="92"/>
      <c r="L720" s="92" t="s">
        <v>1793</v>
      </c>
      <c r="M720" s="92" t="s">
        <v>6186</v>
      </c>
      <c r="N720" s="92" t="s">
        <v>691</v>
      </c>
      <c r="O720" s="92" t="s">
        <v>702</v>
      </c>
      <c r="P720" s="92" t="s">
        <v>153</v>
      </c>
      <c r="Q720" s="92" t="s">
        <v>6187</v>
      </c>
      <c r="R720" s="93" t="s">
        <v>24</v>
      </c>
      <c r="S720" s="93">
        <v>140297</v>
      </c>
      <c r="T720" s="90" t="s">
        <v>41</v>
      </c>
      <c r="U720" s="90" t="str">
        <f>VLOOKUP(I720,'[1]Removal Report'!$G$2:$I$1306,2,0)</f>
        <v>14-Jan-2026</v>
      </c>
      <c r="V720" s="90" t="str">
        <f>VLOOKUP(I720,'[1]Removal Report'!$G$2:$I$1306,3,0)</f>
        <v>SHAHROZ</v>
      </c>
    </row>
    <row r="721" spans="1:22">
      <c r="A721" s="91">
        <v>720</v>
      </c>
      <c r="B721" s="91" t="s">
        <v>39</v>
      </c>
      <c r="C721" s="92" t="s">
        <v>6188</v>
      </c>
      <c r="D721" s="92" t="s">
        <v>671</v>
      </c>
      <c r="E721" s="92" t="s">
        <v>6189</v>
      </c>
      <c r="F721" s="92" t="s">
        <v>6190</v>
      </c>
      <c r="G721" s="92" t="s">
        <v>10</v>
      </c>
      <c r="H721" s="92" t="s">
        <v>6191</v>
      </c>
      <c r="I721" s="92" t="s">
        <v>6192</v>
      </c>
      <c r="J721" s="92"/>
      <c r="K721" s="92"/>
      <c r="L721" s="92" t="s">
        <v>4022</v>
      </c>
      <c r="M721" s="92" t="s">
        <v>6193</v>
      </c>
      <c r="N721" s="92" t="s">
        <v>893</v>
      </c>
      <c r="O721" s="92" t="s">
        <v>1260</v>
      </c>
      <c r="P721" s="92" t="s">
        <v>153</v>
      </c>
      <c r="Q721" s="92" t="s">
        <v>6194</v>
      </c>
      <c r="R721" s="93" t="s">
        <v>24</v>
      </c>
      <c r="S721" s="93">
        <v>324180</v>
      </c>
      <c r="T721" s="90" t="s">
        <v>41</v>
      </c>
      <c r="U721" s="90" t="str">
        <f>VLOOKUP(I721,'[1]Removal Report'!$G$2:$I$1306,2,0)</f>
        <v>8-Jan-2026</v>
      </c>
      <c r="V721" s="90" t="str">
        <f>VLOOKUP(I721,'[1]Removal Report'!$G$2:$I$1306,3,0)</f>
        <v>SHAHROZ</v>
      </c>
    </row>
    <row r="722" spans="1:22">
      <c r="A722" s="91">
        <v>721</v>
      </c>
      <c r="B722" s="91" t="s">
        <v>39</v>
      </c>
      <c r="C722" s="92" t="s">
        <v>6195</v>
      </c>
      <c r="D722" s="92" t="s">
        <v>671</v>
      </c>
      <c r="E722" s="92" t="s">
        <v>6196</v>
      </c>
      <c r="F722" s="92" t="s">
        <v>6197</v>
      </c>
      <c r="G722" s="92" t="s">
        <v>4</v>
      </c>
      <c r="H722" s="92" t="s">
        <v>6198</v>
      </c>
      <c r="I722" s="92" t="s">
        <v>6199</v>
      </c>
      <c r="J722" s="92"/>
      <c r="K722" s="92"/>
      <c r="L722" s="92" t="s">
        <v>6200</v>
      </c>
      <c r="M722" s="92" t="s">
        <v>6201</v>
      </c>
      <c r="N722" s="92" t="s">
        <v>1024</v>
      </c>
      <c r="O722" s="92" t="s">
        <v>1786</v>
      </c>
      <c r="P722" s="92" t="s">
        <v>153</v>
      </c>
      <c r="Q722" s="92" t="s">
        <v>3787</v>
      </c>
      <c r="R722" s="93" t="s">
        <v>24</v>
      </c>
      <c r="S722" s="93">
        <v>143120</v>
      </c>
      <c r="T722" s="90" t="s">
        <v>41</v>
      </c>
      <c r="U722" s="90" t="str">
        <f>VLOOKUP(I722,'[1]Removal Report'!$G$2:$I$1306,2,0)</f>
        <v>8-Jan-2026</v>
      </c>
      <c r="V722" s="90" t="str">
        <f>VLOOKUP(I722,'[1]Removal Report'!$G$2:$I$1306,3,0)</f>
        <v>SHAHROZ</v>
      </c>
    </row>
    <row r="723" spans="1:22">
      <c r="A723" s="91">
        <v>722</v>
      </c>
      <c r="B723" s="91" t="s">
        <v>39</v>
      </c>
      <c r="C723" s="92" t="s">
        <v>6202</v>
      </c>
      <c r="D723" s="92" t="s">
        <v>682</v>
      </c>
      <c r="E723" s="92" t="s">
        <v>6203</v>
      </c>
      <c r="F723" s="92" t="s">
        <v>6204</v>
      </c>
      <c r="G723" s="92" t="s">
        <v>4</v>
      </c>
      <c r="H723" s="92" t="s">
        <v>6205</v>
      </c>
      <c r="I723" s="92" t="s">
        <v>6206</v>
      </c>
      <c r="J723" s="92"/>
      <c r="K723" s="92"/>
      <c r="L723" s="92" t="s">
        <v>4023</v>
      </c>
      <c r="M723" s="92" t="s">
        <v>6207</v>
      </c>
      <c r="N723" s="92" t="s">
        <v>764</v>
      </c>
      <c r="O723" s="92" t="s">
        <v>1055</v>
      </c>
      <c r="P723" s="92" t="s">
        <v>153</v>
      </c>
      <c r="Q723" s="92" t="s">
        <v>6208</v>
      </c>
      <c r="R723" s="93" t="s">
        <v>24</v>
      </c>
      <c r="S723" s="93">
        <v>324037</v>
      </c>
      <c r="T723" s="90" t="s">
        <v>41</v>
      </c>
      <c r="U723" s="90" t="str">
        <f>VLOOKUP(I723,'[1]Removal Report'!$G$2:$I$1306,2,0)</f>
        <v>8-Jan-2026</v>
      </c>
      <c r="V723" s="90" t="str">
        <f>VLOOKUP(I723,'[1]Removal Report'!$G$2:$I$1306,3,0)</f>
        <v>SHAHROZ</v>
      </c>
    </row>
    <row r="724" spans="1:22">
      <c r="A724" s="91">
        <v>723</v>
      </c>
      <c r="B724" s="91" t="s">
        <v>39</v>
      </c>
      <c r="C724" s="92" t="s">
        <v>6209</v>
      </c>
      <c r="D724" s="92" t="s">
        <v>682</v>
      </c>
      <c r="E724" s="92" t="s">
        <v>6210</v>
      </c>
      <c r="F724" s="92" t="s">
        <v>6211</v>
      </c>
      <c r="G724" s="92" t="s">
        <v>18</v>
      </c>
      <c r="H724" s="92" t="s">
        <v>6212</v>
      </c>
      <c r="I724" s="92" t="s">
        <v>6213</v>
      </c>
      <c r="J724" s="92"/>
      <c r="K724" s="92"/>
      <c r="L724" s="92" t="s">
        <v>5716</v>
      </c>
      <c r="M724" s="92" t="s">
        <v>6214</v>
      </c>
      <c r="N724" s="92" t="s">
        <v>691</v>
      </c>
      <c r="O724" s="92" t="s">
        <v>702</v>
      </c>
      <c r="P724" s="92" t="s">
        <v>153</v>
      </c>
      <c r="Q724" s="92" t="s">
        <v>6215</v>
      </c>
      <c r="R724" s="93" t="s">
        <v>24</v>
      </c>
      <c r="S724" s="93">
        <v>288227</v>
      </c>
      <c r="T724" s="90" t="s">
        <v>41</v>
      </c>
      <c r="U724" s="90" t="str">
        <f>VLOOKUP(I724,'[1]Removal Report'!$G$2:$I$1306,2,0)</f>
        <v>5-Jan-2026</v>
      </c>
      <c r="V724" s="90" t="str">
        <f>VLOOKUP(I724,'[1]Removal Report'!$G$2:$I$1306,3,0)</f>
        <v>SHAHROZ</v>
      </c>
    </row>
    <row r="725" spans="1:22">
      <c r="A725" s="91">
        <v>724</v>
      </c>
      <c r="B725" s="91" t="s">
        <v>39</v>
      </c>
      <c r="C725" s="92" t="s">
        <v>6216</v>
      </c>
      <c r="D725" s="92" t="s">
        <v>1263</v>
      </c>
      <c r="E725" s="92" t="s">
        <v>6217</v>
      </c>
      <c r="F725" s="92" t="s">
        <v>6218</v>
      </c>
      <c r="G725" s="92" t="s">
        <v>10</v>
      </c>
      <c r="H725" s="92" t="s">
        <v>6219</v>
      </c>
      <c r="I725" s="92" t="s">
        <v>6220</v>
      </c>
      <c r="J725" s="92"/>
      <c r="K725" s="92"/>
      <c r="L725" s="92" t="s">
        <v>6221</v>
      </c>
      <c r="M725" s="92" t="s">
        <v>6222</v>
      </c>
      <c r="N725" s="92" t="s">
        <v>666</v>
      </c>
      <c r="O725" s="92" t="s">
        <v>1055</v>
      </c>
      <c r="P725" s="92" t="s">
        <v>153</v>
      </c>
      <c r="Q725" s="92" t="s">
        <v>6223</v>
      </c>
      <c r="R725" s="93" t="s">
        <v>24</v>
      </c>
      <c r="S725" s="93">
        <v>323692</v>
      </c>
      <c r="T725" s="90" t="s">
        <v>41</v>
      </c>
      <c r="U725" s="90" t="str">
        <f>VLOOKUP(I725,'[1]Removal Report'!$G$2:$I$1306,2,0)</f>
        <v>3-Jan-2026</v>
      </c>
      <c r="V725" s="90" t="str">
        <f>VLOOKUP(I725,'[1]Removal Report'!$G$2:$I$1306,3,0)</f>
        <v>SHAHROZ</v>
      </c>
    </row>
    <row r="726" spans="1:22">
      <c r="A726" s="91">
        <v>725</v>
      </c>
      <c r="B726" s="91" t="s">
        <v>39</v>
      </c>
      <c r="C726" s="92" t="s">
        <v>6224</v>
      </c>
      <c r="D726" s="92" t="s">
        <v>671</v>
      </c>
      <c r="E726" s="92" t="s">
        <v>6225</v>
      </c>
      <c r="F726" s="92" t="s">
        <v>6226</v>
      </c>
      <c r="G726" s="92" t="s">
        <v>18</v>
      </c>
      <c r="H726" s="92" t="s">
        <v>6227</v>
      </c>
      <c r="I726" s="92" t="s">
        <v>6228</v>
      </c>
      <c r="J726" s="92"/>
      <c r="K726" s="92"/>
      <c r="L726" s="92" t="s">
        <v>5716</v>
      </c>
      <c r="M726" s="92" t="s">
        <v>6229</v>
      </c>
      <c r="N726" s="92" t="s">
        <v>893</v>
      </c>
      <c r="O726" s="92" t="s">
        <v>1260</v>
      </c>
      <c r="P726" s="92" t="s">
        <v>153</v>
      </c>
      <c r="Q726" s="92" t="s">
        <v>6230</v>
      </c>
      <c r="R726" s="93" t="s">
        <v>24</v>
      </c>
      <c r="S726" s="93">
        <v>322105</v>
      </c>
      <c r="T726" s="90" t="s">
        <v>41</v>
      </c>
      <c r="U726" s="90" t="str">
        <f>VLOOKUP(I726,'[1]Removal Report'!$G$2:$I$1306,2,0)</f>
        <v>5-Jan-2026</v>
      </c>
      <c r="V726" s="90" t="str">
        <f>VLOOKUP(I726,'[1]Removal Report'!$G$2:$I$1306,3,0)</f>
        <v>SHAHROZ</v>
      </c>
    </row>
    <row r="727" spans="1:22">
      <c r="A727" s="91">
        <v>726</v>
      </c>
      <c r="B727" s="91" t="s">
        <v>39</v>
      </c>
      <c r="C727" s="92" t="s">
        <v>6231</v>
      </c>
      <c r="D727" s="92" t="s">
        <v>671</v>
      </c>
      <c r="E727" s="92" t="s">
        <v>6232</v>
      </c>
      <c r="F727" s="92" t="s">
        <v>6233</v>
      </c>
      <c r="G727" s="92" t="s">
        <v>18</v>
      </c>
      <c r="H727" s="92" t="s">
        <v>6234</v>
      </c>
      <c r="I727" s="92" t="s">
        <v>6235</v>
      </c>
      <c r="J727" s="92"/>
      <c r="K727" s="92"/>
      <c r="L727" s="92" t="s">
        <v>6236</v>
      </c>
      <c r="M727" s="92" t="s">
        <v>6237</v>
      </c>
      <c r="N727" s="92" t="s">
        <v>666</v>
      </c>
      <c r="O727" s="92" t="s">
        <v>667</v>
      </c>
      <c r="P727" s="92" t="s">
        <v>157</v>
      </c>
      <c r="Q727" s="92" t="s">
        <v>6238</v>
      </c>
      <c r="R727" s="93" t="s">
        <v>24</v>
      </c>
      <c r="S727" s="93">
        <v>277986</v>
      </c>
      <c r="T727" s="90" t="s">
        <v>41</v>
      </c>
      <c r="U727" s="90" t="str">
        <f>VLOOKUP(I727,'[1]Removal Report'!$G$2:$I$1306,2,0)</f>
        <v>28-Jan-2026</v>
      </c>
      <c r="V727" s="90" t="str">
        <f>VLOOKUP(I727,'[1]Removal Report'!$G$2:$I$1306,3,0)</f>
        <v>SHAHROZ</v>
      </c>
    </row>
    <row r="728" spans="1:22">
      <c r="A728" s="91">
        <v>727</v>
      </c>
      <c r="B728" s="91" t="s">
        <v>39</v>
      </c>
      <c r="C728" s="92" t="s">
        <v>6239</v>
      </c>
      <c r="D728" s="92" t="s">
        <v>659</v>
      </c>
      <c r="E728" s="92" t="s">
        <v>6240</v>
      </c>
      <c r="F728" s="92" t="s">
        <v>6241</v>
      </c>
      <c r="G728" s="92" t="s">
        <v>10</v>
      </c>
      <c r="H728" s="92" t="s">
        <v>6242</v>
      </c>
      <c r="I728" s="92" t="s">
        <v>6243</v>
      </c>
      <c r="J728" s="92"/>
      <c r="K728" s="92"/>
      <c r="L728" s="92" t="s">
        <v>6244</v>
      </c>
      <c r="M728" s="92" t="s">
        <v>6245</v>
      </c>
      <c r="N728" s="92" t="s">
        <v>920</v>
      </c>
      <c r="O728" s="92" t="s">
        <v>1055</v>
      </c>
      <c r="P728" s="92" t="s">
        <v>153</v>
      </c>
      <c r="Q728" s="92" t="s">
        <v>6246</v>
      </c>
      <c r="R728" s="93" t="s">
        <v>24</v>
      </c>
      <c r="S728" s="93">
        <v>324202</v>
      </c>
      <c r="T728" s="90" t="s">
        <v>41</v>
      </c>
      <c r="U728" s="90" t="str">
        <f>VLOOKUP(I728,'[1]Removal Report'!$G$2:$I$1306,2,0)</f>
        <v>24-Jan-2026</v>
      </c>
      <c r="V728" s="90" t="str">
        <f>VLOOKUP(I728,'[1]Removal Report'!$G$2:$I$1306,3,0)</f>
        <v>SHAHROZ</v>
      </c>
    </row>
    <row r="729" spans="1:22">
      <c r="A729" s="91">
        <v>728</v>
      </c>
      <c r="B729" s="91" t="s">
        <v>39</v>
      </c>
      <c r="C729" s="92" t="s">
        <v>6247</v>
      </c>
      <c r="D729" s="92" t="s">
        <v>671</v>
      </c>
      <c r="E729" s="92" t="s">
        <v>6248</v>
      </c>
      <c r="F729" s="92" t="s">
        <v>6249</v>
      </c>
      <c r="G729" s="92" t="s">
        <v>7</v>
      </c>
      <c r="H729" s="92" t="s">
        <v>6250</v>
      </c>
      <c r="I729" s="92" t="s">
        <v>6251</v>
      </c>
      <c r="J729" s="92"/>
      <c r="K729" s="92"/>
      <c r="L729" s="92" t="s">
        <v>5608</v>
      </c>
      <c r="M729" s="92" t="s">
        <v>6252</v>
      </c>
      <c r="N729" s="92" t="s">
        <v>813</v>
      </c>
      <c r="O729" s="92" t="s">
        <v>1055</v>
      </c>
      <c r="P729" s="92" t="s">
        <v>153</v>
      </c>
      <c r="Q729" s="92" t="s">
        <v>6253</v>
      </c>
      <c r="R729" s="93" t="s">
        <v>24</v>
      </c>
      <c r="S729" s="93">
        <v>215463</v>
      </c>
      <c r="T729" s="90" t="s">
        <v>41</v>
      </c>
      <c r="U729" s="90" t="str">
        <f>VLOOKUP(I729,'[1]Removal Report'!$G$2:$I$1306,2,0)</f>
        <v>23-Jan-2026</v>
      </c>
      <c r="V729" s="90" t="str">
        <f>VLOOKUP(I729,'[1]Removal Report'!$G$2:$I$1306,3,0)</f>
        <v>SHAHROZ</v>
      </c>
    </row>
    <row r="730" spans="1:22">
      <c r="A730" s="91">
        <v>729</v>
      </c>
      <c r="B730" s="91" t="s">
        <v>39</v>
      </c>
      <c r="C730" s="92" t="s">
        <v>6254</v>
      </c>
      <c r="D730" s="92" t="s">
        <v>2283</v>
      </c>
      <c r="E730" s="92" t="s">
        <v>6255</v>
      </c>
      <c r="F730" s="92" t="s">
        <v>6256</v>
      </c>
      <c r="G730" s="92" t="s">
        <v>10</v>
      </c>
      <c r="H730" s="92" t="s">
        <v>6257</v>
      </c>
      <c r="I730" s="92" t="s">
        <v>6258</v>
      </c>
      <c r="J730" s="92"/>
      <c r="K730" s="92"/>
      <c r="L730" s="92" t="s">
        <v>6259</v>
      </c>
      <c r="M730" s="92" t="s">
        <v>6260</v>
      </c>
      <c r="N730" s="92" t="s">
        <v>733</v>
      </c>
      <c r="O730" s="92" t="s">
        <v>1055</v>
      </c>
      <c r="P730" s="92" t="s">
        <v>153</v>
      </c>
      <c r="Q730" s="92" t="s">
        <v>6261</v>
      </c>
      <c r="R730" s="93" t="s">
        <v>24</v>
      </c>
      <c r="S730" s="93">
        <v>324046</v>
      </c>
      <c r="T730" s="90" t="s">
        <v>41</v>
      </c>
      <c r="U730" s="90" t="str">
        <f>VLOOKUP(I730,'[1]Removal Report'!$G$2:$I$1306,2,0)</f>
        <v>24-Jan-2026</v>
      </c>
      <c r="V730" s="90" t="str">
        <f>VLOOKUP(I730,'[1]Removal Report'!$G$2:$I$1306,3,0)</f>
        <v>SHAHROZ</v>
      </c>
    </row>
    <row r="731" spans="1:22">
      <c r="A731" s="91">
        <v>730</v>
      </c>
      <c r="B731" s="91" t="s">
        <v>39</v>
      </c>
      <c r="C731" s="92" t="s">
        <v>6262</v>
      </c>
      <c r="D731" s="92" t="s">
        <v>767</v>
      </c>
      <c r="E731" s="92" t="s">
        <v>6263</v>
      </c>
      <c r="F731" s="92" t="s">
        <v>6264</v>
      </c>
      <c r="G731" s="92" t="s">
        <v>4</v>
      </c>
      <c r="H731" s="92" t="s">
        <v>6265</v>
      </c>
      <c r="I731" s="92" t="s">
        <v>6266</v>
      </c>
      <c r="J731" s="92"/>
      <c r="K731" s="92"/>
      <c r="L731" s="92" t="s">
        <v>6267</v>
      </c>
      <c r="M731" s="92" t="s">
        <v>6268</v>
      </c>
      <c r="N731" s="92" t="s">
        <v>666</v>
      </c>
      <c r="O731" s="92" t="s">
        <v>667</v>
      </c>
      <c r="P731" s="92" t="s">
        <v>157</v>
      </c>
      <c r="Q731" s="92" t="s">
        <v>6269</v>
      </c>
      <c r="R731" s="93" t="s">
        <v>24</v>
      </c>
      <c r="S731" s="93">
        <v>324756</v>
      </c>
      <c r="T731" s="90" t="s">
        <v>41</v>
      </c>
      <c r="U731" s="90" t="str">
        <f>VLOOKUP(I731,'[1]Removal Report'!$G$2:$I$1306,2,0)</f>
        <v>20-Jan-2026</v>
      </c>
      <c r="V731" s="90" t="str">
        <f>VLOOKUP(I731,'[1]Removal Report'!$G$2:$I$1306,3,0)</f>
        <v>SHAHROZ</v>
      </c>
    </row>
    <row r="732" spans="1:22">
      <c r="A732" s="91">
        <v>731</v>
      </c>
      <c r="B732" s="91" t="s">
        <v>39</v>
      </c>
      <c r="C732" s="92" t="s">
        <v>6270</v>
      </c>
      <c r="D732" s="92" t="s">
        <v>682</v>
      </c>
      <c r="E732" s="92" t="s">
        <v>6271</v>
      </c>
      <c r="F732" s="92" t="s">
        <v>6272</v>
      </c>
      <c r="G732" s="92" t="s">
        <v>10</v>
      </c>
      <c r="H732" s="92" t="s">
        <v>6273</v>
      </c>
      <c r="I732" s="92" t="s">
        <v>6274</v>
      </c>
      <c r="J732" s="92"/>
      <c r="K732" s="92"/>
      <c r="L732" s="92" t="s">
        <v>6275</v>
      </c>
      <c r="M732" s="92" t="s">
        <v>6276</v>
      </c>
      <c r="N732" s="92" t="s">
        <v>666</v>
      </c>
      <c r="O732" s="92" t="s">
        <v>1055</v>
      </c>
      <c r="P732" s="92" t="s">
        <v>153</v>
      </c>
      <c r="Q732" s="92" t="s">
        <v>6277</v>
      </c>
      <c r="R732" s="93" t="s">
        <v>24</v>
      </c>
      <c r="S732" s="93">
        <v>240354</v>
      </c>
      <c r="T732" s="90" t="s">
        <v>41</v>
      </c>
      <c r="U732" s="90" t="str">
        <f>VLOOKUP(I732,'[1]Removal Report'!$G$2:$I$1306,2,0)</f>
        <v>21-Jan-2026</v>
      </c>
      <c r="V732" s="90" t="str">
        <f>VLOOKUP(I732,'[1]Removal Report'!$G$2:$I$1306,3,0)</f>
        <v>SHAHROZ</v>
      </c>
    </row>
    <row r="733" spans="1:22">
      <c r="A733" s="91">
        <v>732</v>
      </c>
      <c r="B733" s="91" t="s">
        <v>39</v>
      </c>
      <c r="C733" s="92" t="s">
        <v>6278</v>
      </c>
      <c r="D733" s="92" t="s">
        <v>671</v>
      </c>
      <c r="E733" s="92" t="s">
        <v>6279</v>
      </c>
      <c r="F733" s="92" t="s">
        <v>6280</v>
      </c>
      <c r="G733" s="92" t="s">
        <v>18</v>
      </c>
      <c r="H733" s="92" t="s">
        <v>6281</v>
      </c>
      <c r="I733" s="92" t="s">
        <v>6282</v>
      </c>
      <c r="J733" s="92"/>
      <c r="K733" s="92"/>
      <c r="L733" s="92" t="s">
        <v>6283</v>
      </c>
      <c r="M733" s="92" t="s">
        <v>6284</v>
      </c>
      <c r="N733" s="92" t="s">
        <v>691</v>
      </c>
      <c r="O733" s="92" t="s">
        <v>692</v>
      </c>
      <c r="P733" s="92" t="s">
        <v>153</v>
      </c>
      <c r="Q733" s="92" t="s">
        <v>6285</v>
      </c>
      <c r="R733" s="93" t="s">
        <v>24</v>
      </c>
      <c r="S733" s="93">
        <v>274494</v>
      </c>
      <c r="T733" s="90" t="s">
        <v>41</v>
      </c>
      <c r="U733" s="90" t="str">
        <f>VLOOKUP(I733,'[1]Removal Report'!$G$2:$I$1306,2,0)</f>
        <v>23-Jan-2026</v>
      </c>
      <c r="V733" s="90" t="str">
        <f>VLOOKUP(I733,'[1]Removal Report'!$G$2:$I$1306,3,0)</f>
        <v>SHAHROZ</v>
      </c>
    </row>
    <row r="734" spans="1:22">
      <c r="A734" s="91">
        <v>733</v>
      </c>
      <c r="B734" s="91" t="s">
        <v>39</v>
      </c>
      <c r="C734" s="92" t="s">
        <v>6286</v>
      </c>
      <c r="D734" s="92" t="s">
        <v>767</v>
      </c>
      <c r="E734" s="92" t="s">
        <v>6287</v>
      </c>
      <c r="F734" s="92" t="s">
        <v>6288</v>
      </c>
      <c r="G734" s="92" t="s">
        <v>18</v>
      </c>
      <c r="H734" s="92" t="s">
        <v>6289</v>
      </c>
      <c r="I734" s="92" t="s">
        <v>6290</v>
      </c>
      <c r="J734" s="92"/>
      <c r="K734" s="92"/>
      <c r="L734" s="92" t="s">
        <v>871</v>
      </c>
      <c r="M734" s="92" t="s">
        <v>6291</v>
      </c>
      <c r="N734" s="92" t="s">
        <v>691</v>
      </c>
      <c r="O734" s="92" t="s">
        <v>702</v>
      </c>
      <c r="P734" s="92" t="s">
        <v>153</v>
      </c>
      <c r="Q734" s="92" t="s">
        <v>6292</v>
      </c>
      <c r="R734" s="93" t="s">
        <v>24</v>
      </c>
      <c r="S734" s="93">
        <v>295951</v>
      </c>
      <c r="T734" s="90" t="s">
        <v>41</v>
      </c>
      <c r="U734" s="90" t="str">
        <f>VLOOKUP(I734,'[1]Removal Report'!$G$2:$I$1306,2,0)</f>
        <v>26-Jan-2026</v>
      </c>
      <c r="V734" s="90" t="str">
        <f>VLOOKUP(I734,'[1]Removal Report'!$G$2:$I$1306,3,0)</f>
        <v>SHAHROZ</v>
      </c>
    </row>
    <row r="735" spans="1:22">
      <c r="A735" s="91">
        <v>734</v>
      </c>
      <c r="B735" s="91" t="s">
        <v>39</v>
      </c>
      <c r="C735" s="92" t="s">
        <v>6293</v>
      </c>
      <c r="D735" s="92" t="s">
        <v>682</v>
      </c>
      <c r="E735" s="92" t="s">
        <v>6294</v>
      </c>
      <c r="F735" s="92" t="s">
        <v>6295</v>
      </c>
      <c r="G735" s="92" t="s">
        <v>4</v>
      </c>
      <c r="H735" s="92" t="s">
        <v>6296</v>
      </c>
      <c r="I735" s="92" t="s">
        <v>6297</v>
      </c>
      <c r="J735" s="92"/>
      <c r="K735" s="92"/>
      <c r="L735" s="92" t="s">
        <v>6298</v>
      </c>
      <c r="M735" s="92" t="s">
        <v>6299</v>
      </c>
      <c r="N735" s="92" t="s">
        <v>813</v>
      </c>
      <c r="O735" s="92" t="s">
        <v>863</v>
      </c>
      <c r="P735" s="92" t="s">
        <v>153</v>
      </c>
      <c r="Q735" s="92" t="s">
        <v>6300</v>
      </c>
      <c r="R735" s="93" t="s">
        <v>24</v>
      </c>
      <c r="S735" s="93">
        <v>325574</v>
      </c>
      <c r="T735" s="90" t="s">
        <v>41</v>
      </c>
      <c r="U735" s="90" t="str">
        <f>VLOOKUP(I735,'[1]Removal Report'!$G$2:$I$1306,2,0)</f>
        <v>20-Jan-2026</v>
      </c>
      <c r="V735" s="90" t="str">
        <f>VLOOKUP(I735,'[1]Removal Report'!$G$2:$I$1306,3,0)</f>
        <v>SHAHROZ</v>
      </c>
    </row>
    <row r="736" spans="1:22">
      <c r="A736" s="91">
        <v>735</v>
      </c>
      <c r="B736" s="91" t="s">
        <v>39</v>
      </c>
      <c r="C736" s="92" t="s">
        <v>6301</v>
      </c>
      <c r="D736" s="92" t="s">
        <v>671</v>
      </c>
      <c r="E736" s="92" t="s">
        <v>6302</v>
      </c>
      <c r="F736" s="92" t="s">
        <v>6303</v>
      </c>
      <c r="G736" s="92" t="s">
        <v>10</v>
      </c>
      <c r="H736" s="92" t="s">
        <v>6304</v>
      </c>
      <c r="I736" s="92" t="s">
        <v>6305</v>
      </c>
      <c r="J736" s="92"/>
      <c r="K736" s="92"/>
      <c r="L736" s="92" t="s">
        <v>6306</v>
      </c>
      <c r="M736" s="92" t="s">
        <v>6307</v>
      </c>
      <c r="N736" s="92" t="s">
        <v>813</v>
      </c>
      <c r="O736" s="92" t="s">
        <v>1055</v>
      </c>
      <c r="P736" s="92" t="s">
        <v>153</v>
      </c>
      <c r="Q736" s="92" t="s">
        <v>6308</v>
      </c>
      <c r="R736" s="93" t="s">
        <v>24</v>
      </c>
      <c r="S736" s="93">
        <v>215936</v>
      </c>
      <c r="T736" s="90" t="s">
        <v>41</v>
      </c>
      <c r="U736" s="90" t="str">
        <f>VLOOKUP(I736,'[1]Removal Report'!$G$2:$I$1306,2,0)</f>
        <v>21-Jan-2026</v>
      </c>
      <c r="V736" s="90" t="str">
        <f>VLOOKUP(I736,'[1]Removal Report'!$G$2:$I$1306,3,0)</f>
        <v>SHAHROZ</v>
      </c>
    </row>
    <row r="737" spans="1:22">
      <c r="A737" s="91">
        <v>736</v>
      </c>
      <c r="B737" s="91" t="s">
        <v>39</v>
      </c>
      <c r="C737" s="92" t="s">
        <v>6309</v>
      </c>
      <c r="D737" s="92" t="s">
        <v>671</v>
      </c>
      <c r="E737" s="92" t="s">
        <v>6310</v>
      </c>
      <c r="F737" s="92" t="s">
        <v>6311</v>
      </c>
      <c r="G737" s="92" t="s">
        <v>4</v>
      </c>
      <c r="H737" s="92" t="s">
        <v>6312</v>
      </c>
      <c r="I737" s="92" t="s">
        <v>6313</v>
      </c>
      <c r="J737" s="92"/>
      <c r="K737" s="92"/>
      <c r="L737" s="92" t="s">
        <v>6314</v>
      </c>
      <c r="M737" s="92" t="s">
        <v>6315</v>
      </c>
      <c r="N737" s="92" t="s">
        <v>666</v>
      </c>
      <c r="O737" s="92" t="s">
        <v>1055</v>
      </c>
      <c r="P737" s="92" t="s">
        <v>153</v>
      </c>
      <c r="Q737" s="92" t="s">
        <v>6316</v>
      </c>
      <c r="R737" s="93" t="s">
        <v>24</v>
      </c>
      <c r="S737" s="93">
        <v>267331</v>
      </c>
      <c r="T737" s="90" t="s">
        <v>41</v>
      </c>
      <c r="U737" s="90" t="str">
        <f>VLOOKUP(I737,'[1]Removal Report'!$G$2:$I$1306,2,0)</f>
        <v>20-Jan-2026</v>
      </c>
      <c r="V737" s="90" t="str">
        <f>VLOOKUP(I737,'[1]Removal Report'!$G$2:$I$1306,3,0)</f>
        <v>SHAHROZ</v>
      </c>
    </row>
    <row r="738" spans="1:22">
      <c r="A738" s="91">
        <v>737</v>
      </c>
      <c r="B738" s="91" t="s">
        <v>39</v>
      </c>
      <c r="C738" s="92" t="s">
        <v>6317</v>
      </c>
      <c r="D738" s="92" t="s">
        <v>777</v>
      </c>
      <c r="E738" s="92" t="s">
        <v>6318</v>
      </c>
      <c r="F738" s="92" t="s">
        <v>6319</v>
      </c>
      <c r="G738" s="92" t="s">
        <v>18</v>
      </c>
      <c r="H738" s="92" t="s">
        <v>6320</v>
      </c>
      <c r="I738" s="92" t="s">
        <v>6321</v>
      </c>
      <c r="J738" s="92"/>
      <c r="K738" s="92"/>
      <c r="L738" s="92" t="s">
        <v>6322</v>
      </c>
      <c r="M738" s="92" t="s">
        <v>6323</v>
      </c>
      <c r="N738" s="92" t="s">
        <v>1806</v>
      </c>
      <c r="O738" s="92" t="s">
        <v>1055</v>
      </c>
      <c r="P738" s="92" t="s">
        <v>153</v>
      </c>
      <c r="Q738" s="92" t="s">
        <v>6324</v>
      </c>
      <c r="R738" s="93" t="s">
        <v>24</v>
      </c>
      <c r="S738" s="93">
        <v>324707</v>
      </c>
      <c r="T738" s="90" t="s">
        <v>41</v>
      </c>
      <c r="U738" s="90" t="str">
        <f>VLOOKUP(I738,'[1]Removal Report'!$G$2:$I$1306,2,0)</f>
        <v>19-Jan-2026</v>
      </c>
      <c r="V738" s="90" t="str">
        <f>VLOOKUP(I738,'[1]Removal Report'!$G$2:$I$1306,3,0)</f>
        <v>SHAHROZ</v>
      </c>
    </row>
    <row r="739" spans="1:22">
      <c r="A739" s="91">
        <v>738</v>
      </c>
      <c r="B739" s="91" t="s">
        <v>39</v>
      </c>
      <c r="C739" s="92" t="s">
        <v>6325</v>
      </c>
      <c r="D739" s="92" t="s">
        <v>682</v>
      </c>
      <c r="E739" s="92" t="s">
        <v>6326</v>
      </c>
      <c r="F739" s="92" t="s">
        <v>6327</v>
      </c>
      <c r="G739" s="92" t="s">
        <v>4</v>
      </c>
      <c r="H739" s="92" t="s">
        <v>6328</v>
      </c>
      <c r="I739" s="92" t="s">
        <v>6329</v>
      </c>
      <c r="J739" s="92"/>
      <c r="K739" s="92"/>
      <c r="L739" s="92" t="s">
        <v>2075</v>
      </c>
      <c r="M739" s="92" t="s">
        <v>6330</v>
      </c>
      <c r="N739" s="92" t="s">
        <v>2204</v>
      </c>
      <c r="O739" s="92" t="s">
        <v>1055</v>
      </c>
      <c r="P739" s="92" t="s">
        <v>153</v>
      </c>
      <c r="Q739" s="92" t="s">
        <v>6331</v>
      </c>
      <c r="R739" s="93" t="s">
        <v>24</v>
      </c>
      <c r="S739" s="93">
        <v>325326</v>
      </c>
      <c r="T739" s="90" t="s">
        <v>41</v>
      </c>
      <c r="U739" s="90" t="str">
        <f>VLOOKUP(I739,'[1]Removal Report'!$G$2:$I$1306,2,0)</f>
        <v>20-Jan-2026</v>
      </c>
      <c r="V739" s="90" t="str">
        <f>VLOOKUP(I739,'[1]Removal Report'!$G$2:$I$1306,3,0)</f>
        <v>SHAHROZ</v>
      </c>
    </row>
    <row r="740" spans="1:22">
      <c r="A740" s="91">
        <v>739</v>
      </c>
      <c r="B740" s="91" t="s">
        <v>39</v>
      </c>
      <c r="C740" s="92" t="s">
        <v>6332</v>
      </c>
      <c r="D740" s="92" t="s">
        <v>682</v>
      </c>
      <c r="E740" s="92" t="s">
        <v>6333</v>
      </c>
      <c r="F740" s="92" t="s">
        <v>159</v>
      </c>
      <c r="G740" s="92" t="s">
        <v>10</v>
      </c>
      <c r="H740" s="92" t="s">
        <v>6334</v>
      </c>
      <c r="I740" s="92" t="s">
        <v>6335</v>
      </c>
      <c r="J740" s="92"/>
      <c r="K740" s="92"/>
      <c r="L740" s="92" t="s">
        <v>6336</v>
      </c>
      <c r="M740" s="92" t="s">
        <v>6337</v>
      </c>
      <c r="N740" s="92" t="s">
        <v>1387</v>
      </c>
      <c r="O740" s="92" t="s">
        <v>1055</v>
      </c>
      <c r="P740" s="92" t="s">
        <v>153</v>
      </c>
      <c r="Q740" s="92" t="s">
        <v>6338</v>
      </c>
      <c r="R740" s="93" t="s">
        <v>24</v>
      </c>
      <c r="S740" s="93">
        <v>319304</v>
      </c>
      <c r="T740" s="90" t="s">
        <v>41</v>
      </c>
      <c r="U740" s="90" t="str">
        <f>VLOOKUP(I740,'[1]Removal Report'!$G$2:$I$1306,2,0)</f>
        <v>21-Jan-2026</v>
      </c>
      <c r="V740" s="90" t="str">
        <f>VLOOKUP(I740,'[1]Removal Report'!$G$2:$I$1306,3,0)</f>
        <v>SHAHROZ</v>
      </c>
    </row>
    <row r="741" spans="1:22">
      <c r="A741" s="91">
        <v>740</v>
      </c>
      <c r="B741" s="91" t="s">
        <v>39</v>
      </c>
      <c r="C741" s="92" t="s">
        <v>6339</v>
      </c>
      <c r="D741" s="92" t="s">
        <v>659</v>
      </c>
      <c r="E741" s="92" t="s">
        <v>6340</v>
      </c>
      <c r="F741" s="92" t="s">
        <v>6341</v>
      </c>
      <c r="G741" s="92" t="s">
        <v>7</v>
      </c>
      <c r="H741" s="92" t="s">
        <v>6340</v>
      </c>
      <c r="I741" s="92" t="s">
        <v>6342</v>
      </c>
      <c r="J741" s="92"/>
      <c r="K741" s="92"/>
      <c r="L741" s="92" t="s">
        <v>6343</v>
      </c>
      <c r="M741" s="92" t="s">
        <v>6344</v>
      </c>
      <c r="N741" s="92" t="s">
        <v>733</v>
      </c>
      <c r="O741" s="92" t="s">
        <v>692</v>
      </c>
      <c r="P741" s="92" t="s">
        <v>153</v>
      </c>
      <c r="Q741" s="92" t="s">
        <v>6345</v>
      </c>
      <c r="R741" s="93" t="s">
        <v>24</v>
      </c>
      <c r="S741" s="93">
        <v>326567</v>
      </c>
      <c r="T741" s="90" t="s">
        <v>41</v>
      </c>
      <c r="U741" s="90" t="str">
        <f>VLOOKUP(I741,'[1]Removal Report'!$G$2:$I$1306,2,0)</f>
        <v>22-Jan-2026</v>
      </c>
      <c r="V741" s="90" t="str">
        <f>VLOOKUP(I741,'[1]Removal Report'!$G$2:$I$1306,3,0)</f>
        <v>SHAHROZ</v>
      </c>
    </row>
    <row r="742" spans="1:22">
      <c r="A742" s="91">
        <v>741</v>
      </c>
      <c r="B742" s="91" t="s">
        <v>39</v>
      </c>
      <c r="C742" s="92" t="s">
        <v>6346</v>
      </c>
      <c r="D742" s="92" t="s">
        <v>1585</v>
      </c>
      <c r="E742" s="92" t="s">
        <v>6347</v>
      </c>
      <c r="F742" s="92" t="s">
        <v>6348</v>
      </c>
      <c r="G742" s="92" t="s">
        <v>4</v>
      </c>
      <c r="H742" s="92" t="s">
        <v>6349</v>
      </c>
      <c r="I742" s="92" t="s">
        <v>6350</v>
      </c>
      <c r="J742" s="92"/>
      <c r="K742" s="92"/>
      <c r="L742" s="92" t="s">
        <v>6351</v>
      </c>
      <c r="M742" s="92" t="s">
        <v>6352</v>
      </c>
      <c r="N742" s="92" t="s">
        <v>813</v>
      </c>
      <c r="O742" s="92" t="s">
        <v>863</v>
      </c>
      <c r="P742" s="92" t="s">
        <v>153</v>
      </c>
      <c r="Q742" s="92" t="s">
        <v>6353</v>
      </c>
      <c r="R742" s="93" t="s">
        <v>168</v>
      </c>
      <c r="S742" s="93">
        <v>145151</v>
      </c>
      <c r="T742" s="90" t="s">
        <v>41</v>
      </c>
      <c r="U742" s="90" t="str">
        <f>VLOOKUP(I742,'[1]Removal Report'!$G$2:$I$1306,2,0)</f>
        <v>17-Jan-2026</v>
      </c>
      <c r="V742" s="90" t="str">
        <f>VLOOKUP(I742,'[1]Removal Report'!$G$2:$I$1306,3,0)</f>
        <v>WASEEM.TARIQ</v>
      </c>
    </row>
    <row r="743" spans="1:22">
      <c r="A743" s="91">
        <v>742</v>
      </c>
      <c r="B743" s="91" t="s">
        <v>39</v>
      </c>
      <c r="C743" s="92" t="s">
        <v>6354</v>
      </c>
      <c r="D743" s="92" t="s">
        <v>671</v>
      </c>
      <c r="E743" s="92" t="s">
        <v>6355</v>
      </c>
      <c r="F743" s="92" t="s">
        <v>6356</v>
      </c>
      <c r="G743" s="92" t="s">
        <v>18</v>
      </c>
      <c r="H743" s="92" t="s">
        <v>6357</v>
      </c>
      <c r="I743" s="92" t="s">
        <v>6358</v>
      </c>
      <c r="J743" s="92"/>
      <c r="K743" s="92"/>
      <c r="L743" s="92" t="s">
        <v>6359</v>
      </c>
      <c r="M743" s="92" t="s">
        <v>6360</v>
      </c>
      <c r="N743" s="92" t="s">
        <v>666</v>
      </c>
      <c r="O743" s="92" t="s">
        <v>679</v>
      </c>
      <c r="P743" s="92" t="s">
        <v>153</v>
      </c>
      <c r="Q743" s="92" t="s">
        <v>6361</v>
      </c>
      <c r="R743" s="93" t="s">
        <v>168</v>
      </c>
      <c r="S743" s="93">
        <v>236919</v>
      </c>
      <c r="T743" s="90" t="s">
        <v>41</v>
      </c>
      <c r="U743" s="90" t="str">
        <f>VLOOKUP(I743,'[1]Removal Report'!$G$2:$I$1306,2,0)</f>
        <v>21-Jan-2026</v>
      </c>
      <c r="V743" s="90" t="str">
        <f>VLOOKUP(I743,'[1]Removal Report'!$G$2:$I$1306,3,0)</f>
        <v>WASEEM.TARIQ</v>
      </c>
    </row>
    <row r="744" spans="1:22">
      <c r="A744" s="91">
        <v>743</v>
      </c>
      <c r="B744" s="91" t="s">
        <v>39</v>
      </c>
      <c r="C744" s="92" t="s">
        <v>6362</v>
      </c>
      <c r="D744" s="92" t="s">
        <v>682</v>
      </c>
      <c r="E744" s="92" t="s">
        <v>6363</v>
      </c>
      <c r="F744" s="92" t="s">
        <v>6364</v>
      </c>
      <c r="G744" s="92" t="s">
        <v>18</v>
      </c>
      <c r="H744" s="92" t="s">
        <v>6365</v>
      </c>
      <c r="I744" s="92" t="s">
        <v>6366</v>
      </c>
      <c r="J744" s="92"/>
      <c r="K744" s="92"/>
      <c r="L744" s="92" t="s">
        <v>6367</v>
      </c>
      <c r="M744" s="92" t="s">
        <v>6368</v>
      </c>
      <c r="N744" s="92" t="s">
        <v>733</v>
      </c>
      <c r="O744" s="92" t="s">
        <v>1149</v>
      </c>
      <c r="P744" s="92" t="s">
        <v>153</v>
      </c>
      <c r="Q744" s="92" t="s">
        <v>6369</v>
      </c>
      <c r="R744" s="93" t="s">
        <v>168</v>
      </c>
      <c r="S744" s="93">
        <v>348110</v>
      </c>
      <c r="T744" s="90" t="s">
        <v>41</v>
      </c>
      <c r="U744" s="90" t="str">
        <f>VLOOKUP(I744,'[1]Removal Report'!$G$2:$I$1306,2,0)</f>
        <v>22-Jan-2026</v>
      </c>
      <c r="V744" s="90" t="str">
        <f>VLOOKUP(I744,'[1]Removal Report'!$G$2:$I$1306,3,0)</f>
        <v>WASEEM.TARIQ</v>
      </c>
    </row>
    <row r="745" spans="1:22">
      <c r="A745" s="91">
        <v>744</v>
      </c>
      <c r="B745" s="91" t="s">
        <v>39</v>
      </c>
      <c r="C745" s="92" t="s">
        <v>6370</v>
      </c>
      <c r="D745" s="92" t="s">
        <v>671</v>
      </c>
      <c r="E745" s="92" t="s">
        <v>6371</v>
      </c>
      <c r="F745" s="92" t="s">
        <v>6372</v>
      </c>
      <c r="G745" s="92" t="s">
        <v>4</v>
      </c>
      <c r="H745" s="92" t="s">
        <v>6373</v>
      </c>
      <c r="I745" s="92" t="s">
        <v>6374</v>
      </c>
      <c r="J745" s="92"/>
      <c r="K745" s="92"/>
      <c r="L745" s="92" t="s">
        <v>6375</v>
      </c>
      <c r="M745" s="92" t="s">
        <v>6376</v>
      </c>
      <c r="N745" s="92" t="s">
        <v>6377</v>
      </c>
      <c r="O745" s="92" t="s">
        <v>4145</v>
      </c>
      <c r="P745" s="92" t="s">
        <v>153</v>
      </c>
      <c r="Q745" s="92" t="s">
        <v>6378</v>
      </c>
      <c r="R745" s="93" t="s">
        <v>168</v>
      </c>
      <c r="S745" s="93">
        <v>246512</v>
      </c>
      <c r="T745" s="90" t="s">
        <v>41</v>
      </c>
      <c r="U745" s="90" t="str">
        <f>VLOOKUP(I745,'[1]Removal Report'!$G$2:$I$1306,2,0)</f>
        <v>26-Jan-2026</v>
      </c>
      <c r="V745" s="90" t="str">
        <f>VLOOKUP(I745,'[1]Removal Report'!$G$2:$I$1306,3,0)</f>
        <v>WASEEM.TARIQ</v>
      </c>
    </row>
    <row r="746" spans="1:22">
      <c r="A746" s="91">
        <v>745</v>
      </c>
      <c r="B746" s="91" t="s">
        <v>39</v>
      </c>
      <c r="C746" s="92" t="s">
        <v>6379</v>
      </c>
      <c r="D746" s="92" t="s">
        <v>671</v>
      </c>
      <c r="E746" s="92" t="s">
        <v>6380</v>
      </c>
      <c r="F746" s="92" t="s">
        <v>6381</v>
      </c>
      <c r="G746" s="92" t="s">
        <v>4</v>
      </c>
      <c r="H746" s="92" t="s">
        <v>6382</v>
      </c>
      <c r="I746" s="92" t="s">
        <v>6383</v>
      </c>
      <c r="J746" s="92"/>
      <c r="K746" s="92"/>
      <c r="L746" s="92" t="s">
        <v>6384</v>
      </c>
      <c r="M746" s="92" t="s">
        <v>6385</v>
      </c>
      <c r="N746" s="92" t="s">
        <v>666</v>
      </c>
      <c r="O746" s="92" t="s">
        <v>679</v>
      </c>
      <c r="P746" s="92" t="s">
        <v>153</v>
      </c>
      <c r="Q746" s="92" t="s">
        <v>6386</v>
      </c>
      <c r="R746" s="93" t="s">
        <v>168</v>
      </c>
      <c r="S746" s="93">
        <v>101845</v>
      </c>
      <c r="T746" s="90" t="s">
        <v>41</v>
      </c>
      <c r="U746" s="90" t="str">
        <f>VLOOKUP(I746,'[1]Removal Report'!$G$2:$I$1306,2,0)</f>
        <v>21-Jan-2026</v>
      </c>
      <c r="V746" s="90" t="str">
        <f>VLOOKUP(I746,'[1]Removal Report'!$G$2:$I$1306,3,0)</f>
        <v>WASEEM.TARIQ</v>
      </c>
    </row>
    <row r="747" spans="1:22">
      <c r="A747" s="91">
        <v>746</v>
      </c>
      <c r="B747" s="91" t="s">
        <v>39</v>
      </c>
      <c r="C747" s="92" t="s">
        <v>6387</v>
      </c>
      <c r="D747" s="92" t="s">
        <v>671</v>
      </c>
      <c r="E747" s="92" t="s">
        <v>6388</v>
      </c>
      <c r="F747" s="92" t="s">
        <v>6389</v>
      </c>
      <c r="G747" s="92" t="s">
        <v>10</v>
      </c>
      <c r="H747" s="92" t="s">
        <v>6390</v>
      </c>
      <c r="I747" s="92" t="s">
        <v>6391</v>
      </c>
      <c r="J747" s="92"/>
      <c r="K747" s="92"/>
      <c r="L747" s="92" t="s">
        <v>6392</v>
      </c>
      <c r="M747" s="92" t="s">
        <v>3496</v>
      </c>
      <c r="N747" s="92" t="s">
        <v>666</v>
      </c>
      <c r="O747" s="92" t="s">
        <v>667</v>
      </c>
      <c r="P747" s="92" t="s">
        <v>157</v>
      </c>
      <c r="Q747" s="92" t="s">
        <v>6393</v>
      </c>
      <c r="R747" s="93" t="s">
        <v>168</v>
      </c>
      <c r="S747" s="93">
        <v>144950</v>
      </c>
      <c r="T747" s="90" t="s">
        <v>41</v>
      </c>
      <c r="U747" s="90" t="str">
        <f>VLOOKUP(I747,'[1]Removal Report'!$G$2:$I$1306,2,0)</f>
        <v>22-Jan-2026</v>
      </c>
      <c r="V747" s="90" t="str">
        <f>VLOOKUP(I747,'[1]Removal Report'!$G$2:$I$1306,3,0)</f>
        <v>WASEEM.TARIQ</v>
      </c>
    </row>
    <row r="748" spans="1:22">
      <c r="A748" s="91">
        <v>747</v>
      </c>
      <c r="B748" s="91" t="s">
        <v>39</v>
      </c>
      <c r="C748" s="92" t="s">
        <v>6394</v>
      </c>
      <c r="D748" s="92" t="s">
        <v>671</v>
      </c>
      <c r="E748" s="92" t="s">
        <v>6395</v>
      </c>
      <c r="F748" s="92" t="s">
        <v>6396</v>
      </c>
      <c r="G748" s="92" t="s">
        <v>18</v>
      </c>
      <c r="H748" s="92" t="s">
        <v>6397</v>
      </c>
      <c r="I748" s="92" t="s">
        <v>6398</v>
      </c>
      <c r="J748" s="92"/>
      <c r="K748" s="92"/>
      <c r="L748" s="92" t="s">
        <v>6399</v>
      </c>
      <c r="M748" s="92" t="s">
        <v>6400</v>
      </c>
      <c r="N748" s="92" t="s">
        <v>666</v>
      </c>
      <c r="O748" s="92" t="s">
        <v>6401</v>
      </c>
      <c r="P748" s="92" t="s">
        <v>153</v>
      </c>
      <c r="Q748" s="92" t="s">
        <v>6402</v>
      </c>
      <c r="R748" s="93" t="s">
        <v>168</v>
      </c>
      <c r="S748" s="93">
        <v>146899</v>
      </c>
      <c r="T748" s="90" t="s">
        <v>41</v>
      </c>
      <c r="U748" s="90" t="str">
        <f>VLOOKUP(I748,'[1]Removal Report'!$G$2:$I$1306,2,0)</f>
        <v>28-Jan-2026</v>
      </c>
      <c r="V748" s="90" t="str">
        <f>VLOOKUP(I748,'[1]Removal Report'!$G$2:$I$1306,3,0)</f>
        <v>WASEEM.TARIQ</v>
      </c>
    </row>
    <row r="749" spans="1:22">
      <c r="A749" s="91">
        <v>748</v>
      </c>
      <c r="B749" s="91" t="s">
        <v>39</v>
      </c>
      <c r="C749" s="92" t="s">
        <v>6403</v>
      </c>
      <c r="D749" s="92" t="s">
        <v>671</v>
      </c>
      <c r="E749" s="92" t="s">
        <v>6404</v>
      </c>
      <c r="F749" s="92" t="s">
        <v>6405</v>
      </c>
      <c r="G749" s="92" t="s">
        <v>10</v>
      </c>
      <c r="H749" s="92" t="s">
        <v>6406</v>
      </c>
      <c r="I749" s="92" t="s">
        <v>6407</v>
      </c>
      <c r="J749" s="92"/>
      <c r="K749" s="92"/>
      <c r="L749" s="92" t="s">
        <v>6408</v>
      </c>
      <c r="M749" s="92" t="s">
        <v>6409</v>
      </c>
      <c r="N749" s="92" t="s">
        <v>733</v>
      </c>
      <c r="O749" s="92" t="s">
        <v>692</v>
      </c>
      <c r="P749" s="92" t="s">
        <v>153</v>
      </c>
      <c r="Q749" s="92" t="s">
        <v>6410</v>
      </c>
      <c r="R749" s="93" t="s">
        <v>168</v>
      </c>
      <c r="S749" s="93">
        <v>237807</v>
      </c>
      <c r="T749" s="90" t="s">
        <v>41</v>
      </c>
      <c r="U749" s="90" t="str">
        <f>VLOOKUP(I749,'[1]Removal Report'!$G$2:$I$1306,2,0)</f>
        <v>23-Jan-2026</v>
      </c>
      <c r="V749" s="90" t="str">
        <f>VLOOKUP(I749,'[1]Removal Report'!$G$2:$I$1306,3,0)</f>
        <v>WASEEM.TARIQ</v>
      </c>
    </row>
    <row r="750" spans="1:22">
      <c r="A750" s="91">
        <v>749</v>
      </c>
      <c r="B750" s="91" t="s">
        <v>39</v>
      </c>
      <c r="C750" s="92" t="s">
        <v>6411</v>
      </c>
      <c r="D750" s="92" t="s">
        <v>777</v>
      </c>
      <c r="E750" s="92" t="s">
        <v>6412</v>
      </c>
      <c r="F750" s="92" t="s">
        <v>233</v>
      </c>
      <c r="G750" s="92" t="s">
        <v>4</v>
      </c>
      <c r="H750" s="92" t="s">
        <v>6413</v>
      </c>
      <c r="I750" s="92" t="s">
        <v>6414</v>
      </c>
      <c r="J750" s="92"/>
      <c r="K750" s="92"/>
      <c r="L750" s="92" t="s">
        <v>6415</v>
      </c>
      <c r="M750" s="92" t="s">
        <v>6416</v>
      </c>
      <c r="N750" s="92" t="s">
        <v>1734</v>
      </c>
      <c r="O750" s="92" t="s">
        <v>679</v>
      </c>
      <c r="P750" s="92" t="s">
        <v>153</v>
      </c>
      <c r="Q750" s="92" t="s">
        <v>6417</v>
      </c>
      <c r="R750" s="93" t="s">
        <v>168</v>
      </c>
      <c r="S750" s="93">
        <v>205665</v>
      </c>
      <c r="T750" s="90" t="s">
        <v>41</v>
      </c>
      <c r="U750" s="90" t="str">
        <f>VLOOKUP(I750,'[1]Removal Report'!$G$2:$I$1306,2,0)</f>
        <v>19-Jan-2026</v>
      </c>
      <c r="V750" s="90" t="str">
        <f>VLOOKUP(I750,'[1]Removal Report'!$G$2:$I$1306,3,0)</f>
        <v>WASEEM.TARIQ</v>
      </c>
    </row>
    <row r="751" spans="1:22">
      <c r="A751" s="91">
        <v>750</v>
      </c>
      <c r="B751" s="91" t="s">
        <v>39</v>
      </c>
      <c r="C751" s="92" t="s">
        <v>6418</v>
      </c>
      <c r="D751" s="92" t="s">
        <v>1263</v>
      </c>
      <c r="E751" s="92" t="s">
        <v>6419</v>
      </c>
      <c r="F751" s="92" t="s">
        <v>6420</v>
      </c>
      <c r="G751" s="92" t="s">
        <v>18</v>
      </c>
      <c r="H751" s="92" t="s">
        <v>6421</v>
      </c>
      <c r="I751" s="92" t="s">
        <v>6419</v>
      </c>
      <c r="J751" s="92"/>
      <c r="K751" s="92"/>
      <c r="L751" s="92" t="s">
        <v>218</v>
      </c>
      <c r="M751" s="92" t="s">
        <v>6422</v>
      </c>
      <c r="N751" s="92" t="s">
        <v>666</v>
      </c>
      <c r="O751" s="92" t="s">
        <v>679</v>
      </c>
      <c r="P751" s="92" t="s">
        <v>153</v>
      </c>
      <c r="Q751" s="92" t="s">
        <v>6423</v>
      </c>
      <c r="R751" s="93" t="s">
        <v>168</v>
      </c>
      <c r="S751" s="93">
        <v>350405</v>
      </c>
      <c r="T751" s="90" t="s">
        <v>41</v>
      </c>
      <c r="U751" s="90" t="str">
        <f>VLOOKUP(I751,'[1]Removal Report'!$G$2:$I$1306,2,0)</f>
        <v>6-Jan-2026</v>
      </c>
      <c r="V751" s="90" t="str">
        <f>VLOOKUP(I751,'[1]Removal Report'!$G$2:$I$1306,3,0)</f>
        <v>WASEEM.TARIQ</v>
      </c>
    </row>
    <row r="752" spans="1:22">
      <c r="A752" s="91">
        <v>751</v>
      </c>
      <c r="B752" s="91" t="s">
        <v>39</v>
      </c>
      <c r="C752" s="92" t="s">
        <v>6424</v>
      </c>
      <c r="D752" s="92" t="s">
        <v>2283</v>
      </c>
      <c r="E752" s="92" t="s">
        <v>6425</v>
      </c>
      <c r="F752" s="92" t="s">
        <v>6426</v>
      </c>
      <c r="G752" s="92" t="s">
        <v>4</v>
      </c>
      <c r="H752" s="92" t="s">
        <v>6427</v>
      </c>
      <c r="I752" s="92" t="s">
        <v>6428</v>
      </c>
      <c r="J752" s="92"/>
      <c r="K752" s="92"/>
      <c r="L752" s="92" t="s">
        <v>6429</v>
      </c>
      <c r="M752" s="92" t="s">
        <v>6430</v>
      </c>
      <c r="N752" s="92" t="s">
        <v>2408</v>
      </c>
      <c r="O752" s="92" t="s">
        <v>679</v>
      </c>
      <c r="P752" s="92" t="s">
        <v>153</v>
      </c>
      <c r="Q752" s="92" t="s">
        <v>6431</v>
      </c>
      <c r="R752" s="93" t="s">
        <v>168</v>
      </c>
      <c r="S752" s="93">
        <v>338423</v>
      </c>
      <c r="T752" s="90" t="s">
        <v>41</v>
      </c>
      <c r="U752" s="90" t="str">
        <f>VLOOKUP(I752,'[1]Removal Report'!$G$2:$I$1306,2,0)</f>
        <v>5-Jan-2026</v>
      </c>
      <c r="V752" s="90" t="str">
        <f>VLOOKUP(I752,'[1]Removal Report'!$G$2:$I$1306,3,0)</f>
        <v>WASEEM.TARIQ</v>
      </c>
    </row>
    <row r="753" spans="1:22">
      <c r="A753" s="91">
        <v>752</v>
      </c>
      <c r="B753" s="91" t="s">
        <v>39</v>
      </c>
      <c r="C753" s="92" t="s">
        <v>6432</v>
      </c>
      <c r="D753" s="92" t="s">
        <v>855</v>
      </c>
      <c r="E753" s="92" t="s">
        <v>6433</v>
      </c>
      <c r="F753" s="92" t="s">
        <v>6434</v>
      </c>
      <c r="G753" s="92" t="s">
        <v>10</v>
      </c>
      <c r="H753" s="92" t="s">
        <v>6435</v>
      </c>
      <c r="I753" s="92" t="s">
        <v>6436</v>
      </c>
      <c r="J753" s="92"/>
      <c r="K753" s="92"/>
      <c r="L753" s="92" t="s">
        <v>6437</v>
      </c>
      <c r="M753" s="92" t="s">
        <v>6438</v>
      </c>
      <c r="N753" s="92" t="s">
        <v>691</v>
      </c>
      <c r="O753" s="92" t="s">
        <v>702</v>
      </c>
      <c r="P753" s="92" t="s">
        <v>153</v>
      </c>
      <c r="Q753" s="92" t="s">
        <v>6439</v>
      </c>
      <c r="R753" s="93" t="s">
        <v>168</v>
      </c>
      <c r="S753" s="93">
        <v>202789</v>
      </c>
      <c r="T753" s="90" t="s">
        <v>41</v>
      </c>
      <c r="U753" s="90" t="str">
        <f>VLOOKUP(I753,'[1]Removal Report'!$G$2:$I$1306,2,0)</f>
        <v>24-Jan-2026</v>
      </c>
      <c r="V753" s="90" t="str">
        <f>VLOOKUP(I753,'[1]Removal Report'!$G$2:$I$1306,3,0)</f>
        <v>WASEEM.TARIQ</v>
      </c>
    </row>
    <row r="754" spans="1:22">
      <c r="A754" s="91">
        <v>753</v>
      </c>
      <c r="B754" s="91" t="s">
        <v>39</v>
      </c>
      <c r="C754" s="92" t="s">
        <v>6440</v>
      </c>
      <c r="D754" s="92" t="s">
        <v>671</v>
      </c>
      <c r="E754" s="92" t="s">
        <v>6441</v>
      </c>
      <c r="F754" s="92" t="s">
        <v>706</v>
      </c>
      <c r="G754" s="92" t="s">
        <v>209</v>
      </c>
      <c r="H754" s="92" t="s">
        <v>6442</v>
      </c>
      <c r="I754" s="92" t="s">
        <v>6443</v>
      </c>
      <c r="J754" s="92"/>
      <c r="K754" s="92"/>
      <c r="L754" s="92" t="s">
        <v>1671</v>
      </c>
      <c r="M754" s="92" t="s">
        <v>6444</v>
      </c>
      <c r="N754" s="92" t="s">
        <v>713</v>
      </c>
      <c r="O754" s="92" t="s">
        <v>679</v>
      </c>
      <c r="P754" s="92" t="s">
        <v>153</v>
      </c>
      <c r="Q754" s="92" t="s">
        <v>6445</v>
      </c>
      <c r="R754" s="93" t="s">
        <v>168</v>
      </c>
      <c r="S754" s="93">
        <v>362793</v>
      </c>
      <c r="T754" s="90" t="s">
        <v>41</v>
      </c>
      <c r="U754" s="90" t="str">
        <f>VLOOKUP(I754,'[1]Removal Report'!$G$2:$I$1306,2,0)</f>
        <v>29-Jan-2026</v>
      </c>
      <c r="V754" s="90" t="str">
        <f>VLOOKUP(I754,'[1]Removal Report'!$G$2:$I$1306,3,0)</f>
        <v>WASEEM.TARIQ</v>
      </c>
    </row>
    <row r="755" spans="1:22">
      <c r="A755" s="91">
        <v>754</v>
      </c>
      <c r="B755" s="91" t="s">
        <v>39</v>
      </c>
      <c r="C755" s="92" t="s">
        <v>6446</v>
      </c>
      <c r="D755" s="92" t="s">
        <v>767</v>
      </c>
      <c r="E755" s="92" t="s">
        <v>6447</v>
      </c>
      <c r="F755" s="92" t="s">
        <v>6448</v>
      </c>
      <c r="G755" s="92" t="s">
        <v>27</v>
      </c>
      <c r="H755" s="92" t="s">
        <v>6449</v>
      </c>
      <c r="I755" s="92" t="s">
        <v>6450</v>
      </c>
      <c r="J755" s="92"/>
      <c r="K755" s="92"/>
      <c r="L755" s="92" t="s">
        <v>6451</v>
      </c>
      <c r="M755" s="92" t="s">
        <v>6452</v>
      </c>
      <c r="N755" s="92" t="s">
        <v>1024</v>
      </c>
      <c r="O755" s="92" t="s">
        <v>6453</v>
      </c>
      <c r="P755" s="92" t="s">
        <v>153</v>
      </c>
      <c r="Q755" s="92" t="s">
        <v>6454</v>
      </c>
      <c r="R755" s="93" t="s">
        <v>168</v>
      </c>
      <c r="S755" s="93">
        <v>323078</v>
      </c>
      <c r="T755" s="90" t="s">
        <v>41</v>
      </c>
      <c r="U755" s="90" t="str">
        <f>VLOOKUP(I755,'[1]Removal Report'!$G$2:$I$1306,2,0)</f>
        <v>3-Jan-2026</v>
      </c>
      <c r="V755" s="90" t="str">
        <f>VLOOKUP(I755,'[1]Removal Report'!$G$2:$I$1306,3,0)</f>
        <v>WASEEM.TARIQ</v>
      </c>
    </row>
    <row r="756" spans="1:22">
      <c r="A756" s="91">
        <v>755</v>
      </c>
      <c r="B756" s="91" t="s">
        <v>39</v>
      </c>
      <c r="C756" s="92" t="s">
        <v>6455</v>
      </c>
      <c r="D756" s="92" t="s">
        <v>682</v>
      </c>
      <c r="E756" s="92" t="s">
        <v>6456</v>
      </c>
      <c r="F756" s="92" t="s">
        <v>246</v>
      </c>
      <c r="G756" s="92" t="s">
        <v>4</v>
      </c>
      <c r="H756" s="92" t="s">
        <v>6457</v>
      </c>
      <c r="I756" s="92" t="s">
        <v>6458</v>
      </c>
      <c r="J756" s="92"/>
      <c r="K756" s="92"/>
      <c r="L756" s="92" t="s">
        <v>6459</v>
      </c>
      <c r="M756" s="92" t="s">
        <v>6460</v>
      </c>
      <c r="N756" s="92" t="s">
        <v>2069</v>
      </c>
      <c r="O756" s="92" t="s">
        <v>679</v>
      </c>
      <c r="P756" s="92" t="s">
        <v>153</v>
      </c>
      <c r="Q756" s="92" t="s">
        <v>6461</v>
      </c>
      <c r="R756" s="93" t="s">
        <v>168</v>
      </c>
      <c r="S756" s="93">
        <v>259209</v>
      </c>
      <c r="T756" s="90" t="s">
        <v>41</v>
      </c>
      <c r="U756" s="90" t="str">
        <f>VLOOKUP(I756,'[1]Removal Report'!$G$2:$I$1306,2,0)</f>
        <v>3-Jan-2026</v>
      </c>
      <c r="V756" s="90" t="str">
        <f>VLOOKUP(I756,'[1]Removal Report'!$G$2:$I$1306,3,0)</f>
        <v>WASEEM.TARIQ</v>
      </c>
    </row>
    <row r="757" spans="1:22">
      <c r="A757" s="91">
        <v>756</v>
      </c>
      <c r="B757" s="91" t="s">
        <v>39</v>
      </c>
      <c r="C757" s="92" t="s">
        <v>6462</v>
      </c>
      <c r="D757" s="92" t="s">
        <v>659</v>
      </c>
      <c r="E757" s="92" t="s">
        <v>6463</v>
      </c>
      <c r="F757" s="92" t="s">
        <v>6464</v>
      </c>
      <c r="G757" s="92" t="s">
        <v>18</v>
      </c>
      <c r="H757" s="92" t="s">
        <v>6465</v>
      </c>
      <c r="I757" s="92" t="s">
        <v>6466</v>
      </c>
      <c r="J757" s="92"/>
      <c r="K757" s="92"/>
      <c r="L757" s="92" t="s">
        <v>2464</v>
      </c>
      <c r="M757" s="92" t="s">
        <v>6467</v>
      </c>
      <c r="N757" s="92" t="s">
        <v>794</v>
      </c>
      <c r="O757" s="92" t="s">
        <v>679</v>
      </c>
      <c r="P757" s="92" t="s">
        <v>153</v>
      </c>
      <c r="Q757" s="92" t="s">
        <v>6468</v>
      </c>
      <c r="R757" s="93" t="s">
        <v>168</v>
      </c>
      <c r="S757" s="93">
        <v>332335</v>
      </c>
      <c r="T757" s="90" t="s">
        <v>41</v>
      </c>
      <c r="U757" s="90" t="str">
        <f>VLOOKUP(I757,'[1]Removal Report'!$G$2:$I$1306,2,0)</f>
        <v>5-Jan-2026</v>
      </c>
      <c r="V757" s="90" t="str">
        <f>VLOOKUP(I757,'[1]Removal Report'!$G$2:$I$1306,3,0)</f>
        <v>WASEEM.TARIQ</v>
      </c>
    </row>
    <row r="758" spans="1:22">
      <c r="A758" s="91">
        <v>757</v>
      </c>
      <c r="B758" s="91" t="s">
        <v>39</v>
      </c>
      <c r="C758" s="92" t="s">
        <v>6469</v>
      </c>
      <c r="D758" s="92" t="s">
        <v>682</v>
      </c>
      <c r="E758" s="92" t="s">
        <v>6470</v>
      </c>
      <c r="F758" s="92" t="s">
        <v>6471</v>
      </c>
      <c r="G758" s="92" t="s">
        <v>4</v>
      </c>
      <c r="H758" s="92" t="s">
        <v>6472</v>
      </c>
      <c r="I758" s="92" t="s">
        <v>6473</v>
      </c>
      <c r="J758" s="92"/>
      <c r="K758" s="92"/>
      <c r="L758" s="92" t="s">
        <v>6474</v>
      </c>
      <c r="M758" s="92" t="s">
        <v>6475</v>
      </c>
      <c r="N758" s="92" t="s">
        <v>691</v>
      </c>
      <c r="O758" s="92" t="s">
        <v>702</v>
      </c>
      <c r="P758" s="92" t="s">
        <v>153</v>
      </c>
      <c r="Q758" s="92" t="s">
        <v>6476</v>
      </c>
      <c r="R758" s="93" t="s">
        <v>168</v>
      </c>
      <c r="S758" s="93">
        <v>60083</v>
      </c>
      <c r="T758" s="90" t="s">
        <v>41</v>
      </c>
      <c r="U758" s="90" t="str">
        <f>VLOOKUP(I758,'[1]Removal Report'!$G$2:$I$1306,2,0)</f>
        <v>8-Jan-2026</v>
      </c>
      <c r="V758" s="90" t="str">
        <f>VLOOKUP(I758,'[1]Removal Report'!$G$2:$I$1306,3,0)</f>
        <v>WASEEM.TARIQ</v>
      </c>
    </row>
    <row r="759" spans="1:22">
      <c r="A759" s="91">
        <v>758</v>
      </c>
      <c r="B759" s="91" t="s">
        <v>39</v>
      </c>
      <c r="C759" s="92" t="s">
        <v>6477</v>
      </c>
      <c r="D759" s="92" t="s">
        <v>1263</v>
      </c>
      <c r="E759" s="92" t="s">
        <v>6478</v>
      </c>
      <c r="F759" s="92" t="s">
        <v>6479</v>
      </c>
      <c r="G759" s="92" t="s">
        <v>10</v>
      </c>
      <c r="H759" s="92" t="s">
        <v>6480</v>
      </c>
      <c r="I759" s="92" t="s">
        <v>6478</v>
      </c>
      <c r="J759" s="92"/>
      <c r="K759" s="92"/>
      <c r="L759" s="92" t="s">
        <v>6481</v>
      </c>
      <c r="M759" s="92" t="s">
        <v>6482</v>
      </c>
      <c r="N759" s="92" t="s">
        <v>666</v>
      </c>
      <c r="O759" s="92" t="s">
        <v>679</v>
      </c>
      <c r="P759" s="92" t="s">
        <v>153</v>
      </c>
      <c r="Q759" s="92" t="s">
        <v>6483</v>
      </c>
      <c r="R759" s="93" t="s">
        <v>168</v>
      </c>
      <c r="S759" s="93">
        <v>354231</v>
      </c>
      <c r="T759" s="90" t="s">
        <v>41</v>
      </c>
      <c r="U759" s="90" t="str">
        <f>VLOOKUP(I759,'[1]Removal Report'!$G$2:$I$1306,2,0)</f>
        <v>17-Jan-2026</v>
      </c>
      <c r="V759" s="90" t="str">
        <f>VLOOKUP(I759,'[1]Removal Report'!$G$2:$I$1306,3,0)</f>
        <v>WASEEM.TARIQ</v>
      </c>
    </row>
    <row r="760" spans="1:22">
      <c r="A760" s="91">
        <v>759</v>
      </c>
      <c r="B760" s="91" t="s">
        <v>39</v>
      </c>
      <c r="C760" s="92" t="s">
        <v>6484</v>
      </c>
      <c r="D760" s="92" t="s">
        <v>659</v>
      </c>
      <c r="E760" s="92" t="s">
        <v>6485</v>
      </c>
      <c r="F760" s="92" t="s">
        <v>6486</v>
      </c>
      <c r="G760" s="92" t="s">
        <v>7</v>
      </c>
      <c r="H760" s="92" t="s">
        <v>6487</v>
      </c>
      <c r="I760" s="92" t="s">
        <v>6488</v>
      </c>
      <c r="J760" s="92"/>
      <c r="K760" s="92"/>
      <c r="L760" s="92" t="s">
        <v>6133</v>
      </c>
      <c r="M760" s="92" t="s">
        <v>6489</v>
      </c>
      <c r="N760" s="92" t="s">
        <v>666</v>
      </c>
      <c r="O760" s="92" t="s">
        <v>6401</v>
      </c>
      <c r="P760" s="92" t="s">
        <v>153</v>
      </c>
      <c r="Q760" s="92" t="s">
        <v>6490</v>
      </c>
      <c r="R760" s="93" t="s">
        <v>168</v>
      </c>
      <c r="S760" s="93">
        <v>271769</v>
      </c>
      <c r="T760" s="90" t="s">
        <v>41</v>
      </c>
      <c r="U760" s="90" t="str">
        <f>VLOOKUP(I760,'[1]Removal Report'!$G$2:$I$1306,2,0)</f>
        <v>21-Jan-2026</v>
      </c>
      <c r="V760" s="90" t="str">
        <f>VLOOKUP(I760,'[1]Removal Report'!$G$2:$I$1306,3,0)</f>
        <v>WASEEM.TARIQ</v>
      </c>
    </row>
    <row r="761" spans="1:22">
      <c r="A761" s="91">
        <v>760</v>
      </c>
      <c r="B761" s="91" t="s">
        <v>39</v>
      </c>
      <c r="C761" s="92" t="s">
        <v>6491</v>
      </c>
      <c r="D761" s="92" t="s">
        <v>777</v>
      </c>
      <c r="E761" s="92" t="s">
        <v>6492</v>
      </c>
      <c r="F761" s="92" t="s">
        <v>6493</v>
      </c>
      <c r="G761" s="92" t="s">
        <v>4</v>
      </c>
      <c r="H761" s="92" t="s">
        <v>6494</v>
      </c>
      <c r="I761" s="92" t="s">
        <v>6495</v>
      </c>
      <c r="J761" s="92"/>
      <c r="K761" s="92"/>
      <c r="L761" s="92" t="s">
        <v>6119</v>
      </c>
      <c r="M761" s="92" t="s">
        <v>6496</v>
      </c>
      <c r="N761" s="92" t="s">
        <v>666</v>
      </c>
      <c r="O761" s="92" t="s">
        <v>679</v>
      </c>
      <c r="P761" s="92" t="s">
        <v>153</v>
      </c>
      <c r="Q761" s="92" t="s">
        <v>6497</v>
      </c>
      <c r="R761" s="93" t="s">
        <v>168</v>
      </c>
      <c r="S761" s="93">
        <v>101788</v>
      </c>
      <c r="T761" s="90" t="s">
        <v>41</v>
      </c>
      <c r="U761" s="90" t="str">
        <f>VLOOKUP(I761,'[1]Removal Report'!$G$2:$I$1306,2,0)</f>
        <v>19-Jan-2026</v>
      </c>
      <c r="V761" s="90" t="str">
        <f>VLOOKUP(I761,'[1]Removal Report'!$G$2:$I$1306,3,0)</f>
        <v>WASEEM.TARIQ</v>
      </c>
    </row>
    <row r="762" spans="1:22">
      <c r="A762" s="91">
        <v>761</v>
      </c>
      <c r="B762" s="91" t="s">
        <v>39</v>
      </c>
      <c r="C762" s="92" t="s">
        <v>6498</v>
      </c>
      <c r="D762" s="92" t="s">
        <v>671</v>
      </c>
      <c r="E762" s="92" t="s">
        <v>6499</v>
      </c>
      <c r="F762" s="92" t="s">
        <v>6500</v>
      </c>
      <c r="G762" s="92" t="s">
        <v>18</v>
      </c>
      <c r="H762" s="92" t="s">
        <v>6501</v>
      </c>
      <c r="I762" s="92" t="s">
        <v>6502</v>
      </c>
      <c r="J762" s="92"/>
      <c r="K762" s="92"/>
      <c r="L762" s="92" t="s">
        <v>4184</v>
      </c>
      <c r="M762" s="92" t="s">
        <v>6503</v>
      </c>
      <c r="N762" s="92" t="s">
        <v>813</v>
      </c>
      <c r="O762" s="92" t="s">
        <v>679</v>
      </c>
      <c r="P762" s="92" t="s">
        <v>153</v>
      </c>
      <c r="Q762" s="92" t="s">
        <v>6504</v>
      </c>
      <c r="R762" s="93" t="s">
        <v>168</v>
      </c>
      <c r="S762" s="93">
        <v>341931</v>
      </c>
      <c r="T762" s="90" t="s">
        <v>41</v>
      </c>
      <c r="U762" s="90" t="str">
        <f>VLOOKUP(I762,'[1]Removal Report'!$G$2:$I$1306,2,0)</f>
        <v>16-Jan-2026</v>
      </c>
      <c r="V762" s="90" t="str">
        <f>VLOOKUP(I762,'[1]Removal Report'!$G$2:$I$1306,3,0)</f>
        <v>WASEEM.TARIQ</v>
      </c>
    </row>
    <row r="763" spans="1:22">
      <c r="A763" s="91">
        <v>762</v>
      </c>
      <c r="B763" s="91" t="s">
        <v>39</v>
      </c>
      <c r="C763" s="92" t="s">
        <v>6505</v>
      </c>
      <c r="D763" s="92" t="s">
        <v>671</v>
      </c>
      <c r="E763" s="92" t="s">
        <v>6506</v>
      </c>
      <c r="F763" s="92" t="s">
        <v>6507</v>
      </c>
      <c r="G763" s="92" t="s">
        <v>10</v>
      </c>
      <c r="H763" s="92" t="s">
        <v>6508</v>
      </c>
      <c r="I763" s="92" t="s">
        <v>6509</v>
      </c>
      <c r="J763" s="92"/>
      <c r="K763" s="92"/>
      <c r="L763" s="92" t="s">
        <v>6510</v>
      </c>
      <c r="M763" s="92" t="s">
        <v>6511</v>
      </c>
      <c r="N763" s="92" t="s">
        <v>6513</v>
      </c>
      <c r="O763" s="92" t="s">
        <v>679</v>
      </c>
      <c r="P763" s="92" t="s">
        <v>153</v>
      </c>
      <c r="Q763" s="92" t="s">
        <v>6514</v>
      </c>
      <c r="R763" s="93" t="s">
        <v>168</v>
      </c>
      <c r="S763" s="93">
        <v>199453</v>
      </c>
      <c r="T763" s="90" t="s">
        <v>41</v>
      </c>
      <c r="U763" s="90" t="str">
        <f>VLOOKUP(I763,'[1]Removal Report'!$G$2:$I$1306,2,0)</f>
        <v>27-Jan-2026</v>
      </c>
      <c r="V763" s="90" t="str">
        <f>VLOOKUP(I763,'[1]Removal Report'!$G$2:$I$1306,3,0)</f>
        <v>WASEEM.TARIQ</v>
      </c>
    </row>
    <row r="764" spans="1:22">
      <c r="A764" s="91">
        <v>763</v>
      </c>
      <c r="B764" s="91" t="s">
        <v>39</v>
      </c>
      <c r="C764" s="92" t="s">
        <v>6515</v>
      </c>
      <c r="D764" s="92" t="s">
        <v>671</v>
      </c>
      <c r="E764" s="92" t="s">
        <v>6516</v>
      </c>
      <c r="F764" s="92" t="s">
        <v>6517</v>
      </c>
      <c r="G764" s="92" t="s">
        <v>18</v>
      </c>
      <c r="H764" s="92" t="s">
        <v>6518</v>
      </c>
      <c r="I764" s="92" t="s">
        <v>6519</v>
      </c>
      <c r="J764" s="92"/>
      <c r="K764" s="92"/>
      <c r="L764" s="92" t="s">
        <v>6520</v>
      </c>
      <c r="M764" s="92" t="s">
        <v>6521</v>
      </c>
      <c r="N764" s="92" t="s">
        <v>813</v>
      </c>
      <c r="O764" s="92" t="s">
        <v>863</v>
      </c>
      <c r="P764" s="92" t="s">
        <v>153</v>
      </c>
      <c r="Q764" s="92" t="s">
        <v>6522</v>
      </c>
      <c r="R764" s="93" t="s">
        <v>168</v>
      </c>
      <c r="S764" s="93">
        <v>90909</v>
      </c>
      <c r="T764" s="90" t="s">
        <v>41</v>
      </c>
      <c r="U764" s="90" t="str">
        <f>VLOOKUP(I764,'[1]Removal Report'!$G$2:$I$1306,2,0)</f>
        <v>17-Jan-2026</v>
      </c>
      <c r="V764" s="90" t="str">
        <f>VLOOKUP(I764,'[1]Removal Report'!$G$2:$I$1306,3,0)</f>
        <v>WASEEM.TARIQ</v>
      </c>
    </row>
    <row r="765" spans="1:22">
      <c r="A765" s="91">
        <v>764</v>
      </c>
      <c r="B765" s="91" t="s">
        <v>39</v>
      </c>
      <c r="C765" s="92" t="s">
        <v>6523</v>
      </c>
      <c r="D765" s="92" t="s">
        <v>767</v>
      </c>
      <c r="E765" s="92" t="s">
        <v>6524</v>
      </c>
      <c r="F765" s="92" t="s">
        <v>6525</v>
      </c>
      <c r="G765" s="92" t="s">
        <v>18</v>
      </c>
      <c r="H765" s="92" t="s">
        <v>6526</v>
      </c>
      <c r="I765" s="92" t="s">
        <v>6527</v>
      </c>
      <c r="J765" s="92"/>
      <c r="K765" s="92"/>
      <c r="L765" s="92" t="s">
        <v>6528</v>
      </c>
      <c r="M765" s="92" t="s">
        <v>6529</v>
      </c>
      <c r="N765" s="92" t="s">
        <v>666</v>
      </c>
      <c r="O765" s="92" t="s">
        <v>679</v>
      </c>
      <c r="P765" s="92" t="s">
        <v>157</v>
      </c>
      <c r="Q765" s="92" t="s">
        <v>6530</v>
      </c>
      <c r="R765" s="93" t="s">
        <v>168</v>
      </c>
      <c r="S765" s="93">
        <v>112173</v>
      </c>
      <c r="T765" s="90" t="s">
        <v>41</v>
      </c>
      <c r="U765" s="90" t="str">
        <f>VLOOKUP(I765,'[1]Removal Report'!$G$2:$I$1306,2,0)</f>
        <v>16-Jan-2026</v>
      </c>
      <c r="V765" s="90" t="str">
        <f>VLOOKUP(I765,'[1]Removal Report'!$G$2:$I$1306,3,0)</f>
        <v>WASEEM.TARIQ</v>
      </c>
    </row>
    <row r="766" spans="1:22">
      <c r="A766" s="91">
        <v>765</v>
      </c>
      <c r="B766" s="91" t="s">
        <v>39</v>
      </c>
      <c r="C766" s="92" t="s">
        <v>6531</v>
      </c>
      <c r="D766" s="92" t="s">
        <v>671</v>
      </c>
      <c r="E766" s="92" t="s">
        <v>6532</v>
      </c>
      <c r="F766" s="92" t="s">
        <v>6533</v>
      </c>
      <c r="G766" s="92" t="s">
        <v>10</v>
      </c>
      <c r="H766" s="92" t="s">
        <v>6534</v>
      </c>
      <c r="I766" s="92" t="s">
        <v>6535</v>
      </c>
      <c r="J766" s="92"/>
      <c r="K766" s="92"/>
      <c r="L766" s="92" t="s">
        <v>6536</v>
      </c>
      <c r="M766" s="92" t="s">
        <v>6537</v>
      </c>
      <c r="N766" s="92" t="s">
        <v>666</v>
      </c>
      <c r="O766" s="92" t="s">
        <v>6401</v>
      </c>
      <c r="P766" s="92" t="s">
        <v>153</v>
      </c>
      <c r="Q766" s="92" t="s">
        <v>6538</v>
      </c>
      <c r="R766" s="93" t="s">
        <v>168</v>
      </c>
      <c r="S766" s="93">
        <v>216121</v>
      </c>
      <c r="T766" s="90" t="s">
        <v>41</v>
      </c>
      <c r="U766" s="90" t="str">
        <f>VLOOKUP(I766,'[1]Removal Report'!$G$2:$I$1306,2,0)</f>
        <v>20-Jan-2026</v>
      </c>
      <c r="V766" s="90" t="str">
        <f>VLOOKUP(I766,'[1]Removal Report'!$G$2:$I$1306,3,0)</f>
        <v>WASEEM.TARIQ</v>
      </c>
    </row>
    <row r="767" spans="1:22">
      <c r="A767" s="91">
        <v>766</v>
      </c>
      <c r="B767" s="91" t="s">
        <v>39</v>
      </c>
      <c r="C767" s="92" t="s">
        <v>6539</v>
      </c>
      <c r="D767" s="92" t="s">
        <v>671</v>
      </c>
      <c r="E767" s="92" t="s">
        <v>6540</v>
      </c>
      <c r="F767" s="92" t="s">
        <v>6541</v>
      </c>
      <c r="G767" s="92" t="s">
        <v>129</v>
      </c>
      <c r="H767" s="92" t="s">
        <v>6542</v>
      </c>
      <c r="I767" s="92" t="s">
        <v>6543</v>
      </c>
      <c r="J767" s="92"/>
      <c r="K767" s="92"/>
      <c r="L767" s="92" t="s">
        <v>6544</v>
      </c>
      <c r="M767" s="92" t="s">
        <v>6545</v>
      </c>
      <c r="N767" s="92" t="s">
        <v>666</v>
      </c>
      <c r="O767" s="92" t="s">
        <v>679</v>
      </c>
      <c r="P767" s="92" t="s">
        <v>153</v>
      </c>
      <c r="Q767" s="92" t="s">
        <v>6546</v>
      </c>
      <c r="R767" s="93" t="s">
        <v>168</v>
      </c>
      <c r="S767" s="93">
        <v>145142</v>
      </c>
      <c r="T767" s="90" t="s">
        <v>41</v>
      </c>
      <c r="U767" s="90" t="str">
        <f>VLOOKUP(I767,'[1]Removal Report'!$G$2:$I$1306,2,0)</f>
        <v>16-Jan-2026</v>
      </c>
      <c r="V767" s="90" t="str">
        <f>VLOOKUP(I767,'[1]Removal Report'!$G$2:$I$1306,3,0)</f>
        <v>WASEEM.TARIQ</v>
      </c>
    </row>
    <row r="768" spans="1:22">
      <c r="A768" s="91">
        <v>767</v>
      </c>
      <c r="B768" s="91" t="s">
        <v>39</v>
      </c>
      <c r="C768" s="92" t="s">
        <v>6547</v>
      </c>
      <c r="D768" s="92" t="s">
        <v>777</v>
      </c>
      <c r="E768" s="92" t="s">
        <v>6548</v>
      </c>
      <c r="F768" s="92" t="s">
        <v>6549</v>
      </c>
      <c r="G768" s="92" t="s">
        <v>10</v>
      </c>
      <c r="H768" s="92" t="s">
        <v>6550</v>
      </c>
      <c r="I768" s="92" t="s">
        <v>6551</v>
      </c>
      <c r="J768" s="92"/>
      <c r="K768" s="92"/>
      <c r="L768" s="92" t="s">
        <v>6552</v>
      </c>
      <c r="M768" s="92" t="s">
        <v>6553</v>
      </c>
      <c r="N768" s="92" t="s">
        <v>666</v>
      </c>
      <c r="O768" s="92" t="s">
        <v>679</v>
      </c>
      <c r="P768" s="92" t="s">
        <v>153</v>
      </c>
      <c r="Q768" s="92" t="s">
        <v>6554</v>
      </c>
      <c r="R768" s="93" t="s">
        <v>168</v>
      </c>
      <c r="S768" s="93">
        <v>145980</v>
      </c>
      <c r="T768" s="90" t="s">
        <v>41</v>
      </c>
      <c r="U768" s="90" t="str">
        <f>VLOOKUP(I768,'[1]Removal Report'!$G$2:$I$1306,2,0)</f>
        <v>27-Jan-2026</v>
      </c>
      <c r="V768" s="90" t="str">
        <f>VLOOKUP(I768,'[1]Removal Report'!$G$2:$I$1306,3,0)</f>
        <v>WASEEM.TARIQ</v>
      </c>
    </row>
    <row r="769" spans="1:22">
      <c r="A769" s="91">
        <v>768</v>
      </c>
      <c r="B769" s="91" t="s">
        <v>39</v>
      </c>
      <c r="C769" s="92" t="s">
        <v>6555</v>
      </c>
      <c r="D769" s="92" t="s">
        <v>1263</v>
      </c>
      <c r="E769" s="92" t="s">
        <v>6556</v>
      </c>
      <c r="F769" s="92" t="s">
        <v>6557</v>
      </c>
      <c r="G769" s="92" t="s">
        <v>10</v>
      </c>
      <c r="H769" s="92" t="s">
        <v>6558</v>
      </c>
      <c r="I769" s="92" t="s">
        <v>6559</v>
      </c>
      <c r="J769" s="92"/>
      <c r="K769" s="92"/>
      <c r="L769" s="92" t="s">
        <v>6560</v>
      </c>
      <c r="M769" s="92" t="s">
        <v>6561</v>
      </c>
      <c r="N769" s="92" t="s">
        <v>666</v>
      </c>
      <c r="O769" s="92" t="s">
        <v>679</v>
      </c>
      <c r="P769" s="92" t="s">
        <v>153</v>
      </c>
      <c r="Q769" s="92" t="s">
        <v>6562</v>
      </c>
      <c r="R769" s="93" t="s">
        <v>168</v>
      </c>
      <c r="S769" s="93">
        <v>323946</v>
      </c>
      <c r="T769" s="90" t="s">
        <v>41</v>
      </c>
      <c r="U769" s="90" t="str">
        <f>VLOOKUP(I769,'[1]Removal Report'!$G$2:$I$1306,2,0)</f>
        <v>7-Jan-2026</v>
      </c>
      <c r="V769" s="90" t="str">
        <f>VLOOKUP(I769,'[1]Removal Report'!$G$2:$I$1306,3,0)</f>
        <v>WASEEM.TARIQ</v>
      </c>
    </row>
    <row r="770" spans="1:22">
      <c r="A770" s="91">
        <v>769</v>
      </c>
      <c r="B770" s="91" t="s">
        <v>39</v>
      </c>
      <c r="C770" s="92" t="s">
        <v>6563</v>
      </c>
      <c r="D770" s="92" t="s">
        <v>659</v>
      </c>
      <c r="E770" s="92" t="s">
        <v>6564</v>
      </c>
      <c r="F770" s="92" t="s">
        <v>6565</v>
      </c>
      <c r="G770" s="92" t="s">
        <v>13</v>
      </c>
      <c r="H770" s="92" t="s">
        <v>6566</v>
      </c>
      <c r="I770" s="92" t="s">
        <v>6567</v>
      </c>
      <c r="J770" s="92"/>
      <c r="K770" s="92"/>
      <c r="L770" s="92" t="s">
        <v>5141</v>
      </c>
      <c r="M770" s="92" t="s">
        <v>6568</v>
      </c>
      <c r="N770" s="92" t="s">
        <v>666</v>
      </c>
      <c r="O770" s="92" t="s">
        <v>6569</v>
      </c>
      <c r="P770" s="92" t="s">
        <v>153</v>
      </c>
      <c r="Q770" s="92" t="s">
        <v>6570</v>
      </c>
      <c r="R770" s="93" t="s">
        <v>168</v>
      </c>
      <c r="S770" s="93">
        <v>312903</v>
      </c>
      <c r="T770" s="90" t="s">
        <v>41</v>
      </c>
      <c r="U770" s="90" t="str">
        <f>VLOOKUP(I770,'[1]Removal Report'!$G$2:$I$1306,2,0)</f>
        <v>2-Jan-2026</v>
      </c>
      <c r="V770" s="90" t="str">
        <f>VLOOKUP(I770,'[1]Removal Report'!$G$2:$I$1306,3,0)</f>
        <v>WASEEM.TARIQ</v>
      </c>
    </row>
    <row r="771" spans="1:22">
      <c r="A771" s="91">
        <v>770</v>
      </c>
      <c r="B771" s="91" t="s">
        <v>39</v>
      </c>
      <c r="C771" s="92" t="s">
        <v>6571</v>
      </c>
      <c r="D771" s="92" t="s">
        <v>659</v>
      </c>
      <c r="E771" s="92" t="s">
        <v>6572</v>
      </c>
      <c r="F771" s="92" t="s">
        <v>6573</v>
      </c>
      <c r="G771" s="92" t="s">
        <v>10</v>
      </c>
      <c r="H771" s="92" t="s">
        <v>6574</v>
      </c>
      <c r="I771" s="92" t="s">
        <v>6575</v>
      </c>
      <c r="J771" s="92"/>
      <c r="K771" s="92"/>
      <c r="L771" s="92" t="s">
        <v>6576</v>
      </c>
      <c r="M771" s="92" t="s">
        <v>6577</v>
      </c>
      <c r="N771" s="92" t="s">
        <v>666</v>
      </c>
      <c r="O771" s="92" t="s">
        <v>4145</v>
      </c>
      <c r="P771" s="92" t="s">
        <v>153</v>
      </c>
      <c r="Q771" s="92" t="s">
        <v>6578</v>
      </c>
      <c r="R771" s="93" t="s">
        <v>168</v>
      </c>
      <c r="S771" s="93">
        <v>278400</v>
      </c>
      <c r="T771" s="90" t="s">
        <v>41</v>
      </c>
      <c r="U771" s="90" t="str">
        <f>VLOOKUP(I771,'[1]Removal Report'!$G$2:$I$1306,2,0)</f>
        <v>19-Jan-2026</v>
      </c>
      <c r="V771" s="90" t="str">
        <f>VLOOKUP(I771,'[1]Removal Report'!$G$2:$I$1306,3,0)</f>
        <v>WASEEM.TARIQ</v>
      </c>
    </row>
    <row r="772" spans="1:22">
      <c r="A772" s="91">
        <v>771</v>
      </c>
      <c r="B772" s="91" t="s">
        <v>39</v>
      </c>
      <c r="C772" s="92" t="s">
        <v>6579</v>
      </c>
      <c r="D772" s="92" t="s">
        <v>682</v>
      </c>
      <c r="E772" s="92" t="s">
        <v>6580</v>
      </c>
      <c r="F772" s="92" t="s">
        <v>2830</v>
      </c>
      <c r="G772" s="92" t="s">
        <v>130</v>
      </c>
      <c r="H772" s="92" t="s">
        <v>6581</v>
      </c>
      <c r="I772" s="92" t="s">
        <v>6582</v>
      </c>
      <c r="J772" s="92"/>
      <c r="K772" s="92"/>
      <c r="L772" s="92" t="s">
        <v>6583</v>
      </c>
      <c r="M772" s="92" t="s">
        <v>6584</v>
      </c>
      <c r="N772" s="92" t="s">
        <v>764</v>
      </c>
      <c r="O772" s="92" t="s">
        <v>2391</v>
      </c>
      <c r="P772" s="92" t="s">
        <v>153</v>
      </c>
      <c r="Q772" s="92" t="s">
        <v>6585</v>
      </c>
      <c r="R772" s="93" t="s">
        <v>168</v>
      </c>
      <c r="S772" s="93">
        <v>323931</v>
      </c>
      <c r="T772" s="90" t="s">
        <v>41</v>
      </c>
      <c r="U772" s="90" t="str">
        <f>VLOOKUP(I772,'[1]Removal Report'!$G$2:$I$1306,2,0)</f>
        <v>5-Jan-2026</v>
      </c>
      <c r="V772" s="90" t="str">
        <f>VLOOKUP(I772,'[1]Removal Report'!$G$2:$I$1306,3,0)</f>
        <v>WASEEM.TARIQ</v>
      </c>
    </row>
    <row r="773" spans="1:22">
      <c r="A773" s="91">
        <v>772</v>
      </c>
      <c r="B773" s="91" t="s">
        <v>39</v>
      </c>
      <c r="C773" s="92" t="s">
        <v>6586</v>
      </c>
      <c r="D773" s="92" t="s">
        <v>671</v>
      </c>
      <c r="E773" s="92" t="s">
        <v>6587</v>
      </c>
      <c r="F773" s="92" t="s">
        <v>6588</v>
      </c>
      <c r="G773" s="92" t="s">
        <v>10</v>
      </c>
      <c r="H773" s="92" t="s">
        <v>6589</v>
      </c>
      <c r="I773" s="92" t="s">
        <v>6590</v>
      </c>
      <c r="J773" s="92"/>
      <c r="K773" s="92"/>
      <c r="L773" s="92" t="s">
        <v>2166</v>
      </c>
      <c r="M773" s="92" t="s">
        <v>1283</v>
      </c>
      <c r="N773" s="92" t="s">
        <v>691</v>
      </c>
      <c r="O773" s="92" t="s">
        <v>679</v>
      </c>
      <c r="P773" s="92" t="s">
        <v>153</v>
      </c>
      <c r="Q773" s="92" t="s">
        <v>6591</v>
      </c>
      <c r="R773" s="93" t="s">
        <v>168</v>
      </c>
      <c r="S773" s="93">
        <v>270188</v>
      </c>
      <c r="T773" s="90" t="s">
        <v>41</v>
      </c>
      <c r="U773" s="90" t="str">
        <f>VLOOKUP(I773,'[1]Removal Report'!$G$2:$I$1306,2,0)</f>
        <v>12-Jan-2026</v>
      </c>
      <c r="V773" s="90" t="str">
        <f>VLOOKUP(I773,'[1]Removal Report'!$G$2:$I$1306,3,0)</f>
        <v>WASEEM.TARIQ</v>
      </c>
    </row>
    <row r="774" spans="1:22">
      <c r="A774" s="91">
        <v>773</v>
      </c>
      <c r="B774" s="91" t="s">
        <v>39</v>
      </c>
      <c r="C774" s="92" t="s">
        <v>6592</v>
      </c>
      <c r="D774" s="92" t="s">
        <v>767</v>
      </c>
      <c r="E774" s="92" t="s">
        <v>6593</v>
      </c>
      <c r="F774" s="92" t="s">
        <v>6594</v>
      </c>
      <c r="G774" s="92" t="s">
        <v>10</v>
      </c>
      <c r="H774" s="92" t="s">
        <v>6595</v>
      </c>
      <c r="I774" s="92" t="s">
        <v>6596</v>
      </c>
      <c r="J774" s="92"/>
      <c r="K774" s="92"/>
      <c r="L774" s="92" t="s">
        <v>6597</v>
      </c>
      <c r="M774" s="92" t="s">
        <v>6598</v>
      </c>
      <c r="N774" s="92" t="s">
        <v>666</v>
      </c>
      <c r="O774" s="92" t="s">
        <v>4145</v>
      </c>
      <c r="P774" s="92" t="s">
        <v>153</v>
      </c>
      <c r="Q774" s="92" t="s">
        <v>6599</v>
      </c>
      <c r="R774" s="93" t="s">
        <v>168</v>
      </c>
      <c r="S774" s="93">
        <v>337919</v>
      </c>
      <c r="T774" s="90" t="s">
        <v>41</v>
      </c>
      <c r="U774" s="90" t="str">
        <f>VLOOKUP(I774,'[1]Removal Report'!$G$2:$I$1306,2,0)</f>
        <v>16-Jan-2026</v>
      </c>
      <c r="V774" s="90" t="str">
        <f>VLOOKUP(I774,'[1]Removal Report'!$G$2:$I$1306,3,0)</f>
        <v>WASEEM.TARIQ</v>
      </c>
    </row>
    <row r="775" spans="1:22">
      <c r="A775" s="91">
        <v>774</v>
      </c>
      <c r="B775" s="91" t="s">
        <v>39</v>
      </c>
      <c r="C775" s="92" t="s">
        <v>6600</v>
      </c>
      <c r="D775" s="92" t="s">
        <v>671</v>
      </c>
      <c r="E775" s="92" t="s">
        <v>6601</v>
      </c>
      <c r="F775" s="92" t="s">
        <v>6602</v>
      </c>
      <c r="G775" s="92" t="s">
        <v>83</v>
      </c>
      <c r="H775" s="92" t="s">
        <v>6603</v>
      </c>
      <c r="I775" s="92" t="s">
        <v>6604</v>
      </c>
      <c r="J775" s="92"/>
      <c r="K775" s="92"/>
      <c r="L775" s="92" t="s">
        <v>6605</v>
      </c>
      <c r="M775" s="92" t="s">
        <v>6606</v>
      </c>
      <c r="N775" s="92" t="s">
        <v>930</v>
      </c>
      <c r="O775" s="92" t="s">
        <v>153</v>
      </c>
      <c r="P775" s="92" t="s">
        <v>153</v>
      </c>
      <c r="Q775" s="92" t="s">
        <v>6607</v>
      </c>
      <c r="R775" s="93" t="s">
        <v>168</v>
      </c>
      <c r="S775" s="93">
        <v>269688</v>
      </c>
      <c r="T775" s="90" t="s">
        <v>41</v>
      </c>
      <c r="U775" s="90" t="str">
        <f>VLOOKUP(I775,'[1]Removal Report'!$G$2:$I$1306,2,0)</f>
        <v>6-Jan-2026</v>
      </c>
      <c r="V775" s="90" t="str">
        <f>VLOOKUP(I775,'[1]Removal Report'!$G$2:$I$1306,3,0)</f>
        <v>WASEEM.TARIQ</v>
      </c>
    </row>
    <row r="776" spans="1:22">
      <c r="A776" s="91">
        <v>775</v>
      </c>
      <c r="B776" s="91" t="s">
        <v>39</v>
      </c>
      <c r="C776" s="92" t="s">
        <v>6608</v>
      </c>
      <c r="D776" s="92" t="s">
        <v>671</v>
      </c>
      <c r="E776" s="92" t="s">
        <v>6609</v>
      </c>
      <c r="F776" s="92" t="s">
        <v>6610</v>
      </c>
      <c r="G776" s="92" t="s">
        <v>10</v>
      </c>
      <c r="H776" s="92" t="s">
        <v>6611</v>
      </c>
      <c r="I776" s="92" t="s">
        <v>6612</v>
      </c>
      <c r="J776" s="92"/>
      <c r="K776" s="92"/>
      <c r="L776" s="92" t="s">
        <v>4719</v>
      </c>
      <c r="M776" s="92" t="s">
        <v>6613</v>
      </c>
      <c r="N776" s="92" t="s">
        <v>1776</v>
      </c>
      <c r="O776" s="92" t="s">
        <v>863</v>
      </c>
      <c r="P776" s="92" t="s">
        <v>153</v>
      </c>
      <c r="Q776" s="92" t="s">
        <v>6614</v>
      </c>
      <c r="R776" s="93" t="s">
        <v>168</v>
      </c>
      <c r="S776" s="93">
        <v>199762</v>
      </c>
      <c r="T776" s="90" t="s">
        <v>41</v>
      </c>
      <c r="U776" s="90" t="str">
        <f>VLOOKUP(I776,'[1]Removal Report'!$G$2:$I$1306,2,0)</f>
        <v>31-Jan-2026</v>
      </c>
      <c r="V776" s="90" t="str">
        <f>VLOOKUP(I776,'[1]Removal Report'!$G$2:$I$1306,3,0)</f>
        <v>WASEEM.TARIQ</v>
      </c>
    </row>
    <row r="777" spans="1:22">
      <c r="A777" s="91">
        <v>776</v>
      </c>
      <c r="B777" s="91" t="s">
        <v>39</v>
      </c>
      <c r="C777" s="92" t="s">
        <v>6615</v>
      </c>
      <c r="D777" s="92" t="s">
        <v>682</v>
      </c>
      <c r="E777" s="92" t="s">
        <v>6616</v>
      </c>
      <c r="F777" s="92" t="s">
        <v>6617</v>
      </c>
      <c r="G777" s="92" t="s">
        <v>4</v>
      </c>
      <c r="H777" s="92" t="s">
        <v>6618</v>
      </c>
      <c r="I777" s="92" t="s">
        <v>6619</v>
      </c>
      <c r="J777" s="92"/>
      <c r="K777" s="92"/>
      <c r="L777" s="92" t="s">
        <v>6620</v>
      </c>
      <c r="M777" s="92" t="s">
        <v>6621</v>
      </c>
      <c r="N777" s="92" t="s">
        <v>1796</v>
      </c>
      <c r="O777" s="92" t="s">
        <v>679</v>
      </c>
      <c r="P777" s="92" t="s">
        <v>153</v>
      </c>
      <c r="Q777" s="92" t="s">
        <v>6622</v>
      </c>
      <c r="R777" s="93" t="s">
        <v>168</v>
      </c>
      <c r="S777" s="93">
        <v>201913</v>
      </c>
      <c r="T777" s="90" t="s">
        <v>41</v>
      </c>
      <c r="U777" s="90" t="str">
        <f>VLOOKUP(I777,'[1]Removal Report'!$G$2:$I$1306,2,0)</f>
        <v>26-Jan-2026</v>
      </c>
      <c r="V777" s="90" t="str">
        <f>VLOOKUP(I777,'[1]Removal Report'!$G$2:$I$1306,3,0)</f>
        <v>WASEEM.TARIQ</v>
      </c>
    </row>
    <row r="778" spans="1:22">
      <c r="A778" s="91">
        <v>777</v>
      </c>
      <c r="B778" s="91" t="s">
        <v>39</v>
      </c>
      <c r="C778" s="92" t="s">
        <v>6623</v>
      </c>
      <c r="D778" s="92" t="s">
        <v>671</v>
      </c>
      <c r="E778" s="92" t="s">
        <v>6624</v>
      </c>
      <c r="F778" s="92" t="s">
        <v>6625</v>
      </c>
      <c r="G778" s="92" t="s">
        <v>10</v>
      </c>
      <c r="H778" s="92" t="s">
        <v>6626</v>
      </c>
      <c r="I778" s="92" t="s">
        <v>6627</v>
      </c>
      <c r="J778" s="92"/>
      <c r="K778" s="92"/>
      <c r="L778" s="92" t="s">
        <v>840</v>
      </c>
      <c r="M778" s="92" t="s">
        <v>6628</v>
      </c>
      <c r="N778" s="92" t="s">
        <v>691</v>
      </c>
      <c r="O778" s="92" t="s">
        <v>6401</v>
      </c>
      <c r="P778" s="92" t="s">
        <v>153</v>
      </c>
      <c r="Q778" s="92" t="s">
        <v>6629</v>
      </c>
      <c r="R778" s="93" t="s">
        <v>168</v>
      </c>
      <c r="S778" s="93">
        <v>275514</v>
      </c>
      <c r="T778" s="90" t="s">
        <v>41</v>
      </c>
      <c r="U778" s="90" t="str">
        <f>VLOOKUP(I778,'[1]Removal Report'!$G$2:$I$1306,2,0)</f>
        <v>28-Jan-2026</v>
      </c>
      <c r="V778" s="90" t="str">
        <f>VLOOKUP(I778,'[1]Removal Report'!$G$2:$I$1306,3,0)</f>
        <v>WASEEM.TARIQ</v>
      </c>
    </row>
    <row r="779" spans="1:22">
      <c r="A779" s="91">
        <v>778</v>
      </c>
      <c r="B779" s="91" t="s">
        <v>39</v>
      </c>
      <c r="C779" s="92" t="s">
        <v>6630</v>
      </c>
      <c r="D779" s="92" t="s">
        <v>659</v>
      </c>
      <c r="E779" s="92" t="s">
        <v>6631</v>
      </c>
      <c r="F779" s="92" t="s">
        <v>6632</v>
      </c>
      <c r="G779" s="92" t="s">
        <v>18</v>
      </c>
      <c r="H779" s="92" t="s">
        <v>6633</v>
      </c>
      <c r="I779" s="92" t="s">
        <v>6634</v>
      </c>
      <c r="J779" s="92"/>
      <c r="K779" s="92"/>
      <c r="L779" s="92" t="s">
        <v>188</v>
      </c>
      <c r="M779" s="92" t="s">
        <v>6635</v>
      </c>
      <c r="N779" s="92" t="s">
        <v>764</v>
      </c>
      <c r="O779" s="92" t="s">
        <v>6401</v>
      </c>
      <c r="P779" s="92" t="s">
        <v>153</v>
      </c>
      <c r="Q779" s="92" t="s">
        <v>6636</v>
      </c>
      <c r="R779" s="93" t="s">
        <v>168</v>
      </c>
      <c r="S779" s="93">
        <v>357166</v>
      </c>
      <c r="T779" s="90" t="s">
        <v>41</v>
      </c>
      <c r="U779" s="90" t="str">
        <f>VLOOKUP(I779,'[1]Removal Report'!$G$2:$I$1306,2,0)</f>
        <v>28-Jan-2026</v>
      </c>
      <c r="V779" s="90" t="str">
        <f>VLOOKUP(I779,'[1]Removal Report'!$G$2:$I$1306,3,0)</f>
        <v>WASEEM.TARIQ</v>
      </c>
    </row>
    <row r="780" spans="1:22">
      <c r="A780" s="91">
        <v>779</v>
      </c>
      <c r="B780" s="91" t="s">
        <v>39</v>
      </c>
      <c r="C780" s="92" t="s">
        <v>6637</v>
      </c>
      <c r="D780" s="92" t="s">
        <v>671</v>
      </c>
      <c r="E780" s="92" t="s">
        <v>6638</v>
      </c>
      <c r="F780" s="92" t="s">
        <v>6639</v>
      </c>
      <c r="G780" s="92" t="s">
        <v>18</v>
      </c>
      <c r="H780" s="92" t="s">
        <v>6640</v>
      </c>
      <c r="I780" s="92" t="s">
        <v>6641</v>
      </c>
      <c r="J780" s="92"/>
      <c r="K780" s="92"/>
      <c r="L780" s="92" t="s">
        <v>6642</v>
      </c>
      <c r="M780" s="92" t="s">
        <v>6643</v>
      </c>
      <c r="N780" s="92" t="s">
        <v>813</v>
      </c>
      <c r="O780" s="92" t="s">
        <v>679</v>
      </c>
      <c r="P780" s="92" t="s">
        <v>153</v>
      </c>
      <c r="Q780" s="92" t="s">
        <v>6644</v>
      </c>
      <c r="R780" s="93" t="s">
        <v>168</v>
      </c>
      <c r="S780" s="93">
        <v>242643</v>
      </c>
      <c r="T780" s="90" t="s">
        <v>41</v>
      </c>
      <c r="U780" s="90" t="str">
        <f>VLOOKUP(I780,'[1]Removal Report'!$G$2:$I$1306,2,0)</f>
        <v>27-Jan-2026</v>
      </c>
      <c r="V780" s="90" t="str">
        <f>VLOOKUP(I780,'[1]Removal Report'!$G$2:$I$1306,3,0)</f>
        <v>WASEEM.TARIQ</v>
      </c>
    </row>
    <row r="781" spans="1:22">
      <c r="A781" s="91">
        <v>780</v>
      </c>
      <c r="B781" s="91" t="s">
        <v>39</v>
      </c>
      <c r="C781" s="92" t="s">
        <v>6645</v>
      </c>
      <c r="D781" s="92" t="s">
        <v>671</v>
      </c>
      <c r="E781" s="92" t="s">
        <v>6646</v>
      </c>
      <c r="F781" s="92" t="s">
        <v>6647</v>
      </c>
      <c r="G781" s="92" t="s">
        <v>4</v>
      </c>
      <c r="H781" s="92" t="s">
        <v>6648</v>
      </c>
      <c r="I781" s="92" t="s">
        <v>6649</v>
      </c>
      <c r="J781" s="92"/>
      <c r="K781" s="92"/>
      <c r="L781" s="92" t="s">
        <v>6650</v>
      </c>
      <c r="M781" s="92" t="s">
        <v>6651</v>
      </c>
      <c r="N781" s="92" t="s">
        <v>813</v>
      </c>
      <c r="O781" s="92" t="s">
        <v>4177</v>
      </c>
      <c r="P781" s="92" t="s">
        <v>153</v>
      </c>
      <c r="Q781" s="92" t="s">
        <v>6652</v>
      </c>
      <c r="R781" s="93" t="s">
        <v>168</v>
      </c>
      <c r="S781" s="93">
        <v>242511</v>
      </c>
      <c r="T781" s="90" t="s">
        <v>41</v>
      </c>
      <c r="U781" s="90" t="str">
        <f>VLOOKUP(I781,'[1]Removal Report'!$G$2:$I$1306,2,0)</f>
        <v>10-Jan-2026</v>
      </c>
      <c r="V781" s="90" t="str">
        <f>VLOOKUP(I781,'[1]Removal Report'!$G$2:$I$1306,3,0)</f>
        <v>WASEEM.TARIQ</v>
      </c>
    </row>
    <row r="782" spans="1:22">
      <c r="A782" s="91">
        <v>781</v>
      </c>
      <c r="B782" s="91" t="s">
        <v>39</v>
      </c>
      <c r="C782" s="92" t="s">
        <v>6653</v>
      </c>
      <c r="D782" s="92" t="s">
        <v>671</v>
      </c>
      <c r="E782" s="92" t="s">
        <v>6654</v>
      </c>
      <c r="F782" s="92" t="s">
        <v>6655</v>
      </c>
      <c r="G782" s="92" t="s">
        <v>4</v>
      </c>
      <c r="H782" s="92" t="s">
        <v>6656</v>
      </c>
      <c r="I782" s="92" t="s">
        <v>6657</v>
      </c>
      <c r="J782" s="92"/>
      <c r="K782" s="92"/>
      <c r="L782" s="92" t="s">
        <v>6658</v>
      </c>
      <c r="M782" s="92" t="s">
        <v>6659</v>
      </c>
      <c r="N782" s="92" t="s">
        <v>813</v>
      </c>
      <c r="O782" s="92" t="s">
        <v>679</v>
      </c>
      <c r="P782" s="92" t="s">
        <v>153</v>
      </c>
      <c r="Q782" s="92" t="s">
        <v>6660</v>
      </c>
      <c r="R782" s="93" t="s">
        <v>168</v>
      </c>
      <c r="S782" s="93">
        <v>145911</v>
      </c>
      <c r="T782" s="90" t="s">
        <v>41</v>
      </c>
      <c r="U782" s="90" t="str">
        <f>VLOOKUP(I782,'[1]Removal Report'!$G$2:$I$1306,2,0)</f>
        <v>12-Jan-2026</v>
      </c>
      <c r="V782" s="90" t="str">
        <f>VLOOKUP(I782,'[1]Removal Report'!$G$2:$I$1306,3,0)</f>
        <v>WASEEM.TARIQ</v>
      </c>
    </row>
    <row r="783" spans="1:22">
      <c r="A783" s="91">
        <v>782</v>
      </c>
      <c r="B783" s="91" t="s">
        <v>39</v>
      </c>
      <c r="C783" s="92" t="s">
        <v>6661</v>
      </c>
      <c r="D783" s="92" t="s">
        <v>777</v>
      </c>
      <c r="E783" s="92" t="s">
        <v>6662</v>
      </c>
      <c r="F783" s="92" t="s">
        <v>6663</v>
      </c>
      <c r="G783" s="92" t="s">
        <v>4</v>
      </c>
      <c r="H783" s="92" t="s">
        <v>6664</v>
      </c>
      <c r="I783" s="92" t="s">
        <v>6665</v>
      </c>
      <c r="J783" s="92"/>
      <c r="K783" s="92"/>
      <c r="L783" s="92" t="s">
        <v>1599</v>
      </c>
      <c r="M783" s="92" t="s">
        <v>6666</v>
      </c>
      <c r="N783" s="92" t="s">
        <v>666</v>
      </c>
      <c r="O783" s="92" t="s">
        <v>679</v>
      </c>
      <c r="P783" s="92" t="s">
        <v>153</v>
      </c>
      <c r="Q783" s="92" t="s">
        <v>6667</v>
      </c>
      <c r="R783" s="93" t="s">
        <v>168</v>
      </c>
      <c r="S783" s="93">
        <v>202152</v>
      </c>
      <c r="T783" s="90" t="s">
        <v>41</v>
      </c>
      <c r="U783" s="90" t="str">
        <f>VLOOKUP(I783,'[1]Removal Report'!$G$2:$I$1306,2,0)</f>
        <v>9-Jan-2026</v>
      </c>
      <c r="V783" s="90" t="str">
        <f>VLOOKUP(I783,'[1]Removal Report'!$G$2:$I$1306,3,0)</f>
        <v>WASEEM.TARIQ</v>
      </c>
    </row>
    <row r="784" spans="1:22">
      <c r="A784" s="91">
        <v>783</v>
      </c>
      <c r="B784" s="91" t="s">
        <v>39</v>
      </c>
      <c r="C784" s="92" t="s">
        <v>6668</v>
      </c>
      <c r="D784" s="92" t="s">
        <v>682</v>
      </c>
      <c r="E784" s="92" t="s">
        <v>6669</v>
      </c>
      <c r="F784" s="92" t="s">
        <v>6670</v>
      </c>
      <c r="G784" s="92" t="s">
        <v>22</v>
      </c>
      <c r="H784" s="92" t="s">
        <v>6671</v>
      </c>
      <c r="I784" s="92" t="s">
        <v>6672</v>
      </c>
      <c r="J784" s="92"/>
      <c r="K784" s="92"/>
      <c r="L784" s="92" t="s">
        <v>6673</v>
      </c>
      <c r="M784" s="92" t="s">
        <v>6674</v>
      </c>
      <c r="N784" s="92" t="s">
        <v>666</v>
      </c>
      <c r="O784" s="92" t="s">
        <v>679</v>
      </c>
      <c r="P784" s="92" t="s">
        <v>153</v>
      </c>
      <c r="Q784" s="92" t="s">
        <v>6675</v>
      </c>
      <c r="R784" s="93" t="s">
        <v>168</v>
      </c>
      <c r="S784" s="93">
        <v>146777</v>
      </c>
      <c r="T784" s="90" t="s">
        <v>41</v>
      </c>
      <c r="U784" s="90" t="str">
        <f>VLOOKUP(I784,'[1]Removal Report'!$G$2:$I$1306,2,0)</f>
        <v>2-Jan-2026</v>
      </c>
      <c r="V784" s="90" t="str">
        <f>VLOOKUP(I784,'[1]Removal Report'!$G$2:$I$1306,3,0)</f>
        <v>WASEEM.TARIQ</v>
      </c>
    </row>
    <row r="785" spans="1:22">
      <c r="A785" s="91">
        <v>784</v>
      </c>
      <c r="B785" s="91" t="s">
        <v>39</v>
      </c>
      <c r="C785" s="92" t="s">
        <v>6676</v>
      </c>
      <c r="D785" s="92" t="s">
        <v>767</v>
      </c>
      <c r="E785" s="92" t="s">
        <v>603</v>
      </c>
      <c r="F785" s="92" t="s">
        <v>5643</v>
      </c>
      <c r="G785" s="92" t="s">
        <v>10</v>
      </c>
      <c r="H785" s="92" t="s">
        <v>6677</v>
      </c>
      <c r="I785" s="92" t="s">
        <v>6678</v>
      </c>
      <c r="J785" s="92"/>
      <c r="K785" s="92"/>
      <c r="L785" s="92" t="s">
        <v>2725</v>
      </c>
      <c r="M785" s="92" t="s">
        <v>6679</v>
      </c>
      <c r="N785" s="92" t="s">
        <v>733</v>
      </c>
      <c r="O785" s="92" t="s">
        <v>4177</v>
      </c>
      <c r="P785" s="92" t="s">
        <v>153</v>
      </c>
      <c r="Q785" s="92" t="s">
        <v>6680</v>
      </c>
      <c r="R785" s="93" t="s">
        <v>168</v>
      </c>
      <c r="S785" s="93">
        <v>312275</v>
      </c>
      <c r="T785" s="90" t="s">
        <v>41</v>
      </c>
      <c r="U785" s="90" t="str">
        <f>VLOOKUP(I785,'[1]Removal Report'!$G$2:$I$1306,2,0)</f>
        <v>26-Jan-2026</v>
      </c>
      <c r="V785" s="90" t="str">
        <f>VLOOKUP(I785,'[1]Removal Report'!$G$2:$I$1306,3,0)</f>
        <v>WASEEM.TARIQ</v>
      </c>
    </row>
    <row r="786" spans="1:22">
      <c r="A786" s="91">
        <v>785</v>
      </c>
      <c r="B786" s="91" t="s">
        <v>39</v>
      </c>
      <c r="C786" s="92" t="s">
        <v>6681</v>
      </c>
      <c r="D786" s="92" t="s">
        <v>671</v>
      </c>
      <c r="E786" s="92" t="s">
        <v>6682</v>
      </c>
      <c r="F786" s="92" t="s">
        <v>6683</v>
      </c>
      <c r="G786" s="92" t="s">
        <v>4</v>
      </c>
      <c r="H786" s="92" t="s">
        <v>6684</v>
      </c>
      <c r="I786" s="92" t="s">
        <v>6685</v>
      </c>
      <c r="J786" s="92"/>
      <c r="K786" s="92"/>
      <c r="L786" s="92" t="s">
        <v>6686</v>
      </c>
      <c r="M786" s="92" t="s">
        <v>6687</v>
      </c>
      <c r="N786" s="92" t="s">
        <v>691</v>
      </c>
      <c r="O786" s="92" t="s">
        <v>679</v>
      </c>
      <c r="P786" s="92" t="s">
        <v>153</v>
      </c>
      <c r="Q786" s="92" t="s">
        <v>6688</v>
      </c>
      <c r="R786" s="93" t="s">
        <v>168</v>
      </c>
      <c r="S786" s="93">
        <v>292512</v>
      </c>
      <c r="T786" s="90" t="s">
        <v>41</v>
      </c>
      <c r="U786" s="90" t="str">
        <f>VLOOKUP(I786,'[1]Removal Report'!$G$2:$I$1306,2,0)</f>
        <v>13-Jan-2026</v>
      </c>
      <c r="V786" s="90" t="str">
        <f>VLOOKUP(I786,'[1]Removal Report'!$G$2:$I$1306,3,0)</f>
        <v>WASEEM.TARIQ</v>
      </c>
    </row>
    <row r="787" spans="1:22">
      <c r="A787" s="91">
        <v>786</v>
      </c>
      <c r="B787" s="91" t="s">
        <v>39</v>
      </c>
      <c r="C787" s="92" t="s">
        <v>6689</v>
      </c>
      <c r="D787" s="92" t="s">
        <v>682</v>
      </c>
      <c r="E787" s="92" t="s">
        <v>6690</v>
      </c>
      <c r="F787" s="92" t="s">
        <v>6691</v>
      </c>
      <c r="G787" s="92" t="s">
        <v>209</v>
      </c>
      <c r="H787" s="92" t="s">
        <v>6692</v>
      </c>
      <c r="I787" s="92" t="s">
        <v>6690</v>
      </c>
      <c r="J787" s="92"/>
      <c r="K787" s="92"/>
      <c r="L787" s="92" t="s">
        <v>6693</v>
      </c>
      <c r="M787" s="92" t="s">
        <v>1910</v>
      </c>
      <c r="N787" s="92" t="s">
        <v>666</v>
      </c>
      <c r="O787" s="92" t="s">
        <v>679</v>
      </c>
      <c r="P787" s="92" t="s">
        <v>153</v>
      </c>
      <c r="Q787" s="92" t="s">
        <v>6694</v>
      </c>
      <c r="R787" s="93" t="s">
        <v>168</v>
      </c>
      <c r="S787" s="93">
        <v>348245</v>
      </c>
      <c r="T787" s="90" t="s">
        <v>41</v>
      </c>
      <c r="U787" s="90" t="str">
        <f>VLOOKUP(I787,'[1]Removal Report'!$G$2:$I$1306,2,0)</f>
        <v>29-Jan-2026</v>
      </c>
      <c r="V787" s="90" t="str">
        <f>VLOOKUP(I787,'[1]Removal Report'!$G$2:$I$1306,3,0)</f>
        <v>WASEEM.TARIQ</v>
      </c>
    </row>
    <row r="788" spans="1:22">
      <c r="A788" s="91">
        <v>787</v>
      </c>
      <c r="B788" s="91" t="s">
        <v>39</v>
      </c>
      <c r="C788" s="92" t="s">
        <v>6695</v>
      </c>
      <c r="D788" s="92" t="s">
        <v>659</v>
      </c>
      <c r="E788" s="92" t="s">
        <v>6696</v>
      </c>
      <c r="F788" s="92" t="s">
        <v>6697</v>
      </c>
      <c r="G788" s="92" t="s">
        <v>26</v>
      </c>
      <c r="H788" s="92" t="s">
        <v>6698</v>
      </c>
      <c r="I788" s="92" t="s">
        <v>6699</v>
      </c>
      <c r="J788" s="92"/>
      <c r="K788" s="92"/>
      <c r="L788" s="92" t="s">
        <v>6700</v>
      </c>
      <c r="M788" s="92" t="s">
        <v>6701</v>
      </c>
      <c r="N788" s="92" t="s">
        <v>666</v>
      </c>
      <c r="O788" s="92" t="s">
        <v>4162</v>
      </c>
      <c r="P788" s="92" t="s">
        <v>153</v>
      </c>
      <c r="Q788" s="92" t="s">
        <v>6702</v>
      </c>
      <c r="R788" s="93" t="s">
        <v>168</v>
      </c>
      <c r="S788" s="93">
        <v>234631</v>
      </c>
      <c r="T788" s="90" t="s">
        <v>41</v>
      </c>
      <c r="U788" s="90" t="str">
        <f>VLOOKUP(I788,'[1]Removal Report'!$G$2:$I$1306,2,0)</f>
        <v>26-Jan-2026</v>
      </c>
      <c r="V788" s="90" t="str">
        <f>VLOOKUP(I788,'[1]Removal Report'!$G$2:$I$1306,3,0)</f>
        <v>WASEEM.TARIQ</v>
      </c>
    </row>
    <row r="789" spans="1:22">
      <c r="A789" s="91">
        <v>788</v>
      </c>
      <c r="B789" s="91" t="s">
        <v>39</v>
      </c>
      <c r="C789" s="92" t="s">
        <v>6703</v>
      </c>
      <c r="D789" s="92"/>
      <c r="E789" s="92" t="s">
        <v>6704</v>
      </c>
      <c r="F789" s="92" t="s">
        <v>6705</v>
      </c>
      <c r="G789" s="92" t="s">
        <v>10</v>
      </c>
      <c r="H789" s="92" t="s">
        <v>6706</v>
      </c>
      <c r="I789" s="92" t="s">
        <v>6707</v>
      </c>
      <c r="J789" s="92"/>
      <c r="K789" s="92"/>
      <c r="L789" s="92" t="s">
        <v>6708</v>
      </c>
      <c r="M789" s="92" t="s">
        <v>6709</v>
      </c>
      <c r="N789" s="92" t="s">
        <v>666</v>
      </c>
      <c r="O789" s="92" t="s">
        <v>679</v>
      </c>
      <c r="P789" s="92" t="s">
        <v>153</v>
      </c>
      <c r="Q789" s="92" t="s">
        <v>6710</v>
      </c>
      <c r="R789" s="93" t="s">
        <v>168</v>
      </c>
      <c r="S789" s="93">
        <v>169969</v>
      </c>
      <c r="T789" s="90" t="s">
        <v>41</v>
      </c>
      <c r="U789" s="90" t="str">
        <f>VLOOKUP(I789,'[1]Removal Report'!$G$2:$I$1306,2,0)</f>
        <v>29-Jan-2026</v>
      </c>
      <c r="V789" s="90" t="str">
        <f>VLOOKUP(I789,'[1]Removal Report'!$G$2:$I$1306,3,0)</f>
        <v>WASEEM.TARIQ</v>
      </c>
    </row>
    <row r="790" spans="1:22">
      <c r="A790" s="91">
        <v>789</v>
      </c>
      <c r="B790" s="91" t="s">
        <v>39</v>
      </c>
      <c r="C790" s="92" t="s">
        <v>6711</v>
      </c>
      <c r="D790" s="92" t="s">
        <v>767</v>
      </c>
      <c r="E790" s="92" t="s">
        <v>6712</v>
      </c>
      <c r="F790" s="92" t="s">
        <v>6713</v>
      </c>
      <c r="G790" s="92" t="s">
        <v>10</v>
      </c>
      <c r="H790" s="92" t="s">
        <v>6714</v>
      </c>
      <c r="I790" s="92" t="s">
        <v>6715</v>
      </c>
      <c r="J790" s="92"/>
      <c r="K790" s="92"/>
      <c r="L790" s="92" t="s">
        <v>2532</v>
      </c>
      <c r="M790" s="92" t="s">
        <v>6716</v>
      </c>
      <c r="N790" s="92" t="s">
        <v>691</v>
      </c>
      <c r="O790" s="92" t="s">
        <v>1944</v>
      </c>
      <c r="P790" s="92" t="s">
        <v>153</v>
      </c>
      <c r="Q790" s="92" t="s">
        <v>6717</v>
      </c>
      <c r="R790" s="93" t="s">
        <v>168</v>
      </c>
      <c r="S790" s="93">
        <v>308870</v>
      </c>
      <c r="T790" s="90" t="s">
        <v>41</v>
      </c>
      <c r="U790" s="90" t="str">
        <f>VLOOKUP(I790,'[1]Removal Report'!$G$2:$I$1306,2,0)</f>
        <v>28-Jan-2026</v>
      </c>
      <c r="V790" s="90" t="str">
        <f>VLOOKUP(I790,'[1]Removal Report'!$G$2:$I$1306,3,0)</f>
        <v>WASEEM.TARIQ</v>
      </c>
    </row>
    <row r="791" spans="1:22">
      <c r="A791" s="91">
        <v>790</v>
      </c>
      <c r="B791" s="91" t="s">
        <v>39</v>
      </c>
      <c r="C791" s="92" t="s">
        <v>6718</v>
      </c>
      <c r="D791" s="92" t="s">
        <v>671</v>
      </c>
      <c r="E791" s="92" t="s">
        <v>6719</v>
      </c>
      <c r="F791" s="92" t="s">
        <v>6720</v>
      </c>
      <c r="G791" s="92" t="s">
        <v>4</v>
      </c>
      <c r="H791" s="92" t="s">
        <v>6721</v>
      </c>
      <c r="I791" s="92" t="s">
        <v>6722</v>
      </c>
      <c r="J791" s="92"/>
      <c r="K791" s="92"/>
      <c r="L791" s="92" t="s">
        <v>6399</v>
      </c>
      <c r="M791" s="92" t="s">
        <v>6723</v>
      </c>
      <c r="N791" s="92" t="s">
        <v>1776</v>
      </c>
      <c r="O791" s="92" t="s">
        <v>1935</v>
      </c>
      <c r="P791" s="92" t="s">
        <v>153</v>
      </c>
      <c r="Q791" s="92" t="s">
        <v>193</v>
      </c>
      <c r="R791" s="93" t="s">
        <v>168</v>
      </c>
      <c r="S791" s="93">
        <v>145772</v>
      </c>
      <c r="T791" s="90" t="s">
        <v>41</v>
      </c>
      <c r="U791" s="90" t="str">
        <f>VLOOKUP(I791,'[1]Removal Report'!$G$2:$I$1306,2,0)</f>
        <v>28-Jan-2026</v>
      </c>
      <c r="V791" s="90" t="str">
        <f>VLOOKUP(I791,'[1]Removal Report'!$G$2:$I$1306,3,0)</f>
        <v>WASEEM.TARIQ</v>
      </c>
    </row>
    <row r="792" spans="1:22">
      <c r="A792" s="91">
        <v>791</v>
      </c>
      <c r="B792" s="91" t="s">
        <v>39</v>
      </c>
      <c r="C792" s="92" t="s">
        <v>6724</v>
      </c>
      <c r="D792" s="92" t="s">
        <v>1311</v>
      </c>
      <c r="E792" s="92" t="s">
        <v>6725</v>
      </c>
      <c r="F792" s="92" t="s">
        <v>6726</v>
      </c>
      <c r="G792" s="92" t="s">
        <v>10</v>
      </c>
      <c r="H792" s="92" t="s">
        <v>6727</v>
      </c>
      <c r="I792" s="92" t="s">
        <v>6728</v>
      </c>
      <c r="J792" s="92"/>
      <c r="K792" s="92"/>
      <c r="L792" s="92" t="s">
        <v>6729</v>
      </c>
      <c r="M792" s="92" t="s">
        <v>6730</v>
      </c>
      <c r="N792" s="92" t="s">
        <v>666</v>
      </c>
      <c r="O792" s="92" t="s">
        <v>679</v>
      </c>
      <c r="P792" s="92" t="s">
        <v>153</v>
      </c>
      <c r="Q792" s="92" t="s">
        <v>6731</v>
      </c>
      <c r="R792" s="93" t="s">
        <v>168</v>
      </c>
      <c r="S792" s="93">
        <v>352877</v>
      </c>
      <c r="T792" s="90" t="s">
        <v>41</v>
      </c>
      <c r="U792" s="90" t="str">
        <f>VLOOKUP(I792,'[1]Removal Report'!$G$2:$I$1306,2,0)</f>
        <v>30-Jan-2026</v>
      </c>
      <c r="V792" s="90" t="str">
        <f>VLOOKUP(I792,'[1]Removal Report'!$G$2:$I$1306,3,0)</f>
        <v>WASEEM.TARIQ</v>
      </c>
    </row>
    <row r="793" spans="1:22">
      <c r="A793" s="91">
        <v>792</v>
      </c>
      <c r="B793" s="91" t="s">
        <v>39</v>
      </c>
      <c r="C793" s="92" t="s">
        <v>6732</v>
      </c>
      <c r="D793" s="92" t="s">
        <v>682</v>
      </c>
      <c r="E793" s="92" t="s">
        <v>6733</v>
      </c>
      <c r="F793" s="92" t="s">
        <v>6734</v>
      </c>
      <c r="G793" s="92" t="s">
        <v>10</v>
      </c>
      <c r="H793" s="92" t="s">
        <v>6735</v>
      </c>
      <c r="I793" s="92" t="s">
        <v>6736</v>
      </c>
      <c r="J793" s="92"/>
      <c r="K793" s="92"/>
      <c r="L793" s="92" t="s">
        <v>6737</v>
      </c>
      <c r="M793" s="92" t="s">
        <v>6738</v>
      </c>
      <c r="N793" s="92" t="s">
        <v>920</v>
      </c>
      <c r="O793" s="92" t="s">
        <v>6401</v>
      </c>
      <c r="P793" s="92" t="s">
        <v>153</v>
      </c>
      <c r="Q793" s="92" t="s">
        <v>6739</v>
      </c>
      <c r="R793" s="93" t="s">
        <v>168</v>
      </c>
      <c r="S793" s="93">
        <v>286110</v>
      </c>
      <c r="T793" s="90" t="s">
        <v>41</v>
      </c>
      <c r="U793" s="90" t="str">
        <f>VLOOKUP(I793,'[1]Removal Report'!$G$2:$I$1306,2,0)</f>
        <v>21-Jan-2026</v>
      </c>
      <c r="V793" s="90" t="str">
        <f>VLOOKUP(I793,'[1]Removal Report'!$G$2:$I$1306,3,0)</f>
        <v>WASEEM.TARIQ</v>
      </c>
    </row>
    <row r="794" spans="1:22">
      <c r="A794" s="91">
        <v>793</v>
      </c>
      <c r="B794" s="91" t="s">
        <v>39</v>
      </c>
      <c r="C794" s="92" t="s">
        <v>6740</v>
      </c>
      <c r="D794" s="92" t="s">
        <v>671</v>
      </c>
      <c r="E794" s="92" t="s">
        <v>6741</v>
      </c>
      <c r="F794" s="92" t="s">
        <v>6742</v>
      </c>
      <c r="G794" s="92" t="s">
        <v>10</v>
      </c>
      <c r="H794" s="92" t="s">
        <v>6743</v>
      </c>
      <c r="I794" s="92" t="s">
        <v>6744</v>
      </c>
      <c r="J794" s="92"/>
      <c r="K794" s="92"/>
      <c r="L794" s="92" t="s">
        <v>6745</v>
      </c>
      <c r="M794" s="92" t="s">
        <v>6746</v>
      </c>
      <c r="N794" s="92" t="s">
        <v>764</v>
      </c>
      <c r="O794" s="92" t="s">
        <v>679</v>
      </c>
      <c r="P794" s="92" t="s">
        <v>153</v>
      </c>
      <c r="Q794" s="92" t="s">
        <v>6747</v>
      </c>
      <c r="R794" s="93" t="s">
        <v>168</v>
      </c>
      <c r="S794" s="93">
        <v>242615</v>
      </c>
      <c r="T794" s="90" t="s">
        <v>41</v>
      </c>
      <c r="U794" s="90" t="str">
        <f>VLOOKUP(I794,'[1]Removal Report'!$G$2:$I$1306,2,0)</f>
        <v>24-Jan-2026</v>
      </c>
      <c r="V794" s="90" t="str">
        <f>VLOOKUP(I794,'[1]Removal Report'!$G$2:$I$1306,3,0)</f>
        <v>WASEEM.TARIQ</v>
      </c>
    </row>
    <row r="795" spans="1:22">
      <c r="A795" s="91">
        <v>794</v>
      </c>
      <c r="B795" s="91" t="s">
        <v>39</v>
      </c>
      <c r="C795" s="92" t="s">
        <v>6748</v>
      </c>
      <c r="D795" s="92" t="s">
        <v>671</v>
      </c>
      <c r="E795" s="92" t="s">
        <v>6749</v>
      </c>
      <c r="F795" s="92" t="s">
        <v>6750</v>
      </c>
      <c r="G795" s="92" t="s">
        <v>27</v>
      </c>
      <c r="H795" s="92" t="s">
        <v>6751</v>
      </c>
      <c r="I795" s="92" t="s">
        <v>6752</v>
      </c>
      <c r="J795" s="92"/>
      <c r="K795" s="92"/>
      <c r="L795" s="92" t="s">
        <v>997</v>
      </c>
      <c r="M795" s="92" t="s">
        <v>6753</v>
      </c>
      <c r="N795" s="92" t="s">
        <v>691</v>
      </c>
      <c r="O795" s="92" t="s">
        <v>702</v>
      </c>
      <c r="P795" s="92" t="s">
        <v>153</v>
      </c>
      <c r="Q795" s="92" t="s">
        <v>6754</v>
      </c>
      <c r="R795" s="93" t="s">
        <v>168</v>
      </c>
      <c r="S795" s="93">
        <v>273035</v>
      </c>
      <c r="T795" s="90" t="s">
        <v>41</v>
      </c>
      <c r="U795" s="90" t="str">
        <f>VLOOKUP(I795,'[1]Removal Report'!$G$2:$I$1306,2,0)</f>
        <v>14-Jan-2026</v>
      </c>
      <c r="V795" s="90" t="str">
        <f>VLOOKUP(I795,'[1]Removal Report'!$G$2:$I$1306,3,0)</f>
        <v>WASEEM.TARIQ</v>
      </c>
    </row>
    <row r="796" spans="1:22">
      <c r="A796" s="91">
        <v>795</v>
      </c>
      <c r="B796" s="91" t="s">
        <v>39</v>
      </c>
      <c r="C796" s="92" t="s">
        <v>6755</v>
      </c>
      <c r="D796" s="92" t="s">
        <v>659</v>
      </c>
      <c r="E796" s="92" t="s">
        <v>6756</v>
      </c>
      <c r="F796" s="92" t="s">
        <v>6757</v>
      </c>
      <c r="G796" s="92" t="s">
        <v>10</v>
      </c>
      <c r="H796" s="92" t="s">
        <v>6758</v>
      </c>
      <c r="I796" s="92" t="s">
        <v>6759</v>
      </c>
      <c r="J796" s="92"/>
      <c r="K796" s="92"/>
      <c r="L796" s="92" t="s">
        <v>6760</v>
      </c>
      <c r="M796" s="92" t="s">
        <v>6761</v>
      </c>
      <c r="N796" s="92" t="s">
        <v>1734</v>
      </c>
      <c r="O796" s="92" t="s">
        <v>679</v>
      </c>
      <c r="P796" s="92" t="s">
        <v>153</v>
      </c>
      <c r="Q796" s="92" t="s">
        <v>6762</v>
      </c>
      <c r="R796" s="93" t="s">
        <v>168</v>
      </c>
      <c r="S796" s="93">
        <v>306282</v>
      </c>
      <c r="T796" s="90" t="s">
        <v>41</v>
      </c>
      <c r="U796" s="90" t="str">
        <f>VLOOKUP(I796,'[1]Removal Report'!$G$2:$I$1306,2,0)</f>
        <v>14-Jan-2026</v>
      </c>
      <c r="V796" s="90" t="str">
        <f>VLOOKUP(I796,'[1]Removal Report'!$G$2:$I$1306,3,0)</f>
        <v>WASEEM.TARIQ</v>
      </c>
    </row>
    <row r="797" spans="1:22">
      <c r="A797" s="91">
        <v>796</v>
      </c>
      <c r="B797" s="91" t="s">
        <v>39</v>
      </c>
      <c r="C797" s="92" t="s">
        <v>6763</v>
      </c>
      <c r="D797" s="92" t="s">
        <v>671</v>
      </c>
      <c r="E797" s="92" t="s">
        <v>6764</v>
      </c>
      <c r="F797" s="92" t="s">
        <v>161</v>
      </c>
      <c r="G797" s="92" t="s">
        <v>10</v>
      </c>
      <c r="H797" s="92" t="s">
        <v>6765</v>
      </c>
      <c r="I797" s="92" t="s">
        <v>6766</v>
      </c>
      <c r="J797" s="92"/>
      <c r="K797" s="92"/>
      <c r="L797" s="92" t="s">
        <v>5111</v>
      </c>
      <c r="M797" s="92" t="s">
        <v>6767</v>
      </c>
      <c r="N797" s="92" t="s">
        <v>666</v>
      </c>
      <c r="O797" s="92" t="s">
        <v>679</v>
      </c>
      <c r="P797" s="92" t="s">
        <v>153</v>
      </c>
      <c r="Q797" s="92" t="s">
        <v>6768</v>
      </c>
      <c r="R797" s="93" t="s">
        <v>168</v>
      </c>
      <c r="S797" s="93">
        <v>307061</v>
      </c>
      <c r="T797" s="90" t="s">
        <v>41</v>
      </c>
      <c r="U797" s="90" t="str">
        <f>VLOOKUP(I797,'[1]Removal Report'!$G$2:$I$1306,2,0)</f>
        <v>16-Jan-2026</v>
      </c>
      <c r="V797" s="90" t="str">
        <f>VLOOKUP(I797,'[1]Removal Report'!$G$2:$I$1306,3,0)</f>
        <v>WASEEM.TARIQ</v>
      </c>
    </row>
    <row r="798" spans="1:22">
      <c r="A798" s="91">
        <v>797</v>
      </c>
      <c r="B798" s="91" t="s">
        <v>39</v>
      </c>
      <c r="C798" s="92" t="s">
        <v>6769</v>
      </c>
      <c r="D798" s="92" t="s">
        <v>682</v>
      </c>
      <c r="E798" s="92" t="s">
        <v>6770</v>
      </c>
      <c r="F798" s="92" t="s">
        <v>6771</v>
      </c>
      <c r="G798" s="92" t="s">
        <v>4</v>
      </c>
      <c r="H798" s="92" t="s">
        <v>6772</v>
      </c>
      <c r="I798" s="92" t="s">
        <v>6770</v>
      </c>
      <c r="J798" s="92"/>
      <c r="K798" s="92"/>
      <c r="L798" s="92" t="s">
        <v>6773</v>
      </c>
      <c r="M798" s="92" t="s">
        <v>6774</v>
      </c>
      <c r="N798" s="92" t="s">
        <v>666</v>
      </c>
      <c r="O798" s="92" t="s">
        <v>1055</v>
      </c>
      <c r="P798" s="92" t="s">
        <v>153</v>
      </c>
      <c r="Q798" s="92" t="s">
        <v>6775</v>
      </c>
      <c r="R798" s="93" t="s">
        <v>6</v>
      </c>
      <c r="S798" s="93">
        <v>345580</v>
      </c>
      <c r="T798" s="90" t="s">
        <v>41</v>
      </c>
      <c r="U798" s="90" t="str">
        <f>VLOOKUP(I798,'[1]Removal Report'!$G$2:$I$1306,2,0)</f>
        <v>19-Jan-2026</v>
      </c>
      <c r="V798" s="90" t="str">
        <f>VLOOKUP(I798,'[1]Removal Report'!$G$2:$I$1306,3,0)</f>
        <v>YOUSUF.KHAN</v>
      </c>
    </row>
    <row r="799" spans="1:22">
      <c r="A799" s="91">
        <v>798</v>
      </c>
      <c r="B799" s="91" t="s">
        <v>39</v>
      </c>
      <c r="C799" s="92" t="s">
        <v>6776</v>
      </c>
      <c r="D799" s="92" t="s">
        <v>671</v>
      </c>
      <c r="E799" s="92" t="s">
        <v>6777</v>
      </c>
      <c r="F799" s="92" t="s">
        <v>6778</v>
      </c>
      <c r="G799" s="92" t="s">
        <v>10</v>
      </c>
      <c r="H799" s="92" t="s">
        <v>6779</v>
      </c>
      <c r="I799" s="92" t="s">
        <v>6780</v>
      </c>
      <c r="J799" s="92"/>
      <c r="K799" s="92"/>
      <c r="L799" s="92" t="s">
        <v>6781</v>
      </c>
      <c r="M799" s="92" t="s">
        <v>6782</v>
      </c>
      <c r="N799" s="92" t="s">
        <v>666</v>
      </c>
      <c r="O799" s="92" t="s">
        <v>1055</v>
      </c>
      <c r="P799" s="92" t="s">
        <v>153</v>
      </c>
      <c r="Q799" s="92" t="s">
        <v>6783</v>
      </c>
      <c r="R799" s="93" t="s">
        <v>6</v>
      </c>
      <c r="S799" s="93">
        <v>246651</v>
      </c>
      <c r="T799" s="90" t="s">
        <v>41</v>
      </c>
      <c r="U799" s="90" t="str">
        <f>VLOOKUP(I799,'[1]Removal Report'!$G$2:$I$1306,2,0)</f>
        <v>27-Jan-2026</v>
      </c>
      <c r="V799" s="90" t="str">
        <f>VLOOKUP(I799,'[1]Removal Report'!$G$2:$I$1306,3,0)</f>
        <v>YOUSUF.KHAN</v>
      </c>
    </row>
    <row r="800" spans="1:22">
      <c r="A800" s="91">
        <v>799</v>
      </c>
      <c r="B800" s="91" t="s">
        <v>39</v>
      </c>
      <c r="C800" s="92" t="s">
        <v>6784</v>
      </c>
      <c r="D800" s="92" t="s">
        <v>671</v>
      </c>
      <c r="E800" s="92" t="s">
        <v>6785</v>
      </c>
      <c r="F800" s="92" t="s">
        <v>6786</v>
      </c>
      <c r="G800" s="92" t="s">
        <v>4</v>
      </c>
      <c r="H800" s="92" t="s">
        <v>6787</v>
      </c>
      <c r="I800" s="92" t="s">
        <v>6788</v>
      </c>
      <c r="J800" s="92"/>
      <c r="K800" s="92"/>
      <c r="L800" s="92" t="s">
        <v>6789</v>
      </c>
      <c r="M800" s="92" t="s">
        <v>6790</v>
      </c>
      <c r="N800" s="92" t="s">
        <v>666</v>
      </c>
      <c r="O800" s="92" t="s">
        <v>1055</v>
      </c>
      <c r="P800" s="92" t="s">
        <v>153</v>
      </c>
      <c r="Q800" s="92" t="s">
        <v>6791</v>
      </c>
      <c r="R800" s="93" t="s">
        <v>6</v>
      </c>
      <c r="S800" s="93">
        <v>209702</v>
      </c>
      <c r="T800" s="90" t="s">
        <v>41</v>
      </c>
      <c r="U800" s="90" t="str">
        <f>VLOOKUP(I800,'[1]Removal Report'!$G$2:$I$1306,2,0)</f>
        <v>12-Jan-2026</v>
      </c>
      <c r="V800" s="90" t="str">
        <f>VLOOKUP(I800,'[1]Removal Report'!$G$2:$I$1306,3,0)</f>
        <v>YOUSUF.KHAN</v>
      </c>
    </row>
    <row r="801" spans="1:22">
      <c r="A801" s="91">
        <v>800</v>
      </c>
      <c r="B801" s="91" t="s">
        <v>39</v>
      </c>
      <c r="C801" s="92" t="s">
        <v>6792</v>
      </c>
      <c r="D801" s="92" t="s">
        <v>767</v>
      </c>
      <c r="E801" s="92" t="s">
        <v>6793</v>
      </c>
      <c r="F801" s="92" t="s">
        <v>6794</v>
      </c>
      <c r="G801" s="92" t="s">
        <v>18</v>
      </c>
      <c r="H801" s="92" t="s">
        <v>6795</v>
      </c>
      <c r="I801" s="92" t="s">
        <v>6796</v>
      </c>
      <c r="J801" s="92"/>
      <c r="K801" s="92"/>
      <c r="L801" s="92" t="s">
        <v>5957</v>
      </c>
      <c r="M801" s="92" t="s">
        <v>6797</v>
      </c>
      <c r="N801" s="92" t="s">
        <v>813</v>
      </c>
      <c r="O801" s="92" t="s">
        <v>1055</v>
      </c>
      <c r="P801" s="92" t="s">
        <v>153</v>
      </c>
      <c r="Q801" s="92" t="s">
        <v>6798</v>
      </c>
      <c r="R801" s="93" t="s">
        <v>6</v>
      </c>
      <c r="S801" s="93">
        <v>315841</v>
      </c>
      <c r="T801" s="90" t="s">
        <v>41</v>
      </c>
      <c r="U801" s="90" t="str">
        <f>VLOOKUP(I801,'[1]Removal Report'!$G$2:$I$1306,2,0)</f>
        <v>16-Jan-2026</v>
      </c>
      <c r="V801" s="90" t="str">
        <f>VLOOKUP(I801,'[1]Removal Report'!$G$2:$I$1306,3,0)</f>
        <v>YOUSUF.KHAN</v>
      </c>
    </row>
    <row r="802" spans="1:22">
      <c r="A802" s="91">
        <v>801</v>
      </c>
      <c r="B802" s="91" t="s">
        <v>39</v>
      </c>
      <c r="C802" s="92" t="s">
        <v>6799</v>
      </c>
      <c r="D802" s="92" t="s">
        <v>671</v>
      </c>
      <c r="E802" s="92" t="s">
        <v>6800</v>
      </c>
      <c r="F802" s="92" t="s">
        <v>6801</v>
      </c>
      <c r="G802" s="92" t="s">
        <v>4</v>
      </c>
      <c r="H802" s="92" t="s">
        <v>6802</v>
      </c>
      <c r="I802" s="92" t="s">
        <v>6803</v>
      </c>
      <c r="J802" s="92"/>
      <c r="K802" s="92"/>
      <c r="L802" s="92" t="s">
        <v>3556</v>
      </c>
      <c r="M802" s="92" t="s">
        <v>6804</v>
      </c>
      <c r="N802" s="92" t="s">
        <v>764</v>
      </c>
      <c r="O802" s="92" t="s">
        <v>1055</v>
      </c>
      <c r="P802" s="92" t="s">
        <v>153</v>
      </c>
      <c r="Q802" s="92" t="s">
        <v>6805</v>
      </c>
      <c r="R802" s="93" t="s">
        <v>6</v>
      </c>
      <c r="S802" s="93">
        <v>294824</v>
      </c>
      <c r="T802" s="90" t="s">
        <v>41</v>
      </c>
      <c r="U802" s="90" t="str">
        <f>VLOOKUP(I802,'[1]Removal Report'!$G$2:$I$1306,2,0)</f>
        <v>12-Jan-2026</v>
      </c>
      <c r="V802" s="90" t="str">
        <f>VLOOKUP(I802,'[1]Removal Report'!$G$2:$I$1306,3,0)</f>
        <v>YOUSUF.KHAN</v>
      </c>
    </row>
    <row r="803" spans="1:22">
      <c r="A803" s="91">
        <v>802</v>
      </c>
      <c r="B803" s="91" t="s">
        <v>39</v>
      </c>
      <c r="C803" s="92" t="s">
        <v>6806</v>
      </c>
      <c r="D803" s="92" t="s">
        <v>659</v>
      </c>
      <c r="E803" s="92" t="s">
        <v>6807</v>
      </c>
      <c r="F803" s="92" t="s">
        <v>6808</v>
      </c>
      <c r="G803" s="92" t="s">
        <v>4</v>
      </c>
      <c r="H803" s="92" t="s">
        <v>6809</v>
      </c>
      <c r="I803" s="92" t="s">
        <v>6810</v>
      </c>
      <c r="J803" s="92"/>
      <c r="K803" s="92"/>
      <c r="L803" s="92" t="s">
        <v>6811</v>
      </c>
      <c r="M803" s="92" t="s">
        <v>6812</v>
      </c>
      <c r="N803" s="92" t="s">
        <v>930</v>
      </c>
      <c r="O803" s="92" t="s">
        <v>6813</v>
      </c>
      <c r="P803" s="92" t="s">
        <v>153</v>
      </c>
      <c r="Q803" s="92" t="s">
        <v>6814</v>
      </c>
      <c r="R803" s="93" t="s">
        <v>6</v>
      </c>
      <c r="S803" s="93">
        <v>313286</v>
      </c>
      <c r="T803" s="90" t="s">
        <v>41</v>
      </c>
      <c r="U803" s="90" t="str">
        <f>VLOOKUP(I803,'[1]Removal Report'!$G$2:$I$1306,2,0)</f>
        <v>15-Jan-2026</v>
      </c>
      <c r="V803" s="90" t="str">
        <f>VLOOKUP(I803,'[1]Removal Report'!$G$2:$I$1306,3,0)</f>
        <v>YOUSUF.KHAN</v>
      </c>
    </row>
    <row r="804" spans="1:22">
      <c r="A804" s="91">
        <v>803</v>
      </c>
      <c r="B804" s="91" t="s">
        <v>39</v>
      </c>
      <c r="C804" s="92" t="s">
        <v>6815</v>
      </c>
      <c r="D804" s="92" t="s">
        <v>659</v>
      </c>
      <c r="E804" s="92" t="s">
        <v>6816</v>
      </c>
      <c r="F804" s="92" t="s">
        <v>6817</v>
      </c>
      <c r="G804" s="92" t="s">
        <v>27</v>
      </c>
      <c r="H804" s="92" t="s">
        <v>6818</v>
      </c>
      <c r="I804" s="92" t="s">
        <v>6819</v>
      </c>
      <c r="J804" s="92"/>
      <c r="K804" s="92"/>
      <c r="L804" s="92" t="s">
        <v>6820</v>
      </c>
      <c r="M804" s="92" t="s">
        <v>6821</v>
      </c>
      <c r="N804" s="92" t="s">
        <v>1024</v>
      </c>
      <c r="O804" s="92" t="s">
        <v>5254</v>
      </c>
      <c r="P804" s="92" t="s">
        <v>153</v>
      </c>
      <c r="Q804" s="92" t="s">
        <v>6822</v>
      </c>
      <c r="R804" s="93" t="s">
        <v>6</v>
      </c>
      <c r="S804" s="93">
        <v>313473</v>
      </c>
      <c r="T804" s="90" t="s">
        <v>41</v>
      </c>
      <c r="U804" s="90" t="str">
        <f>VLOOKUP(I804,'[1]Removal Report'!$G$2:$I$1306,2,0)</f>
        <v>19-Jan-2026</v>
      </c>
      <c r="V804" s="90" t="str">
        <f>VLOOKUP(I804,'[1]Removal Report'!$G$2:$I$1306,3,0)</f>
        <v>YOUSUF.KHAN</v>
      </c>
    </row>
    <row r="805" spans="1:22">
      <c r="A805" s="91">
        <v>804</v>
      </c>
      <c r="B805" s="91" t="s">
        <v>39</v>
      </c>
      <c r="C805" s="93" t="s">
        <v>6823</v>
      </c>
      <c r="D805" s="93" t="s">
        <v>659</v>
      </c>
      <c r="E805" s="93" t="s">
        <v>6824</v>
      </c>
      <c r="F805" s="93" t="s">
        <v>6825</v>
      </c>
      <c r="G805" s="93" t="s">
        <v>10</v>
      </c>
      <c r="H805" s="93">
        <v>327451</v>
      </c>
      <c r="I805" s="92" t="s">
        <v>10507</v>
      </c>
      <c r="J805" s="93"/>
      <c r="K805" s="93"/>
      <c r="L805" s="93" t="s">
        <v>4811</v>
      </c>
      <c r="M805" s="93" t="s">
        <v>6826</v>
      </c>
      <c r="N805" s="93" t="s">
        <v>1796</v>
      </c>
      <c r="O805" s="93" t="s">
        <v>1055</v>
      </c>
      <c r="P805" s="93" t="s">
        <v>153</v>
      </c>
      <c r="Q805" s="93" t="s">
        <v>6827</v>
      </c>
      <c r="R805" s="93" t="s">
        <v>6</v>
      </c>
      <c r="S805" s="93">
        <v>319129</v>
      </c>
      <c r="T805" s="90" t="s">
        <v>41</v>
      </c>
      <c r="U805" s="90" t="str">
        <f>VLOOKUP(I805,'[1]Removal Report'!$G$2:$I$1306,2,0)</f>
        <v>15-Jan-2026</v>
      </c>
      <c r="V805" s="90" t="str">
        <f>VLOOKUP(I805,'[1]Removal Report'!$G$2:$I$1306,3,0)</f>
        <v>YOUSUF.KHAN</v>
      </c>
    </row>
    <row r="806" spans="1:22">
      <c r="A806" s="91">
        <v>805</v>
      </c>
      <c r="B806" s="91" t="s">
        <v>39</v>
      </c>
      <c r="C806" s="93" t="s">
        <v>6828</v>
      </c>
      <c r="D806" s="93" t="s">
        <v>671</v>
      </c>
      <c r="E806" s="93" t="s">
        <v>6829</v>
      </c>
      <c r="F806" s="93" t="s">
        <v>6830</v>
      </c>
      <c r="G806" s="93" t="s">
        <v>10</v>
      </c>
      <c r="H806" s="93">
        <v>179787</v>
      </c>
      <c r="I806" s="92" t="s">
        <v>10508</v>
      </c>
      <c r="J806" s="93"/>
      <c r="K806" s="93"/>
      <c r="L806" s="93" t="s">
        <v>5200</v>
      </c>
      <c r="M806" s="93" t="s">
        <v>6831</v>
      </c>
      <c r="N806" s="93" t="s">
        <v>813</v>
      </c>
      <c r="O806" s="93" t="s">
        <v>1055</v>
      </c>
      <c r="P806" s="93" t="s">
        <v>153</v>
      </c>
      <c r="Q806" s="93" t="s">
        <v>6832</v>
      </c>
      <c r="R806" s="93" t="s">
        <v>6</v>
      </c>
      <c r="S806" s="93">
        <v>90860</v>
      </c>
      <c r="T806" s="90" t="s">
        <v>41</v>
      </c>
      <c r="U806" s="90" t="str">
        <f>VLOOKUP(I806,'[1]Removal Report'!$G$2:$I$1306,2,0)</f>
        <v>10-Jan-2026</v>
      </c>
      <c r="V806" s="90" t="str">
        <f>VLOOKUP(I806,'[1]Removal Report'!$G$2:$I$1306,3,0)</f>
        <v>YOUSUF.KHAN</v>
      </c>
    </row>
    <row r="807" spans="1:22">
      <c r="A807" s="91">
        <v>806</v>
      </c>
      <c r="B807" s="91" t="s">
        <v>39</v>
      </c>
      <c r="C807" s="93" t="s">
        <v>6833</v>
      </c>
      <c r="D807" s="93" t="s">
        <v>767</v>
      </c>
      <c r="E807" s="93" t="s">
        <v>6834</v>
      </c>
      <c r="F807" s="93" t="s">
        <v>6835</v>
      </c>
      <c r="G807" s="93" t="s">
        <v>10</v>
      </c>
      <c r="H807" s="93">
        <v>201114</v>
      </c>
      <c r="I807" s="92" t="s">
        <v>10509</v>
      </c>
      <c r="J807" s="93"/>
      <c r="K807" s="93"/>
      <c r="L807" s="93" t="s">
        <v>6836</v>
      </c>
      <c r="M807" s="93" t="s">
        <v>6837</v>
      </c>
      <c r="N807" s="93" t="s">
        <v>1024</v>
      </c>
      <c r="O807" s="93" t="s">
        <v>1786</v>
      </c>
      <c r="P807" s="93" t="s">
        <v>153</v>
      </c>
      <c r="Q807" s="93" t="s">
        <v>6838</v>
      </c>
      <c r="R807" s="93" t="s">
        <v>6</v>
      </c>
      <c r="S807" s="93">
        <v>272572</v>
      </c>
      <c r="T807" s="90" t="s">
        <v>41</v>
      </c>
      <c r="U807" s="90" t="str">
        <f>VLOOKUP(I807,'[1]Removal Report'!$G$2:$I$1306,2,0)</f>
        <v>5-Jan-2026</v>
      </c>
      <c r="V807" s="90" t="str">
        <f>VLOOKUP(I807,'[1]Removal Report'!$G$2:$I$1306,3,0)</f>
        <v>YOUSUF.KHAN</v>
      </c>
    </row>
    <row r="808" spans="1:22">
      <c r="A808" s="91">
        <v>807</v>
      </c>
      <c r="B808" s="91" t="s">
        <v>39</v>
      </c>
      <c r="C808" s="93" t="s">
        <v>6839</v>
      </c>
      <c r="D808" s="93" t="s">
        <v>671</v>
      </c>
      <c r="E808" s="93" t="s">
        <v>6840</v>
      </c>
      <c r="F808" s="93" t="s">
        <v>6841</v>
      </c>
      <c r="G808" s="93" t="s">
        <v>10</v>
      </c>
      <c r="H808" s="93" t="s">
        <v>6842</v>
      </c>
      <c r="I808" s="92" t="s">
        <v>6843</v>
      </c>
      <c r="J808" s="93"/>
      <c r="K808" s="93"/>
      <c r="L808" s="93" t="s">
        <v>4030</v>
      </c>
      <c r="M808" s="93" t="s">
        <v>6844</v>
      </c>
      <c r="N808" s="93" t="s">
        <v>691</v>
      </c>
      <c r="O808" s="93" t="s">
        <v>692</v>
      </c>
      <c r="P808" s="93" t="s">
        <v>153</v>
      </c>
      <c r="Q808" s="93" t="s">
        <v>6845</v>
      </c>
      <c r="R808" s="93" t="s">
        <v>6</v>
      </c>
      <c r="S808" s="93">
        <v>234013</v>
      </c>
      <c r="T808" s="90" t="s">
        <v>41</v>
      </c>
      <c r="U808" s="90" t="str">
        <f>VLOOKUP(I808,'[1]Removal Report'!$G$2:$I$1306,2,0)</f>
        <v>16-Jan-2026</v>
      </c>
      <c r="V808" s="90" t="str">
        <f>VLOOKUP(I808,'[1]Removal Report'!$G$2:$I$1306,3,0)</f>
        <v>YOUSUF.KHAN</v>
      </c>
    </row>
    <row r="809" spans="1:22">
      <c r="A809" s="91">
        <v>808</v>
      </c>
      <c r="B809" s="91" t="s">
        <v>39</v>
      </c>
      <c r="C809" s="93" t="s">
        <v>6846</v>
      </c>
      <c r="D809" s="93" t="s">
        <v>777</v>
      </c>
      <c r="E809" s="93" t="s">
        <v>6847</v>
      </c>
      <c r="F809" s="93" t="s">
        <v>6848</v>
      </c>
      <c r="G809" s="93" t="s">
        <v>4</v>
      </c>
      <c r="H809" s="93" t="s">
        <v>6849</v>
      </c>
      <c r="I809" s="92" t="s">
        <v>6850</v>
      </c>
      <c r="J809" s="93"/>
      <c r="K809" s="93"/>
      <c r="L809" s="93" t="s">
        <v>4105</v>
      </c>
      <c r="M809" s="93" t="s">
        <v>6851</v>
      </c>
      <c r="N809" s="93" t="s">
        <v>733</v>
      </c>
      <c r="O809" s="93" t="s">
        <v>1055</v>
      </c>
      <c r="P809" s="93" t="s">
        <v>153</v>
      </c>
      <c r="Q809" s="93" t="s">
        <v>6852</v>
      </c>
      <c r="R809" s="93" t="s">
        <v>6</v>
      </c>
      <c r="S809" s="93">
        <v>205526</v>
      </c>
      <c r="T809" s="90" t="s">
        <v>41</v>
      </c>
      <c r="U809" s="90" t="str">
        <f>VLOOKUP(I809,'[1]Removal Report'!$G$2:$I$1306,2,0)</f>
        <v>12-Jan-2026</v>
      </c>
      <c r="V809" s="90" t="str">
        <f>VLOOKUP(I809,'[1]Removal Report'!$G$2:$I$1306,3,0)</f>
        <v>YOUSUF.KHAN</v>
      </c>
    </row>
    <row r="810" spans="1:22">
      <c r="A810" s="91">
        <v>809</v>
      </c>
      <c r="B810" s="91" t="s">
        <v>39</v>
      </c>
      <c r="C810" s="93" t="s">
        <v>6853</v>
      </c>
      <c r="D810" s="93" t="s">
        <v>671</v>
      </c>
      <c r="E810" s="93" t="s">
        <v>6854</v>
      </c>
      <c r="F810" s="93" t="s">
        <v>6855</v>
      </c>
      <c r="G810" s="93" t="s">
        <v>10</v>
      </c>
      <c r="H810" s="93">
        <v>578581</v>
      </c>
      <c r="I810" s="92" t="s">
        <v>10510</v>
      </c>
      <c r="J810" s="93"/>
      <c r="K810" s="93"/>
      <c r="L810" s="93" t="s">
        <v>6856</v>
      </c>
      <c r="M810" s="93" t="s">
        <v>1395</v>
      </c>
      <c r="N810" s="93" t="s">
        <v>666</v>
      </c>
      <c r="O810" s="93" t="s">
        <v>1055</v>
      </c>
      <c r="P810" s="93" t="s">
        <v>153</v>
      </c>
      <c r="Q810" s="93" t="s">
        <v>6857</v>
      </c>
      <c r="R810" s="93" t="s">
        <v>6</v>
      </c>
      <c r="S810" s="93">
        <v>278263</v>
      </c>
      <c r="T810" s="90" t="s">
        <v>41</v>
      </c>
      <c r="U810" s="90" t="str">
        <f>VLOOKUP(I810,'[1]Removal Report'!$G$2:$I$1306,2,0)</f>
        <v>9-Jan-2026</v>
      </c>
      <c r="V810" s="90" t="str">
        <f>VLOOKUP(I810,'[1]Removal Report'!$G$2:$I$1306,3,0)</f>
        <v>YOUSUF.KHAN</v>
      </c>
    </row>
    <row r="811" spans="1:22">
      <c r="A811" s="91">
        <v>810</v>
      </c>
      <c r="B811" s="91" t="s">
        <v>39</v>
      </c>
      <c r="C811" s="93" t="s">
        <v>6858</v>
      </c>
      <c r="D811" s="93" t="s">
        <v>855</v>
      </c>
      <c r="E811" s="93" t="s">
        <v>6859</v>
      </c>
      <c r="F811" s="93" t="s">
        <v>6860</v>
      </c>
      <c r="G811" s="93" t="s">
        <v>10</v>
      </c>
      <c r="H811" s="93" t="s">
        <v>6861</v>
      </c>
      <c r="I811" s="92" t="s">
        <v>6862</v>
      </c>
      <c r="J811" s="93"/>
      <c r="K811" s="93"/>
      <c r="L811" s="93" t="s">
        <v>6863</v>
      </c>
      <c r="M811" s="93" t="s">
        <v>6864</v>
      </c>
      <c r="N811" s="93" t="s">
        <v>666</v>
      </c>
      <c r="O811" s="93" t="s">
        <v>1055</v>
      </c>
      <c r="P811" s="93" t="s">
        <v>153</v>
      </c>
      <c r="Q811" s="93" t="s">
        <v>6865</v>
      </c>
      <c r="R811" s="93" t="s">
        <v>6</v>
      </c>
      <c r="S811" s="93">
        <v>290797</v>
      </c>
      <c r="T811" s="90" t="s">
        <v>41</v>
      </c>
      <c r="U811" s="90" t="str">
        <f>VLOOKUP(I811,'[1]Removal Report'!$G$2:$I$1306,2,0)</f>
        <v>2-Jan-2026</v>
      </c>
      <c r="V811" s="90" t="str">
        <f>VLOOKUP(I811,'[1]Removal Report'!$G$2:$I$1306,3,0)</f>
        <v>YOUSUF.KHAN</v>
      </c>
    </row>
    <row r="812" spans="1:22">
      <c r="A812" s="91">
        <v>811</v>
      </c>
      <c r="B812" s="91" t="s">
        <v>39</v>
      </c>
      <c r="C812" s="93" t="s">
        <v>6866</v>
      </c>
      <c r="D812" s="93" t="s">
        <v>682</v>
      </c>
      <c r="E812" s="93" t="s">
        <v>6867</v>
      </c>
      <c r="F812" s="93" t="s">
        <v>6868</v>
      </c>
      <c r="G812" s="93" t="s">
        <v>4</v>
      </c>
      <c r="H812" s="93" t="s">
        <v>6869</v>
      </c>
      <c r="I812" s="92" t="s">
        <v>6870</v>
      </c>
      <c r="J812" s="93"/>
      <c r="K812" s="93"/>
      <c r="L812" s="93" t="s">
        <v>6871</v>
      </c>
      <c r="M812" s="93" t="s">
        <v>6872</v>
      </c>
      <c r="N812" s="93" t="s">
        <v>813</v>
      </c>
      <c r="O812" s="93" t="s">
        <v>1055</v>
      </c>
      <c r="P812" s="93" t="s">
        <v>153</v>
      </c>
      <c r="Q812" s="93" t="s">
        <v>6873</v>
      </c>
      <c r="R812" s="93" t="s">
        <v>6</v>
      </c>
      <c r="S812" s="93">
        <v>351881</v>
      </c>
      <c r="T812" s="90" t="s">
        <v>41</v>
      </c>
      <c r="U812" s="90" t="str">
        <f>VLOOKUP(I812,'[1]Removal Report'!$G$2:$I$1306,2,0)</f>
        <v>5-Jan-2026</v>
      </c>
      <c r="V812" s="90" t="str">
        <f>VLOOKUP(I812,'[1]Removal Report'!$G$2:$I$1306,3,0)</f>
        <v>YOUSUF.KHAN</v>
      </c>
    </row>
    <row r="813" spans="1:22">
      <c r="A813" s="91">
        <v>812</v>
      </c>
      <c r="B813" s="91" t="s">
        <v>39</v>
      </c>
      <c r="C813" s="93" t="s">
        <v>6874</v>
      </c>
      <c r="D813" s="93" t="s">
        <v>671</v>
      </c>
      <c r="E813" s="93" t="s">
        <v>6875</v>
      </c>
      <c r="F813" s="93" t="s">
        <v>6876</v>
      </c>
      <c r="G813" s="93" t="s">
        <v>4</v>
      </c>
      <c r="H813" s="93" t="s">
        <v>6877</v>
      </c>
      <c r="I813" s="92" t="s">
        <v>10511</v>
      </c>
      <c r="J813" s="93"/>
      <c r="K813" s="93"/>
      <c r="L813" s="93" t="s">
        <v>6878</v>
      </c>
      <c r="M813" s="93" t="s">
        <v>6879</v>
      </c>
      <c r="N813" s="93" t="s">
        <v>666</v>
      </c>
      <c r="O813" s="93" t="s">
        <v>1055</v>
      </c>
      <c r="P813" s="93" t="s">
        <v>153</v>
      </c>
      <c r="Q813" s="93" t="s">
        <v>6880</v>
      </c>
      <c r="R813" s="93" t="s">
        <v>6</v>
      </c>
      <c r="S813" s="93">
        <v>246499</v>
      </c>
      <c r="T813" s="90" t="s">
        <v>41</v>
      </c>
      <c r="U813" s="90" t="str">
        <f>VLOOKUP(I813,'[1]Removal Report'!$G$2:$I$1306,2,0)</f>
        <v>8-Jan-2026</v>
      </c>
      <c r="V813" s="90" t="str">
        <f>VLOOKUP(I813,'[1]Removal Report'!$G$2:$I$1306,3,0)</f>
        <v>YOUSUF.KHAN</v>
      </c>
    </row>
    <row r="814" spans="1:22">
      <c r="A814" s="91">
        <v>813</v>
      </c>
      <c r="B814" s="91" t="s">
        <v>39</v>
      </c>
      <c r="C814" s="93" t="s">
        <v>6881</v>
      </c>
      <c r="D814" s="93" t="s">
        <v>855</v>
      </c>
      <c r="E814" s="93" t="s">
        <v>6882</v>
      </c>
      <c r="F814" s="93" t="s">
        <v>6883</v>
      </c>
      <c r="G814" s="93" t="s">
        <v>18</v>
      </c>
      <c r="H814" s="93" t="s">
        <v>6884</v>
      </c>
      <c r="I814" s="92" t="s">
        <v>6885</v>
      </c>
      <c r="J814" s="93"/>
      <c r="K814" s="93"/>
      <c r="L814" s="93" t="s">
        <v>981</v>
      </c>
      <c r="M814" s="93" t="s">
        <v>6886</v>
      </c>
      <c r="N814" s="93" t="s">
        <v>1776</v>
      </c>
      <c r="O814" s="93" t="s">
        <v>6887</v>
      </c>
      <c r="P814" s="93" t="s">
        <v>153</v>
      </c>
      <c r="Q814" s="93" t="s">
        <v>6888</v>
      </c>
      <c r="R814" s="93" t="s">
        <v>6</v>
      </c>
      <c r="S814" s="93">
        <v>201458</v>
      </c>
      <c r="T814" s="90" t="s">
        <v>41</v>
      </c>
      <c r="U814" s="90" t="str">
        <f>VLOOKUP(I814,'[1]Removal Report'!$G$2:$I$1306,2,0)</f>
        <v>16-Jan-2026</v>
      </c>
      <c r="V814" s="90" t="str">
        <f>VLOOKUP(I814,'[1]Removal Report'!$G$2:$I$1306,3,0)</f>
        <v>YOUSUF.KHAN</v>
      </c>
    </row>
    <row r="815" spans="1:22">
      <c r="A815" s="91">
        <v>814</v>
      </c>
      <c r="B815" s="91" t="s">
        <v>39</v>
      </c>
      <c r="C815" s="93" t="s">
        <v>6889</v>
      </c>
      <c r="D815" s="93" t="s">
        <v>682</v>
      </c>
      <c r="E815" s="93" t="s">
        <v>6890</v>
      </c>
      <c r="F815" s="93" t="s">
        <v>6891</v>
      </c>
      <c r="G815" s="93" t="s">
        <v>4</v>
      </c>
      <c r="H815" s="93" t="s">
        <v>6892</v>
      </c>
      <c r="I815" s="92" t="s">
        <v>6893</v>
      </c>
      <c r="J815" s="93"/>
      <c r="K815" s="93"/>
      <c r="L815" s="93" t="s">
        <v>6894</v>
      </c>
      <c r="M815" s="93" t="s">
        <v>6895</v>
      </c>
      <c r="N815" s="93" t="s">
        <v>666</v>
      </c>
      <c r="O815" s="93" t="s">
        <v>1055</v>
      </c>
      <c r="P815" s="93" t="s">
        <v>153</v>
      </c>
      <c r="Q815" s="93" t="s">
        <v>6896</v>
      </c>
      <c r="R815" s="93" t="s">
        <v>6</v>
      </c>
      <c r="S815" s="93">
        <v>269620</v>
      </c>
      <c r="T815" s="90" t="s">
        <v>41</v>
      </c>
      <c r="U815" s="90" t="str">
        <f>VLOOKUP(I815,'[1]Removal Report'!$G$2:$I$1306,2,0)</f>
        <v>6-Jan-2026</v>
      </c>
      <c r="V815" s="90" t="str">
        <f>VLOOKUP(I815,'[1]Removal Report'!$G$2:$I$1306,3,0)</f>
        <v>YOUSUF.KHAN</v>
      </c>
    </row>
    <row r="816" spans="1:22">
      <c r="A816" s="91">
        <v>815</v>
      </c>
      <c r="B816" s="91" t="s">
        <v>39</v>
      </c>
      <c r="C816" s="93" t="s">
        <v>6897</v>
      </c>
      <c r="D816" s="93" t="s">
        <v>659</v>
      </c>
      <c r="E816" s="93" t="s">
        <v>6898</v>
      </c>
      <c r="F816" s="93" t="s">
        <v>6899</v>
      </c>
      <c r="G816" s="93" t="s">
        <v>10</v>
      </c>
      <c r="H816" s="93">
        <v>317840</v>
      </c>
      <c r="I816" s="92" t="s">
        <v>10512</v>
      </c>
      <c r="J816" s="93"/>
      <c r="K816" s="93"/>
      <c r="L816" s="93" t="s">
        <v>6900</v>
      </c>
      <c r="M816" s="93" t="s">
        <v>6901</v>
      </c>
      <c r="N816" s="93" t="s">
        <v>666</v>
      </c>
      <c r="O816" s="93" t="s">
        <v>4177</v>
      </c>
      <c r="P816" s="93" t="s">
        <v>153</v>
      </c>
      <c r="Q816" s="93" t="s">
        <v>6902</v>
      </c>
      <c r="R816" s="93" t="s">
        <v>6</v>
      </c>
      <c r="S816" s="93">
        <v>311348</v>
      </c>
      <c r="T816" s="90" t="s">
        <v>41</v>
      </c>
      <c r="U816" s="90" t="str">
        <f>VLOOKUP(I816,'[1]Removal Report'!$G$2:$I$1306,2,0)</f>
        <v>1-Jan-2026</v>
      </c>
      <c r="V816" s="90" t="str">
        <f>VLOOKUP(I816,'[1]Removal Report'!$G$2:$I$1306,3,0)</f>
        <v>YOUSUF.KHAN</v>
      </c>
    </row>
    <row r="817" spans="1:22">
      <c r="A817" s="91">
        <v>816</v>
      </c>
      <c r="B817" s="91" t="s">
        <v>39</v>
      </c>
      <c r="C817" s="93" t="s">
        <v>6903</v>
      </c>
      <c r="D817" s="93" t="s">
        <v>777</v>
      </c>
      <c r="E817" s="93" t="s">
        <v>6904</v>
      </c>
      <c r="F817" s="93" t="s">
        <v>6905</v>
      </c>
      <c r="G817" s="93" t="s">
        <v>7</v>
      </c>
      <c r="H817" s="93">
        <v>506362</v>
      </c>
      <c r="I817" s="92" t="s">
        <v>10513</v>
      </c>
      <c r="J817" s="93"/>
      <c r="K817" s="93"/>
      <c r="L817" s="93" t="s">
        <v>6906</v>
      </c>
      <c r="M817" s="93" t="s">
        <v>6907</v>
      </c>
      <c r="N817" s="93" t="s">
        <v>1439</v>
      </c>
      <c r="O817" s="93" t="s">
        <v>1055</v>
      </c>
      <c r="P817" s="93" t="s">
        <v>153</v>
      </c>
      <c r="Q817" s="93" t="s">
        <v>6908</v>
      </c>
      <c r="R817" s="93" t="s">
        <v>6</v>
      </c>
      <c r="S817" s="93">
        <v>265993</v>
      </c>
      <c r="T817" s="90" t="s">
        <v>41</v>
      </c>
      <c r="U817" s="90" t="str">
        <f>VLOOKUP(I817,'[1]Removal Report'!$G$2:$I$1306,2,0)</f>
        <v>6-Jan-2026</v>
      </c>
      <c r="V817" s="90" t="str">
        <f>VLOOKUP(I817,'[1]Removal Report'!$G$2:$I$1306,3,0)</f>
        <v>YOUSUF.KHAN</v>
      </c>
    </row>
    <row r="818" spans="1:22">
      <c r="A818" s="91">
        <v>817</v>
      </c>
      <c r="B818" s="91" t="s">
        <v>39</v>
      </c>
      <c r="C818" s="93" t="s">
        <v>6909</v>
      </c>
      <c r="D818" s="93" t="s">
        <v>671</v>
      </c>
      <c r="E818" s="93" t="s">
        <v>6910</v>
      </c>
      <c r="F818" s="93" t="s">
        <v>6911</v>
      </c>
      <c r="G818" s="93" t="s">
        <v>4</v>
      </c>
      <c r="H818" s="93" t="s">
        <v>6912</v>
      </c>
      <c r="I818" s="92" t="s">
        <v>6913</v>
      </c>
      <c r="J818" s="93"/>
      <c r="K818" s="93"/>
      <c r="L818" s="93" t="s">
        <v>4054</v>
      </c>
      <c r="M818" s="93" t="s">
        <v>6914</v>
      </c>
      <c r="N818" s="93" t="s">
        <v>666</v>
      </c>
      <c r="O818" s="93" t="s">
        <v>4145</v>
      </c>
      <c r="P818" s="93" t="s">
        <v>153</v>
      </c>
      <c r="Q818" s="93" t="s">
        <v>6915</v>
      </c>
      <c r="R818" s="93" t="s">
        <v>6</v>
      </c>
      <c r="S818" s="93">
        <v>232867</v>
      </c>
      <c r="T818" s="90" t="s">
        <v>41</v>
      </c>
      <c r="U818" s="90" t="str">
        <f>VLOOKUP(I818,'[1]Removal Report'!$G$2:$I$1306,2,0)</f>
        <v>1-Jan-2026</v>
      </c>
      <c r="V818" s="90" t="str">
        <f>VLOOKUP(I818,'[1]Removal Report'!$G$2:$I$1306,3,0)</f>
        <v>YOUSUF.KHAN</v>
      </c>
    </row>
    <row r="819" spans="1:22">
      <c r="A819" s="91">
        <v>818</v>
      </c>
      <c r="B819" s="91" t="s">
        <v>39</v>
      </c>
      <c r="C819" s="93" t="s">
        <v>6916</v>
      </c>
      <c r="D819" s="93" t="s">
        <v>682</v>
      </c>
      <c r="E819" s="93" t="s">
        <v>6917</v>
      </c>
      <c r="F819" s="93" t="s">
        <v>6918</v>
      </c>
      <c r="G819" s="93" t="s">
        <v>4</v>
      </c>
      <c r="H819" s="93" t="s">
        <v>6919</v>
      </c>
      <c r="I819" s="92" t="s">
        <v>10514</v>
      </c>
      <c r="J819" s="93"/>
      <c r="K819" s="93"/>
      <c r="L819" s="93" t="s">
        <v>6920</v>
      </c>
      <c r="M819" s="93" t="s">
        <v>6921</v>
      </c>
      <c r="N819" s="93" t="s">
        <v>1184</v>
      </c>
      <c r="O819" s="93" t="s">
        <v>1055</v>
      </c>
      <c r="P819" s="93" t="s">
        <v>153</v>
      </c>
      <c r="Q819" s="93" t="s">
        <v>6922</v>
      </c>
      <c r="R819" s="93" t="s">
        <v>6</v>
      </c>
      <c r="S819" s="93">
        <v>272432</v>
      </c>
      <c r="T819" s="90" t="s">
        <v>41</v>
      </c>
      <c r="U819" s="90" t="str">
        <f>VLOOKUP(I819,'[1]Removal Report'!$G$2:$I$1306,2,0)</f>
        <v>9-Jan-2026</v>
      </c>
      <c r="V819" s="90" t="str">
        <f>VLOOKUP(I819,'[1]Removal Report'!$G$2:$I$1306,3,0)</f>
        <v>YOUSUF.KHAN</v>
      </c>
    </row>
    <row r="820" spans="1:22">
      <c r="A820" s="91">
        <v>819</v>
      </c>
      <c r="B820" s="91" t="s">
        <v>39</v>
      </c>
      <c r="C820" s="93" t="s">
        <v>6923</v>
      </c>
      <c r="D820" s="93" t="s">
        <v>682</v>
      </c>
      <c r="E820" s="93" t="s">
        <v>6924</v>
      </c>
      <c r="F820" s="93" t="s">
        <v>6925</v>
      </c>
      <c r="G820" s="93" t="s">
        <v>18</v>
      </c>
      <c r="H820" s="93" t="s">
        <v>6926</v>
      </c>
      <c r="I820" s="92" t="s">
        <v>6927</v>
      </c>
      <c r="J820" s="93"/>
      <c r="K820" s="93"/>
      <c r="L820" s="93" t="s">
        <v>6928</v>
      </c>
      <c r="M820" s="93" t="s">
        <v>6929</v>
      </c>
      <c r="N820" s="93" t="s">
        <v>893</v>
      </c>
      <c r="O820" s="93" t="s">
        <v>1149</v>
      </c>
      <c r="P820" s="93" t="s">
        <v>153</v>
      </c>
      <c r="Q820" s="93" t="s">
        <v>6930</v>
      </c>
      <c r="R820" s="93" t="s">
        <v>6</v>
      </c>
      <c r="S820" s="93">
        <v>286442</v>
      </c>
      <c r="T820" s="90" t="s">
        <v>41</v>
      </c>
      <c r="U820" s="90" t="str">
        <f>VLOOKUP(I820,'[1]Removal Report'!$G$2:$I$1306,2,0)</f>
        <v>30-Jan-2026</v>
      </c>
      <c r="V820" s="90" t="str">
        <f>VLOOKUP(I820,'[1]Removal Report'!$G$2:$I$1306,3,0)</f>
        <v>YOUSUF.KHAN</v>
      </c>
    </row>
    <row r="821" spans="1:22">
      <c r="A821" s="91">
        <v>820</v>
      </c>
      <c r="B821" s="91" t="s">
        <v>39</v>
      </c>
      <c r="C821" s="93" t="s">
        <v>6931</v>
      </c>
      <c r="D821" s="93" t="s">
        <v>671</v>
      </c>
      <c r="E821" s="93" t="s">
        <v>6932</v>
      </c>
      <c r="F821" s="93" t="s">
        <v>6933</v>
      </c>
      <c r="G821" s="93" t="s">
        <v>10</v>
      </c>
      <c r="H821" s="93" t="s">
        <v>6934</v>
      </c>
      <c r="I821" s="92" t="s">
        <v>10515</v>
      </c>
      <c r="J821" s="93"/>
      <c r="K821" s="93"/>
      <c r="L821" s="93" t="s">
        <v>6935</v>
      </c>
      <c r="M821" s="93" t="s">
        <v>6936</v>
      </c>
      <c r="N821" s="93" t="s">
        <v>2408</v>
      </c>
      <c r="O821" s="93" t="s">
        <v>1055</v>
      </c>
      <c r="P821" s="93" t="s">
        <v>153</v>
      </c>
      <c r="Q821" s="93" t="s">
        <v>6937</v>
      </c>
      <c r="R821" s="93" t="s">
        <v>6</v>
      </c>
      <c r="S821" s="93">
        <v>290110</v>
      </c>
      <c r="T821" s="90" t="s">
        <v>41</v>
      </c>
      <c r="U821" s="90" t="str">
        <f>VLOOKUP(I821,'[1]Removal Report'!$G$2:$I$1306,2,0)</f>
        <v>28-Jan-2026</v>
      </c>
      <c r="V821" s="90" t="str">
        <f>VLOOKUP(I821,'[1]Removal Report'!$G$2:$I$1306,3,0)</f>
        <v>YOUSUF.KHAN</v>
      </c>
    </row>
    <row r="822" spans="1:22">
      <c r="A822" s="91">
        <v>821</v>
      </c>
      <c r="B822" s="91" t="s">
        <v>39</v>
      </c>
      <c r="C822" s="93" t="s">
        <v>6938</v>
      </c>
      <c r="D822" s="93" t="s">
        <v>671</v>
      </c>
      <c r="E822" s="93" t="s">
        <v>6939</v>
      </c>
      <c r="F822" s="93" t="s">
        <v>6940</v>
      </c>
      <c r="G822" s="93" t="s">
        <v>10</v>
      </c>
      <c r="H822" s="93">
        <v>164091</v>
      </c>
      <c r="I822" s="92" t="s">
        <v>10516</v>
      </c>
      <c r="J822" s="93"/>
      <c r="K822" s="93"/>
      <c r="L822" s="93" t="s">
        <v>6941</v>
      </c>
      <c r="M822" s="93" t="s">
        <v>6942</v>
      </c>
      <c r="N822" s="93" t="s">
        <v>1024</v>
      </c>
      <c r="O822" s="93" t="s">
        <v>1786</v>
      </c>
      <c r="P822" s="93" t="s">
        <v>153</v>
      </c>
      <c r="Q822" s="93" t="s">
        <v>6943</v>
      </c>
      <c r="R822" s="93" t="s">
        <v>6</v>
      </c>
      <c r="S822" s="93">
        <v>202551</v>
      </c>
      <c r="T822" s="90" t="s">
        <v>41</v>
      </c>
      <c r="U822" s="90" t="str">
        <f>VLOOKUP(I822,'[1]Removal Report'!$G$2:$I$1306,2,0)</f>
        <v>1-Jan-2026</v>
      </c>
      <c r="V822" s="90" t="str">
        <f>VLOOKUP(I822,'[1]Removal Report'!$G$2:$I$1306,3,0)</f>
        <v>YOUSUF.KHAN</v>
      </c>
    </row>
    <row r="823" spans="1:22">
      <c r="A823" s="91">
        <v>822</v>
      </c>
      <c r="B823" s="91" t="s">
        <v>39</v>
      </c>
      <c r="C823" s="93" t="s">
        <v>6944</v>
      </c>
      <c r="D823" s="93" t="s">
        <v>671</v>
      </c>
      <c r="E823" s="93" t="s">
        <v>6945</v>
      </c>
      <c r="F823" s="93" t="s">
        <v>215</v>
      </c>
      <c r="G823" s="93" t="s">
        <v>10</v>
      </c>
      <c r="H823" s="93" t="s">
        <v>6946</v>
      </c>
      <c r="I823" s="92" t="s">
        <v>6947</v>
      </c>
      <c r="J823" s="93"/>
      <c r="K823" s="93"/>
      <c r="L823" s="93" t="s">
        <v>6948</v>
      </c>
      <c r="M823" s="93" t="s">
        <v>6949</v>
      </c>
      <c r="N823" s="93" t="s">
        <v>764</v>
      </c>
      <c r="O823" s="93" t="s">
        <v>1055</v>
      </c>
      <c r="P823" s="93" t="s">
        <v>153</v>
      </c>
      <c r="Q823" s="93" t="s">
        <v>6950</v>
      </c>
      <c r="R823" s="93" t="s">
        <v>6</v>
      </c>
      <c r="S823" s="93">
        <v>216490</v>
      </c>
      <c r="T823" s="90" t="s">
        <v>41</v>
      </c>
      <c r="U823" s="90" t="str">
        <f>VLOOKUP(I823,'[1]Removal Report'!$G$2:$I$1306,2,0)</f>
        <v>5-Jan-2026</v>
      </c>
      <c r="V823" s="90" t="str">
        <f>VLOOKUP(I823,'[1]Removal Report'!$G$2:$I$1306,3,0)</f>
        <v>YOUSUF.KHAN</v>
      </c>
    </row>
    <row r="824" spans="1:22">
      <c r="A824" s="91">
        <v>823</v>
      </c>
      <c r="B824" s="91" t="s">
        <v>39</v>
      </c>
      <c r="C824" s="93" t="s">
        <v>6951</v>
      </c>
      <c r="D824" s="93" t="s">
        <v>671</v>
      </c>
      <c r="E824" s="93" t="s">
        <v>6952</v>
      </c>
      <c r="F824" s="93" t="s">
        <v>6953</v>
      </c>
      <c r="G824" s="93" t="s">
        <v>27</v>
      </c>
      <c r="H824" s="93" t="s">
        <v>6954</v>
      </c>
      <c r="I824" s="92" t="s">
        <v>6955</v>
      </c>
      <c r="J824" s="93"/>
      <c r="K824" s="93"/>
      <c r="L824" s="93" t="s">
        <v>6956</v>
      </c>
      <c r="M824" s="93" t="s">
        <v>6957</v>
      </c>
      <c r="N824" s="93" t="s">
        <v>1776</v>
      </c>
      <c r="O824" s="93" t="s">
        <v>1055</v>
      </c>
      <c r="P824" s="93" t="s">
        <v>153</v>
      </c>
      <c r="Q824" s="93" t="s">
        <v>6958</v>
      </c>
      <c r="R824" s="93" t="s">
        <v>6</v>
      </c>
      <c r="S824" s="93">
        <v>248510</v>
      </c>
      <c r="T824" s="90" t="s">
        <v>41</v>
      </c>
      <c r="U824" s="90" t="str">
        <f>VLOOKUP(I824,'[1]Removal Report'!$G$2:$I$1306,2,0)</f>
        <v>6-Jan-2026</v>
      </c>
      <c r="V824" s="90" t="str">
        <f>VLOOKUP(I824,'[1]Removal Report'!$G$2:$I$1306,3,0)</f>
        <v>YOUSUF.KHAN</v>
      </c>
    </row>
    <row r="825" spans="1:22">
      <c r="A825" s="91">
        <v>824</v>
      </c>
      <c r="B825" s="91" t="s">
        <v>39</v>
      </c>
      <c r="C825" s="93" t="s">
        <v>6959</v>
      </c>
      <c r="D825" s="93" t="s">
        <v>671</v>
      </c>
      <c r="E825" s="93" t="s">
        <v>6960</v>
      </c>
      <c r="F825" s="93" t="s">
        <v>6961</v>
      </c>
      <c r="G825" s="93" t="s">
        <v>18</v>
      </c>
      <c r="H825" s="93" t="s">
        <v>6962</v>
      </c>
      <c r="I825" s="92" t="s">
        <v>6963</v>
      </c>
      <c r="J825" s="93"/>
      <c r="K825" s="93"/>
      <c r="L825" s="93" t="s">
        <v>6964</v>
      </c>
      <c r="M825" s="93" t="s">
        <v>6965</v>
      </c>
      <c r="N825" s="93" t="s">
        <v>1734</v>
      </c>
      <c r="O825" s="93" t="s">
        <v>1055</v>
      </c>
      <c r="P825" s="93" t="s">
        <v>153</v>
      </c>
      <c r="Q825" s="93" t="s">
        <v>6966</v>
      </c>
      <c r="R825" s="93" t="s">
        <v>6</v>
      </c>
      <c r="S825" s="93">
        <v>281362</v>
      </c>
      <c r="T825" s="90" t="s">
        <v>41</v>
      </c>
      <c r="U825" s="90" t="str">
        <f>VLOOKUP(I825,'[1]Removal Report'!$G$2:$I$1306,2,0)</f>
        <v>6-Jan-2026</v>
      </c>
      <c r="V825" s="90" t="str">
        <f>VLOOKUP(I825,'[1]Removal Report'!$G$2:$I$1306,3,0)</f>
        <v>YOUSUF.KHAN</v>
      </c>
    </row>
    <row r="826" spans="1:22">
      <c r="A826" s="91">
        <v>825</v>
      </c>
      <c r="B826" s="91" t="s">
        <v>39</v>
      </c>
      <c r="C826" s="93" t="s">
        <v>6967</v>
      </c>
      <c r="D826" s="93" t="s">
        <v>682</v>
      </c>
      <c r="E826" s="93" t="s">
        <v>6968</v>
      </c>
      <c r="F826" s="93" t="s">
        <v>6969</v>
      </c>
      <c r="G826" s="93" t="s">
        <v>10</v>
      </c>
      <c r="H826" s="93">
        <v>117082</v>
      </c>
      <c r="I826" s="92" t="s">
        <v>6970</v>
      </c>
      <c r="J826" s="93"/>
      <c r="K826" s="93"/>
      <c r="L826" s="93" t="s">
        <v>6971</v>
      </c>
      <c r="M826" s="93" t="s">
        <v>6972</v>
      </c>
      <c r="N826" s="93" t="s">
        <v>666</v>
      </c>
      <c r="O826" s="93" t="s">
        <v>1055</v>
      </c>
      <c r="P826" s="93" t="s">
        <v>153</v>
      </c>
      <c r="Q826" s="93" t="s">
        <v>6973</v>
      </c>
      <c r="R826" s="93" t="s">
        <v>6</v>
      </c>
      <c r="S826" s="93">
        <v>353911</v>
      </c>
      <c r="T826" s="90" t="s">
        <v>41</v>
      </c>
      <c r="U826" s="90" t="str">
        <f>VLOOKUP(I826,'[1]Removal Report'!$G$2:$I$1306,2,0)</f>
        <v>5-Jan-2026</v>
      </c>
      <c r="V826" s="90" t="str">
        <f>VLOOKUP(I826,'[1]Removal Report'!$G$2:$I$1306,3,0)</f>
        <v>YOUSUF.KHAN</v>
      </c>
    </row>
    <row r="827" spans="1:22">
      <c r="A827" s="91">
        <v>826</v>
      </c>
      <c r="B827" s="91" t="s">
        <v>39</v>
      </c>
      <c r="C827" s="93" t="s">
        <v>6974</v>
      </c>
      <c r="D827" s="93" t="s">
        <v>855</v>
      </c>
      <c r="E827" s="93" t="s">
        <v>6975</v>
      </c>
      <c r="F827" s="93" t="s">
        <v>6976</v>
      </c>
      <c r="G827" s="93" t="s">
        <v>4</v>
      </c>
      <c r="H827" s="93" t="s">
        <v>6977</v>
      </c>
      <c r="I827" s="92" t="s">
        <v>6978</v>
      </c>
      <c r="J827" s="93"/>
      <c r="K827" s="93"/>
      <c r="L827" s="93" t="s">
        <v>229</v>
      </c>
      <c r="M827" s="93" t="s">
        <v>6979</v>
      </c>
      <c r="N827" s="93" t="s">
        <v>1439</v>
      </c>
      <c r="O827" s="93" t="s">
        <v>1055</v>
      </c>
      <c r="P827" s="93" t="s">
        <v>157</v>
      </c>
      <c r="Q827" s="93" t="s">
        <v>6980</v>
      </c>
      <c r="R827" s="93" t="s">
        <v>6</v>
      </c>
      <c r="S827" s="93">
        <v>200711</v>
      </c>
      <c r="T827" s="90" t="s">
        <v>41</v>
      </c>
      <c r="U827" s="90" t="str">
        <f>VLOOKUP(I827,'[1]Removal Report'!$G$2:$I$1306,2,0)</f>
        <v>23-Jan-2026</v>
      </c>
      <c r="V827" s="90" t="str">
        <f>VLOOKUP(I827,'[1]Removal Report'!$G$2:$I$1306,3,0)</f>
        <v>YOUSUF.KHAN</v>
      </c>
    </row>
    <row r="828" spans="1:22">
      <c r="A828" s="91">
        <v>827</v>
      </c>
      <c r="B828" s="91" t="s">
        <v>39</v>
      </c>
      <c r="C828" s="93" t="s">
        <v>6981</v>
      </c>
      <c r="D828" s="93" t="s">
        <v>682</v>
      </c>
      <c r="E828" s="93" t="s">
        <v>6982</v>
      </c>
      <c r="F828" s="93" t="s">
        <v>6983</v>
      </c>
      <c r="G828" s="93" t="s">
        <v>18</v>
      </c>
      <c r="H828" s="93" t="s">
        <v>6984</v>
      </c>
      <c r="I828" s="92" t="s">
        <v>6985</v>
      </c>
      <c r="J828" s="93"/>
      <c r="K828" s="93"/>
      <c r="L828" s="93" t="s">
        <v>6986</v>
      </c>
      <c r="M828" s="93" t="s">
        <v>6987</v>
      </c>
      <c r="N828" s="93" t="s">
        <v>666</v>
      </c>
      <c r="O828" s="93" t="s">
        <v>1055</v>
      </c>
      <c r="P828" s="93" t="s">
        <v>153</v>
      </c>
      <c r="Q828" s="93" t="s">
        <v>6988</v>
      </c>
      <c r="R828" s="93" t="s">
        <v>6</v>
      </c>
      <c r="S828" s="93">
        <v>284198</v>
      </c>
      <c r="T828" s="90" t="s">
        <v>41</v>
      </c>
      <c r="U828" s="90" t="str">
        <f>VLOOKUP(I828,'[1]Removal Report'!$G$2:$I$1306,2,0)</f>
        <v>28-Jan-2026</v>
      </c>
      <c r="V828" s="90" t="str">
        <f>VLOOKUP(I828,'[1]Removal Report'!$G$2:$I$1306,3,0)</f>
        <v>YOUSUF.KHAN</v>
      </c>
    </row>
    <row r="829" spans="1:22">
      <c r="A829" s="91">
        <v>828</v>
      </c>
      <c r="B829" s="91" t="s">
        <v>39</v>
      </c>
      <c r="C829" s="93" t="s">
        <v>6989</v>
      </c>
      <c r="D829" s="93" t="s">
        <v>671</v>
      </c>
      <c r="E829" s="93" t="s">
        <v>6990</v>
      </c>
      <c r="F829" s="93" t="s">
        <v>6991</v>
      </c>
      <c r="G829" s="93" t="s">
        <v>18</v>
      </c>
      <c r="H829" s="93">
        <v>79799802</v>
      </c>
      <c r="I829" s="92" t="s">
        <v>6992</v>
      </c>
      <c r="J829" s="93"/>
      <c r="K829" s="93"/>
      <c r="L829" s="93" t="s">
        <v>3718</v>
      </c>
      <c r="M829" s="93" t="s">
        <v>6993</v>
      </c>
      <c r="N829" s="93" t="s">
        <v>764</v>
      </c>
      <c r="O829" s="93" t="s">
        <v>1149</v>
      </c>
      <c r="P829" s="93" t="s">
        <v>153</v>
      </c>
      <c r="Q829" s="93" t="s">
        <v>6994</v>
      </c>
      <c r="R829" s="93" t="s">
        <v>6</v>
      </c>
      <c r="S829" s="93">
        <v>199846</v>
      </c>
      <c r="T829" s="90" t="s">
        <v>41</v>
      </c>
      <c r="U829" s="90" t="str">
        <f>VLOOKUP(I829,'[1]Removal Report'!$G$2:$I$1306,2,0)</f>
        <v>16-Jan-2026</v>
      </c>
      <c r="V829" s="90" t="str">
        <f>VLOOKUP(I829,'[1]Removal Report'!$G$2:$I$1306,3,0)</f>
        <v>YOUSUF.KHAN</v>
      </c>
    </row>
    <row r="830" spans="1:22">
      <c r="A830" s="91">
        <v>829</v>
      </c>
      <c r="B830" s="91" t="s">
        <v>39</v>
      </c>
      <c r="C830" s="93" t="s">
        <v>6995</v>
      </c>
      <c r="D830" s="93" t="s">
        <v>671</v>
      </c>
      <c r="E830" s="93" t="s">
        <v>6996</v>
      </c>
      <c r="F830" s="93" t="s">
        <v>6997</v>
      </c>
      <c r="G830" s="93" t="s">
        <v>10</v>
      </c>
      <c r="H830" s="93">
        <v>204054</v>
      </c>
      <c r="I830" s="92" t="s">
        <v>10517</v>
      </c>
      <c r="J830" s="93"/>
      <c r="K830" s="93"/>
      <c r="L830" s="93" t="s">
        <v>4589</v>
      </c>
      <c r="M830" s="93" t="s">
        <v>6998</v>
      </c>
      <c r="N830" s="93" t="s">
        <v>1796</v>
      </c>
      <c r="O830" s="93" t="s">
        <v>1149</v>
      </c>
      <c r="P830" s="93" t="s">
        <v>153</v>
      </c>
      <c r="Q830" s="93" t="s">
        <v>6999</v>
      </c>
      <c r="R830" s="93" t="s">
        <v>6</v>
      </c>
      <c r="S830" s="93">
        <v>199033</v>
      </c>
      <c r="T830" s="90" t="s">
        <v>41</v>
      </c>
      <c r="U830" s="90" t="str">
        <f>VLOOKUP(I830,'[1]Removal Report'!$G$2:$I$1306,2,0)</f>
        <v>15-Jan-2026</v>
      </c>
      <c r="V830" s="90" t="str">
        <f>VLOOKUP(I830,'[1]Removal Report'!$G$2:$I$1306,3,0)</f>
        <v>YOUSUF.KHAN</v>
      </c>
    </row>
    <row r="831" spans="1:22">
      <c r="A831" s="91">
        <v>830</v>
      </c>
      <c r="B831" s="91" t="s">
        <v>39</v>
      </c>
      <c r="C831" s="93" t="s">
        <v>7000</v>
      </c>
      <c r="D831" s="93" t="s">
        <v>682</v>
      </c>
      <c r="E831" s="93" t="s">
        <v>7001</v>
      </c>
      <c r="F831" s="93" t="s">
        <v>7002</v>
      </c>
      <c r="G831" s="93" t="s">
        <v>18</v>
      </c>
      <c r="H831" s="93" t="s">
        <v>7003</v>
      </c>
      <c r="I831" s="92" t="s">
        <v>7004</v>
      </c>
      <c r="J831" s="93"/>
      <c r="K831" s="93"/>
      <c r="L831" s="93" t="s">
        <v>7005</v>
      </c>
      <c r="M831" s="93" t="s">
        <v>7006</v>
      </c>
      <c r="N831" s="93" t="s">
        <v>666</v>
      </c>
      <c r="O831" s="93" t="s">
        <v>1055</v>
      </c>
      <c r="P831" s="93" t="s">
        <v>153</v>
      </c>
      <c r="Q831" s="93" t="s">
        <v>7007</v>
      </c>
      <c r="R831" s="93" t="s">
        <v>6</v>
      </c>
      <c r="S831" s="93">
        <v>285335</v>
      </c>
      <c r="T831" s="90" t="s">
        <v>41</v>
      </c>
      <c r="U831" s="90" t="str">
        <f>VLOOKUP(I831,'[1]Removal Report'!$G$2:$I$1306,2,0)</f>
        <v>12-Jan-2026</v>
      </c>
      <c r="V831" s="90" t="str">
        <f>VLOOKUP(I831,'[1]Removal Report'!$G$2:$I$1306,3,0)</f>
        <v>YOUSUF.KHAN</v>
      </c>
    </row>
    <row r="832" spans="1:22">
      <c r="A832" s="91">
        <v>831</v>
      </c>
      <c r="B832" s="91" t="s">
        <v>39</v>
      </c>
      <c r="C832" s="93" t="s">
        <v>7008</v>
      </c>
      <c r="D832" s="93" t="s">
        <v>659</v>
      </c>
      <c r="E832" s="93" t="s">
        <v>7009</v>
      </c>
      <c r="F832" s="93" t="s">
        <v>7010</v>
      </c>
      <c r="G832" s="93" t="s">
        <v>10</v>
      </c>
      <c r="H832" s="93" t="s">
        <v>7011</v>
      </c>
      <c r="I832" s="92" t="s">
        <v>7009</v>
      </c>
      <c r="J832" s="93"/>
      <c r="K832" s="93"/>
      <c r="L832" s="93" t="s">
        <v>7012</v>
      </c>
      <c r="M832" s="93" t="s">
        <v>7013</v>
      </c>
      <c r="N832" s="93" t="s">
        <v>666</v>
      </c>
      <c r="O832" s="93" t="s">
        <v>1055</v>
      </c>
      <c r="P832" s="93" t="s">
        <v>153</v>
      </c>
      <c r="Q832" s="93" t="s">
        <v>7014</v>
      </c>
      <c r="R832" s="93" t="s">
        <v>6</v>
      </c>
      <c r="S832" s="93">
        <v>327306</v>
      </c>
      <c r="T832" s="90" t="s">
        <v>41</v>
      </c>
      <c r="U832" s="90" t="str">
        <f>VLOOKUP(I832,'[1]Removal Report'!$G$2:$I$1306,2,0)</f>
        <v>13-Jan-2026</v>
      </c>
      <c r="V832" s="90" t="str">
        <f>VLOOKUP(I832,'[1]Removal Report'!$G$2:$I$1306,3,0)</f>
        <v>YOUSUF.KHAN</v>
      </c>
    </row>
    <row r="833" spans="1:22">
      <c r="A833" s="91">
        <v>832</v>
      </c>
      <c r="B833" s="91" t="s">
        <v>39</v>
      </c>
      <c r="C833" s="93" t="s">
        <v>7015</v>
      </c>
      <c r="D833" s="93" t="s">
        <v>671</v>
      </c>
      <c r="E833" s="93" t="s">
        <v>7016</v>
      </c>
      <c r="F833" s="93" t="s">
        <v>7017</v>
      </c>
      <c r="G833" s="93" t="s">
        <v>4</v>
      </c>
      <c r="H833" s="93" t="s">
        <v>7018</v>
      </c>
      <c r="I833" s="92" t="s">
        <v>10518</v>
      </c>
      <c r="J833" s="93"/>
      <c r="K833" s="93"/>
      <c r="L833" s="93" t="s">
        <v>7019</v>
      </c>
      <c r="M833" s="93" t="s">
        <v>7020</v>
      </c>
      <c r="N833" s="93" t="s">
        <v>666</v>
      </c>
      <c r="O833" s="93" t="s">
        <v>1055</v>
      </c>
      <c r="P833" s="93" t="s">
        <v>153</v>
      </c>
      <c r="Q833" s="93" t="s">
        <v>7021</v>
      </c>
      <c r="R833" s="93" t="s">
        <v>6</v>
      </c>
      <c r="S833" s="93">
        <v>279533</v>
      </c>
      <c r="T833" s="90" t="s">
        <v>41</v>
      </c>
      <c r="U833" s="90" t="str">
        <f>VLOOKUP(I833,'[1]Removal Report'!$G$2:$I$1306,2,0)</f>
        <v>28-Jan-2026</v>
      </c>
      <c r="V833" s="90" t="str">
        <f>VLOOKUP(I833,'[1]Removal Report'!$G$2:$I$1306,3,0)</f>
        <v>YOUSUF.KHAN</v>
      </c>
    </row>
    <row r="834" spans="1:22">
      <c r="A834" s="91">
        <v>833</v>
      </c>
      <c r="B834" s="91" t="s">
        <v>39</v>
      </c>
      <c r="C834" s="93" t="s">
        <v>7022</v>
      </c>
      <c r="D834" s="93" t="s">
        <v>659</v>
      </c>
      <c r="E834" s="93" t="s">
        <v>7023</v>
      </c>
      <c r="F834" s="93" t="s">
        <v>102</v>
      </c>
      <c r="G834" s="93" t="s">
        <v>10</v>
      </c>
      <c r="H834" s="93" t="s">
        <v>7024</v>
      </c>
      <c r="I834" s="92" t="s">
        <v>7025</v>
      </c>
      <c r="J834" s="93"/>
      <c r="K834" s="93"/>
      <c r="L834" s="93" t="s">
        <v>7026</v>
      </c>
      <c r="M834" s="93" t="s">
        <v>7027</v>
      </c>
      <c r="N834" s="93" t="s">
        <v>666</v>
      </c>
      <c r="O834" s="93" t="s">
        <v>1055</v>
      </c>
      <c r="P834" s="93" t="s">
        <v>153</v>
      </c>
      <c r="Q834" s="93" t="s">
        <v>7028</v>
      </c>
      <c r="R834" s="93" t="s">
        <v>6</v>
      </c>
      <c r="S834" s="93">
        <v>278281</v>
      </c>
      <c r="T834" s="90" t="s">
        <v>41</v>
      </c>
      <c r="U834" s="90" t="str">
        <f>VLOOKUP(I834,'[1]Removal Report'!$G$2:$I$1306,2,0)</f>
        <v>14-Jan-2026</v>
      </c>
      <c r="V834" s="90" t="str">
        <f>VLOOKUP(I834,'[1]Removal Report'!$G$2:$I$1306,3,0)</f>
        <v>YOUSUF.KHAN</v>
      </c>
    </row>
    <row r="835" spans="1:22">
      <c r="A835" s="91">
        <v>834</v>
      </c>
      <c r="B835" s="91" t="s">
        <v>39</v>
      </c>
      <c r="C835" s="93" t="s">
        <v>7029</v>
      </c>
      <c r="D835" s="93" t="s">
        <v>671</v>
      </c>
      <c r="E835" s="93" t="s">
        <v>7030</v>
      </c>
      <c r="F835" s="93" t="s">
        <v>7031</v>
      </c>
      <c r="G835" s="93" t="s">
        <v>32</v>
      </c>
      <c r="H835" s="93" t="s">
        <v>7032</v>
      </c>
      <c r="I835" s="92" t="s">
        <v>7033</v>
      </c>
      <c r="J835" s="93"/>
      <c r="K835" s="93"/>
      <c r="L835" s="93" t="s">
        <v>5746</v>
      </c>
      <c r="M835" s="93" t="s">
        <v>7034</v>
      </c>
      <c r="N835" s="93" t="s">
        <v>666</v>
      </c>
      <c r="O835" s="93" t="s">
        <v>1055</v>
      </c>
      <c r="P835" s="93" t="s">
        <v>153</v>
      </c>
      <c r="Q835" s="93" t="s">
        <v>7035</v>
      </c>
      <c r="R835" s="93" t="s">
        <v>6</v>
      </c>
      <c r="S835" s="93">
        <v>142085</v>
      </c>
      <c r="T835" s="90" t="s">
        <v>41</v>
      </c>
      <c r="U835" s="90" t="str">
        <f>VLOOKUP(I835,'[1]Removal Report'!$G$2:$I$1306,2,0)</f>
        <v>23-Jan-2026</v>
      </c>
      <c r="V835" s="90" t="str">
        <f>VLOOKUP(I835,'[1]Removal Report'!$G$2:$I$1306,3,0)</f>
        <v>YOUSUF.KHAN</v>
      </c>
    </row>
    <row r="836" spans="1:22">
      <c r="A836" s="91">
        <v>835</v>
      </c>
      <c r="B836" s="91" t="s">
        <v>39</v>
      </c>
      <c r="C836" s="93" t="s">
        <v>7036</v>
      </c>
      <c r="D836" s="93" t="s">
        <v>767</v>
      </c>
      <c r="E836" s="93" t="s">
        <v>7037</v>
      </c>
      <c r="F836" s="93" t="s">
        <v>7038</v>
      </c>
      <c r="G836" s="93" t="s">
        <v>18</v>
      </c>
      <c r="H836" s="93" t="s">
        <v>7039</v>
      </c>
      <c r="I836" s="92" t="s">
        <v>7040</v>
      </c>
      <c r="J836" s="93"/>
      <c r="K836" s="93"/>
      <c r="L836" s="93" t="s">
        <v>7041</v>
      </c>
      <c r="M836" s="93" t="s">
        <v>7042</v>
      </c>
      <c r="N836" s="93" t="s">
        <v>691</v>
      </c>
      <c r="O836" s="93" t="s">
        <v>3506</v>
      </c>
      <c r="P836" s="93" t="s">
        <v>153</v>
      </c>
      <c r="Q836" s="93" t="s">
        <v>7043</v>
      </c>
      <c r="R836" s="93" t="s">
        <v>6</v>
      </c>
      <c r="S836" s="93">
        <v>325158</v>
      </c>
      <c r="T836" s="90" t="s">
        <v>41</v>
      </c>
      <c r="U836" s="90" t="str">
        <f>VLOOKUP(I836,'[1]Removal Report'!$G$2:$I$1306,2,0)</f>
        <v>9-Jan-2026</v>
      </c>
      <c r="V836" s="90" t="str">
        <f>VLOOKUP(I836,'[1]Removal Report'!$G$2:$I$1306,3,0)</f>
        <v>YOUSUF.KHAN</v>
      </c>
    </row>
    <row r="837" spans="1:22">
      <c r="A837" s="91">
        <v>836</v>
      </c>
      <c r="B837" s="91" t="s">
        <v>39</v>
      </c>
      <c r="C837" s="93" t="s">
        <v>7044</v>
      </c>
      <c r="D837" s="93" t="s">
        <v>671</v>
      </c>
      <c r="E837" s="93" t="s">
        <v>7045</v>
      </c>
      <c r="F837" s="93" t="s">
        <v>7046</v>
      </c>
      <c r="G837" s="93" t="s">
        <v>18</v>
      </c>
      <c r="H837" s="93">
        <v>9799432</v>
      </c>
      <c r="I837" s="92" t="s">
        <v>7047</v>
      </c>
      <c r="J837" s="93"/>
      <c r="K837" s="93"/>
      <c r="L837" s="93" t="s">
        <v>6044</v>
      </c>
      <c r="M837" s="93" t="s">
        <v>7048</v>
      </c>
      <c r="N837" s="93" t="s">
        <v>1184</v>
      </c>
      <c r="O837" s="93" t="s">
        <v>1055</v>
      </c>
      <c r="P837" s="93" t="s">
        <v>153</v>
      </c>
      <c r="Q837" s="93" t="s">
        <v>201</v>
      </c>
      <c r="R837" s="93" t="s">
        <v>6</v>
      </c>
      <c r="S837" s="93">
        <v>196499</v>
      </c>
      <c r="T837" s="90" t="s">
        <v>41</v>
      </c>
      <c r="U837" s="90" t="str">
        <f>VLOOKUP(I837,'[1]Removal Report'!$G$2:$I$1306,2,0)</f>
        <v>15-Jan-2026</v>
      </c>
      <c r="V837" s="90" t="str">
        <f>VLOOKUP(I837,'[1]Removal Report'!$G$2:$I$1306,3,0)</f>
        <v>YOUSUF.KHAN</v>
      </c>
    </row>
    <row r="838" spans="1:22">
      <c r="A838" s="91">
        <v>837</v>
      </c>
      <c r="B838" s="91" t="s">
        <v>39</v>
      </c>
      <c r="C838" s="93" t="s">
        <v>7049</v>
      </c>
      <c r="D838" s="93" t="s">
        <v>682</v>
      </c>
      <c r="E838" s="93" t="s">
        <v>7050</v>
      </c>
      <c r="F838" s="93" t="s">
        <v>7051</v>
      </c>
      <c r="G838" s="93" t="s">
        <v>4</v>
      </c>
      <c r="H838" s="93" t="s">
        <v>7052</v>
      </c>
      <c r="I838" s="92" t="s">
        <v>7053</v>
      </c>
      <c r="J838" s="93"/>
      <c r="K838" s="93"/>
      <c r="L838" s="93" t="s">
        <v>5385</v>
      </c>
      <c r="M838" s="93" t="s">
        <v>7054</v>
      </c>
      <c r="N838" s="93" t="s">
        <v>1396</v>
      </c>
      <c r="O838" s="93" t="s">
        <v>1055</v>
      </c>
      <c r="P838" s="93" t="s">
        <v>153</v>
      </c>
      <c r="Q838" s="93" t="s">
        <v>7055</v>
      </c>
      <c r="R838" s="93" t="s">
        <v>6</v>
      </c>
      <c r="S838" s="93">
        <v>328817</v>
      </c>
      <c r="T838" s="90" t="s">
        <v>41</v>
      </c>
      <c r="U838" s="90" t="str">
        <f>VLOOKUP(I838,'[1]Removal Report'!$G$2:$I$1306,2,0)</f>
        <v>30-Jan-2026</v>
      </c>
      <c r="V838" s="90" t="str">
        <f>VLOOKUP(I838,'[1]Removal Report'!$G$2:$I$1306,3,0)</f>
        <v>YOUSUF.KHAN</v>
      </c>
    </row>
    <row r="839" spans="1:22">
      <c r="A839" s="91">
        <v>838</v>
      </c>
      <c r="B839" s="91" t="s">
        <v>39</v>
      </c>
      <c r="C839" s="93" t="s">
        <v>7056</v>
      </c>
      <c r="D839" s="93" t="s">
        <v>671</v>
      </c>
      <c r="E839" s="93" t="s">
        <v>7057</v>
      </c>
      <c r="F839" s="93" t="s">
        <v>7058</v>
      </c>
      <c r="G839" s="93" t="s">
        <v>18</v>
      </c>
      <c r="H839" s="93" t="s">
        <v>7059</v>
      </c>
      <c r="I839" s="92" t="s">
        <v>7060</v>
      </c>
      <c r="J839" s="93"/>
      <c r="K839" s="93"/>
      <c r="L839" s="93" t="s">
        <v>7061</v>
      </c>
      <c r="M839" s="93" t="s">
        <v>7062</v>
      </c>
      <c r="N839" s="93" t="s">
        <v>1510</v>
      </c>
      <c r="O839" s="93" t="s">
        <v>1055</v>
      </c>
      <c r="P839" s="93" t="s">
        <v>153</v>
      </c>
      <c r="Q839" s="93" t="s">
        <v>7063</v>
      </c>
      <c r="R839" s="93" t="s">
        <v>6</v>
      </c>
      <c r="S839" s="93">
        <v>140655</v>
      </c>
      <c r="T839" s="90" t="s">
        <v>41</v>
      </c>
      <c r="U839" s="90" t="str">
        <f>VLOOKUP(I839,'[1]Removal Report'!$G$2:$I$1306,2,0)</f>
        <v>14-Jan-2026</v>
      </c>
      <c r="V839" s="90" t="str">
        <f>VLOOKUP(I839,'[1]Removal Report'!$G$2:$I$1306,3,0)</f>
        <v>YOUSUF.KHAN</v>
      </c>
    </row>
    <row r="840" spans="1:22">
      <c r="A840" s="91">
        <v>839</v>
      </c>
      <c r="B840" s="91" t="s">
        <v>39</v>
      </c>
      <c r="C840" s="93" t="s">
        <v>7064</v>
      </c>
      <c r="D840" s="93" t="s">
        <v>671</v>
      </c>
      <c r="E840" s="93" t="s">
        <v>7065</v>
      </c>
      <c r="F840" s="93" t="s">
        <v>161</v>
      </c>
      <c r="G840" s="93" t="s">
        <v>4</v>
      </c>
      <c r="H840" s="93" t="s">
        <v>7066</v>
      </c>
      <c r="I840" s="92" t="s">
        <v>10519</v>
      </c>
      <c r="J840" s="93"/>
      <c r="K840" s="93"/>
      <c r="L840" s="93" t="s">
        <v>6921</v>
      </c>
      <c r="M840" s="93" t="s">
        <v>7067</v>
      </c>
      <c r="N840" s="93" t="s">
        <v>733</v>
      </c>
      <c r="O840" s="93" t="s">
        <v>1055</v>
      </c>
      <c r="P840" s="93" t="s">
        <v>157</v>
      </c>
      <c r="Q840" s="93" t="s">
        <v>7068</v>
      </c>
      <c r="R840" s="93" t="s">
        <v>6</v>
      </c>
      <c r="S840" s="93">
        <v>199538</v>
      </c>
      <c r="T840" s="90" t="s">
        <v>41</v>
      </c>
      <c r="U840" s="90" t="str">
        <f>VLOOKUP(I840,'[1]Removal Report'!$G$2:$I$1306,2,0)</f>
        <v>16-Jan-2026</v>
      </c>
      <c r="V840" s="90" t="str">
        <f>VLOOKUP(I840,'[1]Removal Report'!$G$2:$I$1306,3,0)</f>
        <v>YOUSUF.KHAN</v>
      </c>
    </row>
    <row r="841" spans="1:22">
      <c r="A841" s="91">
        <v>840</v>
      </c>
      <c r="B841" s="91" t="s">
        <v>39</v>
      </c>
      <c r="C841" s="93" t="s">
        <v>7069</v>
      </c>
      <c r="D841" s="93" t="s">
        <v>671</v>
      </c>
      <c r="E841" s="93" t="s">
        <v>7070</v>
      </c>
      <c r="F841" s="93" t="s">
        <v>7071</v>
      </c>
      <c r="G841" s="93" t="s">
        <v>4</v>
      </c>
      <c r="H841" s="93" t="s">
        <v>7072</v>
      </c>
      <c r="I841" s="92" t="s">
        <v>7073</v>
      </c>
      <c r="J841" s="93"/>
      <c r="K841" s="93"/>
      <c r="L841" s="93" t="s">
        <v>7074</v>
      </c>
      <c r="M841" s="93" t="s">
        <v>5180</v>
      </c>
      <c r="N841" s="93" t="s">
        <v>813</v>
      </c>
      <c r="O841" s="93" t="s">
        <v>998</v>
      </c>
      <c r="P841" s="93" t="s">
        <v>153</v>
      </c>
      <c r="Q841" s="93" t="s">
        <v>7075</v>
      </c>
      <c r="R841" s="93" t="s">
        <v>6</v>
      </c>
      <c r="S841" s="93">
        <v>250581</v>
      </c>
      <c r="T841" s="90" t="s">
        <v>41</v>
      </c>
      <c r="U841" s="90" t="str">
        <f>VLOOKUP(I841,'[1]Removal Report'!$G$2:$I$1306,2,0)</f>
        <v>12-Jan-2026</v>
      </c>
      <c r="V841" s="90" t="str">
        <f>VLOOKUP(I841,'[1]Removal Report'!$G$2:$I$1306,3,0)</f>
        <v>YOUSUF.KHAN</v>
      </c>
    </row>
    <row r="842" spans="1:22">
      <c r="A842" s="91">
        <v>841</v>
      </c>
      <c r="B842" s="91" t="s">
        <v>39</v>
      </c>
      <c r="C842" s="93" t="s">
        <v>7076</v>
      </c>
      <c r="D842" s="93" t="s">
        <v>671</v>
      </c>
      <c r="E842" s="93" t="s">
        <v>7077</v>
      </c>
      <c r="F842" s="93" t="s">
        <v>1059</v>
      </c>
      <c r="G842" s="93" t="s">
        <v>209</v>
      </c>
      <c r="H842" s="93" t="s">
        <v>7078</v>
      </c>
      <c r="I842" s="92" t="s">
        <v>7079</v>
      </c>
      <c r="J842" s="93"/>
      <c r="K842" s="93"/>
      <c r="L842" s="93" t="s">
        <v>1062</v>
      </c>
      <c r="M842" s="93" t="s">
        <v>7080</v>
      </c>
      <c r="N842" s="93" t="s">
        <v>691</v>
      </c>
      <c r="O842" s="93" t="s">
        <v>1065</v>
      </c>
      <c r="P842" s="93" t="s">
        <v>153</v>
      </c>
      <c r="Q842" s="93" t="s">
        <v>7081</v>
      </c>
      <c r="R842" s="93" t="s">
        <v>6</v>
      </c>
      <c r="S842" s="93">
        <v>286000</v>
      </c>
      <c r="T842" s="90" t="s">
        <v>41</v>
      </c>
      <c r="U842" s="90" t="str">
        <f>VLOOKUP(I842,'[1]Removal Report'!$G$2:$I$1306,2,0)</f>
        <v>12-Jan-2026</v>
      </c>
      <c r="V842" s="90" t="str">
        <f>VLOOKUP(I842,'[1]Removal Report'!$G$2:$I$1306,3,0)</f>
        <v>YOUSUF.KHAN</v>
      </c>
    </row>
    <row r="843" spans="1:22">
      <c r="A843" s="91">
        <v>842</v>
      </c>
      <c r="B843" s="91" t="s">
        <v>39</v>
      </c>
      <c r="C843" s="93" t="s">
        <v>7082</v>
      </c>
      <c r="D843" s="93" t="s">
        <v>682</v>
      </c>
      <c r="E843" s="93" t="s">
        <v>7083</v>
      </c>
      <c r="F843" s="93" t="s">
        <v>7084</v>
      </c>
      <c r="G843" s="93" t="s">
        <v>111</v>
      </c>
      <c r="H843" s="93">
        <v>4010267</v>
      </c>
      <c r="I843" s="92" t="s">
        <v>10520</v>
      </c>
      <c r="J843" s="93"/>
      <c r="K843" s="93"/>
      <c r="L843" s="93" t="s">
        <v>7085</v>
      </c>
      <c r="M843" s="93" t="s">
        <v>7086</v>
      </c>
      <c r="N843" s="93" t="s">
        <v>1776</v>
      </c>
      <c r="O843" s="93" t="s">
        <v>1055</v>
      </c>
      <c r="P843" s="93" t="s">
        <v>153</v>
      </c>
      <c r="Q843" s="93" t="s">
        <v>7087</v>
      </c>
      <c r="R843" s="93" t="s">
        <v>6</v>
      </c>
      <c r="S843" s="93">
        <v>311817</v>
      </c>
      <c r="T843" s="90" t="s">
        <v>41</v>
      </c>
      <c r="U843" s="90" t="str">
        <f>VLOOKUP(I843,'[1]Removal Report'!$G$2:$I$1306,2,0)</f>
        <v>12-Jan-2026</v>
      </c>
      <c r="V843" s="90" t="str">
        <f>VLOOKUP(I843,'[1]Removal Report'!$G$2:$I$1306,3,0)</f>
        <v>YOUSUF.KHAN</v>
      </c>
    </row>
    <row r="844" spans="1:22">
      <c r="A844" s="91">
        <v>843</v>
      </c>
      <c r="B844" s="91" t="s">
        <v>39</v>
      </c>
      <c r="C844" s="93" t="s">
        <v>7088</v>
      </c>
      <c r="D844" s="93" t="s">
        <v>682</v>
      </c>
      <c r="E844" s="93" t="s">
        <v>7089</v>
      </c>
      <c r="F844" s="93" t="s">
        <v>7090</v>
      </c>
      <c r="G844" s="93" t="s">
        <v>68</v>
      </c>
      <c r="H844" s="93" t="s">
        <v>7091</v>
      </c>
      <c r="I844" s="92" t="s">
        <v>7092</v>
      </c>
      <c r="J844" s="93"/>
      <c r="K844" s="93"/>
      <c r="L844" s="93" t="s">
        <v>7093</v>
      </c>
      <c r="M844" s="93" t="s">
        <v>7094</v>
      </c>
      <c r="N844" s="93" t="s">
        <v>666</v>
      </c>
      <c r="O844" s="93" t="s">
        <v>1055</v>
      </c>
      <c r="P844" s="93" t="s">
        <v>153</v>
      </c>
      <c r="Q844" s="93" t="s">
        <v>7095</v>
      </c>
      <c r="R844" s="93" t="s">
        <v>6</v>
      </c>
      <c r="S844" s="93">
        <v>271567</v>
      </c>
      <c r="T844" s="90" t="s">
        <v>41</v>
      </c>
      <c r="U844" s="90" t="str">
        <f>VLOOKUP(I844,'[1]Removal Report'!$G$2:$I$1306,2,0)</f>
        <v>29-Jan-2026</v>
      </c>
      <c r="V844" s="90" t="str">
        <f>VLOOKUP(I844,'[1]Removal Report'!$G$2:$I$1306,3,0)</f>
        <v>YOUSUF.KHAN</v>
      </c>
    </row>
    <row r="845" spans="1:22">
      <c r="A845" s="91">
        <v>844</v>
      </c>
      <c r="B845" s="91" t="s">
        <v>39</v>
      </c>
      <c r="C845" s="93" t="s">
        <v>7096</v>
      </c>
      <c r="D845" s="93" t="s">
        <v>671</v>
      </c>
      <c r="E845" s="93" t="s">
        <v>7097</v>
      </c>
      <c r="F845" s="93" t="s">
        <v>3068</v>
      </c>
      <c r="G845" s="93" t="s">
        <v>25</v>
      </c>
      <c r="H845" s="93">
        <v>24431512061</v>
      </c>
      <c r="I845" s="92" t="s">
        <v>7098</v>
      </c>
      <c r="J845" s="93"/>
      <c r="K845" s="93"/>
      <c r="L845" s="93" t="s">
        <v>7099</v>
      </c>
      <c r="M845" s="93" t="s">
        <v>7100</v>
      </c>
      <c r="N845" s="93" t="s">
        <v>666</v>
      </c>
      <c r="O845" s="93" t="s">
        <v>1055</v>
      </c>
      <c r="P845" s="93" t="s">
        <v>153</v>
      </c>
      <c r="Q845" s="93" t="s">
        <v>7101</v>
      </c>
      <c r="R845" s="93" t="s">
        <v>6</v>
      </c>
      <c r="S845" s="93">
        <v>310948</v>
      </c>
      <c r="T845" s="90" t="s">
        <v>41</v>
      </c>
      <c r="U845" s="90" t="str">
        <f>VLOOKUP(I845,'[1]Removal Report'!$G$2:$I$1306,2,0)</f>
        <v>29-Jan-2026</v>
      </c>
      <c r="V845" s="90" t="str">
        <f>VLOOKUP(I845,'[1]Removal Report'!$G$2:$I$1306,3,0)</f>
        <v>YOUSUF.KHAN</v>
      </c>
    </row>
    <row r="846" spans="1:22">
      <c r="A846" s="91">
        <v>845</v>
      </c>
      <c r="B846" s="91" t="s">
        <v>39</v>
      </c>
      <c r="C846" s="93" t="s">
        <v>7102</v>
      </c>
      <c r="D846" s="93" t="s">
        <v>659</v>
      </c>
      <c r="E846" s="93" t="s">
        <v>7103</v>
      </c>
      <c r="F846" s="93" t="s">
        <v>7104</v>
      </c>
      <c r="G846" s="93" t="s">
        <v>10</v>
      </c>
      <c r="H846" s="93">
        <v>207978</v>
      </c>
      <c r="I846" s="92" t="s">
        <v>10521</v>
      </c>
      <c r="J846" s="93"/>
      <c r="K846" s="93"/>
      <c r="L846" s="93" t="s">
        <v>7105</v>
      </c>
      <c r="M846" s="93" t="s">
        <v>7105</v>
      </c>
      <c r="N846" s="93" t="s">
        <v>691</v>
      </c>
      <c r="O846" s="93" t="s">
        <v>1055</v>
      </c>
      <c r="P846" s="93" t="s">
        <v>157</v>
      </c>
      <c r="Q846" s="93" t="s">
        <v>7106</v>
      </c>
      <c r="R846" s="93" t="s">
        <v>6</v>
      </c>
      <c r="S846" s="93">
        <v>325442</v>
      </c>
      <c r="T846" s="90" t="s">
        <v>41</v>
      </c>
      <c r="U846" s="90" t="str">
        <f>VLOOKUP(I846,'[1]Removal Report'!$G$2:$I$1306,2,0)</f>
        <v>29-Jan-2026</v>
      </c>
      <c r="V846" s="90" t="str">
        <f>VLOOKUP(I846,'[1]Removal Report'!$G$2:$I$1306,3,0)</f>
        <v>YOUSUF.KHAN</v>
      </c>
    </row>
    <row r="847" spans="1:22">
      <c r="A847" s="91">
        <v>846</v>
      </c>
      <c r="B847" s="91" t="s">
        <v>39</v>
      </c>
      <c r="C847" s="93" t="s">
        <v>7107</v>
      </c>
      <c r="D847" s="93" t="s">
        <v>659</v>
      </c>
      <c r="E847" s="93" t="s">
        <v>7108</v>
      </c>
      <c r="F847" s="93" t="s">
        <v>7109</v>
      </c>
      <c r="G847" s="93" t="s">
        <v>27</v>
      </c>
      <c r="H847" s="93" t="s">
        <v>7110</v>
      </c>
      <c r="I847" s="92" t="s">
        <v>7111</v>
      </c>
      <c r="J847" s="93"/>
      <c r="K847" s="93"/>
      <c r="L847" s="93" t="s">
        <v>7112</v>
      </c>
      <c r="M847" s="93" t="s">
        <v>7113</v>
      </c>
      <c r="N847" s="93" t="s">
        <v>666</v>
      </c>
      <c r="O847" s="93" t="s">
        <v>1055</v>
      </c>
      <c r="P847" s="93" t="s">
        <v>153</v>
      </c>
      <c r="Q847" s="93" t="s">
        <v>7114</v>
      </c>
      <c r="R847" s="93" t="s">
        <v>6</v>
      </c>
      <c r="S847" s="93">
        <v>296536</v>
      </c>
      <c r="T847" s="90" t="s">
        <v>41</v>
      </c>
      <c r="U847" s="90" t="str">
        <f>VLOOKUP(I847,'[1]Removal Report'!$G$2:$I$1306,2,0)</f>
        <v>30-Jan-2026</v>
      </c>
      <c r="V847" s="90" t="str">
        <f>VLOOKUP(I847,'[1]Removal Report'!$G$2:$I$1306,3,0)</f>
        <v>YOUSUF.KHAN</v>
      </c>
    </row>
    <row r="848" spans="1:22">
      <c r="A848" s="91">
        <v>847</v>
      </c>
      <c r="B848" s="91" t="s">
        <v>39</v>
      </c>
      <c r="C848" s="93" t="s">
        <v>7115</v>
      </c>
      <c r="D848" s="93" t="s">
        <v>671</v>
      </c>
      <c r="E848" s="93" t="s">
        <v>7116</v>
      </c>
      <c r="F848" s="93" t="s">
        <v>7117</v>
      </c>
      <c r="G848" s="93" t="s">
        <v>10</v>
      </c>
      <c r="H848" s="93" t="s">
        <v>7118</v>
      </c>
      <c r="I848" s="92" t="s">
        <v>7119</v>
      </c>
      <c r="J848" s="93"/>
      <c r="K848" s="93"/>
      <c r="L848" s="93" t="s">
        <v>7120</v>
      </c>
      <c r="M848" s="93" t="s">
        <v>7121</v>
      </c>
      <c r="N848" s="93" t="s">
        <v>691</v>
      </c>
      <c r="O848" s="93" t="s">
        <v>692</v>
      </c>
      <c r="P848" s="93" t="s">
        <v>153</v>
      </c>
      <c r="Q848" s="93" t="s">
        <v>7122</v>
      </c>
      <c r="R848" s="93" t="s">
        <v>6</v>
      </c>
      <c r="S848" s="93">
        <v>169640</v>
      </c>
      <c r="T848" s="90" t="s">
        <v>41</v>
      </c>
      <c r="U848" s="90" t="str">
        <f>VLOOKUP(I848,'[1]Removal Report'!$G$2:$I$1306,2,0)</f>
        <v>30-Jan-2026</v>
      </c>
      <c r="V848" s="90" t="str">
        <f>VLOOKUP(I848,'[1]Removal Report'!$G$2:$I$1306,3,0)</f>
        <v>YOUSUF.KHAN</v>
      </c>
    </row>
    <row r="849" spans="1:22">
      <c r="A849" s="91">
        <v>848</v>
      </c>
      <c r="B849" s="91" t="s">
        <v>39</v>
      </c>
      <c r="C849" s="93" t="s">
        <v>7123</v>
      </c>
      <c r="D849" s="93" t="s">
        <v>659</v>
      </c>
      <c r="E849" s="93" t="s">
        <v>7124</v>
      </c>
      <c r="F849" s="93" t="s">
        <v>4371</v>
      </c>
      <c r="G849" s="93" t="s">
        <v>10</v>
      </c>
      <c r="H849" s="93" t="s">
        <v>7125</v>
      </c>
      <c r="I849" s="92" t="s">
        <v>7126</v>
      </c>
      <c r="J849" s="93"/>
      <c r="K849" s="93"/>
      <c r="L849" s="93" t="s">
        <v>7127</v>
      </c>
      <c r="M849" s="93" t="s">
        <v>7128</v>
      </c>
      <c r="N849" s="93" t="s">
        <v>1251</v>
      </c>
      <c r="O849" s="93" t="s">
        <v>1055</v>
      </c>
      <c r="P849" s="93" t="s">
        <v>153</v>
      </c>
      <c r="Q849" s="93" t="s">
        <v>7129</v>
      </c>
      <c r="R849" s="93" t="s">
        <v>6</v>
      </c>
      <c r="S849" s="93">
        <v>292328</v>
      </c>
      <c r="T849" s="90" t="s">
        <v>41</v>
      </c>
      <c r="U849" s="90" t="str">
        <f>VLOOKUP(I849,'[1]Removal Report'!$G$2:$I$1306,2,0)</f>
        <v>30-Jan-2026</v>
      </c>
      <c r="V849" s="90" t="str">
        <f>VLOOKUP(I849,'[1]Removal Report'!$G$2:$I$1306,3,0)</f>
        <v>YOUSUF.KHAN</v>
      </c>
    </row>
    <row r="850" spans="1:22">
      <c r="A850" s="91">
        <v>849</v>
      </c>
      <c r="B850" s="91" t="s">
        <v>39</v>
      </c>
      <c r="C850" s="93" t="s">
        <v>7130</v>
      </c>
      <c r="D850" s="93" t="s">
        <v>682</v>
      </c>
      <c r="E850" s="93" t="s">
        <v>7131</v>
      </c>
      <c r="F850" s="93" t="s">
        <v>241</v>
      </c>
      <c r="G850" s="93" t="s">
        <v>10</v>
      </c>
      <c r="H850" s="93" t="s">
        <v>7132</v>
      </c>
      <c r="I850" s="92" t="s">
        <v>7133</v>
      </c>
      <c r="J850" s="93"/>
      <c r="K850" s="93"/>
      <c r="L850" s="93" t="s">
        <v>7134</v>
      </c>
      <c r="M850" s="93" t="s">
        <v>7135</v>
      </c>
      <c r="N850" s="93" t="s">
        <v>691</v>
      </c>
      <c r="O850" s="93" t="s">
        <v>702</v>
      </c>
      <c r="P850" s="93" t="s">
        <v>153</v>
      </c>
      <c r="Q850" s="93" t="s">
        <v>7136</v>
      </c>
      <c r="R850" s="93" t="s">
        <v>6</v>
      </c>
      <c r="S850" s="93">
        <v>273059</v>
      </c>
      <c r="T850" s="90" t="s">
        <v>41</v>
      </c>
      <c r="U850" s="90" t="str">
        <f>VLOOKUP(I850,'[1]Removal Report'!$G$2:$I$1306,2,0)</f>
        <v>30-Jan-2026</v>
      </c>
      <c r="V850" s="90" t="str">
        <f>VLOOKUP(I850,'[1]Removal Report'!$G$2:$I$1306,3,0)</f>
        <v>YOUSUF.KHAN</v>
      </c>
    </row>
    <row r="851" spans="1:22">
      <c r="A851" s="91">
        <v>850</v>
      </c>
      <c r="B851" s="91" t="s">
        <v>39</v>
      </c>
      <c r="C851" s="93" t="s">
        <v>7137</v>
      </c>
      <c r="D851" s="93" t="s">
        <v>682</v>
      </c>
      <c r="E851" s="93" t="s">
        <v>7138</v>
      </c>
      <c r="F851" s="93" t="s">
        <v>7139</v>
      </c>
      <c r="G851" s="93" t="s">
        <v>18</v>
      </c>
      <c r="H851" s="93">
        <v>51015828</v>
      </c>
      <c r="I851" s="92" t="s">
        <v>7140</v>
      </c>
      <c r="J851" s="93"/>
      <c r="K851" s="93"/>
      <c r="L851" s="93" t="s">
        <v>7141</v>
      </c>
      <c r="M851" s="93" t="s">
        <v>7142</v>
      </c>
      <c r="N851" s="93" t="s">
        <v>930</v>
      </c>
      <c r="O851" s="93" t="s">
        <v>153</v>
      </c>
      <c r="P851" s="93" t="s">
        <v>153</v>
      </c>
      <c r="Q851" s="93" t="s">
        <v>7143</v>
      </c>
      <c r="R851" s="93" t="s">
        <v>6</v>
      </c>
      <c r="S851" s="93">
        <v>268611</v>
      </c>
      <c r="T851" s="90" t="s">
        <v>41</v>
      </c>
      <c r="U851" s="90" t="str">
        <f>VLOOKUP(I851,'[1]Removal Report'!$G$2:$I$1306,2,0)</f>
        <v>6-Jan-2026</v>
      </c>
      <c r="V851" s="90" t="str">
        <f>VLOOKUP(I851,'[1]Removal Report'!$G$2:$I$1306,3,0)</f>
        <v>YOUSUF.KHAN</v>
      </c>
    </row>
    <row r="852" spans="1:22">
      <c r="A852" s="91">
        <v>851</v>
      </c>
      <c r="B852" s="91" t="s">
        <v>39</v>
      </c>
      <c r="C852" s="93" t="s">
        <v>7144</v>
      </c>
      <c r="D852" s="93" t="s">
        <v>777</v>
      </c>
      <c r="E852" s="93" t="s">
        <v>7145</v>
      </c>
      <c r="F852" s="93" t="s">
        <v>169</v>
      </c>
      <c r="G852" s="93" t="s">
        <v>170</v>
      </c>
      <c r="H852" s="93" t="s">
        <v>7146</v>
      </c>
      <c r="I852" s="92" t="s">
        <v>7147</v>
      </c>
      <c r="J852" s="93"/>
      <c r="K852" s="93"/>
      <c r="L852" s="93" t="s">
        <v>7148</v>
      </c>
      <c r="M852" s="93" t="s">
        <v>3726</v>
      </c>
      <c r="N852" s="93" t="s">
        <v>691</v>
      </c>
      <c r="O852" s="93" t="s">
        <v>3506</v>
      </c>
      <c r="P852" s="93" t="s">
        <v>153</v>
      </c>
      <c r="Q852" s="93" t="s">
        <v>171</v>
      </c>
      <c r="R852" s="93" t="s">
        <v>6</v>
      </c>
      <c r="S852" s="93">
        <v>298758</v>
      </c>
      <c r="T852" s="90" t="s">
        <v>41</v>
      </c>
      <c r="U852" s="90" t="str">
        <f>VLOOKUP(I852,'[1]Removal Report'!$G$2:$I$1306,2,0)</f>
        <v>9-Jan-2026</v>
      </c>
      <c r="V852" s="90" t="str">
        <f>VLOOKUP(I852,'[1]Removal Report'!$G$2:$I$1306,3,0)</f>
        <v>YOUSUF.KHAN</v>
      </c>
    </row>
    <row r="853" spans="1:22">
      <c r="A853" s="91">
        <v>852</v>
      </c>
      <c r="B853" s="91" t="s">
        <v>39</v>
      </c>
      <c r="C853" s="93" t="s">
        <v>7149</v>
      </c>
      <c r="D853" s="93" t="s">
        <v>671</v>
      </c>
      <c r="E853" s="93" t="s">
        <v>7150</v>
      </c>
      <c r="F853" s="93" t="s">
        <v>7151</v>
      </c>
      <c r="G853" s="93" t="s">
        <v>10</v>
      </c>
      <c r="H853" s="93">
        <v>220170</v>
      </c>
      <c r="I853" s="92" t="s">
        <v>10522</v>
      </c>
      <c r="J853" s="93"/>
      <c r="K853" s="93"/>
      <c r="L853" s="93" t="s">
        <v>7152</v>
      </c>
      <c r="M853" s="93" t="s">
        <v>7153</v>
      </c>
      <c r="N853" s="93" t="s">
        <v>930</v>
      </c>
      <c r="O853" s="93" t="s">
        <v>7154</v>
      </c>
      <c r="P853" s="93" t="s">
        <v>153</v>
      </c>
      <c r="Q853" s="93" t="s">
        <v>7155</v>
      </c>
      <c r="R853" s="93" t="s">
        <v>6</v>
      </c>
      <c r="S853" s="93">
        <v>232635</v>
      </c>
      <c r="T853" s="90" t="s">
        <v>41</v>
      </c>
      <c r="U853" s="90" t="str">
        <f>VLOOKUP(I853,'[1]Removal Report'!$G$2:$I$1306,2,0)</f>
        <v>28-Jan-2026</v>
      </c>
      <c r="V853" s="90" t="str">
        <f>VLOOKUP(I853,'[1]Removal Report'!$G$2:$I$1306,3,0)</f>
        <v>YOUSUF.KHAN</v>
      </c>
    </row>
    <row r="854" spans="1:22">
      <c r="A854" s="91">
        <v>853</v>
      </c>
      <c r="B854" s="91" t="s">
        <v>39</v>
      </c>
      <c r="C854" s="93" t="s">
        <v>7156</v>
      </c>
      <c r="D854" s="93" t="s">
        <v>659</v>
      </c>
      <c r="E854" s="93" t="s">
        <v>7157</v>
      </c>
      <c r="F854" s="93" t="s">
        <v>7158</v>
      </c>
      <c r="G854" s="93" t="s">
        <v>18</v>
      </c>
      <c r="H854" s="93" t="s">
        <v>7159</v>
      </c>
      <c r="I854" s="92" t="s">
        <v>7160</v>
      </c>
      <c r="J854" s="93"/>
      <c r="K854" s="93"/>
      <c r="L854" s="93" t="s">
        <v>1005</v>
      </c>
      <c r="M854" s="93" t="s">
        <v>7161</v>
      </c>
      <c r="N854" s="93" t="s">
        <v>794</v>
      </c>
      <c r="O854" s="93" t="s">
        <v>1055</v>
      </c>
      <c r="P854" s="93" t="s">
        <v>153</v>
      </c>
      <c r="Q854" s="93" t="s">
        <v>7162</v>
      </c>
      <c r="R854" s="93" t="s">
        <v>6</v>
      </c>
      <c r="S854" s="93">
        <v>332355</v>
      </c>
      <c r="T854" s="90" t="s">
        <v>41</v>
      </c>
      <c r="U854" s="90" t="str">
        <f>VLOOKUP(I854,'[1]Removal Report'!$G$2:$I$1306,2,0)</f>
        <v>5-Jan-2026</v>
      </c>
      <c r="V854" s="90" t="str">
        <f>VLOOKUP(I854,'[1]Removal Report'!$G$2:$I$1306,3,0)</f>
        <v>YOUSUF.KHAN</v>
      </c>
    </row>
    <row r="855" spans="1:22">
      <c r="A855" s="91">
        <v>854</v>
      </c>
      <c r="B855" s="91" t="s">
        <v>39</v>
      </c>
      <c r="C855" s="93" t="s">
        <v>7163</v>
      </c>
      <c r="D855" s="93" t="s">
        <v>1594</v>
      </c>
      <c r="E855" s="93" t="s">
        <v>7164</v>
      </c>
      <c r="F855" s="93" t="s">
        <v>7165</v>
      </c>
      <c r="G855" s="93" t="s">
        <v>4</v>
      </c>
      <c r="H855" s="93" t="s">
        <v>7166</v>
      </c>
      <c r="I855" s="99" t="s">
        <v>10545</v>
      </c>
      <c r="J855" s="93"/>
      <c r="K855" s="93"/>
      <c r="L855" s="93" t="s">
        <v>7167</v>
      </c>
      <c r="M855" s="93" t="s">
        <v>7167</v>
      </c>
      <c r="N855" s="93" t="s">
        <v>666</v>
      </c>
      <c r="O855" s="93" t="s">
        <v>1055</v>
      </c>
      <c r="P855" s="93" t="s">
        <v>153</v>
      </c>
      <c r="Q855" s="93" t="s">
        <v>7168</v>
      </c>
      <c r="R855" s="93" t="s">
        <v>6</v>
      </c>
      <c r="S855" s="93">
        <v>244277</v>
      </c>
      <c r="T855" s="90" t="s">
        <v>41</v>
      </c>
      <c r="U855" s="90" t="str">
        <f>VLOOKUP(I855,'[1]Removal Report'!$G$2:$I$1306,2,0)</f>
        <v>26-Jan-2026</v>
      </c>
      <c r="V855" s="90" t="str">
        <f>VLOOKUP(I855,'[1]Removal Report'!$G$2:$I$1306,3,0)</f>
        <v>YOUSUF.KHAN</v>
      </c>
    </row>
    <row r="856" spans="1:22">
      <c r="A856" s="91">
        <v>855</v>
      </c>
      <c r="B856" s="91" t="s">
        <v>39</v>
      </c>
      <c r="C856" s="93" t="s">
        <v>7169</v>
      </c>
      <c r="D856" s="93" t="s">
        <v>659</v>
      </c>
      <c r="E856" s="93" t="s">
        <v>7170</v>
      </c>
      <c r="F856" s="93" t="s">
        <v>7171</v>
      </c>
      <c r="G856" s="93" t="s">
        <v>4</v>
      </c>
      <c r="H856" s="93" t="s">
        <v>7172</v>
      </c>
      <c r="I856" s="92" t="s">
        <v>7173</v>
      </c>
      <c r="J856" s="93"/>
      <c r="K856" s="93"/>
      <c r="L856" s="93" t="s">
        <v>7174</v>
      </c>
      <c r="M856" s="93" t="s">
        <v>7175</v>
      </c>
      <c r="N856" s="93" t="s">
        <v>2069</v>
      </c>
      <c r="O856" s="93" t="s">
        <v>7176</v>
      </c>
      <c r="P856" s="93" t="s">
        <v>153</v>
      </c>
      <c r="Q856" s="93" t="s">
        <v>7177</v>
      </c>
      <c r="R856" s="93" t="s">
        <v>6</v>
      </c>
      <c r="S856" s="93">
        <v>278442</v>
      </c>
      <c r="T856" s="90" t="s">
        <v>41</v>
      </c>
      <c r="U856" s="90" t="str">
        <f>VLOOKUP(I856,'[1]Removal Report'!$G$2:$I$1306,2,0)</f>
        <v>27-Jan-2026</v>
      </c>
      <c r="V856" s="90" t="str">
        <f>VLOOKUP(I856,'[1]Removal Report'!$G$2:$I$1306,3,0)</f>
        <v>YOUSUF.KHAN</v>
      </c>
    </row>
    <row r="857" spans="1:22">
      <c r="A857" s="91">
        <v>856</v>
      </c>
      <c r="B857" s="91" t="s">
        <v>39</v>
      </c>
      <c r="C857" s="93" t="s">
        <v>7178</v>
      </c>
      <c r="D857" s="93" t="s">
        <v>767</v>
      </c>
      <c r="E857" s="93" t="s">
        <v>583</v>
      </c>
      <c r="F857" s="93" t="s">
        <v>2109</v>
      </c>
      <c r="G857" s="93" t="s">
        <v>10</v>
      </c>
      <c r="H857" s="93">
        <v>208201</v>
      </c>
      <c r="I857" s="92" t="s">
        <v>10523</v>
      </c>
      <c r="J857" s="93"/>
      <c r="K857" s="93"/>
      <c r="L857" s="93" t="s">
        <v>2110</v>
      </c>
      <c r="M857" s="93" t="s">
        <v>3275</v>
      </c>
      <c r="N857" s="93" t="s">
        <v>1734</v>
      </c>
      <c r="O857" s="93" t="s">
        <v>1055</v>
      </c>
      <c r="P857" s="93" t="s">
        <v>153</v>
      </c>
      <c r="Q857" s="93" t="s">
        <v>7179</v>
      </c>
      <c r="R857" s="93" t="s">
        <v>6</v>
      </c>
      <c r="S857" s="93">
        <v>312336</v>
      </c>
      <c r="T857" s="90" t="s">
        <v>41</v>
      </c>
      <c r="U857" s="90" t="str">
        <f>VLOOKUP(I857,'[1]Removal Report'!$G$2:$I$1306,2,0)</f>
        <v>28-Jan-2026</v>
      </c>
      <c r="V857" s="90" t="str">
        <f>VLOOKUP(I857,'[1]Removal Report'!$G$2:$I$1306,3,0)</f>
        <v>YOUSUF.KHAN</v>
      </c>
    </row>
    <row r="858" spans="1:22">
      <c r="A858" s="91">
        <v>857</v>
      </c>
      <c r="B858" s="91" t="s">
        <v>39</v>
      </c>
      <c r="C858" s="93" t="s">
        <v>7180</v>
      </c>
      <c r="D858" s="93" t="s">
        <v>659</v>
      </c>
      <c r="E858" s="93" t="s">
        <v>7181</v>
      </c>
      <c r="F858" s="93" t="s">
        <v>7182</v>
      </c>
      <c r="G858" s="93" t="s">
        <v>4</v>
      </c>
      <c r="H858" s="93" t="s">
        <v>7183</v>
      </c>
      <c r="I858" s="92" t="s">
        <v>10524</v>
      </c>
      <c r="J858" s="93"/>
      <c r="K858" s="93"/>
      <c r="L858" s="93" t="s">
        <v>7184</v>
      </c>
      <c r="M858" s="93" t="s">
        <v>7185</v>
      </c>
      <c r="N858" s="93" t="s">
        <v>764</v>
      </c>
      <c r="O858" s="93" t="s">
        <v>1055</v>
      </c>
      <c r="P858" s="93" t="s">
        <v>153</v>
      </c>
      <c r="Q858" s="93" t="s">
        <v>7186</v>
      </c>
      <c r="R858" s="93" t="s">
        <v>6</v>
      </c>
      <c r="S858" s="93">
        <v>311750</v>
      </c>
      <c r="T858" s="90" t="s">
        <v>41</v>
      </c>
      <c r="U858" s="90" t="str">
        <f>VLOOKUP(I858,'[1]Removal Report'!$G$2:$I$1306,2,0)</f>
        <v>28-Jan-2026</v>
      </c>
      <c r="V858" s="90" t="str">
        <f>VLOOKUP(I858,'[1]Removal Report'!$G$2:$I$1306,3,0)</f>
        <v>YOUSUF.KHAN</v>
      </c>
    </row>
    <row r="859" spans="1:22">
      <c r="A859" s="91">
        <v>858</v>
      </c>
      <c r="B859" s="91" t="s">
        <v>39</v>
      </c>
      <c r="C859" s="93" t="s">
        <v>7187</v>
      </c>
      <c r="D859" s="93" t="s">
        <v>682</v>
      </c>
      <c r="E859" s="93" t="s">
        <v>7188</v>
      </c>
      <c r="F859" s="93" t="s">
        <v>7189</v>
      </c>
      <c r="G859" s="93" t="s">
        <v>13</v>
      </c>
      <c r="H859" s="93" t="s">
        <v>7190</v>
      </c>
      <c r="I859" s="92" t="s">
        <v>7191</v>
      </c>
      <c r="J859" s="93"/>
      <c r="K859" s="93"/>
      <c r="L859" s="93" t="s">
        <v>7192</v>
      </c>
      <c r="M859" s="93" t="s">
        <v>2014</v>
      </c>
      <c r="N859" s="93" t="s">
        <v>813</v>
      </c>
      <c r="O859" s="93" t="s">
        <v>1055</v>
      </c>
      <c r="P859" s="93" t="s">
        <v>153</v>
      </c>
      <c r="Q859" s="93" t="s">
        <v>7193</v>
      </c>
      <c r="R859" s="93" t="s">
        <v>6</v>
      </c>
      <c r="S859" s="93">
        <v>322064</v>
      </c>
      <c r="T859" s="90" t="s">
        <v>41</v>
      </c>
      <c r="U859" s="90" t="str">
        <f>VLOOKUP(I859,'[1]Removal Report'!$G$2:$I$1306,2,0)</f>
        <v>30-Jan-2026</v>
      </c>
      <c r="V859" s="90" t="str">
        <f>VLOOKUP(I859,'[1]Removal Report'!$G$2:$I$1306,3,0)</f>
        <v>YOUSUF.KHAN</v>
      </c>
    </row>
    <row r="860" spans="1:22">
      <c r="A860" s="91">
        <v>859</v>
      </c>
      <c r="B860" s="91" t="s">
        <v>39</v>
      </c>
      <c r="C860" s="93" t="s">
        <v>7194</v>
      </c>
      <c r="D860" s="93" t="s">
        <v>671</v>
      </c>
      <c r="E860" s="93" t="s">
        <v>7195</v>
      </c>
      <c r="F860" s="93" t="s">
        <v>545</v>
      </c>
      <c r="G860" s="93" t="s">
        <v>10</v>
      </c>
      <c r="H860" s="93">
        <v>198400</v>
      </c>
      <c r="I860" s="92" t="s">
        <v>10525</v>
      </c>
      <c r="J860" s="93"/>
      <c r="K860" s="93"/>
      <c r="L860" s="93" t="s">
        <v>227</v>
      </c>
      <c r="M860" s="93" t="s">
        <v>7196</v>
      </c>
      <c r="N860" s="93" t="s">
        <v>691</v>
      </c>
      <c r="O860" s="93" t="s">
        <v>692</v>
      </c>
      <c r="P860" s="93" t="s">
        <v>153</v>
      </c>
      <c r="Q860" s="93" t="s">
        <v>7197</v>
      </c>
      <c r="R860" s="93" t="s">
        <v>6</v>
      </c>
      <c r="S860" s="93">
        <v>280148</v>
      </c>
      <c r="T860" s="90" t="s">
        <v>41</v>
      </c>
      <c r="U860" s="90" t="str">
        <f>VLOOKUP(I860,'[1]Removal Report'!$G$2:$I$1306,2,0)</f>
        <v>28-Jan-2026</v>
      </c>
      <c r="V860" s="90" t="str">
        <f>VLOOKUP(I860,'[1]Removal Report'!$G$2:$I$1306,3,0)</f>
        <v>YOUSUF.KHAN</v>
      </c>
    </row>
    <row r="861" spans="1:22">
      <c r="A861" s="91">
        <v>860</v>
      </c>
      <c r="B861" s="91" t="s">
        <v>39</v>
      </c>
      <c r="C861" s="93" t="s">
        <v>7198</v>
      </c>
      <c r="D861" s="93" t="s">
        <v>855</v>
      </c>
      <c r="E861" s="93" t="s">
        <v>7199</v>
      </c>
      <c r="F861" s="93" t="s">
        <v>7200</v>
      </c>
      <c r="G861" s="93" t="s">
        <v>10</v>
      </c>
      <c r="H861" s="93">
        <v>164778</v>
      </c>
      <c r="I861" s="92" t="s">
        <v>10526</v>
      </c>
      <c r="J861" s="93"/>
      <c r="K861" s="93"/>
      <c r="L861" s="93" t="s">
        <v>7201</v>
      </c>
      <c r="M861" s="93" t="s">
        <v>7202</v>
      </c>
      <c r="N861" s="93" t="s">
        <v>813</v>
      </c>
      <c r="O861" s="93" t="s">
        <v>1055</v>
      </c>
      <c r="P861" s="93" t="s">
        <v>153</v>
      </c>
      <c r="Q861" s="93" t="s">
        <v>7203</v>
      </c>
      <c r="R861" s="93" t="s">
        <v>6</v>
      </c>
      <c r="S861" s="93">
        <v>203437</v>
      </c>
      <c r="T861" s="90" t="s">
        <v>41</v>
      </c>
      <c r="U861" s="90" t="str">
        <f>VLOOKUP(I861,'[1]Removal Report'!$G$2:$I$1306,2,0)</f>
        <v>31-Jan-2026</v>
      </c>
      <c r="V861" s="90" t="str">
        <f>VLOOKUP(I861,'[1]Removal Report'!$G$2:$I$1306,3,0)</f>
        <v>YOUSUF.KHAN</v>
      </c>
    </row>
    <row r="862" spans="1:22">
      <c r="A862" s="91">
        <v>861</v>
      </c>
      <c r="B862" s="91" t="s">
        <v>39</v>
      </c>
      <c r="C862" s="93" t="s">
        <v>7204</v>
      </c>
      <c r="D862" s="93" t="s">
        <v>855</v>
      </c>
      <c r="E862" s="93" t="s">
        <v>7205</v>
      </c>
      <c r="F862" s="93" t="s">
        <v>7206</v>
      </c>
      <c r="G862" s="93" t="s">
        <v>10</v>
      </c>
      <c r="H862" s="93">
        <v>136058</v>
      </c>
      <c r="I862" s="92" t="s">
        <v>10527</v>
      </c>
      <c r="J862" s="93"/>
      <c r="K862" s="93"/>
      <c r="L862" s="93" t="s">
        <v>7207</v>
      </c>
      <c r="M862" s="93" t="s">
        <v>7208</v>
      </c>
      <c r="N862" s="93" t="s">
        <v>813</v>
      </c>
      <c r="O862" s="93" t="s">
        <v>1055</v>
      </c>
      <c r="P862" s="93" t="s">
        <v>153</v>
      </c>
      <c r="Q862" s="93" t="s">
        <v>7209</v>
      </c>
      <c r="R862" s="93" t="s">
        <v>6</v>
      </c>
      <c r="S862" s="93">
        <v>275110</v>
      </c>
      <c r="T862" s="90" t="s">
        <v>41</v>
      </c>
      <c r="U862" s="90" t="str">
        <f>VLOOKUP(I862,'[1]Removal Report'!$G$2:$I$1306,2,0)</f>
        <v>15-Jan-2026</v>
      </c>
      <c r="V862" s="90" t="str">
        <f>VLOOKUP(I862,'[1]Removal Report'!$G$2:$I$1306,3,0)</f>
        <v>YOUSUF.KHAN</v>
      </c>
    </row>
    <row r="863" spans="1:22">
      <c r="A863" s="91">
        <v>862</v>
      </c>
      <c r="B863" s="91" t="s">
        <v>39</v>
      </c>
      <c r="C863" s="93" t="s">
        <v>7210</v>
      </c>
      <c r="D863" s="93" t="s">
        <v>671</v>
      </c>
      <c r="E863" s="93" t="s">
        <v>7211</v>
      </c>
      <c r="F863" s="93" t="s">
        <v>7212</v>
      </c>
      <c r="G863" s="93" t="s">
        <v>10</v>
      </c>
      <c r="H863" s="93">
        <v>134562</v>
      </c>
      <c r="I863" s="92" t="s">
        <v>10528</v>
      </c>
      <c r="J863" s="93"/>
      <c r="K863" s="93"/>
      <c r="L863" s="93" t="s">
        <v>2414</v>
      </c>
      <c r="M863" s="93" t="s">
        <v>7213</v>
      </c>
      <c r="N863" s="93" t="s">
        <v>1387</v>
      </c>
      <c r="O863" s="93" t="s">
        <v>1055</v>
      </c>
      <c r="P863" s="93" t="s">
        <v>153</v>
      </c>
      <c r="Q863" s="93" t="s">
        <v>7214</v>
      </c>
      <c r="R863" s="93" t="s">
        <v>6</v>
      </c>
      <c r="S863" s="93">
        <v>232540</v>
      </c>
      <c r="T863" s="90" t="s">
        <v>41</v>
      </c>
      <c r="U863" s="90" t="str">
        <f>VLOOKUP(I863,'[1]Removal Report'!$G$2:$I$1306,2,0)</f>
        <v>14-Jan-2026</v>
      </c>
      <c r="V863" s="90" t="str">
        <f>VLOOKUP(I863,'[1]Removal Report'!$G$2:$I$1306,3,0)</f>
        <v>YOUSUF.KHAN</v>
      </c>
    </row>
    <row r="864" spans="1:22">
      <c r="A864" s="91">
        <v>863</v>
      </c>
      <c r="B864" s="91" t="s">
        <v>39</v>
      </c>
      <c r="C864" s="93" t="s">
        <v>7215</v>
      </c>
      <c r="D864" s="93" t="s">
        <v>659</v>
      </c>
      <c r="E864" s="93" t="s">
        <v>7216</v>
      </c>
      <c r="F864" s="93" t="s">
        <v>7217</v>
      </c>
      <c r="G864" s="93" t="s">
        <v>25</v>
      </c>
      <c r="H864" s="93">
        <v>25378584971</v>
      </c>
      <c r="I864" s="92" t="s">
        <v>7218</v>
      </c>
      <c r="J864" s="93"/>
      <c r="K864" s="93"/>
      <c r="L864" s="93" t="s">
        <v>7219</v>
      </c>
      <c r="M864" s="93" t="s">
        <v>7220</v>
      </c>
      <c r="N864" s="93" t="s">
        <v>691</v>
      </c>
      <c r="O864" s="93" t="s">
        <v>1065</v>
      </c>
      <c r="P864" s="93" t="s">
        <v>153</v>
      </c>
      <c r="Q864" s="93" t="s">
        <v>7221</v>
      </c>
      <c r="R864" s="93" t="s">
        <v>6</v>
      </c>
      <c r="S864" s="93">
        <v>360040</v>
      </c>
      <c r="T864" s="90" t="s">
        <v>41</v>
      </c>
      <c r="U864" s="90" t="str">
        <f>VLOOKUP(I864,'[1]Removal Report'!$G$2:$I$1306,2,0)</f>
        <v>6-Jan-2026</v>
      </c>
      <c r="V864" s="90" t="str">
        <f>VLOOKUP(I864,'[1]Removal Report'!$G$2:$I$1306,3,0)</f>
        <v>YOUSUF.KHAN</v>
      </c>
    </row>
    <row r="865" spans="1:23">
      <c r="A865" s="91">
        <v>864</v>
      </c>
      <c r="B865" s="91" t="s">
        <v>39</v>
      </c>
      <c r="C865" s="93" t="s">
        <v>7222</v>
      </c>
      <c r="D865" s="93" t="s">
        <v>671</v>
      </c>
      <c r="E865" s="93" t="s">
        <v>7223</v>
      </c>
      <c r="F865" s="93" t="s">
        <v>7224</v>
      </c>
      <c r="G865" s="93" t="s">
        <v>4</v>
      </c>
      <c r="H865" s="93" t="s">
        <v>7225</v>
      </c>
      <c r="I865" s="92" t="s">
        <v>7226</v>
      </c>
      <c r="J865" s="93"/>
      <c r="K865" s="93"/>
      <c r="L865" s="93" t="s">
        <v>7227</v>
      </c>
      <c r="M865" s="93" t="s">
        <v>7228</v>
      </c>
      <c r="N865" s="93" t="s">
        <v>764</v>
      </c>
      <c r="O865" s="93" t="s">
        <v>1055</v>
      </c>
      <c r="P865" s="93" t="s">
        <v>153</v>
      </c>
      <c r="Q865" s="93" t="s">
        <v>7229</v>
      </c>
      <c r="R865" s="93" t="s">
        <v>6</v>
      </c>
      <c r="S865" s="93">
        <v>145238</v>
      </c>
      <c r="T865" s="90" t="s">
        <v>41</v>
      </c>
      <c r="U865" s="90" t="str">
        <f>VLOOKUP(I865,'[1]Removal Report'!$G$2:$I$1306,2,0)</f>
        <v>15-Jan-2026</v>
      </c>
      <c r="V865" s="90" t="str">
        <f>VLOOKUP(I865,'[1]Removal Report'!$G$2:$I$1306,3,0)</f>
        <v>YOUSUF.KHAN</v>
      </c>
    </row>
    <row r="866" spans="1:23">
      <c r="A866" s="91">
        <v>865</v>
      </c>
      <c r="B866" s="91" t="s">
        <v>39</v>
      </c>
      <c r="C866" s="93" t="s">
        <v>7230</v>
      </c>
      <c r="D866" s="93" t="s">
        <v>671</v>
      </c>
      <c r="E866" s="93" t="s">
        <v>7231</v>
      </c>
      <c r="F866" s="93" t="s">
        <v>7232</v>
      </c>
      <c r="G866" s="93" t="s">
        <v>10</v>
      </c>
      <c r="H866" s="93">
        <v>205330</v>
      </c>
      <c r="I866" s="92" t="s">
        <v>10529</v>
      </c>
      <c r="J866" s="93"/>
      <c r="K866" s="93"/>
      <c r="L866" s="93" t="s">
        <v>7233</v>
      </c>
      <c r="M866" s="93" t="s">
        <v>7234</v>
      </c>
      <c r="N866" s="93" t="s">
        <v>764</v>
      </c>
      <c r="O866" s="93" t="s">
        <v>1055</v>
      </c>
      <c r="P866" s="93" t="s">
        <v>153</v>
      </c>
      <c r="Q866" s="93" t="s">
        <v>7235</v>
      </c>
      <c r="R866" s="93" t="s">
        <v>6</v>
      </c>
      <c r="S866" s="93">
        <v>252141</v>
      </c>
      <c r="T866" s="90" t="s">
        <v>41</v>
      </c>
      <c r="U866" s="90" t="str">
        <f>VLOOKUP(I866,'[1]Removal Report'!$G$2:$I$1306,2,0)</f>
        <v>20-Jan-2026</v>
      </c>
      <c r="V866" s="90" t="str">
        <f>VLOOKUP(I866,'[1]Removal Report'!$G$2:$I$1306,3,0)</f>
        <v>YOUSUF.KHAN</v>
      </c>
    </row>
    <row r="867" spans="1:23">
      <c r="A867" s="91">
        <v>866</v>
      </c>
      <c r="B867" s="91" t="s">
        <v>39</v>
      </c>
      <c r="C867" s="93" t="s">
        <v>7236</v>
      </c>
      <c r="D867" s="93" t="s">
        <v>671</v>
      </c>
      <c r="E867" s="93" t="s">
        <v>7237</v>
      </c>
      <c r="F867" s="93" t="s">
        <v>7238</v>
      </c>
      <c r="G867" s="93" t="s">
        <v>4</v>
      </c>
      <c r="H867" s="93" t="s">
        <v>7239</v>
      </c>
      <c r="I867" s="92" t="s">
        <v>10530</v>
      </c>
      <c r="J867" s="93"/>
      <c r="K867" s="93"/>
      <c r="L867" s="93" t="s">
        <v>7240</v>
      </c>
      <c r="M867" s="93" t="s">
        <v>7241</v>
      </c>
      <c r="N867" s="93" t="s">
        <v>1439</v>
      </c>
      <c r="O867" s="93" t="s">
        <v>1055</v>
      </c>
      <c r="P867" s="93" t="s">
        <v>153</v>
      </c>
      <c r="Q867" s="93" t="s">
        <v>7242</v>
      </c>
      <c r="R867" s="93" t="s">
        <v>6</v>
      </c>
      <c r="S867" s="93">
        <v>117165</v>
      </c>
      <c r="T867" s="90" t="s">
        <v>41</v>
      </c>
      <c r="U867" s="90" t="str">
        <f>VLOOKUP(I867,'[1]Removal Report'!$G$2:$I$1306,2,0)</f>
        <v>8-Jan-2026</v>
      </c>
      <c r="V867" s="90" t="str">
        <f>VLOOKUP(I867,'[1]Removal Report'!$G$2:$I$1306,3,0)</f>
        <v>YOUSUF.KHAN</v>
      </c>
    </row>
    <row r="868" spans="1:23">
      <c r="A868" s="91">
        <v>867</v>
      </c>
      <c r="B868" s="91" t="s">
        <v>39</v>
      </c>
      <c r="C868" s="93" t="s">
        <v>7243</v>
      </c>
      <c r="D868" s="93" t="s">
        <v>659</v>
      </c>
      <c r="E868" s="93" t="s">
        <v>7244</v>
      </c>
      <c r="F868" s="93" t="s">
        <v>7245</v>
      </c>
      <c r="G868" s="93" t="s">
        <v>10</v>
      </c>
      <c r="H868" s="93">
        <v>184790</v>
      </c>
      <c r="I868" s="92" t="s">
        <v>10531</v>
      </c>
      <c r="J868" s="93"/>
      <c r="K868" s="93"/>
      <c r="L868" s="93" t="s">
        <v>7246</v>
      </c>
      <c r="M868" s="93" t="s">
        <v>7247</v>
      </c>
      <c r="N868" s="93" t="s">
        <v>691</v>
      </c>
      <c r="O868" s="93" t="s">
        <v>702</v>
      </c>
      <c r="P868" s="93" t="s">
        <v>153</v>
      </c>
      <c r="Q868" s="93" t="s">
        <v>7248</v>
      </c>
      <c r="R868" s="93" t="s">
        <v>6</v>
      </c>
      <c r="S868" s="93">
        <v>232482</v>
      </c>
      <c r="T868" s="90" t="s">
        <v>41</v>
      </c>
      <c r="U868" s="90" t="str">
        <f>VLOOKUP(I868,'[1]Removal Report'!$G$2:$I$1306,2,0)</f>
        <v>15-Jan-2026</v>
      </c>
      <c r="V868" s="90" t="str">
        <f>VLOOKUP(I868,'[1]Removal Report'!$G$2:$I$1306,3,0)</f>
        <v>YOUSUF.KHAN</v>
      </c>
    </row>
    <row r="869" spans="1:23">
      <c r="A869" s="91">
        <v>868</v>
      </c>
      <c r="B869" s="91" t="s">
        <v>39</v>
      </c>
      <c r="C869" s="93" t="s">
        <v>7249</v>
      </c>
      <c r="D869" s="93" t="s">
        <v>1311</v>
      </c>
      <c r="E869" s="93" t="s">
        <v>7250</v>
      </c>
      <c r="F869" s="93" t="s">
        <v>7251</v>
      </c>
      <c r="G869" s="93" t="s">
        <v>4</v>
      </c>
      <c r="H869" s="93" t="s">
        <v>7252</v>
      </c>
      <c r="I869" s="92" t="s">
        <v>7253</v>
      </c>
      <c r="J869" s="93"/>
      <c r="K869" s="93"/>
      <c r="L869" s="93" t="s">
        <v>7254</v>
      </c>
      <c r="M869" s="93" t="s">
        <v>7255</v>
      </c>
      <c r="N869" s="93" t="s">
        <v>666</v>
      </c>
      <c r="O869" s="93" t="s">
        <v>1055</v>
      </c>
      <c r="P869" s="93" t="s">
        <v>153</v>
      </c>
      <c r="Q869" s="93" t="s">
        <v>7256</v>
      </c>
      <c r="R869" s="93" t="s">
        <v>6</v>
      </c>
      <c r="S869" s="93">
        <v>325420</v>
      </c>
      <c r="T869" s="90" t="s">
        <v>41</v>
      </c>
      <c r="U869" s="90" t="str">
        <f>VLOOKUP(I869,'[1]Removal Report'!$G$2:$I$1306,2,0)</f>
        <v>6-Jan-2026</v>
      </c>
      <c r="V869" s="90" t="str">
        <f>VLOOKUP(I869,'[1]Removal Report'!$G$2:$I$1306,3,0)</f>
        <v>YOUSUF.KHAN</v>
      </c>
    </row>
    <row r="870" spans="1:23">
      <c r="A870" s="91">
        <v>869</v>
      </c>
      <c r="B870" s="91" t="s">
        <v>39</v>
      </c>
      <c r="C870" s="93" t="s">
        <v>7257</v>
      </c>
      <c r="D870" s="93" t="s">
        <v>1263</v>
      </c>
      <c r="E870" s="93" t="s">
        <v>7258</v>
      </c>
      <c r="F870" s="93" t="s">
        <v>7259</v>
      </c>
      <c r="G870" s="93" t="s">
        <v>18</v>
      </c>
      <c r="H870" s="93">
        <v>17534718</v>
      </c>
      <c r="I870" s="92" t="s">
        <v>10532</v>
      </c>
      <c r="J870" s="93"/>
      <c r="K870" s="93"/>
      <c r="L870" s="93" t="s">
        <v>7260</v>
      </c>
      <c r="M870" s="93" t="s">
        <v>7261</v>
      </c>
      <c r="N870" s="93" t="s">
        <v>666</v>
      </c>
      <c r="O870" s="93" t="s">
        <v>1055</v>
      </c>
      <c r="P870" s="93" t="s">
        <v>153</v>
      </c>
      <c r="Q870" s="93" t="s">
        <v>7262</v>
      </c>
      <c r="R870" s="93" t="s">
        <v>6</v>
      </c>
      <c r="S870" s="93">
        <v>347545</v>
      </c>
      <c r="T870" s="90" t="s">
        <v>41</v>
      </c>
      <c r="U870" s="90" t="str">
        <f>VLOOKUP(I870,'[1]Removal Report'!$G$2:$I$1306,2,0)</f>
        <v>7-Jan-2026</v>
      </c>
      <c r="V870" s="90" t="str">
        <f>VLOOKUP(I870,'[1]Removal Report'!$G$2:$I$1306,3,0)</f>
        <v>YOUSUF.KHAN</v>
      </c>
    </row>
    <row r="871" spans="1:23">
      <c r="A871" s="91">
        <v>870</v>
      </c>
      <c r="B871" s="91" t="s">
        <v>39</v>
      </c>
      <c r="C871" s="93" t="s">
        <v>7263</v>
      </c>
      <c r="D871" s="93" t="s">
        <v>682</v>
      </c>
      <c r="E871" s="93" t="s">
        <v>7264</v>
      </c>
      <c r="F871" s="93" t="s">
        <v>7265</v>
      </c>
      <c r="G871" s="93" t="s">
        <v>10</v>
      </c>
      <c r="H871" s="93" t="s">
        <v>7266</v>
      </c>
      <c r="I871" s="92" t="s">
        <v>7267</v>
      </c>
      <c r="J871" s="93"/>
      <c r="K871" s="93"/>
      <c r="L871" s="93" t="s">
        <v>7268</v>
      </c>
      <c r="M871" s="93" t="s">
        <v>7269</v>
      </c>
      <c r="N871" s="93" t="s">
        <v>764</v>
      </c>
      <c r="O871" s="93" t="s">
        <v>1149</v>
      </c>
      <c r="P871" s="93" t="s">
        <v>153</v>
      </c>
      <c r="Q871" s="93" t="s">
        <v>7270</v>
      </c>
      <c r="R871" s="93" t="s">
        <v>6</v>
      </c>
      <c r="S871" s="93">
        <v>303978</v>
      </c>
      <c r="T871" s="90" t="s">
        <v>41</v>
      </c>
      <c r="U871" s="90" t="str">
        <f>VLOOKUP(I871,'[1]Removal Report'!$G$2:$I$1306,2,0)</f>
        <v>6-Jan-2026</v>
      </c>
      <c r="V871" s="90" t="str">
        <f>VLOOKUP(I871,'[1]Removal Report'!$G$2:$I$1306,3,0)</f>
        <v>YOUSUF.KHAN</v>
      </c>
    </row>
    <row r="872" spans="1:23">
      <c r="A872" s="91">
        <v>871</v>
      </c>
      <c r="B872" s="91" t="s">
        <v>39</v>
      </c>
      <c r="C872" s="93" t="s">
        <v>7271</v>
      </c>
      <c r="D872" s="93" t="s">
        <v>659</v>
      </c>
      <c r="E872" s="93" t="s">
        <v>7272</v>
      </c>
      <c r="F872" s="93" t="s">
        <v>7273</v>
      </c>
      <c r="G872" s="93" t="s">
        <v>25</v>
      </c>
      <c r="H872" s="93">
        <v>24431537653</v>
      </c>
      <c r="I872" s="92" t="s">
        <v>7274</v>
      </c>
      <c r="J872" s="93"/>
      <c r="K872" s="93"/>
      <c r="L872" s="93" t="s">
        <v>7275</v>
      </c>
      <c r="M872" s="93" t="s">
        <v>6179</v>
      </c>
      <c r="N872" s="93" t="s">
        <v>813</v>
      </c>
      <c r="O872" s="93" t="s">
        <v>1055</v>
      </c>
      <c r="P872" s="93" t="s">
        <v>153</v>
      </c>
      <c r="Q872" s="93" t="s">
        <v>7276</v>
      </c>
      <c r="R872" s="93" t="s">
        <v>6</v>
      </c>
      <c r="S872" s="93">
        <v>337746</v>
      </c>
      <c r="T872" s="90" t="s">
        <v>41</v>
      </c>
      <c r="U872" s="90" t="str">
        <f>VLOOKUP(I872,'[1]Removal Report'!$G$2:$I$1306,2,0)</f>
        <v>8-Jan-2026</v>
      </c>
      <c r="V872" s="90" t="str">
        <f>VLOOKUP(I872,'[1]Removal Report'!$G$2:$I$1306,3,0)</f>
        <v>YOUSUF.KHAN</v>
      </c>
    </row>
    <row r="873" spans="1:23">
      <c r="A873" s="91">
        <v>872</v>
      </c>
      <c r="B873" s="91" t="s">
        <v>39</v>
      </c>
      <c r="C873" s="93" t="s">
        <v>7277</v>
      </c>
      <c r="D873" s="93" t="s">
        <v>767</v>
      </c>
      <c r="E873" s="93" t="s">
        <v>7278</v>
      </c>
      <c r="F873" s="93" t="s">
        <v>2830</v>
      </c>
      <c r="G873" s="93" t="s">
        <v>10</v>
      </c>
      <c r="H873" s="93" t="s">
        <v>7279</v>
      </c>
      <c r="I873" s="92" t="s">
        <v>10533</v>
      </c>
      <c r="J873" s="93"/>
      <c r="K873" s="93"/>
      <c r="L873" s="93" t="s">
        <v>7280</v>
      </c>
      <c r="M873" s="93" t="s">
        <v>7281</v>
      </c>
      <c r="N873" s="93" t="s">
        <v>930</v>
      </c>
      <c r="O873" s="93" t="s">
        <v>1055</v>
      </c>
      <c r="P873" s="93" t="s">
        <v>153</v>
      </c>
      <c r="Q873" s="93" t="s">
        <v>7282</v>
      </c>
      <c r="R873" s="93" t="s">
        <v>6</v>
      </c>
      <c r="S873" s="93">
        <v>261949</v>
      </c>
      <c r="T873" s="90" t="s">
        <v>41</v>
      </c>
      <c r="U873" s="90" t="str">
        <f>VLOOKUP(I873,'[1]Removal Report'!$G$2:$I$1306,2,0)</f>
        <v>5-Jan-2026</v>
      </c>
      <c r="V873" s="90" t="str">
        <f>VLOOKUP(I873,'[1]Removal Report'!$G$2:$I$1306,3,0)</f>
        <v>YOUSUF.KHAN</v>
      </c>
    </row>
    <row r="874" spans="1:23">
      <c r="A874" s="91">
        <v>873</v>
      </c>
      <c r="B874" s="91" t="s">
        <v>39</v>
      </c>
      <c r="C874" s="93" t="s">
        <v>7283</v>
      </c>
      <c r="D874" s="93" t="s">
        <v>671</v>
      </c>
      <c r="E874" s="93" t="s">
        <v>7284</v>
      </c>
      <c r="F874" s="93" t="s">
        <v>7285</v>
      </c>
      <c r="G874" s="93" t="s">
        <v>22</v>
      </c>
      <c r="H874" s="93" t="s">
        <v>7286</v>
      </c>
      <c r="I874" s="92" t="s">
        <v>7287</v>
      </c>
      <c r="J874" s="93"/>
      <c r="K874" s="93"/>
      <c r="L874" s="93" t="s">
        <v>7288</v>
      </c>
      <c r="M874" s="93" t="s">
        <v>7289</v>
      </c>
      <c r="N874" s="93" t="s">
        <v>666</v>
      </c>
      <c r="O874" s="93" t="s">
        <v>1055</v>
      </c>
      <c r="P874" s="93" t="s">
        <v>153</v>
      </c>
      <c r="Q874" s="93" t="s">
        <v>7290</v>
      </c>
      <c r="R874" s="93" t="s">
        <v>6</v>
      </c>
      <c r="S874" s="93">
        <v>144034</v>
      </c>
      <c r="T874" s="90" t="s">
        <v>41</v>
      </c>
      <c r="U874" s="90" t="str">
        <f>VLOOKUP(I874,'[1]Removal Report'!$G$2:$I$1306,2,0)</f>
        <v>3-Jan-2026</v>
      </c>
      <c r="V874" s="90" t="str">
        <f>VLOOKUP(I874,'[1]Removal Report'!$G$2:$I$1306,3,0)</f>
        <v>YOUSUF.KHAN</v>
      </c>
    </row>
    <row r="875" spans="1:23">
      <c r="A875" s="91">
        <v>874</v>
      </c>
      <c r="B875" s="91" t="s">
        <v>39</v>
      </c>
      <c r="C875" s="93" t="s">
        <v>7291</v>
      </c>
      <c r="D875" s="93" t="s">
        <v>767</v>
      </c>
      <c r="E875" s="93" t="s">
        <v>7292</v>
      </c>
      <c r="F875" s="93" t="s">
        <v>7293</v>
      </c>
      <c r="G875" s="93" t="s">
        <v>10</v>
      </c>
      <c r="H875" s="93" t="s">
        <v>7294</v>
      </c>
      <c r="I875" s="92" t="s">
        <v>10534</v>
      </c>
      <c r="J875" s="93"/>
      <c r="K875" s="93"/>
      <c r="L875" s="93" t="s">
        <v>7295</v>
      </c>
      <c r="M875" s="93" t="s">
        <v>7296</v>
      </c>
      <c r="N875" s="93" t="s">
        <v>813</v>
      </c>
      <c r="O875" s="93" t="s">
        <v>1055</v>
      </c>
      <c r="P875" s="93" t="s">
        <v>153</v>
      </c>
      <c r="Q875" s="93" t="s">
        <v>7297</v>
      </c>
      <c r="R875" s="93" t="s">
        <v>6</v>
      </c>
      <c r="S875" s="93">
        <v>324659</v>
      </c>
      <c r="T875" s="90" t="s">
        <v>41</v>
      </c>
      <c r="U875" s="90" t="str">
        <f>VLOOKUP(I875,'[1]Removal Report'!$G$2:$I$1306,2,0)</f>
        <v>3-Jan-2026</v>
      </c>
      <c r="V875" s="90" t="str">
        <f>VLOOKUP(I875,'[1]Removal Report'!$G$2:$I$1306,3,0)</f>
        <v>YOUSUF.KHAN</v>
      </c>
    </row>
    <row r="876" spans="1:23">
      <c r="A876" s="91">
        <v>875</v>
      </c>
      <c r="B876" s="91" t="s">
        <v>39</v>
      </c>
      <c r="C876" s="93" t="s">
        <v>7298</v>
      </c>
      <c r="D876" s="93" t="s">
        <v>777</v>
      </c>
      <c r="E876" s="93" t="s">
        <v>7299</v>
      </c>
      <c r="F876" s="93" t="s">
        <v>2830</v>
      </c>
      <c r="G876" s="93" t="s">
        <v>10</v>
      </c>
      <c r="H876" s="93">
        <v>200877</v>
      </c>
      <c r="I876" s="92" t="s">
        <v>10535</v>
      </c>
      <c r="J876" s="93"/>
      <c r="K876" s="93"/>
      <c r="L876" s="93" t="s">
        <v>7300</v>
      </c>
      <c r="M876" s="93" t="s">
        <v>7301</v>
      </c>
      <c r="N876" s="93" t="s">
        <v>764</v>
      </c>
      <c r="O876" s="93" t="s">
        <v>1055</v>
      </c>
      <c r="P876" s="93" t="s">
        <v>153</v>
      </c>
      <c r="Q876" s="93" t="s">
        <v>7302</v>
      </c>
      <c r="R876" s="93" t="s">
        <v>6</v>
      </c>
      <c r="S876" s="93">
        <v>264279</v>
      </c>
      <c r="T876" s="90" t="s">
        <v>41</v>
      </c>
      <c r="U876" s="90" t="str">
        <f>VLOOKUP(I876,'[1]Removal Report'!$G$2:$I$1306,2,0)</f>
        <v>5-Jan-2026</v>
      </c>
      <c r="V876" s="90" t="str">
        <f>VLOOKUP(I876,'[1]Removal Report'!$G$2:$I$1306,3,0)</f>
        <v>YOUSUF.KHAN</v>
      </c>
    </row>
    <row r="877" spans="1:23">
      <c r="A877" s="91">
        <v>876</v>
      </c>
      <c r="B877" s="91" t="s">
        <v>39</v>
      </c>
      <c r="C877" s="93" t="s">
        <v>7303</v>
      </c>
      <c r="D877" s="93" t="s">
        <v>682</v>
      </c>
      <c r="E877" s="93" t="s">
        <v>7304</v>
      </c>
      <c r="F877" s="93" t="s">
        <v>7305</v>
      </c>
      <c r="G877" s="93" t="s">
        <v>10</v>
      </c>
      <c r="H877" s="93" t="s">
        <v>7306</v>
      </c>
      <c r="I877" s="92" t="s">
        <v>7307</v>
      </c>
      <c r="J877" s="93"/>
      <c r="K877" s="93"/>
      <c r="L877" s="93" t="s">
        <v>7308</v>
      </c>
      <c r="M877" s="93" t="s">
        <v>7309</v>
      </c>
      <c r="N877" s="93" t="s">
        <v>691</v>
      </c>
      <c r="O877" s="93" t="s">
        <v>7310</v>
      </c>
      <c r="P877" s="93" t="s">
        <v>153</v>
      </c>
      <c r="Q877" s="93" t="s">
        <v>7311</v>
      </c>
      <c r="R877" s="93" t="s">
        <v>6</v>
      </c>
      <c r="S877" s="93">
        <v>303644</v>
      </c>
      <c r="T877" s="90" t="s">
        <v>41</v>
      </c>
      <c r="U877" s="90" t="str">
        <f>VLOOKUP(I877,'[1]Removal Report'!$G$2:$I$1306,2,0)</f>
        <v>8-Jan-2026</v>
      </c>
      <c r="V877" s="90" t="str">
        <f>VLOOKUP(I877,'[1]Removal Report'!$G$2:$I$1306,3,0)</f>
        <v>YOUSUF.KHAN</v>
      </c>
    </row>
    <row r="878" spans="1:23">
      <c r="A878" s="91">
        <v>877</v>
      </c>
      <c r="B878" s="91" t="s">
        <v>39</v>
      </c>
      <c r="C878" s="93" t="s">
        <v>7312</v>
      </c>
      <c r="D878" s="93" t="s">
        <v>682</v>
      </c>
      <c r="E878" s="93" t="s">
        <v>7313</v>
      </c>
      <c r="F878" s="93" t="s">
        <v>7314</v>
      </c>
      <c r="G878" s="93" t="s">
        <v>7</v>
      </c>
      <c r="H878" s="93" t="s">
        <v>7315</v>
      </c>
      <c r="I878" s="92" t="s">
        <v>7316</v>
      </c>
      <c r="J878" s="93"/>
      <c r="K878" s="93"/>
      <c r="L878" s="93" t="s">
        <v>7317</v>
      </c>
      <c r="M878" s="93" t="s">
        <v>7318</v>
      </c>
      <c r="N878" s="93" t="s">
        <v>666</v>
      </c>
      <c r="O878" s="93" t="s">
        <v>1055</v>
      </c>
      <c r="P878" s="93" t="s">
        <v>153</v>
      </c>
      <c r="Q878" s="93" t="s">
        <v>7319</v>
      </c>
      <c r="R878" s="93" t="s">
        <v>6</v>
      </c>
      <c r="S878" s="93">
        <v>321838</v>
      </c>
      <c r="T878" s="90" t="s">
        <v>41</v>
      </c>
      <c r="U878" s="90" t="str">
        <f>VLOOKUP(I878,'[1]Removal Report'!$G$2:$I$1306,2,0)</f>
        <v>8-Jan-2026</v>
      </c>
      <c r="V878" s="90" t="str">
        <f>VLOOKUP(I878,'[1]Removal Report'!$G$2:$I$1306,3,0)</f>
        <v>YOUSUF.KHAN</v>
      </c>
    </row>
    <row r="879" spans="1:23">
      <c r="A879" s="91">
        <v>878</v>
      </c>
      <c r="B879" s="91" t="s">
        <v>39</v>
      </c>
      <c r="C879" s="93" t="s">
        <v>7320</v>
      </c>
      <c r="D879" s="93" t="s">
        <v>682</v>
      </c>
      <c r="E879" s="93" t="s">
        <v>7321</v>
      </c>
      <c r="F879" s="93" t="s">
        <v>7322</v>
      </c>
      <c r="G879" s="93" t="s">
        <v>10</v>
      </c>
      <c r="H879" s="93" t="s">
        <v>7323</v>
      </c>
      <c r="I879" s="92" t="s">
        <v>7324</v>
      </c>
      <c r="J879" s="93"/>
      <c r="K879" s="93"/>
      <c r="L879" s="93" t="s">
        <v>7325</v>
      </c>
      <c r="M879" s="93" t="s">
        <v>4023</v>
      </c>
      <c r="N879" s="93" t="s">
        <v>666</v>
      </c>
      <c r="O879" s="93" t="s">
        <v>1055</v>
      </c>
      <c r="P879" s="93" t="s">
        <v>153</v>
      </c>
      <c r="Q879" s="93" t="s">
        <v>7326</v>
      </c>
      <c r="R879" s="93" t="s">
        <v>6</v>
      </c>
      <c r="S879" s="93">
        <v>344387</v>
      </c>
      <c r="T879" s="90" t="s">
        <v>42</v>
      </c>
      <c r="U879" s="100">
        <v>46065</v>
      </c>
      <c r="V879" s="90" t="s">
        <v>16</v>
      </c>
      <c r="W879" s="90" t="s">
        <v>10547</v>
      </c>
    </row>
    <row r="880" spans="1:23">
      <c r="A880" s="91">
        <v>879</v>
      </c>
      <c r="B880" s="91" t="s">
        <v>39</v>
      </c>
      <c r="C880" s="93" t="s">
        <v>7327</v>
      </c>
      <c r="D880" s="93" t="s">
        <v>1585</v>
      </c>
      <c r="E880" s="93" t="s">
        <v>580</v>
      </c>
      <c r="F880" s="93" t="s">
        <v>7328</v>
      </c>
      <c r="G880" s="93" t="s">
        <v>4</v>
      </c>
      <c r="H880" s="93" t="s">
        <v>581</v>
      </c>
      <c r="I880" s="92" t="s">
        <v>582</v>
      </c>
      <c r="J880" s="93"/>
      <c r="K880" s="93"/>
      <c r="L880" s="93" t="s">
        <v>4366</v>
      </c>
      <c r="M880" s="93" t="s">
        <v>7329</v>
      </c>
      <c r="N880" s="93" t="s">
        <v>1387</v>
      </c>
      <c r="O880" s="93" t="s">
        <v>1055</v>
      </c>
      <c r="P880" s="93" t="s">
        <v>153</v>
      </c>
      <c r="Q880" s="93" t="s">
        <v>7330</v>
      </c>
      <c r="R880" s="93" t="s">
        <v>6</v>
      </c>
      <c r="S880" s="93">
        <v>290783</v>
      </c>
      <c r="T880" s="90" t="s">
        <v>41</v>
      </c>
      <c r="U880" s="90" t="str">
        <f>VLOOKUP(I880,'[1]Removal Report'!$G$2:$I$1306,2,0)</f>
        <v>28-Jan-2026</v>
      </c>
      <c r="V880" s="90" t="str">
        <f>VLOOKUP(I880,'[1]Removal Report'!$G$2:$I$1306,3,0)</f>
        <v>YOUSUF.KHAN</v>
      </c>
    </row>
    <row r="881" spans="1:22">
      <c r="A881" s="91">
        <v>880</v>
      </c>
      <c r="B881" s="91" t="s">
        <v>39</v>
      </c>
      <c r="C881" s="93" t="s">
        <v>7331</v>
      </c>
      <c r="D881" s="93" t="s">
        <v>671</v>
      </c>
      <c r="E881" s="93" t="s">
        <v>7332</v>
      </c>
      <c r="F881" s="93" t="s">
        <v>7333</v>
      </c>
      <c r="G881" s="93" t="s">
        <v>10</v>
      </c>
      <c r="H881" s="93">
        <v>296601</v>
      </c>
      <c r="I881" s="92" t="s">
        <v>10536</v>
      </c>
      <c r="J881" s="93"/>
      <c r="K881" s="93"/>
      <c r="L881" s="93" t="s">
        <v>1766</v>
      </c>
      <c r="M881" s="93" t="s">
        <v>7334</v>
      </c>
      <c r="N881" s="93" t="s">
        <v>930</v>
      </c>
      <c r="O881" s="93" t="s">
        <v>7154</v>
      </c>
      <c r="P881" s="93" t="s">
        <v>153</v>
      </c>
      <c r="Q881" s="93" t="s">
        <v>7335</v>
      </c>
      <c r="R881" s="93" t="s">
        <v>6</v>
      </c>
      <c r="S881" s="93">
        <v>296359</v>
      </c>
      <c r="T881" s="90" t="s">
        <v>41</v>
      </c>
      <c r="U881" s="90" t="str">
        <f>VLOOKUP(I881,'[1]Removal Report'!$G$2:$I$1306,2,0)</f>
        <v>28-Jan-2026</v>
      </c>
      <c r="V881" s="90" t="str">
        <f>VLOOKUP(I881,'[1]Removal Report'!$G$2:$I$1306,3,0)</f>
        <v>YOUSUF.KHAN</v>
      </c>
    </row>
    <row r="882" spans="1:22">
      <c r="A882" s="91">
        <v>881</v>
      </c>
      <c r="B882" s="91" t="s">
        <v>39</v>
      </c>
      <c r="C882" s="93" t="s">
        <v>7336</v>
      </c>
      <c r="D882" s="93" t="s">
        <v>671</v>
      </c>
      <c r="E882" s="93" t="s">
        <v>7337</v>
      </c>
      <c r="F882" s="93" t="s">
        <v>7338</v>
      </c>
      <c r="G882" s="93" t="s">
        <v>4</v>
      </c>
      <c r="H882" s="93">
        <v>1244147</v>
      </c>
      <c r="I882" s="99" t="s">
        <v>10546</v>
      </c>
      <c r="J882" s="93"/>
      <c r="K882" s="93"/>
      <c r="L882" s="93" t="s">
        <v>7339</v>
      </c>
      <c r="M882" s="93" t="s">
        <v>7340</v>
      </c>
      <c r="N882" s="93" t="s">
        <v>1387</v>
      </c>
      <c r="O882" s="93" t="s">
        <v>1055</v>
      </c>
      <c r="P882" s="93" t="s">
        <v>153</v>
      </c>
      <c r="Q882" s="93" t="s">
        <v>7341</v>
      </c>
      <c r="R882" s="93" t="s">
        <v>6</v>
      </c>
      <c r="S882" s="93">
        <v>129360</v>
      </c>
      <c r="T882" s="90" t="s">
        <v>41</v>
      </c>
      <c r="U882" s="90" t="str">
        <f>VLOOKUP(I882,'[1]Removal Report'!$G$2:$I$1306,2,0)</f>
        <v>22-Jan-2026</v>
      </c>
      <c r="V882" s="90" t="str">
        <f>VLOOKUP(I882,'[1]Removal Report'!$G$2:$I$1306,3,0)</f>
        <v>YOUSUF.KHAN</v>
      </c>
    </row>
    <row r="883" spans="1:22">
      <c r="A883" s="91">
        <v>882</v>
      </c>
      <c r="B883" s="91" t="s">
        <v>39</v>
      </c>
      <c r="C883" s="93" t="s">
        <v>7342</v>
      </c>
      <c r="D883" s="93" t="s">
        <v>682</v>
      </c>
      <c r="E883" s="93" t="s">
        <v>7343</v>
      </c>
      <c r="F883" s="93" t="s">
        <v>7344</v>
      </c>
      <c r="G883" s="93" t="s">
        <v>10</v>
      </c>
      <c r="H883" s="93">
        <v>632434</v>
      </c>
      <c r="I883" s="92" t="s">
        <v>10537</v>
      </c>
      <c r="J883" s="93"/>
      <c r="K883" s="93"/>
      <c r="L883" s="93" t="s">
        <v>3229</v>
      </c>
      <c r="M883" s="93" t="s">
        <v>7345</v>
      </c>
      <c r="N883" s="93" t="s">
        <v>813</v>
      </c>
      <c r="O883" s="93" t="s">
        <v>1055</v>
      </c>
      <c r="P883" s="93" t="s">
        <v>153</v>
      </c>
      <c r="Q883" s="93" t="s">
        <v>7346</v>
      </c>
      <c r="R883" s="93" t="s">
        <v>6</v>
      </c>
      <c r="S883" s="93">
        <v>304192</v>
      </c>
      <c r="T883" s="90" t="s">
        <v>41</v>
      </c>
      <c r="U883" s="90" t="str">
        <f>VLOOKUP(I883,'[1]Removal Report'!$G$2:$I$1306,2,0)</f>
        <v>27-Jan-2026</v>
      </c>
      <c r="V883" s="90" t="str">
        <f>VLOOKUP(I883,'[1]Removal Report'!$G$2:$I$1306,3,0)</f>
        <v>YOUSUF.KHAN</v>
      </c>
    </row>
    <row r="884" spans="1:22">
      <c r="A884" s="91">
        <v>883</v>
      </c>
      <c r="B884" s="91" t="s">
        <v>39</v>
      </c>
      <c r="C884" s="93" t="s">
        <v>7347</v>
      </c>
      <c r="D884" s="93" t="s">
        <v>855</v>
      </c>
      <c r="E884" s="93" t="s">
        <v>7348</v>
      </c>
      <c r="F884" s="93" t="s">
        <v>7349</v>
      </c>
      <c r="G884" s="93" t="s">
        <v>10</v>
      </c>
      <c r="H884" s="93">
        <v>269205</v>
      </c>
      <c r="I884" s="92" t="s">
        <v>10538</v>
      </c>
      <c r="J884" s="93"/>
      <c r="K884" s="93"/>
      <c r="L884" s="93" t="s">
        <v>7350</v>
      </c>
      <c r="M884" s="93" t="s">
        <v>7351</v>
      </c>
      <c r="N884" s="93" t="s">
        <v>813</v>
      </c>
      <c r="O884" s="93" t="s">
        <v>1055</v>
      </c>
      <c r="P884" s="93" t="s">
        <v>153</v>
      </c>
      <c r="Q884" s="93" t="s">
        <v>7352</v>
      </c>
      <c r="R884" s="93" t="s">
        <v>6</v>
      </c>
      <c r="S884" s="93">
        <v>295403</v>
      </c>
      <c r="T884" s="90" t="s">
        <v>41</v>
      </c>
      <c r="U884" s="90" t="str">
        <f>VLOOKUP(I884,'[1]Removal Report'!$G$2:$I$1306,2,0)</f>
        <v>26-Jan-2026</v>
      </c>
      <c r="V884" s="90" t="str">
        <f>VLOOKUP(I884,'[1]Removal Report'!$G$2:$I$1306,3,0)</f>
        <v>YOUSUF.KHAN</v>
      </c>
    </row>
    <row r="885" spans="1:22">
      <c r="A885" s="91">
        <v>884</v>
      </c>
      <c r="B885" s="91" t="s">
        <v>39</v>
      </c>
      <c r="C885" s="93" t="s">
        <v>7353</v>
      </c>
      <c r="D885" s="93" t="s">
        <v>1585</v>
      </c>
      <c r="E885" s="93" t="s">
        <v>7354</v>
      </c>
      <c r="F885" s="93" t="s">
        <v>7355</v>
      </c>
      <c r="G885" s="93" t="s">
        <v>18</v>
      </c>
      <c r="H885" s="93" t="s">
        <v>7356</v>
      </c>
      <c r="I885" s="92" t="s">
        <v>7357</v>
      </c>
      <c r="J885" s="93"/>
      <c r="K885" s="93"/>
      <c r="L885" s="93" t="s">
        <v>7358</v>
      </c>
      <c r="M885" s="93" t="s">
        <v>7359</v>
      </c>
      <c r="N885" s="93" t="s">
        <v>691</v>
      </c>
      <c r="O885" s="93" t="s">
        <v>692</v>
      </c>
      <c r="P885" s="93" t="s">
        <v>153</v>
      </c>
      <c r="Q885" s="93" t="s">
        <v>7360</v>
      </c>
      <c r="R885" s="93" t="s">
        <v>6</v>
      </c>
      <c r="S885" s="93">
        <v>116449</v>
      </c>
      <c r="T885" s="90" t="s">
        <v>41</v>
      </c>
      <c r="U885" s="90" t="str">
        <f>VLOOKUP(I885,'[1]Removal Report'!$G$2:$I$1306,2,0)</f>
        <v>26-Jan-2026</v>
      </c>
      <c r="V885" s="90" t="str">
        <f>VLOOKUP(I885,'[1]Removal Report'!$G$2:$I$1306,3,0)</f>
        <v>YOUSUF.KHAN</v>
      </c>
    </row>
    <row r="886" spans="1:22">
      <c r="A886" s="91">
        <v>885</v>
      </c>
      <c r="B886" s="91" t="s">
        <v>39</v>
      </c>
      <c r="C886" s="93" t="s">
        <v>7361</v>
      </c>
      <c r="D886" s="93" t="s">
        <v>767</v>
      </c>
      <c r="E886" s="93" t="s">
        <v>7362</v>
      </c>
      <c r="F886" s="93" t="s">
        <v>7363</v>
      </c>
      <c r="G886" s="93" t="s">
        <v>10</v>
      </c>
      <c r="H886" s="93" t="s">
        <v>7364</v>
      </c>
      <c r="I886" s="92" t="s">
        <v>7365</v>
      </c>
      <c r="J886" s="93"/>
      <c r="K886" s="93"/>
      <c r="L886" s="93" t="s">
        <v>6693</v>
      </c>
      <c r="M886" s="93" t="s">
        <v>7366</v>
      </c>
      <c r="N886" s="93" t="s">
        <v>666</v>
      </c>
      <c r="O886" s="93" t="s">
        <v>1055</v>
      </c>
      <c r="P886" s="93" t="s">
        <v>153</v>
      </c>
      <c r="Q886" s="93" t="s">
        <v>7367</v>
      </c>
      <c r="R886" s="93" t="s">
        <v>6</v>
      </c>
      <c r="S886" s="93">
        <v>262040</v>
      </c>
      <c r="T886" s="90" t="s">
        <v>41</v>
      </c>
      <c r="U886" s="90" t="str">
        <f>VLOOKUP(I886,'[1]Removal Report'!$G$2:$I$1306,2,0)</f>
        <v>26-Jan-2026</v>
      </c>
      <c r="V886" s="90" t="str">
        <f>VLOOKUP(I886,'[1]Removal Report'!$G$2:$I$1306,3,0)</f>
        <v>YOUSUF.KHAN</v>
      </c>
    </row>
    <row r="887" spans="1:22">
      <c r="A887" s="91">
        <v>886</v>
      </c>
      <c r="B887" s="91" t="s">
        <v>39</v>
      </c>
      <c r="C887" s="93" t="s">
        <v>7368</v>
      </c>
      <c r="D887" s="93" t="s">
        <v>682</v>
      </c>
      <c r="E887" s="93" t="s">
        <v>7369</v>
      </c>
      <c r="F887" s="93" t="s">
        <v>7370</v>
      </c>
      <c r="G887" s="93" t="s">
        <v>4</v>
      </c>
      <c r="H887" s="93" t="s">
        <v>7371</v>
      </c>
      <c r="I887" s="92" t="s">
        <v>7372</v>
      </c>
      <c r="J887" s="93"/>
      <c r="K887" s="93"/>
      <c r="L887" s="93" t="s">
        <v>7373</v>
      </c>
      <c r="M887" s="93" t="s">
        <v>7374</v>
      </c>
      <c r="N887" s="93" t="s">
        <v>1387</v>
      </c>
      <c r="O887" s="93" t="s">
        <v>1055</v>
      </c>
      <c r="P887" s="93" t="s">
        <v>153</v>
      </c>
      <c r="Q887" s="93" t="s">
        <v>7375</v>
      </c>
      <c r="R887" s="93" t="s">
        <v>6</v>
      </c>
      <c r="S887" s="93">
        <v>276431</v>
      </c>
      <c r="T887" s="90" t="s">
        <v>41</v>
      </c>
      <c r="U887" s="90" t="str">
        <f>VLOOKUP(I887,'[1]Removal Report'!$G$2:$I$1306,2,0)</f>
        <v>29-Jan-2026</v>
      </c>
      <c r="V887" s="90" t="str">
        <f>VLOOKUP(I887,'[1]Removal Report'!$G$2:$I$1306,3,0)</f>
        <v>YOUSUF.KHAN</v>
      </c>
    </row>
    <row r="888" spans="1:22">
      <c r="A888" s="91">
        <v>887</v>
      </c>
      <c r="B888" s="91" t="s">
        <v>39</v>
      </c>
      <c r="C888" s="93" t="s">
        <v>7376</v>
      </c>
      <c r="D888" s="93" t="s">
        <v>767</v>
      </c>
      <c r="E888" s="93" t="s">
        <v>7377</v>
      </c>
      <c r="F888" s="93" t="s">
        <v>7378</v>
      </c>
      <c r="G888" s="93" t="s">
        <v>10</v>
      </c>
      <c r="H888" s="93" t="s">
        <v>7379</v>
      </c>
      <c r="I888" s="92" t="s">
        <v>7380</v>
      </c>
      <c r="J888" s="93"/>
      <c r="K888" s="93"/>
      <c r="L888" s="93" t="s">
        <v>5513</v>
      </c>
      <c r="M888" s="93" t="s">
        <v>7381</v>
      </c>
      <c r="N888" s="93" t="s">
        <v>2069</v>
      </c>
      <c r="O888" s="93" t="s">
        <v>1786</v>
      </c>
      <c r="P888" s="93" t="s">
        <v>153</v>
      </c>
      <c r="Q888" s="93" t="s">
        <v>7382</v>
      </c>
      <c r="R888" s="93" t="s">
        <v>6</v>
      </c>
      <c r="S888" s="93">
        <v>323751</v>
      </c>
      <c r="T888" s="90" t="s">
        <v>41</v>
      </c>
      <c r="U888" s="90" t="str">
        <f>VLOOKUP(I888,'[1]Removal Report'!$G$2:$I$1306,2,0)</f>
        <v>22-Jan-2026</v>
      </c>
      <c r="V888" s="90" t="str">
        <f>VLOOKUP(I888,'[1]Removal Report'!$G$2:$I$1306,3,0)</f>
        <v>YOUSUF.KHAN</v>
      </c>
    </row>
    <row r="889" spans="1:22">
      <c r="A889" s="91">
        <v>888</v>
      </c>
      <c r="B889" s="91" t="s">
        <v>39</v>
      </c>
      <c r="C889" s="93" t="s">
        <v>7383</v>
      </c>
      <c r="D889" s="93" t="s">
        <v>671</v>
      </c>
      <c r="E889" s="93" t="s">
        <v>7384</v>
      </c>
      <c r="F889" s="93" t="s">
        <v>7385</v>
      </c>
      <c r="G889" s="93" t="s">
        <v>18</v>
      </c>
      <c r="H889" s="93">
        <v>6916720</v>
      </c>
      <c r="I889" s="92" t="s">
        <v>10539</v>
      </c>
      <c r="J889" s="93"/>
      <c r="K889" s="93"/>
      <c r="L889" s="93" t="s">
        <v>7386</v>
      </c>
      <c r="M889" s="93" t="s">
        <v>7387</v>
      </c>
      <c r="N889" s="93" t="s">
        <v>813</v>
      </c>
      <c r="O889" s="93" t="s">
        <v>1055</v>
      </c>
      <c r="P889" s="93" t="s">
        <v>153</v>
      </c>
      <c r="Q889" s="93" t="s">
        <v>7388</v>
      </c>
      <c r="R889" s="93" t="s">
        <v>6</v>
      </c>
      <c r="S889" s="93">
        <v>206777</v>
      </c>
      <c r="T889" s="90" t="s">
        <v>41</v>
      </c>
      <c r="U889" s="90" t="str">
        <f>VLOOKUP(I889,'[1]Removal Report'!$G$2:$I$1306,2,0)</f>
        <v>30-Jan-2026</v>
      </c>
      <c r="V889" s="90" t="str">
        <f>VLOOKUP(I889,'[1]Removal Report'!$G$2:$I$1306,3,0)</f>
        <v>YOUSUF.KHAN</v>
      </c>
    </row>
    <row r="890" spans="1:22">
      <c r="A890" s="91">
        <v>889</v>
      </c>
      <c r="B890" s="91" t="s">
        <v>39</v>
      </c>
      <c r="C890" s="93" t="s">
        <v>7389</v>
      </c>
      <c r="D890" s="93" t="s">
        <v>682</v>
      </c>
      <c r="E890" s="93" t="s">
        <v>7390</v>
      </c>
      <c r="F890" s="93" t="s">
        <v>7391</v>
      </c>
      <c r="G890" s="93" t="s">
        <v>18</v>
      </c>
      <c r="H890" s="93">
        <v>7919961</v>
      </c>
      <c r="I890" s="92" t="s">
        <v>10540</v>
      </c>
      <c r="J890" s="93"/>
      <c r="K890" s="93"/>
      <c r="L890" s="93" t="s">
        <v>2724</v>
      </c>
      <c r="M890" s="93" t="s">
        <v>7392</v>
      </c>
      <c r="N890" s="93" t="s">
        <v>3335</v>
      </c>
      <c r="O890" s="93" t="s">
        <v>1055</v>
      </c>
      <c r="P890" s="93" t="s">
        <v>153</v>
      </c>
      <c r="Q890" s="93" t="s">
        <v>7393</v>
      </c>
      <c r="R890" s="93" t="s">
        <v>6</v>
      </c>
      <c r="S890" s="93">
        <v>312164</v>
      </c>
      <c r="T890" s="90" t="s">
        <v>41</v>
      </c>
      <c r="U890" s="90" t="str">
        <f>VLOOKUP(I890,'[1]Removal Report'!$G$2:$I$1306,2,0)</f>
        <v>26-Jan-2026</v>
      </c>
      <c r="V890" s="90" t="str">
        <f>VLOOKUP(I890,'[1]Removal Report'!$G$2:$I$1306,3,0)</f>
        <v>YOUSUF.KHAN</v>
      </c>
    </row>
    <row r="891" spans="1:22">
      <c r="A891" s="91">
        <v>890</v>
      </c>
      <c r="B891" s="91" t="s">
        <v>39</v>
      </c>
      <c r="C891" s="93" t="s">
        <v>7394</v>
      </c>
      <c r="D891" s="93" t="s">
        <v>659</v>
      </c>
      <c r="E891" s="93" t="s">
        <v>7395</v>
      </c>
      <c r="F891" s="93" t="s">
        <v>7396</v>
      </c>
      <c r="G891" s="93" t="s">
        <v>4</v>
      </c>
      <c r="H891" s="93">
        <v>359859</v>
      </c>
      <c r="I891" s="92" t="s">
        <v>10541</v>
      </c>
      <c r="J891" s="93"/>
      <c r="K891" s="93"/>
      <c r="L891" s="93" t="s">
        <v>1732</v>
      </c>
      <c r="M891" s="93" t="s">
        <v>7397</v>
      </c>
      <c r="N891" s="93" t="s">
        <v>813</v>
      </c>
      <c r="O891" s="93" t="s">
        <v>1055</v>
      </c>
      <c r="P891" s="93" t="s">
        <v>153</v>
      </c>
      <c r="Q891" s="93" t="s">
        <v>7398</v>
      </c>
      <c r="R891" s="93" t="s">
        <v>6</v>
      </c>
      <c r="S891" s="93">
        <v>291610</v>
      </c>
      <c r="T891" s="90" t="s">
        <v>41</v>
      </c>
      <c r="U891" s="90" t="str">
        <f>VLOOKUP(I891,'[1]Removal Report'!$G$2:$I$1306,2,0)</f>
        <v>30-Jan-2026</v>
      </c>
      <c r="V891" s="90" t="str">
        <f>VLOOKUP(I891,'[1]Removal Report'!$G$2:$I$1306,3,0)</f>
        <v>YOUSUF.KHAN</v>
      </c>
    </row>
    <row r="892" spans="1:22">
      <c r="A892" s="91">
        <v>891</v>
      </c>
      <c r="B892" s="91" t="s">
        <v>39</v>
      </c>
      <c r="C892" s="93" t="s">
        <v>7399</v>
      </c>
      <c r="D892" s="93" t="s">
        <v>682</v>
      </c>
      <c r="E892" s="93" t="s">
        <v>7400</v>
      </c>
      <c r="F892" s="93" t="s">
        <v>236</v>
      </c>
      <c r="G892" s="93" t="s">
        <v>18</v>
      </c>
      <c r="H892" s="93" t="s">
        <v>7401</v>
      </c>
      <c r="I892" s="92" t="s">
        <v>7402</v>
      </c>
      <c r="J892" s="93"/>
      <c r="K892" s="93"/>
      <c r="L892" s="93" t="s">
        <v>7403</v>
      </c>
      <c r="M892" s="93" t="s">
        <v>7404</v>
      </c>
      <c r="N892" s="93" t="s">
        <v>1024</v>
      </c>
      <c r="O892" s="93" t="s">
        <v>7405</v>
      </c>
      <c r="P892" s="93" t="s">
        <v>153</v>
      </c>
      <c r="Q892" s="93" t="s">
        <v>7406</v>
      </c>
      <c r="R892" s="93" t="s">
        <v>6</v>
      </c>
      <c r="S892" s="93">
        <v>326070</v>
      </c>
      <c r="T892" s="90" t="s">
        <v>41</v>
      </c>
      <c r="U892" s="90" t="str">
        <f>VLOOKUP(I892,'[1]Removal Report'!$G$2:$I$1306,2,0)</f>
        <v>23-Jan-2026</v>
      </c>
      <c r="V892" s="90" t="str">
        <f>VLOOKUP(I892,'[1]Removal Report'!$G$2:$I$1306,3,0)</f>
        <v>YOUSUF.KHAN</v>
      </c>
    </row>
    <row r="893" spans="1:22">
      <c r="A893" s="91">
        <v>892</v>
      </c>
      <c r="B893" s="91" t="s">
        <v>39</v>
      </c>
      <c r="C893" s="93" t="s">
        <v>7407</v>
      </c>
      <c r="D893" s="93" t="s">
        <v>767</v>
      </c>
      <c r="E893" s="93" t="s">
        <v>7408</v>
      </c>
      <c r="F893" s="93" t="s">
        <v>7409</v>
      </c>
      <c r="G893" s="93" t="s">
        <v>10</v>
      </c>
      <c r="H893" s="93" t="s">
        <v>7410</v>
      </c>
      <c r="I893" s="92" t="s">
        <v>7411</v>
      </c>
      <c r="J893" s="93"/>
      <c r="K893" s="93"/>
      <c r="L893" s="93" t="s">
        <v>7412</v>
      </c>
      <c r="M893" s="93" t="s">
        <v>7413</v>
      </c>
      <c r="N893" s="93" t="s">
        <v>4568</v>
      </c>
      <c r="O893" s="93" t="s">
        <v>1149</v>
      </c>
      <c r="P893" s="93" t="s">
        <v>153</v>
      </c>
      <c r="Q893" s="93" t="s">
        <v>7414</v>
      </c>
      <c r="R893" s="93" t="s">
        <v>6</v>
      </c>
      <c r="S893" s="93">
        <v>267299</v>
      </c>
      <c r="T893" s="90" t="s">
        <v>41</v>
      </c>
      <c r="U893" s="90" t="str">
        <f>VLOOKUP(I893,'[1]Removal Report'!$G$2:$I$1306,2,0)</f>
        <v>23-Jan-2026</v>
      </c>
      <c r="V893" s="90" t="str">
        <f>VLOOKUP(I893,'[1]Removal Report'!$G$2:$I$1306,3,0)</f>
        <v>YOUSUF.KHAN</v>
      </c>
    </row>
    <row r="894" spans="1:22">
      <c r="A894" s="91">
        <v>893</v>
      </c>
      <c r="B894" s="91" t="s">
        <v>39</v>
      </c>
      <c r="C894" s="93" t="s">
        <v>7415</v>
      </c>
      <c r="D894" s="93" t="s">
        <v>767</v>
      </c>
      <c r="E894" s="93" t="s">
        <v>7416</v>
      </c>
      <c r="F894" s="93" t="s">
        <v>7417</v>
      </c>
      <c r="G894" s="93" t="s">
        <v>25</v>
      </c>
      <c r="H894" s="93">
        <v>24431509318</v>
      </c>
      <c r="I894" s="92" t="s">
        <v>7418</v>
      </c>
      <c r="J894" s="93"/>
      <c r="K894" s="93"/>
      <c r="L894" s="93" t="s">
        <v>3669</v>
      </c>
      <c r="M894" s="93" t="s">
        <v>7419</v>
      </c>
      <c r="N894" s="93" t="s">
        <v>3335</v>
      </c>
      <c r="O894" s="93" t="s">
        <v>1055</v>
      </c>
      <c r="P894" s="93" t="s">
        <v>153</v>
      </c>
      <c r="Q894" s="93" t="s">
        <v>7420</v>
      </c>
      <c r="R894" s="93" t="s">
        <v>6</v>
      </c>
      <c r="S894" s="93">
        <v>307599</v>
      </c>
      <c r="T894" s="90" t="s">
        <v>41</v>
      </c>
      <c r="U894" s="90" t="str">
        <f>VLOOKUP(I894,'[1]Removal Report'!$G$2:$I$1306,2,0)</f>
        <v>24-Jan-2026</v>
      </c>
      <c r="V894" s="90" t="str">
        <f>VLOOKUP(I894,'[1]Removal Report'!$G$2:$I$1306,3,0)</f>
        <v>YOUSUF.KHAN</v>
      </c>
    </row>
    <row r="895" spans="1:22">
      <c r="A895" s="91">
        <v>894</v>
      </c>
      <c r="B895" s="91" t="s">
        <v>39</v>
      </c>
      <c r="C895" s="93" t="s">
        <v>7421</v>
      </c>
      <c r="D895" s="93" t="s">
        <v>659</v>
      </c>
      <c r="E895" s="93" t="s">
        <v>7422</v>
      </c>
      <c r="F895" s="93" t="s">
        <v>7423</v>
      </c>
      <c r="G895" s="93" t="s">
        <v>10</v>
      </c>
      <c r="H895" s="93">
        <v>267055</v>
      </c>
      <c r="I895" s="92" t="s">
        <v>10542</v>
      </c>
      <c r="J895" s="93"/>
      <c r="K895" s="93"/>
      <c r="L895" s="93" t="s">
        <v>2523</v>
      </c>
      <c r="M895" s="93" t="s">
        <v>7424</v>
      </c>
      <c r="N895" s="93" t="s">
        <v>666</v>
      </c>
      <c r="O895" s="93" t="s">
        <v>1055</v>
      </c>
      <c r="P895" s="93" t="s">
        <v>153</v>
      </c>
      <c r="Q895" s="93" t="s">
        <v>7425</v>
      </c>
      <c r="R895" s="93" t="s">
        <v>6</v>
      </c>
      <c r="S895" s="93">
        <v>272862</v>
      </c>
      <c r="T895" s="90" t="s">
        <v>41</v>
      </c>
      <c r="U895" s="90" t="str">
        <f>VLOOKUP(I895,'[1]Removal Report'!$G$2:$I$1306,2,0)</f>
        <v>20-Jan-2026</v>
      </c>
      <c r="V895" s="90" t="str">
        <f>VLOOKUP(I895,'[1]Removal Report'!$G$2:$I$1306,3,0)</f>
        <v>YOUSUF.KHAN</v>
      </c>
    </row>
    <row r="896" spans="1:22">
      <c r="A896" s="91">
        <v>895</v>
      </c>
      <c r="B896" s="91" t="s">
        <v>39</v>
      </c>
      <c r="C896" s="93" t="s">
        <v>7426</v>
      </c>
      <c r="D896" s="93" t="s">
        <v>671</v>
      </c>
      <c r="E896" s="93" t="s">
        <v>7427</v>
      </c>
      <c r="F896" s="93" t="s">
        <v>7428</v>
      </c>
      <c r="G896" s="93" t="s">
        <v>10</v>
      </c>
      <c r="H896" s="93" t="s">
        <v>7429</v>
      </c>
      <c r="I896" s="92" t="s">
        <v>7430</v>
      </c>
      <c r="J896" s="93"/>
      <c r="K896" s="93"/>
      <c r="L896" s="93" t="s">
        <v>7431</v>
      </c>
      <c r="M896" s="93" t="s">
        <v>7432</v>
      </c>
      <c r="N896" s="93" t="s">
        <v>666</v>
      </c>
      <c r="O896" s="93" t="s">
        <v>1055</v>
      </c>
      <c r="P896" s="93" t="s">
        <v>153</v>
      </c>
      <c r="Q896" s="93" t="s">
        <v>7433</v>
      </c>
      <c r="R896" s="93" t="s">
        <v>6</v>
      </c>
      <c r="S896" s="93">
        <v>220618</v>
      </c>
      <c r="T896" s="90" t="s">
        <v>41</v>
      </c>
      <c r="U896" s="90" t="str">
        <f>VLOOKUP(I896,'[1]Removal Report'!$G$2:$I$1306,2,0)</f>
        <v>20-Jan-2026</v>
      </c>
      <c r="V896" s="90" t="str">
        <f>VLOOKUP(I896,'[1]Removal Report'!$G$2:$I$1306,3,0)</f>
        <v>YOUSUF.KHAN</v>
      </c>
    </row>
    <row r="897" spans="1:23">
      <c r="A897" s="91">
        <v>896</v>
      </c>
      <c r="B897" s="91" t="s">
        <v>39</v>
      </c>
      <c r="C897" s="93" t="s">
        <v>7434</v>
      </c>
      <c r="D897" s="93" t="s">
        <v>671</v>
      </c>
      <c r="E897" s="93" t="s">
        <v>7435</v>
      </c>
      <c r="F897" s="93" t="s">
        <v>7436</v>
      </c>
      <c r="G897" s="93" t="s">
        <v>10</v>
      </c>
      <c r="H897" s="93" t="s">
        <v>7437</v>
      </c>
      <c r="I897" s="92" t="s">
        <v>10543</v>
      </c>
      <c r="J897" s="93"/>
      <c r="K897" s="93"/>
      <c r="L897" s="93" t="s">
        <v>7438</v>
      </c>
      <c r="M897" s="93" t="s">
        <v>7439</v>
      </c>
      <c r="N897" s="93" t="s">
        <v>764</v>
      </c>
      <c r="O897" s="93" t="s">
        <v>1055</v>
      </c>
      <c r="P897" s="93" t="s">
        <v>153</v>
      </c>
      <c r="Q897" s="93" t="s">
        <v>7440</v>
      </c>
      <c r="R897" s="93" t="s">
        <v>6</v>
      </c>
      <c r="S897" s="93">
        <v>325561</v>
      </c>
      <c r="T897" s="90" t="s">
        <v>41</v>
      </c>
      <c r="U897" s="90" t="str">
        <f>VLOOKUP(I897,'[1]Removal Report'!$G$2:$I$1306,2,0)</f>
        <v>20-Jan-2026</v>
      </c>
      <c r="V897" s="90" t="str">
        <f>VLOOKUP(I897,'[1]Removal Report'!$G$2:$I$1306,3,0)</f>
        <v>YOUSUF.KHAN</v>
      </c>
    </row>
    <row r="898" spans="1:23">
      <c r="A898" s="91">
        <v>897</v>
      </c>
      <c r="B898" s="91" t="s">
        <v>39</v>
      </c>
      <c r="C898" s="93" t="s">
        <v>7441</v>
      </c>
      <c r="D898" s="93" t="s">
        <v>682</v>
      </c>
      <c r="E898" s="93" t="s">
        <v>7442</v>
      </c>
      <c r="F898" s="93" t="s">
        <v>7443</v>
      </c>
      <c r="G898" s="93" t="s">
        <v>10</v>
      </c>
      <c r="H898" s="93">
        <v>1171453</v>
      </c>
      <c r="I898" s="92" t="s">
        <v>10544</v>
      </c>
      <c r="J898" s="93"/>
      <c r="K898" s="93"/>
      <c r="L898" s="93" t="s">
        <v>3825</v>
      </c>
      <c r="M898" s="93" t="s">
        <v>7444</v>
      </c>
      <c r="N898" s="93" t="s">
        <v>794</v>
      </c>
      <c r="O898" s="93" t="s">
        <v>1055</v>
      </c>
      <c r="P898" s="93" t="s">
        <v>153</v>
      </c>
      <c r="Q898" s="93" t="s">
        <v>7445</v>
      </c>
      <c r="R898" s="93" t="s">
        <v>6</v>
      </c>
      <c r="S898" s="93">
        <v>279914</v>
      </c>
      <c r="T898" s="90" t="s">
        <v>41</v>
      </c>
      <c r="U898" s="90" t="str">
        <f>VLOOKUP(I898,'[1]Removal Report'!$G$2:$I$1306,2,0)</f>
        <v>24-Jan-2026</v>
      </c>
      <c r="V898" s="90" t="str">
        <f>VLOOKUP(I898,'[1]Removal Report'!$G$2:$I$1306,3,0)</f>
        <v>YOUSUF.KHAN</v>
      </c>
    </row>
    <row r="899" spans="1:23">
      <c r="A899" s="91">
        <v>898</v>
      </c>
      <c r="B899" s="91" t="s">
        <v>39</v>
      </c>
      <c r="C899" s="93" t="s">
        <v>7446</v>
      </c>
      <c r="D899" s="93" t="s">
        <v>671</v>
      </c>
      <c r="E899" s="93" t="s">
        <v>7447</v>
      </c>
      <c r="F899" s="93" t="s">
        <v>137</v>
      </c>
      <c r="G899" s="93" t="s">
        <v>10</v>
      </c>
      <c r="H899" s="93" t="s">
        <v>7448</v>
      </c>
      <c r="I899" s="92" t="s">
        <v>7449</v>
      </c>
      <c r="J899" s="93"/>
      <c r="K899" s="93"/>
      <c r="L899" s="93" t="s">
        <v>7450</v>
      </c>
      <c r="M899" s="93" t="s">
        <v>7451</v>
      </c>
      <c r="N899" s="93" t="s">
        <v>666</v>
      </c>
      <c r="O899" s="93" t="s">
        <v>1055</v>
      </c>
      <c r="P899" s="93" t="s">
        <v>153</v>
      </c>
      <c r="Q899" s="93" t="s">
        <v>7452</v>
      </c>
      <c r="R899" s="93" t="s">
        <v>6</v>
      </c>
      <c r="S899" s="93">
        <v>270954</v>
      </c>
      <c r="T899" s="90" t="s">
        <v>41</v>
      </c>
      <c r="U899" s="90" t="str">
        <f>VLOOKUP(I899,'[1]Removal Report'!$G$2:$I$1306,2,0)</f>
        <v>20-Jan-2026</v>
      </c>
      <c r="V899" s="90" t="str">
        <f>VLOOKUP(I899,'[1]Removal Report'!$G$2:$I$1306,3,0)</f>
        <v>YOUSUF.KHAN</v>
      </c>
    </row>
    <row r="900" spans="1:23">
      <c r="A900" s="91">
        <v>899</v>
      </c>
      <c r="B900" s="91" t="s">
        <v>39</v>
      </c>
      <c r="C900" s="93" t="s">
        <v>7453</v>
      </c>
      <c r="D900" s="93" t="s">
        <v>767</v>
      </c>
      <c r="E900" s="93" t="s">
        <v>7454</v>
      </c>
      <c r="F900" s="93" t="s">
        <v>7455</v>
      </c>
      <c r="G900" s="93" t="s">
        <v>7</v>
      </c>
      <c r="H900" s="93" t="s">
        <v>7456</v>
      </c>
      <c r="I900" s="92" t="s">
        <v>7457</v>
      </c>
      <c r="J900" s="93"/>
      <c r="K900" s="93"/>
      <c r="L900" s="93" t="s">
        <v>7458</v>
      </c>
      <c r="M900" s="93" t="s">
        <v>7459</v>
      </c>
      <c r="N900" s="93" t="s">
        <v>813</v>
      </c>
      <c r="O900" s="93" t="s">
        <v>1055</v>
      </c>
      <c r="P900" s="93" t="s">
        <v>153</v>
      </c>
      <c r="Q900" s="93" t="s">
        <v>7460</v>
      </c>
      <c r="R900" s="93" t="s">
        <v>6</v>
      </c>
      <c r="S900" s="93">
        <v>280095</v>
      </c>
      <c r="T900" s="90" t="s">
        <v>41</v>
      </c>
      <c r="U900" s="90" t="str">
        <f>VLOOKUP(I900,'[1]Removal Report'!$G$2:$I$1306,2,0)</f>
        <v>23-Jan-2026</v>
      </c>
      <c r="V900" s="90" t="str">
        <f>VLOOKUP(I900,'[1]Removal Report'!$G$2:$I$1306,3,0)</f>
        <v>YOUSUF.KHAN</v>
      </c>
    </row>
    <row r="901" spans="1:23">
      <c r="A901" s="91">
        <v>900</v>
      </c>
      <c r="B901" s="91" t="s">
        <v>39</v>
      </c>
      <c r="C901" s="93" t="s">
        <v>1817</v>
      </c>
      <c r="D901" s="93" t="s">
        <v>16</v>
      </c>
      <c r="E901" s="93" t="s">
        <v>7461</v>
      </c>
      <c r="F901" s="93" t="s">
        <v>1819</v>
      </c>
      <c r="G901" s="93" t="s">
        <v>18</v>
      </c>
      <c r="H901" s="93" t="s">
        <v>7462</v>
      </c>
      <c r="I901" s="92" t="s">
        <v>7463</v>
      </c>
      <c r="J901" s="93"/>
      <c r="K901" s="93"/>
      <c r="L901" s="93" t="s">
        <v>16</v>
      </c>
      <c r="M901" s="93" t="s">
        <v>7464</v>
      </c>
      <c r="N901" s="93" t="s">
        <v>666</v>
      </c>
      <c r="O901" s="93" t="s">
        <v>7465</v>
      </c>
      <c r="P901" s="93" t="s">
        <v>153</v>
      </c>
      <c r="Q901" s="93" t="s">
        <v>16</v>
      </c>
      <c r="R901" s="93" t="s">
        <v>17</v>
      </c>
      <c r="S901" s="93" t="s">
        <v>16</v>
      </c>
      <c r="T901" s="90" t="s">
        <v>41</v>
      </c>
      <c r="U901" s="100">
        <v>46042</v>
      </c>
      <c r="V901" s="90" t="s">
        <v>16</v>
      </c>
    </row>
    <row r="902" spans="1:23">
      <c r="A902" s="91">
        <v>901</v>
      </c>
      <c r="B902" s="91" t="s">
        <v>39</v>
      </c>
      <c r="C902" s="93" t="s">
        <v>2135</v>
      </c>
      <c r="D902" s="93" t="s">
        <v>16</v>
      </c>
      <c r="E902" s="93" t="s">
        <v>7466</v>
      </c>
      <c r="F902" s="93" t="s">
        <v>2137</v>
      </c>
      <c r="G902" s="93" t="s">
        <v>4</v>
      </c>
      <c r="H902" s="93" t="s">
        <v>7467</v>
      </c>
      <c r="I902" s="92" t="s">
        <v>7468</v>
      </c>
      <c r="J902" s="93"/>
      <c r="K902" s="93"/>
      <c r="L902" s="93" t="s">
        <v>16</v>
      </c>
      <c r="M902" s="93" t="s">
        <v>7459</v>
      </c>
      <c r="N902" s="93" t="s">
        <v>666</v>
      </c>
      <c r="O902" s="93" t="s">
        <v>7465</v>
      </c>
      <c r="P902" s="93" t="s">
        <v>153</v>
      </c>
      <c r="Q902" s="93" t="s">
        <v>16</v>
      </c>
      <c r="R902" s="93" t="s">
        <v>17</v>
      </c>
      <c r="S902" s="93" t="s">
        <v>16</v>
      </c>
      <c r="T902" s="90" t="s">
        <v>42</v>
      </c>
      <c r="U902" s="90" t="s">
        <v>16</v>
      </c>
      <c r="V902" s="90" t="s">
        <v>16</v>
      </c>
      <c r="W902" s="90" t="s">
        <v>10551</v>
      </c>
    </row>
    <row r="903" spans="1:23">
      <c r="A903" s="91">
        <v>902</v>
      </c>
      <c r="B903" s="91" t="s">
        <v>39</v>
      </c>
      <c r="C903" s="93" t="s">
        <v>7469</v>
      </c>
      <c r="D903" s="93" t="s">
        <v>16</v>
      </c>
      <c r="E903" s="93" t="s">
        <v>7470</v>
      </c>
      <c r="F903" s="93" t="s">
        <v>7471</v>
      </c>
      <c r="G903" s="93" t="s">
        <v>10</v>
      </c>
      <c r="H903" s="93" t="s">
        <v>7472</v>
      </c>
      <c r="I903" s="92" t="s">
        <v>7470</v>
      </c>
      <c r="J903" s="93"/>
      <c r="K903" s="93"/>
      <c r="L903" s="93" t="s">
        <v>16</v>
      </c>
      <c r="M903" s="93" t="s">
        <v>7473</v>
      </c>
      <c r="N903" s="93" t="s">
        <v>666</v>
      </c>
      <c r="O903" s="93" t="s">
        <v>1055</v>
      </c>
      <c r="P903" s="93" t="s">
        <v>153</v>
      </c>
      <c r="Q903" s="93" t="s">
        <v>16</v>
      </c>
      <c r="R903" s="93" t="s">
        <v>17</v>
      </c>
      <c r="S903" s="93" t="s">
        <v>16</v>
      </c>
      <c r="T903" s="90" t="s">
        <v>41</v>
      </c>
      <c r="U903" s="90" t="str">
        <f>VLOOKUP(I903,'[1]Removal Report'!$G$2:$I$1306,2,0)</f>
        <v>30-Jan-2026</v>
      </c>
      <c r="V903" s="90" t="str">
        <f>VLOOKUP(I903,'[1]Removal Report'!$G$2:$I$1306,3,0)</f>
        <v>AGHA.M.JAFFER</v>
      </c>
    </row>
    <row r="904" spans="1:23">
      <c r="A904" s="92" t="s">
        <v>249</v>
      </c>
      <c r="B904" s="92" t="s">
        <v>38</v>
      </c>
      <c r="C904" s="92" t="s">
        <v>7474</v>
      </c>
      <c r="D904" s="92" t="s">
        <v>682</v>
      </c>
      <c r="E904" s="92" t="s">
        <v>7475</v>
      </c>
      <c r="F904" s="92" t="s">
        <v>2942</v>
      </c>
      <c r="G904" s="92" t="s">
        <v>10</v>
      </c>
      <c r="H904" s="92" t="s">
        <v>7476</v>
      </c>
      <c r="I904" s="92" t="s">
        <v>7477</v>
      </c>
      <c r="J904" s="92"/>
      <c r="K904" s="92"/>
      <c r="L904" s="92" t="s">
        <v>12</v>
      </c>
      <c r="M904" s="92" t="s">
        <v>7478</v>
      </c>
      <c r="N904" s="92" t="s">
        <v>665</v>
      </c>
      <c r="O904" s="92" t="s">
        <v>666</v>
      </c>
      <c r="P904" s="92" t="s">
        <v>157</v>
      </c>
      <c r="Q904" s="92" t="s">
        <v>7479</v>
      </c>
      <c r="R904" s="92" t="s">
        <v>36</v>
      </c>
      <c r="S904" s="92" t="s">
        <v>7480</v>
      </c>
      <c r="T904" s="90" t="s">
        <v>41</v>
      </c>
      <c r="U904" s="90" t="str">
        <f>VLOOKUP(I904,'[1]Removal Report'!$G$2:$I$1306,2,0)</f>
        <v>8-Jan-2026</v>
      </c>
      <c r="V904" s="90" t="str">
        <f>VLOOKUP(I904,'[1]Removal Report'!$G$2:$I$1306,3,0)</f>
        <v>M.MUSTAFA</v>
      </c>
    </row>
    <row r="905" spans="1:23">
      <c r="A905" s="92" t="s">
        <v>250</v>
      </c>
      <c r="B905" s="92" t="s">
        <v>38</v>
      </c>
      <c r="C905" s="92" t="s">
        <v>7481</v>
      </c>
      <c r="D905" s="92" t="s">
        <v>659</v>
      </c>
      <c r="E905" s="92" t="s">
        <v>7482</v>
      </c>
      <c r="F905" s="92" t="s">
        <v>7483</v>
      </c>
      <c r="G905" s="92" t="s">
        <v>4</v>
      </c>
      <c r="H905" s="92" t="s">
        <v>7484</v>
      </c>
      <c r="I905" s="92" t="s">
        <v>7485</v>
      </c>
      <c r="J905" s="92"/>
      <c r="K905" s="92"/>
      <c r="L905" s="92" t="s">
        <v>12</v>
      </c>
      <c r="M905" s="92" t="s">
        <v>7486</v>
      </c>
      <c r="N905" s="92" t="s">
        <v>2507</v>
      </c>
      <c r="O905" s="92" t="s">
        <v>1387</v>
      </c>
      <c r="P905" s="92" t="s">
        <v>153</v>
      </c>
      <c r="Q905" s="92" t="s">
        <v>7487</v>
      </c>
      <c r="R905" s="92" t="s">
        <v>36</v>
      </c>
      <c r="S905" s="92" t="s">
        <v>7488</v>
      </c>
      <c r="T905" s="90" t="s">
        <v>41</v>
      </c>
      <c r="U905" s="90" t="str">
        <f>VLOOKUP(I905,'[1]Removal Report'!$G$2:$I$1306,2,0)</f>
        <v>8-Jan-2026</v>
      </c>
      <c r="V905" s="90" t="str">
        <f>VLOOKUP(I905,'[1]Removal Report'!$G$2:$I$1306,3,0)</f>
        <v>M.MUSTAFA</v>
      </c>
    </row>
    <row r="906" spans="1:23">
      <c r="A906" s="92" t="s">
        <v>251</v>
      </c>
      <c r="B906" s="92" t="s">
        <v>38</v>
      </c>
      <c r="C906" s="92" t="s">
        <v>7489</v>
      </c>
      <c r="D906" s="92" t="s">
        <v>659</v>
      </c>
      <c r="E906" s="92" t="s">
        <v>7490</v>
      </c>
      <c r="F906" s="92" t="s">
        <v>3062</v>
      </c>
      <c r="G906" s="92" t="s">
        <v>18</v>
      </c>
      <c r="H906" s="92" t="s">
        <v>7491</v>
      </c>
      <c r="I906" s="92" t="s">
        <v>7492</v>
      </c>
      <c r="J906" s="92"/>
      <c r="K906" s="92"/>
      <c r="L906" s="92" t="s">
        <v>12</v>
      </c>
      <c r="M906" s="92" t="s">
        <v>2464</v>
      </c>
      <c r="N906" s="92" t="s">
        <v>793</v>
      </c>
      <c r="O906" s="92" t="s">
        <v>794</v>
      </c>
      <c r="P906" s="92" t="s">
        <v>153</v>
      </c>
      <c r="Q906" s="92" t="s">
        <v>7493</v>
      </c>
      <c r="R906" s="92" t="s">
        <v>36</v>
      </c>
      <c r="S906" s="92" t="s">
        <v>7494</v>
      </c>
      <c r="T906" s="90" t="s">
        <v>41</v>
      </c>
      <c r="U906" s="90" t="str">
        <f>VLOOKUP(I906,'[1]Removal Report'!$G$2:$I$1306,2,0)</f>
        <v>5-Jan-2026</v>
      </c>
      <c r="V906" s="90" t="str">
        <f>VLOOKUP(I906,'[1]Removal Report'!$G$2:$I$1306,3,0)</f>
        <v>M.MUSTAFA</v>
      </c>
    </row>
    <row r="907" spans="1:23">
      <c r="A907" s="92" t="s">
        <v>252</v>
      </c>
      <c r="B907" s="92" t="s">
        <v>38</v>
      </c>
      <c r="C907" s="92" t="s">
        <v>7495</v>
      </c>
      <c r="D907" s="92" t="s">
        <v>682</v>
      </c>
      <c r="E907" s="92" t="s">
        <v>7496</v>
      </c>
      <c r="F907" s="92" t="s">
        <v>7497</v>
      </c>
      <c r="G907" s="92" t="s">
        <v>4</v>
      </c>
      <c r="H907" s="92" t="s">
        <v>7498</v>
      </c>
      <c r="I907" s="92" t="s">
        <v>7499</v>
      </c>
      <c r="J907" s="92"/>
      <c r="K907" s="92"/>
      <c r="L907" s="92" t="s">
        <v>12</v>
      </c>
      <c r="M907" s="92" t="s">
        <v>7500</v>
      </c>
      <c r="N907" s="92" t="s">
        <v>2507</v>
      </c>
      <c r="O907" s="92" t="s">
        <v>1387</v>
      </c>
      <c r="P907" s="92" t="s">
        <v>153</v>
      </c>
      <c r="Q907" s="92" t="s">
        <v>7501</v>
      </c>
      <c r="R907" s="92" t="s">
        <v>36</v>
      </c>
      <c r="S907" s="92" t="s">
        <v>7502</v>
      </c>
      <c r="T907" s="90" t="s">
        <v>41</v>
      </c>
      <c r="U907" s="90" t="str">
        <f>VLOOKUP(I907,'[1]Removal Report'!$G$2:$I$1306,2,0)</f>
        <v>7-Jan-2026</v>
      </c>
      <c r="V907" s="90" t="str">
        <f>VLOOKUP(I907,'[1]Removal Report'!$G$2:$I$1306,3,0)</f>
        <v>M.MUSTAFA</v>
      </c>
    </row>
    <row r="908" spans="1:23">
      <c r="A908" s="92" t="s">
        <v>253</v>
      </c>
      <c r="B908" s="92" t="s">
        <v>38</v>
      </c>
      <c r="C908" s="92" t="s">
        <v>7503</v>
      </c>
      <c r="D908" s="92" t="s">
        <v>671</v>
      </c>
      <c r="E908" s="92" t="s">
        <v>7504</v>
      </c>
      <c r="F908" s="92" t="s">
        <v>158</v>
      </c>
      <c r="G908" s="92" t="s">
        <v>10</v>
      </c>
      <c r="H908" s="92" t="s">
        <v>7505</v>
      </c>
      <c r="I908" s="92" t="s">
        <v>7506</v>
      </c>
      <c r="J908" s="92"/>
      <c r="K908" s="92"/>
      <c r="L908" s="92" t="s">
        <v>5</v>
      </c>
      <c r="M908" s="92" t="s">
        <v>7507</v>
      </c>
      <c r="N908" s="92" t="s">
        <v>1887</v>
      </c>
      <c r="O908" s="92" t="s">
        <v>733</v>
      </c>
      <c r="P908" s="92" t="s">
        <v>153</v>
      </c>
      <c r="Q908" s="92" t="s">
        <v>7508</v>
      </c>
      <c r="R908" s="92" t="s">
        <v>36</v>
      </c>
      <c r="S908" s="92" t="s">
        <v>7509</v>
      </c>
      <c r="T908" s="90" t="s">
        <v>41</v>
      </c>
      <c r="U908" s="90" t="str">
        <f>VLOOKUP(I908,'[1]Removal Report'!$G$2:$I$1306,2,0)</f>
        <v>13-Jan-2026</v>
      </c>
      <c r="V908" s="90" t="str">
        <f>VLOOKUP(I908,'[1]Removal Report'!$G$2:$I$1306,3,0)</f>
        <v>M.MUSTAFA</v>
      </c>
    </row>
    <row r="909" spans="1:23">
      <c r="A909" s="92" t="s">
        <v>254</v>
      </c>
      <c r="B909" s="92" t="s">
        <v>38</v>
      </c>
      <c r="C909" s="92" t="s">
        <v>7510</v>
      </c>
      <c r="D909" s="92" t="s">
        <v>671</v>
      </c>
      <c r="E909" s="92" t="s">
        <v>7511</v>
      </c>
      <c r="F909" s="92" t="s">
        <v>7512</v>
      </c>
      <c r="G909" s="92" t="s">
        <v>10</v>
      </c>
      <c r="H909" s="92" t="s">
        <v>7513</v>
      </c>
      <c r="I909" s="92" t="s">
        <v>7514</v>
      </c>
      <c r="J909" s="92"/>
      <c r="K909" s="92"/>
      <c r="L909" s="92" t="s">
        <v>5</v>
      </c>
      <c r="M909" s="92" t="s">
        <v>4389</v>
      </c>
      <c r="N909" s="92" t="s">
        <v>2158</v>
      </c>
      <c r="O909" s="92" t="s">
        <v>691</v>
      </c>
      <c r="P909" s="92" t="s">
        <v>153</v>
      </c>
      <c r="Q909" s="92" t="s">
        <v>7515</v>
      </c>
      <c r="R909" s="92" t="s">
        <v>36</v>
      </c>
      <c r="S909" s="92" t="s">
        <v>7516</v>
      </c>
      <c r="T909" s="90" t="s">
        <v>41</v>
      </c>
      <c r="U909" s="90" t="str">
        <f>VLOOKUP(I909,'[1]Removal Report'!$G$2:$I$1306,2,0)</f>
        <v>6-Jan-2026</v>
      </c>
      <c r="V909" s="90" t="str">
        <f>VLOOKUP(I909,'[1]Removal Report'!$G$2:$I$1306,3,0)</f>
        <v>M.MUSTAFA</v>
      </c>
    </row>
    <row r="910" spans="1:23">
      <c r="A910" s="92" t="s">
        <v>255</v>
      </c>
      <c r="B910" s="92" t="s">
        <v>38</v>
      </c>
      <c r="C910" s="92" t="s">
        <v>7517</v>
      </c>
      <c r="D910" s="92" t="s">
        <v>682</v>
      </c>
      <c r="E910" s="92" t="s">
        <v>7518</v>
      </c>
      <c r="F910" s="92" t="s">
        <v>5115</v>
      </c>
      <c r="G910" s="92" t="s">
        <v>13</v>
      </c>
      <c r="H910" s="92" t="s">
        <v>7519</v>
      </c>
      <c r="I910" s="92" t="s">
        <v>7520</v>
      </c>
      <c r="J910" s="92"/>
      <c r="K910" s="92"/>
      <c r="L910" s="92" t="s">
        <v>12</v>
      </c>
      <c r="M910" s="92" t="s">
        <v>7521</v>
      </c>
      <c r="N910" s="92" t="s">
        <v>2383</v>
      </c>
      <c r="O910" s="92" t="s">
        <v>2384</v>
      </c>
      <c r="P910" s="92" t="s">
        <v>153</v>
      </c>
      <c r="Q910" s="92" t="s">
        <v>7522</v>
      </c>
      <c r="R910" s="92" t="s">
        <v>36</v>
      </c>
      <c r="S910" s="92" t="s">
        <v>7523</v>
      </c>
      <c r="T910" s="90" t="s">
        <v>41</v>
      </c>
      <c r="U910" s="90" t="str">
        <f>VLOOKUP(I910,'[1]Removal Report'!$G$2:$I$1306,2,0)</f>
        <v>15-Jan-2026</v>
      </c>
      <c r="V910" s="90" t="str">
        <f>VLOOKUP(I910,'[1]Removal Report'!$G$2:$I$1306,3,0)</f>
        <v>M.MUSTAFA</v>
      </c>
    </row>
    <row r="911" spans="1:23">
      <c r="A911" s="92" t="s">
        <v>256</v>
      </c>
      <c r="B911" s="92" t="s">
        <v>38</v>
      </c>
      <c r="C911" s="92" t="s">
        <v>7524</v>
      </c>
      <c r="D911" s="92" t="s">
        <v>1585</v>
      </c>
      <c r="E911" s="92" t="s">
        <v>7525</v>
      </c>
      <c r="F911" s="92" t="s">
        <v>248</v>
      </c>
      <c r="G911" s="92" t="s">
        <v>7526</v>
      </c>
      <c r="H911" s="92" t="s">
        <v>7527</v>
      </c>
      <c r="I911" s="92" t="s">
        <v>7528</v>
      </c>
      <c r="J911" s="92"/>
      <c r="K911" s="92"/>
      <c r="L911" s="92" t="s">
        <v>12</v>
      </c>
      <c r="M911" s="92" t="s">
        <v>7529</v>
      </c>
      <c r="N911" s="92" t="s">
        <v>665</v>
      </c>
      <c r="O911" s="92" t="s">
        <v>666</v>
      </c>
      <c r="P911" s="92" t="s">
        <v>153</v>
      </c>
      <c r="Q911" s="92" t="s">
        <v>7530</v>
      </c>
      <c r="R911" s="92" t="s">
        <v>36</v>
      </c>
      <c r="S911" s="92" t="s">
        <v>7531</v>
      </c>
      <c r="T911" s="90" t="s">
        <v>41</v>
      </c>
      <c r="U911" s="90" t="str">
        <f>VLOOKUP(I911,'[1]Removal Report'!$G$2:$I$1306,2,0)</f>
        <v>8-Jan-2026</v>
      </c>
      <c r="V911" s="90" t="str">
        <f>VLOOKUP(I911,'[1]Removal Report'!$G$2:$I$1306,3,0)</f>
        <v>M.MUSTAFA</v>
      </c>
    </row>
    <row r="912" spans="1:23">
      <c r="A912" s="92" t="s">
        <v>257</v>
      </c>
      <c r="B912" s="92" t="s">
        <v>38</v>
      </c>
      <c r="C912" s="92" t="s">
        <v>7532</v>
      </c>
      <c r="D912" s="92" t="s">
        <v>1311</v>
      </c>
      <c r="E912" s="92" t="s">
        <v>7533</v>
      </c>
      <c r="F912" s="92" t="s">
        <v>7534</v>
      </c>
      <c r="G912" s="92" t="s">
        <v>22</v>
      </c>
      <c r="H912" s="92" t="s">
        <v>7535</v>
      </c>
      <c r="I912" s="92" t="s">
        <v>7536</v>
      </c>
      <c r="J912" s="92"/>
      <c r="K912" s="92"/>
      <c r="L912" s="92" t="s">
        <v>12</v>
      </c>
      <c r="M912" s="92" t="s">
        <v>1467</v>
      </c>
      <c r="N912" s="92" t="s">
        <v>803</v>
      </c>
      <c r="O912" s="92" t="s">
        <v>666</v>
      </c>
      <c r="P912" s="92" t="s">
        <v>153</v>
      </c>
      <c r="Q912" s="92" t="s">
        <v>7537</v>
      </c>
      <c r="R912" s="92" t="s">
        <v>36</v>
      </c>
      <c r="S912" s="92" t="s">
        <v>7538</v>
      </c>
      <c r="T912" s="90" t="s">
        <v>41</v>
      </c>
      <c r="U912" s="90" t="str">
        <f>VLOOKUP(I912,'[1]Removal Report'!$G$2:$I$1306,2,0)</f>
        <v>9-Jan-2026</v>
      </c>
      <c r="V912" s="90" t="str">
        <f>VLOOKUP(I912,'[1]Removal Report'!$G$2:$I$1306,3,0)</f>
        <v>M.MUSTAFA</v>
      </c>
    </row>
    <row r="913" spans="1:22">
      <c r="A913" s="92" t="s">
        <v>258</v>
      </c>
      <c r="B913" s="92" t="s">
        <v>38</v>
      </c>
      <c r="C913" s="92" t="s">
        <v>7539</v>
      </c>
      <c r="D913" s="92" t="s">
        <v>682</v>
      </c>
      <c r="E913" s="92" t="s">
        <v>7540</v>
      </c>
      <c r="F913" s="92" t="s">
        <v>7541</v>
      </c>
      <c r="G913" s="92" t="s">
        <v>18</v>
      </c>
      <c r="H913" s="92" t="s">
        <v>7542</v>
      </c>
      <c r="I913" s="92" t="s">
        <v>7543</v>
      </c>
      <c r="J913" s="92"/>
      <c r="K913" s="92"/>
      <c r="L913" s="92" t="s">
        <v>12</v>
      </c>
      <c r="M913" s="92" t="s">
        <v>7544</v>
      </c>
      <c r="N913" s="92" t="s">
        <v>665</v>
      </c>
      <c r="O913" s="92" t="s">
        <v>666</v>
      </c>
      <c r="P913" s="92" t="s">
        <v>153</v>
      </c>
      <c r="Q913" s="92" t="s">
        <v>7545</v>
      </c>
      <c r="R913" s="92" t="s">
        <v>36</v>
      </c>
      <c r="S913" s="92" t="s">
        <v>7546</v>
      </c>
      <c r="T913" s="90" t="s">
        <v>41</v>
      </c>
      <c r="U913" s="90" t="str">
        <f>VLOOKUP(I913,'[1]Removal Report'!$G$2:$I$1306,2,0)</f>
        <v>8-Jan-2026</v>
      </c>
      <c r="V913" s="90" t="str">
        <f>VLOOKUP(I913,'[1]Removal Report'!$G$2:$I$1306,3,0)</f>
        <v>M.MUSTAFA</v>
      </c>
    </row>
    <row r="914" spans="1:22">
      <c r="A914" s="92" t="s">
        <v>259</v>
      </c>
      <c r="B914" s="92" t="s">
        <v>38</v>
      </c>
      <c r="C914" s="92" t="s">
        <v>7547</v>
      </c>
      <c r="D914" s="92" t="s">
        <v>659</v>
      </c>
      <c r="E914" s="92" t="s">
        <v>7548</v>
      </c>
      <c r="F914" s="92" t="s">
        <v>7549</v>
      </c>
      <c r="G914" s="92" t="s">
        <v>4</v>
      </c>
      <c r="H914" s="92" t="s">
        <v>7550</v>
      </c>
      <c r="I914" s="92" t="s">
        <v>7551</v>
      </c>
      <c r="J914" s="92"/>
      <c r="K914" s="92"/>
      <c r="L914" s="92" t="s">
        <v>12</v>
      </c>
      <c r="M914" s="92" t="s">
        <v>7552</v>
      </c>
      <c r="N914" s="92" t="s">
        <v>2251</v>
      </c>
      <c r="O914" s="92" t="s">
        <v>764</v>
      </c>
      <c r="P914" s="92" t="s">
        <v>153</v>
      </c>
      <c r="Q914" s="92" t="s">
        <v>7553</v>
      </c>
      <c r="R914" s="92" t="s">
        <v>36</v>
      </c>
      <c r="S914" s="92" t="s">
        <v>7554</v>
      </c>
      <c r="T914" s="90" t="s">
        <v>41</v>
      </c>
      <c r="U914" s="90" t="str">
        <f>VLOOKUP(I914,'[1]Removal Report'!$G$2:$I$1306,2,0)</f>
        <v>8-Jan-2026</v>
      </c>
      <c r="V914" s="90" t="str">
        <f>VLOOKUP(I914,'[1]Removal Report'!$G$2:$I$1306,3,0)</f>
        <v>M.MUSTAFA</v>
      </c>
    </row>
    <row r="915" spans="1:22">
      <c r="A915" s="92" t="s">
        <v>260</v>
      </c>
      <c r="B915" s="92" t="s">
        <v>38</v>
      </c>
      <c r="C915" s="92" t="s">
        <v>7555</v>
      </c>
      <c r="D915" s="92" t="s">
        <v>682</v>
      </c>
      <c r="E915" s="92" t="s">
        <v>7556</v>
      </c>
      <c r="F915" s="92" t="s">
        <v>7557</v>
      </c>
      <c r="G915" s="92" t="s">
        <v>27</v>
      </c>
      <c r="H915" s="92" t="s">
        <v>7558</v>
      </c>
      <c r="I915" s="92" t="s">
        <v>7559</v>
      </c>
      <c r="J915" s="92"/>
      <c r="K915" s="92"/>
      <c r="L915" s="92" t="s">
        <v>12</v>
      </c>
      <c r="M915" s="92" t="s">
        <v>7560</v>
      </c>
      <c r="N915" s="92" t="s">
        <v>665</v>
      </c>
      <c r="O915" s="92" t="s">
        <v>666</v>
      </c>
      <c r="P915" s="92" t="s">
        <v>153</v>
      </c>
      <c r="Q915" s="92" t="s">
        <v>7561</v>
      </c>
      <c r="R915" s="92" t="s">
        <v>36</v>
      </c>
      <c r="S915" s="92" t="s">
        <v>7562</v>
      </c>
      <c r="T915" s="90" t="s">
        <v>41</v>
      </c>
      <c r="U915" s="90" t="str">
        <f>VLOOKUP(I915,'[1]Removal Report'!$G$2:$I$1306,2,0)</f>
        <v>22-Jan-2026</v>
      </c>
      <c r="V915" s="90" t="str">
        <f>VLOOKUP(I915,'[1]Removal Report'!$G$2:$I$1306,3,0)</f>
        <v>M.MUSTAFA</v>
      </c>
    </row>
    <row r="916" spans="1:22">
      <c r="A916" s="92" t="s">
        <v>261</v>
      </c>
      <c r="B916" s="92" t="s">
        <v>38</v>
      </c>
      <c r="C916" s="92" t="s">
        <v>7563</v>
      </c>
      <c r="D916" s="92" t="s">
        <v>671</v>
      </c>
      <c r="E916" s="92" t="s">
        <v>7564</v>
      </c>
      <c r="F916" s="92" t="s">
        <v>7565</v>
      </c>
      <c r="G916" s="92" t="s">
        <v>10</v>
      </c>
      <c r="H916" s="92" t="s">
        <v>7566</v>
      </c>
      <c r="I916" s="92" t="s">
        <v>7567</v>
      </c>
      <c r="J916" s="92"/>
      <c r="K916" s="92"/>
      <c r="L916" s="92" t="s">
        <v>5</v>
      </c>
      <c r="M916" s="92" t="s">
        <v>7568</v>
      </c>
      <c r="N916" s="92" t="s">
        <v>3003</v>
      </c>
      <c r="O916" s="92" t="s">
        <v>666</v>
      </c>
      <c r="P916" s="92" t="s">
        <v>153</v>
      </c>
      <c r="Q916" s="92" t="s">
        <v>7569</v>
      </c>
      <c r="R916" s="92" t="s">
        <v>36</v>
      </c>
      <c r="S916" s="92" t="s">
        <v>7570</v>
      </c>
      <c r="T916" s="90" t="s">
        <v>41</v>
      </c>
      <c r="U916" s="90" t="str">
        <f>VLOOKUP(I916,'[1]Removal Report'!$G$2:$I$1306,2,0)</f>
        <v>1-Jan-2026</v>
      </c>
      <c r="V916" s="90" t="str">
        <f>VLOOKUP(I916,'[1]Removal Report'!$G$2:$I$1306,3,0)</f>
        <v>M.MUSTAFA</v>
      </c>
    </row>
    <row r="917" spans="1:22">
      <c r="A917" s="92" t="s">
        <v>262</v>
      </c>
      <c r="B917" s="92" t="s">
        <v>38</v>
      </c>
      <c r="C917" s="92" t="s">
        <v>7571</v>
      </c>
      <c r="D917" s="92" t="s">
        <v>767</v>
      </c>
      <c r="E917" s="92" t="s">
        <v>7572</v>
      </c>
      <c r="F917" s="92" t="s">
        <v>7573</v>
      </c>
      <c r="G917" s="92" t="s">
        <v>10</v>
      </c>
      <c r="H917" s="92" t="s">
        <v>7574</v>
      </c>
      <c r="I917" s="92" t="s">
        <v>7575</v>
      </c>
      <c r="J917" s="92"/>
      <c r="K917" s="92"/>
      <c r="L917" s="92" t="s">
        <v>12</v>
      </c>
      <c r="M917" s="92" t="s">
        <v>972</v>
      </c>
      <c r="N917" s="92" t="s">
        <v>763</v>
      </c>
      <c r="O917" s="92" t="s">
        <v>764</v>
      </c>
      <c r="P917" s="92" t="s">
        <v>153</v>
      </c>
      <c r="Q917" s="92" t="s">
        <v>7576</v>
      </c>
      <c r="R917" s="92" t="s">
        <v>36</v>
      </c>
      <c r="S917" s="92" t="s">
        <v>7577</v>
      </c>
      <c r="T917" s="90" t="s">
        <v>41</v>
      </c>
      <c r="U917" s="90" t="str">
        <f>VLOOKUP(I917,'[1]Removal Report'!$G$2:$I$1306,2,0)</f>
        <v>2-Jan-2026</v>
      </c>
      <c r="V917" s="90" t="str">
        <f>VLOOKUP(I917,'[1]Removal Report'!$G$2:$I$1306,3,0)</f>
        <v>M.MUSTAFA</v>
      </c>
    </row>
    <row r="918" spans="1:22">
      <c r="A918" s="92" t="s">
        <v>231</v>
      </c>
      <c r="B918" s="92" t="s">
        <v>38</v>
      </c>
      <c r="C918" s="92" t="s">
        <v>7578</v>
      </c>
      <c r="D918" s="92" t="s">
        <v>671</v>
      </c>
      <c r="E918" s="92" t="s">
        <v>7579</v>
      </c>
      <c r="F918" s="92" t="s">
        <v>7580</v>
      </c>
      <c r="G918" s="92" t="s">
        <v>18</v>
      </c>
      <c r="H918" s="92" t="s">
        <v>7581</v>
      </c>
      <c r="I918" s="92" t="s">
        <v>7582</v>
      </c>
      <c r="J918" s="92"/>
      <c r="K918" s="92"/>
      <c r="L918" s="92" t="s">
        <v>5</v>
      </c>
      <c r="M918" s="92" t="s">
        <v>7583</v>
      </c>
      <c r="N918" s="92" t="s">
        <v>929</v>
      </c>
      <c r="O918" s="92" t="s">
        <v>930</v>
      </c>
      <c r="P918" s="92" t="s">
        <v>153</v>
      </c>
      <c r="Q918" s="92" t="s">
        <v>7584</v>
      </c>
      <c r="R918" s="92" t="s">
        <v>36</v>
      </c>
      <c r="S918" s="92" t="s">
        <v>7585</v>
      </c>
      <c r="T918" s="90" t="s">
        <v>41</v>
      </c>
      <c r="U918" s="90" t="str">
        <f>VLOOKUP(I918,'[1]Removal Report'!$G$2:$I$1306,2,0)</f>
        <v>21-Jan-2026</v>
      </c>
      <c r="V918" s="90" t="str">
        <f>VLOOKUP(I918,'[1]Removal Report'!$G$2:$I$1306,3,0)</f>
        <v>M.MUSTAFA</v>
      </c>
    </row>
    <row r="919" spans="1:22">
      <c r="A919" s="92" t="s">
        <v>263</v>
      </c>
      <c r="B919" s="92" t="s">
        <v>38</v>
      </c>
      <c r="C919" s="92" t="s">
        <v>7586</v>
      </c>
      <c r="D919" s="92" t="s">
        <v>659</v>
      </c>
      <c r="E919" s="92" t="s">
        <v>7587</v>
      </c>
      <c r="F919" s="92" t="s">
        <v>7588</v>
      </c>
      <c r="G919" s="92" t="s">
        <v>4</v>
      </c>
      <c r="H919" s="92" t="s">
        <v>7589</v>
      </c>
      <c r="I919" s="92" t="s">
        <v>7590</v>
      </c>
      <c r="J919" s="92"/>
      <c r="K919" s="92"/>
      <c r="L919" s="92" t="s">
        <v>12</v>
      </c>
      <c r="M919" s="92" t="s">
        <v>7591</v>
      </c>
      <c r="N919" s="92" t="s">
        <v>1157</v>
      </c>
      <c r="O919" s="92" t="s">
        <v>813</v>
      </c>
      <c r="P919" s="92" t="s">
        <v>153</v>
      </c>
      <c r="Q919" s="92" t="s">
        <v>7592</v>
      </c>
      <c r="R919" s="92" t="s">
        <v>36</v>
      </c>
      <c r="S919" s="92" t="s">
        <v>7593</v>
      </c>
      <c r="T919" s="90" t="s">
        <v>41</v>
      </c>
      <c r="U919" s="90" t="str">
        <f>VLOOKUP(I919,'[1]Removal Report'!$G$2:$I$1306,2,0)</f>
        <v>17-Jan-2026</v>
      </c>
      <c r="V919" s="90" t="str">
        <f>VLOOKUP(I919,'[1]Removal Report'!$G$2:$I$1306,3,0)</f>
        <v>M.MUSTAFA</v>
      </c>
    </row>
    <row r="920" spans="1:22">
      <c r="A920" s="92" t="s">
        <v>264</v>
      </c>
      <c r="B920" s="92" t="s">
        <v>38</v>
      </c>
      <c r="C920" s="92" t="s">
        <v>7594</v>
      </c>
      <c r="D920" s="92" t="s">
        <v>659</v>
      </c>
      <c r="E920" s="92" t="s">
        <v>7595</v>
      </c>
      <c r="F920" s="92" t="s">
        <v>7596</v>
      </c>
      <c r="G920" s="92" t="s">
        <v>18</v>
      </c>
      <c r="H920" s="92" t="s">
        <v>7597</v>
      </c>
      <c r="I920" s="92" t="s">
        <v>7595</v>
      </c>
      <c r="J920" s="92"/>
      <c r="K920" s="92"/>
      <c r="L920" s="92" t="s">
        <v>12</v>
      </c>
      <c r="M920" s="92" t="s">
        <v>7598</v>
      </c>
      <c r="N920" s="92" t="s">
        <v>2158</v>
      </c>
      <c r="O920" s="92" t="s">
        <v>691</v>
      </c>
      <c r="P920" s="92" t="s">
        <v>153</v>
      </c>
      <c r="Q920" s="92" t="s">
        <v>7599</v>
      </c>
      <c r="R920" s="92" t="s">
        <v>36</v>
      </c>
      <c r="S920" s="92" t="s">
        <v>7600</v>
      </c>
      <c r="T920" s="90" t="s">
        <v>41</v>
      </c>
      <c r="U920" s="90" t="str">
        <f>VLOOKUP(I920,'[1]Removal Report'!$G$2:$I$1306,2,0)</f>
        <v>14-Jan-2026</v>
      </c>
      <c r="V920" s="90" t="str">
        <f>VLOOKUP(I920,'[1]Removal Report'!$G$2:$I$1306,3,0)</f>
        <v>M.MUSTAFA</v>
      </c>
    </row>
    <row r="921" spans="1:22">
      <c r="A921" s="92" t="s">
        <v>265</v>
      </c>
      <c r="B921" s="92" t="s">
        <v>38</v>
      </c>
      <c r="C921" s="92" t="s">
        <v>7601</v>
      </c>
      <c r="D921" s="92" t="s">
        <v>884</v>
      </c>
      <c r="E921" s="92" t="s">
        <v>7602</v>
      </c>
      <c r="F921" s="92" t="s">
        <v>7603</v>
      </c>
      <c r="G921" s="92" t="s">
        <v>18</v>
      </c>
      <c r="H921" s="92" t="s">
        <v>7604</v>
      </c>
      <c r="I921" s="92" t="s">
        <v>7605</v>
      </c>
      <c r="J921" s="92"/>
      <c r="K921" s="92"/>
      <c r="L921" s="92" t="s">
        <v>12</v>
      </c>
      <c r="M921" s="92" t="s">
        <v>7606</v>
      </c>
      <c r="N921" s="92" t="s">
        <v>2251</v>
      </c>
      <c r="O921" s="92" t="s">
        <v>764</v>
      </c>
      <c r="P921" s="92" t="s">
        <v>153</v>
      </c>
      <c r="Q921" s="92" t="s">
        <v>7607</v>
      </c>
      <c r="R921" s="92" t="s">
        <v>36</v>
      </c>
      <c r="S921" s="92" t="s">
        <v>7608</v>
      </c>
      <c r="T921" s="90" t="s">
        <v>41</v>
      </c>
      <c r="U921" s="90" t="str">
        <f>VLOOKUP(I921,'[1]Removal Report'!$G$2:$I$1306,2,0)</f>
        <v>14-Jan-2026</v>
      </c>
      <c r="V921" s="90" t="str">
        <f>VLOOKUP(I921,'[1]Removal Report'!$G$2:$I$1306,3,0)</f>
        <v>M.MUSTAFA</v>
      </c>
    </row>
    <row r="922" spans="1:22">
      <c r="A922" s="92" t="s">
        <v>266</v>
      </c>
      <c r="B922" s="92" t="s">
        <v>38</v>
      </c>
      <c r="C922" s="92" t="s">
        <v>7609</v>
      </c>
      <c r="D922" s="92" t="s">
        <v>671</v>
      </c>
      <c r="E922" s="92" t="s">
        <v>7610</v>
      </c>
      <c r="F922" s="92" t="s">
        <v>7611</v>
      </c>
      <c r="G922" s="92" t="s">
        <v>18</v>
      </c>
      <c r="H922" s="92" t="s">
        <v>7612</v>
      </c>
      <c r="I922" s="92" t="s">
        <v>7613</v>
      </c>
      <c r="J922" s="92"/>
      <c r="K922" s="92"/>
      <c r="L922" s="92" t="s">
        <v>12</v>
      </c>
      <c r="M922" s="92" t="s">
        <v>5830</v>
      </c>
      <c r="N922" s="92" t="s">
        <v>803</v>
      </c>
      <c r="O922" s="92" t="s">
        <v>666</v>
      </c>
      <c r="P922" s="92" t="s">
        <v>153</v>
      </c>
      <c r="Q922" s="92" t="s">
        <v>7614</v>
      </c>
      <c r="R922" s="92" t="s">
        <v>36</v>
      </c>
      <c r="S922" s="92" t="s">
        <v>7615</v>
      </c>
      <c r="T922" s="90" t="s">
        <v>41</v>
      </c>
      <c r="U922" s="90" t="str">
        <f>VLOOKUP(I922,'[1]Removal Report'!$G$2:$I$1306,2,0)</f>
        <v>20-Jan-2026</v>
      </c>
      <c r="V922" s="90" t="str">
        <f>VLOOKUP(I922,'[1]Removal Report'!$G$2:$I$1306,3,0)</f>
        <v>M.MUSTAFA</v>
      </c>
    </row>
    <row r="923" spans="1:22">
      <c r="A923" s="92" t="s">
        <v>267</v>
      </c>
      <c r="B923" s="92" t="s">
        <v>38</v>
      </c>
      <c r="C923" s="92" t="s">
        <v>7616</v>
      </c>
      <c r="D923" s="92" t="s">
        <v>671</v>
      </c>
      <c r="E923" s="92" t="s">
        <v>7617</v>
      </c>
      <c r="F923" s="92" t="s">
        <v>7618</v>
      </c>
      <c r="G923" s="92" t="s">
        <v>10</v>
      </c>
      <c r="H923" s="92" t="s">
        <v>7619</v>
      </c>
      <c r="I923" s="92" t="s">
        <v>7620</v>
      </c>
      <c r="J923" s="92"/>
      <c r="K923" s="92"/>
      <c r="L923" s="92" t="s">
        <v>12</v>
      </c>
      <c r="M923" s="92" t="s">
        <v>7621</v>
      </c>
      <c r="N923" s="92" t="s">
        <v>881</v>
      </c>
      <c r="O923" s="92" t="s">
        <v>813</v>
      </c>
      <c r="P923" s="92" t="s">
        <v>153</v>
      </c>
      <c r="Q923" s="92" t="s">
        <v>7622</v>
      </c>
      <c r="R923" s="92" t="s">
        <v>36</v>
      </c>
      <c r="S923" s="92" t="s">
        <v>7623</v>
      </c>
      <c r="T923" s="90" t="s">
        <v>41</v>
      </c>
      <c r="U923" s="90" t="str">
        <f>VLOOKUP(I923,'[1]Removal Report'!$G$2:$I$1306,2,0)</f>
        <v>17-Jan-2026</v>
      </c>
      <c r="V923" s="90" t="str">
        <f>VLOOKUP(I923,'[1]Removal Report'!$G$2:$I$1306,3,0)</f>
        <v>M.MUSTAFA</v>
      </c>
    </row>
    <row r="924" spans="1:22">
      <c r="A924" s="92" t="s">
        <v>268</v>
      </c>
      <c r="B924" s="92" t="s">
        <v>38</v>
      </c>
      <c r="C924" s="92" t="s">
        <v>7624</v>
      </c>
      <c r="D924" s="92" t="s">
        <v>659</v>
      </c>
      <c r="E924" s="92" t="s">
        <v>7625</v>
      </c>
      <c r="F924" s="92" t="s">
        <v>7626</v>
      </c>
      <c r="G924" s="92" t="s">
        <v>4</v>
      </c>
      <c r="H924" s="92" t="s">
        <v>7627</v>
      </c>
      <c r="I924" s="92" t="s">
        <v>7628</v>
      </c>
      <c r="J924" s="92"/>
      <c r="K924" s="92"/>
      <c r="L924" s="92" t="s">
        <v>12</v>
      </c>
      <c r="M924" s="92" t="s">
        <v>7629</v>
      </c>
      <c r="N924" s="92" t="s">
        <v>1775</v>
      </c>
      <c r="O924" s="92" t="s">
        <v>1776</v>
      </c>
      <c r="P924" s="92" t="s">
        <v>153</v>
      </c>
      <c r="Q924" s="92" t="s">
        <v>7630</v>
      </c>
      <c r="R924" s="92" t="s">
        <v>36</v>
      </c>
      <c r="S924" s="92" t="s">
        <v>7631</v>
      </c>
      <c r="T924" s="90" t="s">
        <v>41</v>
      </c>
      <c r="U924" s="90" t="str">
        <f>VLOOKUP(I924,'[1]Removal Report'!$G$2:$I$1306,2,0)</f>
        <v>19-Jan-2026</v>
      </c>
      <c r="V924" s="90" t="str">
        <f>VLOOKUP(I924,'[1]Removal Report'!$G$2:$I$1306,3,0)</f>
        <v>M.MUSTAFA</v>
      </c>
    </row>
    <row r="925" spans="1:22">
      <c r="A925" s="92" t="s">
        <v>269</v>
      </c>
      <c r="B925" s="92" t="s">
        <v>38</v>
      </c>
      <c r="C925" s="92" t="s">
        <v>7632</v>
      </c>
      <c r="D925" s="92" t="s">
        <v>682</v>
      </c>
      <c r="E925" s="92" t="s">
        <v>7633</v>
      </c>
      <c r="F925" s="92" t="s">
        <v>7634</v>
      </c>
      <c r="G925" s="92" t="s">
        <v>18</v>
      </c>
      <c r="H925" s="92" t="s">
        <v>7635</v>
      </c>
      <c r="I925" s="92" t="s">
        <v>7636</v>
      </c>
      <c r="J925" s="92"/>
      <c r="K925" s="92"/>
      <c r="L925" s="92" t="s">
        <v>5</v>
      </c>
      <c r="M925" s="92" t="s">
        <v>7637</v>
      </c>
      <c r="N925" s="92" t="s">
        <v>7638</v>
      </c>
      <c r="O925" s="92" t="s">
        <v>1024</v>
      </c>
      <c r="P925" s="92" t="s">
        <v>153</v>
      </c>
      <c r="Q925" s="92" t="s">
        <v>7639</v>
      </c>
      <c r="R925" s="92" t="s">
        <v>36</v>
      </c>
      <c r="S925" s="92" t="s">
        <v>7640</v>
      </c>
      <c r="T925" s="90" t="s">
        <v>41</v>
      </c>
      <c r="U925" s="90" t="str">
        <f>VLOOKUP(I925,'[1]Removal Report'!$G$2:$I$1306,2,0)</f>
        <v>22-Jan-2026</v>
      </c>
      <c r="V925" s="90" t="str">
        <f>VLOOKUP(I925,'[1]Removal Report'!$G$2:$I$1306,3,0)</f>
        <v>M.MUSTAFA</v>
      </c>
    </row>
    <row r="926" spans="1:22">
      <c r="A926" s="92" t="s">
        <v>270</v>
      </c>
      <c r="B926" s="92" t="s">
        <v>38</v>
      </c>
      <c r="C926" s="92" t="s">
        <v>7641</v>
      </c>
      <c r="D926" s="92" t="s">
        <v>659</v>
      </c>
      <c r="E926" s="92" t="s">
        <v>7642</v>
      </c>
      <c r="F926" s="92" t="s">
        <v>380</v>
      </c>
      <c r="G926" s="92" t="s">
        <v>7</v>
      </c>
      <c r="H926" s="92" t="s">
        <v>7643</v>
      </c>
      <c r="I926" s="92" t="s">
        <v>7644</v>
      </c>
      <c r="J926" s="92"/>
      <c r="K926" s="92"/>
      <c r="L926" s="92" t="s">
        <v>12</v>
      </c>
      <c r="M926" s="92" t="s">
        <v>7645</v>
      </c>
      <c r="N926" s="92" t="s">
        <v>803</v>
      </c>
      <c r="O926" s="92" t="s">
        <v>666</v>
      </c>
      <c r="P926" s="92" t="s">
        <v>157</v>
      </c>
      <c r="Q926" s="92" t="s">
        <v>7646</v>
      </c>
      <c r="R926" s="92" t="s">
        <v>36</v>
      </c>
      <c r="S926" s="92" t="s">
        <v>7647</v>
      </c>
      <c r="T926" s="90" t="s">
        <v>41</v>
      </c>
      <c r="U926" s="90" t="str">
        <f>VLOOKUP(I926,'[1]Removal Report'!$G$2:$I$1306,2,0)</f>
        <v>22-Jan-2026</v>
      </c>
      <c r="V926" s="90" t="str">
        <f>VLOOKUP(I926,'[1]Removal Report'!$G$2:$I$1306,3,0)</f>
        <v>M.MUSTAFA</v>
      </c>
    </row>
    <row r="927" spans="1:22">
      <c r="A927" s="92" t="s">
        <v>271</v>
      </c>
      <c r="B927" s="92" t="s">
        <v>38</v>
      </c>
      <c r="C927" s="92" t="s">
        <v>7648</v>
      </c>
      <c r="D927" s="92" t="s">
        <v>659</v>
      </c>
      <c r="E927" s="92" t="s">
        <v>7649</v>
      </c>
      <c r="F927" s="92" t="s">
        <v>7650</v>
      </c>
      <c r="G927" s="92" t="s">
        <v>27</v>
      </c>
      <c r="H927" s="92" t="s">
        <v>7651</v>
      </c>
      <c r="I927" s="92" t="s">
        <v>7652</v>
      </c>
      <c r="J927" s="92"/>
      <c r="K927" s="92"/>
      <c r="L927" s="92" t="s">
        <v>12</v>
      </c>
      <c r="M927" s="92" t="s">
        <v>7653</v>
      </c>
      <c r="N927" s="92" t="s">
        <v>803</v>
      </c>
      <c r="O927" s="92" t="s">
        <v>666</v>
      </c>
      <c r="P927" s="92" t="s">
        <v>153</v>
      </c>
      <c r="Q927" s="92" t="s">
        <v>7654</v>
      </c>
      <c r="R927" s="92" t="s">
        <v>36</v>
      </c>
      <c r="S927" s="92" t="s">
        <v>7655</v>
      </c>
      <c r="T927" s="90" t="s">
        <v>41</v>
      </c>
      <c r="U927" s="90" t="str">
        <f>VLOOKUP(I927,'[1]Removal Report'!$G$2:$I$1306,2,0)</f>
        <v>21-Jan-2026</v>
      </c>
      <c r="V927" s="90" t="str">
        <f>VLOOKUP(I927,'[1]Removal Report'!$G$2:$I$1306,3,0)</f>
        <v>M.MUSTAFA</v>
      </c>
    </row>
    <row r="928" spans="1:22">
      <c r="A928" s="92" t="s">
        <v>272</v>
      </c>
      <c r="B928" s="92" t="s">
        <v>38</v>
      </c>
      <c r="C928" s="92" t="s">
        <v>7656</v>
      </c>
      <c r="D928" s="92" t="s">
        <v>659</v>
      </c>
      <c r="E928" s="92" t="s">
        <v>7657</v>
      </c>
      <c r="F928" s="92" t="s">
        <v>7658</v>
      </c>
      <c r="G928" s="92" t="s">
        <v>111</v>
      </c>
      <c r="H928" s="92" t="s">
        <v>7659</v>
      </c>
      <c r="I928" s="92" t="s">
        <v>7660</v>
      </c>
      <c r="J928" s="92"/>
      <c r="K928" s="92"/>
      <c r="L928" s="92" t="s">
        <v>12</v>
      </c>
      <c r="M928" s="92" t="s">
        <v>7661</v>
      </c>
      <c r="N928" s="92" t="s">
        <v>1927</v>
      </c>
      <c r="O928" s="92" t="s">
        <v>666</v>
      </c>
      <c r="P928" s="92" t="s">
        <v>153</v>
      </c>
      <c r="Q928" s="92" t="s">
        <v>7662</v>
      </c>
      <c r="R928" s="92" t="s">
        <v>36</v>
      </c>
      <c r="S928" s="92" t="s">
        <v>7663</v>
      </c>
      <c r="T928" s="90" t="s">
        <v>41</v>
      </c>
      <c r="U928" s="90" t="str">
        <f>VLOOKUP(I928,'[1]Removal Report'!$G$2:$I$1306,2,0)</f>
        <v>22-Jan-2026</v>
      </c>
      <c r="V928" s="90" t="str">
        <f>VLOOKUP(I928,'[1]Removal Report'!$G$2:$I$1306,3,0)</f>
        <v>M.MUSTAFA</v>
      </c>
    </row>
    <row r="929" spans="1:22">
      <c r="A929" s="92" t="s">
        <v>273</v>
      </c>
      <c r="B929" s="92" t="s">
        <v>38</v>
      </c>
      <c r="C929" s="92" t="s">
        <v>7664</v>
      </c>
      <c r="D929" s="92" t="s">
        <v>671</v>
      </c>
      <c r="E929" s="92" t="s">
        <v>7665</v>
      </c>
      <c r="F929" s="92" t="s">
        <v>31</v>
      </c>
      <c r="G929" s="92" t="s">
        <v>18</v>
      </c>
      <c r="H929" s="92" t="s">
        <v>7666</v>
      </c>
      <c r="I929" s="92" t="s">
        <v>7667</v>
      </c>
      <c r="J929" s="92"/>
      <c r="K929" s="92"/>
      <c r="L929" s="92" t="s">
        <v>12</v>
      </c>
      <c r="M929" s="92" t="s">
        <v>7668</v>
      </c>
      <c r="N929" s="92" t="s">
        <v>965</v>
      </c>
      <c r="O929" s="92" t="s">
        <v>813</v>
      </c>
      <c r="P929" s="92" t="s">
        <v>153</v>
      </c>
      <c r="Q929" s="92" t="s">
        <v>7669</v>
      </c>
      <c r="R929" s="92" t="s">
        <v>36</v>
      </c>
      <c r="S929" s="92" t="s">
        <v>7670</v>
      </c>
      <c r="T929" s="90" t="s">
        <v>41</v>
      </c>
      <c r="U929" s="90" t="str">
        <f>VLOOKUP(I929,'[1]Removal Report'!$G$2:$I$1306,2,0)</f>
        <v>22-Jan-2026</v>
      </c>
      <c r="V929" s="90" t="str">
        <f>VLOOKUP(I929,'[1]Removal Report'!$G$2:$I$1306,3,0)</f>
        <v>M.MUSTAFA</v>
      </c>
    </row>
    <row r="930" spans="1:22">
      <c r="A930" s="92" t="s">
        <v>274</v>
      </c>
      <c r="B930" s="92" t="s">
        <v>38</v>
      </c>
      <c r="C930" s="92" t="s">
        <v>7671</v>
      </c>
      <c r="D930" s="92" t="s">
        <v>767</v>
      </c>
      <c r="E930" s="92" t="s">
        <v>7672</v>
      </c>
      <c r="F930" s="92" t="s">
        <v>7673</v>
      </c>
      <c r="G930" s="92" t="s">
        <v>4</v>
      </c>
      <c r="H930" s="92" t="s">
        <v>7674</v>
      </c>
      <c r="I930" s="92" t="s">
        <v>7675</v>
      </c>
      <c r="J930" s="92"/>
      <c r="K930" s="92"/>
      <c r="L930" s="92" t="s">
        <v>5</v>
      </c>
      <c r="M930" s="92" t="s">
        <v>1716</v>
      </c>
      <c r="N930" s="92" t="s">
        <v>1166</v>
      </c>
      <c r="O930" s="92" t="s">
        <v>813</v>
      </c>
      <c r="P930" s="92" t="s">
        <v>153</v>
      </c>
      <c r="Q930" s="92" t="s">
        <v>7676</v>
      </c>
      <c r="R930" s="92" t="s">
        <v>36</v>
      </c>
      <c r="S930" s="92" t="s">
        <v>7677</v>
      </c>
      <c r="T930" s="90" t="s">
        <v>41</v>
      </c>
      <c r="U930" s="90" t="str">
        <f>VLOOKUP(I930,'[1]Removal Report'!$G$2:$I$1306,2,0)</f>
        <v>28-Jan-2026</v>
      </c>
      <c r="V930" s="90" t="str">
        <f>VLOOKUP(I930,'[1]Removal Report'!$G$2:$I$1306,3,0)</f>
        <v>M.MUSTAFA</v>
      </c>
    </row>
    <row r="931" spans="1:22">
      <c r="A931" s="92" t="s">
        <v>275</v>
      </c>
      <c r="B931" s="92" t="s">
        <v>38</v>
      </c>
      <c r="C931" s="92" t="s">
        <v>7678</v>
      </c>
      <c r="D931" s="92" t="s">
        <v>855</v>
      </c>
      <c r="E931" s="92" t="s">
        <v>7679</v>
      </c>
      <c r="F931" s="92" t="s">
        <v>7680</v>
      </c>
      <c r="G931" s="92" t="s">
        <v>10</v>
      </c>
      <c r="H931" s="92" t="s">
        <v>7681</v>
      </c>
      <c r="I931" s="92" t="s">
        <v>7682</v>
      </c>
      <c r="J931" s="92"/>
      <c r="K931" s="92"/>
      <c r="L931" s="92" t="s">
        <v>5</v>
      </c>
      <c r="M931" s="92" t="s">
        <v>7683</v>
      </c>
      <c r="N931" s="92" t="s">
        <v>956</v>
      </c>
      <c r="O931" s="92" t="s">
        <v>813</v>
      </c>
      <c r="P931" s="92" t="s">
        <v>153</v>
      </c>
      <c r="Q931" s="92" t="s">
        <v>7684</v>
      </c>
      <c r="R931" s="92" t="s">
        <v>36</v>
      </c>
      <c r="S931" s="92" t="s">
        <v>7685</v>
      </c>
      <c r="T931" s="90" t="s">
        <v>41</v>
      </c>
      <c r="U931" s="90" t="str">
        <f>VLOOKUP(I931,'[1]Removal Report'!$G$2:$I$1306,2,0)</f>
        <v>22-Jan-2026</v>
      </c>
      <c r="V931" s="90" t="str">
        <f>VLOOKUP(I931,'[1]Removal Report'!$G$2:$I$1306,3,0)</f>
        <v>M.MUSTAFA</v>
      </c>
    </row>
    <row r="932" spans="1:22">
      <c r="A932" s="92" t="s">
        <v>276</v>
      </c>
      <c r="B932" s="92" t="s">
        <v>38</v>
      </c>
      <c r="C932" s="92" t="s">
        <v>7686</v>
      </c>
      <c r="D932" s="92" t="s">
        <v>682</v>
      </c>
      <c r="E932" s="92" t="s">
        <v>7687</v>
      </c>
      <c r="F932" s="92" t="s">
        <v>7688</v>
      </c>
      <c r="G932" s="92" t="s">
        <v>4</v>
      </c>
      <c r="H932" s="92" t="s">
        <v>7689</v>
      </c>
      <c r="I932" s="92" t="s">
        <v>7690</v>
      </c>
      <c r="J932" s="92"/>
      <c r="K932" s="92"/>
      <c r="L932" s="92" t="s">
        <v>12</v>
      </c>
      <c r="M932" s="92" t="s">
        <v>7691</v>
      </c>
      <c r="N932" s="92" t="s">
        <v>665</v>
      </c>
      <c r="O932" s="92" t="s">
        <v>666</v>
      </c>
      <c r="P932" s="92" t="s">
        <v>153</v>
      </c>
      <c r="Q932" s="92" t="s">
        <v>7692</v>
      </c>
      <c r="R932" s="92" t="s">
        <v>36</v>
      </c>
      <c r="S932" s="92" t="s">
        <v>7693</v>
      </c>
      <c r="T932" s="90" t="s">
        <v>41</v>
      </c>
      <c r="U932" s="90" t="str">
        <f>VLOOKUP(I932,'[1]Removal Report'!$G$2:$I$1306,2,0)</f>
        <v>19-Jan-2026</v>
      </c>
      <c r="V932" s="90" t="str">
        <f>VLOOKUP(I932,'[1]Removal Report'!$G$2:$I$1306,3,0)</f>
        <v>M.MUSTAFA</v>
      </c>
    </row>
    <row r="933" spans="1:22">
      <c r="A933" s="92" t="s">
        <v>277</v>
      </c>
      <c r="B933" s="92" t="s">
        <v>38</v>
      </c>
      <c r="C933" s="92" t="s">
        <v>7694</v>
      </c>
      <c r="D933" s="92" t="s">
        <v>671</v>
      </c>
      <c r="E933" s="92" t="s">
        <v>7695</v>
      </c>
      <c r="F933" s="92" t="s">
        <v>7696</v>
      </c>
      <c r="G933" s="92" t="s">
        <v>10</v>
      </c>
      <c r="H933" s="92" t="s">
        <v>7697</v>
      </c>
      <c r="I933" s="92" t="s">
        <v>7698</v>
      </c>
      <c r="J933" s="92"/>
      <c r="K933" s="92"/>
      <c r="L933" s="92" t="s">
        <v>5</v>
      </c>
      <c r="M933" s="92" t="s">
        <v>7699</v>
      </c>
      <c r="N933" s="92" t="s">
        <v>862</v>
      </c>
      <c r="O933" s="92" t="s">
        <v>813</v>
      </c>
      <c r="P933" s="92" t="s">
        <v>153</v>
      </c>
      <c r="Q933" s="92" t="s">
        <v>7700</v>
      </c>
      <c r="R933" s="92" t="s">
        <v>36</v>
      </c>
      <c r="S933" s="92" t="s">
        <v>7701</v>
      </c>
      <c r="T933" s="90" t="s">
        <v>41</v>
      </c>
      <c r="U933" s="90" t="str">
        <f>VLOOKUP(I933,'[1]Removal Report'!$G$2:$I$1306,2,0)</f>
        <v>31-Jan-2026</v>
      </c>
      <c r="V933" s="90" t="str">
        <f>VLOOKUP(I933,'[1]Removal Report'!$G$2:$I$1306,3,0)</f>
        <v>M.MUSTAFA</v>
      </c>
    </row>
    <row r="934" spans="1:22">
      <c r="A934" s="92" t="s">
        <v>279</v>
      </c>
      <c r="B934" s="92" t="s">
        <v>38</v>
      </c>
      <c r="C934" s="92" t="s">
        <v>7702</v>
      </c>
      <c r="D934" s="92" t="s">
        <v>682</v>
      </c>
      <c r="E934" s="92" t="s">
        <v>7703</v>
      </c>
      <c r="F934" s="92" t="s">
        <v>7704</v>
      </c>
      <c r="G934" s="92" t="s">
        <v>4</v>
      </c>
      <c r="H934" s="92" t="s">
        <v>7705</v>
      </c>
      <c r="I934" s="92" t="s">
        <v>7706</v>
      </c>
      <c r="J934" s="92"/>
      <c r="K934" s="92"/>
      <c r="L934" s="92" t="s">
        <v>12</v>
      </c>
      <c r="M934" s="92" t="s">
        <v>7707</v>
      </c>
      <c r="N934" s="92" t="s">
        <v>2158</v>
      </c>
      <c r="O934" s="92" t="s">
        <v>691</v>
      </c>
      <c r="P934" s="92" t="s">
        <v>153</v>
      </c>
      <c r="Q934" s="92" t="s">
        <v>7708</v>
      </c>
      <c r="R934" s="92" t="s">
        <v>36</v>
      </c>
      <c r="S934" s="92" t="s">
        <v>7709</v>
      </c>
      <c r="T934" s="90" t="s">
        <v>41</v>
      </c>
      <c r="U934" s="90" t="str">
        <f>VLOOKUP(I934,'[1]Removal Report'!$G$2:$I$1306,2,0)</f>
        <v>21-Jan-2026</v>
      </c>
      <c r="V934" s="90" t="str">
        <f>VLOOKUP(I934,'[1]Removal Report'!$G$2:$I$1306,3,0)</f>
        <v>M.MUSTAFA</v>
      </c>
    </row>
    <row r="935" spans="1:22">
      <c r="A935" s="92" t="s">
        <v>281</v>
      </c>
      <c r="B935" s="92" t="s">
        <v>38</v>
      </c>
      <c r="C935" s="92" t="s">
        <v>7710</v>
      </c>
      <c r="D935" s="92" t="s">
        <v>682</v>
      </c>
      <c r="E935" s="92" t="s">
        <v>7711</v>
      </c>
      <c r="F935" s="92" t="s">
        <v>7712</v>
      </c>
      <c r="G935" s="92" t="s">
        <v>10</v>
      </c>
      <c r="H935" s="92" t="s">
        <v>7713</v>
      </c>
      <c r="I935" s="92" t="s">
        <v>7711</v>
      </c>
      <c r="J935" s="92"/>
      <c r="K935" s="92"/>
      <c r="L935" s="92" t="s">
        <v>12</v>
      </c>
      <c r="M935" s="92" t="s">
        <v>7714</v>
      </c>
      <c r="N935" s="92" t="s">
        <v>665</v>
      </c>
      <c r="O935" s="92" t="s">
        <v>666</v>
      </c>
      <c r="P935" s="92" t="s">
        <v>153</v>
      </c>
      <c r="Q935" s="92" t="s">
        <v>7715</v>
      </c>
      <c r="R935" s="92" t="s">
        <v>36</v>
      </c>
      <c r="S935" s="92" t="s">
        <v>7716</v>
      </c>
      <c r="T935" s="90" t="s">
        <v>41</v>
      </c>
      <c r="U935" s="90" t="str">
        <f>VLOOKUP(I935,'[1]Removal Report'!$G$2:$I$1306,2,0)</f>
        <v>22-Jan-2026</v>
      </c>
      <c r="V935" s="90" t="str">
        <f>VLOOKUP(I935,'[1]Removal Report'!$G$2:$I$1306,3,0)</f>
        <v>M.MUSTAFA</v>
      </c>
    </row>
    <row r="936" spans="1:22">
      <c r="A936" s="92" t="s">
        <v>282</v>
      </c>
      <c r="B936" s="92" t="s">
        <v>38</v>
      </c>
      <c r="C936" s="92" t="s">
        <v>7717</v>
      </c>
      <c r="D936" s="92" t="s">
        <v>767</v>
      </c>
      <c r="E936" s="92" t="s">
        <v>7718</v>
      </c>
      <c r="F936" s="92" t="s">
        <v>65</v>
      </c>
      <c r="G936" s="92" t="s">
        <v>4</v>
      </c>
      <c r="H936" s="92" t="s">
        <v>7719</v>
      </c>
      <c r="I936" s="92" t="s">
        <v>7720</v>
      </c>
      <c r="J936" s="92"/>
      <c r="K936" s="92"/>
      <c r="L936" s="92" t="s">
        <v>12</v>
      </c>
      <c r="M936" s="92" t="s">
        <v>721</v>
      </c>
      <c r="N936" s="92" t="s">
        <v>1362</v>
      </c>
      <c r="O936" s="92" t="s">
        <v>733</v>
      </c>
      <c r="P936" s="92" t="s">
        <v>153</v>
      </c>
      <c r="Q936" s="92" t="s">
        <v>7721</v>
      </c>
      <c r="R936" s="92" t="s">
        <v>36</v>
      </c>
      <c r="S936" s="92" t="s">
        <v>7722</v>
      </c>
      <c r="T936" s="90" t="s">
        <v>41</v>
      </c>
      <c r="U936" s="90" t="str">
        <f>VLOOKUP(I936,'[1]Removal Report'!$G$2:$I$1306,2,0)</f>
        <v>24-Jan-2026</v>
      </c>
      <c r="V936" s="90" t="str">
        <f>VLOOKUP(I936,'[1]Removal Report'!$G$2:$I$1306,3,0)</f>
        <v>M.MUSTAFA</v>
      </c>
    </row>
    <row r="937" spans="1:22">
      <c r="A937" s="92" t="s">
        <v>283</v>
      </c>
      <c r="B937" s="92" t="s">
        <v>38</v>
      </c>
      <c r="C937" s="92" t="s">
        <v>7723</v>
      </c>
      <c r="D937" s="92" t="s">
        <v>682</v>
      </c>
      <c r="E937" s="92" t="s">
        <v>7724</v>
      </c>
      <c r="F937" s="92" t="s">
        <v>7725</v>
      </c>
      <c r="G937" s="92" t="s">
        <v>10</v>
      </c>
      <c r="H937" s="92" t="s">
        <v>7726</v>
      </c>
      <c r="I937" s="92" t="s">
        <v>7727</v>
      </c>
      <c r="J937" s="92"/>
      <c r="K937" s="92"/>
      <c r="L937" s="92" t="s">
        <v>12</v>
      </c>
      <c r="M937" s="92" t="s">
        <v>7728</v>
      </c>
      <c r="N937" s="92" t="s">
        <v>665</v>
      </c>
      <c r="O937" s="92" t="s">
        <v>666</v>
      </c>
      <c r="P937" s="92" t="s">
        <v>153</v>
      </c>
      <c r="Q937" s="92" t="s">
        <v>7729</v>
      </c>
      <c r="R937" s="92" t="s">
        <v>36</v>
      </c>
      <c r="S937" s="92" t="s">
        <v>7730</v>
      </c>
      <c r="T937" s="90" t="s">
        <v>41</v>
      </c>
      <c r="U937" s="90" t="str">
        <f>VLOOKUP(I937,'[1]Removal Report'!$G$2:$I$1306,2,0)</f>
        <v>22-Jan-2026</v>
      </c>
      <c r="V937" s="90" t="str">
        <f>VLOOKUP(I937,'[1]Removal Report'!$G$2:$I$1306,3,0)</f>
        <v>M.MUSTAFA</v>
      </c>
    </row>
    <row r="938" spans="1:22">
      <c r="A938" s="92" t="s">
        <v>284</v>
      </c>
      <c r="B938" s="92" t="s">
        <v>38</v>
      </c>
      <c r="C938" s="92" t="s">
        <v>7731</v>
      </c>
      <c r="D938" s="92" t="s">
        <v>671</v>
      </c>
      <c r="E938" s="92" t="s">
        <v>7732</v>
      </c>
      <c r="F938" s="92" t="s">
        <v>7733</v>
      </c>
      <c r="G938" s="92" t="s">
        <v>18</v>
      </c>
      <c r="H938" s="92" t="s">
        <v>7734</v>
      </c>
      <c r="I938" s="92" t="s">
        <v>7735</v>
      </c>
      <c r="J938" s="92"/>
      <c r="K938" s="92"/>
      <c r="L938" s="92" t="s">
        <v>8</v>
      </c>
      <c r="M938" s="92" t="s">
        <v>7736</v>
      </c>
      <c r="N938" s="92" t="s">
        <v>763</v>
      </c>
      <c r="O938" s="92" t="s">
        <v>764</v>
      </c>
      <c r="P938" s="92" t="s">
        <v>153</v>
      </c>
      <c r="Q938" s="92" t="s">
        <v>7737</v>
      </c>
      <c r="R938" s="92" t="s">
        <v>36</v>
      </c>
      <c r="S938" s="92" t="s">
        <v>7738</v>
      </c>
      <c r="T938" s="90" t="s">
        <v>41</v>
      </c>
      <c r="U938" s="90" t="str">
        <f>VLOOKUP(I938,'[1]Removal Report'!$G$2:$I$1306,2,0)</f>
        <v>29-Jan-2026</v>
      </c>
      <c r="V938" s="90" t="str">
        <f>VLOOKUP(I938,'[1]Removal Report'!$G$2:$I$1306,3,0)</f>
        <v>M.MUSTAFA</v>
      </c>
    </row>
    <row r="939" spans="1:22">
      <c r="A939" s="92" t="s">
        <v>286</v>
      </c>
      <c r="B939" s="92" t="s">
        <v>38</v>
      </c>
      <c r="C939" s="92" t="s">
        <v>7739</v>
      </c>
      <c r="D939" s="92" t="s">
        <v>767</v>
      </c>
      <c r="E939" s="92" t="s">
        <v>604</v>
      </c>
      <c r="F939" s="92" t="s">
        <v>5643</v>
      </c>
      <c r="G939" s="92" t="s">
        <v>10</v>
      </c>
      <c r="H939" s="92" t="s">
        <v>7740</v>
      </c>
      <c r="I939" s="92" t="s">
        <v>7741</v>
      </c>
      <c r="J939" s="92"/>
      <c r="K939" s="92"/>
      <c r="L939" s="92" t="s">
        <v>12</v>
      </c>
      <c r="M939" s="92" t="s">
        <v>5646</v>
      </c>
      <c r="N939" s="92" t="s">
        <v>1176</v>
      </c>
      <c r="O939" s="92" t="s">
        <v>733</v>
      </c>
      <c r="P939" s="92" t="s">
        <v>153</v>
      </c>
      <c r="Q939" s="92" t="s">
        <v>7742</v>
      </c>
      <c r="R939" s="92" t="s">
        <v>36</v>
      </c>
      <c r="S939" s="92" t="s">
        <v>7743</v>
      </c>
      <c r="T939" s="90" t="s">
        <v>41</v>
      </c>
      <c r="U939" s="90" t="str">
        <f>VLOOKUP(I939,'[1]Removal Report'!$G$2:$I$1306,2,0)</f>
        <v>28-Jan-2026</v>
      </c>
      <c r="V939" s="90" t="str">
        <f>VLOOKUP(I939,'[1]Removal Report'!$G$2:$I$1306,3,0)</f>
        <v>M.MUSTAFA</v>
      </c>
    </row>
    <row r="940" spans="1:22">
      <c r="A940" s="92" t="s">
        <v>287</v>
      </c>
      <c r="B940" s="92" t="s">
        <v>38</v>
      </c>
      <c r="C940" s="92" t="s">
        <v>7744</v>
      </c>
      <c r="D940" s="92" t="s">
        <v>671</v>
      </c>
      <c r="E940" s="92" t="s">
        <v>7745</v>
      </c>
      <c r="F940" s="92" t="s">
        <v>7746</v>
      </c>
      <c r="G940" s="92" t="s">
        <v>4</v>
      </c>
      <c r="H940" s="92" t="s">
        <v>7747</v>
      </c>
      <c r="I940" s="92" t="s">
        <v>7748</v>
      </c>
      <c r="J940" s="92"/>
      <c r="K940" s="92"/>
      <c r="L940" s="92" t="s">
        <v>12</v>
      </c>
      <c r="M940" s="92" t="s">
        <v>7749</v>
      </c>
      <c r="N940" s="92" t="s">
        <v>665</v>
      </c>
      <c r="O940" s="92" t="s">
        <v>666</v>
      </c>
      <c r="P940" s="92" t="s">
        <v>157</v>
      </c>
      <c r="Q940" s="92" t="s">
        <v>7750</v>
      </c>
      <c r="R940" s="92" t="s">
        <v>36</v>
      </c>
      <c r="S940" s="92" t="s">
        <v>7751</v>
      </c>
      <c r="T940" s="90" t="s">
        <v>41</v>
      </c>
      <c r="U940" s="90" t="str">
        <f>VLOOKUP(I940,'[1]Removal Report'!$G$2:$I$1306,2,0)</f>
        <v>28-Jan-2026</v>
      </c>
      <c r="V940" s="90" t="str">
        <f>VLOOKUP(I940,'[1]Removal Report'!$G$2:$I$1306,3,0)</f>
        <v>M.MUSTAFA</v>
      </c>
    </row>
    <row r="941" spans="1:22">
      <c r="A941" s="92" t="s">
        <v>288</v>
      </c>
      <c r="B941" s="92" t="s">
        <v>38</v>
      </c>
      <c r="C941" s="92" t="s">
        <v>7752</v>
      </c>
      <c r="D941" s="92" t="s">
        <v>682</v>
      </c>
      <c r="E941" s="92" t="s">
        <v>7753</v>
      </c>
      <c r="F941" s="92" t="s">
        <v>172</v>
      </c>
      <c r="G941" s="92" t="s">
        <v>4</v>
      </c>
      <c r="H941" s="92" t="s">
        <v>7754</v>
      </c>
      <c r="I941" s="92" t="s">
        <v>7755</v>
      </c>
      <c r="J941" s="92"/>
      <c r="K941" s="92"/>
      <c r="L941" s="92" t="s">
        <v>5</v>
      </c>
      <c r="M941" s="92" t="s">
        <v>7756</v>
      </c>
      <c r="N941" s="92" t="s">
        <v>2158</v>
      </c>
      <c r="O941" s="92" t="s">
        <v>691</v>
      </c>
      <c r="P941" s="92" t="s">
        <v>153</v>
      </c>
      <c r="Q941" s="92" t="s">
        <v>7757</v>
      </c>
      <c r="R941" s="92" t="s">
        <v>36</v>
      </c>
      <c r="S941" s="92" t="s">
        <v>7758</v>
      </c>
      <c r="T941" s="90" t="s">
        <v>41</v>
      </c>
      <c r="U941" s="90" t="str">
        <f>VLOOKUP(I941,'[1]Removal Report'!$G$2:$I$1306,2,0)</f>
        <v>7-Jan-2026</v>
      </c>
      <c r="V941" s="90" t="str">
        <f>VLOOKUP(I941,'[1]Removal Report'!$G$2:$I$1306,3,0)</f>
        <v>M.MUSTAFA</v>
      </c>
    </row>
    <row r="942" spans="1:22">
      <c r="A942" s="92" t="s">
        <v>289</v>
      </c>
      <c r="B942" s="92" t="s">
        <v>38</v>
      </c>
      <c r="C942" s="92" t="s">
        <v>7759</v>
      </c>
      <c r="D942" s="92" t="s">
        <v>855</v>
      </c>
      <c r="E942" s="92" t="s">
        <v>7760</v>
      </c>
      <c r="F942" s="92" t="s">
        <v>7761</v>
      </c>
      <c r="G942" s="92" t="s">
        <v>4</v>
      </c>
      <c r="H942" s="92" t="s">
        <v>7762</v>
      </c>
      <c r="I942" s="92" t="s">
        <v>7763</v>
      </c>
      <c r="J942" s="92"/>
      <c r="K942" s="92"/>
      <c r="L942" s="92" t="s">
        <v>12</v>
      </c>
      <c r="M942" s="92" t="s">
        <v>7764</v>
      </c>
      <c r="N942" s="92" t="s">
        <v>793</v>
      </c>
      <c r="O942" s="92" t="s">
        <v>794</v>
      </c>
      <c r="P942" s="92" t="s">
        <v>153</v>
      </c>
      <c r="Q942" s="92" t="s">
        <v>7765</v>
      </c>
      <c r="R942" s="92" t="s">
        <v>36</v>
      </c>
      <c r="S942" s="92" t="s">
        <v>7766</v>
      </c>
      <c r="T942" s="90" t="s">
        <v>41</v>
      </c>
      <c r="U942" s="90" t="str">
        <f>VLOOKUP(I942,'[1]Removal Report'!$G$2:$I$1306,2,0)</f>
        <v>1-Jan-2026</v>
      </c>
      <c r="V942" s="90" t="str">
        <f>VLOOKUP(I942,'[1]Removal Report'!$G$2:$I$1306,3,0)</f>
        <v>M.MUSTAFA</v>
      </c>
    </row>
    <row r="943" spans="1:22">
      <c r="A943" s="92" t="s">
        <v>290</v>
      </c>
      <c r="B943" s="92" t="s">
        <v>38</v>
      </c>
      <c r="C943" s="92" t="s">
        <v>7767</v>
      </c>
      <c r="D943" s="92" t="s">
        <v>682</v>
      </c>
      <c r="E943" s="92" t="s">
        <v>7768</v>
      </c>
      <c r="F943" s="92" t="s">
        <v>7769</v>
      </c>
      <c r="G943" s="92" t="s">
        <v>10</v>
      </c>
      <c r="H943" s="92" t="s">
        <v>7770</v>
      </c>
      <c r="I943" s="92" t="s">
        <v>7771</v>
      </c>
      <c r="J943" s="92"/>
      <c r="K943" s="92"/>
      <c r="L943" s="92" t="s">
        <v>5</v>
      </c>
      <c r="M943" s="92" t="s">
        <v>7772</v>
      </c>
      <c r="N943" s="92" t="s">
        <v>1581</v>
      </c>
      <c r="O943" s="92" t="s">
        <v>1582</v>
      </c>
      <c r="P943" s="92" t="s">
        <v>153</v>
      </c>
      <c r="Q943" s="92" t="s">
        <v>7773</v>
      </c>
      <c r="R943" s="92" t="s">
        <v>36</v>
      </c>
      <c r="S943" s="92" t="s">
        <v>7774</v>
      </c>
      <c r="T943" s="90" t="s">
        <v>41</v>
      </c>
      <c r="U943" s="90" t="str">
        <f>VLOOKUP(I943,'[1]Removal Report'!$G$2:$I$1306,2,0)</f>
        <v>8-Jan-2026</v>
      </c>
      <c r="V943" s="90" t="str">
        <f>VLOOKUP(I943,'[1]Removal Report'!$G$2:$I$1306,3,0)</f>
        <v>M.MUSTAFA</v>
      </c>
    </row>
    <row r="944" spans="1:22">
      <c r="A944" s="92" t="s">
        <v>291</v>
      </c>
      <c r="B944" s="92" t="s">
        <v>38</v>
      </c>
      <c r="C944" s="92" t="s">
        <v>7775</v>
      </c>
      <c r="D944" s="92" t="s">
        <v>671</v>
      </c>
      <c r="E944" s="92" t="s">
        <v>7776</v>
      </c>
      <c r="F944" s="92" t="s">
        <v>380</v>
      </c>
      <c r="G944" s="92" t="s">
        <v>7</v>
      </c>
      <c r="H944" s="92" t="s">
        <v>7777</v>
      </c>
      <c r="I944" s="92" t="s">
        <v>7778</v>
      </c>
      <c r="J944" s="92"/>
      <c r="K944" s="92"/>
      <c r="L944" s="92" t="s">
        <v>12</v>
      </c>
      <c r="M944" s="92" t="s">
        <v>7779</v>
      </c>
      <c r="N944" s="92" t="s">
        <v>1927</v>
      </c>
      <c r="O944" s="92" t="s">
        <v>666</v>
      </c>
      <c r="P944" s="92" t="s">
        <v>153</v>
      </c>
      <c r="Q944" s="92" t="s">
        <v>7780</v>
      </c>
      <c r="R944" s="92" t="s">
        <v>36</v>
      </c>
      <c r="S944" s="92" t="s">
        <v>7781</v>
      </c>
      <c r="T944" s="90" t="s">
        <v>41</v>
      </c>
      <c r="U944" s="90" t="str">
        <f>VLOOKUP(I944,'[1]Removal Report'!$G$2:$I$1306,2,0)</f>
        <v>26-Jan-2026</v>
      </c>
      <c r="V944" s="90" t="str">
        <f>VLOOKUP(I944,'[1]Removal Report'!$G$2:$I$1306,3,0)</f>
        <v>M.MUSTAFA</v>
      </c>
    </row>
    <row r="945" spans="1:22">
      <c r="A945" s="92" t="s">
        <v>292</v>
      </c>
      <c r="B945" s="92" t="s">
        <v>38</v>
      </c>
      <c r="C945" s="92" t="s">
        <v>7782</v>
      </c>
      <c r="D945" s="92" t="s">
        <v>659</v>
      </c>
      <c r="E945" s="92" t="s">
        <v>7783</v>
      </c>
      <c r="F945" s="92" t="s">
        <v>7784</v>
      </c>
      <c r="G945" s="92" t="s">
        <v>10</v>
      </c>
      <c r="H945" s="92" t="s">
        <v>7785</v>
      </c>
      <c r="I945" s="92" t="s">
        <v>7786</v>
      </c>
      <c r="J945" s="92"/>
      <c r="K945" s="92"/>
      <c r="L945" s="92" t="s">
        <v>8</v>
      </c>
      <c r="M945" s="92" t="s">
        <v>7787</v>
      </c>
      <c r="N945" s="92" t="s">
        <v>763</v>
      </c>
      <c r="O945" s="92" t="s">
        <v>764</v>
      </c>
      <c r="P945" s="92" t="s">
        <v>153</v>
      </c>
      <c r="Q945" s="92" t="s">
        <v>7788</v>
      </c>
      <c r="R945" s="92" t="s">
        <v>36</v>
      </c>
      <c r="S945" s="92" t="s">
        <v>7789</v>
      </c>
      <c r="T945" s="90" t="s">
        <v>41</v>
      </c>
      <c r="U945" s="90" t="str">
        <f>VLOOKUP(I945,'[1]Removal Report'!$G$2:$I$1306,2,0)</f>
        <v>15-Jan-2026</v>
      </c>
      <c r="V945" s="90" t="str">
        <f>VLOOKUP(I945,'[1]Removal Report'!$G$2:$I$1306,3,0)</f>
        <v>M.MUSTAFA</v>
      </c>
    </row>
    <row r="946" spans="1:22">
      <c r="A946" s="92" t="s">
        <v>293</v>
      </c>
      <c r="B946" s="92" t="s">
        <v>38</v>
      </c>
      <c r="C946" s="92" t="s">
        <v>7790</v>
      </c>
      <c r="D946" s="92" t="s">
        <v>682</v>
      </c>
      <c r="E946" s="92" t="s">
        <v>7791</v>
      </c>
      <c r="F946" s="92" t="s">
        <v>7792</v>
      </c>
      <c r="G946" s="92" t="s">
        <v>4</v>
      </c>
      <c r="H946" s="92" t="s">
        <v>7793</v>
      </c>
      <c r="I946" s="92" t="s">
        <v>7794</v>
      </c>
      <c r="J946" s="92"/>
      <c r="K946" s="92"/>
      <c r="L946" s="92" t="s">
        <v>12</v>
      </c>
      <c r="M946" s="92" t="s">
        <v>7795</v>
      </c>
      <c r="N946" s="92" t="s">
        <v>862</v>
      </c>
      <c r="O946" s="92" t="s">
        <v>813</v>
      </c>
      <c r="P946" s="92" t="s">
        <v>153</v>
      </c>
      <c r="Q946" s="92" t="s">
        <v>7796</v>
      </c>
      <c r="R946" s="92" t="s">
        <v>36</v>
      </c>
      <c r="S946" s="92" t="s">
        <v>7797</v>
      </c>
      <c r="T946" s="90" t="s">
        <v>41</v>
      </c>
      <c r="U946" s="90" t="str">
        <f>VLOOKUP(I946,'[1]Removal Report'!$G$2:$I$1306,2,0)</f>
        <v>30-Jan-2026</v>
      </c>
      <c r="V946" s="90" t="str">
        <f>VLOOKUP(I946,'[1]Removal Report'!$G$2:$I$1306,3,0)</f>
        <v>M.MUSTAFA</v>
      </c>
    </row>
    <row r="947" spans="1:22">
      <c r="A947" s="92" t="s">
        <v>294</v>
      </c>
      <c r="B947" s="92" t="s">
        <v>38</v>
      </c>
      <c r="C947" s="92" t="s">
        <v>7798</v>
      </c>
      <c r="D947" s="92" t="s">
        <v>671</v>
      </c>
      <c r="E947" s="92" t="s">
        <v>7799</v>
      </c>
      <c r="F947" s="92" t="s">
        <v>7800</v>
      </c>
      <c r="G947" s="92" t="s">
        <v>10</v>
      </c>
      <c r="H947" s="92" t="s">
        <v>7801</v>
      </c>
      <c r="I947" s="92" t="s">
        <v>7802</v>
      </c>
      <c r="J947" s="92"/>
      <c r="K947" s="92"/>
      <c r="L947" s="92" t="s">
        <v>5</v>
      </c>
      <c r="M947" s="92" t="s">
        <v>7803</v>
      </c>
      <c r="N947" s="92" t="s">
        <v>851</v>
      </c>
      <c r="O947" s="92" t="s">
        <v>733</v>
      </c>
      <c r="P947" s="92" t="s">
        <v>153</v>
      </c>
      <c r="Q947" s="92" t="s">
        <v>7804</v>
      </c>
      <c r="R947" s="92" t="s">
        <v>36</v>
      </c>
      <c r="S947" s="92" t="s">
        <v>7805</v>
      </c>
      <c r="T947" s="90" t="s">
        <v>41</v>
      </c>
      <c r="U947" s="90" t="str">
        <f>VLOOKUP(I947,'[1]Removal Report'!$G$2:$I$1306,2,0)</f>
        <v>29-Jan-2026</v>
      </c>
      <c r="V947" s="90" t="str">
        <f>VLOOKUP(I947,'[1]Removal Report'!$G$2:$I$1306,3,0)</f>
        <v>M.MUSTAFA</v>
      </c>
    </row>
    <row r="948" spans="1:22">
      <c r="A948" s="92" t="s">
        <v>295</v>
      </c>
      <c r="B948" s="92" t="s">
        <v>38</v>
      </c>
      <c r="C948" s="92" t="s">
        <v>7806</v>
      </c>
      <c r="D948" s="92" t="s">
        <v>767</v>
      </c>
      <c r="E948" s="92" t="s">
        <v>7807</v>
      </c>
      <c r="F948" s="92" t="s">
        <v>7808</v>
      </c>
      <c r="G948" s="92" t="s">
        <v>18</v>
      </c>
      <c r="H948" s="92" t="s">
        <v>7809</v>
      </c>
      <c r="I948" s="92" t="s">
        <v>7810</v>
      </c>
      <c r="J948" s="92"/>
      <c r="K948" s="92"/>
      <c r="L948" s="92" t="s">
        <v>12</v>
      </c>
      <c r="M948" s="92" t="s">
        <v>7811</v>
      </c>
      <c r="N948" s="92" t="s">
        <v>2158</v>
      </c>
      <c r="O948" s="92" t="s">
        <v>691</v>
      </c>
      <c r="P948" s="92" t="s">
        <v>153</v>
      </c>
      <c r="Q948" s="92" t="s">
        <v>7812</v>
      </c>
      <c r="R948" s="92" t="s">
        <v>36</v>
      </c>
      <c r="S948" s="92" t="s">
        <v>7813</v>
      </c>
      <c r="T948" s="90" t="s">
        <v>41</v>
      </c>
      <c r="U948" s="90" t="str">
        <f>VLOOKUP(I948,'[1]Removal Report'!$G$2:$I$1306,2,0)</f>
        <v>29-Jan-2026</v>
      </c>
      <c r="V948" s="90" t="str">
        <f>VLOOKUP(I948,'[1]Removal Report'!$G$2:$I$1306,3,0)</f>
        <v>M.MUSTAFA</v>
      </c>
    </row>
    <row r="949" spans="1:22">
      <c r="A949" s="92" t="s">
        <v>296</v>
      </c>
      <c r="B949" s="92" t="s">
        <v>38</v>
      </c>
      <c r="C949" s="92" t="s">
        <v>7814</v>
      </c>
      <c r="D949" s="92" t="s">
        <v>671</v>
      </c>
      <c r="E949" s="92" t="s">
        <v>7815</v>
      </c>
      <c r="F949" s="92" t="s">
        <v>7816</v>
      </c>
      <c r="G949" s="92" t="s">
        <v>4</v>
      </c>
      <c r="H949" s="92" t="s">
        <v>7817</v>
      </c>
      <c r="I949" s="92" t="s">
        <v>7818</v>
      </c>
      <c r="J949" s="92"/>
      <c r="K949" s="92"/>
      <c r="L949" s="92" t="s">
        <v>5</v>
      </c>
      <c r="M949" s="92" t="s">
        <v>7819</v>
      </c>
      <c r="N949" s="92" t="s">
        <v>862</v>
      </c>
      <c r="O949" s="92" t="s">
        <v>813</v>
      </c>
      <c r="P949" s="92" t="s">
        <v>153</v>
      </c>
      <c r="Q949" s="92" t="s">
        <v>7820</v>
      </c>
      <c r="R949" s="92" t="s">
        <v>36</v>
      </c>
      <c r="S949" s="92" t="s">
        <v>7821</v>
      </c>
      <c r="T949" s="90" t="s">
        <v>41</v>
      </c>
      <c r="U949" s="90" t="str">
        <f>VLOOKUP(I949,'[1]Removal Report'!$G$2:$I$1306,2,0)</f>
        <v>31-Jan-2026</v>
      </c>
      <c r="V949" s="90" t="str">
        <f>VLOOKUP(I949,'[1]Removal Report'!$G$2:$I$1306,3,0)</f>
        <v>M.MUSTAFA</v>
      </c>
    </row>
    <row r="950" spans="1:22">
      <c r="A950" s="92" t="s">
        <v>297</v>
      </c>
      <c r="B950" s="92" t="s">
        <v>38</v>
      </c>
      <c r="C950" s="92" t="s">
        <v>7822</v>
      </c>
      <c r="D950" s="92" t="s">
        <v>671</v>
      </c>
      <c r="E950" s="92" t="s">
        <v>7823</v>
      </c>
      <c r="F950" s="92" t="s">
        <v>7824</v>
      </c>
      <c r="G950" s="92" t="s">
        <v>10</v>
      </c>
      <c r="H950" s="92" t="s">
        <v>7825</v>
      </c>
      <c r="I950" s="92" t="s">
        <v>7826</v>
      </c>
      <c r="J950" s="92"/>
      <c r="K950" s="92"/>
      <c r="L950" s="92" t="s">
        <v>12</v>
      </c>
      <c r="M950" s="92" t="s">
        <v>7827</v>
      </c>
      <c r="N950" s="92" t="s">
        <v>665</v>
      </c>
      <c r="O950" s="92" t="s">
        <v>666</v>
      </c>
      <c r="P950" s="92" t="s">
        <v>157</v>
      </c>
      <c r="Q950" s="92" t="s">
        <v>7828</v>
      </c>
      <c r="R950" s="92" t="s">
        <v>36</v>
      </c>
      <c r="S950" s="92" t="s">
        <v>7829</v>
      </c>
      <c r="T950" s="90" t="s">
        <v>41</v>
      </c>
      <c r="U950" s="90" t="str">
        <f>VLOOKUP(I950,'[1]Removal Report'!$G$2:$I$1306,2,0)</f>
        <v>31-Jan-2026</v>
      </c>
      <c r="V950" s="90" t="str">
        <f>VLOOKUP(I950,'[1]Removal Report'!$G$2:$I$1306,3,0)</f>
        <v>M.MUSTAFA</v>
      </c>
    </row>
    <row r="951" spans="1:22">
      <c r="A951" s="92" t="s">
        <v>298</v>
      </c>
      <c r="B951" s="92" t="s">
        <v>38</v>
      </c>
      <c r="C951" s="92" t="s">
        <v>7830</v>
      </c>
      <c r="D951" s="92" t="s">
        <v>1585</v>
      </c>
      <c r="E951" s="92" t="s">
        <v>7831</v>
      </c>
      <c r="F951" s="92" t="s">
        <v>7832</v>
      </c>
      <c r="G951" s="92" t="s">
        <v>10</v>
      </c>
      <c r="H951" s="92" t="s">
        <v>7833</v>
      </c>
      <c r="I951" s="92" t="s">
        <v>7834</v>
      </c>
      <c r="J951" s="92"/>
      <c r="K951" s="92"/>
      <c r="L951" s="92" t="s">
        <v>12</v>
      </c>
      <c r="M951" s="92" t="s">
        <v>7835</v>
      </c>
      <c r="N951" s="92" t="s">
        <v>665</v>
      </c>
      <c r="O951" s="92" t="s">
        <v>666</v>
      </c>
      <c r="P951" s="92" t="s">
        <v>157</v>
      </c>
      <c r="Q951" s="92" t="s">
        <v>7836</v>
      </c>
      <c r="R951" s="92" t="s">
        <v>36</v>
      </c>
      <c r="S951" s="92" t="s">
        <v>7837</v>
      </c>
      <c r="T951" s="90" t="s">
        <v>41</v>
      </c>
      <c r="U951" s="90" t="str">
        <f>VLOOKUP(I951,'[1]Removal Report'!$G$2:$I$1306,2,0)</f>
        <v>31-Jan-2026</v>
      </c>
      <c r="V951" s="90" t="str">
        <f>VLOOKUP(I951,'[1]Removal Report'!$G$2:$I$1306,3,0)</f>
        <v>M.MUSTAFA</v>
      </c>
    </row>
    <row r="952" spans="1:22">
      <c r="A952" s="92" t="s">
        <v>299</v>
      </c>
      <c r="B952" s="92" t="s">
        <v>38</v>
      </c>
      <c r="C952" s="92" t="s">
        <v>7838</v>
      </c>
      <c r="D952" s="92" t="s">
        <v>671</v>
      </c>
      <c r="E952" s="92" t="s">
        <v>7839</v>
      </c>
      <c r="F952" s="92" t="s">
        <v>7840</v>
      </c>
      <c r="G952" s="92" t="s">
        <v>10</v>
      </c>
      <c r="H952" s="92" t="s">
        <v>7841</v>
      </c>
      <c r="I952" s="92" t="s">
        <v>7842</v>
      </c>
      <c r="J952" s="92"/>
      <c r="K952" s="92"/>
      <c r="L952" s="92" t="s">
        <v>12</v>
      </c>
      <c r="M952" s="92" t="s">
        <v>7843</v>
      </c>
      <c r="N952" s="92" t="s">
        <v>862</v>
      </c>
      <c r="O952" s="92" t="s">
        <v>813</v>
      </c>
      <c r="P952" s="92" t="s">
        <v>153</v>
      </c>
      <c r="Q952" s="92" t="s">
        <v>7844</v>
      </c>
      <c r="R952" s="92" t="s">
        <v>36</v>
      </c>
      <c r="S952" s="92" t="s">
        <v>7845</v>
      </c>
      <c r="T952" s="90" t="s">
        <v>41</v>
      </c>
      <c r="U952" s="90" t="str">
        <f>VLOOKUP(I952,'[1]Removal Report'!$G$2:$I$1306,2,0)</f>
        <v>6-Jan-2026</v>
      </c>
      <c r="V952" s="90" t="str">
        <f>VLOOKUP(I952,'[1]Removal Report'!$G$2:$I$1306,3,0)</f>
        <v>M.MUSTAFA</v>
      </c>
    </row>
    <row r="953" spans="1:22">
      <c r="A953" s="92" t="s">
        <v>300</v>
      </c>
      <c r="B953" s="92" t="s">
        <v>38</v>
      </c>
      <c r="C953" s="92" t="s">
        <v>7846</v>
      </c>
      <c r="D953" s="92" t="s">
        <v>659</v>
      </c>
      <c r="E953" s="92" t="s">
        <v>7847</v>
      </c>
      <c r="F953" s="92" t="s">
        <v>1059</v>
      </c>
      <c r="G953" s="92" t="s">
        <v>209</v>
      </c>
      <c r="H953" s="92" t="s">
        <v>7848</v>
      </c>
      <c r="I953" s="92" t="s">
        <v>7849</v>
      </c>
      <c r="J953" s="92"/>
      <c r="K953" s="92"/>
      <c r="L953" s="92" t="s">
        <v>12</v>
      </c>
      <c r="M953" s="92" t="s">
        <v>7850</v>
      </c>
      <c r="N953" s="92" t="s">
        <v>1064</v>
      </c>
      <c r="O953" s="92" t="s">
        <v>691</v>
      </c>
      <c r="P953" s="92" t="s">
        <v>153</v>
      </c>
      <c r="Q953" s="92" t="s">
        <v>7851</v>
      </c>
      <c r="R953" s="92" t="s">
        <v>36</v>
      </c>
      <c r="S953" s="92" t="s">
        <v>7852</v>
      </c>
      <c r="T953" s="90" t="s">
        <v>41</v>
      </c>
      <c r="U953" s="90" t="str">
        <f>VLOOKUP(I953,'[1]Removal Report'!$G$2:$I$1306,2,0)</f>
        <v>10-Jan-2026</v>
      </c>
      <c r="V953" s="90" t="str">
        <f>VLOOKUP(I953,'[1]Removal Report'!$G$2:$I$1306,3,0)</f>
        <v>M.MUSTAFA</v>
      </c>
    </row>
    <row r="954" spans="1:22">
      <c r="A954" s="92" t="s">
        <v>301</v>
      </c>
      <c r="B954" s="92" t="s">
        <v>38</v>
      </c>
      <c r="C954" s="92" t="s">
        <v>7853</v>
      </c>
      <c r="D954" s="92" t="s">
        <v>671</v>
      </c>
      <c r="E954" s="92" t="s">
        <v>7854</v>
      </c>
      <c r="F954" s="92" t="s">
        <v>7855</v>
      </c>
      <c r="G954" s="92" t="s">
        <v>22</v>
      </c>
      <c r="H954" s="92" t="s">
        <v>7856</v>
      </c>
      <c r="I954" s="92" t="s">
        <v>7857</v>
      </c>
      <c r="J954" s="92"/>
      <c r="K954" s="92"/>
      <c r="L954" s="92" t="s">
        <v>8</v>
      </c>
      <c r="M954" s="92" t="s">
        <v>7858</v>
      </c>
      <c r="N954" s="92" t="s">
        <v>3290</v>
      </c>
      <c r="O954" s="92" t="s">
        <v>666</v>
      </c>
      <c r="P954" s="92" t="s">
        <v>153</v>
      </c>
      <c r="Q954" s="92" t="s">
        <v>7859</v>
      </c>
      <c r="R954" s="92" t="s">
        <v>36</v>
      </c>
      <c r="S954" s="92" t="s">
        <v>7860</v>
      </c>
      <c r="T954" s="90" t="s">
        <v>41</v>
      </c>
      <c r="U954" s="90" t="str">
        <f>VLOOKUP(I954,'[1]Removal Report'!$G$2:$I$1306,2,0)</f>
        <v>19-Jan-2026</v>
      </c>
      <c r="V954" s="90" t="str">
        <f>VLOOKUP(I954,'[1]Removal Report'!$G$2:$I$1306,3,0)</f>
        <v>M.MUSTAFA</v>
      </c>
    </row>
    <row r="955" spans="1:22">
      <c r="A955" s="92" t="s">
        <v>302</v>
      </c>
      <c r="B955" s="92" t="s">
        <v>38</v>
      </c>
      <c r="C955" s="92" t="s">
        <v>7861</v>
      </c>
      <c r="D955" s="92" t="s">
        <v>767</v>
      </c>
      <c r="E955" s="92" t="s">
        <v>7862</v>
      </c>
      <c r="F955" s="92" t="s">
        <v>69</v>
      </c>
      <c r="G955" s="92" t="s">
        <v>4</v>
      </c>
      <c r="H955" s="92" t="s">
        <v>7862</v>
      </c>
      <c r="I955" s="92" t="s">
        <v>7863</v>
      </c>
      <c r="J955" s="92"/>
      <c r="K955" s="92"/>
      <c r="L955" s="92" t="s">
        <v>12</v>
      </c>
      <c r="M955" s="92" t="s">
        <v>7864</v>
      </c>
      <c r="N955" s="92" t="s">
        <v>665</v>
      </c>
      <c r="O955" s="92" t="s">
        <v>666</v>
      </c>
      <c r="P955" s="92" t="s">
        <v>153</v>
      </c>
      <c r="Q955" s="92" t="s">
        <v>7865</v>
      </c>
      <c r="R955" s="92" t="s">
        <v>36</v>
      </c>
      <c r="S955" s="92" t="s">
        <v>7866</v>
      </c>
      <c r="T955" s="90" t="s">
        <v>41</v>
      </c>
      <c r="U955" s="90" t="str">
        <f>VLOOKUP(I955,'[1]Removal Report'!$G$2:$I$1306,2,0)</f>
        <v>8-Jan-2026</v>
      </c>
      <c r="V955" s="90" t="str">
        <f>VLOOKUP(I955,'[1]Removal Report'!$G$2:$I$1306,3,0)</f>
        <v>M.MUSTAFA</v>
      </c>
    </row>
    <row r="956" spans="1:22">
      <c r="A956" s="92" t="s">
        <v>303</v>
      </c>
      <c r="B956" s="92" t="s">
        <v>38</v>
      </c>
      <c r="C956" s="92" t="s">
        <v>7867</v>
      </c>
      <c r="D956" s="92" t="s">
        <v>659</v>
      </c>
      <c r="E956" s="92" t="s">
        <v>7868</v>
      </c>
      <c r="F956" s="92" t="s">
        <v>7869</v>
      </c>
      <c r="G956" s="92" t="s">
        <v>4</v>
      </c>
      <c r="H956" s="92" t="s">
        <v>7870</v>
      </c>
      <c r="I956" s="92" t="s">
        <v>7871</v>
      </c>
      <c r="J956" s="92"/>
      <c r="K956" s="92"/>
      <c r="L956" s="92" t="s">
        <v>5</v>
      </c>
      <c r="M956" s="92" t="s">
        <v>4589</v>
      </c>
      <c r="N956" s="92" t="s">
        <v>881</v>
      </c>
      <c r="O956" s="92" t="s">
        <v>813</v>
      </c>
      <c r="P956" s="92" t="s">
        <v>153</v>
      </c>
      <c r="Q956" s="92" t="s">
        <v>7872</v>
      </c>
      <c r="R956" s="92" t="s">
        <v>36</v>
      </c>
      <c r="S956" s="92" t="s">
        <v>7873</v>
      </c>
      <c r="T956" s="90" t="s">
        <v>41</v>
      </c>
      <c r="U956" s="90" t="str">
        <f>VLOOKUP(I956,'[1]Removal Report'!$G$2:$I$1306,2,0)</f>
        <v>14-Jan-2026</v>
      </c>
      <c r="V956" s="90" t="str">
        <f>VLOOKUP(I956,'[1]Removal Report'!$G$2:$I$1306,3,0)</f>
        <v>M.MUSTAFA</v>
      </c>
    </row>
    <row r="957" spans="1:22">
      <c r="A957" s="92" t="s">
        <v>304</v>
      </c>
      <c r="B957" s="92" t="s">
        <v>38</v>
      </c>
      <c r="C957" s="92" t="s">
        <v>7874</v>
      </c>
      <c r="D957" s="92" t="s">
        <v>1263</v>
      </c>
      <c r="E957" s="92" t="s">
        <v>7875</v>
      </c>
      <c r="F957" s="92" t="s">
        <v>110</v>
      </c>
      <c r="G957" s="92" t="s">
        <v>10</v>
      </c>
      <c r="H957" s="92" t="s">
        <v>7876</v>
      </c>
      <c r="I957" s="92" t="s">
        <v>7877</v>
      </c>
      <c r="J957" s="92"/>
      <c r="K957" s="92"/>
      <c r="L957" s="92" t="s">
        <v>12</v>
      </c>
      <c r="M957" s="92" t="s">
        <v>7878</v>
      </c>
      <c r="N957" s="92" t="s">
        <v>803</v>
      </c>
      <c r="O957" s="92" t="s">
        <v>666</v>
      </c>
      <c r="P957" s="92" t="s">
        <v>153</v>
      </c>
      <c r="Q957" s="92" t="s">
        <v>7879</v>
      </c>
      <c r="R957" s="92" t="s">
        <v>36</v>
      </c>
      <c r="S957" s="92" t="s">
        <v>7880</v>
      </c>
      <c r="T957" s="90" t="s">
        <v>41</v>
      </c>
      <c r="U957" s="90" t="str">
        <f>VLOOKUP(I957,'[1]Removal Report'!$G$2:$I$1306,2,0)</f>
        <v>14-Jan-2026</v>
      </c>
      <c r="V957" s="90" t="str">
        <f>VLOOKUP(I957,'[1]Removal Report'!$G$2:$I$1306,3,0)</f>
        <v>M.MUSTAFA</v>
      </c>
    </row>
    <row r="958" spans="1:22">
      <c r="A958" s="92" t="s">
        <v>305</v>
      </c>
      <c r="B958" s="92" t="s">
        <v>38</v>
      </c>
      <c r="C958" s="92" t="s">
        <v>7881</v>
      </c>
      <c r="D958" s="92" t="s">
        <v>671</v>
      </c>
      <c r="E958" s="92" t="s">
        <v>7882</v>
      </c>
      <c r="F958" s="92" t="s">
        <v>7883</v>
      </c>
      <c r="G958" s="92" t="s">
        <v>4</v>
      </c>
      <c r="H958" s="92" t="s">
        <v>7884</v>
      </c>
      <c r="I958" s="92" t="s">
        <v>7885</v>
      </c>
      <c r="J958" s="92"/>
      <c r="K958" s="92"/>
      <c r="L958" s="92" t="s">
        <v>5</v>
      </c>
      <c r="M958" s="92" t="s">
        <v>7886</v>
      </c>
      <c r="N958" s="92" t="s">
        <v>712</v>
      </c>
      <c r="O958" s="92" t="s">
        <v>713</v>
      </c>
      <c r="P958" s="92" t="s">
        <v>153</v>
      </c>
      <c r="Q958" s="92" t="s">
        <v>7887</v>
      </c>
      <c r="R958" s="92" t="s">
        <v>36</v>
      </c>
      <c r="S958" s="92" t="s">
        <v>7888</v>
      </c>
      <c r="T958" s="90" t="s">
        <v>41</v>
      </c>
      <c r="U958" s="90" t="str">
        <f>VLOOKUP(I958,'[1]Removal Report'!$G$2:$I$1306,2,0)</f>
        <v>24-Jan-2026</v>
      </c>
      <c r="V958" s="90" t="str">
        <f>VLOOKUP(I958,'[1]Removal Report'!$G$2:$I$1306,3,0)</f>
        <v>M.MUSTAFA</v>
      </c>
    </row>
    <row r="959" spans="1:22">
      <c r="A959" s="92" t="s">
        <v>306</v>
      </c>
      <c r="B959" s="92" t="s">
        <v>38</v>
      </c>
      <c r="C959" s="92" t="s">
        <v>7889</v>
      </c>
      <c r="D959" s="92" t="s">
        <v>682</v>
      </c>
      <c r="E959" s="92" t="s">
        <v>7890</v>
      </c>
      <c r="F959" s="92" t="s">
        <v>7891</v>
      </c>
      <c r="G959" s="92" t="s">
        <v>27</v>
      </c>
      <c r="H959" s="92" t="s">
        <v>7892</v>
      </c>
      <c r="I959" s="92" t="s">
        <v>7893</v>
      </c>
      <c r="J959" s="92"/>
      <c r="K959" s="92"/>
      <c r="L959" s="92" t="s">
        <v>5</v>
      </c>
      <c r="M959" s="92" t="s">
        <v>4176</v>
      </c>
      <c r="N959" s="92" t="s">
        <v>812</v>
      </c>
      <c r="O959" s="92" t="s">
        <v>813</v>
      </c>
      <c r="P959" s="92" t="s">
        <v>153</v>
      </c>
      <c r="Q959" s="92" t="s">
        <v>7894</v>
      </c>
      <c r="R959" s="92" t="s">
        <v>36</v>
      </c>
      <c r="S959" s="92" t="s">
        <v>7895</v>
      </c>
      <c r="T959" s="90" t="s">
        <v>41</v>
      </c>
      <c r="U959" s="90" t="str">
        <f>VLOOKUP(I959,'[1]Removal Report'!$G$2:$I$1306,2,0)</f>
        <v>14-Jan-2026</v>
      </c>
      <c r="V959" s="90" t="str">
        <f>VLOOKUP(I959,'[1]Removal Report'!$G$2:$I$1306,3,0)</f>
        <v>M.MUSTAFA</v>
      </c>
    </row>
    <row r="960" spans="1:22">
      <c r="A960" s="92" t="s">
        <v>307</v>
      </c>
      <c r="B960" s="92" t="s">
        <v>38</v>
      </c>
      <c r="C960" s="92" t="s">
        <v>7896</v>
      </c>
      <c r="D960" s="92" t="s">
        <v>671</v>
      </c>
      <c r="E960" s="92" t="s">
        <v>7897</v>
      </c>
      <c r="F960" s="92" t="s">
        <v>7898</v>
      </c>
      <c r="G960" s="92" t="s">
        <v>10</v>
      </c>
      <c r="H960" s="92" t="s">
        <v>7899</v>
      </c>
      <c r="I960" s="92" t="s">
        <v>7900</v>
      </c>
      <c r="J960" s="92"/>
      <c r="K960" s="92"/>
      <c r="L960" s="92" t="s">
        <v>12</v>
      </c>
      <c r="M960" s="92" t="s">
        <v>7012</v>
      </c>
      <c r="N960" s="92" t="s">
        <v>3003</v>
      </c>
      <c r="O960" s="92" t="s">
        <v>666</v>
      </c>
      <c r="P960" s="92" t="s">
        <v>153</v>
      </c>
      <c r="Q960" s="92" t="s">
        <v>373</v>
      </c>
      <c r="R960" s="92" t="s">
        <v>36</v>
      </c>
      <c r="S960" s="92" t="s">
        <v>7901</v>
      </c>
      <c r="T960" s="90" t="s">
        <v>41</v>
      </c>
      <c r="U960" s="90" t="str">
        <f>VLOOKUP(I960,'[1]Removal Report'!$G$2:$I$1306,2,0)</f>
        <v>14-Jan-2026</v>
      </c>
      <c r="V960" s="90" t="str">
        <f>VLOOKUP(I960,'[1]Removal Report'!$G$2:$I$1306,3,0)</f>
        <v>M.MUSTAFA</v>
      </c>
    </row>
    <row r="961" spans="1:22">
      <c r="A961" s="92" t="s">
        <v>308</v>
      </c>
      <c r="B961" s="92" t="s">
        <v>38</v>
      </c>
      <c r="C961" s="92" t="s">
        <v>7902</v>
      </c>
      <c r="D961" s="92" t="s">
        <v>682</v>
      </c>
      <c r="E961" s="92" t="s">
        <v>7903</v>
      </c>
      <c r="F961" s="92" t="s">
        <v>7704</v>
      </c>
      <c r="G961" s="92" t="s">
        <v>10</v>
      </c>
      <c r="H961" s="92" t="s">
        <v>7904</v>
      </c>
      <c r="I961" s="92" t="s">
        <v>7905</v>
      </c>
      <c r="J961" s="92"/>
      <c r="K961" s="92"/>
      <c r="L961" s="92" t="s">
        <v>12</v>
      </c>
      <c r="M961" s="92" t="s">
        <v>7906</v>
      </c>
      <c r="N961" s="92" t="s">
        <v>2158</v>
      </c>
      <c r="O961" s="92" t="s">
        <v>691</v>
      </c>
      <c r="P961" s="92" t="s">
        <v>153</v>
      </c>
      <c r="Q961" s="92" t="s">
        <v>7907</v>
      </c>
      <c r="R961" s="92" t="s">
        <v>36</v>
      </c>
      <c r="S961" s="92" t="s">
        <v>7908</v>
      </c>
      <c r="T961" s="90" t="s">
        <v>41</v>
      </c>
      <c r="U961" s="90" t="str">
        <f>VLOOKUP(I961,'[1]Removal Report'!$G$2:$I$1306,2,0)</f>
        <v>13-Jan-2026</v>
      </c>
      <c r="V961" s="90" t="str">
        <f>VLOOKUP(I961,'[1]Removal Report'!$G$2:$I$1306,3,0)</f>
        <v>M.MUSTAFA</v>
      </c>
    </row>
    <row r="962" spans="1:22">
      <c r="A962" s="92" t="s">
        <v>309</v>
      </c>
      <c r="B962" s="92" t="s">
        <v>38</v>
      </c>
      <c r="C962" s="92" t="s">
        <v>7909</v>
      </c>
      <c r="D962" s="92" t="s">
        <v>671</v>
      </c>
      <c r="E962" s="92" t="s">
        <v>7910</v>
      </c>
      <c r="F962" s="92" t="s">
        <v>7911</v>
      </c>
      <c r="G962" s="92" t="s">
        <v>10</v>
      </c>
      <c r="H962" s="92" t="s">
        <v>7912</v>
      </c>
      <c r="I962" s="92" t="s">
        <v>7913</v>
      </c>
      <c r="J962" s="92"/>
      <c r="K962" s="92"/>
      <c r="L962" s="92" t="s">
        <v>5</v>
      </c>
      <c r="M962" s="92" t="s">
        <v>7914</v>
      </c>
      <c r="N962" s="92" t="s">
        <v>803</v>
      </c>
      <c r="O962" s="92" t="s">
        <v>666</v>
      </c>
      <c r="P962" s="92" t="s">
        <v>157</v>
      </c>
      <c r="Q962" s="92" t="s">
        <v>7915</v>
      </c>
      <c r="R962" s="92" t="s">
        <v>36</v>
      </c>
      <c r="S962" s="92" t="s">
        <v>7916</v>
      </c>
      <c r="T962" s="90" t="s">
        <v>41</v>
      </c>
      <c r="U962" s="90" t="str">
        <f>VLOOKUP(I962,'[1]Removal Report'!$G$2:$I$1306,2,0)</f>
        <v>28-Jan-2026</v>
      </c>
      <c r="V962" s="90" t="str">
        <f>VLOOKUP(I962,'[1]Removal Report'!$G$2:$I$1306,3,0)</f>
        <v>M.MUSTAFA</v>
      </c>
    </row>
    <row r="963" spans="1:22">
      <c r="A963" s="92" t="s">
        <v>310</v>
      </c>
      <c r="B963" s="92" t="s">
        <v>38</v>
      </c>
      <c r="C963" s="92" t="s">
        <v>7917</v>
      </c>
      <c r="D963" s="92" t="s">
        <v>855</v>
      </c>
      <c r="E963" s="92" t="s">
        <v>7918</v>
      </c>
      <c r="F963" s="92" t="s">
        <v>7919</v>
      </c>
      <c r="G963" s="92" t="s">
        <v>10</v>
      </c>
      <c r="H963" s="92" t="s">
        <v>7920</v>
      </c>
      <c r="I963" s="92" t="s">
        <v>7921</v>
      </c>
      <c r="J963" s="92"/>
      <c r="K963" s="92"/>
      <c r="L963" s="92" t="s">
        <v>5</v>
      </c>
      <c r="M963" s="92" t="s">
        <v>7922</v>
      </c>
      <c r="N963" s="92" t="s">
        <v>1157</v>
      </c>
      <c r="O963" s="92" t="s">
        <v>813</v>
      </c>
      <c r="P963" s="92" t="s">
        <v>153</v>
      </c>
      <c r="Q963" s="92" t="s">
        <v>7923</v>
      </c>
      <c r="R963" s="92" t="s">
        <v>36</v>
      </c>
      <c r="S963" s="92" t="s">
        <v>7924</v>
      </c>
      <c r="T963" s="90" t="s">
        <v>41</v>
      </c>
      <c r="U963" s="90" t="str">
        <f>VLOOKUP(I963,'[1]Removal Report'!$G$2:$I$1306,2,0)</f>
        <v>14-Jan-2026</v>
      </c>
      <c r="V963" s="90" t="str">
        <f>VLOOKUP(I963,'[1]Removal Report'!$G$2:$I$1306,3,0)</f>
        <v>M.MUSTAFA</v>
      </c>
    </row>
    <row r="964" spans="1:22">
      <c r="A964" s="92" t="s">
        <v>311</v>
      </c>
      <c r="B964" s="92" t="s">
        <v>38</v>
      </c>
      <c r="C964" s="92" t="s">
        <v>7925</v>
      </c>
      <c r="D964" s="92" t="s">
        <v>1311</v>
      </c>
      <c r="E964" s="92" t="s">
        <v>7926</v>
      </c>
      <c r="F964" s="92" t="s">
        <v>7927</v>
      </c>
      <c r="G964" s="92" t="s">
        <v>18</v>
      </c>
      <c r="H964" s="92" t="s">
        <v>7928</v>
      </c>
      <c r="I964" s="92" t="s">
        <v>7929</v>
      </c>
      <c r="J964" s="92"/>
      <c r="K964" s="92"/>
      <c r="L964" s="92" t="s">
        <v>12</v>
      </c>
      <c r="M964" s="92" t="s">
        <v>7930</v>
      </c>
      <c r="N964" s="92" t="s">
        <v>3465</v>
      </c>
      <c r="O964" s="92" t="s">
        <v>666</v>
      </c>
      <c r="P964" s="92" t="s">
        <v>153</v>
      </c>
      <c r="Q964" s="92" t="s">
        <v>7931</v>
      </c>
      <c r="R964" s="92" t="s">
        <v>36</v>
      </c>
      <c r="S964" s="92" t="s">
        <v>7932</v>
      </c>
      <c r="T964" s="90" t="s">
        <v>41</v>
      </c>
      <c r="U964" s="90" t="str">
        <f>VLOOKUP(I964,'[1]Removal Report'!$G$2:$I$1306,2,0)</f>
        <v>24-Jan-2026</v>
      </c>
      <c r="V964" s="90" t="str">
        <f>VLOOKUP(I964,'[1]Removal Report'!$G$2:$I$1306,3,0)</f>
        <v>M.MUSTAFA</v>
      </c>
    </row>
    <row r="965" spans="1:22">
      <c r="A965" s="92" t="s">
        <v>312</v>
      </c>
      <c r="B965" s="92" t="s">
        <v>38</v>
      </c>
      <c r="C965" s="92" t="s">
        <v>7933</v>
      </c>
      <c r="D965" s="92" t="s">
        <v>671</v>
      </c>
      <c r="E965" s="92" t="s">
        <v>7934</v>
      </c>
      <c r="F965" s="92" t="s">
        <v>133</v>
      </c>
      <c r="G965" s="92" t="s">
        <v>10</v>
      </c>
      <c r="H965" s="92" t="s">
        <v>7935</v>
      </c>
      <c r="I965" s="92" t="s">
        <v>7936</v>
      </c>
      <c r="J965" s="92"/>
      <c r="K965" s="92"/>
      <c r="L965" s="92" t="s">
        <v>12</v>
      </c>
      <c r="M965" s="92" t="s">
        <v>7937</v>
      </c>
      <c r="N965" s="92" t="s">
        <v>851</v>
      </c>
      <c r="O965" s="92" t="s">
        <v>733</v>
      </c>
      <c r="P965" s="92" t="s">
        <v>153</v>
      </c>
      <c r="Q965" s="92" t="s">
        <v>7938</v>
      </c>
      <c r="R965" s="92" t="s">
        <v>36</v>
      </c>
      <c r="S965" s="92" t="s">
        <v>7939</v>
      </c>
      <c r="T965" s="90" t="s">
        <v>41</v>
      </c>
      <c r="U965" s="90" t="str">
        <f>VLOOKUP(I965,'[1]Removal Report'!$G$2:$I$1306,2,0)</f>
        <v>13-Jan-2026</v>
      </c>
      <c r="V965" s="90" t="str">
        <f>VLOOKUP(I965,'[1]Removal Report'!$G$2:$I$1306,3,0)</f>
        <v>M.MUSTAFA</v>
      </c>
    </row>
    <row r="966" spans="1:22">
      <c r="A966" s="92" t="s">
        <v>313</v>
      </c>
      <c r="B966" s="92" t="s">
        <v>38</v>
      </c>
      <c r="C966" s="92" t="s">
        <v>7940</v>
      </c>
      <c r="D966" s="92" t="s">
        <v>1585</v>
      </c>
      <c r="E966" s="92" t="s">
        <v>7941</v>
      </c>
      <c r="F966" s="92" t="s">
        <v>7942</v>
      </c>
      <c r="G966" s="92" t="s">
        <v>18</v>
      </c>
      <c r="H966" s="92" t="s">
        <v>7943</v>
      </c>
      <c r="I966" s="92" t="s">
        <v>7944</v>
      </c>
      <c r="J966" s="92"/>
      <c r="K966" s="92"/>
      <c r="L966" s="92" t="s">
        <v>5</v>
      </c>
      <c r="M966" s="92" t="s">
        <v>7945</v>
      </c>
      <c r="N966" s="92" t="s">
        <v>742</v>
      </c>
      <c r="O966" s="92" t="s">
        <v>666</v>
      </c>
      <c r="P966" s="92" t="s">
        <v>153</v>
      </c>
      <c r="Q966" s="92" t="s">
        <v>7946</v>
      </c>
      <c r="R966" s="92" t="s">
        <v>36</v>
      </c>
      <c r="S966" s="92" t="s">
        <v>7947</v>
      </c>
      <c r="T966" s="90" t="s">
        <v>41</v>
      </c>
      <c r="U966" s="90" t="str">
        <f>VLOOKUP(I966,'[1]Removal Report'!$G$2:$I$1306,2,0)</f>
        <v>5-Jan-2026</v>
      </c>
      <c r="V966" s="90" t="str">
        <f>VLOOKUP(I966,'[1]Removal Report'!$G$2:$I$1306,3,0)</f>
        <v>M.MUSTAFA</v>
      </c>
    </row>
    <row r="967" spans="1:22">
      <c r="A967" s="92" t="s">
        <v>314</v>
      </c>
      <c r="B967" s="92" t="s">
        <v>38</v>
      </c>
      <c r="C967" s="92" t="s">
        <v>7948</v>
      </c>
      <c r="D967" s="92" t="s">
        <v>671</v>
      </c>
      <c r="E967" s="92" t="s">
        <v>7949</v>
      </c>
      <c r="F967" s="92" t="s">
        <v>7950</v>
      </c>
      <c r="G967" s="92" t="s">
        <v>10</v>
      </c>
      <c r="H967" s="92" t="s">
        <v>7951</v>
      </c>
      <c r="I967" s="92" t="s">
        <v>7952</v>
      </c>
      <c r="J967" s="92"/>
      <c r="K967" s="92"/>
      <c r="L967" s="92" t="s">
        <v>5</v>
      </c>
      <c r="M967" s="92" t="s">
        <v>7953</v>
      </c>
      <c r="N967" s="92" t="s">
        <v>1438</v>
      </c>
      <c r="O967" s="92" t="s">
        <v>1439</v>
      </c>
      <c r="P967" s="92" t="s">
        <v>153</v>
      </c>
      <c r="Q967" s="92" t="s">
        <v>7954</v>
      </c>
      <c r="R967" s="92" t="s">
        <v>36</v>
      </c>
      <c r="S967" s="92" t="s">
        <v>7955</v>
      </c>
      <c r="T967" s="90" t="s">
        <v>41</v>
      </c>
      <c r="U967" s="90" t="str">
        <f>VLOOKUP(I967,'[1]Removal Report'!$G$2:$I$1306,2,0)</f>
        <v>5-Jan-2026</v>
      </c>
      <c r="V967" s="90" t="str">
        <f>VLOOKUP(I967,'[1]Removal Report'!$G$2:$I$1306,3,0)</f>
        <v>M.MUSTAFA</v>
      </c>
    </row>
    <row r="968" spans="1:22">
      <c r="A968" s="92" t="s">
        <v>315</v>
      </c>
      <c r="B968" s="92" t="s">
        <v>38</v>
      </c>
      <c r="C968" s="92" t="s">
        <v>7956</v>
      </c>
      <c r="D968" s="92" t="s">
        <v>671</v>
      </c>
      <c r="E968" s="92" t="s">
        <v>7957</v>
      </c>
      <c r="F968" s="92" t="s">
        <v>7958</v>
      </c>
      <c r="G968" s="92" t="s">
        <v>4</v>
      </c>
      <c r="H968" s="92" t="s">
        <v>7959</v>
      </c>
      <c r="I968" s="92" t="s">
        <v>7960</v>
      </c>
      <c r="J968" s="92"/>
      <c r="K968" s="92"/>
      <c r="L968" s="92" t="s">
        <v>5</v>
      </c>
      <c r="M968" s="92" t="s">
        <v>7961</v>
      </c>
      <c r="N968" s="92" t="s">
        <v>712</v>
      </c>
      <c r="O968" s="92" t="s">
        <v>713</v>
      </c>
      <c r="P968" s="92" t="s">
        <v>153</v>
      </c>
      <c r="Q968" s="92" t="s">
        <v>7962</v>
      </c>
      <c r="R968" s="92" t="s">
        <v>36</v>
      </c>
      <c r="S968" s="92" t="s">
        <v>7963</v>
      </c>
      <c r="T968" s="90" t="s">
        <v>41</v>
      </c>
      <c r="U968" s="90" t="str">
        <f>VLOOKUP(I968,'[1]Removal Report'!$G$2:$I$1306,2,0)</f>
        <v>7-Jan-2026</v>
      </c>
      <c r="V968" s="90" t="str">
        <f>VLOOKUP(I968,'[1]Removal Report'!$G$2:$I$1306,3,0)</f>
        <v>M.MUSTAFA</v>
      </c>
    </row>
    <row r="969" spans="1:22">
      <c r="A969" s="92" t="s">
        <v>317</v>
      </c>
      <c r="B969" s="92" t="s">
        <v>38</v>
      </c>
      <c r="C969" s="92" t="s">
        <v>7964</v>
      </c>
      <c r="D969" s="92" t="s">
        <v>767</v>
      </c>
      <c r="E969" s="92" t="s">
        <v>7965</v>
      </c>
      <c r="F969" s="92" t="s">
        <v>109</v>
      </c>
      <c r="G969" s="92" t="s">
        <v>10</v>
      </c>
      <c r="H969" s="92" t="s">
        <v>7966</v>
      </c>
      <c r="I969" s="92" t="s">
        <v>7967</v>
      </c>
      <c r="J969" s="92"/>
      <c r="K969" s="92"/>
      <c r="L969" s="92" t="s">
        <v>12</v>
      </c>
      <c r="M969" s="92" t="s">
        <v>4703</v>
      </c>
      <c r="N969" s="92" t="s">
        <v>1795</v>
      </c>
      <c r="O969" s="92" t="s">
        <v>1796</v>
      </c>
      <c r="P969" s="92" t="s">
        <v>153</v>
      </c>
      <c r="Q969" s="92" t="s">
        <v>7968</v>
      </c>
      <c r="R969" s="92" t="s">
        <v>36</v>
      </c>
      <c r="S969" s="92" t="s">
        <v>7969</v>
      </c>
      <c r="T969" s="90" t="s">
        <v>41</v>
      </c>
      <c r="U969" s="90" t="str">
        <f>VLOOKUP(I969,'[1]Removal Report'!$G$2:$I$1306,2,0)</f>
        <v>2-Jan-2026</v>
      </c>
      <c r="V969" s="90" t="str">
        <f>VLOOKUP(I969,'[1]Removal Report'!$G$2:$I$1306,3,0)</f>
        <v>M.MUSTAFA</v>
      </c>
    </row>
    <row r="970" spans="1:22">
      <c r="A970" s="92" t="s">
        <v>318</v>
      </c>
      <c r="B970" s="92" t="s">
        <v>38</v>
      </c>
      <c r="C970" s="92" t="s">
        <v>7970</v>
      </c>
      <c r="D970" s="92" t="s">
        <v>671</v>
      </c>
      <c r="E970" s="92" t="s">
        <v>7971</v>
      </c>
      <c r="F970" s="92" t="s">
        <v>7972</v>
      </c>
      <c r="G970" s="92" t="s">
        <v>10</v>
      </c>
      <c r="H970" s="92" t="s">
        <v>7973</v>
      </c>
      <c r="I970" s="92" t="s">
        <v>7974</v>
      </c>
      <c r="J970" s="92"/>
      <c r="K970" s="92"/>
      <c r="L970" s="92" t="s">
        <v>12</v>
      </c>
      <c r="M970" s="92" t="s">
        <v>7975</v>
      </c>
      <c r="N970" s="92" t="s">
        <v>2158</v>
      </c>
      <c r="O970" s="92" t="s">
        <v>691</v>
      </c>
      <c r="P970" s="92" t="s">
        <v>153</v>
      </c>
      <c r="Q970" s="92" t="s">
        <v>7976</v>
      </c>
      <c r="R970" s="92" t="s">
        <v>36</v>
      </c>
      <c r="S970" s="92" t="s">
        <v>7977</v>
      </c>
      <c r="T970" s="90" t="s">
        <v>41</v>
      </c>
      <c r="U970" s="90" t="str">
        <f>VLOOKUP(I970,'[1]Removal Report'!$G$2:$I$1306,2,0)</f>
        <v>1-Jan-2026</v>
      </c>
      <c r="V970" s="90" t="str">
        <f>VLOOKUP(I970,'[1]Removal Report'!$G$2:$I$1306,3,0)</f>
        <v>M.MUSTAFA</v>
      </c>
    </row>
    <row r="971" spans="1:22">
      <c r="A971" s="92" t="s">
        <v>319</v>
      </c>
      <c r="B971" s="92" t="s">
        <v>38</v>
      </c>
      <c r="C971" s="92" t="s">
        <v>7978</v>
      </c>
      <c r="D971" s="92" t="s">
        <v>682</v>
      </c>
      <c r="E971" s="92" t="s">
        <v>7979</v>
      </c>
      <c r="F971" s="92" t="s">
        <v>2830</v>
      </c>
      <c r="G971" s="92" t="s">
        <v>10</v>
      </c>
      <c r="H971" s="92" t="s">
        <v>7980</v>
      </c>
      <c r="I971" s="92" t="s">
        <v>7981</v>
      </c>
      <c r="J971" s="92"/>
      <c r="K971" s="92"/>
      <c r="L971" s="92" t="s">
        <v>12</v>
      </c>
      <c r="M971" s="92" t="s">
        <v>7982</v>
      </c>
      <c r="N971" s="92" t="s">
        <v>763</v>
      </c>
      <c r="O971" s="92" t="s">
        <v>764</v>
      </c>
      <c r="P971" s="92" t="s">
        <v>153</v>
      </c>
      <c r="Q971" s="92" t="s">
        <v>7983</v>
      </c>
      <c r="R971" s="92" t="s">
        <v>36</v>
      </c>
      <c r="S971" s="92" t="s">
        <v>7984</v>
      </c>
      <c r="T971" s="90" t="s">
        <v>41</v>
      </c>
      <c r="U971" s="90" t="str">
        <f>VLOOKUP(I971,'[1]Removal Report'!$G$2:$I$1306,2,0)</f>
        <v>2-Jan-2026</v>
      </c>
      <c r="V971" s="90" t="str">
        <f>VLOOKUP(I971,'[1]Removal Report'!$G$2:$I$1306,3,0)</f>
        <v>M.MUSTAFA</v>
      </c>
    </row>
    <row r="972" spans="1:22">
      <c r="A972" s="92" t="s">
        <v>320</v>
      </c>
      <c r="B972" s="92" t="s">
        <v>38</v>
      </c>
      <c r="C972" s="92" t="s">
        <v>7985</v>
      </c>
      <c r="D972" s="92" t="s">
        <v>682</v>
      </c>
      <c r="E972" s="92" t="s">
        <v>7986</v>
      </c>
      <c r="F972" s="92" t="s">
        <v>7987</v>
      </c>
      <c r="G972" s="92" t="s">
        <v>18</v>
      </c>
      <c r="H972" s="92" t="s">
        <v>7988</v>
      </c>
      <c r="I972" s="92" t="s">
        <v>7989</v>
      </c>
      <c r="J972" s="92"/>
      <c r="K972" s="92"/>
      <c r="L972" s="92" t="s">
        <v>12</v>
      </c>
      <c r="M972" s="92" t="s">
        <v>4758</v>
      </c>
      <c r="N972" s="92" t="s">
        <v>872</v>
      </c>
      <c r="O972" s="92" t="s">
        <v>666</v>
      </c>
      <c r="P972" s="92" t="s">
        <v>153</v>
      </c>
      <c r="Q972" s="92" t="s">
        <v>7990</v>
      </c>
      <c r="R972" s="92" t="s">
        <v>36</v>
      </c>
      <c r="S972" s="92" t="s">
        <v>7991</v>
      </c>
      <c r="T972" s="90" t="s">
        <v>41</v>
      </c>
      <c r="U972" s="90" t="str">
        <f>VLOOKUP(I972,'[1]Removal Report'!$G$2:$I$1306,2,0)</f>
        <v>6-Jan-2026</v>
      </c>
      <c r="V972" s="90" t="str">
        <f>VLOOKUP(I972,'[1]Removal Report'!$G$2:$I$1306,3,0)</f>
        <v>M.MUSTAFA</v>
      </c>
    </row>
    <row r="973" spans="1:22">
      <c r="A973" s="92" t="s">
        <v>321</v>
      </c>
      <c r="B973" s="92" t="s">
        <v>38</v>
      </c>
      <c r="C973" s="92" t="s">
        <v>7992</v>
      </c>
      <c r="D973" s="92" t="s">
        <v>767</v>
      </c>
      <c r="E973" s="92" t="s">
        <v>7993</v>
      </c>
      <c r="F973" s="92" t="s">
        <v>7994</v>
      </c>
      <c r="G973" s="92" t="s">
        <v>18</v>
      </c>
      <c r="H973" s="92" t="s">
        <v>7995</v>
      </c>
      <c r="I973" s="92" t="s">
        <v>7996</v>
      </c>
      <c r="J973" s="92"/>
      <c r="K973" s="92"/>
      <c r="L973" s="92" t="s">
        <v>5</v>
      </c>
      <c r="M973" s="92" t="s">
        <v>7997</v>
      </c>
      <c r="N973" s="92" t="s">
        <v>665</v>
      </c>
      <c r="O973" s="92" t="s">
        <v>666</v>
      </c>
      <c r="P973" s="92" t="s">
        <v>153</v>
      </c>
      <c r="Q973" s="92" t="s">
        <v>7998</v>
      </c>
      <c r="R973" s="92" t="s">
        <v>36</v>
      </c>
      <c r="S973" s="92" t="s">
        <v>7999</v>
      </c>
      <c r="T973" s="90" t="s">
        <v>41</v>
      </c>
      <c r="U973" s="90" t="str">
        <f>VLOOKUP(I973,'[1]Removal Report'!$G$2:$I$1306,2,0)</f>
        <v>13-Jan-2026</v>
      </c>
      <c r="V973" s="90" t="str">
        <f>VLOOKUP(I973,'[1]Removal Report'!$G$2:$I$1306,3,0)</f>
        <v>M.MUSTAFA</v>
      </c>
    </row>
    <row r="974" spans="1:22">
      <c r="A974" s="92" t="s">
        <v>322</v>
      </c>
      <c r="B974" s="92" t="s">
        <v>38</v>
      </c>
      <c r="C974" s="92" t="s">
        <v>8000</v>
      </c>
      <c r="D974" s="92" t="s">
        <v>767</v>
      </c>
      <c r="E974" s="92" t="s">
        <v>8001</v>
      </c>
      <c r="F974" s="92" t="s">
        <v>2830</v>
      </c>
      <c r="G974" s="92" t="s">
        <v>4</v>
      </c>
      <c r="H974" s="92" t="s">
        <v>8002</v>
      </c>
      <c r="I974" s="92" t="s">
        <v>8003</v>
      </c>
      <c r="J974" s="92"/>
      <c r="K974" s="92"/>
      <c r="L974" s="92" t="s">
        <v>12</v>
      </c>
      <c r="M974" s="92" t="s">
        <v>8004</v>
      </c>
      <c r="N974" s="92" t="s">
        <v>3268</v>
      </c>
      <c r="O974" s="92" t="s">
        <v>764</v>
      </c>
      <c r="P974" s="92" t="s">
        <v>153</v>
      </c>
      <c r="Q974" s="92" t="s">
        <v>8005</v>
      </c>
      <c r="R974" s="92" t="s">
        <v>36</v>
      </c>
      <c r="S974" s="92" t="s">
        <v>8006</v>
      </c>
      <c r="T974" s="90" t="s">
        <v>41</v>
      </c>
      <c r="U974" s="90" t="str">
        <f>VLOOKUP(I974,'[1]Removal Report'!$G$2:$I$1306,2,0)</f>
        <v>2-Jan-2026</v>
      </c>
      <c r="V974" s="90" t="str">
        <f>VLOOKUP(I974,'[1]Removal Report'!$G$2:$I$1306,3,0)</f>
        <v>M.MUSTAFA</v>
      </c>
    </row>
    <row r="975" spans="1:22">
      <c r="A975" s="92" t="s">
        <v>323</v>
      </c>
      <c r="B975" s="92" t="s">
        <v>38</v>
      </c>
      <c r="C975" s="92" t="s">
        <v>8007</v>
      </c>
      <c r="D975" s="92" t="s">
        <v>671</v>
      </c>
      <c r="E975" s="92" t="s">
        <v>8008</v>
      </c>
      <c r="F975" s="92" t="s">
        <v>4644</v>
      </c>
      <c r="G975" s="92" t="s">
        <v>10</v>
      </c>
      <c r="H975" s="92" t="s">
        <v>8009</v>
      </c>
      <c r="I975" s="92" t="s">
        <v>8010</v>
      </c>
      <c r="J975" s="92"/>
      <c r="K975" s="92"/>
      <c r="L975" s="92" t="s">
        <v>5</v>
      </c>
      <c r="M975" s="92" t="s">
        <v>4811</v>
      </c>
      <c r="N975" s="92" t="s">
        <v>6512</v>
      </c>
      <c r="O975" s="92" t="s">
        <v>6513</v>
      </c>
      <c r="P975" s="92" t="s">
        <v>153</v>
      </c>
      <c r="Q975" s="92" t="s">
        <v>8011</v>
      </c>
      <c r="R975" s="92" t="s">
        <v>36</v>
      </c>
      <c r="S975" s="92" t="s">
        <v>8012</v>
      </c>
      <c r="T975" s="90" t="s">
        <v>41</v>
      </c>
      <c r="U975" s="90" t="str">
        <f>VLOOKUP(I975,'[1]Removal Report'!$G$2:$I$1306,2,0)</f>
        <v>12-Jan-2026</v>
      </c>
      <c r="V975" s="90" t="str">
        <f>VLOOKUP(I975,'[1]Removal Report'!$G$2:$I$1306,3,0)</f>
        <v>M.MUSTAFA</v>
      </c>
    </row>
    <row r="976" spans="1:22">
      <c r="A976" s="92" t="s">
        <v>324</v>
      </c>
      <c r="B976" s="92" t="s">
        <v>38</v>
      </c>
      <c r="C976" s="92" t="s">
        <v>8013</v>
      </c>
      <c r="D976" s="92" t="s">
        <v>682</v>
      </c>
      <c r="E976" s="92" t="s">
        <v>8014</v>
      </c>
      <c r="F976" s="92" t="s">
        <v>8015</v>
      </c>
      <c r="G976" s="92" t="s">
        <v>10</v>
      </c>
      <c r="H976" s="92" t="s">
        <v>8016</v>
      </c>
      <c r="I976" s="92" t="s">
        <v>8017</v>
      </c>
      <c r="J976" s="92"/>
      <c r="K976" s="92"/>
      <c r="L976" s="92" t="s">
        <v>5</v>
      </c>
      <c r="M976" s="92" t="s">
        <v>8018</v>
      </c>
      <c r="N976" s="92" t="s">
        <v>665</v>
      </c>
      <c r="O976" s="92" t="s">
        <v>666</v>
      </c>
      <c r="P976" s="92" t="s">
        <v>153</v>
      </c>
      <c r="Q976" s="92" t="s">
        <v>8019</v>
      </c>
      <c r="R976" s="92" t="s">
        <v>36</v>
      </c>
      <c r="S976" s="92" t="s">
        <v>8020</v>
      </c>
      <c r="T976" s="90" t="s">
        <v>41</v>
      </c>
      <c r="U976" s="90" t="str">
        <f>VLOOKUP(I976,'[1]Removal Report'!$G$2:$I$1306,2,0)</f>
        <v>20-Jan-2026</v>
      </c>
      <c r="V976" s="90" t="str">
        <f>VLOOKUP(I976,'[1]Removal Report'!$G$2:$I$1306,3,0)</f>
        <v>M.MUSTAFA</v>
      </c>
    </row>
    <row r="977" spans="1:22">
      <c r="A977" s="92" t="s">
        <v>325</v>
      </c>
      <c r="B977" s="92" t="s">
        <v>38</v>
      </c>
      <c r="C977" s="92" t="s">
        <v>8021</v>
      </c>
      <c r="D977" s="92" t="s">
        <v>682</v>
      </c>
      <c r="E977" s="92" t="s">
        <v>8022</v>
      </c>
      <c r="F977" s="92" t="s">
        <v>8023</v>
      </c>
      <c r="G977" s="92" t="s">
        <v>18</v>
      </c>
      <c r="H977" s="92" t="s">
        <v>8024</v>
      </c>
      <c r="I977" s="92" t="s">
        <v>8025</v>
      </c>
      <c r="J977" s="92"/>
      <c r="K977" s="92"/>
      <c r="L977" s="92" t="s">
        <v>12</v>
      </c>
      <c r="M977" s="92" t="s">
        <v>8026</v>
      </c>
      <c r="N977" s="92" t="s">
        <v>862</v>
      </c>
      <c r="O977" s="92" t="s">
        <v>813</v>
      </c>
      <c r="P977" s="92" t="s">
        <v>153</v>
      </c>
      <c r="Q977" s="92" t="s">
        <v>8027</v>
      </c>
      <c r="R977" s="92" t="s">
        <v>36</v>
      </c>
      <c r="S977" s="92" t="s">
        <v>8028</v>
      </c>
      <c r="T977" s="90" t="s">
        <v>41</v>
      </c>
      <c r="U977" s="90" t="str">
        <f>VLOOKUP(I977,'[1]Removal Report'!$G$2:$I$1306,2,0)</f>
        <v>13-Jan-2026</v>
      </c>
      <c r="V977" s="90" t="str">
        <f>VLOOKUP(I977,'[1]Removal Report'!$G$2:$I$1306,3,0)</f>
        <v>M.MUSTAFA</v>
      </c>
    </row>
    <row r="978" spans="1:22">
      <c r="A978" s="92" t="s">
        <v>326</v>
      </c>
      <c r="B978" s="92" t="s">
        <v>38</v>
      </c>
      <c r="C978" s="92" t="s">
        <v>8029</v>
      </c>
      <c r="D978" s="92" t="s">
        <v>855</v>
      </c>
      <c r="E978" s="92" t="s">
        <v>8030</v>
      </c>
      <c r="F978" s="92" t="s">
        <v>8031</v>
      </c>
      <c r="G978" s="92" t="s">
        <v>10</v>
      </c>
      <c r="H978" s="92" t="s">
        <v>8032</v>
      </c>
      <c r="I978" s="92" t="s">
        <v>8033</v>
      </c>
      <c r="J978" s="92"/>
      <c r="K978" s="92"/>
      <c r="L978" s="92" t="s">
        <v>5</v>
      </c>
      <c r="M978" s="92" t="s">
        <v>8034</v>
      </c>
      <c r="N978" s="92" t="s">
        <v>763</v>
      </c>
      <c r="O978" s="92" t="s">
        <v>764</v>
      </c>
      <c r="P978" s="92" t="s">
        <v>153</v>
      </c>
      <c r="Q978" s="92" t="s">
        <v>8035</v>
      </c>
      <c r="R978" s="92" t="s">
        <v>36</v>
      </c>
      <c r="S978" s="92" t="s">
        <v>8036</v>
      </c>
      <c r="T978" s="90" t="s">
        <v>41</v>
      </c>
      <c r="U978" s="90" t="str">
        <f>VLOOKUP(I978,'[1]Removal Report'!$G$2:$I$1306,2,0)</f>
        <v>28-Jan-2026</v>
      </c>
      <c r="V978" s="90" t="str">
        <f>VLOOKUP(I978,'[1]Removal Report'!$G$2:$I$1306,3,0)</f>
        <v>M.MUSTAFA</v>
      </c>
    </row>
    <row r="979" spans="1:22">
      <c r="A979" s="92" t="s">
        <v>327</v>
      </c>
      <c r="B979" s="92" t="s">
        <v>38</v>
      </c>
      <c r="C979" s="92" t="s">
        <v>8037</v>
      </c>
      <c r="D979" s="92" t="s">
        <v>671</v>
      </c>
      <c r="E979" s="92" t="s">
        <v>8038</v>
      </c>
      <c r="F979" s="92" t="s">
        <v>8039</v>
      </c>
      <c r="G979" s="92" t="s">
        <v>4</v>
      </c>
      <c r="H979" s="92" t="s">
        <v>8040</v>
      </c>
      <c r="I979" s="92" t="s">
        <v>8041</v>
      </c>
      <c r="J979" s="92"/>
      <c r="K979" s="92"/>
      <c r="L979" s="92" t="s">
        <v>12</v>
      </c>
      <c r="M979" s="92" t="s">
        <v>8042</v>
      </c>
      <c r="N979" s="92" t="s">
        <v>701</v>
      </c>
      <c r="O979" s="92" t="s">
        <v>691</v>
      </c>
      <c r="P979" s="92" t="s">
        <v>153</v>
      </c>
      <c r="Q979" s="92" t="s">
        <v>8043</v>
      </c>
      <c r="R979" s="92" t="s">
        <v>36</v>
      </c>
      <c r="S979" s="92" t="s">
        <v>8044</v>
      </c>
      <c r="T979" s="90" t="s">
        <v>41</v>
      </c>
      <c r="U979" s="90" t="str">
        <f>VLOOKUP(I979,'[1]Removal Report'!$G$2:$I$1306,2,0)</f>
        <v>13-Jan-2026</v>
      </c>
      <c r="V979" s="90" t="str">
        <f>VLOOKUP(I979,'[1]Removal Report'!$G$2:$I$1306,3,0)</f>
        <v>M.MUSTAFA</v>
      </c>
    </row>
    <row r="980" spans="1:22">
      <c r="A980" s="92" t="s">
        <v>328</v>
      </c>
      <c r="B980" s="92" t="s">
        <v>38</v>
      </c>
      <c r="C980" s="92" t="s">
        <v>8045</v>
      </c>
      <c r="D980" s="92" t="s">
        <v>682</v>
      </c>
      <c r="E980" s="92" t="s">
        <v>8046</v>
      </c>
      <c r="F980" s="92" t="s">
        <v>8047</v>
      </c>
      <c r="G980" s="92" t="s">
        <v>4</v>
      </c>
      <c r="H980" s="92" t="s">
        <v>8048</v>
      </c>
      <c r="I980" s="92" t="s">
        <v>8049</v>
      </c>
      <c r="J980" s="92"/>
      <c r="K980" s="92"/>
      <c r="L980" s="92" t="s">
        <v>8</v>
      </c>
      <c r="M980" s="92" t="s">
        <v>4819</v>
      </c>
      <c r="N980" s="92" t="s">
        <v>2158</v>
      </c>
      <c r="O980" s="92" t="s">
        <v>691</v>
      </c>
      <c r="P980" s="92" t="s">
        <v>153</v>
      </c>
      <c r="Q980" s="92" t="s">
        <v>8050</v>
      </c>
      <c r="R980" s="92" t="s">
        <v>36</v>
      </c>
      <c r="S980" s="92" t="s">
        <v>8051</v>
      </c>
      <c r="T980" s="90" t="s">
        <v>41</v>
      </c>
      <c r="U980" s="90" t="str">
        <f>VLOOKUP(I980,'[1]Removal Report'!$G$2:$I$1306,2,0)</f>
        <v>14-Jan-2026</v>
      </c>
      <c r="V980" s="90" t="str">
        <f>VLOOKUP(I980,'[1]Removal Report'!$G$2:$I$1306,3,0)</f>
        <v>M.MUSTAFA</v>
      </c>
    </row>
    <row r="981" spans="1:22">
      <c r="A981" s="92" t="s">
        <v>329</v>
      </c>
      <c r="B981" s="92" t="s">
        <v>38</v>
      </c>
      <c r="C981" s="92" t="s">
        <v>8052</v>
      </c>
      <c r="D981" s="92" t="s">
        <v>659</v>
      </c>
      <c r="E981" s="92" t="s">
        <v>8053</v>
      </c>
      <c r="F981" s="92" t="s">
        <v>8054</v>
      </c>
      <c r="G981" s="92" t="s">
        <v>10</v>
      </c>
      <c r="H981" s="92" t="s">
        <v>8055</v>
      </c>
      <c r="I981" s="92" t="s">
        <v>8056</v>
      </c>
      <c r="J981" s="92"/>
      <c r="K981" s="92"/>
      <c r="L981" s="92" t="s">
        <v>8</v>
      </c>
      <c r="M981" s="92" t="s">
        <v>8057</v>
      </c>
      <c r="N981" s="92" t="s">
        <v>803</v>
      </c>
      <c r="O981" s="92" t="s">
        <v>666</v>
      </c>
      <c r="P981" s="92" t="s">
        <v>153</v>
      </c>
      <c r="Q981" s="92" t="s">
        <v>8058</v>
      </c>
      <c r="R981" s="92" t="s">
        <v>36</v>
      </c>
      <c r="S981" s="92" t="s">
        <v>8059</v>
      </c>
      <c r="T981" s="90" t="s">
        <v>41</v>
      </c>
      <c r="U981" s="90" t="str">
        <f>VLOOKUP(I981,'[1]Removal Report'!$G$2:$I$1306,2,0)</f>
        <v>21-Jan-2026</v>
      </c>
      <c r="V981" s="90" t="str">
        <f>VLOOKUP(I981,'[1]Removal Report'!$G$2:$I$1306,3,0)</f>
        <v>M.MUSTAFA</v>
      </c>
    </row>
    <row r="982" spans="1:22">
      <c r="A982" s="92" t="s">
        <v>331</v>
      </c>
      <c r="B982" s="92" t="s">
        <v>38</v>
      </c>
      <c r="C982" s="92" t="s">
        <v>8060</v>
      </c>
      <c r="D982" s="92" t="s">
        <v>659</v>
      </c>
      <c r="E982" s="92" t="s">
        <v>8061</v>
      </c>
      <c r="F982" s="92" t="s">
        <v>196</v>
      </c>
      <c r="G982" s="92" t="s">
        <v>18</v>
      </c>
      <c r="H982" s="92" t="s">
        <v>8062</v>
      </c>
      <c r="I982" s="92" t="s">
        <v>8063</v>
      </c>
      <c r="J982" s="92"/>
      <c r="K982" s="92"/>
      <c r="L982" s="92" t="s">
        <v>12</v>
      </c>
      <c r="M982" s="92" t="s">
        <v>954</v>
      </c>
      <c r="N982" s="92" t="s">
        <v>2068</v>
      </c>
      <c r="O982" s="92" t="s">
        <v>2069</v>
      </c>
      <c r="P982" s="92" t="s">
        <v>153</v>
      </c>
      <c r="Q982" s="92" t="s">
        <v>224</v>
      </c>
      <c r="R982" s="92" t="s">
        <v>36</v>
      </c>
      <c r="S982" s="92" t="s">
        <v>8064</v>
      </c>
      <c r="T982" s="90" t="s">
        <v>41</v>
      </c>
      <c r="U982" s="90" t="str">
        <f>VLOOKUP(I982,'[1]Removal Report'!$G$2:$I$1306,2,0)</f>
        <v>13-Jan-2026</v>
      </c>
      <c r="V982" s="90" t="str">
        <f>VLOOKUP(I982,'[1]Removal Report'!$G$2:$I$1306,3,0)</f>
        <v>M.MUSTAFA</v>
      </c>
    </row>
    <row r="983" spans="1:22">
      <c r="A983" s="92" t="s">
        <v>332</v>
      </c>
      <c r="B983" s="92" t="s">
        <v>38</v>
      </c>
      <c r="C983" s="92" t="s">
        <v>8065</v>
      </c>
      <c r="D983" s="92" t="s">
        <v>682</v>
      </c>
      <c r="E983" s="92" t="s">
        <v>8066</v>
      </c>
      <c r="F983" s="92" t="s">
        <v>7704</v>
      </c>
      <c r="G983" s="92" t="s">
        <v>10</v>
      </c>
      <c r="H983" s="92" t="s">
        <v>8067</v>
      </c>
      <c r="I983" s="92" t="s">
        <v>8068</v>
      </c>
      <c r="J983" s="92"/>
      <c r="K983" s="92"/>
      <c r="L983" s="92" t="s">
        <v>12</v>
      </c>
      <c r="M983" s="92" t="s">
        <v>8069</v>
      </c>
      <c r="N983" s="92" t="s">
        <v>2158</v>
      </c>
      <c r="O983" s="92" t="s">
        <v>691</v>
      </c>
      <c r="P983" s="92" t="s">
        <v>153</v>
      </c>
      <c r="Q983" s="92" t="s">
        <v>8070</v>
      </c>
      <c r="R983" s="92" t="s">
        <v>36</v>
      </c>
      <c r="S983" s="92" t="s">
        <v>8071</v>
      </c>
      <c r="T983" s="90" t="s">
        <v>41</v>
      </c>
      <c r="U983" s="90" t="str">
        <f>VLOOKUP(I983,'[1]Removal Report'!$G$2:$I$1306,2,0)</f>
        <v>13-Jan-2026</v>
      </c>
      <c r="V983" s="90" t="str">
        <f>VLOOKUP(I983,'[1]Removal Report'!$G$2:$I$1306,3,0)</f>
        <v>M.MUSTAFA</v>
      </c>
    </row>
    <row r="984" spans="1:22">
      <c r="A984" s="92" t="s">
        <v>333</v>
      </c>
      <c r="B984" s="92" t="s">
        <v>38</v>
      </c>
      <c r="C984" s="92" t="s">
        <v>8072</v>
      </c>
      <c r="D984" s="92" t="s">
        <v>682</v>
      </c>
      <c r="E984" s="92" t="s">
        <v>642</v>
      </c>
      <c r="F984" s="92" t="s">
        <v>127</v>
      </c>
      <c r="G984" s="92" t="s">
        <v>4</v>
      </c>
      <c r="H984" s="92" t="s">
        <v>643</v>
      </c>
      <c r="I984" s="92" t="s">
        <v>644</v>
      </c>
      <c r="J984" s="92"/>
      <c r="K984" s="92"/>
      <c r="L984" s="92" t="s">
        <v>12</v>
      </c>
      <c r="M984" s="92" t="s">
        <v>8073</v>
      </c>
      <c r="N984" s="92" t="s">
        <v>3465</v>
      </c>
      <c r="O984" s="92" t="s">
        <v>666</v>
      </c>
      <c r="P984" s="92" t="s">
        <v>153</v>
      </c>
      <c r="Q984" s="92" t="s">
        <v>8074</v>
      </c>
      <c r="R984" s="92" t="s">
        <v>36</v>
      </c>
      <c r="S984" s="92" t="s">
        <v>8075</v>
      </c>
      <c r="T984" s="90" t="s">
        <v>41</v>
      </c>
      <c r="U984" s="90" t="str">
        <f>VLOOKUP(I984,'[1]Removal Report'!$G$2:$I$1306,2,0)</f>
        <v>15-Jan-2026</v>
      </c>
      <c r="V984" s="90" t="str">
        <f>VLOOKUP(I984,'[1]Removal Report'!$G$2:$I$1306,3,0)</f>
        <v>M.MUSTAFA</v>
      </c>
    </row>
    <row r="985" spans="1:22">
      <c r="A985" s="92" t="s">
        <v>334</v>
      </c>
      <c r="B985" s="92" t="s">
        <v>38</v>
      </c>
      <c r="C985" s="92" t="s">
        <v>8076</v>
      </c>
      <c r="D985" s="92" t="s">
        <v>1311</v>
      </c>
      <c r="E985" s="92" t="s">
        <v>8077</v>
      </c>
      <c r="F985" s="92" t="s">
        <v>8078</v>
      </c>
      <c r="G985" s="92" t="s">
        <v>4</v>
      </c>
      <c r="H985" s="92" t="s">
        <v>8079</v>
      </c>
      <c r="I985" s="92" t="s">
        <v>8077</v>
      </c>
      <c r="J985" s="92"/>
      <c r="K985" s="92"/>
      <c r="L985" s="92" t="s">
        <v>12</v>
      </c>
      <c r="M985" s="92" t="s">
        <v>7228</v>
      </c>
      <c r="N985" s="92" t="s">
        <v>3003</v>
      </c>
      <c r="O985" s="92" t="s">
        <v>666</v>
      </c>
      <c r="P985" s="92" t="s">
        <v>153</v>
      </c>
      <c r="Q985" s="92" t="s">
        <v>8080</v>
      </c>
      <c r="R985" s="92" t="s">
        <v>36</v>
      </c>
      <c r="S985" s="92" t="s">
        <v>8081</v>
      </c>
      <c r="T985" s="90" t="s">
        <v>41</v>
      </c>
      <c r="U985" s="90" t="str">
        <f>VLOOKUP(I985,'[1]Removal Report'!$G$2:$I$1306,2,0)</f>
        <v>15-Jan-2026</v>
      </c>
      <c r="V985" s="90" t="str">
        <f>VLOOKUP(I985,'[1]Removal Report'!$G$2:$I$1306,3,0)</f>
        <v>M.MUSTAFA</v>
      </c>
    </row>
    <row r="986" spans="1:22">
      <c r="A986" s="92" t="s">
        <v>336</v>
      </c>
      <c r="B986" s="92" t="s">
        <v>38</v>
      </c>
      <c r="C986" s="92" t="s">
        <v>8082</v>
      </c>
      <c r="D986" s="92" t="s">
        <v>659</v>
      </c>
      <c r="E986" s="92" t="s">
        <v>8083</v>
      </c>
      <c r="F986" s="92" t="s">
        <v>185</v>
      </c>
      <c r="G986" s="92" t="s">
        <v>27</v>
      </c>
      <c r="H986" s="92" t="s">
        <v>8084</v>
      </c>
      <c r="I986" s="92" t="s">
        <v>8085</v>
      </c>
      <c r="J986" s="92"/>
      <c r="K986" s="92"/>
      <c r="L986" s="92" t="s">
        <v>12</v>
      </c>
      <c r="M986" s="92" t="s">
        <v>8086</v>
      </c>
      <c r="N986" s="92" t="s">
        <v>965</v>
      </c>
      <c r="O986" s="92" t="s">
        <v>813</v>
      </c>
      <c r="P986" s="92" t="s">
        <v>153</v>
      </c>
      <c r="Q986" s="92" t="s">
        <v>8087</v>
      </c>
      <c r="R986" s="92" t="s">
        <v>36</v>
      </c>
      <c r="S986" s="92" t="s">
        <v>8088</v>
      </c>
      <c r="T986" s="90" t="s">
        <v>41</v>
      </c>
      <c r="U986" s="90" t="str">
        <f>VLOOKUP(I986,'[1]Removal Report'!$G$2:$I$1306,2,0)</f>
        <v>14-Jan-2026</v>
      </c>
      <c r="V986" s="90" t="str">
        <f>VLOOKUP(I986,'[1]Removal Report'!$G$2:$I$1306,3,0)</f>
        <v>M.MUSTAFA</v>
      </c>
    </row>
    <row r="987" spans="1:22">
      <c r="A987" s="92" t="s">
        <v>337</v>
      </c>
      <c r="B987" s="92" t="s">
        <v>38</v>
      </c>
      <c r="C987" s="92" t="s">
        <v>8089</v>
      </c>
      <c r="D987" s="92" t="s">
        <v>767</v>
      </c>
      <c r="E987" s="92" t="s">
        <v>8090</v>
      </c>
      <c r="F987" s="92" t="s">
        <v>8091</v>
      </c>
      <c r="G987" s="92" t="s">
        <v>27</v>
      </c>
      <c r="H987" s="92" t="s">
        <v>8092</v>
      </c>
      <c r="I987" s="92" t="s">
        <v>8093</v>
      </c>
      <c r="J987" s="92"/>
      <c r="K987" s="92"/>
      <c r="L987" s="92" t="s">
        <v>5</v>
      </c>
      <c r="M987" s="92" t="s">
        <v>8094</v>
      </c>
      <c r="N987" s="92" t="s">
        <v>1984</v>
      </c>
      <c r="O987" s="92" t="s">
        <v>666</v>
      </c>
      <c r="P987" s="92" t="s">
        <v>153</v>
      </c>
      <c r="Q987" s="92" t="s">
        <v>8095</v>
      </c>
      <c r="R987" s="92" t="s">
        <v>36</v>
      </c>
      <c r="S987" s="92" t="s">
        <v>8096</v>
      </c>
      <c r="T987" s="90" t="s">
        <v>41</v>
      </c>
      <c r="U987" s="90" t="str">
        <f>VLOOKUP(I987,'[1]Removal Report'!$G$2:$I$1306,2,0)</f>
        <v>19-Jan-2026</v>
      </c>
      <c r="V987" s="90" t="str">
        <f>VLOOKUP(I987,'[1]Removal Report'!$G$2:$I$1306,3,0)</f>
        <v>M.MUSTAFA</v>
      </c>
    </row>
    <row r="988" spans="1:22">
      <c r="A988" s="92" t="s">
        <v>338</v>
      </c>
      <c r="B988" s="92" t="s">
        <v>38</v>
      </c>
      <c r="C988" s="92" t="s">
        <v>8097</v>
      </c>
      <c r="D988" s="92" t="s">
        <v>659</v>
      </c>
      <c r="E988" s="92" t="s">
        <v>8098</v>
      </c>
      <c r="F988" s="92" t="s">
        <v>1002</v>
      </c>
      <c r="G988" s="92" t="s">
        <v>18</v>
      </c>
      <c r="H988" s="92" t="s">
        <v>8099</v>
      </c>
      <c r="I988" s="92" t="s">
        <v>8100</v>
      </c>
      <c r="J988" s="92"/>
      <c r="K988" s="92"/>
      <c r="L988" s="92" t="s">
        <v>12</v>
      </c>
      <c r="M988" s="92" t="s">
        <v>8101</v>
      </c>
      <c r="N988" s="92" t="s">
        <v>793</v>
      </c>
      <c r="O988" s="92" t="s">
        <v>794</v>
      </c>
      <c r="P988" s="92" t="s">
        <v>153</v>
      </c>
      <c r="Q988" s="92" t="s">
        <v>8102</v>
      </c>
      <c r="R988" s="92" t="s">
        <v>37</v>
      </c>
      <c r="S988" s="92" t="s">
        <v>8103</v>
      </c>
      <c r="T988" s="90" t="s">
        <v>41</v>
      </c>
      <c r="U988" s="90" t="str">
        <f>VLOOKUP(I988,'[1]Removal Report'!$G$2:$I$1306,2,0)</f>
        <v>5-Jan-2026</v>
      </c>
      <c r="V988" s="90" t="str">
        <f>VLOOKUP(I988,'[1]Removal Report'!$G$2:$I$1306,3,0)</f>
        <v>HUZAIFA.KHAN</v>
      </c>
    </row>
    <row r="989" spans="1:22">
      <c r="A989" s="92" t="s">
        <v>339</v>
      </c>
      <c r="B989" s="92" t="s">
        <v>38</v>
      </c>
      <c r="C989" s="92" t="s">
        <v>8104</v>
      </c>
      <c r="D989" s="92" t="s">
        <v>682</v>
      </c>
      <c r="E989" s="92" t="s">
        <v>8105</v>
      </c>
      <c r="F989" s="92" t="s">
        <v>112</v>
      </c>
      <c r="G989" s="92" t="s">
        <v>10</v>
      </c>
      <c r="H989" s="92" t="s">
        <v>8106</v>
      </c>
      <c r="I989" s="92" t="s">
        <v>8107</v>
      </c>
      <c r="J989" s="92"/>
      <c r="K989" s="92"/>
      <c r="L989" s="92" t="s">
        <v>8</v>
      </c>
      <c r="M989" s="92" t="s">
        <v>8108</v>
      </c>
      <c r="N989" s="92" t="s">
        <v>1887</v>
      </c>
      <c r="O989" s="92" t="s">
        <v>733</v>
      </c>
      <c r="P989" s="92" t="s">
        <v>153</v>
      </c>
      <c r="Q989" s="92" t="s">
        <v>8109</v>
      </c>
      <c r="R989" s="92" t="s">
        <v>37</v>
      </c>
      <c r="S989" s="92" t="s">
        <v>8110</v>
      </c>
      <c r="T989" s="90" t="s">
        <v>41</v>
      </c>
      <c r="U989" s="90" t="str">
        <f>VLOOKUP(I989,'[1]Removal Report'!$G$2:$I$1306,2,0)</f>
        <v>13-Jan-2026</v>
      </c>
      <c r="V989" s="90" t="str">
        <f>VLOOKUP(I989,'[1]Removal Report'!$G$2:$I$1306,3,0)</f>
        <v>HUZAIFA.KHAN</v>
      </c>
    </row>
    <row r="990" spans="1:22">
      <c r="A990" s="92" t="s">
        <v>340</v>
      </c>
      <c r="B990" s="92" t="s">
        <v>38</v>
      </c>
      <c r="C990" s="92" t="s">
        <v>8111</v>
      </c>
      <c r="D990" s="92" t="s">
        <v>682</v>
      </c>
      <c r="E990" s="92" t="s">
        <v>8112</v>
      </c>
      <c r="F990" s="92" t="s">
        <v>119</v>
      </c>
      <c r="G990" s="92" t="s">
        <v>10</v>
      </c>
      <c r="H990" s="92" t="s">
        <v>8113</v>
      </c>
      <c r="I990" s="92" t="s">
        <v>8114</v>
      </c>
      <c r="J990" s="92"/>
      <c r="K990" s="92"/>
      <c r="L990" s="92" t="s">
        <v>5</v>
      </c>
      <c r="M990" s="92" t="s">
        <v>8115</v>
      </c>
      <c r="N990" s="92" t="s">
        <v>763</v>
      </c>
      <c r="O990" s="92" t="s">
        <v>764</v>
      </c>
      <c r="P990" s="92" t="s">
        <v>153</v>
      </c>
      <c r="Q990" s="92" t="s">
        <v>8116</v>
      </c>
      <c r="R990" s="92" t="s">
        <v>37</v>
      </c>
      <c r="S990" s="92" t="s">
        <v>8117</v>
      </c>
      <c r="T990" s="90" t="s">
        <v>41</v>
      </c>
      <c r="U990" s="90" t="str">
        <f>VLOOKUP(I990,'[1]Removal Report'!$G$2:$I$1306,2,0)</f>
        <v>6-Jan-2026</v>
      </c>
      <c r="V990" s="90" t="str">
        <f>VLOOKUP(I990,'[1]Removal Report'!$G$2:$I$1306,3,0)</f>
        <v>HUZAIFA.KHAN</v>
      </c>
    </row>
    <row r="991" spans="1:22">
      <c r="A991" s="92" t="s">
        <v>341</v>
      </c>
      <c r="B991" s="92" t="s">
        <v>38</v>
      </c>
      <c r="C991" s="92" t="s">
        <v>8118</v>
      </c>
      <c r="D991" s="92" t="s">
        <v>767</v>
      </c>
      <c r="E991" s="92" t="s">
        <v>8119</v>
      </c>
      <c r="F991" s="92" t="s">
        <v>234</v>
      </c>
      <c r="G991" s="92" t="s">
        <v>4</v>
      </c>
      <c r="H991" s="92" t="s">
        <v>8120</v>
      </c>
      <c r="I991" s="92" t="s">
        <v>8121</v>
      </c>
      <c r="J991" s="92"/>
      <c r="K991" s="92"/>
      <c r="L991" s="92" t="s">
        <v>12</v>
      </c>
      <c r="M991" s="92" t="s">
        <v>8122</v>
      </c>
      <c r="N991" s="92" t="s">
        <v>1984</v>
      </c>
      <c r="O991" s="92" t="s">
        <v>666</v>
      </c>
      <c r="P991" s="92" t="s">
        <v>153</v>
      </c>
      <c r="Q991" s="92" t="s">
        <v>8123</v>
      </c>
      <c r="R991" s="92" t="s">
        <v>37</v>
      </c>
      <c r="S991" s="92" t="s">
        <v>8124</v>
      </c>
      <c r="T991" s="90" t="s">
        <v>41</v>
      </c>
      <c r="U991" s="90" t="str">
        <f>VLOOKUP(I991,'[1]Removal Report'!$G$2:$I$1306,2,0)</f>
        <v>8-Jan-2026</v>
      </c>
      <c r="V991" s="90" t="str">
        <f>VLOOKUP(I991,'[1]Removal Report'!$G$2:$I$1306,3,0)</f>
        <v>HUZAIFA.KHAN</v>
      </c>
    </row>
    <row r="992" spans="1:22">
      <c r="A992" s="92" t="s">
        <v>342</v>
      </c>
      <c r="B992" s="92" t="s">
        <v>38</v>
      </c>
      <c r="C992" s="92" t="s">
        <v>8125</v>
      </c>
      <c r="D992" s="92" t="s">
        <v>659</v>
      </c>
      <c r="E992" s="92" t="s">
        <v>8126</v>
      </c>
      <c r="F992" s="92" t="s">
        <v>8127</v>
      </c>
      <c r="G992" s="92" t="s">
        <v>10</v>
      </c>
      <c r="H992" s="92" t="s">
        <v>8128</v>
      </c>
      <c r="I992" s="92" t="s">
        <v>8129</v>
      </c>
      <c r="J992" s="92"/>
      <c r="K992" s="92"/>
      <c r="L992" s="92" t="s">
        <v>12</v>
      </c>
      <c r="M992" s="92" t="s">
        <v>5052</v>
      </c>
      <c r="N992" s="92" t="s">
        <v>1733</v>
      </c>
      <c r="O992" s="92" t="s">
        <v>1734</v>
      </c>
      <c r="P992" s="92" t="s">
        <v>153</v>
      </c>
      <c r="Q992" s="92" t="s">
        <v>8130</v>
      </c>
      <c r="R992" s="92" t="s">
        <v>37</v>
      </c>
      <c r="S992" s="92" t="s">
        <v>8131</v>
      </c>
      <c r="T992" s="90" t="s">
        <v>41</v>
      </c>
      <c r="U992" s="90" t="str">
        <f>VLOOKUP(I992,'[1]Removal Report'!$G$2:$I$1306,2,0)</f>
        <v>8-Jan-2026</v>
      </c>
      <c r="V992" s="90" t="str">
        <f>VLOOKUP(I992,'[1]Removal Report'!$G$2:$I$1306,3,0)</f>
        <v>HUZAIFA.KHAN</v>
      </c>
    </row>
    <row r="993" spans="1:22">
      <c r="A993" s="92" t="s">
        <v>343</v>
      </c>
      <c r="B993" s="92" t="s">
        <v>38</v>
      </c>
      <c r="C993" s="92" t="s">
        <v>8132</v>
      </c>
      <c r="D993" s="92" t="s">
        <v>682</v>
      </c>
      <c r="E993" s="92" t="s">
        <v>8133</v>
      </c>
      <c r="F993" s="92" t="s">
        <v>1059</v>
      </c>
      <c r="G993" s="92" t="s">
        <v>209</v>
      </c>
      <c r="H993" s="92" t="s">
        <v>8134</v>
      </c>
      <c r="I993" s="92" t="s">
        <v>8135</v>
      </c>
      <c r="J993" s="92"/>
      <c r="K993" s="92"/>
      <c r="L993" s="92" t="s">
        <v>12</v>
      </c>
      <c r="M993" s="92" t="s">
        <v>8136</v>
      </c>
      <c r="N993" s="92" t="s">
        <v>1064</v>
      </c>
      <c r="O993" s="92" t="s">
        <v>691</v>
      </c>
      <c r="P993" s="92" t="s">
        <v>153</v>
      </c>
      <c r="Q993" s="92" t="s">
        <v>8137</v>
      </c>
      <c r="R993" s="92" t="s">
        <v>37</v>
      </c>
      <c r="S993" s="92" t="s">
        <v>8138</v>
      </c>
      <c r="T993" s="90" t="s">
        <v>41</v>
      </c>
      <c r="U993" s="90" t="str">
        <f>VLOOKUP(I993,'[1]Removal Report'!$G$2:$I$1306,2,0)</f>
        <v>10-Jan-2026</v>
      </c>
      <c r="V993" s="90" t="str">
        <f>VLOOKUP(I993,'[1]Removal Report'!$G$2:$I$1306,3,0)</f>
        <v>HUZAIFA.KHAN</v>
      </c>
    </row>
    <row r="994" spans="1:22">
      <c r="A994" s="92" t="s">
        <v>344</v>
      </c>
      <c r="B994" s="92" t="s">
        <v>38</v>
      </c>
      <c r="C994" s="92" t="s">
        <v>8139</v>
      </c>
      <c r="D994" s="92" t="s">
        <v>671</v>
      </c>
      <c r="E994" s="92" t="s">
        <v>8140</v>
      </c>
      <c r="F994" s="92" t="s">
        <v>8141</v>
      </c>
      <c r="G994" s="92" t="s">
        <v>10</v>
      </c>
      <c r="H994" s="92" t="s">
        <v>8142</v>
      </c>
      <c r="I994" s="92" t="s">
        <v>8143</v>
      </c>
      <c r="J994" s="92"/>
      <c r="K994" s="92"/>
      <c r="L994" s="92" t="s">
        <v>12</v>
      </c>
      <c r="M994" s="92" t="s">
        <v>8144</v>
      </c>
      <c r="N994" s="92" t="s">
        <v>4627</v>
      </c>
      <c r="O994" s="92" t="s">
        <v>4568</v>
      </c>
      <c r="P994" s="92" t="s">
        <v>153</v>
      </c>
      <c r="Q994" s="92" t="s">
        <v>8146</v>
      </c>
      <c r="R994" s="92" t="s">
        <v>37</v>
      </c>
      <c r="S994" s="92" t="s">
        <v>8147</v>
      </c>
      <c r="T994" s="90" t="s">
        <v>41</v>
      </c>
      <c r="U994" s="90" t="str">
        <f>VLOOKUP(I994,'[1]Removal Report'!$G$2:$I$1306,2,0)</f>
        <v>27-Jan-2026</v>
      </c>
      <c r="V994" s="90" t="str">
        <f>VLOOKUP(I994,'[1]Removal Report'!$G$2:$I$1306,3,0)</f>
        <v>HUZAIFA.KHAN</v>
      </c>
    </row>
    <row r="995" spans="1:22">
      <c r="A995" s="92" t="s">
        <v>345</v>
      </c>
      <c r="B995" s="92" t="s">
        <v>38</v>
      </c>
      <c r="C995" s="92" t="s">
        <v>8148</v>
      </c>
      <c r="D995" s="92" t="s">
        <v>855</v>
      </c>
      <c r="E995" s="92" t="s">
        <v>8149</v>
      </c>
      <c r="F995" s="92" t="s">
        <v>221</v>
      </c>
      <c r="G995" s="92" t="s">
        <v>4</v>
      </c>
      <c r="H995" s="92" t="s">
        <v>8150</v>
      </c>
      <c r="I995" s="92" t="s">
        <v>8151</v>
      </c>
      <c r="J995" s="92"/>
      <c r="K995" s="92"/>
      <c r="L995" s="92" t="s">
        <v>5</v>
      </c>
      <c r="M995" s="92" t="s">
        <v>5935</v>
      </c>
      <c r="N995" s="92" t="s">
        <v>1775</v>
      </c>
      <c r="O995" s="92" t="s">
        <v>1776</v>
      </c>
      <c r="P995" s="92" t="s">
        <v>153</v>
      </c>
      <c r="Q995" s="92" t="s">
        <v>8152</v>
      </c>
      <c r="R995" s="92" t="s">
        <v>37</v>
      </c>
      <c r="S995" s="92" t="s">
        <v>8153</v>
      </c>
      <c r="T995" s="90" t="s">
        <v>41</v>
      </c>
      <c r="U995" s="90" t="str">
        <f>VLOOKUP(I995,'[1]Removal Report'!$G$2:$I$1306,2,0)</f>
        <v>20-Jan-2026</v>
      </c>
      <c r="V995" s="90" t="str">
        <f>VLOOKUP(I995,'[1]Removal Report'!$G$2:$I$1306,3,0)</f>
        <v>HUZAIFA.KHAN</v>
      </c>
    </row>
    <row r="996" spans="1:22">
      <c r="A996" s="92" t="s">
        <v>346</v>
      </c>
      <c r="B996" s="92" t="s">
        <v>38</v>
      </c>
      <c r="C996" s="92" t="s">
        <v>8154</v>
      </c>
      <c r="D996" s="92" t="s">
        <v>1585</v>
      </c>
      <c r="E996" s="92" t="s">
        <v>8155</v>
      </c>
      <c r="F996" s="92" t="s">
        <v>8156</v>
      </c>
      <c r="G996" s="92" t="s">
        <v>7</v>
      </c>
      <c r="H996" s="92" t="s">
        <v>8157</v>
      </c>
      <c r="I996" s="92" t="s">
        <v>8158</v>
      </c>
      <c r="J996" s="92"/>
      <c r="K996" s="92"/>
      <c r="L996" s="92" t="s">
        <v>12</v>
      </c>
      <c r="M996" s="92" t="s">
        <v>8159</v>
      </c>
      <c r="N996" s="92" t="s">
        <v>690</v>
      </c>
      <c r="O996" s="92" t="s">
        <v>691</v>
      </c>
      <c r="P996" s="92" t="s">
        <v>153</v>
      </c>
      <c r="Q996" s="92" t="s">
        <v>8160</v>
      </c>
      <c r="R996" s="92" t="s">
        <v>37</v>
      </c>
      <c r="S996" s="92" t="s">
        <v>8161</v>
      </c>
      <c r="T996" s="90" t="s">
        <v>41</v>
      </c>
      <c r="U996" s="90" t="str">
        <f>VLOOKUP(I996,'[1]Removal Report'!$G$2:$I$1306,2,0)</f>
        <v>20-Jan-2026</v>
      </c>
      <c r="V996" s="90" t="str">
        <f>VLOOKUP(I996,'[1]Removal Report'!$G$2:$I$1306,3,0)</f>
        <v>HUZAIFA.KHAN</v>
      </c>
    </row>
    <row r="997" spans="1:22">
      <c r="A997" s="92" t="s">
        <v>347</v>
      </c>
      <c r="B997" s="92" t="s">
        <v>38</v>
      </c>
      <c r="C997" s="92" t="s">
        <v>8162</v>
      </c>
      <c r="D997" s="92" t="s">
        <v>767</v>
      </c>
      <c r="E997" s="92" t="s">
        <v>8163</v>
      </c>
      <c r="F997" s="92" t="s">
        <v>8164</v>
      </c>
      <c r="G997" s="92" t="s">
        <v>10</v>
      </c>
      <c r="H997" s="92" t="s">
        <v>8165</v>
      </c>
      <c r="I997" s="92" t="s">
        <v>8166</v>
      </c>
      <c r="J997" s="92"/>
      <c r="K997" s="92"/>
      <c r="L997" s="92" t="s">
        <v>12</v>
      </c>
      <c r="M997" s="92" t="s">
        <v>8167</v>
      </c>
      <c r="N997" s="92" t="s">
        <v>862</v>
      </c>
      <c r="O997" s="92" t="s">
        <v>813</v>
      </c>
      <c r="P997" s="92" t="s">
        <v>153</v>
      </c>
      <c r="Q997" s="92" t="s">
        <v>8168</v>
      </c>
      <c r="R997" s="92" t="s">
        <v>37</v>
      </c>
      <c r="S997" s="92" t="s">
        <v>8169</v>
      </c>
      <c r="T997" s="90" t="s">
        <v>41</v>
      </c>
      <c r="U997" s="90" t="str">
        <f>VLOOKUP(I997,'[1]Removal Report'!$G$2:$I$1306,2,0)</f>
        <v>22-Jan-2026</v>
      </c>
      <c r="V997" s="90" t="str">
        <f>VLOOKUP(I997,'[1]Removal Report'!$G$2:$I$1306,3,0)</f>
        <v>HUZAIFA.KHAN</v>
      </c>
    </row>
    <row r="998" spans="1:22">
      <c r="A998" s="92" t="s">
        <v>348</v>
      </c>
      <c r="B998" s="92" t="s">
        <v>38</v>
      </c>
      <c r="C998" s="92" t="s">
        <v>8170</v>
      </c>
      <c r="D998" s="92" t="s">
        <v>682</v>
      </c>
      <c r="E998" s="92" t="s">
        <v>8171</v>
      </c>
      <c r="F998" s="92" t="s">
        <v>8172</v>
      </c>
      <c r="G998" s="92" t="s">
        <v>18</v>
      </c>
      <c r="H998" s="92" t="s">
        <v>8173</v>
      </c>
      <c r="I998" s="92" t="s">
        <v>8171</v>
      </c>
      <c r="J998" s="92"/>
      <c r="K998" s="92"/>
      <c r="L998" s="92" t="s">
        <v>12</v>
      </c>
      <c r="M998" s="92" t="s">
        <v>1765</v>
      </c>
      <c r="N998" s="92" t="s">
        <v>1232</v>
      </c>
      <c r="O998" s="92" t="s">
        <v>666</v>
      </c>
      <c r="P998" s="92" t="s">
        <v>153</v>
      </c>
      <c r="Q998" s="92" t="s">
        <v>8174</v>
      </c>
      <c r="R998" s="92" t="s">
        <v>37</v>
      </c>
      <c r="S998" s="92" t="s">
        <v>8175</v>
      </c>
      <c r="T998" s="90" t="s">
        <v>41</v>
      </c>
      <c r="U998" s="90" t="str">
        <f>VLOOKUP(I998,'[1]Removal Report'!$G$2:$I$1306,2,0)</f>
        <v>27-Jan-2026</v>
      </c>
      <c r="V998" s="90" t="str">
        <f>VLOOKUP(I998,'[1]Removal Report'!$G$2:$I$1306,3,0)</f>
        <v>HUZAIFA.KHAN</v>
      </c>
    </row>
    <row r="999" spans="1:22">
      <c r="A999" s="92" t="s">
        <v>349</v>
      </c>
      <c r="B999" s="92" t="s">
        <v>38</v>
      </c>
      <c r="C999" s="92" t="s">
        <v>8176</v>
      </c>
      <c r="D999" s="92" t="s">
        <v>671</v>
      </c>
      <c r="E999" s="92" t="s">
        <v>8177</v>
      </c>
      <c r="F999" s="92" t="s">
        <v>8178</v>
      </c>
      <c r="G999" s="92" t="s">
        <v>4</v>
      </c>
      <c r="H999" s="92" t="s">
        <v>8177</v>
      </c>
      <c r="I999" s="92" t="s">
        <v>8179</v>
      </c>
      <c r="J999" s="92"/>
      <c r="K999" s="92"/>
      <c r="L999" s="92" t="s">
        <v>12</v>
      </c>
      <c r="M999" s="92" t="s">
        <v>8180</v>
      </c>
      <c r="N999" s="92" t="s">
        <v>1733</v>
      </c>
      <c r="O999" s="92" t="s">
        <v>1734</v>
      </c>
      <c r="P999" s="92" t="s">
        <v>153</v>
      </c>
      <c r="Q999" s="92" t="s">
        <v>8181</v>
      </c>
      <c r="R999" s="92" t="s">
        <v>37</v>
      </c>
      <c r="S999" s="92" t="s">
        <v>8182</v>
      </c>
      <c r="T999" s="90" t="s">
        <v>41</v>
      </c>
      <c r="U999" s="90" t="str">
        <f>VLOOKUP(I999,'[1]Removal Report'!$G$2:$I$1306,2,0)</f>
        <v>21-Jan-2026</v>
      </c>
      <c r="V999" s="90" t="str">
        <f>VLOOKUP(I999,'[1]Removal Report'!$G$2:$I$1306,3,0)</f>
        <v>HUZAIFA.KHAN</v>
      </c>
    </row>
    <row r="1000" spans="1:22">
      <c r="A1000" s="92" t="s">
        <v>350</v>
      </c>
      <c r="B1000" s="92" t="s">
        <v>38</v>
      </c>
      <c r="C1000" s="92" t="s">
        <v>8183</v>
      </c>
      <c r="D1000" s="92" t="s">
        <v>671</v>
      </c>
      <c r="E1000" s="92" t="s">
        <v>8184</v>
      </c>
      <c r="F1000" s="92" t="s">
        <v>104</v>
      </c>
      <c r="G1000" s="92" t="s">
        <v>4</v>
      </c>
      <c r="H1000" s="92" t="s">
        <v>8185</v>
      </c>
      <c r="I1000" s="92" t="s">
        <v>8186</v>
      </c>
      <c r="J1000" s="92"/>
      <c r="K1000" s="92"/>
      <c r="L1000" s="92" t="s">
        <v>12</v>
      </c>
      <c r="M1000" s="92" t="s">
        <v>8187</v>
      </c>
      <c r="N1000" s="92" t="s">
        <v>701</v>
      </c>
      <c r="O1000" s="92" t="s">
        <v>691</v>
      </c>
      <c r="P1000" s="92" t="s">
        <v>157</v>
      </c>
      <c r="Q1000" s="92" t="s">
        <v>8188</v>
      </c>
      <c r="R1000" s="92" t="s">
        <v>37</v>
      </c>
      <c r="S1000" s="92" t="s">
        <v>8189</v>
      </c>
      <c r="T1000" s="90" t="s">
        <v>41</v>
      </c>
      <c r="U1000" s="90" t="str">
        <f>VLOOKUP(I1000,'[1]Removal Report'!$G$2:$I$1306,2,0)</f>
        <v>20-Jan-2026</v>
      </c>
      <c r="V1000" s="90" t="str">
        <f>VLOOKUP(I1000,'[1]Removal Report'!$G$2:$I$1306,3,0)</f>
        <v>HUZAIFA.KHAN</v>
      </c>
    </row>
    <row r="1001" spans="1:22">
      <c r="A1001" s="92" t="s">
        <v>351</v>
      </c>
      <c r="B1001" s="92" t="s">
        <v>38</v>
      </c>
      <c r="C1001" s="92" t="s">
        <v>8190</v>
      </c>
      <c r="D1001" s="92" t="s">
        <v>855</v>
      </c>
      <c r="E1001" s="92" t="s">
        <v>8191</v>
      </c>
      <c r="F1001" s="92" t="s">
        <v>8192</v>
      </c>
      <c r="G1001" s="92" t="s">
        <v>10</v>
      </c>
      <c r="H1001" s="92" t="s">
        <v>8193</v>
      </c>
      <c r="I1001" s="92" t="s">
        <v>8194</v>
      </c>
      <c r="J1001" s="92"/>
      <c r="K1001" s="92"/>
      <c r="L1001" s="92" t="s">
        <v>8</v>
      </c>
      <c r="M1001" s="92" t="s">
        <v>8195</v>
      </c>
      <c r="N1001" s="92" t="s">
        <v>919</v>
      </c>
      <c r="O1001" s="92" t="s">
        <v>920</v>
      </c>
      <c r="P1001" s="92" t="s">
        <v>153</v>
      </c>
      <c r="Q1001" s="92" t="s">
        <v>8196</v>
      </c>
      <c r="R1001" s="92" t="s">
        <v>37</v>
      </c>
      <c r="S1001" s="92" t="s">
        <v>8197</v>
      </c>
      <c r="T1001" s="90" t="s">
        <v>41</v>
      </c>
      <c r="U1001" s="90" t="str">
        <f>VLOOKUP(I1001,'[1]Removal Report'!$G$2:$I$1306,2,0)</f>
        <v>14-Jan-2026</v>
      </c>
      <c r="V1001" s="90" t="str">
        <f>VLOOKUP(I1001,'[1]Removal Report'!$G$2:$I$1306,3,0)</f>
        <v>HUZAIFA.KHAN</v>
      </c>
    </row>
    <row r="1002" spans="1:22">
      <c r="A1002" s="92" t="s">
        <v>352</v>
      </c>
      <c r="B1002" s="92" t="s">
        <v>38</v>
      </c>
      <c r="C1002" s="92" t="s">
        <v>8198</v>
      </c>
      <c r="D1002" s="92" t="s">
        <v>1585</v>
      </c>
      <c r="E1002" s="92" t="s">
        <v>8199</v>
      </c>
      <c r="F1002" s="92" t="s">
        <v>8200</v>
      </c>
      <c r="G1002" s="92" t="s">
        <v>18</v>
      </c>
      <c r="H1002" s="92" t="s">
        <v>8201</v>
      </c>
      <c r="I1002" s="92" t="s">
        <v>8202</v>
      </c>
      <c r="J1002" s="92"/>
      <c r="K1002" s="92"/>
      <c r="L1002" s="92" t="s">
        <v>8</v>
      </c>
      <c r="M1002" s="92" t="s">
        <v>8203</v>
      </c>
      <c r="N1002" s="92" t="s">
        <v>1984</v>
      </c>
      <c r="O1002" s="92" t="s">
        <v>666</v>
      </c>
      <c r="P1002" s="92" t="s">
        <v>153</v>
      </c>
      <c r="Q1002" s="92" t="s">
        <v>8204</v>
      </c>
      <c r="R1002" s="92" t="s">
        <v>37</v>
      </c>
      <c r="S1002" s="92" t="s">
        <v>8205</v>
      </c>
      <c r="T1002" s="90" t="s">
        <v>41</v>
      </c>
      <c r="U1002" s="90" t="str">
        <f>VLOOKUP(I1002,'[1]Removal Report'!$G$2:$I$1306,2,0)</f>
        <v>9-Jan-2026</v>
      </c>
      <c r="V1002" s="90" t="str">
        <f>VLOOKUP(I1002,'[1]Removal Report'!$G$2:$I$1306,3,0)</f>
        <v>HUZAIFA.KHAN</v>
      </c>
    </row>
    <row r="1003" spans="1:22">
      <c r="A1003" s="92" t="s">
        <v>353</v>
      </c>
      <c r="B1003" s="92" t="s">
        <v>38</v>
      </c>
      <c r="C1003" s="92" t="s">
        <v>8206</v>
      </c>
      <c r="D1003" s="92" t="s">
        <v>1585</v>
      </c>
      <c r="E1003" s="92" t="s">
        <v>8207</v>
      </c>
      <c r="F1003" s="92" t="s">
        <v>8208</v>
      </c>
      <c r="G1003" s="92" t="s">
        <v>10</v>
      </c>
      <c r="H1003" s="92" t="s">
        <v>8209</v>
      </c>
      <c r="I1003" s="92" t="s">
        <v>8210</v>
      </c>
      <c r="J1003" s="92"/>
      <c r="K1003" s="92"/>
      <c r="L1003" s="92" t="s">
        <v>12</v>
      </c>
      <c r="M1003" s="92" t="s">
        <v>8211</v>
      </c>
      <c r="N1003" s="92" t="s">
        <v>1232</v>
      </c>
      <c r="O1003" s="92" t="s">
        <v>666</v>
      </c>
      <c r="P1003" s="92" t="s">
        <v>153</v>
      </c>
      <c r="Q1003" s="92" t="s">
        <v>8212</v>
      </c>
      <c r="R1003" s="92" t="s">
        <v>37</v>
      </c>
      <c r="S1003" s="92" t="s">
        <v>8213</v>
      </c>
      <c r="T1003" s="90" t="s">
        <v>41</v>
      </c>
      <c r="U1003" s="90" t="str">
        <f>VLOOKUP(I1003,'[1]Removal Report'!$G$2:$I$1306,2,0)</f>
        <v>19-Jan-2026</v>
      </c>
      <c r="V1003" s="90" t="str">
        <f>VLOOKUP(I1003,'[1]Removal Report'!$G$2:$I$1306,3,0)</f>
        <v>HUZAIFA.KHAN</v>
      </c>
    </row>
    <row r="1004" spans="1:22">
      <c r="A1004" s="92" t="s">
        <v>354</v>
      </c>
      <c r="B1004" s="92" t="s">
        <v>38</v>
      </c>
      <c r="C1004" s="92" t="s">
        <v>8214</v>
      </c>
      <c r="D1004" s="92" t="s">
        <v>671</v>
      </c>
      <c r="E1004" s="92" t="s">
        <v>8215</v>
      </c>
      <c r="F1004" s="92" t="s">
        <v>219</v>
      </c>
      <c r="G1004" s="92" t="s">
        <v>216</v>
      </c>
      <c r="H1004" s="92" t="s">
        <v>8216</v>
      </c>
      <c r="I1004" s="92" t="s">
        <v>8217</v>
      </c>
      <c r="J1004" s="92"/>
      <c r="K1004" s="92"/>
      <c r="L1004" s="92" t="s">
        <v>12</v>
      </c>
      <c r="M1004" s="92" t="s">
        <v>1369</v>
      </c>
      <c r="N1004" s="92" t="s">
        <v>1887</v>
      </c>
      <c r="O1004" s="92" t="s">
        <v>733</v>
      </c>
      <c r="P1004" s="92" t="s">
        <v>153</v>
      </c>
      <c r="Q1004" s="92" t="s">
        <v>8218</v>
      </c>
      <c r="R1004" s="92" t="s">
        <v>37</v>
      </c>
      <c r="S1004" s="92" t="s">
        <v>8219</v>
      </c>
      <c r="T1004" s="90" t="s">
        <v>41</v>
      </c>
      <c r="U1004" s="90" t="str">
        <f>VLOOKUP(I1004,'[1]Removal Report'!$G$2:$I$1306,2,0)</f>
        <v>20-Jan-2026</v>
      </c>
      <c r="V1004" s="90" t="str">
        <f>VLOOKUP(I1004,'[1]Removal Report'!$G$2:$I$1306,3,0)</f>
        <v>HUZAIFA.KHAN</v>
      </c>
    </row>
    <row r="1005" spans="1:22">
      <c r="A1005" s="92" t="s">
        <v>355</v>
      </c>
      <c r="B1005" s="92" t="s">
        <v>38</v>
      </c>
      <c r="C1005" s="92" t="s">
        <v>8220</v>
      </c>
      <c r="D1005" s="92" t="s">
        <v>767</v>
      </c>
      <c r="E1005" s="92" t="s">
        <v>8221</v>
      </c>
      <c r="F1005" s="92" t="s">
        <v>235</v>
      </c>
      <c r="G1005" s="92" t="s">
        <v>4</v>
      </c>
      <c r="H1005" s="92" t="s">
        <v>8222</v>
      </c>
      <c r="I1005" s="92" t="s">
        <v>8223</v>
      </c>
      <c r="J1005" s="92"/>
      <c r="K1005" s="92"/>
      <c r="L1005" s="92" t="s">
        <v>12</v>
      </c>
      <c r="M1005" s="92" t="s">
        <v>7152</v>
      </c>
      <c r="N1005" s="92" t="s">
        <v>2647</v>
      </c>
      <c r="O1005" s="92" t="s">
        <v>666</v>
      </c>
      <c r="P1005" s="92" t="s">
        <v>153</v>
      </c>
      <c r="Q1005" s="92" t="s">
        <v>8224</v>
      </c>
      <c r="R1005" s="92" t="s">
        <v>37</v>
      </c>
      <c r="S1005" s="92" t="s">
        <v>8225</v>
      </c>
      <c r="T1005" s="90" t="s">
        <v>41</v>
      </c>
      <c r="U1005" s="90" t="str">
        <f>VLOOKUP(I1005,'[1]Removal Report'!$G$2:$I$1306,2,0)</f>
        <v>29-Jan-2026</v>
      </c>
      <c r="V1005" s="90" t="str">
        <f>VLOOKUP(I1005,'[1]Removal Report'!$G$2:$I$1306,3,0)</f>
        <v>HUZAIFA.KHAN</v>
      </c>
    </row>
    <row r="1006" spans="1:22">
      <c r="A1006" s="92" t="s">
        <v>356</v>
      </c>
      <c r="B1006" s="92" t="s">
        <v>38</v>
      </c>
      <c r="C1006" s="92" t="s">
        <v>8226</v>
      </c>
      <c r="D1006" s="92" t="s">
        <v>671</v>
      </c>
      <c r="E1006" s="92" t="s">
        <v>8227</v>
      </c>
      <c r="F1006" s="92" t="s">
        <v>8228</v>
      </c>
      <c r="G1006" s="92" t="s">
        <v>33</v>
      </c>
      <c r="H1006" s="92" t="s">
        <v>8229</v>
      </c>
      <c r="I1006" s="92" t="s">
        <v>8230</v>
      </c>
      <c r="J1006" s="92"/>
      <c r="K1006" s="92"/>
      <c r="L1006" s="92" t="s">
        <v>12</v>
      </c>
      <c r="M1006" s="92" t="s">
        <v>8231</v>
      </c>
      <c r="N1006" s="92" t="s">
        <v>1622</v>
      </c>
      <c r="O1006" s="92" t="s">
        <v>666</v>
      </c>
      <c r="P1006" s="92" t="s">
        <v>153</v>
      </c>
      <c r="Q1006" s="92" t="s">
        <v>8232</v>
      </c>
      <c r="R1006" s="92" t="s">
        <v>37</v>
      </c>
      <c r="S1006" s="92" t="s">
        <v>8233</v>
      </c>
      <c r="T1006" s="90" t="s">
        <v>41</v>
      </c>
      <c r="U1006" s="90" t="str">
        <f>VLOOKUP(I1006,'[1]Removal Report'!$G$2:$I$1306,2,0)</f>
        <v>26-Jan-2026</v>
      </c>
      <c r="V1006" s="90" t="str">
        <f>VLOOKUP(I1006,'[1]Removal Report'!$G$2:$I$1306,3,0)</f>
        <v>HUZAIFA.KHAN</v>
      </c>
    </row>
    <row r="1007" spans="1:22">
      <c r="A1007" s="92" t="s">
        <v>357</v>
      </c>
      <c r="B1007" s="92" t="s">
        <v>38</v>
      </c>
      <c r="C1007" s="92" t="s">
        <v>8234</v>
      </c>
      <c r="D1007" s="92" t="s">
        <v>4960</v>
      </c>
      <c r="E1007" s="92" t="s">
        <v>8235</v>
      </c>
      <c r="F1007" s="92" t="s">
        <v>8236</v>
      </c>
      <c r="G1007" s="92" t="s">
        <v>18</v>
      </c>
      <c r="H1007" s="92" t="s">
        <v>8237</v>
      </c>
      <c r="I1007" s="92" t="s">
        <v>8238</v>
      </c>
      <c r="J1007" s="92"/>
      <c r="K1007" s="92"/>
      <c r="L1007" s="92" t="s">
        <v>12</v>
      </c>
      <c r="M1007" s="92" t="s">
        <v>8239</v>
      </c>
      <c r="N1007" s="92" t="s">
        <v>1176</v>
      </c>
      <c r="O1007" s="92" t="s">
        <v>733</v>
      </c>
      <c r="P1007" s="92" t="s">
        <v>157</v>
      </c>
      <c r="Q1007" s="92" t="s">
        <v>8240</v>
      </c>
      <c r="R1007" s="92" t="s">
        <v>37</v>
      </c>
      <c r="S1007" s="92" t="s">
        <v>8241</v>
      </c>
      <c r="T1007" s="90" t="s">
        <v>41</v>
      </c>
      <c r="U1007" s="90" t="str">
        <f>VLOOKUP(I1007,'[1]Removal Report'!$G$2:$I$1306,2,0)</f>
        <v>27-Jan-2026</v>
      </c>
      <c r="V1007" s="90" t="str">
        <f>VLOOKUP(I1007,'[1]Removal Report'!$G$2:$I$1306,3,0)</f>
        <v>HUZAIFA.KHAN</v>
      </c>
    </row>
    <row r="1008" spans="1:22">
      <c r="A1008" s="92" t="s">
        <v>359</v>
      </c>
      <c r="B1008" s="92" t="s">
        <v>38</v>
      </c>
      <c r="C1008" s="92" t="s">
        <v>8242</v>
      </c>
      <c r="D1008" s="92" t="s">
        <v>671</v>
      </c>
      <c r="E1008" s="92" t="s">
        <v>8243</v>
      </c>
      <c r="F1008" s="92" t="s">
        <v>8244</v>
      </c>
      <c r="G1008" s="92" t="s">
        <v>18</v>
      </c>
      <c r="H1008" s="92" t="s">
        <v>8245</v>
      </c>
      <c r="I1008" s="92" t="s">
        <v>8246</v>
      </c>
      <c r="J1008" s="92"/>
      <c r="K1008" s="92"/>
      <c r="L1008" s="92" t="s">
        <v>12</v>
      </c>
      <c r="M1008" s="92" t="s">
        <v>8247</v>
      </c>
      <c r="N1008" s="92" t="s">
        <v>1887</v>
      </c>
      <c r="O1008" s="92" t="s">
        <v>733</v>
      </c>
      <c r="P1008" s="92" t="s">
        <v>153</v>
      </c>
      <c r="Q1008" s="92" t="s">
        <v>8248</v>
      </c>
      <c r="R1008" s="92" t="s">
        <v>37</v>
      </c>
      <c r="S1008" s="92" t="s">
        <v>8249</v>
      </c>
      <c r="T1008" s="90" t="s">
        <v>41</v>
      </c>
      <c r="U1008" s="90" t="str">
        <f>VLOOKUP(I1008,'[1]Removal Report'!$G$2:$I$1306,2,0)</f>
        <v>22-Jan-2026</v>
      </c>
      <c r="V1008" s="90" t="str">
        <f>VLOOKUP(I1008,'[1]Removal Report'!$G$2:$I$1306,3,0)</f>
        <v>HUZAIFA.KHAN</v>
      </c>
    </row>
    <row r="1009" spans="1:22">
      <c r="A1009" s="92" t="s">
        <v>360</v>
      </c>
      <c r="B1009" s="92" t="s">
        <v>38</v>
      </c>
      <c r="C1009" s="92" t="s">
        <v>8250</v>
      </c>
      <c r="D1009" s="92" t="s">
        <v>767</v>
      </c>
      <c r="E1009" s="92" t="s">
        <v>8251</v>
      </c>
      <c r="F1009" s="92" t="s">
        <v>8252</v>
      </c>
      <c r="G1009" s="92" t="s">
        <v>7</v>
      </c>
      <c r="H1009" s="92" t="s">
        <v>8253</v>
      </c>
      <c r="I1009" s="92" t="s">
        <v>8254</v>
      </c>
      <c r="J1009" s="92"/>
      <c r="K1009" s="92"/>
      <c r="L1009" s="92" t="s">
        <v>12</v>
      </c>
      <c r="M1009" s="92" t="s">
        <v>8255</v>
      </c>
      <c r="N1009" s="92" t="s">
        <v>862</v>
      </c>
      <c r="O1009" s="92" t="s">
        <v>813</v>
      </c>
      <c r="P1009" s="92" t="s">
        <v>153</v>
      </c>
      <c r="Q1009" s="92" t="s">
        <v>8256</v>
      </c>
      <c r="R1009" s="92" t="s">
        <v>37</v>
      </c>
      <c r="S1009" s="92" t="s">
        <v>8257</v>
      </c>
      <c r="T1009" s="90" t="s">
        <v>41</v>
      </c>
      <c r="U1009" s="90" t="str">
        <f>VLOOKUP(I1009,'[1]Removal Report'!$G$2:$I$1306,2,0)</f>
        <v>27-Jan-2026</v>
      </c>
      <c r="V1009" s="90" t="str">
        <f>VLOOKUP(I1009,'[1]Removal Report'!$G$2:$I$1306,3,0)</f>
        <v>HUZAIFA.KHAN</v>
      </c>
    </row>
    <row r="1010" spans="1:22">
      <c r="A1010" s="92" t="s">
        <v>361</v>
      </c>
      <c r="B1010" s="92" t="s">
        <v>38</v>
      </c>
      <c r="C1010" s="92" t="s">
        <v>8258</v>
      </c>
      <c r="D1010" s="92" t="s">
        <v>767</v>
      </c>
      <c r="E1010" s="92" t="s">
        <v>8259</v>
      </c>
      <c r="F1010" s="92" t="s">
        <v>8260</v>
      </c>
      <c r="G1010" s="92" t="s">
        <v>4</v>
      </c>
      <c r="H1010" s="92" t="s">
        <v>8261</v>
      </c>
      <c r="I1010" s="92" t="s">
        <v>8262</v>
      </c>
      <c r="J1010" s="92"/>
      <c r="K1010" s="92"/>
      <c r="L1010" s="92" t="s">
        <v>12</v>
      </c>
      <c r="M1010" s="92" t="s">
        <v>8263</v>
      </c>
      <c r="N1010" s="92" t="s">
        <v>823</v>
      </c>
      <c r="O1010" s="92" t="s">
        <v>764</v>
      </c>
      <c r="P1010" s="92" t="s">
        <v>153</v>
      </c>
      <c r="Q1010" s="92" t="s">
        <v>8264</v>
      </c>
      <c r="R1010" s="92" t="s">
        <v>37</v>
      </c>
      <c r="S1010" s="92" t="s">
        <v>8265</v>
      </c>
      <c r="T1010" s="90" t="s">
        <v>41</v>
      </c>
      <c r="U1010" s="90" t="str">
        <f>VLOOKUP(I1010,'[1]Removal Report'!$G$2:$I$1306,2,0)</f>
        <v>26-Jan-2026</v>
      </c>
      <c r="V1010" s="90" t="str">
        <f>VLOOKUP(I1010,'[1]Removal Report'!$G$2:$I$1306,3,0)</f>
        <v>HUZAIFA.KHAN</v>
      </c>
    </row>
    <row r="1011" spans="1:22">
      <c r="A1011" s="92" t="s">
        <v>362</v>
      </c>
      <c r="B1011" s="92" t="s">
        <v>38</v>
      </c>
      <c r="C1011" s="92" t="s">
        <v>8266</v>
      </c>
      <c r="D1011" s="92" t="s">
        <v>777</v>
      </c>
      <c r="E1011" s="92" t="s">
        <v>8267</v>
      </c>
      <c r="F1011" s="92" t="s">
        <v>8268</v>
      </c>
      <c r="G1011" s="92" t="s">
        <v>10</v>
      </c>
      <c r="H1011" s="92" t="s">
        <v>8269</v>
      </c>
      <c r="I1011" s="92" t="s">
        <v>8270</v>
      </c>
      <c r="J1011" s="92"/>
      <c r="K1011" s="92"/>
      <c r="L1011" s="92" t="s">
        <v>12</v>
      </c>
      <c r="M1011" s="92" t="s">
        <v>8271</v>
      </c>
      <c r="N1011" s="92" t="s">
        <v>823</v>
      </c>
      <c r="O1011" s="92" t="s">
        <v>764</v>
      </c>
      <c r="P1011" s="92" t="s">
        <v>153</v>
      </c>
      <c r="Q1011" s="92" t="s">
        <v>8272</v>
      </c>
      <c r="R1011" s="92" t="s">
        <v>37</v>
      </c>
      <c r="S1011" s="92" t="s">
        <v>8273</v>
      </c>
      <c r="T1011" s="90" t="s">
        <v>41</v>
      </c>
      <c r="U1011" s="90" t="str">
        <f>VLOOKUP(I1011,'[1]Removal Report'!$G$2:$I$1306,2,0)</f>
        <v>22-Jan-2026</v>
      </c>
      <c r="V1011" s="90" t="str">
        <f>VLOOKUP(I1011,'[1]Removal Report'!$G$2:$I$1306,3,0)</f>
        <v>HUZAIFA.KHAN</v>
      </c>
    </row>
    <row r="1012" spans="1:22">
      <c r="A1012" s="92" t="s">
        <v>363</v>
      </c>
      <c r="B1012" s="92" t="s">
        <v>38</v>
      </c>
      <c r="C1012" s="92" t="s">
        <v>8274</v>
      </c>
      <c r="D1012" s="92" t="s">
        <v>1311</v>
      </c>
      <c r="E1012" s="92" t="s">
        <v>8275</v>
      </c>
      <c r="F1012" s="92" t="s">
        <v>8276</v>
      </c>
      <c r="G1012" s="92" t="s">
        <v>22</v>
      </c>
      <c r="H1012" s="92" t="s">
        <v>8277</v>
      </c>
      <c r="I1012" s="92" t="s">
        <v>8275</v>
      </c>
      <c r="J1012" s="92"/>
      <c r="K1012" s="92"/>
      <c r="L1012" s="92" t="s">
        <v>12</v>
      </c>
      <c r="M1012" s="92" t="s">
        <v>8278</v>
      </c>
      <c r="N1012" s="92" t="s">
        <v>678</v>
      </c>
      <c r="O1012" s="92" t="s">
        <v>666</v>
      </c>
      <c r="P1012" s="92" t="s">
        <v>153</v>
      </c>
      <c r="Q1012" s="92" t="s">
        <v>8279</v>
      </c>
      <c r="R1012" s="92" t="s">
        <v>37</v>
      </c>
      <c r="S1012" s="92" t="s">
        <v>8280</v>
      </c>
      <c r="T1012" s="90" t="s">
        <v>41</v>
      </c>
      <c r="U1012" s="90" t="str">
        <f>VLOOKUP(I1012,'[1]Removal Report'!$G$2:$I$1306,2,0)</f>
        <v>26-Jan-2026</v>
      </c>
      <c r="V1012" s="90" t="str">
        <f>VLOOKUP(I1012,'[1]Removal Report'!$G$2:$I$1306,3,0)</f>
        <v>HUZAIFA.KHAN</v>
      </c>
    </row>
    <row r="1013" spans="1:22">
      <c r="A1013" s="92" t="s">
        <v>364</v>
      </c>
      <c r="B1013" s="92" t="s">
        <v>38</v>
      </c>
      <c r="C1013" s="92" t="s">
        <v>8281</v>
      </c>
      <c r="D1013" s="92" t="s">
        <v>767</v>
      </c>
      <c r="E1013" s="92" t="s">
        <v>610</v>
      </c>
      <c r="F1013" s="92" t="s">
        <v>2109</v>
      </c>
      <c r="G1013" s="92" t="s">
        <v>10</v>
      </c>
      <c r="H1013" s="92" t="s">
        <v>611</v>
      </c>
      <c r="I1013" s="92" t="s">
        <v>612</v>
      </c>
      <c r="J1013" s="92"/>
      <c r="K1013" s="92"/>
      <c r="L1013" s="92" t="s">
        <v>12</v>
      </c>
      <c r="M1013" s="92" t="s">
        <v>6376</v>
      </c>
      <c r="N1013" s="92" t="s">
        <v>1183</v>
      </c>
      <c r="O1013" s="92" t="s">
        <v>1184</v>
      </c>
      <c r="P1013" s="92" t="s">
        <v>153</v>
      </c>
      <c r="Q1013" s="92" t="s">
        <v>8282</v>
      </c>
      <c r="R1013" s="92" t="s">
        <v>37</v>
      </c>
      <c r="S1013" s="92" t="s">
        <v>8283</v>
      </c>
      <c r="T1013" s="90" t="s">
        <v>41</v>
      </c>
      <c r="U1013" s="90" t="str">
        <f>VLOOKUP(I1013,'[1]Removal Report'!$G$2:$I$1306,2,0)</f>
        <v>27-Jan-2026</v>
      </c>
      <c r="V1013" s="90" t="str">
        <f>VLOOKUP(I1013,'[1]Removal Report'!$G$2:$I$1306,3,0)</f>
        <v>HUZAIFA.KHAN</v>
      </c>
    </row>
    <row r="1014" spans="1:22">
      <c r="A1014" s="92" t="s">
        <v>365</v>
      </c>
      <c r="B1014" s="92" t="s">
        <v>38</v>
      </c>
      <c r="C1014" s="92" t="s">
        <v>8284</v>
      </c>
      <c r="D1014" s="92" t="s">
        <v>682</v>
      </c>
      <c r="E1014" s="92" t="s">
        <v>8285</v>
      </c>
      <c r="F1014" s="92" t="s">
        <v>8286</v>
      </c>
      <c r="G1014" s="92" t="s">
        <v>27</v>
      </c>
      <c r="H1014" s="92" t="s">
        <v>8287</v>
      </c>
      <c r="I1014" s="92" t="s">
        <v>8288</v>
      </c>
      <c r="J1014" s="92"/>
      <c r="K1014" s="92"/>
      <c r="L1014" s="92" t="s">
        <v>5</v>
      </c>
      <c r="M1014" s="92" t="s">
        <v>8289</v>
      </c>
      <c r="N1014" s="92" t="s">
        <v>701</v>
      </c>
      <c r="O1014" s="92" t="s">
        <v>691</v>
      </c>
      <c r="P1014" s="92" t="s">
        <v>153</v>
      </c>
      <c r="Q1014" s="92" t="s">
        <v>8290</v>
      </c>
      <c r="R1014" s="92" t="s">
        <v>37</v>
      </c>
      <c r="S1014" s="92" t="s">
        <v>8291</v>
      </c>
      <c r="T1014" s="90" t="s">
        <v>41</v>
      </c>
      <c r="U1014" s="90" t="str">
        <f>VLOOKUP(I1014,'[1]Removal Report'!$G$2:$I$1306,2,0)</f>
        <v>2-Jan-2026</v>
      </c>
      <c r="V1014" s="90" t="str">
        <f>VLOOKUP(I1014,'[1]Removal Report'!$G$2:$I$1306,3,0)</f>
        <v>HUZAIFA.KHAN</v>
      </c>
    </row>
    <row r="1015" spans="1:22">
      <c r="A1015" s="92" t="s">
        <v>366</v>
      </c>
      <c r="B1015" s="92" t="s">
        <v>38</v>
      </c>
      <c r="C1015" s="92" t="s">
        <v>8292</v>
      </c>
      <c r="D1015" s="92" t="s">
        <v>671</v>
      </c>
      <c r="E1015" s="92" t="s">
        <v>8293</v>
      </c>
      <c r="F1015" s="92" t="s">
        <v>8294</v>
      </c>
      <c r="G1015" s="92" t="s">
        <v>4</v>
      </c>
      <c r="H1015" s="92" t="s">
        <v>8295</v>
      </c>
      <c r="I1015" s="92" t="s">
        <v>8296</v>
      </c>
      <c r="J1015" s="92"/>
      <c r="K1015" s="92"/>
      <c r="L1015" s="92" t="s">
        <v>5</v>
      </c>
      <c r="M1015" s="92" t="s">
        <v>8297</v>
      </c>
      <c r="N1015" s="92" t="s">
        <v>862</v>
      </c>
      <c r="O1015" s="92" t="s">
        <v>813</v>
      </c>
      <c r="P1015" s="92" t="s">
        <v>153</v>
      </c>
      <c r="Q1015" s="92" t="s">
        <v>8298</v>
      </c>
      <c r="R1015" s="92" t="s">
        <v>37</v>
      </c>
      <c r="S1015" s="92" t="s">
        <v>8299</v>
      </c>
      <c r="T1015" s="90" t="s">
        <v>41</v>
      </c>
      <c r="U1015" s="90" t="str">
        <f>VLOOKUP(I1015,'[1]Removal Report'!$G$2:$I$1306,2,0)</f>
        <v>29-Jan-2026</v>
      </c>
      <c r="V1015" s="90" t="str">
        <f>VLOOKUP(I1015,'[1]Removal Report'!$G$2:$I$1306,3,0)</f>
        <v>HUZAIFA.KHAN</v>
      </c>
    </row>
    <row r="1016" spans="1:22">
      <c r="A1016" s="92" t="s">
        <v>367</v>
      </c>
      <c r="B1016" s="92" t="s">
        <v>38</v>
      </c>
      <c r="C1016" s="92" t="s">
        <v>8300</v>
      </c>
      <c r="D1016" s="92" t="s">
        <v>767</v>
      </c>
      <c r="E1016" s="92" t="s">
        <v>8301</v>
      </c>
      <c r="F1016" s="92" t="s">
        <v>161</v>
      </c>
      <c r="G1016" s="92" t="s">
        <v>10</v>
      </c>
      <c r="H1016" s="92" t="s">
        <v>8302</v>
      </c>
      <c r="I1016" s="92" t="s">
        <v>8303</v>
      </c>
      <c r="J1016" s="92"/>
      <c r="K1016" s="92"/>
      <c r="L1016" s="92" t="s">
        <v>8</v>
      </c>
      <c r="M1016" s="92" t="s">
        <v>8304</v>
      </c>
      <c r="N1016" s="92" t="s">
        <v>3003</v>
      </c>
      <c r="O1016" s="92" t="s">
        <v>666</v>
      </c>
      <c r="P1016" s="92" t="s">
        <v>153</v>
      </c>
      <c r="Q1016" s="92" t="s">
        <v>8305</v>
      </c>
      <c r="R1016" s="92" t="s">
        <v>37</v>
      </c>
      <c r="S1016" s="92" t="s">
        <v>8306</v>
      </c>
      <c r="T1016" s="90" t="s">
        <v>41</v>
      </c>
      <c r="U1016" s="90" t="str">
        <f>VLOOKUP(I1016,'[1]Removal Report'!$G$2:$I$1306,2,0)</f>
        <v>16-Jan-2026</v>
      </c>
      <c r="V1016" s="90" t="str">
        <f>VLOOKUP(I1016,'[1]Removal Report'!$G$2:$I$1306,3,0)</f>
        <v>HUZAIFA.KHAN</v>
      </c>
    </row>
    <row r="1017" spans="1:22">
      <c r="A1017" s="92" t="s">
        <v>368</v>
      </c>
      <c r="B1017" s="92" t="s">
        <v>38</v>
      </c>
      <c r="C1017" s="92" t="s">
        <v>8307</v>
      </c>
      <c r="D1017" s="92" t="s">
        <v>671</v>
      </c>
      <c r="E1017" s="92" t="s">
        <v>8308</v>
      </c>
      <c r="F1017" s="92" t="s">
        <v>1059</v>
      </c>
      <c r="G1017" s="92" t="s">
        <v>68</v>
      </c>
      <c r="H1017" s="92" t="s">
        <v>8309</v>
      </c>
      <c r="I1017" s="92" t="s">
        <v>8310</v>
      </c>
      <c r="J1017" s="92"/>
      <c r="K1017" s="92"/>
      <c r="L1017" s="92" t="s">
        <v>12</v>
      </c>
      <c r="M1017" s="92" t="s">
        <v>2294</v>
      </c>
      <c r="N1017" s="92" t="s">
        <v>1064</v>
      </c>
      <c r="O1017" s="92" t="s">
        <v>691</v>
      </c>
      <c r="P1017" s="92" t="s">
        <v>153</v>
      </c>
      <c r="Q1017" s="92" t="s">
        <v>8311</v>
      </c>
      <c r="R1017" s="92" t="s">
        <v>37</v>
      </c>
      <c r="S1017" s="92" t="s">
        <v>8312</v>
      </c>
      <c r="T1017" s="90" t="s">
        <v>41</v>
      </c>
      <c r="U1017" s="90" t="str">
        <f>VLOOKUP(I1017,'[1]Removal Report'!$G$2:$I$1306,2,0)</f>
        <v>12-Jan-2026</v>
      </c>
      <c r="V1017" s="90" t="str">
        <f>VLOOKUP(I1017,'[1]Removal Report'!$G$2:$I$1306,3,0)</f>
        <v>HUZAIFA.KHAN</v>
      </c>
    </row>
    <row r="1018" spans="1:22">
      <c r="A1018" s="92" t="s">
        <v>369</v>
      </c>
      <c r="B1018" s="92" t="s">
        <v>38</v>
      </c>
      <c r="C1018" s="92" t="s">
        <v>8313</v>
      </c>
      <c r="D1018" s="92" t="s">
        <v>671</v>
      </c>
      <c r="E1018" s="92" t="s">
        <v>8314</v>
      </c>
      <c r="F1018" s="92" t="s">
        <v>8315</v>
      </c>
      <c r="G1018" s="92" t="s">
        <v>10</v>
      </c>
      <c r="H1018" s="92" t="s">
        <v>8316</v>
      </c>
      <c r="I1018" s="92" t="s">
        <v>8317</v>
      </c>
      <c r="J1018" s="92"/>
      <c r="K1018" s="92"/>
      <c r="L1018" s="92" t="s">
        <v>12</v>
      </c>
      <c r="M1018" s="92" t="s">
        <v>8318</v>
      </c>
      <c r="N1018" s="92" t="s">
        <v>665</v>
      </c>
      <c r="O1018" s="92" t="s">
        <v>666</v>
      </c>
      <c r="P1018" s="92" t="s">
        <v>157</v>
      </c>
      <c r="Q1018" s="92" t="s">
        <v>8319</v>
      </c>
      <c r="R1018" s="92" t="s">
        <v>37</v>
      </c>
      <c r="S1018" s="92" t="s">
        <v>8320</v>
      </c>
      <c r="T1018" s="90" t="s">
        <v>41</v>
      </c>
      <c r="U1018" s="90" t="str">
        <f>VLOOKUP(I1018,'[1]Removal Report'!$G$2:$I$1306,2,0)</f>
        <v>8-Jan-2026</v>
      </c>
      <c r="V1018" s="90" t="str">
        <f>VLOOKUP(I1018,'[1]Removal Report'!$G$2:$I$1306,3,0)</f>
        <v>HUZAIFA.KHAN</v>
      </c>
    </row>
    <row r="1019" spans="1:22">
      <c r="A1019" s="92" t="s">
        <v>370</v>
      </c>
      <c r="B1019" s="92" t="s">
        <v>38</v>
      </c>
      <c r="C1019" s="92" t="s">
        <v>8321</v>
      </c>
      <c r="D1019" s="92" t="s">
        <v>671</v>
      </c>
      <c r="E1019" s="92" t="s">
        <v>8322</v>
      </c>
      <c r="F1019" s="92" t="s">
        <v>1059</v>
      </c>
      <c r="G1019" s="92" t="s">
        <v>209</v>
      </c>
      <c r="H1019" s="92" t="s">
        <v>8323</v>
      </c>
      <c r="I1019" s="92" t="s">
        <v>8324</v>
      </c>
      <c r="J1019" s="92"/>
      <c r="K1019" s="92"/>
      <c r="L1019" s="92" t="s">
        <v>12</v>
      </c>
      <c r="M1019" s="92" t="s">
        <v>1452</v>
      </c>
      <c r="N1019" s="92" t="s">
        <v>1064</v>
      </c>
      <c r="O1019" s="92" t="s">
        <v>691</v>
      </c>
      <c r="P1019" s="92" t="s">
        <v>153</v>
      </c>
      <c r="Q1019" s="92" t="s">
        <v>8325</v>
      </c>
      <c r="R1019" s="92" t="s">
        <v>37</v>
      </c>
      <c r="S1019" s="92" t="s">
        <v>8326</v>
      </c>
      <c r="T1019" s="90" t="s">
        <v>41</v>
      </c>
      <c r="U1019" s="90" t="str">
        <f>VLOOKUP(I1019,'[1]Removal Report'!$G$2:$I$1306,2,0)</f>
        <v>10-Jan-2026</v>
      </c>
      <c r="V1019" s="90" t="str">
        <f>VLOOKUP(I1019,'[1]Removal Report'!$G$2:$I$1306,3,0)</f>
        <v>HUZAIFA.KHAN</v>
      </c>
    </row>
    <row r="1020" spans="1:22">
      <c r="A1020" s="92" t="s">
        <v>371</v>
      </c>
      <c r="B1020" s="92" t="s">
        <v>38</v>
      </c>
      <c r="C1020" s="92" t="s">
        <v>8327</v>
      </c>
      <c r="D1020" s="92" t="s">
        <v>767</v>
      </c>
      <c r="E1020" s="92" t="s">
        <v>8328</v>
      </c>
      <c r="F1020" s="92" t="s">
        <v>1059</v>
      </c>
      <c r="G1020" s="92" t="s">
        <v>209</v>
      </c>
      <c r="H1020" s="92" t="s">
        <v>8329</v>
      </c>
      <c r="I1020" s="92" t="s">
        <v>8330</v>
      </c>
      <c r="J1020" s="92"/>
      <c r="K1020" s="92"/>
      <c r="L1020" s="92" t="s">
        <v>12</v>
      </c>
      <c r="M1020" s="92" t="s">
        <v>1452</v>
      </c>
      <c r="N1020" s="92" t="s">
        <v>1064</v>
      </c>
      <c r="O1020" s="92" t="s">
        <v>691</v>
      </c>
      <c r="P1020" s="92" t="s">
        <v>153</v>
      </c>
      <c r="Q1020" s="92" t="s">
        <v>8331</v>
      </c>
      <c r="R1020" s="92" t="s">
        <v>37</v>
      </c>
      <c r="S1020" s="92" t="s">
        <v>8332</v>
      </c>
      <c r="T1020" s="90" t="s">
        <v>41</v>
      </c>
      <c r="U1020" s="90" t="str">
        <f>VLOOKUP(I1020,'[1]Removal Report'!$G$2:$I$1306,2,0)</f>
        <v>10-Jan-2026</v>
      </c>
      <c r="V1020" s="90" t="str">
        <f>VLOOKUP(I1020,'[1]Removal Report'!$G$2:$I$1306,3,0)</f>
        <v>HUZAIFA.KHAN</v>
      </c>
    </row>
    <row r="1021" spans="1:22">
      <c r="A1021" s="92" t="s">
        <v>372</v>
      </c>
      <c r="B1021" s="92" t="s">
        <v>38</v>
      </c>
      <c r="C1021" s="92" t="s">
        <v>8333</v>
      </c>
      <c r="D1021" s="92" t="s">
        <v>659</v>
      </c>
      <c r="E1021" s="92" t="s">
        <v>8334</v>
      </c>
      <c r="F1021" s="92" t="s">
        <v>1059</v>
      </c>
      <c r="G1021" s="92" t="s">
        <v>209</v>
      </c>
      <c r="H1021" s="92" t="s">
        <v>8335</v>
      </c>
      <c r="I1021" s="92" t="s">
        <v>8336</v>
      </c>
      <c r="J1021" s="92"/>
      <c r="K1021" s="92"/>
      <c r="L1021" s="92" t="s">
        <v>12</v>
      </c>
      <c r="M1021" s="92" t="s">
        <v>1452</v>
      </c>
      <c r="N1021" s="92" t="s">
        <v>1064</v>
      </c>
      <c r="O1021" s="92" t="s">
        <v>691</v>
      </c>
      <c r="P1021" s="92" t="s">
        <v>153</v>
      </c>
      <c r="Q1021" s="92" t="s">
        <v>8337</v>
      </c>
      <c r="R1021" s="92" t="s">
        <v>37</v>
      </c>
      <c r="S1021" s="92" t="s">
        <v>8338</v>
      </c>
      <c r="T1021" s="90" t="s">
        <v>41</v>
      </c>
      <c r="U1021" s="90" t="str">
        <f>VLOOKUP(I1021,'[1]Removal Report'!$G$2:$I$1306,2,0)</f>
        <v>10-Jan-2026</v>
      </c>
      <c r="V1021" s="90" t="str">
        <f>VLOOKUP(I1021,'[1]Removal Report'!$G$2:$I$1306,3,0)</f>
        <v>HUZAIFA.KHAN</v>
      </c>
    </row>
    <row r="1022" spans="1:22">
      <c r="A1022" s="92" t="s">
        <v>374</v>
      </c>
      <c r="B1022" s="92" t="s">
        <v>38</v>
      </c>
      <c r="C1022" s="92" t="s">
        <v>8339</v>
      </c>
      <c r="D1022" s="92" t="s">
        <v>671</v>
      </c>
      <c r="E1022" s="92" t="s">
        <v>8340</v>
      </c>
      <c r="F1022" s="92" t="s">
        <v>8341</v>
      </c>
      <c r="G1022" s="92" t="s">
        <v>4</v>
      </c>
      <c r="H1022" s="92" t="s">
        <v>8342</v>
      </c>
      <c r="I1022" s="92" t="s">
        <v>8343</v>
      </c>
      <c r="J1022" s="92"/>
      <c r="K1022" s="92"/>
      <c r="L1022" s="92" t="s">
        <v>12</v>
      </c>
      <c r="M1022" s="92" t="s">
        <v>8344</v>
      </c>
      <c r="N1022" s="92" t="s">
        <v>1733</v>
      </c>
      <c r="O1022" s="92" t="s">
        <v>1734</v>
      </c>
      <c r="P1022" s="92" t="s">
        <v>153</v>
      </c>
      <c r="Q1022" s="92" t="s">
        <v>8345</v>
      </c>
      <c r="R1022" s="92" t="s">
        <v>37</v>
      </c>
      <c r="S1022" s="92" t="s">
        <v>8346</v>
      </c>
      <c r="T1022" s="90" t="s">
        <v>41</v>
      </c>
      <c r="U1022" s="90" t="str">
        <f>VLOOKUP(I1022,'[1]Removal Report'!$G$2:$I$1306,2,0)</f>
        <v>9-Jan-2026</v>
      </c>
      <c r="V1022" s="90" t="str">
        <f>VLOOKUP(I1022,'[1]Removal Report'!$G$2:$I$1306,3,0)</f>
        <v>HUZAIFA.KHAN</v>
      </c>
    </row>
    <row r="1023" spans="1:22">
      <c r="A1023" s="92" t="s">
        <v>375</v>
      </c>
      <c r="B1023" s="92" t="s">
        <v>38</v>
      </c>
      <c r="C1023" s="92" t="s">
        <v>8347</v>
      </c>
      <c r="D1023" s="92"/>
      <c r="E1023" s="92" t="s">
        <v>8348</v>
      </c>
      <c r="F1023" s="92" t="s">
        <v>1059</v>
      </c>
      <c r="G1023" s="92" t="s">
        <v>209</v>
      </c>
      <c r="H1023" s="92" t="s">
        <v>8349</v>
      </c>
      <c r="I1023" s="92" t="s">
        <v>8350</v>
      </c>
      <c r="J1023" s="92"/>
      <c r="K1023" s="92"/>
      <c r="L1023" s="92" t="s">
        <v>12</v>
      </c>
      <c r="M1023" s="92" t="s">
        <v>8351</v>
      </c>
      <c r="N1023" s="92" t="s">
        <v>1064</v>
      </c>
      <c r="O1023" s="92" t="s">
        <v>691</v>
      </c>
      <c r="P1023" s="92" t="s">
        <v>153</v>
      </c>
      <c r="Q1023" s="92" t="s">
        <v>8352</v>
      </c>
      <c r="R1023" s="92" t="s">
        <v>37</v>
      </c>
      <c r="S1023" s="92" t="s">
        <v>8353</v>
      </c>
      <c r="T1023" s="90" t="s">
        <v>41</v>
      </c>
      <c r="U1023" s="90" t="str">
        <f>VLOOKUP(I1023,'[1]Removal Report'!$G$2:$I$1306,2,0)</f>
        <v>12-Jan-2026</v>
      </c>
      <c r="V1023" s="90" t="str">
        <f>VLOOKUP(I1023,'[1]Removal Report'!$G$2:$I$1306,3,0)</f>
        <v>HUZAIFA.KHAN</v>
      </c>
    </row>
    <row r="1024" spans="1:22">
      <c r="A1024" s="92" t="s">
        <v>376</v>
      </c>
      <c r="B1024" s="92" t="s">
        <v>38</v>
      </c>
      <c r="C1024" s="92" t="s">
        <v>8354</v>
      </c>
      <c r="D1024" s="92" t="s">
        <v>682</v>
      </c>
      <c r="E1024" s="92" t="s">
        <v>8355</v>
      </c>
      <c r="F1024" s="92" t="s">
        <v>8356</v>
      </c>
      <c r="G1024" s="92" t="s">
        <v>10</v>
      </c>
      <c r="H1024" s="92" t="s">
        <v>8357</v>
      </c>
      <c r="I1024" s="92" t="s">
        <v>8358</v>
      </c>
      <c r="J1024" s="92"/>
      <c r="K1024" s="92"/>
      <c r="L1024" s="92" t="s">
        <v>5</v>
      </c>
      <c r="M1024" s="92" t="s">
        <v>8359</v>
      </c>
      <c r="N1024" s="92" t="s">
        <v>1984</v>
      </c>
      <c r="O1024" s="92" t="s">
        <v>666</v>
      </c>
      <c r="P1024" s="92" t="s">
        <v>153</v>
      </c>
      <c r="Q1024" s="92" t="s">
        <v>8360</v>
      </c>
      <c r="R1024" s="92" t="s">
        <v>37</v>
      </c>
      <c r="S1024" s="92" t="s">
        <v>8361</v>
      </c>
      <c r="T1024" s="90" t="s">
        <v>41</v>
      </c>
      <c r="U1024" s="90" t="str">
        <f>VLOOKUP(I1024,'[1]Removal Report'!$G$2:$I$1306,2,0)</f>
        <v>8-Jan-2026</v>
      </c>
      <c r="V1024" s="90" t="str">
        <f>VLOOKUP(I1024,'[1]Removal Report'!$G$2:$I$1306,3,0)</f>
        <v>HUZAIFA.KHAN</v>
      </c>
    </row>
    <row r="1025" spans="1:22">
      <c r="A1025" s="92" t="s">
        <v>377</v>
      </c>
      <c r="B1025" s="92" t="s">
        <v>38</v>
      </c>
      <c r="C1025" s="92" t="s">
        <v>8362</v>
      </c>
      <c r="D1025" s="92" t="s">
        <v>671</v>
      </c>
      <c r="E1025" s="92" t="s">
        <v>8363</v>
      </c>
      <c r="F1025" s="92" t="s">
        <v>8364</v>
      </c>
      <c r="G1025" s="92" t="s">
        <v>10</v>
      </c>
      <c r="H1025" s="92" t="s">
        <v>8365</v>
      </c>
      <c r="I1025" s="92" t="s">
        <v>8366</v>
      </c>
      <c r="J1025" s="92"/>
      <c r="K1025" s="92"/>
      <c r="L1025" s="92" t="s">
        <v>5</v>
      </c>
      <c r="M1025" s="92" t="s">
        <v>6956</v>
      </c>
      <c r="N1025" s="92" t="s">
        <v>929</v>
      </c>
      <c r="O1025" s="92" t="s">
        <v>930</v>
      </c>
      <c r="P1025" s="92" t="s">
        <v>153</v>
      </c>
      <c r="Q1025" s="92" t="s">
        <v>8367</v>
      </c>
      <c r="R1025" s="92" t="s">
        <v>37</v>
      </c>
      <c r="S1025" s="92" t="s">
        <v>8368</v>
      </c>
      <c r="T1025" s="90" t="s">
        <v>41</v>
      </c>
      <c r="U1025" s="90" t="str">
        <f>VLOOKUP(I1025,'[1]Removal Report'!$G$2:$I$1306,2,0)</f>
        <v>5-Jan-2026</v>
      </c>
      <c r="V1025" s="90" t="str">
        <f>VLOOKUP(I1025,'[1]Removal Report'!$G$2:$I$1306,3,0)</f>
        <v>HUZAIFA.KHAN</v>
      </c>
    </row>
    <row r="1026" spans="1:22">
      <c r="A1026" s="92" t="s">
        <v>378</v>
      </c>
      <c r="B1026" s="92" t="s">
        <v>38</v>
      </c>
      <c r="C1026" s="92" t="s">
        <v>8369</v>
      </c>
      <c r="D1026" s="92" t="s">
        <v>671</v>
      </c>
      <c r="E1026" s="92" t="s">
        <v>8370</v>
      </c>
      <c r="F1026" s="92" t="s">
        <v>8371</v>
      </c>
      <c r="G1026" s="92" t="s">
        <v>18</v>
      </c>
      <c r="H1026" s="92" t="s">
        <v>8372</v>
      </c>
      <c r="I1026" s="92" t="s">
        <v>8373</v>
      </c>
      <c r="J1026" s="92"/>
      <c r="K1026" s="92"/>
      <c r="L1026" s="92" t="s">
        <v>12</v>
      </c>
      <c r="M1026" s="92" t="s">
        <v>8374</v>
      </c>
      <c r="N1026" s="92" t="s">
        <v>2540</v>
      </c>
      <c r="O1026" s="92" t="s">
        <v>2541</v>
      </c>
      <c r="P1026" s="92" t="s">
        <v>153</v>
      </c>
      <c r="Q1026" s="92" t="s">
        <v>8375</v>
      </c>
      <c r="R1026" s="92" t="s">
        <v>37</v>
      </c>
      <c r="S1026" s="92" t="s">
        <v>8376</v>
      </c>
      <c r="T1026" s="90" t="s">
        <v>41</v>
      </c>
      <c r="U1026" s="90" t="str">
        <f>VLOOKUP(I1026,'[1]Removal Report'!$G$2:$I$1306,2,0)</f>
        <v>12-Jan-2026</v>
      </c>
      <c r="V1026" s="90" t="str">
        <f>VLOOKUP(I1026,'[1]Removal Report'!$G$2:$I$1306,3,0)</f>
        <v>HUZAIFA.KHAN</v>
      </c>
    </row>
    <row r="1027" spans="1:22">
      <c r="A1027" s="92" t="s">
        <v>379</v>
      </c>
      <c r="B1027" s="92" t="s">
        <v>38</v>
      </c>
      <c r="C1027" s="92" t="s">
        <v>8377</v>
      </c>
      <c r="D1027" s="92" t="s">
        <v>671</v>
      </c>
      <c r="E1027" s="92" t="s">
        <v>8378</v>
      </c>
      <c r="F1027" s="92" t="s">
        <v>8379</v>
      </c>
      <c r="G1027" s="92" t="s">
        <v>10</v>
      </c>
      <c r="H1027" s="92" t="s">
        <v>8380</v>
      </c>
      <c r="I1027" s="92" t="s">
        <v>8381</v>
      </c>
      <c r="J1027" s="92"/>
      <c r="K1027" s="92"/>
      <c r="L1027" s="92" t="s">
        <v>12</v>
      </c>
      <c r="M1027" s="92" t="s">
        <v>401</v>
      </c>
      <c r="N1027" s="92" t="s">
        <v>665</v>
      </c>
      <c r="O1027" s="92" t="s">
        <v>666</v>
      </c>
      <c r="P1027" s="92" t="s">
        <v>157</v>
      </c>
      <c r="Q1027" s="92" t="s">
        <v>205</v>
      </c>
      <c r="R1027" s="92" t="s">
        <v>37</v>
      </c>
      <c r="S1027" s="92" t="s">
        <v>8382</v>
      </c>
      <c r="T1027" s="90" t="s">
        <v>41</v>
      </c>
      <c r="U1027" s="90" t="str">
        <f>VLOOKUP(I1027,'[1]Removal Report'!$G$2:$I$1306,2,0)</f>
        <v>8-Jan-2026</v>
      </c>
      <c r="V1027" s="90" t="str">
        <f>VLOOKUP(I1027,'[1]Removal Report'!$G$2:$I$1306,3,0)</f>
        <v>HUZAIFA.KHAN</v>
      </c>
    </row>
    <row r="1028" spans="1:22">
      <c r="A1028" s="92" t="s">
        <v>213</v>
      </c>
      <c r="B1028" s="92" t="s">
        <v>38</v>
      </c>
      <c r="C1028" s="92" t="s">
        <v>8383</v>
      </c>
      <c r="D1028" s="92" t="s">
        <v>682</v>
      </c>
      <c r="E1028" s="92" t="s">
        <v>8384</v>
      </c>
      <c r="F1028" s="92" t="s">
        <v>116</v>
      </c>
      <c r="G1028" s="92" t="s">
        <v>10</v>
      </c>
      <c r="H1028" s="92" t="s">
        <v>8385</v>
      </c>
      <c r="I1028" s="92" t="s">
        <v>8386</v>
      </c>
      <c r="J1028" s="92"/>
      <c r="K1028" s="92"/>
      <c r="L1028" s="92" t="s">
        <v>8</v>
      </c>
      <c r="M1028" s="92" t="s">
        <v>8387</v>
      </c>
      <c r="N1028" s="92" t="s">
        <v>2407</v>
      </c>
      <c r="O1028" s="92" t="s">
        <v>2408</v>
      </c>
      <c r="P1028" s="92" t="s">
        <v>153</v>
      </c>
      <c r="Q1028" s="92" t="s">
        <v>8388</v>
      </c>
      <c r="R1028" s="92" t="s">
        <v>37</v>
      </c>
      <c r="S1028" s="92" t="s">
        <v>8389</v>
      </c>
      <c r="T1028" s="90" t="s">
        <v>41</v>
      </c>
      <c r="U1028" s="90" t="str">
        <f>VLOOKUP(I1028,'[1]Removal Report'!$G$2:$I$1306,2,0)</f>
        <v>5-Jan-2026</v>
      </c>
      <c r="V1028" s="90" t="str">
        <f>VLOOKUP(I1028,'[1]Removal Report'!$G$2:$I$1306,3,0)</f>
        <v>HUZAIFA.KHAN</v>
      </c>
    </row>
    <row r="1029" spans="1:22">
      <c r="A1029" s="92" t="s">
        <v>381</v>
      </c>
      <c r="B1029" s="92" t="s">
        <v>38</v>
      </c>
      <c r="C1029" s="92" t="s">
        <v>8390</v>
      </c>
      <c r="D1029" s="92" t="s">
        <v>767</v>
      </c>
      <c r="E1029" s="92" t="s">
        <v>8391</v>
      </c>
      <c r="F1029" s="92" t="s">
        <v>8392</v>
      </c>
      <c r="G1029" s="92" t="s">
        <v>10</v>
      </c>
      <c r="H1029" s="92" t="s">
        <v>8393</v>
      </c>
      <c r="I1029" s="92" t="s">
        <v>8394</v>
      </c>
      <c r="J1029" s="92"/>
      <c r="K1029" s="92"/>
      <c r="L1029" s="92" t="s">
        <v>5</v>
      </c>
      <c r="M1029" s="92" t="s">
        <v>204</v>
      </c>
      <c r="N1029" s="92" t="s">
        <v>3426</v>
      </c>
      <c r="O1029" s="92" t="s">
        <v>813</v>
      </c>
      <c r="P1029" s="92" t="s">
        <v>153</v>
      </c>
      <c r="Q1029" s="92" t="s">
        <v>8395</v>
      </c>
      <c r="R1029" s="92" t="s">
        <v>37</v>
      </c>
      <c r="S1029" s="92" t="s">
        <v>8396</v>
      </c>
      <c r="T1029" s="90" t="s">
        <v>41</v>
      </c>
      <c r="U1029" s="90" t="str">
        <f>VLOOKUP(I1029,'[1]Removal Report'!$G$2:$I$1306,2,0)</f>
        <v>21-Jan-2026</v>
      </c>
      <c r="V1029" s="90" t="str">
        <f>VLOOKUP(I1029,'[1]Removal Report'!$G$2:$I$1306,3,0)</f>
        <v>HUZAIFA.KHAN</v>
      </c>
    </row>
    <row r="1030" spans="1:22">
      <c r="A1030" s="92" t="s">
        <v>382</v>
      </c>
      <c r="B1030" s="92" t="s">
        <v>38</v>
      </c>
      <c r="C1030" s="92" t="s">
        <v>8397</v>
      </c>
      <c r="D1030" s="92" t="s">
        <v>777</v>
      </c>
      <c r="E1030" s="92" t="s">
        <v>8398</v>
      </c>
      <c r="F1030" s="92" t="s">
        <v>8399</v>
      </c>
      <c r="G1030" s="92" t="s">
        <v>10</v>
      </c>
      <c r="H1030" s="92" t="s">
        <v>8400</v>
      </c>
      <c r="I1030" s="92" t="s">
        <v>8401</v>
      </c>
      <c r="J1030" s="92"/>
      <c r="K1030" s="92"/>
      <c r="L1030" s="92" t="s">
        <v>5</v>
      </c>
      <c r="M1030" s="92" t="s">
        <v>8402</v>
      </c>
      <c r="N1030" s="92" t="s">
        <v>862</v>
      </c>
      <c r="O1030" s="92" t="s">
        <v>813</v>
      </c>
      <c r="P1030" s="92" t="s">
        <v>153</v>
      </c>
      <c r="Q1030" s="92" t="s">
        <v>8403</v>
      </c>
      <c r="R1030" s="92" t="s">
        <v>37</v>
      </c>
      <c r="S1030" s="92" t="s">
        <v>8404</v>
      </c>
      <c r="T1030" s="90" t="s">
        <v>41</v>
      </c>
      <c r="U1030" s="90" t="str">
        <f>VLOOKUP(I1030,'[1]Removal Report'!$G$2:$I$1306,2,0)</f>
        <v>5-Jan-2026</v>
      </c>
      <c r="V1030" s="90" t="str">
        <f>VLOOKUP(I1030,'[1]Removal Report'!$G$2:$I$1306,3,0)</f>
        <v>HUZAIFA.KHAN</v>
      </c>
    </row>
    <row r="1031" spans="1:22">
      <c r="A1031" s="92" t="s">
        <v>383</v>
      </c>
      <c r="B1031" s="92" t="s">
        <v>38</v>
      </c>
      <c r="C1031" s="92" t="s">
        <v>8405</v>
      </c>
      <c r="D1031" s="92" t="s">
        <v>671</v>
      </c>
      <c r="E1031" s="92" t="s">
        <v>8406</v>
      </c>
      <c r="F1031" s="92" t="s">
        <v>8407</v>
      </c>
      <c r="G1031" s="92" t="s">
        <v>10</v>
      </c>
      <c r="H1031" s="92" t="s">
        <v>8408</v>
      </c>
      <c r="I1031" s="92" t="s">
        <v>8409</v>
      </c>
      <c r="J1031" s="92"/>
      <c r="K1031" s="92"/>
      <c r="L1031" s="92" t="s">
        <v>12</v>
      </c>
      <c r="M1031" s="92" t="s">
        <v>8410</v>
      </c>
      <c r="N1031" s="92" t="s">
        <v>701</v>
      </c>
      <c r="O1031" s="92" t="s">
        <v>691</v>
      </c>
      <c r="P1031" s="92" t="s">
        <v>153</v>
      </c>
      <c r="Q1031" s="92" t="s">
        <v>8411</v>
      </c>
      <c r="R1031" s="92" t="s">
        <v>37</v>
      </c>
      <c r="S1031" s="92" t="s">
        <v>8412</v>
      </c>
      <c r="T1031" s="90" t="s">
        <v>41</v>
      </c>
      <c r="U1031" s="90" t="str">
        <f>VLOOKUP(I1031,'[1]Removal Report'!$G$2:$I$1306,2,0)</f>
        <v>1-Jan-2026</v>
      </c>
      <c r="V1031" s="90" t="str">
        <f>VLOOKUP(I1031,'[1]Removal Report'!$G$2:$I$1306,3,0)</f>
        <v>HUZAIFA.KHAN</v>
      </c>
    </row>
    <row r="1032" spans="1:22">
      <c r="A1032" s="92" t="s">
        <v>384</v>
      </c>
      <c r="B1032" s="92" t="s">
        <v>38</v>
      </c>
      <c r="C1032" s="92" t="s">
        <v>8413</v>
      </c>
      <c r="D1032" s="92" t="s">
        <v>1585</v>
      </c>
      <c r="E1032" s="92" t="s">
        <v>8414</v>
      </c>
      <c r="F1032" s="92" t="s">
        <v>8415</v>
      </c>
      <c r="G1032" s="92" t="s">
        <v>18</v>
      </c>
      <c r="H1032" s="92" t="s">
        <v>8416</v>
      </c>
      <c r="I1032" s="92" t="s">
        <v>8417</v>
      </c>
      <c r="J1032" s="92"/>
      <c r="K1032" s="92"/>
      <c r="L1032" s="92" t="s">
        <v>5</v>
      </c>
      <c r="M1032" s="92" t="s">
        <v>8418</v>
      </c>
      <c r="N1032" s="92" t="s">
        <v>678</v>
      </c>
      <c r="O1032" s="92" t="s">
        <v>666</v>
      </c>
      <c r="P1032" s="92" t="s">
        <v>153</v>
      </c>
      <c r="Q1032" s="92" t="s">
        <v>8419</v>
      </c>
      <c r="R1032" s="92" t="s">
        <v>37</v>
      </c>
      <c r="S1032" s="92" t="s">
        <v>8420</v>
      </c>
      <c r="T1032" s="90" t="s">
        <v>41</v>
      </c>
      <c r="U1032" s="90" t="str">
        <f>VLOOKUP(I1032,'[1]Removal Report'!$G$2:$I$1306,2,0)</f>
        <v>19-Jan-2026</v>
      </c>
      <c r="V1032" s="90" t="str">
        <f>VLOOKUP(I1032,'[1]Removal Report'!$G$2:$I$1306,3,0)</f>
        <v>HUZAIFA.KHAN</v>
      </c>
    </row>
    <row r="1033" spans="1:22">
      <c r="A1033" s="92" t="s">
        <v>385</v>
      </c>
      <c r="B1033" s="92" t="s">
        <v>38</v>
      </c>
      <c r="C1033" s="92" t="s">
        <v>8421</v>
      </c>
      <c r="D1033" s="92" t="s">
        <v>671</v>
      </c>
      <c r="E1033" s="92" t="s">
        <v>8422</v>
      </c>
      <c r="F1033" s="92" t="s">
        <v>8423</v>
      </c>
      <c r="G1033" s="92" t="s">
        <v>8424</v>
      </c>
      <c r="H1033" s="92" t="s">
        <v>8425</v>
      </c>
      <c r="I1033" s="92" t="s">
        <v>8426</v>
      </c>
      <c r="J1033" s="92"/>
      <c r="K1033" s="92"/>
      <c r="L1033" s="92" t="s">
        <v>12</v>
      </c>
      <c r="M1033" s="92" t="s">
        <v>8427</v>
      </c>
      <c r="N1033" s="92" t="s">
        <v>1438</v>
      </c>
      <c r="O1033" s="92" t="s">
        <v>1439</v>
      </c>
      <c r="P1033" s="92" t="s">
        <v>153</v>
      </c>
      <c r="Q1033" s="92" t="s">
        <v>8428</v>
      </c>
      <c r="R1033" s="92" t="s">
        <v>37</v>
      </c>
      <c r="S1033" s="92" t="s">
        <v>8429</v>
      </c>
      <c r="T1033" s="90" t="s">
        <v>41</v>
      </c>
      <c r="U1033" s="90" t="str">
        <f>VLOOKUP(I1033,'[1]Removal Report'!$G$2:$I$1306,2,0)</f>
        <v>12-Jan-2026</v>
      </c>
      <c r="V1033" s="90" t="str">
        <f>VLOOKUP(I1033,'[1]Removal Report'!$G$2:$I$1306,3,0)</f>
        <v>HUZAIFA.KHAN</v>
      </c>
    </row>
    <row r="1034" spans="1:22">
      <c r="A1034" s="92" t="s">
        <v>386</v>
      </c>
      <c r="B1034" s="92" t="s">
        <v>38</v>
      </c>
      <c r="C1034" s="92" t="s">
        <v>8430</v>
      </c>
      <c r="D1034" s="92" t="s">
        <v>671</v>
      </c>
      <c r="E1034" s="92" t="s">
        <v>8431</v>
      </c>
      <c r="F1034" s="92" t="s">
        <v>2010</v>
      </c>
      <c r="G1034" s="92" t="s">
        <v>10</v>
      </c>
      <c r="H1034" s="92" t="s">
        <v>8432</v>
      </c>
      <c r="I1034" s="92" t="s">
        <v>8433</v>
      </c>
      <c r="J1034" s="92"/>
      <c r="K1034" s="92"/>
      <c r="L1034" s="92" t="s">
        <v>5</v>
      </c>
      <c r="M1034" s="92" t="s">
        <v>8434</v>
      </c>
      <c r="N1034" s="92" t="s">
        <v>763</v>
      </c>
      <c r="O1034" s="92" t="s">
        <v>764</v>
      </c>
      <c r="P1034" s="92" t="s">
        <v>153</v>
      </c>
      <c r="Q1034" s="92" t="s">
        <v>8435</v>
      </c>
      <c r="R1034" s="92" t="s">
        <v>37</v>
      </c>
      <c r="S1034" s="92" t="s">
        <v>8436</v>
      </c>
      <c r="T1034" s="90" t="s">
        <v>41</v>
      </c>
      <c r="U1034" s="90" t="str">
        <f>VLOOKUP(I1034,'[1]Removal Report'!$G$2:$I$1306,2,0)</f>
        <v>12-Jan-2026</v>
      </c>
      <c r="V1034" s="90" t="str">
        <f>VLOOKUP(I1034,'[1]Removal Report'!$G$2:$I$1306,3,0)</f>
        <v>HUZAIFA.KHAN</v>
      </c>
    </row>
    <row r="1035" spans="1:22">
      <c r="A1035" s="92" t="s">
        <v>387</v>
      </c>
      <c r="B1035" s="92" t="s">
        <v>38</v>
      </c>
      <c r="C1035" s="92" t="s">
        <v>8437</v>
      </c>
      <c r="D1035" s="92" t="s">
        <v>855</v>
      </c>
      <c r="E1035" s="92" t="s">
        <v>8438</v>
      </c>
      <c r="F1035" s="92" t="s">
        <v>8439</v>
      </c>
      <c r="G1035" s="92" t="s">
        <v>10</v>
      </c>
      <c r="H1035" s="92" t="s">
        <v>8440</v>
      </c>
      <c r="I1035" s="92" t="s">
        <v>8441</v>
      </c>
      <c r="J1035" s="92"/>
      <c r="K1035" s="92"/>
      <c r="L1035" s="92" t="s">
        <v>5</v>
      </c>
      <c r="M1035" s="92" t="s">
        <v>8442</v>
      </c>
      <c r="N1035" s="92" t="s">
        <v>2647</v>
      </c>
      <c r="O1035" s="92" t="s">
        <v>666</v>
      </c>
      <c r="P1035" s="92" t="s">
        <v>153</v>
      </c>
      <c r="Q1035" s="92" t="s">
        <v>8443</v>
      </c>
      <c r="R1035" s="92" t="s">
        <v>37</v>
      </c>
      <c r="S1035" s="92" t="s">
        <v>8444</v>
      </c>
      <c r="T1035" s="90" t="s">
        <v>41</v>
      </c>
      <c r="U1035" s="90" t="str">
        <f>VLOOKUP(I1035,'[1]Removal Report'!$G$2:$I$1306,2,0)</f>
        <v>2-Jan-2026</v>
      </c>
      <c r="V1035" s="90" t="str">
        <f>VLOOKUP(I1035,'[1]Removal Report'!$G$2:$I$1306,3,0)</f>
        <v>HUZAIFA.KHAN</v>
      </c>
    </row>
    <row r="1036" spans="1:22">
      <c r="A1036" s="92" t="s">
        <v>388</v>
      </c>
      <c r="B1036" s="92" t="s">
        <v>38</v>
      </c>
      <c r="C1036" s="92" t="s">
        <v>8445</v>
      </c>
      <c r="D1036" s="92" t="s">
        <v>671</v>
      </c>
      <c r="E1036" s="92" t="s">
        <v>8446</v>
      </c>
      <c r="F1036" s="92" t="s">
        <v>8447</v>
      </c>
      <c r="G1036" s="92" t="s">
        <v>10</v>
      </c>
      <c r="H1036" s="92" t="s">
        <v>8448</v>
      </c>
      <c r="I1036" s="92" t="s">
        <v>8449</v>
      </c>
      <c r="J1036" s="92"/>
      <c r="K1036" s="92"/>
      <c r="L1036" s="92" t="s">
        <v>12</v>
      </c>
      <c r="M1036" s="92" t="s">
        <v>8450</v>
      </c>
      <c r="N1036" s="92" t="s">
        <v>4567</v>
      </c>
      <c r="O1036" s="92" t="s">
        <v>4568</v>
      </c>
      <c r="P1036" s="92" t="s">
        <v>153</v>
      </c>
      <c r="Q1036" s="92" t="s">
        <v>8451</v>
      </c>
      <c r="R1036" s="92" t="s">
        <v>37</v>
      </c>
      <c r="S1036" s="92" t="s">
        <v>8452</v>
      </c>
      <c r="T1036" s="90" t="s">
        <v>41</v>
      </c>
      <c r="U1036" s="90" t="str">
        <f>VLOOKUP(I1036,'[1]Removal Report'!$G$2:$I$1306,2,0)</f>
        <v>6-Jan-2026</v>
      </c>
      <c r="V1036" s="90" t="str">
        <f>VLOOKUP(I1036,'[1]Removal Report'!$G$2:$I$1306,3,0)</f>
        <v>HUZAIFA.KHAN</v>
      </c>
    </row>
    <row r="1037" spans="1:22">
      <c r="A1037" s="92" t="s">
        <v>389</v>
      </c>
      <c r="B1037" s="92" t="s">
        <v>38</v>
      </c>
      <c r="C1037" s="92" t="s">
        <v>8453</v>
      </c>
      <c r="D1037" s="92" t="s">
        <v>1585</v>
      </c>
      <c r="E1037" s="92" t="s">
        <v>8454</v>
      </c>
      <c r="F1037" s="92" t="s">
        <v>8455</v>
      </c>
      <c r="G1037" s="92" t="s">
        <v>18</v>
      </c>
      <c r="H1037" s="92" t="s">
        <v>8456</v>
      </c>
      <c r="I1037" s="92" t="s">
        <v>8457</v>
      </c>
      <c r="J1037" s="92"/>
      <c r="K1037" s="92"/>
      <c r="L1037" s="92" t="s">
        <v>5</v>
      </c>
      <c r="M1037" s="92" t="s">
        <v>8458</v>
      </c>
      <c r="N1037" s="92" t="s">
        <v>1927</v>
      </c>
      <c r="O1037" s="92" t="s">
        <v>666</v>
      </c>
      <c r="P1037" s="92" t="s">
        <v>153</v>
      </c>
      <c r="Q1037" s="92" t="s">
        <v>8459</v>
      </c>
      <c r="R1037" s="92" t="s">
        <v>37</v>
      </c>
      <c r="S1037" s="92" t="s">
        <v>8460</v>
      </c>
      <c r="T1037" s="90" t="s">
        <v>41</v>
      </c>
      <c r="U1037" s="90" t="str">
        <f>VLOOKUP(I1037,'[1]Removal Report'!$G$2:$I$1306,2,0)</f>
        <v>10-Jan-2026</v>
      </c>
      <c r="V1037" s="90" t="str">
        <f>VLOOKUP(I1037,'[1]Removal Report'!$G$2:$I$1306,3,0)</f>
        <v>HUZAIFA.KHAN</v>
      </c>
    </row>
    <row r="1038" spans="1:22">
      <c r="A1038" s="92" t="s">
        <v>390</v>
      </c>
      <c r="B1038" s="92" t="s">
        <v>38</v>
      </c>
      <c r="C1038" s="92" t="s">
        <v>8461</v>
      </c>
      <c r="D1038" s="92" t="s">
        <v>671</v>
      </c>
      <c r="E1038" s="92" t="s">
        <v>8462</v>
      </c>
      <c r="F1038" s="92" t="s">
        <v>8423</v>
      </c>
      <c r="G1038" s="92" t="s">
        <v>8463</v>
      </c>
      <c r="H1038" s="92" t="s">
        <v>8464</v>
      </c>
      <c r="I1038" s="92" t="s">
        <v>8465</v>
      </c>
      <c r="J1038" s="92"/>
      <c r="K1038" s="92"/>
      <c r="L1038" s="92" t="s">
        <v>12</v>
      </c>
      <c r="M1038" s="92" t="s">
        <v>8427</v>
      </c>
      <c r="N1038" s="92" t="s">
        <v>1438</v>
      </c>
      <c r="O1038" s="92" t="s">
        <v>1439</v>
      </c>
      <c r="P1038" s="92" t="s">
        <v>153</v>
      </c>
      <c r="Q1038" s="92" t="s">
        <v>8466</v>
      </c>
      <c r="R1038" s="92" t="s">
        <v>37</v>
      </c>
      <c r="S1038" s="92" t="s">
        <v>8467</v>
      </c>
      <c r="T1038" s="90" t="s">
        <v>41</v>
      </c>
      <c r="U1038" s="90" t="str">
        <f>VLOOKUP(I1038,'[1]Removal Report'!$G$2:$I$1306,2,0)</f>
        <v>12-Jan-2026</v>
      </c>
      <c r="V1038" s="90" t="str">
        <f>VLOOKUP(I1038,'[1]Removal Report'!$G$2:$I$1306,3,0)</f>
        <v>HUZAIFA.KHAN</v>
      </c>
    </row>
    <row r="1039" spans="1:22">
      <c r="A1039" s="92" t="s">
        <v>391</v>
      </c>
      <c r="B1039" s="92" t="s">
        <v>38</v>
      </c>
      <c r="C1039" s="92" t="s">
        <v>8468</v>
      </c>
      <c r="D1039" s="92" t="s">
        <v>767</v>
      </c>
      <c r="E1039" s="92" t="s">
        <v>8469</v>
      </c>
      <c r="F1039" s="92" t="s">
        <v>8470</v>
      </c>
      <c r="G1039" s="92" t="s">
        <v>27</v>
      </c>
      <c r="H1039" s="92" t="s">
        <v>8471</v>
      </c>
      <c r="I1039" s="92" t="s">
        <v>8472</v>
      </c>
      <c r="J1039" s="92"/>
      <c r="K1039" s="92"/>
      <c r="L1039" s="92" t="s">
        <v>12</v>
      </c>
      <c r="M1039" s="92" t="s">
        <v>1360</v>
      </c>
      <c r="N1039" s="92" t="s">
        <v>2077</v>
      </c>
      <c r="O1039" s="92" t="s">
        <v>666</v>
      </c>
      <c r="P1039" s="92" t="s">
        <v>153</v>
      </c>
      <c r="Q1039" s="92" t="s">
        <v>8473</v>
      </c>
      <c r="R1039" s="92" t="s">
        <v>37</v>
      </c>
      <c r="S1039" s="92" t="s">
        <v>8474</v>
      </c>
      <c r="T1039" s="90" t="s">
        <v>41</v>
      </c>
      <c r="U1039" s="90" t="str">
        <f>VLOOKUP(I1039,'[1]Removal Report'!$G$2:$I$1306,2,0)</f>
        <v>10-Jan-2026</v>
      </c>
      <c r="V1039" s="90" t="str">
        <f>VLOOKUP(I1039,'[1]Removal Report'!$G$2:$I$1306,3,0)</f>
        <v>HUZAIFA.KHAN</v>
      </c>
    </row>
    <row r="1040" spans="1:22">
      <c r="A1040" s="92" t="s">
        <v>392</v>
      </c>
      <c r="B1040" s="92" t="s">
        <v>38</v>
      </c>
      <c r="C1040" s="92" t="s">
        <v>8475</v>
      </c>
      <c r="D1040" s="92" t="s">
        <v>659</v>
      </c>
      <c r="E1040" s="92" t="s">
        <v>576</v>
      </c>
      <c r="F1040" s="92" t="s">
        <v>219</v>
      </c>
      <c r="G1040" s="92" t="s">
        <v>4</v>
      </c>
      <c r="H1040" s="92" t="s">
        <v>577</v>
      </c>
      <c r="I1040" s="92" t="s">
        <v>578</v>
      </c>
      <c r="J1040" s="92"/>
      <c r="K1040" s="92"/>
      <c r="L1040" s="92" t="s">
        <v>8</v>
      </c>
      <c r="M1040" s="92" t="s">
        <v>8476</v>
      </c>
      <c r="N1040" s="92" t="s">
        <v>2095</v>
      </c>
      <c r="O1040" s="92" t="s">
        <v>713</v>
      </c>
      <c r="P1040" s="92" t="s">
        <v>153</v>
      </c>
      <c r="Q1040" s="92" t="s">
        <v>8477</v>
      </c>
      <c r="R1040" s="92" t="s">
        <v>37</v>
      </c>
      <c r="S1040" s="92" t="s">
        <v>8478</v>
      </c>
      <c r="T1040" s="90" t="s">
        <v>41</v>
      </c>
      <c r="U1040" s="90" t="str">
        <f>VLOOKUP(I1040,'[1]Removal Report'!$G$2:$I$1306,2,0)</f>
        <v>13-Jan-2026</v>
      </c>
      <c r="V1040" s="90" t="str">
        <f>VLOOKUP(I1040,'[1]Removal Report'!$G$2:$I$1306,3,0)</f>
        <v>HUZAIFA.KHAN</v>
      </c>
    </row>
    <row r="1041" spans="1:22">
      <c r="A1041" s="92" t="s">
        <v>394</v>
      </c>
      <c r="B1041" s="92" t="s">
        <v>38</v>
      </c>
      <c r="C1041" s="92" t="s">
        <v>8479</v>
      </c>
      <c r="D1041" s="92" t="s">
        <v>682</v>
      </c>
      <c r="E1041" s="92" t="s">
        <v>8480</v>
      </c>
      <c r="F1041" s="92" t="s">
        <v>8481</v>
      </c>
      <c r="G1041" s="92" t="s">
        <v>10</v>
      </c>
      <c r="H1041" s="92" t="s">
        <v>8482</v>
      </c>
      <c r="I1041" s="92" t="s">
        <v>8483</v>
      </c>
      <c r="J1041" s="92"/>
      <c r="K1041" s="92"/>
      <c r="L1041" s="92" t="s">
        <v>12</v>
      </c>
      <c r="M1041" s="92" t="s">
        <v>2909</v>
      </c>
      <c r="N1041" s="92" t="s">
        <v>2077</v>
      </c>
      <c r="O1041" s="92" t="s">
        <v>666</v>
      </c>
      <c r="P1041" s="92" t="s">
        <v>153</v>
      </c>
      <c r="Q1041" s="92" t="s">
        <v>8484</v>
      </c>
      <c r="R1041" s="92" t="s">
        <v>37</v>
      </c>
      <c r="S1041" s="92" t="s">
        <v>8485</v>
      </c>
      <c r="T1041" s="90" t="s">
        <v>41</v>
      </c>
      <c r="U1041" s="90" t="str">
        <f>VLOOKUP(I1041,'[1]Removal Report'!$G$2:$I$1306,2,0)</f>
        <v>12-Jan-2026</v>
      </c>
      <c r="V1041" s="90" t="str">
        <f>VLOOKUP(I1041,'[1]Removal Report'!$G$2:$I$1306,3,0)</f>
        <v>HUZAIFA.KHAN</v>
      </c>
    </row>
    <row r="1042" spans="1:22">
      <c r="A1042" s="92" t="s">
        <v>395</v>
      </c>
      <c r="B1042" s="92" t="s">
        <v>38</v>
      </c>
      <c r="C1042" s="92" t="s">
        <v>8486</v>
      </c>
      <c r="D1042" s="92" t="s">
        <v>671</v>
      </c>
      <c r="E1042" s="92" t="s">
        <v>8487</v>
      </c>
      <c r="F1042" s="92" t="s">
        <v>8488</v>
      </c>
      <c r="G1042" s="92" t="s">
        <v>4</v>
      </c>
      <c r="H1042" s="92" t="s">
        <v>8489</v>
      </c>
      <c r="I1042" s="92" t="s">
        <v>8490</v>
      </c>
      <c r="J1042" s="92"/>
      <c r="K1042" s="92"/>
      <c r="L1042" s="92" t="s">
        <v>12</v>
      </c>
      <c r="M1042" s="92" t="s">
        <v>5180</v>
      </c>
      <c r="N1042" s="92" t="s">
        <v>1984</v>
      </c>
      <c r="O1042" s="92" t="s">
        <v>666</v>
      </c>
      <c r="P1042" s="92" t="s">
        <v>157</v>
      </c>
      <c r="Q1042" s="92" t="s">
        <v>8491</v>
      </c>
      <c r="R1042" s="92" t="s">
        <v>37</v>
      </c>
      <c r="S1042" s="92" t="s">
        <v>8492</v>
      </c>
      <c r="T1042" s="90" t="s">
        <v>41</v>
      </c>
      <c r="U1042" s="90" t="str">
        <f>VLOOKUP(I1042,'[1]Removal Report'!$G$2:$I$1306,2,0)</f>
        <v>22-Jan-2026</v>
      </c>
      <c r="V1042" s="90" t="str">
        <f>VLOOKUP(I1042,'[1]Removal Report'!$G$2:$I$1306,3,0)</f>
        <v>HUZAIFA.KHAN</v>
      </c>
    </row>
    <row r="1043" spans="1:22">
      <c r="A1043" s="92" t="s">
        <v>396</v>
      </c>
      <c r="B1043" s="92" t="s">
        <v>38</v>
      </c>
      <c r="C1043" s="92" t="s">
        <v>8493</v>
      </c>
      <c r="D1043" s="92" t="s">
        <v>671</v>
      </c>
      <c r="E1043" s="92" t="s">
        <v>8494</v>
      </c>
      <c r="F1043" s="92" t="s">
        <v>8495</v>
      </c>
      <c r="G1043" s="92" t="s">
        <v>4</v>
      </c>
      <c r="H1043" s="92" t="s">
        <v>8496</v>
      </c>
      <c r="I1043" s="92" t="s">
        <v>8497</v>
      </c>
      <c r="J1043" s="92"/>
      <c r="K1043" s="92"/>
      <c r="L1043" s="92" t="s">
        <v>12</v>
      </c>
      <c r="M1043" s="92" t="s">
        <v>3556</v>
      </c>
      <c r="N1043" s="92" t="s">
        <v>1492</v>
      </c>
      <c r="O1043" s="92" t="s">
        <v>666</v>
      </c>
      <c r="P1043" s="92" t="s">
        <v>153</v>
      </c>
      <c r="Q1043" s="92" t="s">
        <v>8498</v>
      </c>
      <c r="R1043" s="92" t="s">
        <v>37</v>
      </c>
      <c r="S1043" s="92" t="s">
        <v>8499</v>
      </c>
      <c r="T1043" s="90" t="s">
        <v>41</v>
      </c>
      <c r="U1043" s="90" t="str">
        <f>VLOOKUP(I1043,'[1]Removal Report'!$G$2:$I$1306,2,0)</f>
        <v>21-Jan-2026</v>
      </c>
      <c r="V1043" s="90" t="str">
        <f>VLOOKUP(I1043,'[1]Removal Report'!$G$2:$I$1306,3,0)</f>
        <v>HUZAIFA.KHAN</v>
      </c>
    </row>
    <row r="1044" spans="1:22">
      <c r="A1044" s="92" t="s">
        <v>397</v>
      </c>
      <c r="B1044" s="92" t="s">
        <v>38</v>
      </c>
      <c r="C1044" s="92" t="s">
        <v>8500</v>
      </c>
      <c r="D1044" s="92" t="s">
        <v>767</v>
      </c>
      <c r="E1044" s="92" t="s">
        <v>8501</v>
      </c>
      <c r="F1044" s="92" t="s">
        <v>8502</v>
      </c>
      <c r="G1044" s="92" t="s">
        <v>18</v>
      </c>
      <c r="H1044" s="92" t="s">
        <v>8503</v>
      </c>
      <c r="I1044" s="92" t="s">
        <v>8504</v>
      </c>
      <c r="J1044" s="92"/>
      <c r="K1044" s="92"/>
      <c r="L1044" s="92" t="s">
        <v>5</v>
      </c>
      <c r="M1044" s="92" t="s">
        <v>8505</v>
      </c>
      <c r="N1044" s="92" t="s">
        <v>763</v>
      </c>
      <c r="O1044" s="92" t="s">
        <v>764</v>
      </c>
      <c r="P1044" s="92" t="s">
        <v>153</v>
      </c>
      <c r="Q1044" s="92" t="s">
        <v>8506</v>
      </c>
      <c r="R1044" s="92" t="s">
        <v>37</v>
      </c>
      <c r="S1044" s="92" t="s">
        <v>8507</v>
      </c>
      <c r="T1044" s="90" t="s">
        <v>41</v>
      </c>
      <c r="U1044" s="90" t="str">
        <f>VLOOKUP(I1044,'[1]Removal Report'!$G$2:$I$1306,2,0)</f>
        <v>20-Jan-2026</v>
      </c>
      <c r="V1044" s="90" t="str">
        <f>VLOOKUP(I1044,'[1]Removal Report'!$G$2:$I$1306,3,0)</f>
        <v>HUZAIFA.KHAN</v>
      </c>
    </row>
    <row r="1045" spans="1:22">
      <c r="A1045" s="92" t="s">
        <v>398</v>
      </c>
      <c r="B1045" s="92" t="s">
        <v>38</v>
      </c>
      <c r="C1045" s="92" t="s">
        <v>8508</v>
      </c>
      <c r="D1045" s="92" t="s">
        <v>682</v>
      </c>
      <c r="E1045" s="92" t="s">
        <v>636</v>
      </c>
      <c r="F1045" s="92" t="s">
        <v>8509</v>
      </c>
      <c r="G1045" s="92" t="s">
        <v>32</v>
      </c>
      <c r="H1045" s="92" t="s">
        <v>637</v>
      </c>
      <c r="I1045" s="92" t="s">
        <v>638</v>
      </c>
      <c r="J1045" s="92"/>
      <c r="K1045" s="92"/>
      <c r="L1045" s="92" t="s">
        <v>8</v>
      </c>
      <c r="M1045" s="92" t="s">
        <v>8510</v>
      </c>
      <c r="N1045" s="92" t="s">
        <v>1622</v>
      </c>
      <c r="O1045" s="92" t="s">
        <v>666</v>
      </c>
      <c r="P1045" s="92" t="s">
        <v>153</v>
      </c>
      <c r="Q1045" s="92" t="s">
        <v>8511</v>
      </c>
      <c r="R1045" s="92" t="s">
        <v>37</v>
      </c>
      <c r="S1045" s="92" t="s">
        <v>8512</v>
      </c>
      <c r="T1045" s="90" t="s">
        <v>41</v>
      </c>
      <c r="U1045" s="90" t="str">
        <f>VLOOKUP(I1045,'[1]Removal Report'!$G$2:$I$1306,2,0)</f>
        <v>15-Jan-2026</v>
      </c>
      <c r="V1045" s="90" t="str">
        <f>VLOOKUP(I1045,'[1]Removal Report'!$G$2:$I$1306,3,0)</f>
        <v>HUZAIFA.KHAN</v>
      </c>
    </row>
    <row r="1046" spans="1:22">
      <c r="A1046" s="92" t="s">
        <v>399</v>
      </c>
      <c r="B1046" s="92" t="s">
        <v>38</v>
      </c>
      <c r="C1046" s="92" t="s">
        <v>8513</v>
      </c>
      <c r="D1046" s="92" t="s">
        <v>659</v>
      </c>
      <c r="E1046" s="92" t="s">
        <v>8514</v>
      </c>
      <c r="F1046" s="92" t="s">
        <v>8515</v>
      </c>
      <c r="G1046" s="92" t="s">
        <v>4</v>
      </c>
      <c r="H1046" s="92" t="s">
        <v>8516</v>
      </c>
      <c r="I1046" s="92" t="s">
        <v>8517</v>
      </c>
      <c r="J1046" s="92"/>
      <c r="K1046" s="92"/>
      <c r="L1046" s="92" t="s">
        <v>12</v>
      </c>
      <c r="M1046" s="92" t="s">
        <v>7207</v>
      </c>
      <c r="N1046" s="92" t="s">
        <v>2436</v>
      </c>
      <c r="O1046" s="92" t="s">
        <v>1387</v>
      </c>
      <c r="P1046" s="92" t="s">
        <v>153</v>
      </c>
      <c r="Q1046" s="92" t="s">
        <v>8518</v>
      </c>
      <c r="R1046" s="92" t="s">
        <v>37</v>
      </c>
      <c r="S1046" s="92" t="s">
        <v>8519</v>
      </c>
      <c r="T1046" s="90" t="s">
        <v>41</v>
      </c>
      <c r="U1046" s="90" t="str">
        <f>VLOOKUP(I1046,'[1]Removal Report'!$G$2:$I$1306,2,0)</f>
        <v>23-Jan-2026</v>
      </c>
      <c r="V1046" s="90" t="str">
        <f>VLOOKUP(I1046,'[1]Removal Report'!$G$2:$I$1306,3,0)</f>
        <v>HUZAIFA.KHAN</v>
      </c>
    </row>
    <row r="1047" spans="1:22">
      <c r="A1047" s="92" t="s">
        <v>400</v>
      </c>
      <c r="B1047" s="92" t="s">
        <v>38</v>
      </c>
      <c r="C1047" s="92" t="s">
        <v>8520</v>
      </c>
      <c r="D1047" s="92" t="s">
        <v>855</v>
      </c>
      <c r="E1047" s="92" t="s">
        <v>639</v>
      </c>
      <c r="F1047" s="92" t="s">
        <v>8521</v>
      </c>
      <c r="G1047" s="92" t="s">
        <v>4</v>
      </c>
      <c r="H1047" s="92" t="s">
        <v>640</v>
      </c>
      <c r="I1047" s="92" t="s">
        <v>8522</v>
      </c>
      <c r="J1047" s="92"/>
      <c r="K1047" s="92"/>
      <c r="L1047" s="92" t="s">
        <v>12</v>
      </c>
      <c r="M1047" s="92" t="s">
        <v>8523</v>
      </c>
      <c r="N1047" s="92" t="s">
        <v>1887</v>
      </c>
      <c r="O1047" s="92" t="s">
        <v>733</v>
      </c>
      <c r="P1047" s="92" t="s">
        <v>153</v>
      </c>
      <c r="Q1047" s="92" t="s">
        <v>8524</v>
      </c>
      <c r="R1047" s="92" t="s">
        <v>37</v>
      </c>
      <c r="S1047" s="92" t="s">
        <v>8525</v>
      </c>
      <c r="T1047" s="90" t="s">
        <v>41</v>
      </c>
      <c r="U1047" s="90" t="str">
        <f>VLOOKUP(I1047,'[1]Removal Report'!$G$2:$I$1306,2,0)</f>
        <v>10-Jan-2026</v>
      </c>
      <c r="V1047" s="90" t="str">
        <f>VLOOKUP(I1047,'[1]Removal Report'!$G$2:$I$1306,3,0)</f>
        <v>HUZAIFA.KHAN</v>
      </c>
    </row>
    <row r="1048" spans="1:22">
      <c r="A1048" s="92" t="s">
        <v>402</v>
      </c>
      <c r="B1048" s="92" t="s">
        <v>38</v>
      </c>
      <c r="C1048" s="92" t="s">
        <v>8526</v>
      </c>
      <c r="D1048" s="92" t="s">
        <v>659</v>
      </c>
      <c r="E1048" s="92" t="s">
        <v>8527</v>
      </c>
      <c r="F1048" s="92" t="s">
        <v>8528</v>
      </c>
      <c r="G1048" s="92" t="s">
        <v>4</v>
      </c>
      <c r="H1048" s="92" t="s">
        <v>8529</v>
      </c>
      <c r="I1048" s="92" t="s">
        <v>8527</v>
      </c>
      <c r="J1048" s="92"/>
      <c r="K1048" s="92"/>
      <c r="L1048" s="92" t="s">
        <v>12</v>
      </c>
      <c r="M1048" s="92" t="s">
        <v>1353</v>
      </c>
      <c r="N1048" s="92" t="s">
        <v>1223</v>
      </c>
      <c r="O1048" s="92" t="s">
        <v>666</v>
      </c>
      <c r="P1048" s="92" t="s">
        <v>153</v>
      </c>
      <c r="Q1048" s="92" t="s">
        <v>8530</v>
      </c>
      <c r="R1048" s="92" t="s">
        <v>37</v>
      </c>
      <c r="S1048" s="92" t="s">
        <v>8531</v>
      </c>
      <c r="T1048" s="90" t="s">
        <v>41</v>
      </c>
      <c r="U1048" s="90" t="str">
        <f>VLOOKUP(I1048,'[1]Removal Report'!$G$2:$I$1306,2,0)</f>
        <v>10-Jan-2026</v>
      </c>
      <c r="V1048" s="90" t="str">
        <f>VLOOKUP(I1048,'[1]Removal Report'!$G$2:$I$1306,3,0)</f>
        <v>HUZAIFA.KHAN</v>
      </c>
    </row>
    <row r="1049" spans="1:22">
      <c r="A1049" s="92" t="s">
        <v>403</v>
      </c>
      <c r="B1049" s="92" t="s">
        <v>38</v>
      </c>
      <c r="C1049" s="92" t="s">
        <v>8532</v>
      </c>
      <c r="D1049" s="92" t="s">
        <v>659</v>
      </c>
      <c r="E1049" s="92" t="s">
        <v>8533</v>
      </c>
      <c r="F1049" s="92" t="s">
        <v>101</v>
      </c>
      <c r="G1049" s="92" t="s">
        <v>22</v>
      </c>
      <c r="H1049" s="92" t="s">
        <v>8534</v>
      </c>
      <c r="I1049" s="92" t="s">
        <v>8535</v>
      </c>
      <c r="J1049" s="92"/>
      <c r="K1049" s="92"/>
      <c r="L1049" s="92" t="s">
        <v>12</v>
      </c>
      <c r="M1049" s="92" t="s">
        <v>8536</v>
      </c>
      <c r="N1049" s="92" t="s">
        <v>690</v>
      </c>
      <c r="O1049" s="92" t="s">
        <v>691</v>
      </c>
      <c r="P1049" s="92" t="s">
        <v>153</v>
      </c>
      <c r="Q1049" s="92" t="s">
        <v>8537</v>
      </c>
      <c r="R1049" s="92" t="s">
        <v>37</v>
      </c>
      <c r="S1049" s="92" t="s">
        <v>8538</v>
      </c>
      <c r="T1049" s="90" t="s">
        <v>41</v>
      </c>
      <c r="U1049" s="90" t="str">
        <f>VLOOKUP(I1049,'[1]Removal Report'!$G$2:$I$1306,2,0)</f>
        <v>14-Jan-2026</v>
      </c>
      <c r="V1049" s="90" t="str">
        <f>VLOOKUP(I1049,'[1]Removal Report'!$G$2:$I$1306,3,0)</f>
        <v>HUZAIFA.KHAN</v>
      </c>
    </row>
    <row r="1050" spans="1:22">
      <c r="A1050" s="92" t="s">
        <v>404</v>
      </c>
      <c r="B1050" s="92" t="s">
        <v>38</v>
      </c>
      <c r="C1050" s="92" t="s">
        <v>8539</v>
      </c>
      <c r="D1050" s="92" t="s">
        <v>671</v>
      </c>
      <c r="E1050" s="92" t="s">
        <v>8540</v>
      </c>
      <c r="F1050" s="92" t="s">
        <v>8541</v>
      </c>
      <c r="G1050" s="92" t="s">
        <v>7</v>
      </c>
      <c r="H1050" s="92" t="s">
        <v>8542</v>
      </c>
      <c r="I1050" s="92" t="s">
        <v>8543</v>
      </c>
      <c r="J1050" s="92"/>
      <c r="K1050" s="92"/>
      <c r="L1050" s="92" t="s">
        <v>8</v>
      </c>
      <c r="M1050" s="92" t="s">
        <v>8544</v>
      </c>
      <c r="N1050" s="92" t="s">
        <v>1232</v>
      </c>
      <c r="O1050" s="92" t="s">
        <v>666</v>
      </c>
      <c r="P1050" s="92" t="s">
        <v>153</v>
      </c>
      <c r="Q1050" s="92" t="s">
        <v>8545</v>
      </c>
      <c r="R1050" s="92" t="s">
        <v>37</v>
      </c>
      <c r="S1050" s="92" t="s">
        <v>8546</v>
      </c>
      <c r="T1050" s="90" t="s">
        <v>41</v>
      </c>
      <c r="U1050" s="90" t="str">
        <f>VLOOKUP(I1050,'[1]Removal Report'!$G$2:$I$1306,2,0)</f>
        <v>16-Jan-2026</v>
      </c>
      <c r="V1050" s="90" t="str">
        <f>VLOOKUP(I1050,'[1]Removal Report'!$G$2:$I$1306,3,0)</f>
        <v>HUZAIFA.KHAN</v>
      </c>
    </row>
    <row r="1051" spans="1:22">
      <c r="A1051" s="92" t="s">
        <v>405</v>
      </c>
      <c r="B1051" s="92" t="s">
        <v>38</v>
      </c>
      <c r="C1051" s="92" t="s">
        <v>8547</v>
      </c>
      <c r="D1051" s="92" t="s">
        <v>1311</v>
      </c>
      <c r="E1051" s="92" t="s">
        <v>8548</v>
      </c>
      <c r="F1051" s="92" t="s">
        <v>8549</v>
      </c>
      <c r="G1051" s="92" t="s">
        <v>10</v>
      </c>
      <c r="H1051" s="92" t="s">
        <v>8550</v>
      </c>
      <c r="I1051" s="92" t="s">
        <v>8551</v>
      </c>
      <c r="J1051" s="92"/>
      <c r="K1051" s="92"/>
      <c r="L1051" s="92" t="s">
        <v>12</v>
      </c>
      <c r="M1051" s="92" t="s">
        <v>3556</v>
      </c>
      <c r="N1051" s="92" t="s">
        <v>862</v>
      </c>
      <c r="O1051" s="92" t="s">
        <v>813</v>
      </c>
      <c r="P1051" s="92" t="s">
        <v>153</v>
      </c>
      <c r="Q1051" s="92" t="s">
        <v>8552</v>
      </c>
      <c r="R1051" s="92" t="s">
        <v>37</v>
      </c>
      <c r="S1051" s="92" t="s">
        <v>8553</v>
      </c>
      <c r="T1051" s="90" t="s">
        <v>41</v>
      </c>
      <c r="U1051" s="90" t="str">
        <f>VLOOKUP(I1051,'[1]Removal Report'!$G$2:$I$1306,2,0)</f>
        <v>13-Jan-2026</v>
      </c>
      <c r="V1051" s="90" t="str">
        <f>VLOOKUP(I1051,'[1]Removal Report'!$G$2:$I$1306,3,0)</f>
        <v>HUZAIFA.KHAN</v>
      </c>
    </row>
    <row r="1052" spans="1:22">
      <c r="A1052" s="92" t="s">
        <v>406</v>
      </c>
      <c r="B1052" s="92" t="s">
        <v>38</v>
      </c>
      <c r="C1052" s="92" t="s">
        <v>8554</v>
      </c>
      <c r="D1052" s="92" t="s">
        <v>855</v>
      </c>
      <c r="E1052" s="92" t="s">
        <v>8555</v>
      </c>
      <c r="F1052" s="92" t="s">
        <v>8556</v>
      </c>
      <c r="G1052" s="92" t="s">
        <v>7</v>
      </c>
      <c r="H1052" s="92" t="s">
        <v>8557</v>
      </c>
      <c r="I1052" s="92" t="s">
        <v>8558</v>
      </c>
      <c r="J1052" s="92"/>
      <c r="K1052" s="92"/>
      <c r="L1052" s="92" t="s">
        <v>8</v>
      </c>
      <c r="M1052" s="92" t="s">
        <v>8559</v>
      </c>
      <c r="N1052" s="92" t="s">
        <v>1984</v>
      </c>
      <c r="O1052" s="92" t="s">
        <v>666</v>
      </c>
      <c r="P1052" s="92" t="s">
        <v>153</v>
      </c>
      <c r="Q1052" s="92" t="s">
        <v>8560</v>
      </c>
      <c r="R1052" s="92" t="s">
        <v>37</v>
      </c>
      <c r="S1052" s="92" t="s">
        <v>8561</v>
      </c>
      <c r="T1052" s="90" t="s">
        <v>41</v>
      </c>
      <c r="U1052" s="90" t="str">
        <f>VLOOKUP(I1052,'[1]Removal Report'!$G$2:$I$1306,2,0)</f>
        <v>27-Jan-2026</v>
      </c>
      <c r="V1052" s="90" t="str">
        <f>VLOOKUP(I1052,'[1]Removal Report'!$G$2:$I$1306,3,0)</f>
        <v>HUZAIFA.KHAN</v>
      </c>
    </row>
    <row r="1053" spans="1:22">
      <c r="A1053" s="92" t="s">
        <v>407</v>
      </c>
      <c r="B1053" s="92" t="s">
        <v>38</v>
      </c>
      <c r="C1053" s="92" t="s">
        <v>8562</v>
      </c>
      <c r="D1053" s="92" t="s">
        <v>682</v>
      </c>
      <c r="E1053" s="92" t="s">
        <v>8563</v>
      </c>
      <c r="F1053" s="92" t="s">
        <v>8564</v>
      </c>
      <c r="G1053" s="92" t="s">
        <v>4</v>
      </c>
      <c r="H1053" s="92" t="s">
        <v>8565</v>
      </c>
      <c r="I1053" s="92" t="s">
        <v>8566</v>
      </c>
      <c r="J1053" s="92"/>
      <c r="K1053" s="92"/>
      <c r="L1053" s="92" t="s">
        <v>12</v>
      </c>
      <c r="M1053" s="92" t="s">
        <v>8567</v>
      </c>
      <c r="N1053" s="92" t="s">
        <v>1984</v>
      </c>
      <c r="O1053" s="92" t="s">
        <v>666</v>
      </c>
      <c r="P1053" s="92" t="s">
        <v>153</v>
      </c>
      <c r="Q1053" s="92" t="s">
        <v>8568</v>
      </c>
      <c r="R1053" s="92" t="s">
        <v>37</v>
      </c>
      <c r="S1053" s="92" t="s">
        <v>8569</v>
      </c>
      <c r="T1053" s="90" t="s">
        <v>41</v>
      </c>
      <c r="U1053" s="90" t="str">
        <f>VLOOKUP(I1053,'[1]Removal Report'!$G$2:$I$1306,2,0)</f>
        <v>17-Jan-2026</v>
      </c>
      <c r="V1053" s="90" t="str">
        <f>VLOOKUP(I1053,'[1]Removal Report'!$G$2:$I$1306,3,0)</f>
        <v>HUZAIFA.KHAN</v>
      </c>
    </row>
    <row r="1054" spans="1:22">
      <c r="A1054" s="92" t="s">
        <v>408</v>
      </c>
      <c r="B1054" s="92" t="s">
        <v>38</v>
      </c>
      <c r="C1054" s="92" t="s">
        <v>8570</v>
      </c>
      <c r="D1054" s="92" t="s">
        <v>671</v>
      </c>
      <c r="E1054" s="92" t="s">
        <v>8571</v>
      </c>
      <c r="F1054" s="92" t="s">
        <v>2830</v>
      </c>
      <c r="G1054" s="92" t="s">
        <v>10</v>
      </c>
      <c r="H1054" s="92" t="s">
        <v>8572</v>
      </c>
      <c r="I1054" s="92" t="s">
        <v>8573</v>
      </c>
      <c r="J1054" s="92"/>
      <c r="K1054" s="92"/>
      <c r="L1054" s="92" t="s">
        <v>12</v>
      </c>
      <c r="M1054" s="92" t="s">
        <v>8574</v>
      </c>
      <c r="N1054" s="92" t="s">
        <v>3268</v>
      </c>
      <c r="O1054" s="92" t="s">
        <v>764</v>
      </c>
      <c r="P1054" s="92" t="s">
        <v>153</v>
      </c>
      <c r="Q1054" s="92" t="s">
        <v>8575</v>
      </c>
      <c r="R1054" s="92" t="s">
        <v>35</v>
      </c>
      <c r="S1054" s="92" t="s">
        <v>8576</v>
      </c>
      <c r="T1054" s="90" t="s">
        <v>41</v>
      </c>
      <c r="U1054" s="90" t="str">
        <f>VLOOKUP(I1054,'[1]Removal Report'!$G$2:$I$1306,2,0)</f>
        <v>2-Jan-2026</v>
      </c>
      <c r="V1054" s="90" t="str">
        <f>VLOOKUP(I1054,'[1]Removal Report'!$G$2:$I$1306,3,0)</f>
        <v>FARJAD.MANZOOR</v>
      </c>
    </row>
    <row r="1055" spans="1:22">
      <c r="A1055" s="92" t="s">
        <v>409</v>
      </c>
      <c r="B1055" s="92" t="s">
        <v>38</v>
      </c>
      <c r="C1055" s="92" t="s">
        <v>8577</v>
      </c>
      <c r="D1055" s="92" t="s">
        <v>682</v>
      </c>
      <c r="E1055" s="92" t="s">
        <v>8578</v>
      </c>
      <c r="F1055" s="92" t="s">
        <v>8579</v>
      </c>
      <c r="G1055" s="92" t="s">
        <v>18</v>
      </c>
      <c r="H1055" s="92" t="s">
        <v>8580</v>
      </c>
      <c r="I1055" s="92" t="s">
        <v>8581</v>
      </c>
      <c r="J1055" s="92"/>
      <c r="K1055" s="92"/>
      <c r="L1055" s="92" t="s">
        <v>8</v>
      </c>
      <c r="M1055" s="92" t="s">
        <v>8582</v>
      </c>
      <c r="N1055" s="92" t="s">
        <v>690</v>
      </c>
      <c r="O1055" s="92" t="s">
        <v>691</v>
      </c>
      <c r="P1055" s="92" t="s">
        <v>153</v>
      </c>
      <c r="Q1055" s="92" t="s">
        <v>8583</v>
      </c>
      <c r="R1055" s="92" t="s">
        <v>35</v>
      </c>
      <c r="S1055" s="92" t="s">
        <v>8584</v>
      </c>
      <c r="T1055" s="90" t="s">
        <v>41</v>
      </c>
      <c r="U1055" s="90" t="str">
        <f>VLOOKUP(I1055,'[1]Removal Report'!$G$2:$I$1306,2,0)</f>
        <v>14-Jan-2026</v>
      </c>
      <c r="V1055" s="90" t="str">
        <f>VLOOKUP(I1055,'[1]Removal Report'!$G$2:$I$1306,3,0)</f>
        <v>FARJAD.MANZOOR</v>
      </c>
    </row>
    <row r="1056" spans="1:22">
      <c r="A1056" s="92" t="s">
        <v>410</v>
      </c>
      <c r="B1056" s="92" t="s">
        <v>38</v>
      </c>
      <c r="C1056" s="92" t="s">
        <v>8585</v>
      </c>
      <c r="D1056" s="92" t="s">
        <v>659</v>
      </c>
      <c r="E1056" s="92" t="s">
        <v>8586</v>
      </c>
      <c r="F1056" s="92" t="s">
        <v>1810</v>
      </c>
      <c r="G1056" s="92" t="s">
        <v>18</v>
      </c>
      <c r="H1056" s="92" t="s">
        <v>8587</v>
      </c>
      <c r="I1056" s="92" t="s">
        <v>8588</v>
      </c>
      <c r="J1056" s="92"/>
      <c r="K1056" s="92"/>
      <c r="L1056" s="92" t="s">
        <v>12</v>
      </c>
      <c r="M1056" s="92" t="s">
        <v>1813</v>
      </c>
      <c r="N1056" s="92" t="s">
        <v>793</v>
      </c>
      <c r="O1056" s="92" t="s">
        <v>794</v>
      </c>
      <c r="P1056" s="92" t="s">
        <v>153</v>
      </c>
      <c r="Q1056" s="92" t="s">
        <v>8589</v>
      </c>
      <c r="R1056" s="92" t="s">
        <v>35</v>
      </c>
      <c r="S1056" s="92" t="s">
        <v>8590</v>
      </c>
      <c r="T1056" s="90" t="s">
        <v>41</v>
      </c>
      <c r="U1056" s="90" t="str">
        <f>VLOOKUP(I1056,'[1]Removal Report'!$G$2:$I$1306,2,0)</f>
        <v>5-Jan-2026</v>
      </c>
      <c r="V1056" s="90" t="str">
        <f>VLOOKUP(I1056,'[1]Removal Report'!$G$2:$I$1306,3,0)</f>
        <v>FARJAD.MANZOOR</v>
      </c>
    </row>
    <row r="1057" spans="1:22">
      <c r="A1057" s="92" t="s">
        <v>411</v>
      </c>
      <c r="B1057" s="92" t="s">
        <v>38</v>
      </c>
      <c r="C1057" s="92" t="s">
        <v>8591</v>
      </c>
      <c r="D1057" s="92" t="s">
        <v>671</v>
      </c>
      <c r="E1057" s="92" t="s">
        <v>8592</v>
      </c>
      <c r="F1057" s="92" t="s">
        <v>3339</v>
      </c>
      <c r="G1057" s="92" t="s">
        <v>10</v>
      </c>
      <c r="H1057" s="92" t="s">
        <v>8593</v>
      </c>
      <c r="I1057" s="92" t="s">
        <v>8594</v>
      </c>
      <c r="J1057" s="92"/>
      <c r="K1057" s="92"/>
      <c r="L1057" s="92" t="s">
        <v>8</v>
      </c>
      <c r="M1057" s="92" t="s">
        <v>8595</v>
      </c>
      <c r="N1057" s="92" t="s">
        <v>732</v>
      </c>
      <c r="O1057" s="92" t="s">
        <v>733</v>
      </c>
      <c r="P1057" s="92" t="s">
        <v>153</v>
      </c>
      <c r="Q1057" s="92" t="s">
        <v>8596</v>
      </c>
      <c r="R1057" s="92" t="s">
        <v>35</v>
      </c>
      <c r="S1057" s="92" t="s">
        <v>8597</v>
      </c>
      <c r="T1057" s="90" t="s">
        <v>41</v>
      </c>
      <c r="U1057" s="90" t="str">
        <f>VLOOKUP(I1057,'[1]Removal Report'!$G$2:$I$1306,2,0)</f>
        <v>6-Jan-2026</v>
      </c>
      <c r="V1057" s="90" t="str">
        <f>VLOOKUP(I1057,'[1]Removal Report'!$G$2:$I$1306,3,0)</f>
        <v>FARJAD.MANZOOR</v>
      </c>
    </row>
    <row r="1058" spans="1:22">
      <c r="A1058" s="92" t="s">
        <v>412</v>
      </c>
      <c r="B1058" s="92" t="s">
        <v>38</v>
      </c>
      <c r="C1058" s="92" t="s">
        <v>8598</v>
      </c>
      <c r="D1058" s="92" t="s">
        <v>659</v>
      </c>
      <c r="E1058" s="92" t="s">
        <v>8599</v>
      </c>
      <c r="F1058" s="92" t="s">
        <v>8600</v>
      </c>
      <c r="G1058" s="92" t="s">
        <v>7</v>
      </c>
      <c r="H1058" s="92" t="s">
        <v>8601</v>
      </c>
      <c r="I1058" s="92" t="s">
        <v>8602</v>
      </c>
      <c r="J1058" s="92"/>
      <c r="K1058" s="92"/>
      <c r="L1058" s="92" t="s">
        <v>12</v>
      </c>
      <c r="M1058" s="92" t="s">
        <v>3001</v>
      </c>
      <c r="N1058" s="92" t="s">
        <v>1984</v>
      </c>
      <c r="O1058" s="92" t="s">
        <v>666</v>
      </c>
      <c r="P1058" s="92" t="s">
        <v>153</v>
      </c>
      <c r="Q1058" s="92" t="s">
        <v>8603</v>
      </c>
      <c r="R1058" s="92" t="s">
        <v>35</v>
      </c>
      <c r="S1058" s="92" t="s">
        <v>8604</v>
      </c>
      <c r="T1058" s="90" t="s">
        <v>41</v>
      </c>
      <c r="U1058" s="90" t="str">
        <f>VLOOKUP(I1058,'[1]Removal Report'!$G$2:$I$1306,2,0)</f>
        <v>14-Jan-2026</v>
      </c>
      <c r="V1058" s="90" t="str">
        <f>VLOOKUP(I1058,'[1]Removal Report'!$G$2:$I$1306,3,0)</f>
        <v>FARJAD.MANZOOR</v>
      </c>
    </row>
    <row r="1059" spans="1:22">
      <c r="A1059" s="92" t="s">
        <v>414</v>
      </c>
      <c r="B1059" s="92" t="s">
        <v>38</v>
      </c>
      <c r="C1059" s="92" t="s">
        <v>8605</v>
      </c>
      <c r="D1059" s="92" t="s">
        <v>659</v>
      </c>
      <c r="E1059" s="92" t="s">
        <v>8606</v>
      </c>
      <c r="F1059" s="92" t="s">
        <v>1059</v>
      </c>
      <c r="G1059" s="92" t="s">
        <v>209</v>
      </c>
      <c r="H1059" s="92" t="s">
        <v>8607</v>
      </c>
      <c r="I1059" s="92" t="s">
        <v>8608</v>
      </c>
      <c r="J1059" s="92"/>
      <c r="K1059" s="92"/>
      <c r="L1059" s="92" t="s">
        <v>12</v>
      </c>
      <c r="M1059" s="92" t="s">
        <v>1121</v>
      </c>
      <c r="N1059" s="92" t="s">
        <v>1064</v>
      </c>
      <c r="O1059" s="92" t="s">
        <v>691</v>
      </c>
      <c r="P1059" s="92" t="s">
        <v>153</v>
      </c>
      <c r="Q1059" s="92" t="s">
        <v>8609</v>
      </c>
      <c r="R1059" s="92" t="s">
        <v>35</v>
      </c>
      <c r="S1059" s="92" t="s">
        <v>8610</v>
      </c>
      <c r="T1059" s="90" t="s">
        <v>41</v>
      </c>
      <c r="U1059" s="90" t="str">
        <f>VLOOKUP(I1059,'[1]Removal Report'!$G$2:$I$1306,2,0)</f>
        <v>14-Jan-2026</v>
      </c>
      <c r="V1059" s="90" t="str">
        <f>VLOOKUP(I1059,'[1]Removal Report'!$G$2:$I$1306,3,0)</f>
        <v>FARJAD.MANZOOR</v>
      </c>
    </row>
    <row r="1060" spans="1:22">
      <c r="A1060" s="92" t="s">
        <v>415</v>
      </c>
      <c r="B1060" s="92" t="s">
        <v>38</v>
      </c>
      <c r="C1060" s="92" t="s">
        <v>8611</v>
      </c>
      <c r="D1060" s="92" t="s">
        <v>767</v>
      </c>
      <c r="E1060" s="92" t="s">
        <v>8612</v>
      </c>
      <c r="F1060" s="92" t="s">
        <v>8613</v>
      </c>
      <c r="G1060" s="92" t="s">
        <v>18</v>
      </c>
      <c r="H1060" s="92" t="s">
        <v>8614</v>
      </c>
      <c r="I1060" s="92" t="s">
        <v>8615</v>
      </c>
      <c r="J1060" s="92"/>
      <c r="K1060" s="92"/>
      <c r="L1060" s="92" t="s">
        <v>12</v>
      </c>
      <c r="M1060" s="92" t="s">
        <v>187</v>
      </c>
      <c r="N1060" s="92" t="s">
        <v>4627</v>
      </c>
      <c r="O1060" s="92" t="s">
        <v>4568</v>
      </c>
      <c r="P1060" s="92" t="s">
        <v>153</v>
      </c>
      <c r="Q1060" s="92" t="s">
        <v>8616</v>
      </c>
      <c r="R1060" s="92" t="s">
        <v>35</v>
      </c>
      <c r="S1060" s="92" t="s">
        <v>8617</v>
      </c>
      <c r="T1060" s="90" t="s">
        <v>41</v>
      </c>
      <c r="U1060" s="90" t="str">
        <f>VLOOKUP(I1060,'[1]Removal Report'!$G$2:$I$1306,2,0)</f>
        <v>14-Jan-2026</v>
      </c>
      <c r="V1060" s="90" t="str">
        <f>VLOOKUP(I1060,'[1]Removal Report'!$G$2:$I$1306,3,0)</f>
        <v>FARJAD.MANZOOR</v>
      </c>
    </row>
    <row r="1061" spans="1:22">
      <c r="A1061" s="92" t="s">
        <v>417</v>
      </c>
      <c r="B1061" s="92" t="s">
        <v>38</v>
      </c>
      <c r="C1061" s="92" t="s">
        <v>8618</v>
      </c>
      <c r="D1061" s="92" t="s">
        <v>767</v>
      </c>
      <c r="E1061" s="92" t="s">
        <v>8619</v>
      </c>
      <c r="F1061" s="92" t="s">
        <v>223</v>
      </c>
      <c r="G1061" s="92" t="s">
        <v>4</v>
      </c>
      <c r="H1061" s="92" t="s">
        <v>8620</v>
      </c>
      <c r="I1061" s="92" t="s">
        <v>8621</v>
      </c>
      <c r="J1061" s="92"/>
      <c r="K1061" s="92"/>
      <c r="L1061" s="92" t="s">
        <v>12</v>
      </c>
      <c r="M1061" s="92" t="s">
        <v>8622</v>
      </c>
      <c r="N1061" s="92" t="s">
        <v>3003</v>
      </c>
      <c r="O1061" s="92" t="s">
        <v>666</v>
      </c>
      <c r="P1061" s="92" t="s">
        <v>153</v>
      </c>
      <c r="Q1061" s="92" t="s">
        <v>8623</v>
      </c>
      <c r="R1061" s="92" t="s">
        <v>35</v>
      </c>
      <c r="S1061" s="92" t="s">
        <v>8624</v>
      </c>
      <c r="T1061" s="90" t="s">
        <v>41</v>
      </c>
      <c r="U1061" s="90" t="str">
        <f>VLOOKUP(I1061,'[1]Removal Report'!$G$2:$I$1306,2,0)</f>
        <v>11-Jan-2026</v>
      </c>
      <c r="V1061" s="90" t="str">
        <f>VLOOKUP(I1061,'[1]Removal Report'!$G$2:$I$1306,3,0)</f>
        <v>FARJAD.MANZOOR</v>
      </c>
    </row>
    <row r="1062" spans="1:22">
      <c r="A1062" s="92" t="s">
        <v>418</v>
      </c>
      <c r="B1062" s="92" t="s">
        <v>38</v>
      </c>
      <c r="C1062" s="92" t="s">
        <v>8625</v>
      </c>
      <c r="D1062" s="92" t="s">
        <v>767</v>
      </c>
      <c r="E1062" s="92" t="s">
        <v>8626</v>
      </c>
      <c r="F1062" s="92" t="s">
        <v>8627</v>
      </c>
      <c r="G1062" s="92" t="s">
        <v>4</v>
      </c>
      <c r="H1062" s="92" t="s">
        <v>8628</v>
      </c>
      <c r="I1062" s="92" t="s">
        <v>8629</v>
      </c>
      <c r="J1062" s="92"/>
      <c r="K1062" s="92"/>
      <c r="L1062" s="92" t="s">
        <v>12</v>
      </c>
      <c r="M1062" s="92" t="s">
        <v>8630</v>
      </c>
      <c r="N1062" s="92" t="s">
        <v>665</v>
      </c>
      <c r="O1062" s="92" t="s">
        <v>666</v>
      </c>
      <c r="P1062" s="92" t="s">
        <v>153</v>
      </c>
      <c r="Q1062" s="92" t="s">
        <v>8631</v>
      </c>
      <c r="R1062" s="92" t="s">
        <v>35</v>
      </c>
      <c r="S1062" s="92" t="s">
        <v>8632</v>
      </c>
      <c r="T1062" s="90" t="s">
        <v>41</v>
      </c>
      <c r="U1062" s="90" t="str">
        <f>VLOOKUP(I1062,'[1]Removal Report'!$G$2:$I$1306,2,0)</f>
        <v>16-Jan-2026</v>
      </c>
      <c r="V1062" s="90" t="str">
        <f>VLOOKUP(I1062,'[1]Removal Report'!$G$2:$I$1306,3,0)</f>
        <v>FARJAD.MANZOOR</v>
      </c>
    </row>
    <row r="1063" spans="1:22">
      <c r="A1063" s="92" t="s">
        <v>419</v>
      </c>
      <c r="B1063" s="92" t="s">
        <v>38</v>
      </c>
      <c r="C1063" s="92" t="s">
        <v>8633</v>
      </c>
      <c r="D1063" s="92" t="s">
        <v>1263</v>
      </c>
      <c r="E1063" s="92" t="s">
        <v>8634</v>
      </c>
      <c r="F1063" s="92" t="s">
        <v>8635</v>
      </c>
      <c r="G1063" s="92" t="s">
        <v>10</v>
      </c>
      <c r="H1063" s="92" t="s">
        <v>8636</v>
      </c>
      <c r="I1063" s="92" t="s">
        <v>8637</v>
      </c>
      <c r="J1063" s="92"/>
      <c r="K1063" s="92"/>
      <c r="L1063" s="92" t="s">
        <v>12</v>
      </c>
      <c r="M1063" s="92" t="s">
        <v>1155</v>
      </c>
      <c r="N1063" s="92" t="s">
        <v>3003</v>
      </c>
      <c r="O1063" s="92" t="s">
        <v>666</v>
      </c>
      <c r="P1063" s="92" t="s">
        <v>153</v>
      </c>
      <c r="Q1063" s="92" t="s">
        <v>8638</v>
      </c>
      <c r="R1063" s="92" t="s">
        <v>35</v>
      </c>
      <c r="S1063" s="92" t="s">
        <v>8639</v>
      </c>
      <c r="T1063" s="90" t="s">
        <v>41</v>
      </c>
      <c r="U1063" s="90" t="str">
        <f>VLOOKUP(I1063,'[1]Removal Report'!$G$2:$I$1306,2,0)</f>
        <v>27-Jan-2026</v>
      </c>
      <c r="V1063" s="90" t="str">
        <f>VLOOKUP(I1063,'[1]Removal Report'!$G$2:$I$1306,3,0)</f>
        <v>FARJAD.MANZOOR</v>
      </c>
    </row>
    <row r="1064" spans="1:22">
      <c r="A1064" s="92" t="s">
        <v>420</v>
      </c>
      <c r="B1064" s="92" t="s">
        <v>38</v>
      </c>
      <c r="C1064" s="92" t="s">
        <v>8640</v>
      </c>
      <c r="D1064" s="92" t="s">
        <v>767</v>
      </c>
      <c r="E1064" s="92" t="s">
        <v>8641</v>
      </c>
      <c r="F1064" s="92" t="s">
        <v>8642</v>
      </c>
      <c r="G1064" s="92" t="s">
        <v>4</v>
      </c>
      <c r="H1064" s="92" t="s">
        <v>8643</v>
      </c>
      <c r="I1064" s="92" t="s">
        <v>8644</v>
      </c>
      <c r="J1064" s="92"/>
      <c r="K1064" s="92"/>
      <c r="L1064" s="92" t="s">
        <v>12</v>
      </c>
      <c r="M1064" s="92" t="s">
        <v>8645</v>
      </c>
      <c r="N1064" s="92" t="s">
        <v>3003</v>
      </c>
      <c r="O1064" s="92" t="s">
        <v>666</v>
      </c>
      <c r="P1064" s="92" t="s">
        <v>153</v>
      </c>
      <c r="Q1064" s="92" t="s">
        <v>8646</v>
      </c>
      <c r="R1064" s="92" t="s">
        <v>35</v>
      </c>
      <c r="S1064" s="92" t="s">
        <v>8647</v>
      </c>
      <c r="T1064" s="90" t="s">
        <v>41</v>
      </c>
      <c r="U1064" s="90" t="str">
        <f>VLOOKUP(I1064,'[1]Removal Report'!$G$2:$I$1306,2,0)</f>
        <v>19-Jan-2026</v>
      </c>
      <c r="V1064" s="90" t="str">
        <f>VLOOKUP(I1064,'[1]Removal Report'!$G$2:$I$1306,3,0)</f>
        <v>FARJAD.MANZOOR</v>
      </c>
    </row>
    <row r="1065" spans="1:22">
      <c r="A1065" s="92" t="s">
        <v>421</v>
      </c>
      <c r="B1065" s="92" t="s">
        <v>38</v>
      </c>
      <c r="C1065" s="92" t="s">
        <v>8648</v>
      </c>
      <c r="D1065" s="92" t="s">
        <v>682</v>
      </c>
      <c r="E1065" s="92" t="s">
        <v>8649</v>
      </c>
      <c r="F1065" s="92" t="s">
        <v>8650</v>
      </c>
      <c r="G1065" s="92" t="s">
        <v>10</v>
      </c>
      <c r="H1065" s="92" t="s">
        <v>8651</v>
      </c>
      <c r="I1065" s="92" t="s">
        <v>8652</v>
      </c>
      <c r="J1065" s="92"/>
      <c r="K1065" s="92"/>
      <c r="L1065" s="92" t="s">
        <v>12</v>
      </c>
      <c r="M1065" s="92" t="s">
        <v>8653</v>
      </c>
      <c r="N1065" s="92" t="s">
        <v>1176</v>
      </c>
      <c r="O1065" s="92" t="s">
        <v>733</v>
      </c>
      <c r="P1065" s="92" t="s">
        <v>153</v>
      </c>
      <c r="Q1065" s="92" t="s">
        <v>8654</v>
      </c>
      <c r="R1065" s="92" t="s">
        <v>35</v>
      </c>
      <c r="S1065" s="92" t="s">
        <v>8655</v>
      </c>
      <c r="T1065" s="90" t="s">
        <v>41</v>
      </c>
      <c r="U1065" s="90" t="str">
        <f>VLOOKUP(I1065,'[1]Removal Report'!$G$2:$I$1306,2,0)</f>
        <v>7-Jan-2026</v>
      </c>
      <c r="V1065" s="90" t="str">
        <f>VLOOKUP(I1065,'[1]Removal Report'!$G$2:$I$1306,3,0)</f>
        <v>FARJAD.MANZOOR</v>
      </c>
    </row>
    <row r="1066" spans="1:22">
      <c r="A1066" s="92" t="s">
        <v>422</v>
      </c>
      <c r="B1066" s="92" t="s">
        <v>38</v>
      </c>
      <c r="C1066" s="92" t="s">
        <v>8656</v>
      </c>
      <c r="D1066" s="92" t="s">
        <v>767</v>
      </c>
      <c r="E1066" s="92" t="s">
        <v>8657</v>
      </c>
      <c r="F1066" s="92" t="s">
        <v>8658</v>
      </c>
      <c r="G1066" s="92" t="s">
        <v>18</v>
      </c>
      <c r="H1066" s="92" t="s">
        <v>8659</v>
      </c>
      <c r="I1066" s="92" t="s">
        <v>8660</v>
      </c>
      <c r="J1066" s="92"/>
      <c r="K1066" s="92"/>
      <c r="L1066" s="92" t="s">
        <v>12</v>
      </c>
      <c r="M1066" s="92" t="s">
        <v>8661</v>
      </c>
      <c r="N1066" s="92" t="s">
        <v>1984</v>
      </c>
      <c r="O1066" s="92" t="s">
        <v>666</v>
      </c>
      <c r="P1066" s="92" t="s">
        <v>153</v>
      </c>
      <c r="Q1066" s="92" t="s">
        <v>8662</v>
      </c>
      <c r="R1066" s="92" t="s">
        <v>35</v>
      </c>
      <c r="S1066" s="92" t="s">
        <v>8663</v>
      </c>
      <c r="T1066" s="90" t="s">
        <v>41</v>
      </c>
      <c r="U1066" s="90" t="str">
        <f>VLOOKUP(I1066,'[1]Removal Report'!$G$2:$I$1306,2,0)</f>
        <v>19-Jan-2026</v>
      </c>
      <c r="V1066" s="90" t="str">
        <f>VLOOKUP(I1066,'[1]Removal Report'!$G$2:$I$1306,3,0)</f>
        <v>FARJAD.MANZOOR</v>
      </c>
    </row>
    <row r="1067" spans="1:22">
      <c r="A1067" s="92" t="s">
        <v>423</v>
      </c>
      <c r="B1067" s="92" t="s">
        <v>38</v>
      </c>
      <c r="C1067" s="92" t="s">
        <v>8664</v>
      </c>
      <c r="D1067" s="92" t="s">
        <v>767</v>
      </c>
      <c r="E1067" s="92" t="s">
        <v>8665</v>
      </c>
      <c r="F1067" s="92" t="s">
        <v>8666</v>
      </c>
      <c r="G1067" s="92" t="s">
        <v>4</v>
      </c>
      <c r="H1067" s="92" t="s">
        <v>8667</v>
      </c>
      <c r="I1067" s="92" t="s">
        <v>8668</v>
      </c>
      <c r="J1067" s="92"/>
      <c r="K1067" s="92"/>
      <c r="L1067" s="92" t="s">
        <v>12</v>
      </c>
      <c r="M1067" s="92" t="s">
        <v>1731</v>
      </c>
      <c r="N1067" s="92" t="s">
        <v>2068</v>
      </c>
      <c r="O1067" s="92" t="s">
        <v>2069</v>
      </c>
      <c r="P1067" s="92" t="s">
        <v>153</v>
      </c>
      <c r="Q1067" s="92" t="s">
        <v>8669</v>
      </c>
      <c r="R1067" s="92" t="s">
        <v>35</v>
      </c>
      <c r="S1067" s="92" t="s">
        <v>8670</v>
      </c>
      <c r="T1067" s="90" t="s">
        <v>41</v>
      </c>
      <c r="U1067" s="90" t="str">
        <f>VLOOKUP(I1067,'[1]Removal Report'!$G$2:$I$1306,2,0)</f>
        <v>20-Jan-2026</v>
      </c>
      <c r="V1067" s="90" t="str">
        <f>VLOOKUP(I1067,'[1]Removal Report'!$G$2:$I$1306,3,0)</f>
        <v>FARJAD.MANZOOR</v>
      </c>
    </row>
    <row r="1068" spans="1:22">
      <c r="A1068" s="92" t="s">
        <v>424</v>
      </c>
      <c r="B1068" s="92" t="s">
        <v>38</v>
      </c>
      <c r="C1068" s="92" t="s">
        <v>8671</v>
      </c>
      <c r="D1068" s="92" t="s">
        <v>682</v>
      </c>
      <c r="E1068" s="92" t="s">
        <v>8672</v>
      </c>
      <c r="F1068" s="92" t="s">
        <v>380</v>
      </c>
      <c r="G1068" s="92" t="s">
        <v>7</v>
      </c>
      <c r="H1068" s="92" t="s">
        <v>8673</v>
      </c>
      <c r="I1068" s="92" t="s">
        <v>8674</v>
      </c>
      <c r="J1068" s="92"/>
      <c r="K1068" s="92"/>
      <c r="L1068" s="92" t="s">
        <v>12</v>
      </c>
      <c r="M1068" s="92" t="s">
        <v>8675</v>
      </c>
      <c r="N1068" s="92" t="s">
        <v>1492</v>
      </c>
      <c r="O1068" s="92" t="s">
        <v>666</v>
      </c>
      <c r="P1068" s="92" t="s">
        <v>153</v>
      </c>
      <c r="Q1068" s="92" t="s">
        <v>8676</v>
      </c>
      <c r="R1068" s="92" t="s">
        <v>35</v>
      </c>
      <c r="S1068" s="92" t="s">
        <v>8677</v>
      </c>
      <c r="T1068" s="90" t="s">
        <v>41</v>
      </c>
      <c r="U1068" s="90" t="str">
        <f>VLOOKUP(I1068,'[1]Removal Report'!$G$2:$I$1306,2,0)</f>
        <v>28-Jan-2026</v>
      </c>
      <c r="V1068" s="90" t="str">
        <f>VLOOKUP(I1068,'[1]Removal Report'!$G$2:$I$1306,3,0)</f>
        <v>FARJAD.MANZOOR</v>
      </c>
    </row>
    <row r="1069" spans="1:22">
      <c r="A1069" s="92" t="s">
        <v>425</v>
      </c>
      <c r="B1069" s="92" t="s">
        <v>38</v>
      </c>
      <c r="C1069" s="92" t="s">
        <v>8678</v>
      </c>
      <c r="D1069" s="92" t="s">
        <v>855</v>
      </c>
      <c r="E1069" s="92" t="s">
        <v>8679</v>
      </c>
      <c r="F1069" s="92" t="s">
        <v>3582</v>
      </c>
      <c r="G1069" s="92" t="s">
        <v>10</v>
      </c>
      <c r="H1069" s="92" t="s">
        <v>8680</v>
      </c>
      <c r="I1069" s="92" t="s">
        <v>8681</v>
      </c>
      <c r="J1069" s="92"/>
      <c r="K1069" s="92"/>
      <c r="L1069" s="92" t="s">
        <v>8</v>
      </c>
      <c r="M1069" s="92" t="s">
        <v>8682</v>
      </c>
      <c r="N1069" s="92" t="s">
        <v>1183</v>
      </c>
      <c r="O1069" s="92" t="s">
        <v>1184</v>
      </c>
      <c r="P1069" s="92" t="s">
        <v>153</v>
      </c>
      <c r="Q1069" s="92" t="s">
        <v>8683</v>
      </c>
      <c r="R1069" s="92" t="s">
        <v>35</v>
      </c>
      <c r="S1069" s="92" t="s">
        <v>8684</v>
      </c>
      <c r="T1069" s="90" t="s">
        <v>41</v>
      </c>
      <c r="U1069" s="90" t="str">
        <f>VLOOKUP(I1069,'[1]Removal Report'!$G$2:$I$1306,2,0)</f>
        <v>31-Jan-2026</v>
      </c>
      <c r="V1069" s="90" t="str">
        <f>VLOOKUP(I1069,'[1]Removal Report'!$G$2:$I$1306,3,0)</f>
        <v>FARJAD.MANZOOR</v>
      </c>
    </row>
    <row r="1070" spans="1:22">
      <c r="A1070" s="92" t="s">
        <v>426</v>
      </c>
      <c r="B1070" s="92" t="s">
        <v>38</v>
      </c>
      <c r="C1070" s="92" t="s">
        <v>8685</v>
      </c>
      <c r="D1070" s="92" t="s">
        <v>671</v>
      </c>
      <c r="E1070" s="92" t="s">
        <v>8686</v>
      </c>
      <c r="F1070" s="92" t="s">
        <v>8687</v>
      </c>
      <c r="G1070" s="92" t="s">
        <v>18</v>
      </c>
      <c r="H1070" s="92" t="s">
        <v>8688</v>
      </c>
      <c r="I1070" s="92" t="s">
        <v>8689</v>
      </c>
      <c r="J1070" s="92"/>
      <c r="K1070" s="92"/>
      <c r="L1070" s="92" t="s">
        <v>12</v>
      </c>
      <c r="M1070" s="92" t="s">
        <v>2878</v>
      </c>
      <c r="N1070" s="92" t="s">
        <v>8690</v>
      </c>
      <c r="O1070" s="92" t="s">
        <v>1439</v>
      </c>
      <c r="P1070" s="92" t="s">
        <v>153</v>
      </c>
      <c r="Q1070" s="92" t="s">
        <v>8691</v>
      </c>
      <c r="R1070" s="92" t="s">
        <v>35</v>
      </c>
      <c r="S1070" s="92" t="s">
        <v>8692</v>
      </c>
      <c r="T1070" s="90" t="s">
        <v>41</v>
      </c>
      <c r="U1070" s="90" t="str">
        <f>VLOOKUP(I1070,'[1]Removal Report'!$G$2:$I$1306,2,0)</f>
        <v>21-Jan-2026</v>
      </c>
      <c r="V1070" s="90" t="str">
        <f>VLOOKUP(I1070,'[1]Removal Report'!$G$2:$I$1306,3,0)</f>
        <v>FARJAD.MANZOOR</v>
      </c>
    </row>
    <row r="1071" spans="1:22">
      <c r="A1071" s="92" t="s">
        <v>427</v>
      </c>
      <c r="B1071" s="92" t="s">
        <v>38</v>
      </c>
      <c r="C1071" s="92" t="s">
        <v>8693</v>
      </c>
      <c r="D1071" s="92" t="s">
        <v>767</v>
      </c>
      <c r="E1071" s="92" t="s">
        <v>8694</v>
      </c>
      <c r="F1071" s="92" t="s">
        <v>8695</v>
      </c>
      <c r="G1071" s="92" t="s">
        <v>4</v>
      </c>
      <c r="H1071" s="92" t="s">
        <v>8696</v>
      </c>
      <c r="I1071" s="92" t="s">
        <v>8697</v>
      </c>
      <c r="J1071" s="92"/>
      <c r="K1071" s="92"/>
      <c r="L1071" s="92" t="s">
        <v>5</v>
      </c>
      <c r="M1071" s="92" t="s">
        <v>3304</v>
      </c>
      <c r="N1071" s="92" t="s">
        <v>690</v>
      </c>
      <c r="O1071" s="92" t="s">
        <v>691</v>
      </c>
      <c r="P1071" s="92" t="s">
        <v>153</v>
      </c>
      <c r="Q1071" s="92" t="s">
        <v>8698</v>
      </c>
      <c r="R1071" s="92" t="s">
        <v>35</v>
      </c>
      <c r="S1071" s="92" t="s">
        <v>8699</v>
      </c>
      <c r="T1071" s="90" t="s">
        <v>41</v>
      </c>
      <c r="U1071" s="90" t="str">
        <f>VLOOKUP(I1071,'[1]Removal Report'!$G$2:$I$1306,2,0)</f>
        <v>29-Jan-2026</v>
      </c>
      <c r="V1071" s="90" t="str">
        <f>VLOOKUP(I1071,'[1]Removal Report'!$G$2:$I$1306,3,0)</f>
        <v>FARJAD.MANZOOR</v>
      </c>
    </row>
    <row r="1072" spans="1:22">
      <c r="A1072" s="92" t="s">
        <v>428</v>
      </c>
      <c r="B1072" s="92" t="s">
        <v>38</v>
      </c>
      <c r="C1072" s="92" t="s">
        <v>8700</v>
      </c>
      <c r="D1072" s="92" t="s">
        <v>671</v>
      </c>
      <c r="E1072" s="92" t="s">
        <v>8701</v>
      </c>
      <c r="F1072" s="92" t="s">
        <v>8702</v>
      </c>
      <c r="G1072" s="92" t="s">
        <v>13</v>
      </c>
      <c r="H1072" s="92" t="s">
        <v>8703</v>
      </c>
      <c r="I1072" s="92" t="s">
        <v>8704</v>
      </c>
      <c r="J1072" s="92"/>
      <c r="K1072" s="92"/>
      <c r="L1072" s="92" t="s">
        <v>5</v>
      </c>
      <c r="M1072" s="92" t="s">
        <v>8705</v>
      </c>
      <c r="N1072" s="92" t="s">
        <v>3465</v>
      </c>
      <c r="O1072" s="92" t="s">
        <v>666</v>
      </c>
      <c r="P1072" s="92" t="s">
        <v>153</v>
      </c>
      <c r="Q1072" s="92" t="s">
        <v>8706</v>
      </c>
      <c r="R1072" s="92" t="s">
        <v>35</v>
      </c>
      <c r="S1072" s="92" t="s">
        <v>8707</v>
      </c>
      <c r="T1072" s="90" t="s">
        <v>41</v>
      </c>
      <c r="U1072" s="90" t="str">
        <f>VLOOKUP(I1072,'[1]Removal Report'!$G$2:$I$1306,2,0)</f>
        <v>27-Jan-2026</v>
      </c>
      <c r="V1072" s="90" t="str">
        <f>VLOOKUP(I1072,'[1]Removal Report'!$G$2:$I$1306,3,0)</f>
        <v>FARJAD.MANZOOR</v>
      </c>
    </row>
    <row r="1073" spans="1:22">
      <c r="A1073" s="92" t="s">
        <v>429</v>
      </c>
      <c r="B1073" s="92" t="s">
        <v>38</v>
      </c>
      <c r="C1073" s="92" t="s">
        <v>8708</v>
      </c>
      <c r="D1073" s="92" t="s">
        <v>682</v>
      </c>
      <c r="E1073" s="92" t="s">
        <v>8709</v>
      </c>
      <c r="F1073" s="92" t="s">
        <v>8710</v>
      </c>
      <c r="G1073" s="92" t="s">
        <v>22</v>
      </c>
      <c r="H1073" s="92" t="s">
        <v>8711</v>
      </c>
      <c r="I1073" s="92" t="s">
        <v>8709</v>
      </c>
      <c r="J1073" s="92"/>
      <c r="K1073" s="92"/>
      <c r="L1073" s="92" t="s">
        <v>12</v>
      </c>
      <c r="M1073" s="92" t="s">
        <v>8712</v>
      </c>
      <c r="N1073" s="92" t="s">
        <v>678</v>
      </c>
      <c r="O1073" s="92" t="s">
        <v>666</v>
      </c>
      <c r="P1073" s="92" t="s">
        <v>153</v>
      </c>
      <c r="Q1073" s="92" t="s">
        <v>8713</v>
      </c>
      <c r="R1073" s="92" t="s">
        <v>35</v>
      </c>
      <c r="S1073" s="92" t="s">
        <v>8714</v>
      </c>
      <c r="T1073" s="90" t="s">
        <v>41</v>
      </c>
      <c r="U1073" s="90" t="str">
        <f>VLOOKUP(I1073,'[1]Removal Report'!$G$2:$I$1306,2,0)</f>
        <v>23-Jan-2026</v>
      </c>
      <c r="V1073" s="90" t="str">
        <f>VLOOKUP(I1073,'[1]Removal Report'!$G$2:$I$1306,3,0)</f>
        <v>FARJAD.MANZOOR</v>
      </c>
    </row>
    <row r="1074" spans="1:22">
      <c r="A1074" s="92" t="s">
        <v>430</v>
      </c>
      <c r="B1074" s="92" t="s">
        <v>38</v>
      </c>
      <c r="C1074" s="92" t="s">
        <v>8715</v>
      </c>
      <c r="D1074" s="92" t="s">
        <v>671</v>
      </c>
      <c r="E1074" s="92" t="s">
        <v>8716</v>
      </c>
      <c r="F1074" s="92" t="s">
        <v>8717</v>
      </c>
      <c r="G1074" s="92" t="s">
        <v>4</v>
      </c>
      <c r="H1074" s="92" t="s">
        <v>8718</v>
      </c>
      <c r="I1074" s="92" t="s">
        <v>8719</v>
      </c>
      <c r="J1074" s="92"/>
      <c r="K1074" s="92"/>
      <c r="L1074" s="92" t="s">
        <v>12</v>
      </c>
      <c r="M1074" s="92" t="s">
        <v>8720</v>
      </c>
      <c r="N1074" s="92" t="s">
        <v>823</v>
      </c>
      <c r="O1074" s="92" t="s">
        <v>764</v>
      </c>
      <c r="P1074" s="92" t="s">
        <v>153</v>
      </c>
      <c r="Q1074" s="92" t="s">
        <v>8721</v>
      </c>
      <c r="R1074" s="92" t="s">
        <v>35</v>
      </c>
      <c r="S1074" s="92" t="s">
        <v>8722</v>
      </c>
      <c r="T1074" s="90" t="s">
        <v>41</v>
      </c>
      <c r="U1074" s="90" t="str">
        <f>VLOOKUP(I1074,'[1]Removal Report'!$G$2:$I$1306,2,0)</f>
        <v>28-Jan-2026</v>
      </c>
      <c r="V1074" s="90" t="str">
        <f>VLOOKUP(I1074,'[1]Removal Report'!$G$2:$I$1306,3,0)</f>
        <v>FARJAD.MANZOOR</v>
      </c>
    </row>
    <row r="1075" spans="1:22">
      <c r="A1075" s="92" t="s">
        <v>431</v>
      </c>
      <c r="B1075" s="92" t="s">
        <v>38</v>
      </c>
      <c r="C1075" s="92" t="s">
        <v>8723</v>
      </c>
      <c r="D1075" s="92" t="s">
        <v>671</v>
      </c>
      <c r="E1075" s="92" t="s">
        <v>8724</v>
      </c>
      <c r="F1075" s="92" t="s">
        <v>8725</v>
      </c>
      <c r="G1075" s="92" t="s">
        <v>10</v>
      </c>
      <c r="H1075" s="92" t="s">
        <v>8726</v>
      </c>
      <c r="I1075" s="92" t="s">
        <v>8727</v>
      </c>
      <c r="J1075" s="92"/>
      <c r="K1075" s="92"/>
      <c r="L1075" s="92" t="s">
        <v>5</v>
      </c>
      <c r="M1075" s="92" t="s">
        <v>8728</v>
      </c>
      <c r="N1075" s="92" t="s">
        <v>2407</v>
      </c>
      <c r="O1075" s="92" t="s">
        <v>2408</v>
      </c>
      <c r="P1075" s="92" t="s">
        <v>153</v>
      </c>
      <c r="Q1075" s="92" t="s">
        <v>8729</v>
      </c>
      <c r="R1075" s="92" t="s">
        <v>35</v>
      </c>
      <c r="S1075" s="92" t="s">
        <v>8730</v>
      </c>
      <c r="T1075" s="90" t="s">
        <v>41</v>
      </c>
      <c r="U1075" s="90" t="str">
        <f>VLOOKUP(I1075,'[1]Removal Report'!$G$2:$I$1306,2,0)</f>
        <v>28-Jan-2026</v>
      </c>
      <c r="V1075" s="90" t="str">
        <f>VLOOKUP(I1075,'[1]Removal Report'!$G$2:$I$1306,3,0)</f>
        <v>FARJAD.MANZOOR</v>
      </c>
    </row>
    <row r="1076" spans="1:22">
      <c r="A1076" s="92" t="s">
        <v>432</v>
      </c>
      <c r="B1076" s="92" t="s">
        <v>38</v>
      </c>
      <c r="C1076" s="92" t="s">
        <v>8731</v>
      </c>
      <c r="D1076" s="92" t="s">
        <v>777</v>
      </c>
      <c r="E1076" s="92" t="s">
        <v>8732</v>
      </c>
      <c r="F1076" s="92" t="s">
        <v>8733</v>
      </c>
      <c r="G1076" s="92" t="s">
        <v>13</v>
      </c>
      <c r="H1076" s="92" t="s">
        <v>8734</v>
      </c>
      <c r="I1076" s="92" t="s">
        <v>8735</v>
      </c>
      <c r="J1076" s="92"/>
      <c r="K1076" s="92"/>
      <c r="L1076" s="92" t="s">
        <v>8</v>
      </c>
      <c r="M1076" s="92" t="s">
        <v>8736</v>
      </c>
      <c r="N1076" s="92" t="s">
        <v>690</v>
      </c>
      <c r="O1076" s="92" t="s">
        <v>691</v>
      </c>
      <c r="P1076" s="92" t="s">
        <v>153</v>
      </c>
      <c r="Q1076" s="92" t="s">
        <v>8737</v>
      </c>
      <c r="R1076" s="92" t="s">
        <v>35</v>
      </c>
      <c r="S1076" s="92" t="s">
        <v>8738</v>
      </c>
      <c r="T1076" s="90" t="s">
        <v>41</v>
      </c>
      <c r="U1076" s="90" t="str">
        <f>VLOOKUP(I1076,'[1]Removal Report'!$G$2:$I$1306,2,0)</f>
        <v>30-Jan-2026</v>
      </c>
      <c r="V1076" s="90" t="str">
        <f>VLOOKUP(I1076,'[1]Removal Report'!$G$2:$I$1306,3,0)</f>
        <v>FARJAD.MANZOOR</v>
      </c>
    </row>
    <row r="1077" spans="1:22">
      <c r="A1077" s="92" t="s">
        <v>433</v>
      </c>
      <c r="B1077" s="92" t="s">
        <v>38</v>
      </c>
      <c r="C1077" s="92" t="s">
        <v>8739</v>
      </c>
      <c r="D1077" s="92" t="s">
        <v>884</v>
      </c>
      <c r="E1077" s="92" t="s">
        <v>8740</v>
      </c>
      <c r="F1077" s="92" t="s">
        <v>7808</v>
      </c>
      <c r="G1077" s="92" t="s">
        <v>4</v>
      </c>
      <c r="H1077" s="92" t="s">
        <v>8741</v>
      </c>
      <c r="I1077" s="92" t="s">
        <v>8742</v>
      </c>
      <c r="J1077" s="92"/>
      <c r="K1077" s="92"/>
      <c r="L1077" s="92" t="s">
        <v>8</v>
      </c>
      <c r="M1077" s="92" t="s">
        <v>8743</v>
      </c>
      <c r="N1077" s="92" t="s">
        <v>4567</v>
      </c>
      <c r="O1077" s="92" t="s">
        <v>4568</v>
      </c>
      <c r="P1077" s="92" t="s">
        <v>153</v>
      </c>
      <c r="Q1077" s="92" t="s">
        <v>6920</v>
      </c>
      <c r="R1077" s="92" t="s">
        <v>35</v>
      </c>
      <c r="S1077" s="92" t="s">
        <v>8744</v>
      </c>
      <c r="T1077" s="90" t="s">
        <v>41</v>
      </c>
      <c r="U1077" s="90" t="str">
        <f>VLOOKUP(I1077,'[1]Removal Report'!$G$2:$I$1306,2,0)</f>
        <v>26-Jan-2026</v>
      </c>
      <c r="V1077" s="90" t="str">
        <f>VLOOKUP(I1077,'[1]Removal Report'!$G$2:$I$1306,3,0)</f>
        <v>FARJAD.MANZOOR</v>
      </c>
    </row>
    <row r="1078" spans="1:22">
      <c r="A1078" s="92" t="s">
        <v>434</v>
      </c>
      <c r="B1078" s="92" t="s">
        <v>38</v>
      </c>
      <c r="C1078" s="92" t="s">
        <v>8745</v>
      </c>
      <c r="D1078" s="92" t="s">
        <v>671</v>
      </c>
      <c r="E1078" s="92" t="s">
        <v>8746</v>
      </c>
      <c r="F1078" s="92" t="s">
        <v>706</v>
      </c>
      <c r="G1078" s="92" t="s">
        <v>209</v>
      </c>
      <c r="H1078" s="92" t="s">
        <v>8747</v>
      </c>
      <c r="I1078" s="92" t="s">
        <v>8748</v>
      </c>
      <c r="J1078" s="92"/>
      <c r="K1078" s="92"/>
      <c r="L1078" s="92" t="s">
        <v>192</v>
      </c>
      <c r="M1078" s="92" t="s">
        <v>1671</v>
      </c>
      <c r="N1078" s="92" t="s">
        <v>712</v>
      </c>
      <c r="O1078" s="92" t="s">
        <v>713</v>
      </c>
      <c r="P1078" s="92" t="s">
        <v>153</v>
      </c>
      <c r="Q1078" s="92" t="s">
        <v>8749</v>
      </c>
      <c r="R1078" s="92" t="s">
        <v>35</v>
      </c>
      <c r="S1078" s="92" t="s">
        <v>8750</v>
      </c>
      <c r="T1078" s="90" t="s">
        <v>41</v>
      </c>
      <c r="U1078" s="90" t="str">
        <f>VLOOKUP(I1078,'[1]Removal Report'!$G$2:$I$1306,2,0)</f>
        <v>29-Jan-2026</v>
      </c>
      <c r="V1078" s="90" t="str">
        <f>VLOOKUP(I1078,'[1]Removal Report'!$G$2:$I$1306,3,0)</f>
        <v>FARJAD.MANZOOR</v>
      </c>
    </row>
    <row r="1079" spans="1:22">
      <c r="A1079" s="92" t="s">
        <v>435</v>
      </c>
      <c r="B1079" s="92" t="s">
        <v>38</v>
      </c>
      <c r="C1079" s="92" t="s">
        <v>8751</v>
      </c>
      <c r="D1079" s="92" t="s">
        <v>682</v>
      </c>
      <c r="E1079" s="92" t="s">
        <v>8752</v>
      </c>
      <c r="F1079" s="92" t="s">
        <v>8753</v>
      </c>
      <c r="G1079" s="92" t="s">
        <v>10</v>
      </c>
      <c r="H1079" s="92" t="s">
        <v>8754</v>
      </c>
      <c r="I1079" s="92" t="s">
        <v>8755</v>
      </c>
      <c r="J1079" s="92"/>
      <c r="K1079" s="92"/>
      <c r="L1079" s="92" t="s">
        <v>12</v>
      </c>
      <c r="M1079" s="92" t="s">
        <v>8756</v>
      </c>
      <c r="N1079" s="92" t="s">
        <v>701</v>
      </c>
      <c r="O1079" s="92" t="s">
        <v>691</v>
      </c>
      <c r="P1079" s="92" t="s">
        <v>153</v>
      </c>
      <c r="Q1079" s="92" t="s">
        <v>8757</v>
      </c>
      <c r="R1079" s="92" t="s">
        <v>35</v>
      </c>
      <c r="S1079" s="92" t="s">
        <v>8758</v>
      </c>
      <c r="T1079" s="90" t="s">
        <v>41</v>
      </c>
      <c r="U1079" s="90" t="str">
        <f>VLOOKUP(I1079,'[1]Removal Report'!$G$2:$I$1306,2,0)</f>
        <v>27-Jan-2026</v>
      </c>
      <c r="V1079" s="90" t="str">
        <f>VLOOKUP(I1079,'[1]Removal Report'!$G$2:$I$1306,3,0)</f>
        <v>FARJAD.MANZOOR</v>
      </c>
    </row>
    <row r="1080" spans="1:22">
      <c r="A1080" s="92" t="s">
        <v>436</v>
      </c>
      <c r="B1080" s="92" t="s">
        <v>38</v>
      </c>
      <c r="C1080" s="92" t="s">
        <v>8759</v>
      </c>
      <c r="D1080" s="92" t="s">
        <v>767</v>
      </c>
      <c r="E1080" s="92" t="s">
        <v>641</v>
      </c>
      <c r="F1080" s="92" t="s">
        <v>2106</v>
      </c>
      <c r="G1080" s="92" t="s">
        <v>10</v>
      </c>
      <c r="H1080" s="92" t="s">
        <v>8760</v>
      </c>
      <c r="I1080" s="92" t="s">
        <v>8761</v>
      </c>
      <c r="J1080" s="92"/>
      <c r="K1080" s="92"/>
      <c r="L1080" s="92" t="s">
        <v>12</v>
      </c>
      <c r="M1080" s="92" t="s">
        <v>6376</v>
      </c>
      <c r="N1080" s="92" t="s">
        <v>793</v>
      </c>
      <c r="O1080" s="92" t="s">
        <v>794</v>
      </c>
      <c r="P1080" s="92" t="s">
        <v>153</v>
      </c>
      <c r="Q1080" s="92" t="s">
        <v>8763</v>
      </c>
      <c r="R1080" s="92" t="s">
        <v>35</v>
      </c>
      <c r="S1080" s="92" t="s">
        <v>8764</v>
      </c>
      <c r="T1080" s="90" t="s">
        <v>41</v>
      </c>
      <c r="U1080" s="90" t="str">
        <f>VLOOKUP(I1080,'[1]Removal Report'!$G$2:$I$1306,2,0)</f>
        <v>27-Jan-2026</v>
      </c>
      <c r="V1080" s="90" t="str">
        <f>VLOOKUP(I1080,'[1]Removal Report'!$G$2:$I$1306,3,0)</f>
        <v>FARJAD.MANZOOR</v>
      </c>
    </row>
    <row r="1081" spans="1:22">
      <c r="A1081" s="92" t="s">
        <v>437</v>
      </c>
      <c r="B1081" s="92" t="s">
        <v>38</v>
      </c>
      <c r="C1081" s="92" t="s">
        <v>8765</v>
      </c>
      <c r="D1081" s="92" t="s">
        <v>659</v>
      </c>
      <c r="E1081" s="92" t="s">
        <v>8766</v>
      </c>
      <c r="F1081" s="92" t="s">
        <v>194</v>
      </c>
      <c r="G1081" s="92" t="s">
        <v>68</v>
      </c>
      <c r="H1081" s="92" t="s">
        <v>8767</v>
      </c>
      <c r="I1081" s="92" t="s">
        <v>8766</v>
      </c>
      <c r="J1081" s="92"/>
      <c r="K1081" s="92"/>
      <c r="L1081" s="92" t="s">
        <v>12</v>
      </c>
      <c r="M1081" s="92" t="s">
        <v>8768</v>
      </c>
      <c r="N1081" s="92" t="s">
        <v>1751</v>
      </c>
      <c r="O1081" s="92" t="s">
        <v>666</v>
      </c>
      <c r="P1081" s="92" t="s">
        <v>153</v>
      </c>
      <c r="Q1081" s="92" t="s">
        <v>8769</v>
      </c>
      <c r="R1081" s="92" t="s">
        <v>35</v>
      </c>
      <c r="S1081" s="92" t="s">
        <v>8770</v>
      </c>
      <c r="T1081" s="90" t="s">
        <v>41</v>
      </c>
      <c r="U1081" s="90" t="str">
        <f>VLOOKUP(I1081,'[1]Removal Report'!$G$2:$I$1306,2,0)</f>
        <v>17-Jan-2026</v>
      </c>
      <c r="V1081" s="90" t="str">
        <f>VLOOKUP(I1081,'[1]Removal Report'!$G$2:$I$1306,3,0)</f>
        <v>FARJAD.MANZOOR</v>
      </c>
    </row>
    <row r="1082" spans="1:22">
      <c r="A1082" s="92" t="s">
        <v>438</v>
      </c>
      <c r="B1082" s="92" t="s">
        <v>38</v>
      </c>
      <c r="C1082" s="92" t="s">
        <v>8771</v>
      </c>
      <c r="D1082" s="92" t="s">
        <v>767</v>
      </c>
      <c r="E1082" s="92" t="s">
        <v>8772</v>
      </c>
      <c r="F1082" s="92" t="s">
        <v>8773</v>
      </c>
      <c r="G1082" s="92" t="s">
        <v>4</v>
      </c>
      <c r="H1082" s="92" t="s">
        <v>8774</v>
      </c>
      <c r="I1082" s="92" t="s">
        <v>8775</v>
      </c>
      <c r="J1082" s="92"/>
      <c r="K1082" s="92"/>
      <c r="L1082" s="92" t="s">
        <v>12</v>
      </c>
      <c r="M1082" s="92" t="s">
        <v>8776</v>
      </c>
      <c r="N1082" s="92" t="s">
        <v>1176</v>
      </c>
      <c r="O1082" s="92" t="s">
        <v>733</v>
      </c>
      <c r="P1082" s="92" t="s">
        <v>153</v>
      </c>
      <c r="Q1082" s="92" t="s">
        <v>8777</v>
      </c>
      <c r="R1082" s="92" t="s">
        <v>35</v>
      </c>
      <c r="S1082" s="92" t="s">
        <v>8778</v>
      </c>
      <c r="T1082" s="90" t="s">
        <v>41</v>
      </c>
      <c r="U1082" s="90" t="str">
        <f>VLOOKUP(I1082,'[1]Removal Report'!$G$2:$I$1306,2,0)</f>
        <v>30-Jan-2026</v>
      </c>
      <c r="V1082" s="90" t="str">
        <f>VLOOKUP(I1082,'[1]Removal Report'!$G$2:$I$1306,3,0)</f>
        <v>FARJAD.MANZOOR</v>
      </c>
    </row>
    <row r="1083" spans="1:22">
      <c r="A1083" s="92" t="s">
        <v>439</v>
      </c>
      <c r="B1083" s="92" t="s">
        <v>38</v>
      </c>
      <c r="C1083" s="92" t="s">
        <v>8779</v>
      </c>
      <c r="D1083" s="92" t="s">
        <v>671</v>
      </c>
      <c r="E1083" s="92" t="s">
        <v>8780</v>
      </c>
      <c r="F1083" s="92" t="s">
        <v>8781</v>
      </c>
      <c r="G1083" s="92" t="s">
        <v>4</v>
      </c>
      <c r="H1083" s="92" t="s">
        <v>8782</v>
      </c>
      <c r="I1083" s="92" t="s">
        <v>8783</v>
      </c>
      <c r="J1083" s="92"/>
      <c r="K1083" s="92"/>
      <c r="L1083" s="92" t="s">
        <v>12</v>
      </c>
      <c r="M1083" s="92" t="s">
        <v>8784</v>
      </c>
      <c r="N1083" s="92" t="s">
        <v>1492</v>
      </c>
      <c r="O1083" s="92" t="s">
        <v>666</v>
      </c>
      <c r="P1083" s="92" t="s">
        <v>153</v>
      </c>
      <c r="Q1083" s="92" t="s">
        <v>8785</v>
      </c>
      <c r="R1083" s="92" t="s">
        <v>35</v>
      </c>
      <c r="S1083" s="92" t="s">
        <v>8786</v>
      </c>
      <c r="T1083" s="90" t="s">
        <v>41</v>
      </c>
      <c r="U1083" s="90" t="str">
        <f>VLOOKUP(I1083,'[1]Removal Report'!$G$2:$I$1306,2,0)</f>
        <v>28-Jan-2026</v>
      </c>
      <c r="V1083" s="90" t="str">
        <f>VLOOKUP(I1083,'[1]Removal Report'!$G$2:$I$1306,3,0)</f>
        <v>FARJAD.MANZOOR</v>
      </c>
    </row>
    <row r="1084" spans="1:22">
      <c r="A1084" s="92" t="s">
        <v>440</v>
      </c>
      <c r="B1084" s="92" t="s">
        <v>38</v>
      </c>
      <c r="C1084" s="92" t="s">
        <v>8787</v>
      </c>
      <c r="D1084" s="92" t="s">
        <v>855</v>
      </c>
      <c r="E1084" s="92" t="s">
        <v>8788</v>
      </c>
      <c r="F1084" s="92" t="s">
        <v>8789</v>
      </c>
      <c r="G1084" s="92" t="s">
        <v>4</v>
      </c>
      <c r="H1084" s="92" t="s">
        <v>8790</v>
      </c>
      <c r="I1084" s="92" t="s">
        <v>8791</v>
      </c>
      <c r="J1084" s="92"/>
      <c r="K1084" s="92"/>
      <c r="L1084" s="92" t="s">
        <v>8</v>
      </c>
      <c r="M1084" s="92" t="s">
        <v>8792</v>
      </c>
      <c r="N1084" s="92" t="s">
        <v>678</v>
      </c>
      <c r="O1084" s="92" t="s">
        <v>666</v>
      </c>
      <c r="P1084" s="92" t="s">
        <v>153</v>
      </c>
      <c r="Q1084" s="92" t="s">
        <v>8793</v>
      </c>
      <c r="R1084" s="92" t="s">
        <v>35</v>
      </c>
      <c r="S1084" s="92" t="s">
        <v>8794</v>
      </c>
      <c r="T1084" s="90" t="s">
        <v>41</v>
      </c>
      <c r="U1084" s="90" t="str">
        <f>VLOOKUP(I1084,'[1]Removal Report'!$G$2:$I$1306,2,0)</f>
        <v>29-Jan-2026</v>
      </c>
      <c r="V1084" s="90" t="str">
        <f>VLOOKUP(I1084,'[1]Removal Report'!$G$2:$I$1306,3,0)</f>
        <v>FARJAD.MANZOOR</v>
      </c>
    </row>
    <row r="1085" spans="1:22">
      <c r="A1085" s="92" t="s">
        <v>441</v>
      </c>
      <c r="B1085" s="92" t="s">
        <v>38</v>
      </c>
      <c r="C1085" s="92" t="s">
        <v>8795</v>
      </c>
      <c r="D1085" s="92" t="s">
        <v>767</v>
      </c>
      <c r="E1085" s="92" t="s">
        <v>8796</v>
      </c>
      <c r="F1085" s="92" t="s">
        <v>8797</v>
      </c>
      <c r="G1085" s="92" t="s">
        <v>10</v>
      </c>
      <c r="H1085" s="92" t="s">
        <v>8798</v>
      </c>
      <c r="I1085" s="92" t="s">
        <v>8799</v>
      </c>
      <c r="J1085" s="92"/>
      <c r="K1085" s="92"/>
      <c r="L1085" s="92" t="s">
        <v>12</v>
      </c>
      <c r="M1085" s="92" t="s">
        <v>7795</v>
      </c>
      <c r="N1085" s="92" t="s">
        <v>3003</v>
      </c>
      <c r="O1085" s="92" t="s">
        <v>666</v>
      </c>
      <c r="P1085" s="92" t="s">
        <v>153</v>
      </c>
      <c r="Q1085" s="92" t="s">
        <v>8800</v>
      </c>
      <c r="R1085" s="92" t="s">
        <v>35</v>
      </c>
      <c r="S1085" s="92" t="s">
        <v>8801</v>
      </c>
      <c r="T1085" s="90" t="s">
        <v>41</v>
      </c>
      <c r="U1085" s="90" t="str">
        <f>VLOOKUP(I1085,'[1]Removal Report'!$G$2:$I$1306,2,0)</f>
        <v>30-Jan-2026</v>
      </c>
      <c r="V1085" s="90" t="str">
        <f>VLOOKUP(I1085,'[1]Removal Report'!$G$2:$I$1306,3,0)</f>
        <v>FARJAD.MANZOOR</v>
      </c>
    </row>
    <row r="1086" spans="1:22">
      <c r="A1086" s="92" t="s">
        <v>442</v>
      </c>
      <c r="B1086" s="92" t="s">
        <v>38</v>
      </c>
      <c r="C1086" s="92" t="s">
        <v>8802</v>
      </c>
      <c r="D1086" s="92" t="s">
        <v>682</v>
      </c>
      <c r="E1086" s="92" t="s">
        <v>8803</v>
      </c>
      <c r="F1086" s="92" t="s">
        <v>8804</v>
      </c>
      <c r="G1086" s="92" t="s">
        <v>25</v>
      </c>
      <c r="H1086" s="92" t="s">
        <v>8805</v>
      </c>
      <c r="I1086" s="92" t="s">
        <v>8806</v>
      </c>
      <c r="J1086" s="92"/>
      <c r="K1086" s="92"/>
      <c r="L1086" s="92" t="s">
        <v>12</v>
      </c>
      <c r="M1086" s="92" t="s">
        <v>8807</v>
      </c>
      <c r="N1086" s="92" t="s">
        <v>1492</v>
      </c>
      <c r="O1086" s="92" t="s">
        <v>666</v>
      </c>
      <c r="P1086" s="92" t="s">
        <v>153</v>
      </c>
      <c r="Q1086" s="92" t="s">
        <v>8808</v>
      </c>
      <c r="R1086" s="92" t="s">
        <v>35</v>
      </c>
      <c r="S1086" s="92" t="s">
        <v>8809</v>
      </c>
      <c r="T1086" s="90" t="s">
        <v>41</v>
      </c>
      <c r="U1086" s="90" t="str">
        <f>VLOOKUP(I1086,'[1]Removal Report'!$G$2:$I$1306,2,0)</f>
        <v>28-Jan-2026</v>
      </c>
      <c r="V1086" s="90" t="str">
        <f>VLOOKUP(I1086,'[1]Removal Report'!$G$2:$I$1306,3,0)</f>
        <v>FARJAD.MANZOOR</v>
      </c>
    </row>
    <row r="1087" spans="1:22">
      <c r="A1087" s="92" t="s">
        <v>443</v>
      </c>
      <c r="B1087" s="92" t="s">
        <v>38</v>
      </c>
      <c r="C1087" s="92" t="s">
        <v>8810</v>
      </c>
      <c r="D1087" s="92" t="s">
        <v>682</v>
      </c>
      <c r="E1087" s="92" t="s">
        <v>8811</v>
      </c>
      <c r="F1087" s="92" t="s">
        <v>8812</v>
      </c>
      <c r="G1087" s="92" t="s">
        <v>10</v>
      </c>
      <c r="H1087" s="92" t="s">
        <v>8813</v>
      </c>
      <c r="I1087" s="92" t="s">
        <v>8814</v>
      </c>
      <c r="J1087" s="92"/>
      <c r="K1087" s="92"/>
      <c r="L1087" s="92" t="s">
        <v>5</v>
      </c>
      <c r="M1087" s="92" t="s">
        <v>8815</v>
      </c>
      <c r="N1087" s="92" t="s">
        <v>678</v>
      </c>
      <c r="O1087" s="92" t="s">
        <v>666</v>
      </c>
      <c r="P1087" s="92" t="s">
        <v>153</v>
      </c>
      <c r="Q1087" s="92" t="s">
        <v>8816</v>
      </c>
      <c r="R1087" s="92" t="s">
        <v>35</v>
      </c>
      <c r="S1087" s="92" t="s">
        <v>8817</v>
      </c>
      <c r="T1087" s="90" t="s">
        <v>41</v>
      </c>
      <c r="U1087" s="90" t="str">
        <f>VLOOKUP(I1087,'[1]Removal Report'!$G$2:$I$1306,2,0)</f>
        <v>31-Jan-2026</v>
      </c>
      <c r="V1087" s="90" t="str">
        <f>VLOOKUP(I1087,'[1]Removal Report'!$G$2:$I$1306,3,0)</f>
        <v>FARJAD.MANZOOR</v>
      </c>
    </row>
    <row r="1088" spans="1:22">
      <c r="A1088" s="92" t="s">
        <v>445</v>
      </c>
      <c r="B1088" s="92" t="s">
        <v>38</v>
      </c>
      <c r="C1088" s="92" t="s">
        <v>8818</v>
      </c>
      <c r="D1088" s="92" t="s">
        <v>1594</v>
      </c>
      <c r="E1088" s="92" t="s">
        <v>8819</v>
      </c>
      <c r="F1088" s="92" t="s">
        <v>8820</v>
      </c>
      <c r="G1088" s="92" t="s">
        <v>4</v>
      </c>
      <c r="H1088" s="92" t="s">
        <v>8821</v>
      </c>
      <c r="I1088" s="92" t="s">
        <v>8822</v>
      </c>
      <c r="J1088" s="92"/>
      <c r="K1088" s="92"/>
      <c r="L1088" s="92" t="s">
        <v>12</v>
      </c>
      <c r="M1088" s="92" t="s">
        <v>8823</v>
      </c>
      <c r="N1088" s="92" t="s">
        <v>1984</v>
      </c>
      <c r="O1088" s="92" t="s">
        <v>666</v>
      </c>
      <c r="P1088" s="92" t="s">
        <v>153</v>
      </c>
      <c r="Q1088" s="92" t="s">
        <v>8824</v>
      </c>
      <c r="R1088" s="92" t="s">
        <v>35</v>
      </c>
      <c r="S1088" s="92" t="s">
        <v>8825</v>
      </c>
      <c r="T1088" s="90" t="s">
        <v>41</v>
      </c>
      <c r="U1088" s="90" t="str">
        <f>VLOOKUP(I1088,'[1]Removal Report'!$G$2:$I$1306,2,0)</f>
        <v>31-Jan-2026</v>
      </c>
      <c r="V1088" s="90" t="str">
        <f>VLOOKUP(I1088,'[1]Removal Report'!$G$2:$I$1306,3,0)</f>
        <v>FARJAD.MANZOOR</v>
      </c>
    </row>
    <row r="1089" spans="1:22">
      <c r="A1089" s="92" t="s">
        <v>446</v>
      </c>
      <c r="B1089" s="92" t="s">
        <v>38</v>
      </c>
      <c r="C1089" s="92" t="s">
        <v>8826</v>
      </c>
      <c r="D1089" s="92" t="s">
        <v>1594</v>
      </c>
      <c r="E1089" s="92" t="s">
        <v>8827</v>
      </c>
      <c r="F1089" s="92" t="s">
        <v>8828</v>
      </c>
      <c r="G1089" s="92" t="s">
        <v>18</v>
      </c>
      <c r="H1089" s="92" t="s">
        <v>8829</v>
      </c>
      <c r="I1089" s="92" t="s">
        <v>8827</v>
      </c>
      <c r="J1089" s="92"/>
      <c r="K1089" s="92"/>
      <c r="L1089" s="92" t="s">
        <v>12</v>
      </c>
      <c r="M1089" s="92" t="s">
        <v>8830</v>
      </c>
      <c r="N1089" s="92" t="s">
        <v>1751</v>
      </c>
      <c r="O1089" s="92" t="s">
        <v>666</v>
      </c>
      <c r="P1089" s="92" t="s">
        <v>153</v>
      </c>
      <c r="Q1089" s="92" t="s">
        <v>8831</v>
      </c>
      <c r="R1089" s="92" t="s">
        <v>35</v>
      </c>
      <c r="S1089" s="92" t="s">
        <v>8832</v>
      </c>
      <c r="T1089" s="90" t="s">
        <v>41</v>
      </c>
      <c r="U1089" s="90" t="str">
        <f>VLOOKUP(I1089,'[1]Removal Report'!$G$2:$I$1306,2,0)</f>
        <v>30-Jan-2026</v>
      </c>
      <c r="V1089" s="90" t="str">
        <f>VLOOKUP(I1089,'[1]Removal Report'!$G$2:$I$1306,3,0)</f>
        <v>FARJAD.MANZOOR</v>
      </c>
    </row>
    <row r="1090" spans="1:22">
      <c r="A1090" s="92" t="s">
        <v>447</v>
      </c>
      <c r="B1090" s="92" t="s">
        <v>38</v>
      </c>
      <c r="C1090" s="92" t="s">
        <v>8833</v>
      </c>
      <c r="D1090" s="92" t="s">
        <v>767</v>
      </c>
      <c r="E1090" s="92" t="s">
        <v>8834</v>
      </c>
      <c r="F1090" s="92" t="s">
        <v>173</v>
      </c>
      <c r="G1090" s="92" t="s">
        <v>33</v>
      </c>
      <c r="H1090" s="92" t="s">
        <v>8835</v>
      </c>
      <c r="I1090" s="92" t="s">
        <v>8836</v>
      </c>
      <c r="J1090" s="92"/>
      <c r="K1090" s="92"/>
      <c r="L1090" s="92" t="s">
        <v>12</v>
      </c>
      <c r="M1090" s="92" t="s">
        <v>8837</v>
      </c>
      <c r="N1090" s="92" t="s">
        <v>2077</v>
      </c>
      <c r="O1090" s="92" t="s">
        <v>666</v>
      </c>
      <c r="P1090" s="92" t="s">
        <v>153</v>
      </c>
      <c r="Q1090" s="92" t="s">
        <v>8838</v>
      </c>
      <c r="R1090" s="92" t="s">
        <v>35</v>
      </c>
      <c r="S1090" s="92" t="s">
        <v>8839</v>
      </c>
      <c r="T1090" s="90" t="s">
        <v>41</v>
      </c>
      <c r="U1090" s="90" t="str">
        <f>VLOOKUP(I1090,'[1]Removal Report'!$G$2:$I$1306,2,0)</f>
        <v>31-Jan-2026</v>
      </c>
      <c r="V1090" s="90" t="str">
        <f>VLOOKUP(I1090,'[1]Removal Report'!$G$2:$I$1306,3,0)</f>
        <v>FARJAD.MANZOOR</v>
      </c>
    </row>
    <row r="1091" spans="1:22">
      <c r="A1091" s="92" t="s">
        <v>448</v>
      </c>
      <c r="B1091" s="92" t="s">
        <v>38</v>
      </c>
      <c r="C1091" s="92" t="s">
        <v>8840</v>
      </c>
      <c r="D1091" s="92" t="s">
        <v>671</v>
      </c>
      <c r="E1091" s="92" t="s">
        <v>8841</v>
      </c>
      <c r="F1091" s="92" t="s">
        <v>8842</v>
      </c>
      <c r="G1091" s="92" t="s">
        <v>4</v>
      </c>
      <c r="H1091" s="92" t="s">
        <v>8843</v>
      </c>
      <c r="I1091" s="92" t="s">
        <v>8844</v>
      </c>
      <c r="J1091" s="92"/>
      <c r="K1091" s="92"/>
      <c r="L1091" s="92" t="s">
        <v>12</v>
      </c>
      <c r="M1091" s="92" t="s">
        <v>5419</v>
      </c>
      <c r="N1091" s="92" t="s">
        <v>1183</v>
      </c>
      <c r="O1091" s="92" t="s">
        <v>1184</v>
      </c>
      <c r="P1091" s="92" t="s">
        <v>153</v>
      </c>
      <c r="Q1091" s="92" t="s">
        <v>8845</v>
      </c>
      <c r="R1091" s="92" t="s">
        <v>35</v>
      </c>
      <c r="S1091" s="92" t="s">
        <v>8846</v>
      </c>
      <c r="T1091" s="90" t="s">
        <v>41</v>
      </c>
      <c r="U1091" s="90" t="str">
        <f>VLOOKUP(I1091,'[1]Removal Report'!$G$2:$I$1306,2,0)</f>
        <v>31-Jan-2026</v>
      </c>
      <c r="V1091" s="90" t="str">
        <f>VLOOKUP(I1091,'[1]Removal Report'!$G$2:$I$1306,3,0)</f>
        <v>FARJAD.MANZOOR</v>
      </c>
    </row>
    <row r="1092" spans="1:22">
      <c r="A1092" s="92" t="s">
        <v>449</v>
      </c>
      <c r="B1092" s="92" t="s">
        <v>38</v>
      </c>
      <c r="C1092" s="92" t="s">
        <v>8847</v>
      </c>
      <c r="D1092" s="92" t="s">
        <v>671</v>
      </c>
      <c r="E1092" s="92" t="s">
        <v>8848</v>
      </c>
      <c r="F1092" s="92" t="s">
        <v>8849</v>
      </c>
      <c r="G1092" s="92" t="s">
        <v>7</v>
      </c>
      <c r="H1092" s="92" t="s">
        <v>8850</v>
      </c>
      <c r="I1092" s="92" t="s">
        <v>8851</v>
      </c>
      <c r="J1092" s="92"/>
      <c r="K1092" s="92"/>
      <c r="L1092" s="92" t="s">
        <v>12</v>
      </c>
      <c r="M1092" s="92" t="s">
        <v>8852</v>
      </c>
      <c r="N1092" s="92" t="s">
        <v>1733</v>
      </c>
      <c r="O1092" s="92" t="s">
        <v>1734</v>
      </c>
      <c r="P1092" s="92" t="s">
        <v>153</v>
      </c>
      <c r="Q1092" s="92" t="s">
        <v>8853</v>
      </c>
      <c r="R1092" s="92" t="s">
        <v>35</v>
      </c>
      <c r="S1092" s="92" t="s">
        <v>8854</v>
      </c>
      <c r="T1092" s="90" t="s">
        <v>41</v>
      </c>
      <c r="U1092" s="90" t="str">
        <f>VLOOKUP(I1092,'[1]Removal Report'!$G$2:$I$1306,2,0)</f>
        <v>31-Jan-2026</v>
      </c>
      <c r="V1092" s="90" t="str">
        <f>VLOOKUP(I1092,'[1]Removal Report'!$G$2:$I$1306,3,0)</f>
        <v>FARJAD.MANZOOR</v>
      </c>
    </row>
    <row r="1093" spans="1:22">
      <c r="A1093" s="92" t="s">
        <v>450</v>
      </c>
      <c r="B1093" s="92" t="s">
        <v>38</v>
      </c>
      <c r="C1093" s="92" t="s">
        <v>8855</v>
      </c>
      <c r="D1093" s="92" t="s">
        <v>671</v>
      </c>
      <c r="E1093" s="92" t="s">
        <v>8856</v>
      </c>
      <c r="F1093" s="92" t="s">
        <v>8857</v>
      </c>
      <c r="G1093" s="92" t="s">
        <v>10</v>
      </c>
      <c r="H1093" s="92" t="s">
        <v>8858</v>
      </c>
      <c r="I1093" s="92" t="s">
        <v>8859</v>
      </c>
      <c r="J1093" s="92"/>
      <c r="K1093" s="92"/>
      <c r="L1093" s="92" t="s">
        <v>8</v>
      </c>
      <c r="M1093" s="92" t="s">
        <v>8860</v>
      </c>
      <c r="N1093" s="92" t="s">
        <v>1405</v>
      </c>
      <c r="O1093" s="92" t="s">
        <v>1406</v>
      </c>
      <c r="P1093" s="92" t="s">
        <v>153</v>
      </c>
      <c r="Q1093" s="92" t="s">
        <v>8861</v>
      </c>
      <c r="R1093" s="92" t="s">
        <v>35</v>
      </c>
      <c r="S1093" s="92" t="s">
        <v>8862</v>
      </c>
      <c r="T1093" s="90" t="s">
        <v>41</v>
      </c>
      <c r="U1093" s="90" t="str">
        <f>VLOOKUP(I1093,'[1]Removal Report'!$G$2:$I$1306,2,0)</f>
        <v>15-Jan-2026</v>
      </c>
      <c r="V1093" s="90" t="str">
        <f>VLOOKUP(I1093,'[1]Removal Report'!$G$2:$I$1306,3,0)</f>
        <v>FARJAD.MANZOOR</v>
      </c>
    </row>
    <row r="1094" spans="1:22">
      <c r="A1094" s="92" t="s">
        <v>451</v>
      </c>
      <c r="B1094" s="92" t="s">
        <v>38</v>
      </c>
      <c r="C1094" s="92" t="s">
        <v>8863</v>
      </c>
      <c r="D1094" s="92" t="s">
        <v>659</v>
      </c>
      <c r="E1094" s="92" t="s">
        <v>8864</v>
      </c>
      <c r="F1094" s="92" t="s">
        <v>8865</v>
      </c>
      <c r="G1094" s="92" t="s">
        <v>10</v>
      </c>
      <c r="H1094" s="92" t="s">
        <v>8866</v>
      </c>
      <c r="I1094" s="92" t="s">
        <v>8867</v>
      </c>
      <c r="J1094" s="92"/>
      <c r="K1094" s="92"/>
      <c r="L1094" s="92" t="s">
        <v>5</v>
      </c>
      <c r="M1094" s="92" t="s">
        <v>8868</v>
      </c>
      <c r="N1094" s="92" t="s">
        <v>1176</v>
      </c>
      <c r="O1094" s="92" t="s">
        <v>733</v>
      </c>
      <c r="P1094" s="92" t="s">
        <v>153</v>
      </c>
      <c r="Q1094" s="92" t="s">
        <v>8869</v>
      </c>
      <c r="R1094" s="92" t="s">
        <v>35</v>
      </c>
      <c r="S1094" s="92" t="s">
        <v>8870</v>
      </c>
      <c r="T1094" s="90" t="s">
        <v>41</v>
      </c>
      <c r="U1094" s="90" t="str">
        <f>VLOOKUP(I1094,'[1]Removal Report'!$G$2:$I$1306,2,0)</f>
        <v>27-Jan-2026</v>
      </c>
      <c r="V1094" s="90" t="str">
        <f>VLOOKUP(I1094,'[1]Removal Report'!$G$2:$I$1306,3,0)</f>
        <v>FARJAD.MANZOOR</v>
      </c>
    </row>
    <row r="1095" spans="1:22">
      <c r="A1095" s="92" t="s">
        <v>452</v>
      </c>
      <c r="B1095" s="92" t="s">
        <v>38</v>
      </c>
      <c r="C1095" s="92" t="s">
        <v>8871</v>
      </c>
      <c r="D1095" s="92" t="s">
        <v>855</v>
      </c>
      <c r="E1095" s="92" t="s">
        <v>8872</v>
      </c>
      <c r="F1095" s="92" t="s">
        <v>8873</v>
      </c>
      <c r="G1095" s="92" t="s">
        <v>4</v>
      </c>
      <c r="H1095" s="92" t="s">
        <v>8874</v>
      </c>
      <c r="I1095" s="92" t="s">
        <v>8875</v>
      </c>
      <c r="J1095" s="92"/>
      <c r="K1095" s="92"/>
      <c r="L1095" s="92" t="s">
        <v>5</v>
      </c>
      <c r="M1095" s="92" t="s">
        <v>8876</v>
      </c>
      <c r="N1095" s="92" t="s">
        <v>1984</v>
      </c>
      <c r="O1095" s="92" t="s">
        <v>666</v>
      </c>
      <c r="P1095" s="92" t="s">
        <v>153</v>
      </c>
      <c r="Q1095" s="92" t="s">
        <v>8877</v>
      </c>
      <c r="R1095" s="92" t="s">
        <v>35</v>
      </c>
      <c r="S1095" s="92" t="s">
        <v>8878</v>
      </c>
      <c r="T1095" s="90" t="s">
        <v>41</v>
      </c>
      <c r="U1095" s="90" t="str">
        <f>VLOOKUP(I1095,'[1]Removal Report'!$G$2:$I$1306,2,0)</f>
        <v>17-Jan-2026</v>
      </c>
      <c r="V1095" s="90" t="str">
        <f>VLOOKUP(I1095,'[1]Removal Report'!$G$2:$I$1306,3,0)</f>
        <v>FARJAD.MANZOOR</v>
      </c>
    </row>
    <row r="1096" spans="1:22">
      <c r="A1096" s="92" t="s">
        <v>453</v>
      </c>
      <c r="B1096" s="92" t="s">
        <v>38</v>
      </c>
      <c r="C1096" s="92" t="s">
        <v>8879</v>
      </c>
      <c r="D1096" s="92" t="s">
        <v>682</v>
      </c>
      <c r="E1096" s="92" t="s">
        <v>8880</v>
      </c>
      <c r="F1096" s="92" t="s">
        <v>8881</v>
      </c>
      <c r="G1096" s="92" t="s">
        <v>7</v>
      </c>
      <c r="H1096" s="92" t="s">
        <v>8882</v>
      </c>
      <c r="I1096" s="92" t="s">
        <v>8883</v>
      </c>
      <c r="J1096" s="92"/>
      <c r="K1096" s="92"/>
      <c r="L1096" s="92" t="s">
        <v>12</v>
      </c>
      <c r="M1096" s="92" t="s">
        <v>8884</v>
      </c>
      <c r="N1096" s="92" t="s">
        <v>1984</v>
      </c>
      <c r="O1096" s="92" t="s">
        <v>666</v>
      </c>
      <c r="P1096" s="92" t="s">
        <v>153</v>
      </c>
      <c r="Q1096" s="92" t="s">
        <v>8885</v>
      </c>
      <c r="R1096" s="92" t="s">
        <v>35</v>
      </c>
      <c r="S1096" s="92" t="s">
        <v>8886</v>
      </c>
      <c r="T1096" s="90" t="s">
        <v>41</v>
      </c>
      <c r="U1096" s="90" t="str">
        <f>VLOOKUP(I1096,'[1]Removal Report'!$G$2:$I$1306,2,0)</f>
        <v>8-Jan-2026</v>
      </c>
      <c r="V1096" s="90" t="str">
        <f>VLOOKUP(I1096,'[1]Removal Report'!$G$2:$I$1306,3,0)</f>
        <v>FARJAD.MANZOOR</v>
      </c>
    </row>
    <row r="1097" spans="1:22">
      <c r="A1097" s="92" t="s">
        <v>454</v>
      </c>
      <c r="B1097" s="92" t="s">
        <v>38</v>
      </c>
      <c r="C1097" s="92" t="s">
        <v>8887</v>
      </c>
      <c r="D1097" s="92" t="s">
        <v>682</v>
      </c>
      <c r="E1097" s="92" t="s">
        <v>8888</v>
      </c>
      <c r="F1097" s="92" t="s">
        <v>8889</v>
      </c>
      <c r="G1097" s="92" t="s">
        <v>4</v>
      </c>
      <c r="H1097" s="92" t="s">
        <v>8890</v>
      </c>
      <c r="I1097" s="92" t="s">
        <v>8891</v>
      </c>
      <c r="J1097" s="92"/>
      <c r="K1097" s="92"/>
      <c r="L1097" s="92" t="s">
        <v>8</v>
      </c>
      <c r="M1097" s="92" t="s">
        <v>8892</v>
      </c>
      <c r="N1097" s="92" t="s">
        <v>1509</v>
      </c>
      <c r="O1097" s="92" t="s">
        <v>1510</v>
      </c>
      <c r="P1097" s="92" t="s">
        <v>153</v>
      </c>
      <c r="Q1097" s="92" t="s">
        <v>8893</v>
      </c>
      <c r="R1097" s="92" t="s">
        <v>35</v>
      </c>
      <c r="S1097" s="92" t="s">
        <v>8894</v>
      </c>
      <c r="T1097" s="90" t="s">
        <v>41</v>
      </c>
      <c r="U1097" s="90" t="str">
        <f>VLOOKUP(I1097,'[1]Removal Report'!$G$2:$I$1306,2,0)</f>
        <v>6-Jan-2026</v>
      </c>
      <c r="V1097" s="90" t="str">
        <f>VLOOKUP(I1097,'[1]Removal Report'!$G$2:$I$1306,3,0)</f>
        <v>FARJAD.MANZOOR</v>
      </c>
    </row>
    <row r="1098" spans="1:22">
      <c r="A1098" s="92" t="s">
        <v>455</v>
      </c>
      <c r="B1098" s="92" t="s">
        <v>38</v>
      </c>
      <c r="C1098" s="92" t="s">
        <v>8895</v>
      </c>
      <c r="D1098" s="92" t="s">
        <v>682</v>
      </c>
      <c r="E1098" s="92" t="s">
        <v>8896</v>
      </c>
      <c r="F1098" s="92" t="s">
        <v>8897</v>
      </c>
      <c r="G1098" s="92" t="s">
        <v>4</v>
      </c>
      <c r="H1098" s="92" t="s">
        <v>8898</v>
      </c>
      <c r="I1098" s="92" t="s">
        <v>8899</v>
      </c>
      <c r="J1098" s="92"/>
      <c r="K1098" s="92"/>
      <c r="L1098" s="92" t="s">
        <v>12</v>
      </c>
      <c r="M1098" s="92" t="s">
        <v>8900</v>
      </c>
      <c r="N1098" s="92" t="s">
        <v>665</v>
      </c>
      <c r="O1098" s="92" t="s">
        <v>666</v>
      </c>
      <c r="P1098" s="92" t="s">
        <v>153</v>
      </c>
      <c r="Q1098" s="92" t="s">
        <v>8901</v>
      </c>
      <c r="R1098" s="92" t="s">
        <v>35</v>
      </c>
      <c r="S1098" s="92" t="s">
        <v>8902</v>
      </c>
      <c r="T1098" s="90" t="s">
        <v>41</v>
      </c>
      <c r="U1098" s="90" t="str">
        <f>VLOOKUP(I1098,'[1]Removal Report'!$G$2:$I$1306,2,0)</f>
        <v>14-Jan-2026</v>
      </c>
      <c r="V1098" s="90" t="str">
        <f>VLOOKUP(I1098,'[1]Removal Report'!$G$2:$I$1306,3,0)</f>
        <v>FARJAD.MANZOOR</v>
      </c>
    </row>
    <row r="1099" spans="1:22">
      <c r="A1099" s="92" t="s">
        <v>456</v>
      </c>
      <c r="B1099" s="92" t="s">
        <v>38</v>
      </c>
      <c r="C1099" s="92" t="s">
        <v>8903</v>
      </c>
      <c r="D1099" s="92" t="s">
        <v>682</v>
      </c>
      <c r="E1099" s="92" t="s">
        <v>8904</v>
      </c>
      <c r="F1099" s="92" t="s">
        <v>1891</v>
      </c>
      <c r="G1099" s="92" t="s">
        <v>30</v>
      </c>
      <c r="H1099" s="92" t="s">
        <v>8905</v>
      </c>
      <c r="I1099" s="92" t="s">
        <v>8906</v>
      </c>
      <c r="J1099" s="92"/>
      <c r="K1099" s="92"/>
      <c r="L1099" s="92" t="s">
        <v>12</v>
      </c>
      <c r="M1099" s="92" t="s">
        <v>8907</v>
      </c>
      <c r="N1099" s="92" t="s">
        <v>1223</v>
      </c>
      <c r="O1099" s="92" t="s">
        <v>666</v>
      </c>
      <c r="P1099" s="92" t="s">
        <v>153</v>
      </c>
      <c r="Q1099" s="92" t="s">
        <v>8908</v>
      </c>
      <c r="R1099" s="92" t="s">
        <v>35</v>
      </c>
      <c r="S1099" s="92" t="s">
        <v>8909</v>
      </c>
      <c r="T1099" s="90" t="s">
        <v>41</v>
      </c>
      <c r="U1099" s="90" t="str">
        <f>VLOOKUP(I1099,'[1]Removal Report'!$G$2:$I$1306,2,0)</f>
        <v>8-Jan-2026</v>
      </c>
      <c r="V1099" s="90" t="str">
        <f>VLOOKUP(I1099,'[1]Removal Report'!$G$2:$I$1306,3,0)</f>
        <v>FARJAD.MANZOOR</v>
      </c>
    </row>
    <row r="1100" spans="1:22">
      <c r="A1100" s="92" t="s">
        <v>457</v>
      </c>
      <c r="B1100" s="92" t="s">
        <v>38</v>
      </c>
      <c r="C1100" s="92" t="s">
        <v>8910</v>
      </c>
      <c r="D1100" s="92" t="s">
        <v>682</v>
      </c>
      <c r="E1100" s="92" t="s">
        <v>8911</v>
      </c>
      <c r="F1100" s="92" t="s">
        <v>8912</v>
      </c>
      <c r="G1100" s="92" t="s">
        <v>4</v>
      </c>
      <c r="H1100" s="92" t="s">
        <v>8913</v>
      </c>
      <c r="I1100" s="92" t="s">
        <v>8911</v>
      </c>
      <c r="J1100" s="92"/>
      <c r="K1100" s="92"/>
      <c r="L1100" s="92" t="s">
        <v>12</v>
      </c>
      <c r="M1100" s="92" t="s">
        <v>6863</v>
      </c>
      <c r="N1100" s="92" t="s">
        <v>678</v>
      </c>
      <c r="O1100" s="92" t="s">
        <v>666</v>
      </c>
      <c r="P1100" s="92" t="s">
        <v>153</v>
      </c>
      <c r="Q1100" s="92" t="s">
        <v>8914</v>
      </c>
      <c r="R1100" s="92" t="s">
        <v>35</v>
      </c>
      <c r="S1100" s="92" t="s">
        <v>8915</v>
      </c>
      <c r="T1100" s="90" t="s">
        <v>41</v>
      </c>
      <c r="U1100" s="90" t="str">
        <f>VLOOKUP(I1100,'[1]Removal Report'!$G$2:$I$1306,2,0)</f>
        <v>2-Jan-2026</v>
      </c>
      <c r="V1100" s="90" t="str">
        <f>VLOOKUP(I1100,'[1]Removal Report'!$G$2:$I$1306,3,0)</f>
        <v>FARJAD.MANZOOR</v>
      </c>
    </row>
    <row r="1101" spans="1:22">
      <c r="A1101" s="92" t="s">
        <v>458</v>
      </c>
      <c r="B1101" s="92" t="s">
        <v>38</v>
      </c>
      <c r="C1101" s="92" t="s">
        <v>8916</v>
      </c>
      <c r="D1101" s="92" t="s">
        <v>671</v>
      </c>
      <c r="E1101" s="92" t="s">
        <v>622</v>
      </c>
      <c r="F1101" s="92" t="s">
        <v>8917</v>
      </c>
      <c r="G1101" s="92" t="s">
        <v>4</v>
      </c>
      <c r="H1101" s="92" t="s">
        <v>623</v>
      </c>
      <c r="I1101" s="92" t="s">
        <v>8918</v>
      </c>
      <c r="J1101" s="92"/>
      <c r="K1101" s="92"/>
      <c r="L1101" s="92" t="s">
        <v>12</v>
      </c>
      <c r="M1101" s="92" t="s">
        <v>7260</v>
      </c>
      <c r="N1101" s="92" t="s">
        <v>5514</v>
      </c>
      <c r="O1101" s="92" t="s">
        <v>5515</v>
      </c>
      <c r="P1101" s="92" t="s">
        <v>153</v>
      </c>
      <c r="Q1101" s="92" t="s">
        <v>8919</v>
      </c>
      <c r="R1101" s="92" t="s">
        <v>35</v>
      </c>
      <c r="S1101" s="92" t="s">
        <v>8920</v>
      </c>
      <c r="T1101" s="90" t="s">
        <v>41</v>
      </c>
      <c r="U1101" s="90" t="str">
        <f>VLOOKUP(I1101,'[1]Removal Report'!$G$2:$I$1306,2,0)</f>
        <v>26-Jan-2026</v>
      </c>
      <c r="V1101" s="90" t="str">
        <f>VLOOKUP(I1101,'[1]Removal Report'!$G$2:$I$1306,3,0)</f>
        <v>FARJAD.MANZOOR</v>
      </c>
    </row>
    <row r="1102" spans="1:22">
      <c r="A1102" s="92" t="s">
        <v>459</v>
      </c>
      <c r="B1102" s="92" t="s">
        <v>38</v>
      </c>
      <c r="C1102" s="92" t="s">
        <v>8921</v>
      </c>
      <c r="D1102" s="92" t="s">
        <v>671</v>
      </c>
      <c r="E1102" s="92" t="s">
        <v>8922</v>
      </c>
      <c r="F1102" s="92" t="s">
        <v>8923</v>
      </c>
      <c r="G1102" s="92" t="s">
        <v>22</v>
      </c>
      <c r="H1102" s="92" t="s">
        <v>8924</v>
      </c>
      <c r="I1102" s="92" t="s">
        <v>8922</v>
      </c>
      <c r="J1102" s="92"/>
      <c r="K1102" s="92"/>
      <c r="L1102" s="92" t="s">
        <v>12</v>
      </c>
      <c r="M1102" s="92" t="s">
        <v>8925</v>
      </c>
      <c r="N1102" s="92" t="s">
        <v>678</v>
      </c>
      <c r="O1102" s="92" t="s">
        <v>666</v>
      </c>
      <c r="P1102" s="92" t="s">
        <v>153</v>
      </c>
      <c r="Q1102" s="92" t="s">
        <v>8926</v>
      </c>
      <c r="R1102" s="92" t="s">
        <v>35</v>
      </c>
      <c r="S1102" s="92" t="s">
        <v>8927</v>
      </c>
      <c r="T1102" s="90" t="s">
        <v>41</v>
      </c>
      <c r="U1102" s="90" t="str">
        <f>VLOOKUP(I1102,'[1]Removal Report'!$G$2:$I$1306,2,0)</f>
        <v>27-Jan-2026</v>
      </c>
      <c r="V1102" s="90" t="str">
        <f>VLOOKUP(I1102,'[1]Removal Report'!$G$2:$I$1306,3,0)</f>
        <v>FARJAD.MANZOOR</v>
      </c>
    </row>
    <row r="1103" spans="1:22">
      <c r="A1103" s="92" t="s">
        <v>460</v>
      </c>
      <c r="B1103" s="92" t="s">
        <v>38</v>
      </c>
      <c r="C1103" s="92" t="s">
        <v>8928</v>
      </c>
      <c r="D1103" s="92" t="s">
        <v>671</v>
      </c>
      <c r="E1103" s="92" t="s">
        <v>8929</v>
      </c>
      <c r="F1103" s="92" t="s">
        <v>203</v>
      </c>
      <c r="G1103" s="92" t="s">
        <v>10</v>
      </c>
      <c r="H1103" s="92" t="s">
        <v>8930</v>
      </c>
      <c r="I1103" s="92" t="s">
        <v>8931</v>
      </c>
      <c r="J1103" s="92"/>
      <c r="K1103" s="92"/>
      <c r="L1103" s="92" t="s">
        <v>5</v>
      </c>
      <c r="M1103" s="92" t="s">
        <v>1248</v>
      </c>
      <c r="N1103" s="92" t="s">
        <v>956</v>
      </c>
      <c r="O1103" s="92" t="s">
        <v>813</v>
      </c>
      <c r="P1103" s="92" t="s">
        <v>153</v>
      </c>
      <c r="Q1103" s="92" t="s">
        <v>8932</v>
      </c>
      <c r="R1103" s="92" t="s">
        <v>35</v>
      </c>
      <c r="S1103" s="92" t="s">
        <v>8933</v>
      </c>
      <c r="T1103" s="90" t="s">
        <v>41</v>
      </c>
      <c r="U1103" s="90" t="str">
        <f>VLOOKUP(I1103,'[1]Removal Report'!$G$2:$I$1306,2,0)</f>
        <v>23-Jan-2026</v>
      </c>
      <c r="V1103" s="90" t="str">
        <f>VLOOKUP(I1103,'[1]Removal Report'!$G$2:$I$1306,3,0)</f>
        <v>FARJAD.MANZOOR</v>
      </c>
    </row>
    <row r="1104" spans="1:22">
      <c r="A1104" s="92" t="s">
        <v>461</v>
      </c>
      <c r="B1104" s="92" t="s">
        <v>38</v>
      </c>
      <c r="C1104" s="92" t="s">
        <v>8934</v>
      </c>
      <c r="D1104" s="92" t="s">
        <v>671</v>
      </c>
      <c r="E1104" s="92" t="s">
        <v>8935</v>
      </c>
      <c r="F1104" s="92" t="s">
        <v>8936</v>
      </c>
      <c r="G1104" s="92" t="s">
        <v>10</v>
      </c>
      <c r="H1104" s="92" t="s">
        <v>8937</v>
      </c>
      <c r="I1104" s="92" t="s">
        <v>8938</v>
      </c>
      <c r="J1104" s="92"/>
      <c r="K1104" s="92"/>
      <c r="L1104" s="92" t="s">
        <v>5</v>
      </c>
      <c r="M1104" s="92" t="s">
        <v>8939</v>
      </c>
      <c r="N1104" s="92" t="s">
        <v>1405</v>
      </c>
      <c r="O1104" s="92" t="s">
        <v>1406</v>
      </c>
      <c r="P1104" s="92" t="s">
        <v>153</v>
      </c>
      <c r="Q1104" s="92" t="s">
        <v>8940</v>
      </c>
      <c r="R1104" s="92" t="s">
        <v>35</v>
      </c>
      <c r="S1104" s="92" t="s">
        <v>8941</v>
      </c>
      <c r="T1104" s="90" t="s">
        <v>41</v>
      </c>
      <c r="U1104" s="90" t="str">
        <f>VLOOKUP(I1104,'[1]Removal Report'!$G$2:$I$1306,2,0)</f>
        <v>15-Jan-2026</v>
      </c>
      <c r="V1104" s="90" t="str">
        <f>VLOOKUP(I1104,'[1]Removal Report'!$G$2:$I$1306,3,0)</f>
        <v>FARJAD.MANZOOR</v>
      </c>
    </row>
    <row r="1105" spans="1:22">
      <c r="A1105" s="92" t="s">
        <v>462</v>
      </c>
      <c r="B1105" s="92" t="s">
        <v>38</v>
      </c>
      <c r="C1105" s="92" t="s">
        <v>8942</v>
      </c>
      <c r="D1105" s="92" t="s">
        <v>1594</v>
      </c>
      <c r="E1105" s="92" t="s">
        <v>8943</v>
      </c>
      <c r="F1105" s="92" t="s">
        <v>8944</v>
      </c>
      <c r="G1105" s="92" t="s">
        <v>174</v>
      </c>
      <c r="H1105" s="92" t="s">
        <v>8945</v>
      </c>
      <c r="I1105" s="92" t="s">
        <v>8946</v>
      </c>
      <c r="J1105" s="92"/>
      <c r="K1105" s="92"/>
      <c r="L1105" s="92" t="s">
        <v>12</v>
      </c>
      <c r="M1105" s="92" t="s">
        <v>8947</v>
      </c>
      <c r="N1105" s="92" t="s">
        <v>1984</v>
      </c>
      <c r="O1105" s="92" t="s">
        <v>666</v>
      </c>
      <c r="P1105" s="92" t="s">
        <v>153</v>
      </c>
      <c r="Q1105" s="92" t="s">
        <v>8948</v>
      </c>
      <c r="R1105" s="92" t="s">
        <v>35</v>
      </c>
      <c r="S1105" s="92" t="s">
        <v>8949</v>
      </c>
      <c r="T1105" s="90" t="s">
        <v>41</v>
      </c>
      <c r="U1105" s="90" t="str">
        <f>VLOOKUP(I1105,'[1]Removal Report'!$G$2:$I$1306,2,0)</f>
        <v>9-Jan-2026</v>
      </c>
      <c r="V1105" s="90" t="str">
        <f>VLOOKUP(I1105,'[1]Removal Report'!$G$2:$I$1306,3,0)</f>
        <v>FARJAD.MANZOOR</v>
      </c>
    </row>
    <row r="1106" spans="1:22">
      <c r="A1106" s="92" t="s">
        <v>463</v>
      </c>
      <c r="B1106" s="92" t="s">
        <v>38</v>
      </c>
      <c r="C1106" s="92" t="s">
        <v>8950</v>
      </c>
      <c r="D1106" s="92" t="s">
        <v>659</v>
      </c>
      <c r="E1106" s="92" t="s">
        <v>8951</v>
      </c>
      <c r="F1106" s="92" t="s">
        <v>380</v>
      </c>
      <c r="G1106" s="92" t="s">
        <v>7</v>
      </c>
      <c r="H1106" s="92" t="s">
        <v>8952</v>
      </c>
      <c r="I1106" s="92" t="s">
        <v>8953</v>
      </c>
      <c r="J1106" s="92"/>
      <c r="K1106" s="92"/>
      <c r="L1106" s="92" t="s">
        <v>12</v>
      </c>
      <c r="M1106" s="92" t="s">
        <v>6811</v>
      </c>
      <c r="N1106" s="92" t="s">
        <v>3465</v>
      </c>
      <c r="O1106" s="92" t="s">
        <v>666</v>
      </c>
      <c r="P1106" s="92" t="s">
        <v>153</v>
      </c>
      <c r="Q1106" s="92" t="s">
        <v>8954</v>
      </c>
      <c r="R1106" s="92" t="s">
        <v>35</v>
      </c>
      <c r="S1106" s="92" t="s">
        <v>8955</v>
      </c>
      <c r="T1106" s="90" t="s">
        <v>41</v>
      </c>
      <c r="U1106" s="90" t="str">
        <f>VLOOKUP(I1106,'[1]Removal Report'!$G$2:$I$1306,2,0)</f>
        <v>15-Jan-2026</v>
      </c>
      <c r="V1106" s="90" t="str">
        <f>VLOOKUP(I1106,'[1]Removal Report'!$G$2:$I$1306,3,0)</f>
        <v>FARJAD.MANZOOR</v>
      </c>
    </row>
    <row r="1107" spans="1:22">
      <c r="A1107" s="92" t="s">
        <v>464</v>
      </c>
      <c r="B1107" s="92" t="s">
        <v>38</v>
      </c>
      <c r="C1107" s="92" t="s">
        <v>8956</v>
      </c>
      <c r="D1107" s="92" t="s">
        <v>671</v>
      </c>
      <c r="E1107" s="92" t="s">
        <v>8957</v>
      </c>
      <c r="F1107" s="92" t="s">
        <v>116</v>
      </c>
      <c r="G1107" s="92" t="s">
        <v>10</v>
      </c>
      <c r="H1107" s="92" t="s">
        <v>8958</v>
      </c>
      <c r="I1107" s="92" t="s">
        <v>8959</v>
      </c>
      <c r="J1107" s="92"/>
      <c r="K1107" s="92"/>
      <c r="L1107" s="92" t="s">
        <v>8</v>
      </c>
      <c r="M1107" s="92" t="s">
        <v>8960</v>
      </c>
      <c r="N1107" s="92" t="s">
        <v>712</v>
      </c>
      <c r="O1107" s="92" t="s">
        <v>713</v>
      </c>
      <c r="P1107" s="92" t="s">
        <v>153</v>
      </c>
      <c r="Q1107" s="92" t="s">
        <v>8961</v>
      </c>
      <c r="R1107" s="92" t="s">
        <v>35</v>
      </c>
      <c r="S1107" s="92" t="s">
        <v>8962</v>
      </c>
      <c r="T1107" s="90" t="s">
        <v>41</v>
      </c>
      <c r="U1107" s="90" t="str">
        <f>VLOOKUP(I1107,'[1]Removal Report'!$G$2:$I$1306,2,0)</f>
        <v>21-Jan-2026</v>
      </c>
      <c r="V1107" s="90" t="str">
        <f>VLOOKUP(I1107,'[1]Removal Report'!$G$2:$I$1306,3,0)</f>
        <v>FARJAD.MANZOOR</v>
      </c>
    </row>
    <row r="1108" spans="1:22">
      <c r="A1108" s="92" t="s">
        <v>465</v>
      </c>
      <c r="B1108" s="92" t="s">
        <v>38</v>
      </c>
      <c r="C1108" s="92" t="s">
        <v>8963</v>
      </c>
      <c r="D1108" s="92" t="s">
        <v>671</v>
      </c>
      <c r="E1108" s="92" t="s">
        <v>8964</v>
      </c>
      <c r="F1108" s="92" t="s">
        <v>161</v>
      </c>
      <c r="G1108" s="92" t="s">
        <v>18</v>
      </c>
      <c r="H1108" s="92" t="s">
        <v>8965</v>
      </c>
      <c r="I1108" s="92" t="s">
        <v>8966</v>
      </c>
      <c r="J1108" s="92"/>
      <c r="K1108" s="92"/>
      <c r="L1108" s="92" t="s">
        <v>12</v>
      </c>
      <c r="M1108" s="92" t="s">
        <v>8967</v>
      </c>
      <c r="N1108" s="92" t="s">
        <v>862</v>
      </c>
      <c r="O1108" s="92" t="s">
        <v>813</v>
      </c>
      <c r="P1108" s="92" t="s">
        <v>153</v>
      </c>
      <c r="Q1108" s="92" t="s">
        <v>8968</v>
      </c>
      <c r="R1108" s="92" t="s">
        <v>35</v>
      </c>
      <c r="S1108" s="92" t="s">
        <v>8969</v>
      </c>
      <c r="T1108" s="90" t="s">
        <v>41</v>
      </c>
      <c r="U1108" s="90" t="str">
        <f>VLOOKUP(I1108,'[1]Removal Report'!$G$2:$I$1306,2,0)</f>
        <v>17-Jan-2026</v>
      </c>
      <c r="V1108" s="90" t="str">
        <f>VLOOKUP(I1108,'[1]Removal Report'!$G$2:$I$1306,3,0)</f>
        <v>FARJAD.MANZOOR</v>
      </c>
    </row>
    <row r="1109" spans="1:22">
      <c r="A1109" s="92" t="s">
        <v>466</v>
      </c>
      <c r="B1109" s="92" t="s">
        <v>38</v>
      </c>
      <c r="C1109" s="92" t="s">
        <v>8970</v>
      </c>
      <c r="D1109" s="92" t="s">
        <v>682</v>
      </c>
      <c r="E1109" s="92" t="s">
        <v>8971</v>
      </c>
      <c r="F1109" s="92" t="s">
        <v>194</v>
      </c>
      <c r="G1109" s="92" t="s">
        <v>29</v>
      </c>
      <c r="H1109" s="92" t="s">
        <v>8972</v>
      </c>
      <c r="I1109" s="92" t="s">
        <v>8971</v>
      </c>
      <c r="J1109" s="92"/>
      <c r="K1109" s="92"/>
      <c r="L1109" s="92" t="s">
        <v>12</v>
      </c>
      <c r="M1109" s="92" t="s">
        <v>8768</v>
      </c>
      <c r="N1109" s="92" t="s">
        <v>1751</v>
      </c>
      <c r="O1109" s="92" t="s">
        <v>666</v>
      </c>
      <c r="P1109" s="92" t="s">
        <v>153</v>
      </c>
      <c r="Q1109" s="92" t="s">
        <v>8973</v>
      </c>
      <c r="R1109" s="92" t="s">
        <v>35</v>
      </c>
      <c r="S1109" s="92" t="s">
        <v>8974</v>
      </c>
      <c r="T1109" s="90" t="s">
        <v>41</v>
      </c>
      <c r="U1109" s="90" t="str">
        <f>VLOOKUP(I1109,'[1]Removal Report'!$G$2:$I$1306,2,0)</f>
        <v>17-Jan-2026</v>
      </c>
      <c r="V1109" s="90" t="str">
        <f>VLOOKUP(I1109,'[1]Removal Report'!$G$2:$I$1306,3,0)</f>
        <v>FARJAD.MANZOOR</v>
      </c>
    </row>
    <row r="1110" spans="1:22">
      <c r="A1110" s="92" t="s">
        <v>468</v>
      </c>
      <c r="B1110" s="92" t="s">
        <v>38</v>
      </c>
      <c r="C1110" s="92" t="s">
        <v>8975</v>
      </c>
      <c r="D1110" s="92" t="s">
        <v>682</v>
      </c>
      <c r="E1110" s="92" t="s">
        <v>8976</v>
      </c>
      <c r="F1110" s="92" t="s">
        <v>8977</v>
      </c>
      <c r="G1110" s="92" t="s">
        <v>4</v>
      </c>
      <c r="H1110" s="92" t="s">
        <v>8978</v>
      </c>
      <c r="I1110" s="92" t="s">
        <v>8976</v>
      </c>
      <c r="J1110" s="92"/>
      <c r="K1110" s="92"/>
      <c r="L1110" s="92" t="s">
        <v>12</v>
      </c>
      <c r="M1110" s="92" t="s">
        <v>8645</v>
      </c>
      <c r="N1110" s="92" t="s">
        <v>678</v>
      </c>
      <c r="O1110" s="92" t="s">
        <v>666</v>
      </c>
      <c r="P1110" s="92" t="s">
        <v>153</v>
      </c>
      <c r="Q1110" s="92" t="s">
        <v>8979</v>
      </c>
      <c r="R1110" s="92" t="s">
        <v>35</v>
      </c>
      <c r="S1110" s="92" t="s">
        <v>8980</v>
      </c>
      <c r="T1110" s="90" t="s">
        <v>41</v>
      </c>
      <c r="U1110" s="90" t="str">
        <f>VLOOKUP(I1110,'[1]Removal Report'!$G$2:$I$1306,2,0)</f>
        <v>19-Jan-2026</v>
      </c>
      <c r="V1110" s="90" t="str">
        <f>VLOOKUP(I1110,'[1]Removal Report'!$G$2:$I$1306,3,0)</f>
        <v>FARJAD.MANZOOR</v>
      </c>
    </row>
    <row r="1111" spans="1:22">
      <c r="A1111" s="92" t="s">
        <v>469</v>
      </c>
      <c r="B1111" s="92" t="s">
        <v>38</v>
      </c>
      <c r="C1111" s="92" t="s">
        <v>8981</v>
      </c>
      <c r="D1111" s="92" t="s">
        <v>671</v>
      </c>
      <c r="E1111" s="92" t="s">
        <v>8982</v>
      </c>
      <c r="F1111" s="92" t="s">
        <v>8983</v>
      </c>
      <c r="G1111" s="92" t="s">
        <v>27</v>
      </c>
      <c r="H1111" s="92" t="s">
        <v>8984</v>
      </c>
      <c r="I1111" s="92" t="s">
        <v>8985</v>
      </c>
      <c r="J1111" s="92"/>
      <c r="K1111" s="92"/>
      <c r="L1111" s="92" t="s">
        <v>5</v>
      </c>
      <c r="M1111" s="92" t="s">
        <v>8986</v>
      </c>
      <c r="N1111" s="92" t="s">
        <v>1157</v>
      </c>
      <c r="O1111" s="92" t="s">
        <v>813</v>
      </c>
      <c r="P1111" s="92" t="s">
        <v>153</v>
      </c>
      <c r="Q1111" s="92" t="s">
        <v>8987</v>
      </c>
      <c r="R1111" s="92" t="s">
        <v>64</v>
      </c>
      <c r="S1111" s="92" t="s">
        <v>8988</v>
      </c>
      <c r="T1111" s="90" t="s">
        <v>41</v>
      </c>
      <c r="U1111" s="90" t="str">
        <f>VLOOKUP(I1111,'[1]Removal Report'!$G$2:$I$1306,2,0)</f>
        <v>5-Jan-2026</v>
      </c>
      <c r="V1111" s="90" t="str">
        <f>VLOOKUP(I1111,'[1]Removal Report'!$G$2:$I$1306,3,0)</f>
        <v>ABDUL.AHAD</v>
      </c>
    </row>
    <row r="1112" spans="1:22">
      <c r="A1112" s="92" t="s">
        <v>470</v>
      </c>
      <c r="B1112" s="92" t="s">
        <v>38</v>
      </c>
      <c r="C1112" s="92" t="s">
        <v>8989</v>
      </c>
      <c r="D1112" s="92" t="s">
        <v>777</v>
      </c>
      <c r="E1112" s="92" t="s">
        <v>8990</v>
      </c>
      <c r="F1112" s="92" t="s">
        <v>8991</v>
      </c>
      <c r="G1112" s="92" t="s">
        <v>18</v>
      </c>
      <c r="H1112" s="92" t="s">
        <v>8992</v>
      </c>
      <c r="I1112" s="92" t="s">
        <v>8993</v>
      </c>
      <c r="J1112" s="92"/>
      <c r="K1112" s="92"/>
      <c r="L1112" s="92" t="s">
        <v>8</v>
      </c>
      <c r="M1112" s="92" t="s">
        <v>8994</v>
      </c>
      <c r="N1112" s="92" t="s">
        <v>678</v>
      </c>
      <c r="O1112" s="92" t="s">
        <v>666</v>
      </c>
      <c r="P1112" s="92" t="s">
        <v>153</v>
      </c>
      <c r="Q1112" s="92" t="s">
        <v>8995</v>
      </c>
      <c r="R1112" s="92" t="s">
        <v>64</v>
      </c>
      <c r="S1112" s="92" t="s">
        <v>8996</v>
      </c>
      <c r="T1112" s="90" t="s">
        <v>41</v>
      </c>
      <c r="U1112" s="90" t="str">
        <f>VLOOKUP(I1112,'[1]Removal Report'!$G$2:$I$1306,2,0)</f>
        <v>3-Jan-2026</v>
      </c>
      <c r="V1112" s="90" t="str">
        <f>VLOOKUP(I1112,'[1]Removal Report'!$G$2:$I$1306,3,0)</f>
        <v>ABDUL.AHAD</v>
      </c>
    </row>
    <row r="1113" spans="1:22">
      <c r="A1113" s="92" t="s">
        <v>471</v>
      </c>
      <c r="B1113" s="92" t="s">
        <v>38</v>
      </c>
      <c r="C1113" s="92" t="s">
        <v>8997</v>
      </c>
      <c r="D1113" s="92" t="s">
        <v>671</v>
      </c>
      <c r="E1113" s="92" t="s">
        <v>8998</v>
      </c>
      <c r="F1113" s="92" t="s">
        <v>8999</v>
      </c>
      <c r="G1113" s="92" t="s">
        <v>10</v>
      </c>
      <c r="H1113" s="92" t="s">
        <v>9000</v>
      </c>
      <c r="I1113" s="92" t="s">
        <v>9001</v>
      </c>
      <c r="J1113" s="92"/>
      <c r="K1113" s="92"/>
      <c r="L1113" s="92" t="s">
        <v>12</v>
      </c>
      <c r="M1113" s="92" t="s">
        <v>9002</v>
      </c>
      <c r="N1113" s="92" t="s">
        <v>701</v>
      </c>
      <c r="O1113" s="92" t="s">
        <v>691</v>
      </c>
      <c r="P1113" s="92" t="s">
        <v>153</v>
      </c>
      <c r="Q1113" s="92" t="s">
        <v>9003</v>
      </c>
      <c r="R1113" s="92" t="s">
        <v>64</v>
      </c>
      <c r="S1113" s="92" t="s">
        <v>9004</v>
      </c>
      <c r="T1113" s="90" t="s">
        <v>41</v>
      </c>
      <c r="U1113" s="90" t="str">
        <f>VLOOKUP(I1113,'[1]Removal Report'!$G$2:$I$1306,2,0)</f>
        <v>6-Jan-2026</v>
      </c>
      <c r="V1113" s="90" t="str">
        <f>VLOOKUP(I1113,'[1]Removal Report'!$G$2:$I$1306,3,0)</f>
        <v>ABDUL.AHAD</v>
      </c>
    </row>
    <row r="1114" spans="1:22">
      <c r="A1114" s="92" t="s">
        <v>472</v>
      </c>
      <c r="B1114" s="92" t="s">
        <v>38</v>
      </c>
      <c r="C1114" s="92" t="s">
        <v>9005</v>
      </c>
      <c r="D1114" s="92" t="s">
        <v>671</v>
      </c>
      <c r="E1114" s="92" t="s">
        <v>9006</v>
      </c>
      <c r="F1114" s="92" t="s">
        <v>191</v>
      </c>
      <c r="G1114" s="92" t="s">
        <v>10</v>
      </c>
      <c r="H1114" s="92" t="s">
        <v>9007</v>
      </c>
      <c r="I1114" s="92" t="s">
        <v>9008</v>
      </c>
      <c r="J1114" s="92"/>
      <c r="K1114" s="92"/>
      <c r="L1114" s="92" t="s">
        <v>5</v>
      </c>
      <c r="M1114" s="92" t="s">
        <v>9009</v>
      </c>
      <c r="N1114" s="92" t="s">
        <v>919</v>
      </c>
      <c r="O1114" s="92" t="s">
        <v>920</v>
      </c>
      <c r="P1114" s="92" t="s">
        <v>153</v>
      </c>
      <c r="Q1114" s="92" t="s">
        <v>9010</v>
      </c>
      <c r="R1114" s="92" t="s">
        <v>64</v>
      </c>
      <c r="S1114" s="92" t="s">
        <v>9011</v>
      </c>
      <c r="T1114" s="90" t="s">
        <v>41</v>
      </c>
      <c r="U1114" s="90" t="str">
        <f>VLOOKUP(I1114,'[1]Removal Report'!$G$2:$I$1306,2,0)</f>
        <v>26-Jan-2026</v>
      </c>
      <c r="V1114" s="90" t="str">
        <f>VLOOKUP(I1114,'[1]Removal Report'!$G$2:$I$1306,3,0)</f>
        <v>ABDUL.AHAD</v>
      </c>
    </row>
    <row r="1115" spans="1:22">
      <c r="A1115" s="92" t="s">
        <v>473</v>
      </c>
      <c r="B1115" s="92" t="s">
        <v>38</v>
      </c>
      <c r="C1115" s="92" t="s">
        <v>9012</v>
      </c>
      <c r="D1115" s="92" t="s">
        <v>671</v>
      </c>
      <c r="E1115" s="92" t="s">
        <v>9013</v>
      </c>
      <c r="F1115" s="92" t="s">
        <v>9014</v>
      </c>
      <c r="G1115" s="92" t="s">
        <v>10</v>
      </c>
      <c r="H1115" s="92" t="s">
        <v>9015</v>
      </c>
      <c r="I1115" s="92" t="s">
        <v>9013</v>
      </c>
      <c r="J1115" s="92"/>
      <c r="K1115" s="92"/>
      <c r="L1115" s="92" t="s">
        <v>12</v>
      </c>
      <c r="M1115" s="92" t="s">
        <v>9016</v>
      </c>
      <c r="N1115" s="92" t="s">
        <v>1984</v>
      </c>
      <c r="O1115" s="92" t="s">
        <v>666</v>
      </c>
      <c r="P1115" s="92" t="s">
        <v>153</v>
      </c>
      <c r="Q1115" s="92" t="s">
        <v>9017</v>
      </c>
      <c r="R1115" s="92" t="s">
        <v>64</v>
      </c>
      <c r="S1115" s="92" t="s">
        <v>9018</v>
      </c>
      <c r="T1115" s="90" t="s">
        <v>41</v>
      </c>
      <c r="U1115" s="90" t="str">
        <f>VLOOKUP(I1115,'[1]Removal Report'!$G$2:$I$1306,2,0)</f>
        <v>7-Jan-2026</v>
      </c>
      <c r="V1115" s="90" t="str">
        <f>VLOOKUP(I1115,'[1]Removal Report'!$G$2:$I$1306,3,0)</f>
        <v>ABDUL.AHAD</v>
      </c>
    </row>
    <row r="1116" spans="1:22">
      <c r="A1116" s="92" t="s">
        <v>474</v>
      </c>
      <c r="B1116" s="92" t="s">
        <v>38</v>
      </c>
      <c r="C1116" s="92" t="s">
        <v>9019</v>
      </c>
      <c r="D1116" s="92" t="s">
        <v>682</v>
      </c>
      <c r="E1116" s="92" t="s">
        <v>9020</v>
      </c>
      <c r="F1116" s="92" t="s">
        <v>9021</v>
      </c>
      <c r="G1116" s="92" t="s">
        <v>4</v>
      </c>
      <c r="H1116" s="92" t="s">
        <v>9022</v>
      </c>
      <c r="I1116" s="92" t="s">
        <v>9023</v>
      </c>
      <c r="J1116" s="92"/>
      <c r="K1116" s="92"/>
      <c r="L1116" s="92" t="s">
        <v>12</v>
      </c>
      <c r="M1116" s="92" t="s">
        <v>9016</v>
      </c>
      <c r="N1116" s="92" t="s">
        <v>1984</v>
      </c>
      <c r="O1116" s="92" t="s">
        <v>666</v>
      </c>
      <c r="P1116" s="92" t="s">
        <v>153</v>
      </c>
      <c r="Q1116" s="92" t="s">
        <v>9024</v>
      </c>
      <c r="R1116" s="92" t="s">
        <v>64</v>
      </c>
      <c r="S1116" s="92" t="s">
        <v>9025</v>
      </c>
      <c r="T1116" s="90" t="s">
        <v>41</v>
      </c>
      <c r="U1116" s="90" t="str">
        <f>VLOOKUP(I1116,'[1]Removal Report'!$G$2:$I$1306,2,0)</f>
        <v>7-Jan-2026</v>
      </c>
      <c r="V1116" s="90" t="str">
        <f>VLOOKUP(I1116,'[1]Removal Report'!$G$2:$I$1306,3,0)</f>
        <v>ABDUL.AHAD</v>
      </c>
    </row>
    <row r="1117" spans="1:22">
      <c r="A1117" s="92" t="s">
        <v>475</v>
      </c>
      <c r="B1117" s="92" t="s">
        <v>38</v>
      </c>
      <c r="C1117" s="92" t="s">
        <v>9026</v>
      </c>
      <c r="D1117" s="92" t="s">
        <v>682</v>
      </c>
      <c r="E1117" s="92" t="s">
        <v>9027</v>
      </c>
      <c r="F1117" s="92" t="s">
        <v>9028</v>
      </c>
      <c r="G1117" s="92" t="s">
        <v>13</v>
      </c>
      <c r="H1117" s="92" t="s">
        <v>9029</v>
      </c>
      <c r="I1117" s="92" t="s">
        <v>9030</v>
      </c>
      <c r="J1117" s="92"/>
      <c r="K1117" s="92"/>
      <c r="L1117" s="92" t="s">
        <v>12</v>
      </c>
      <c r="M1117" s="92" t="s">
        <v>9031</v>
      </c>
      <c r="N1117" s="92" t="s">
        <v>892</v>
      </c>
      <c r="O1117" s="92" t="s">
        <v>893</v>
      </c>
      <c r="P1117" s="92" t="s">
        <v>153</v>
      </c>
      <c r="Q1117" s="92" t="s">
        <v>9032</v>
      </c>
      <c r="R1117" s="92" t="s">
        <v>64</v>
      </c>
      <c r="S1117" s="92" t="s">
        <v>9033</v>
      </c>
      <c r="T1117" s="90" t="s">
        <v>41</v>
      </c>
      <c r="U1117" s="90" t="str">
        <f>VLOOKUP(I1117,'[1]Removal Report'!$G$2:$I$1306,2,0)</f>
        <v>7-Jan-2026</v>
      </c>
      <c r="V1117" s="90" t="str">
        <f>VLOOKUP(I1117,'[1]Removal Report'!$G$2:$I$1306,3,0)</f>
        <v>ABDUL.AHAD</v>
      </c>
    </row>
    <row r="1118" spans="1:22">
      <c r="A1118" s="92" t="s">
        <v>476</v>
      </c>
      <c r="B1118" s="92" t="s">
        <v>38</v>
      </c>
      <c r="C1118" s="92" t="s">
        <v>9034</v>
      </c>
      <c r="D1118" s="92" t="s">
        <v>855</v>
      </c>
      <c r="E1118" s="92" t="s">
        <v>9035</v>
      </c>
      <c r="F1118" s="92" t="s">
        <v>189</v>
      </c>
      <c r="G1118" s="92" t="s">
        <v>4</v>
      </c>
      <c r="H1118" s="92" t="s">
        <v>9036</v>
      </c>
      <c r="I1118" s="92" t="s">
        <v>9037</v>
      </c>
      <c r="J1118" s="92"/>
      <c r="K1118" s="92"/>
      <c r="L1118" s="92" t="s">
        <v>12</v>
      </c>
      <c r="M1118" s="92" t="s">
        <v>9038</v>
      </c>
      <c r="N1118" s="92" t="s">
        <v>678</v>
      </c>
      <c r="O1118" s="92" t="s">
        <v>666</v>
      </c>
      <c r="P1118" s="92" t="s">
        <v>153</v>
      </c>
      <c r="Q1118" s="92" t="s">
        <v>9039</v>
      </c>
      <c r="R1118" s="92" t="s">
        <v>64</v>
      </c>
      <c r="S1118" s="92" t="s">
        <v>9040</v>
      </c>
      <c r="T1118" s="90" t="s">
        <v>41</v>
      </c>
      <c r="U1118" s="90" t="str">
        <f>VLOOKUP(I1118,'[1]Removal Report'!$G$2:$I$1306,2,0)</f>
        <v>7-Jan-2026</v>
      </c>
      <c r="V1118" s="90" t="str">
        <f>VLOOKUP(I1118,'[1]Removal Report'!$G$2:$I$1306,3,0)</f>
        <v>ABDUL.AHAD</v>
      </c>
    </row>
    <row r="1119" spans="1:22">
      <c r="A1119" s="92" t="s">
        <v>477</v>
      </c>
      <c r="B1119" s="92" t="s">
        <v>38</v>
      </c>
      <c r="C1119" s="92" t="s">
        <v>9041</v>
      </c>
      <c r="D1119" s="92" t="s">
        <v>767</v>
      </c>
      <c r="E1119" s="92" t="s">
        <v>9042</v>
      </c>
      <c r="F1119" s="92" t="s">
        <v>9043</v>
      </c>
      <c r="G1119" s="92" t="s">
        <v>18</v>
      </c>
      <c r="H1119" s="92" t="s">
        <v>9044</v>
      </c>
      <c r="I1119" s="92" t="s">
        <v>9045</v>
      </c>
      <c r="J1119" s="92"/>
      <c r="K1119" s="92"/>
      <c r="L1119" s="92" t="s">
        <v>12</v>
      </c>
      <c r="M1119" s="92" t="s">
        <v>9046</v>
      </c>
      <c r="N1119" s="92" t="s">
        <v>3003</v>
      </c>
      <c r="O1119" s="92" t="s">
        <v>666</v>
      </c>
      <c r="P1119" s="92" t="s">
        <v>153</v>
      </c>
      <c r="Q1119" s="92" t="s">
        <v>9047</v>
      </c>
      <c r="R1119" s="92" t="s">
        <v>64</v>
      </c>
      <c r="S1119" s="92" t="s">
        <v>9048</v>
      </c>
      <c r="T1119" s="90" t="s">
        <v>41</v>
      </c>
      <c r="U1119" s="90" t="str">
        <f>VLOOKUP(I1119,'[1]Removal Report'!$G$2:$I$1306,2,0)</f>
        <v>8-Jan-2026</v>
      </c>
      <c r="V1119" s="90" t="str">
        <f>VLOOKUP(I1119,'[1]Removal Report'!$G$2:$I$1306,3,0)</f>
        <v>ABDUL.AHAD</v>
      </c>
    </row>
    <row r="1120" spans="1:22">
      <c r="A1120" s="92" t="s">
        <v>478</v>
      </c>
      <c r="B1120" s="92" t="s">
        <v>38</v>
      </c>
      <c r="C1120" s="92" t="s">
        <v>9049</v>
      </c>
      <c r="D1120" s="92" t="s">
        <v>1263</v>
      </c>
      <c r="E1120" s="92" t="s">
        <v>9050</v>
      </c>
      <c r="F1120" s="92" t="s">
        <v>9051</v>
      </c>
      <c r="G1120" s="92" t="s">
        <v>10</v>
      </c>
      <c r="H1120" s="92" t="s">
        <v>9052</v>
      </c>
      <c r="I1120" s="92" t="s">
        <v>9053</v>
      </c>
      <c r="J1120" s="92"/>
      <c r="K1120" s="92"/>
      <c r="L1120" s="92" t="s">
        <v>12</v>
      </c>
      <c r="M1120" s="92" t="s">
        <v>3365</v>
      </c>
      <c r="N1120" s="92" t="s">
        <v>678</v>
      </c>
      <c r="O1120" s="92" t="s">
        <v>666</v>
      </c>
      <c r="P1120" s="92" t="s">
        <v>153</v>
      </c>
      <c r="Q1120" s="92" t="s">
        <v>9054</v>
      </c>
      <c r="R1120" s="92" t="s">
        <v>64</v>
      </c>
      <c r="S1120" s="92" t="s">
        <v>9055</v>
      </c>
      <c r="T1120" s="90" t="s">
        <v>41</v>
      </c>
      <c r="U1120" s="90" t="str">
        <f>VLOOKUP(I1120,'[1]Removal Report'!$G$2:$I$1306,2,0)</f>
        <v>8-Jan-2026</v>
      </c>
      <c r="V1120" s="90" t="str">
        <f>VLOOKUP(I1120,'[1]Removal Report'!$G$2:$I$1306,3,0)</f>
        <v>ABDUL.AHAD</v>
      </c>
    </row>
    <row r="1121" spans="1:22">
      <c r="A1121" s="92" t="s">
        <v>480</v>
      </c>
      <c r="B1121" s="92" t="s">
        <v>38</v>
      </c>
      <c r="C1121" s="92" t="s">
        <v>9056</v>
      </c>
      <c r="D1121" s="92" t="s">
        <v>671</v>
      </c>
      <c r="E1121" s="92" t="s">
        <v>9057</v>
      </c>
      <c r="F1121" s="92" t="s">
        <v>9058</v>
      </c>
      <c r="G1121" s="92" t="s">
        <v>9059</v>
      </c>
      <c r="H1121" s="92" t="s">
        <v>9060</v>
      </c>
      <c r="I1121" s="92" t="s">
        <v>9061</v>
      </c>
      <c r="J1121" s="92"/>
      <c r="K1121" s="92"/>
      <c r="L1121" s="92" t="s">
        <v>12</v>
      </c>
      <c r="M1121" s="92" t="s">
        <v>9062</v>
      </c>
      <c r="N1121" s="92" t="s">
        <v>1984</v>
      </c>
      <c r="O1121" s="92" t="s">
        <v>666</v>
      </c>
      <c r="P1121" s="92" t="s">
        <v>153</v>
      </c>
      <c r="Q1121" s="92" t="s">
        <v>9063</v>
      </c>
      <c r="R1121" s="92" t="s">
        <v>64</v>
      </c>
      <c r="S1121" s="92" t="s">
        <v>9064</v>
      </c>
      <c r="T1121" s="90" t="s">
        <v>41</v>
      </c>
      <c r="U1121" s="90" t="str">
        <f>VLOOKUP(I1121,'[1]Removal Report'!$G$2:$I$1306,2,0)</f>
        <v>8-Jan-2026</v>
      </c>
      <c r="V1121" s="90" t="str">
        <f>VLOOKUP(I1121,'[1]Removal Report'!$G$2:$I$1306,3,0)</f>
        <v>ABDUL.AHAD</v>
      </c>
    </row>
    <row r="1122" spans="1:22">
      <c r="A1122" s="92" t="s">
        <v>481</v>
      </c>
      <c r="B1122" s="92" t="s">
        <v>38</v>
      </c>
      <c r="C1122" s="92" t="s">
        <v>9065</v>
      </c>
      <c r="D1122" s="92" t="s">
        <v>777</v>
      </c>
      <c r="E1122" s="92" t="s">
        <v>9066</v>
      </c>
      <c r="F1122" s="92" t="s">
        <v>9067</v>
      </c>
      <c r="G1122" s="92" t="s">
        <v>10</v>
      </c>
      <c r="H1122" s="92" t="s">
        <v>9068</v>
      </c>
      <c r="I1122" s="92" t="s">
        <v>9069</v>
      </c>
      <c r="J1122" s="92"/>
      <c r="K1122" s="92"/>
      <c r="L1122" s="92" t="s">
        <v>5</v>
      </c>
      <c r="M1122" s="92" t="s">
        <v>9070</v>
      </c>
      <c r="N1122" s="92" t="s">
        <v>956</v>
      </c>
      <c r="O1122" s="92" t="s">
        <v>813</v>
      </c>
      <c r="P1122" s="92" t="s">
        <v>153</v>
      </c>
      <c r="Q1122" s="92" t="s">
        <v>9071</v>
      </c>
      <c r="R1122" s="92" t="s">
        <v>64</v>
      </c>
      <c r="S1122" s="92" t="s">
        <v>9072</v>
      </c>
      <c r="T1122" s="90" t="s">
        <v>41</v>
      </c>
      <c r="U1122" s="90" t="str">
        <f>VLOOKUP(I1122,'[1]Removal Report'!$G$2:$I$1306,2,0)</f>
        <v>12-Jan-2026</v>
      </c>
      <c r="V1122" s="90" t="str">
        <f>VLOOKUP(I1122,'[1]Removal Report'!$G$2:$I$1306,3,0)</f>
        <v>ABDUL.AHAD</v>
      </c>
    </row>
    <row r="1123" spans="1:22">
      <c r="A1123" s="92" t="s">
        <v>482</v>
      </c>
      <c r="B1123" s="92" t="s">
        <v>38</v>
      </c>
      <c r="C1123" s="92" t="s">
        <v>9073</v>
      </c>
      <c r="D1123" s="92" t="s">
        <v>682</v>
      </c>
      <c r="E1123" s="92" t="s">
        <v>9074</v>
      </c>
      <c r="F1123" s="92" t="s">
        <v>9075</v>
      </c>
      <c r="G1123" s="92" t="s">
        <v>26</v>
      </c>
      <c r="H1123" s="92" t="s">
        <v>9076</v>
      </c>
      <c r="I1123" s="92" t="s">
        <v>9074</v>
      </c>
      <c r="J1123" s="92"/>
      <c r="K1123" s="92"/>
      <c r="L1123" s="92" t="s">
        <v>12</v>
      </c>
      <c r="M1123" s="92" t="s">
        <v>8510</v>
      </c>
      <c r="N1123" s="92" t="s">
        <v>1091</v>
      </c>
      <c r="O1123" s="92" t="s">
        <v>666</v>
      </c>
      <c r="P1123" s="92" t="s">
        <v>153</v>
      </c>
      <c r="Q1123" s="92" t="s">
        <v>9077</v>
      </c>
      <c r="R1123" s="92" t="s">
        <v>64</v>
      </c>
      <c r="S1123" s="92" t="s">
        <v>9078</v>
      </c>
      <c r="T1123" s="90" t="s">
        <v>41</v>
      </c>
      <c r="U1123" s="90" t="str">
        <f>VLOOKUP(I1123,'[1]Removal Report'!$G$2:$I$1306,2,0)</f>
        <v>15-Jan-2026</v>
      </c>
      <c r="V1123" s="90" t="str">
        <f>VLOOKUP(I1123,'[1]Removal Report'!$G$2:$I$1306,3,0)</f>
        <v>ABDUL.AHAD</v>
      </c>
    </row>
    <row r="1124" spans="1:22">
      <c r="A1124" s="92" t="s">
        <v>484</v>
      </c>
      <c r="B1124" s="92" t="s">
        <v>38</v>
      </c>
      <c r="C1124" s="92" t="s">
        <v>9079</v>
      </c>
      <c r="D1124" s="92" t="s">
        <v>682</v>
      </c>
      <c r="E1124" s="92" t="s">
        <v>9080</v>
      </c>
      <c r="F1124" s="92" t="s">
        <v>173</v>
      </c>
      <c r="G1124" s="92" t="s">
        <v>18</v>
      </c>
      <c r="H1124" s="92" t="s">
        <v>9081</v>
      </c>
      <c r="I1124" s="92" t="s">
        <v>9082</v>
      </c>
      <c r="J1124" s="92"/>
      <c r="K1124" s="92"/>
      <c r="L1124" s="92" t="s">
        <v>12</v>
      </c>
      <c r="M1124" s="92" t="s">
        <v>6528</v>
      </c>
      <c r="N1124" s="92" t="s">
        <v>678</v>
      </c>
      <c r="O1124" s="92" t="s">
        <v>666</v>
      </c>
      <c r="P1124" s="92" t="s">
        <v>153</v>
      </c>
      <c r="Q1124" s="92" t="s">
        <v>9083</v>
      </c>
      <c r="R1124" s="92" t="s">
        <v>64</v>
      </c>
      <c r="S1124" s="92" t="s">
        <v>9084</v>
      </c>
      <c r="T1124" s="90" t="s">
        <v>41</v>
      </c>
      <c r="U1124" s="90" t="str">
        <f>VLOOKUP(I1124,'[1]Removal Report'!$G$2:$I$1306,2,0)</f>
        <v>15-Jan-2026</v>
      </c>
      <c r="V1124" s="90" t="str">
        <f>VLOOKUP(I1124,'[1]Removal Report'!$G$2:$I$1306,3,0)</f>
        <v>ABDUL.AHAD</v>
      </c>
    </row>
    <row r="1125" spans="1:22">
      <c r="A1125" s="92" t="s">
        <v>485</v>
      </c>
      <c r="B1125" s="92" t="s">
        <v>38</v>
      </c>
      <c r="C1125" s="92" t="s">
        <v>9085</v>
      </c>
      <c r="D1125" s="92" t="s">
        <v>659</v>
      </c>
      <c r="E1125" s="92" t="s">
        <v>9086</v>
      </c>
      <c r="F1125" s="92" t="s">
        <v>9087</v>
      </c>
      <c r="G1125" s="92" t="s">
        <v>4</v>
      </c>
      <c r="H1125" s="92" t="s">
        <v>9088</v>
      </c>
      <c r="I1125" s="92" t="s">
        <v>9089</v>
      </c>
      <c r="J1125" s="92"/>
      <c r="K1125" s="92"/>
      <c r="L1125" s="92" t="s">
        <v>12</v>
      </c>
      <c r="M1125" s="92" t="s">
        <v>9090</v>
      </c>
      <c r="N1125" s="92" t="s">
        <v>712</v>
      </c>
      <c r="O1125" s="92" t="s">
        <v>713</v>
      </c>
      <c r="P1125" s="92" t="s">
        <v>153</v>
      </c>
      <c r="Q1125" s="92" t="s">
        <v>9091</v>
      </c>
      <c r="R1125" s="92" t="s">
        <v>64</v>
      </c>
      <c r="S1125" s="92" t="s">
        <v>9092</v>
      </c>
      <c r="T1125" s="90" t="s">
        <v>41</v>
      </c>
      <c r="U1125" s="90" t="str">
        <f>VLOOKUP(I1125,'[1]Removal Report'!$G$2:$I$1306,2,0)</f>
        <v>27-Jan-2026</v>
      </c>
      <c r="V1125" s="90" t="str">
        <f>VLOOKUP(I1125,'[1]Removal Report'!$G$2:$I$1306,3,0)</f>
        <v>ABDUL.AHAD</v>
      </c>
    </row>
    <row r="1126" spans="1:22">
      <c r="A1126" s="92" t="s">
        <v>486</v>
      </c>
      <c r="B1126" s="92" t="s">
        <v>38</v>
      </c>
      <c r="C1126" s="92" t="s">
        <v>9093</v>
      </c>
      <c r="D1126" s="92" t="s">
        <v>671</v>
      </c>
      <c r="E1126" s="92" t="s">
        <v>9094</v>
      </c>
      <c r="F1126" s="92" t="s">
        <v>9095</v>
      </c>
      <c r="G1126" s="92" t="s">
        <v>10</v>
      </c>
      <c r="H1126" s="92" t="s">
        <v>9096</v>
      </c>
      <c r="I1126" s="92" t="s">
        <v>9097</v>
      </c>
      <c r="J1126" s="92"/>
      <c r="K1126" s="92"/>
      <c r="L1126" s="92" t="s">
        <v>5</v>
      </c>
      <c r="M1126" s="92" t="s">
        <v>3274</v>
      </c>
      <c r="N1126" s="92" t="s">
        <v>1166</v>
      </c>
      <c r="O1126" s="92" t="s">
        <v>813</v>
      </c>
      <c r="P1126" s="92" t="s">
        <v>153</v>
      </c>
      <c r="Q1126" s="92" t="s">
        <v>9098</v>
      </c>
      <c r="R1126" s="92" t="s">
        <v>64</v>
      </c>
      <c r="S1126" s="92" t="s">
        <v>9099</v>
      </c>
      <c r="T1126" s="90" t="s">
        <v>41</v>
      </c>
      <c r="U1126" s="90" t="str">
        <f>VLOOKUP(I1126,'[1]Removal Report'!$G$2:$I$1306,2,0)</f>
        <v>27-Jan-2026</v>
      </c>
      <c r="V1126" s="90" t="str">
        <f>VLOOKUP(I1126,'[1]Removal Report'!$G$2:$I$1306,3,0)</f>
        <v>ABDUL.AHAD</v>
      </c>
    </row>
    <row r="1127" spans="1:22">
      <c r="A1127" s="92" t="s">
        <v>487</v>
      </c>
      <c r="B1127" s="92" t="s">
        <v>38</v>
      </c>
      <c r="C1127" s="92" t="s">
        <v>9100</v>
      </c>
      <c r="D1127" s="92" t="s">
        <v>767</v>
      </c>
      <c r="E1127" s="92" t="s">
        <v>9101</v>
      </c>
      <c r="F1127" s="92" t="s">
        <v>164</v>
      </c>
      <c r="G1127" s="92" t="s">
        <v>4</v>
      </c>
      <c r="H1127" s="92" t="s">
        <v>9102</v>
      </c>
      <c r="I1127" s="92" t="s">
        <v>9103</v>
      </c>
      <c r="J1127" s="92"/>
      <c r="K1127" s="92"/>
      <c r="L1127" s="92" t="s">
        <v>8</v>
      </c>
      <c r="M1127" s="92" t="s">
        <v>2029</v>
      </c>
      <c r="N1127" s="92" t="s">
        <v>3003</v>
      </c>
      <c r="O1127" s="92" t="s">
        <v>666</v>
      </c>
      <c r="P1127" s="92" t="s">
        <v>153</v>
      </c>
      <c r="Q1127" s="92" t="s">
        <v>9104</v>
      </c>
      <c r="R1127" s="92" t="s">
        <v>64</v>
      </c>
      <c r="S1127" s="92" t="s">
        <v>9105</v>
      </c>
      <c r="T1127" s="90" t="s">
        <v>41</v>
      </c>
      <c r="U1127" s="90" t="str">
        <f>VLOOKUP(I1127,'[1]Removal Report'!$G$2:$I$1306,2,0)</f>
        <v>30-Jan-2026</v>
      </c>
      <c r="V1127" s="90" t="str">
        <f>VLOOKUP(I1127,'[1]Removal Report'!$G$2:$I$1306,3,0)</f>
        <v>ABDUL.AHAD</v>
      </c>
    </row>
    <row r="1128" spans="1:22">
      <c r="A1128" s="92" t="s">
        <v>488</v>
      </c>
      <c r="B1128" s="92" t="s">
        <v>38</v>
      </c>
      <c r="C1128" s="92" t="s">
        <v>9106</v>
      </c>
      <c r="D1128" s="92" t="s">
        <v>659</v>
      </c>
      <c r="E1128" s="92" t="s">
        <v>9107</v>
      </c>
      <c r="F1128" s="92" t="s">
        <v>9108</v>
      </c>
      <c r="G1128" s="92" t="s">
        <v>18</v>
      </c>
      <c r="H1128" s="92" t="s">
        <v>9109</v>
      </c>
      <c r="I1128" s="92" t="s">
        <v>9110</v>
      </c>
      <c r="J1128" s="92"/>
      <c r="K1128" s="92"/>
      <c r="L1128" s="92" t="s">
        <v>12</v>
      </c>
      <c r="M1128" s="92" t="s">
        <v>2755</v>
      </c>
      <c r="N1128" s="92" t="s">
        <v>956</v>
      </c>
      <c r="O1128" s="92" t="s">
        <v>813</v>
      </c>
      <c r="P1128" s="92" t="s">
        <v>153</v>
      </c>
      <c r="Q1128" s="92" t="s">
        <v>9111</v>
      </c>
      <c r="R1128" s="92" t="s">
        <v>64</v>
      </c>
      <c r="S1128" s="92" t="s">
        <v>9112</v>
      </c>
      <c r="T1128" s="90" t="s">
        <v>41</v>
      </c>
      <c r="U1128" s="90" t="str">
        <f>VLOOKUP(I1128,'[1]Removal Report'!$G$2:$I$1306,2,0)</f>
        <v>27-Jan-2026</v>
      </c>
      <c r="V1128" s="90" t="str">
        <f>VLOOKUP(I1128,'[1]Removal Report'!$G$2:$I$1306,3,0)</f>
        <v>ABDUL.AHAD</v>
      </c>
    </row>
    <row r="1129" spans="1:22">
      <c r="A1129" s="92" t="s">
        <v>489</v>
      </c>
      <c r="B1129" s="92" t="s">
        <v>38</v>
      </c>
      <c r="C1129" s="92" t="s">
        <v>9113</v>
      </c>
      <c r="D1129" s="92" t="s">
        <v>855</v>
      </c>
      <c r="E1129" s="92" t="s">
        <v>9114</v>
      </c>
      <c r="F1129" s="92" t="s">
        <v>9115</v>
      </c>
      <c r="G1129" s="92" t="s">
        <v>10</v>
      </c>
      <c r="H1129" s="92" t="s">
        <v>9116</v>
      </c>
      <c r="I1129" s="92" t="s">
        <v>9117</v>
      </c>
      <c r="J1129" s="92"/>
      <c r="K1129" s="92"/>
      <c r="L1129" s="92" t="s">
        <v>5</v>
      </c>
      <c r="M1129" s="92" t="s">
        <v>2180</v>
      </c>
      <c r="N1129" s="92" t="s">
        <v>823</v>
      </c>
      <c r="O1129" s="92" t="s">
        <v>764</v>
      </c>
      <c r="P1129" s="92" t="s">
        <v>153</v>
      </c>
      <c r="Q1129" s="92" t="s">
        <v>9118</v>
      </c>
      <c r="R1129" s="92" t="s">
        <v>64</v>
      </c>
      <c r="S1129" s="92" t="s">
        <v>9119</v>
      </c>
      <c r="T1129" s="90" t="s">
        <v>41</v>
      </c>
      <c r="U1129" s="90" t="str">
        <f>VLOOKUP(I1129,'[1]Removal Report'!$G$2:$I$1306,2,0)</f>
        <v>20-Jan-2026</v>
      </c>
      <c r="V1129" s="90" t="str">
        <f>VLOOKUP(I1129,'[1]Removal Report'!$G$2:$I$1306,3,0)</f>
        <v>ABDUL.AHAD</v>
      </c>
    </row>
    <row r="1130" spans="1:22">
      <c r="A1130" s="92" t="s">
        <v>490</v>
      </c>
      <c r="B1130" s="92" t="s">
        <v>38</v>
      </c>
      <c r="C1130" s="92" t="s">
        <v>9120</v>
      </c>
      <c r="D1130" s="92" t="s">
        <v>659</v>
      </c>
      <c r="E1130" s="92" t="s">
        <v>9121</v>
      </c>
      <c r="F1130" s="92" t="s">
        <v>207</v>
      </c>
      <c r="G1130" s="92" t="s">
        <v>10</v>
      </c>
      <c r="H1130" s="92" t="s">
        <v>9122</v>
      </c>
      <c r="I1130" s="92" t="s">
        <v>9123</v>
      </c>
      <c r="J1130" s="92"/>
      <c r="K1130" s="92"/>
      <c r="L1130" s="92" t="s">
        <v>12</v>
      </c>
      <c r="M1130" s="92" t="s">
        <v>9124</v>
      </c>
      <c r="N1130" s="92" t="s">
        <v>1622</v>
      </c>
      <c r="O1130" s="92" t="s">
        <v>666</v>
      </c>
      <c r="P1130" s="92" t="s">
        <v>153</v>
      </c>
      <c r="Q1130" s="92" t="s">
        <v>9126</v>
      </c>
      <c r="R1130" s="92" t="s">
        <v>64</v>
      </c>
      <c r="S1130" s="92" t="s">
        <v>9127</v>
      </c>
      <c r="T1130" s="90" t="s">
        <v>41</v>
      </c>
      <c r="U1130" s="90" t="str">
        <f>VLOOKUP(I1130,'[1]Removal Report'!$G$2:$I$1306,2,0)</f>
        <v>19-Jan-2026</v>
      </c>
      <c r="V1130" s="90" t="str">
        <f>VLOOKUP(I1130,'[1]Removal Report'!$G$2:$I$1306,3,0)</f>
        <v>ABDUL.AHAD</v>
      </c>
    </row>
    <row r="1131" spans="1:22">
      <c r="A1131" s="92" t="s">
        <v>491</v>
      </c>
      <c r="B1131" s="92" t="s">
        <v>38</v>
      </c>
      <c r="C1131" s="92" t="s">
        <v>9128</v>
      </c>
      <c r="D1131" s="92" t="s">
        <v>682</v>
      </c>
      <c r="E1131" s="92" t="s">
        <v>9129</v>
      </c>
      <c r="F1131" s="92" t="s">
        <v>9130</v>
      </c>
      <c r="G1131" s="92" t="s">
        <v>18</v>
      </c>
      <c r="H1131" s="92" t="s">
        <v>9131</v>
      </c>
      <c r="I1131" s="92" t="s">
        <v>9132</v>
      </c>
      <c r="J1131" s="92"/>
      <c r="K1131" s="92"/>
      <c r="L1131" s="92" t="s">
        <v>12</v>
      </c>
      <c r="M1131" s="92" t="s">
        <v>9133</v>
      </c>
      <c r="N1131" s="92" t="s">
        <v>862</v>
      </c>
      <c r="O1131" s="92" t="s">
        <v>813</v>
      </c>
      <c r="P1131" s="92" t="s">
        <v>153</v>
      </c>
      <c r="Q1131" s="92" t="s">
        <v>9134</v>
      </c>
      <c r="R1131" s="92" t="s">
        <v>64</v>
      </c>
      <c r="S1131" s="92" t="s">
        <v>9135</v>
      </c>
      <c r="T1131" s="90" t="s">
        <v>41</v>
      </c>
      <c r="U1131" s="90" t="str">
        <f>VLOOKUP(I1131,'[1]Removal Report'!$G$2:$I$1306,2,0)</f>
        <v>20-Jan-2026</v>
      </c>
      <c r="V1131" s="90" t="str">
        <f>VLOOKUP(I1131,'[1]Removal Report'!$G$2:$I$1306,3,0)</f>
        <v>ABDUL.AHAD</v>
      </c>
    </row>
    <row r="1132" spans="1:22">
      <c r="A1132" s="92" t="s">
        <v>492</v>
      </c>
      <c r="B1132" s="92" t="s">
        <v>38</v>
      </c>
      <c r="C1132" s="92" t="s">
        <v>9136</v>
      </c>
      <c r="D1132" s="92" t="s">
        <v>682</v>
      </c>
      <c r="E1132" s="92" t="s">
        <v>9137</v>
      </c>
      <c r="F1132" s="92" t="s">
        <v>9138</v>
      </c>
      <c r="G1132" s="92" t="s">
        <v>25</v>
      </c>
      <c r="H1132" s="92" t="s">
        <v>9139</v>
      </c>
      <c r="I1132" s="92" t="s">
        <v>9140</v>
      </c>
      <c r="J1132" s="92"/>
      <c r="K1132" s="92"/>
      <c r="L1132" s="92" t="s">
        <v>12</v>
      </c>
      <c r="M1132" s="92" t="s">
        <v>5632</v>
      </c>
      <c r="N1132" s="92" t="s">
        <v>763</v>
      </c>
      <c r="O1132" s="92" t="s">
        <v>764</v>
      </c>
      <c r="P1132" s="92" t="s">
        <v>153</v>
      </c>
      <c r="Q1132" s="92" t="s">
        <v>9141</v>
      </c>
      <c r="R1132" s="92" t="s">
        <v>64</v>
      </c>
      <c r="S1132" s="92" t="s">
        <v>9142</v>
      </c>
      <c r="T1132" s="90" t="s">
        <v>41</v>
      </c>
      <c r="U1132" s="90" t="str">
        <f>VLOOKUP(I1132,'[1]Removal Report'!$G$2:$I$1306,2,0)</f>
        <v>23-Jan-2026</v>
      </c>
      <c r="V1132" s="90" t="str">
        <f>VLOOKUP(I1132,'[1]Removal Report'!$G$2:$I$1306,3,0)</f>
        <v>ABDUL.AHAD</v>
      </c>
    </row>
    <row r="1133" spans="1:22">
      <c r="A1133" s="92" t="s">
        <v>493</v>
      </c>
      <c r="B1133" s="92" t="s">
        <v>38</v>
      </c>
      <c r="C1133" s="92" t="s">
        <v>9143</v>
      </c>
      <c r="D1133" s="92" t="s">
        <v>777</v>
      </c>
      <c r="E1133" s="92" t="s">
        <v>9144</v>
      </c>
      <c r="F1133" s="92" t="s">
        <v>5049</v>
      </c>
      <c r="G1133" s="92" t="s">
        <v>10</v>
      </c>
      <c r="H1133" s="92" t="s">
        <v>9145</v>
      </c>
      <c r="I1133" s="92" t="s">
        <v>9146</v>
      </c>
      <c r="J1133" s="92"/>
      <c r="K1133" s="92"/>
      <c r="L1133" s="92" t="s">
        <v>5</v>
      </c>
      <c r="M1133" s="92" t="s">
        <v>9147</v>
      </c>
      <c r="N1133" s="92" t="s">
        <v>803</v>
      </c>
      <c r="O1133" s="92" t="s">
        <v>666</v>
      </c>
      <c r="P1133" s="92" t="s">
        <v>153</v>
      </c>
      <c r="Q1133" s="92" t="s">
        <v>9148</v>
      </c>
      <c r="R1133" s="92" t="s">
        <v>64</v>
      </c>
      <c r="S1133" s="92" t="s">
        <v>9149</v>
      </c>
      <c r="T1133" s="90" t="s">
        <v>41</v>
      </c>
      <c r="U1133" s="90" t="str">
        <f>VLOOKUP(I1133,'[1]Removal Report'!$G$2:$I$1306,2,0)</f>
        <v>31-Jan-2026</v>
      </c>
      <c r="V1133" s="90" t="str">
        <f>VLOOKUP(I1133,'[1]Removal Report'!$G$2:$I$1306,3,0)</f>
        <v>ABDUL.AHAD</v>
      </c>
    </row>
    <row r="1134" spans="1:22">
      <c r="A1134" s="92" t="s">
        <v>494</v>
      </c>
      <c r="B1134" s="92" t="s">
        <v>38</v>
      </c>
      <c r="C1134" s="92" t="s">
        <v>9150</v>
      </c>
      <c r="D1134" s="92" t="s">
        <v>659</v>
      </c>
      <c r="E1134" s="92" t="s">
        <v>9151</v>
      </c>
      <c r="F1134" s="92" t="s">
        <v>9152</v>
      </c>
      <c r="G1134" s="92" t="s">
        <v>4</v>
      </c>
      <c r="H1134" s="92" t="s">
        <v>9153</v>
      </c>
      <c r="I1134" s="92" t="s">
        <v>9154</v>
      </c>
      <c r="J1134" s="92"/>
      <c r="K1134" s="92"/>
      <c r="L1134" s="92" t="s">
        <v>12</v>
      </c>
      <c r="M1134" s="92" t="s">
        <v>9155</v>
      </c>
      <c r="N1134" s="92" t="s">
        <v>881</v>
      </c>
      <c r="O1134" s="92" t="s">
        <v>813</v>
      </c>
      <c r="P1134" s="92" t="s">
        <v>153</v>
      </c>
      <c r="Q1134" s="92" t="s">
        <v>9156</v>
      </c>
      <c r="R1134" s="92" t="s">
        <v>64</v>
      </c>
      <c r="S1134" s="92" t="s">
        <v>9157</v>
      </c>
      <c r="T1134" s="90" t="s">
        <v>41</v>
      </c>
      <c r="U1134" s="90" t="str">
        <f>VLOOKUP(I1134,'[1]Removal Report'!$G$2:$I$1306,2,0)</f>
        <v>24-Jan-2026</v>
      </c>
      <c r="V1134" s="90" t="str">
        <f>VLOOKUP(I1134,'[1]Removal Report'!$G$2:$I$1306,3,0)</f>
        <v>ABDUL.AHAD</v>
      </c>
    </row>
    <row r="1135" spans="1:22">
      <c r="A1135" s="92" t="s">
        <v>495</v>
      </c>
      <c r="B1135" s="92" t="s">
        <v>38</v>
      </c>
      <c r="C1135" s="92" t="s">
        <v>9158</v>
      </c>
      <c r="D1135" s="92" t="s">
        <v>682</v>
      </c>
      <c r="E1135" s="92" t="s">
        <v>9159</v>
      </c>
      <c r="F1135" s="92" t="s">
        <v>9160</v>
      </c>
      <c r="G1135" s="92" t="s">
        <v>10</v>
      </c>
      <c r="H1135" s="92" t="s">
        <v>9161</v>
      </c>
      <c r="I1135" s="92" t="s">
        <v>9162</v>
      </c>
      <c r="J1135" s="92"/>
      <c r="K1135" s="92"/>
      <c r="L1135" s="92" t="s">
        <v>12</v>
      </c>
      <c r="M1135" s="92" t="s">
        <v>9163</v>
      </c>
      <c r="N1135" s="92" t="s">
        <v>678</v>
      </c>
      <c r="O1135" s="92" t="s">
        <v>666</v>
      </c>
      <c r="P1135" s="92" t="s">
        <v>153</v>
      </c>
      <c r="Q1135" s="92" t="s">
        <v>9164</v>
      </c>
      <c r="R1135" s="92" t="s">
        <v>64</v>
      </c>
      <c r="S1135" s="92" t="s">
        <v>9165</v>
      </c>
      <c r="T1135" s="90" t="s">
        <v>41</v>
      </c>
      <c r="U1135" s="90" t="str">
        <f>VLOOKUP(I1135,'[1]Removal Report'!$G$2:$I$1306,2,0)</f>
        <v>27-Jan-2026</v>
      </c>
      <c r="V1135" s="90" t="str">
        <f>VLOOKUP(I1135,'[1]Removal Report'!$G$2:$I$1306,3,0)</f>
        <v>ABDUL.AHAD</v>
      </c>
    </row>
    <row r="1136" spans="1:22">
      <c r="A1136" s="92" t="s">
        <v>496</v>
      </c>
      <c r="B1136" s="92" t="s">
        <v>38</v>
      </c>
      <c r="C1136" s="92" t="s">
        <v>9166</v>
      </c>
      <c r="D1136" s="92" t="s">
        <v>767</v>
      </c>
      <c r="E1136" s="92" t="s">
        <v>9167</v>
      </c>
      <c r="F1136" s="92" t="s">
        <v>9168</v>
      </c>
      <c r="G1136" s="92" t="s">
        <v>10</v>
      </c>
      <c r="H1136" s="92" t="s">
        <v>9169</v>
      </c>
      <c r="I1136" s="92" t="s">
        <v>9170</v>
      </c>
      <c r="J1136" s="92"/>
      <c r="K1136" s="92"/>
      <c r="L1136" s="92" t="s">
        <v>8</v>
      </c>
      <c r="M1136" s="92" t="s">
        <v>6642</v>
      </c>
      <c r="N1136" s="92" t="s">
        <v>2383</v>
      </c>
      <c r="O1136" s="92" t="s">
        <v>2384</v>
      </c>
      <c r="P1136" s="92" t="s">
        <v>153</v>
      </c>
      <c r="Q1136" s="92" t="s">
        <v>9171</v>
      </c>
      <c r="R1136" s="92" t="s">
        <v>64</v>
      </c>
      <c r="S1136" s="92" t="s">
        <v>9172</v>
      </c>
      <c r="T1136" s="90" t="s">
        <v>41</v>
      </c>
      <c r="U1136" s="90" t="str">
        <f>VLOOKUP(I1136,'[1]Removal Report'!$G$2:$I$1306,2,0)</f>
        <v>26-Jan-2026</v>
      </c>
      <c r="V1136" s="90" t="str">
        <f>VLOOKUP(I1136,'[1]Removal Report'!$G$2:$I$1306,3,0)</f>
        <v>ABDUL.AHAD</v>
      </c>
    </row>
    <row r="1137" spans="1:22">
      <c r="A1137" s="92" t="s">
        <v>497</v>
      </c>
      <c r="B1137" s="92" t="s">
        <v>38</v>
      </c>
      <c r="C1137" s="92" t="s">
        <v>9173</v>
      </c>
      <c r="D1137" s="92" t="s">
        <v>682</v>
      </c>
      <c r="E1137" s="92" t="s">
        <v>9174</v>
      </c>
      <c r="F1137" s="92" t="s">
        <v>9175</v>
      </c>
      <c r="G1137" s="92" t="s">
        <v>10</v>
      </c>
      <c r="H1137" s="92" t="s">
        <v>9176</v>
      </c>
      <c r="I1137" s="92" t="s">
        <v>9177</v>
      </c>
      <c r="J1137" s="92"/>
      <c r="K1137" s="92"/>
      <c r="L1137" s="92" t="s">
        <v>8</v>
      </c>
      <c r="M1137" s="92" t="s">
        <v>9178</v>
      </c>
      <c r="N1137" s="92" t="s">
        <v>1405</v>
      </c>
      <c r="O1137" s="92" t="s">
        <v>1406</v>
      </c>
      <c r="P1137" s="92" t="s">
        <v>153</v>
      </c>
      <c r="Q1137" s="92" t="s">
        <v>9179</v>
      </c>
      <c r="R1137" s="92" t="s">
        <v>64</v>
      </c>
      <c r="S1137" s="92" t="s">
        <v>9180</v>
      </c>
      <c r="T1137" s="90" t="s">
        <v>41</v>
      </c>
      <c r="U1137" s="90" t="str">
        <f>VLOOKUP(I1137,'[1]Removal Report'!$G$2:$I$1306,2,0)</f>
        <v>24-Jan-2026</v>
      </c>
      <c r="V1137" s="90" t="str">
        <f>VLOOKUP(I1137,'[1]Removal Report'!$G$2:$I$1306,3,0)</f>
        <v>ABDUL.AHAD</v>
      </c>
    </row>
    <row r="1138" spans="1:22">
      <c r="A1138" s="92" t="s">
        <v>498</v>
      </c>
      <c r="B1138" s="92" t="s">
        <v>38</v>
      </c>
      <c r="C1138" s="92" t="s">
        <v>9181</v>
      </c>
      <c r="D1138" s="92" t="s">
        <v>682</v>
      </c>
      <c r="E1138" s="92" t="s">
        <v>9182</v>
      </c>
      <c r="F1138" s="92" t="s">
        <v>9183</v>
      </c>
      <c r="G1138" s="92" t="s">
        <v>18</v>
      </c>
      <c r="H1138" s="92" t="s">
        <v>9184</v>
      </c>
      <c r="I1138" s="92" t="s">
        <v>9185</v>
      </c>
      <c r="J1138" s="92"/>
      <c r="K1138" s="92"/>
      <c r="L1138" s="92" t="s">
        <v>12</v>
      </c>
      <c r="M1138" s="92" t="s">
        <v>9186</v>
      </c>
      <c r="N1138" s="92" t="s">
        <v>1157</v>
      </c>
      <c r="O1138" s="92" t="s">
        <v>813</v>
      </c>
      <c r="P1138" s="92" t="s">
        <v>153</v>
      </c>
      <c r="Q1138" s="92" t="s">
        <v>9187</v>
      </c>
      <c r="R1138" s="92" t="s">
        <v>64</v>
      </c>
      <c r="S1138" s="92" t="s">
        <v>9188</v>
      </c>
      <c r="T1138" s="90" t="s">
        <v>41</v>
      </c>
      <c r="U1138" s="90" t="str">
        <f>VLOOKUP(I1138,'[1]Removal Report'!$G$2:$I$1306,2,0)</f>
        <v>26-Jan-2026</v>
      </c>
      <c r="V1138" s="90" t="str">
        <f>VLOOKUP(I1138,'[1]Removal Report'!$G$2:$I$1306,3,0)</f>
        <v>ABDUL.AHAD</v>
      </c>
    </row>
    <row r="1139" spans="1:22">
      <c r="A1139" s="92" t="s">
        <v>499</v>
      </c>
      <c r="B1139" s="92" t="s">
        <v>38</v>
      </c>
      <c r="C1139" s="92" t="s">
        <v>9189</v>
      </c>
      <c r="D1139" s="92" t="s">
        <v>1311</v>
      </c>
      <c r="E1139" s="92" t="s">
        <v>9190</v>
      </c>
      <c r="F1139" s="92" t="s">
        <v>9191</v>
      </c>
      <c r="G1139" s="92" t="s">
        <v>22</v>
      </c>
      <c r="H1139" s="92" t="s">
        <v>9192</v>
      </c>
      <c r="I1139" s="92" t="s">
        <v>9193</v>
      </c>
      <c r="J1139" s="92"/>
      <c r="K1139" s="92"/>
      <c r="L1139" s="92" t="s">
        <v>12</v>
      </c>
      <c r="M1139" s="92" t="s">
        <v>9194</v>
      </c>
      <c r="N1139" s="92" t="s">
        <v>1984</v>
      </c>
      <c r="O1139" s="92" t="s">
        <v>666</v>
      </c>
      <c r="P1139" s="92" t="s">
        <v>153</v>
      </c>
      <c r="Q1139" s="92" t="s">
        <v>9195</v>
      </c>
      <c r="R1139" s="92" t="s">
        <v>64</v>
      </c>
      <c r="S1139" s="92" t="s">
        <v>9196</v>
      </c>
      <c r="T1139" s="90" t="s">
        <v>41</v>
      </c>
      <c r="U1139" s="90" t="str">
        <f>VLOOKUP(I1139,'[1]Removal Report'!$G$2:$I$1306,2,0)</f>
        <v>27-Jan-2026</v>
      </c>
      <c r="V1139" s="90" t="str">
        <f>VLOOKUP(I1139,'[1]Removal Report'!$G$2:$I$1306,3,0)</f>
        <v>ABDUL.AHAD</v>
      </c>
    </row>
    <row r="1140" spans="1:22">
      <c r="A1140" s="92" t="s">
        <v>500</v>
      </c>
      <c r="B1140" s="92" t="s">
        <v>38</v>
      </c>
      <c r="C1140" s="92" t="s">
        <v>9197</v>
      </c>
      <c r="D1140" s="92" t="s">
        <v>1263</v>
      </c>
      <c r="E1140" s="92" t="s">
        <v>9198</v>
      </c>
      <c r="F1140" s="92" t="s">
        <v>9199</v>
      </c>
      <c r="G1140" s="92" t="s">
        <v>4</v>
      </c>
      <c r="H1140" s="92" t="s">
        <v>9200</v>
      </c>
      <c r="I1140" s="92" t="s">
        <v>9201</v>
      </c>
      <c r="J1140" s="92"/>
      <c r="K1140" s="92"/>
      <c r="L1140" s="92" t="s">
        <v>12</v>
      </c>
      <c r="M1140" s="92" t="s">
        <v>9202</v>
      </c>
      <c r="N1140" s="92" t="s">
        <v>3465</v>
      </c>
      <c r="O1140" s="92" t="s">
        <v>666</v>
      </c>
      <c r="P1140" s="92" t="s">
        <v>153</v>
      </c>
      <c r="Q1140" s="92" t="s">
        <v>9203</v>
      </c>
      <c r="R1140" s="92" t="s">
        <v>64</v>
      </c>
      <c r="S1140" s="92" t="s">
        <v>9204</v>
      </c>
      <c r="T1140" s="90" t="s">
        <v>41</v>
      </c>
      <c r="U1140" s="90" t="str">
        <f>VLOOKUP(I1140,'[1]Removal Report'!$G$2:$I$1306,2,0)</f>
        <v>27-Jan-2026</v>
      </c>
      <c r="V1140" s="90" t="str">
        <f>VLOOKUP(I1140,'[1]Removal Report'!$G$2:$I$1306,3,0)</f>
        <v>ABDUL.AHAD</v>
      </c>
    </row>
    <row r="1141" spans="1:22">
      <c r="A1141" s="92" t="s">
        <v>501</v>
      </c>
      <c r="B1141" s="92" t="s">
        <v>38</v>
      </c>
      <c r="C1141" s="92" t="s">
        <v>9205</v>
      </c>
      <c r="D1141" s="92" t="s">
        <v>671</v>
      </c>
      <c r="E1141" s="92" t="s">
        <v>9206</v>
      </c>
      <c r="F1141" s="92" t="s">
        <v>9207</v>
      </c>
      <c r="G1141" s="92" t="s">
        <v>4</v>
      </c>
      <c r="H1141" s="92" t="s">
        <v>9208</v>
      </c>
      <c r="I1141" s="92" t="s">
        <v>9209</v>
      </c>
      <c r="J1141" s="92"/>
      <c r="K1141" s="92"/>
      <c r="L1141" s="92" t="s">
        <v>12</v>
      </c>
      <c r="M1141" s="92" t="s">
        <v>9210</v>
      </c>
      <c r="N1141" s="92" t="s">
        <v>678</v>
      </c>
      <c r="O1141" s="92" t="s">
        <v>666</v>
      </c>
      <c r="P1141" s="92" t="s">
        <v>153</v>
      </c>
      <c r="Q1141" s="92" t="s">
        <v>9211</v>
      </c>
      <c r="R1141" s="92" t="s">
        <v>64</v>
      </c>
      <c r="S1141" s="92" t="s">
        <v>9212</v>
      </c>
      <c r="T1141" s="90" t="s">
        <v>41</v>
      </c>
      <c r="U1141" s="90" t="str">
        <f>VLOOKUP(I1141,'[1]Removal Report'!$G$2:$I$1306,2,0)</f>
        <v>27-Jan-2026</v>
      </c>
      <c r="V1141" s="90" t="str">
        <f>VLOOKUP(I1141,'[1]Removal Report'!$G$2:$I$1306,3,0)</f>
        <v>ABDUL.AHAD</v>
      </c>
    </row>
    <row r="1142" spans="1:22">
      <c r="A1142" s="92" t="s">
        <v>502</v>
      </c>
      <c r="B1142" s="92" t="s">
        <v>38</v>
      </c>
      <c r="C1142" s="92" t="s">
        <v>9213</v>
      </c>
      <c r="D1142" s="92" t="s">
        <v>671</v>
      </c>
      <c r="E1142" s="92" t="s">
        <v>9214</v>
      </c>
      <c r="F1142" s="92" t="s">
        <v>706</v>
      </c>
      <c r="G1142" s="92" t="s">
        <v>216</v>
      </c>
      <c r="H1142" s="92" t="s">
        <v>9215</v>
      </c>
      <c r="I1142" s="92" t="s">
        <v>9216</v>
      </c>
      <c r="J1142" s="92"/>
      <c r="K1142" s="92"/>
      <c r="L1142" s="92" t="s">
        <v>192</v>
      </c>
      <c r="M1142" s="92" t="s">
        <v>1671</v>
      </c>
      <c r="N1142" s="92" t="s">
        <v>793</v>
      </c>
      <c r="O1142" s="92" t="s">
        <v>794</v>
      </c>
      <c r="P1142" s="92" t="s">
        <v>153</v>
      </c>
      <c r="Q1142" s="92" t="s">
        <v>9217</v>
      </c>
      <c r="R1142" s="92" t="s">
        <v>64</v>
      </c>
      <c r="S1142" s="92" t="s">
        <v>9218</v>
      </c>
      <c r="T1142" s="90" t="s">
        <v>41</v>
      </c>
      <c r="U1142" s="90" t="str">
        <f>VLOOKUP(I1142,'[1]Removal Report'!$G$2:$I$1306,2,0)</f>
        <v>29-Jan-2026</v>
      </c>
      <c r="V1142" s="90" t="str">
        <f>VLOOKUP(I1142,'[1]Removal Report'!$G$2:$I$1306,3,0)</f>
        <v>ABDUL.AHAD</v>
      </c>
    </row>
    <row r="1143" spans="1:22">
      <c r="A1143" s="92" t="s">
        <v>503</v>
      </c>
      <c r="B1143" s="92" t="s">
        <v>38</v>
      </c>
      <c r="C1143" s="92" t="s">
        <v>9219</v>
      </c>
      <c r="D1143" s="92" t="s">
        <v>682</v>
      </c>
      <c r="E1143" s="92" t="s">
        <v>9220</v>
      </c>
      <c r="F1143" s="92" t="s">
        <v>173</v>
      </c>
      <c r="G1143" s="92" t="s">
        <v>4</v>
      </c>
      <c r="H1143" s="92" t="s">
        <v>9221</v>
      </c>
      <c r="I1143" s="92" t="s">
        <v>9222</v>
      </c>
      <c r="J1143" s="92"/>
      <c r="K1143" s="92"/>
      <c r="L1143" s="92" t="s">
        <v>12</v>
      </c>
      <c r="M1143" s="92" t="s">
        <v>9223</v>
      </c>
      <c r="N1143" s="92" t="s">
        <v>678</v>
      </c>
      <c r="O1143" s="92" t="s">
        <v>666</v>
      </c>
      <c r="P1143" s="92" t="s">
        <v>153</v>
      </c>
      <c r="Q1143" s="92" t="s">
        <v>9224</v>
      </c>
      <c r="R1143" s="92" t="s">
        <v>64</v>
      </c>
      <c r="S1143" s="92" t="s">
        <v>9225</v>
      </c>
      <c r="T1143" s="90" t="s">
        <v>41</v>
      </c>
      <c r="U1143" s="90" t="str">
        <f>VLOOKUP(I1143,'[1]Removal Report'!$G$2:$I$1306,2,0)</f>
        <v>26-Jan-2026</v>
      </c>
      <c r="V1143" s="90" t="str">
        <f>VLOOKUP(I1143,'[1]Removal Report'!$G$2:$I$1306,3,0)</f>
        <v>ABDUL.AHAD</v>
      </c>
    </row>
    <row r="1144" spans="1:22">
      <c r="A1144" s="92" t="s">
        <v>504</v>
      </c>
      <c r="B1144" s="92" t="s">
        <v>38</v>
      </c>
      <c r="C1144" s="92" t="s">
        <v>9226</v>
      </c>
      <c r="D1144" s="92" t="s">
        <v>671</v>
      </c>
      <c r="E1144" s="92" t="s">
        <v>9227</v>
      </c>
      <c r="F1144" s="92" t="s">
        <v>706</v>
      </c>
      <c r="G1144" s="92" t="s">
        <v>209</v>
      </c>
      <c r="H1144" s="92" t="s">
        <v>9228</v>
      </c>
      <c r="I1144" s="92" t="s">
        <v>9229</v>
      </c>
      <c r="J1144" s="92"/>
      <c r="K1144" s="92"/>
      <c r="L1144" s="92" t="s">
        <v>12</v>
      </c>
      <c r="M1144" s="92" t="s">
        <v>1671</v>
      </c>
      <c r="N1144" s="92" t="s">
        <v>712</v>
      </c>
      <c r="O1144" s="92" t="s">
        <v>713</v>
      </c>
      <c r="P1144" s="92" t="s">
        <v>153</v>
      </c>
      <c r="Q1144" s="92" t="s">
        <v>9230</v>
      </c>
      <c r="R1144" s="92" t="s">
        <v>64</v>
      </c>
      <c r="S1144" s="92" t="s">
        <v>9231</v>
      </c>
      <c r="T1144" s="90" t="s">
        <v>41</v>
      </c>
      <c r="U1144" s="90" t="str">
        <f>VLOOKUP(I1144,'[1]Removal Report'!$G$2:$I$1306,2,0)</f>
        <v>28-Jan-2026</v>
      </c>
      <c r="V1144" s="90" t="str">
        <f>VLOOKUP(I1144,'[1]Removal Report'!$G$2:$I$1306,3,0)</f>
        <v>ABDUL.AHAD</v>
      </c>
    </row>
    <row r="1145" spans="1:22">
      <c r="A1145" s="92" t="s">
        <v>505</v>
      </c>
      <c r="B1145" s="92" t="s">
        <v>38</v>
      </c>
      <c r="C1145" s="92" t="s">
        <v>9232</v>
      </c>
      <c r="D1145" s="92" t="s">
        <v>767</v>
      </c>
      <c r="E1145" s="92" t="s">
        <v>591</v>
      </c>
      <c r="F1145" s="92" t="s">
        <v>2106</v>
      </c>
      <c r="G1145" s="92" t="s">
        <v>10</v>
      </c>
      <c r="H1145" s="92" t="s">
        <v>9233</v>
      </c>
      <c r="I1145" s="92" t="s">
        <v>9234</v>
      </c>
      <c r="J1145" s="92"/>
      <c r="K1145" s="92"/>
      <c r="L1145" s="92" t="s">
        <v>12</v>
      </c>
      <c r="M1145" s="92" t="s">
        <v>5646</v>
      </c>
      <c r="N1145" s="92" t="s">
        <v>2540</v>
      </c>
      <c r="O1145" s="92" t="s">
        <v>2541</v>
      </c>
      <c r="P1145" s="92" t="s">
        <v>153</v>
      </c>
      <c r="Q1145" s="92" t="s">
        <v>9235</v>
      </c>
      <c r="R1145" s="92" t="s">
        <v>64</v>
      </c>
      <c r="S1145" s="92" t="s">
        <v>9236</v>
      </c>
      <c r="T1145" s="90" t="s">
        <v>41</v>
      </c>
      <c r="U1145" s="90" t="str">
        <f>VLOOKUP(I1145,'[1]Removal Report'!$G$2:$I$1306,2,0)</f>
        <v>27-Jan-2026</v>
      </c>
      <c r="V1145" s="90" t="str">
        <f>VLOOKUP(I1145,'[1]Removal Report'!$G$2:$I$1306,3,0)</f>
        <v>ABDUL.AHAD</v>
      </c>
    </row>
    <row r="1146" spans="1:22">
      <c r="A1146" s="92" t="s">
        <v>506</v>
      </c>
      <c r="B1146" s="92" t="s">
        <v>38</v>
      </c>
      <c r="C1146" s="92" t="s">
        <v>9237</v>
      </c>
      <c r="D1146" s="92" t="s">
        <v>671</v>
      </c>
      <c r="E1146" s="92" t="s">
        <v>9238</v>
      </c>
      <c r="F1146" s="92" t="s">
        <v>9239</v>
      </c>
      <c r="G1146" s="92" t="s">
        <v>4</v>
      </c>
      <c r="H1146" s="92" t="s">
        <v>9240</v>
      </c>
      <c r="I1146" s="92" t="s">
        <v>9241</v>
      </c>
      <c r="J1146" s="92"/>
      <c r="K1146" s="92"/>
      <c r="L1146" s="92" t="s">
        <v>8</v>
      </c>
      <c r="M1146" s="92" t="s">
        <v>9242</v>
      </c>
      <c r="N1146" s="92" t="s">
        <v>1795</v>
      </c>
      <c r="O1146" s="92" t="s">
        <v>1796</v>
      </c>
      <c r="P1146" s="92" t="s">
        <v>153</v>
      </c>
      <c r="Q1146" s="92" t="s">
        <v>9243</v>
      </c>
      <c r="R1146" s="92" t="s">
        <v>64</v>
      </c>
      <c r="S1146" s="92" t="s">
        <v>9244</v>
      </c>
      <c r="T1146" s="90" t="s">
        <v>41</v>
      </c>
      <c r="U1146" s="90" t="str">
        <f>VLOOKUP(I1146,'[1]Removal Report'!$G$2:$I$1306,2,0)</f>
        <v>29-Jan-2026</v>
      </c>
      <c r="V1146" s="90" t="str">
        <f>VLOOKUP(I1146,'[1]Removal Report'!$G$2:$I$1306,3,0)</f>
        <v>ABDUL.AHAD</v>
      </c>
    </row>
    <row r="1147" spans="1:22">
      <c r="A1147" s="92" t="s">
        <v>507</v>
      </c>
      <c r="B1147" s="92" t="s">
        <v>38</v>
      </c>
      <c r="C1147" s="92" t="s">
        <v>9245</v>
      </c>
      <c r="D1147" s="92" t="s">
        <v>682</v>
      </c>
      <c r="E1147" s="92" t="s">
        <v>9246</v>
      </c>
      <c r="F1147" s="92" t="s">
        <v>9247</v>
      </c>
      <c r="G1147" s="92" t="s">
        <v>10</v>
      </c>
      <c r="H1147" s="92" t="s">
        <v>9248</v>
      </c>
      <c r="I1147" s="92" t="s">
        <v>9249</v>
      </c>
      <c r="J1147" s="92"/>
      <c r="K1147" s="92"/>
      <c r="L1147" s="92" t="s">
        <v>5</v>
      </c>
      <c r="M1147" s="92" t="s">
        <v>9250</v>
      </c>
      <c r="N1147" s="92" t="s">
        <v>1984</v>
      </c>
      <c r="O1147" s="92" t="s">
        <v>666</v>
      </c>
      <c r="P1147" s="92" t="s">
        <v>153</v>
      </c>
      <c r="Q1147" s="92" t="s">
        <v>9251</v>
      </c>
      <c r="R1147" s="92" t="s">
        <v>64</v>
      </c>
      <c r="S1147" s="92" t="s">
        <v>9252</v>
      </c>
      <c r="T1147" s="90" t="s">
        <v>41</v>
      </c>
      <c r="U1147" s="90" t="str">
        <f>VLOOKUP(I1147,'[1]Removal Report'!$G$2:$I$1306,2,0)</f>
        <v>30-Jan-2026</v>
      </c>
      <c r="V1147" s="90" t="str">
        <f>VLOOKUP(I1147,'[1]Removal Report'!$G$2:$I$1306,3,0)</f>
        <v>ABDUL.AHAD</v>
      </c>
    </row>
    <row r="1148" spans="1:22">
      <c r="A1148" s="92" t="s">
        <v>508</v>
      </c>
      <c r="B1148" s="92" t="s">
        <v>38</v>
      </c>
      <c r="C1148" s="92" t="s">
        <v>9253</v>
      </c>
      <c r="D1148" s="92" t="s">
        <v>767</v>
      </c>
      <c r="E1148" s="92" t="s">
        <v>9254</v>
      </c>
      <c r="F1148" s="92" t="s">
        <v>131</v>
      </c>
      <c r="G1148" s="92" t="s">
        <v>10</v>
      </c>
      <c r="H1148" s="92" t="s">
        <v>9255</v>
      </c>
      <c r="I1148" s="92" t="s">
        <v>9256</v>
      </c>
      <c r="J1148" s="92"/>
      <c r="K1148" s="92"/>
      <c r="L1148" s="92" t="s">
        <v>12</v>
      </c>
      <c r="M1148" s="92" t="s">
        <v>8145</v>
      </c>
      <c r="N1148" s="92" t="s">
        <v>701</v>
      </c>
      <c r="O1148" s="92" t="s">
        <v>691</v>
      </c>
      <c r="P1148" s="92" t="s">
        <v>153</v>
      </c>
      <c r="Q1148" s="92" t="s">
        <v>9257</v>
      </c>
      <c r="R1148" s="92" t="s">
        <v>64</v>
      </c>
      <c r="S1148" s="92" t="s">
        <v>9258</v>
      </c>
      <c r="T1148" s="90" t="s">
        <v>41</v>
      </c>
      <c r="U1148" s="90" t="str">
        <f>VLOOKUP(I1148,'[1]Removal Report'!$G$2:$I$1306,2,0)</f>
        <v>27-Jan-2026</v>
      </c>
      <c r="V1148" s="90" t="str">
        <f>VLOOKUP(I1148,'[1]Removal Report'!$G$2:$I$1306,3,0)</f>
        <v>ABDUL.AHAD</v>
      </c>
    </row>
    <row r="1149" spans="1:22">
      <c r="A1149" s="92" t="s">
        <v>509</v>
      </c>
      <c r="B1149" s="92" t="s">
        <v>38</v>
      </c>
      <c r="C1149" s="92" t="s">
        <v>9259</v>
      </c>
      <c r="D1149" s="92" t="s">
        <v>767</v>
      </c>
      <c r="E1149" s="92" t="s">
        <v>9260</v>
      </c>
      <c r="F1149" s="92" t="s">
        <v>9261</v>
      </c>
      <c r="G1149" s="92" t="s">
        <v>10</v>
      </c>
      <c r="H1149" s="92" t="s">
        <v>9262</v>
      </c>
      <c r="I1149" s="92" t="s">
        <v>9263</v>
      </c>
      <c r="J1149" s="92"/>
      <c r="K1149" s="92"/>
      <c r="L1149" s="92" t="s">
        <v>12</v>
      </c>
      <c r="M1149" s="92" t="s">
        <v>5385</v>
      </c>
      <c r="N1149" s="92" t="s">
        <v>701</v>
      </c>
      <c r="O1149" s="92" t="s">
        <v>691</v>
      </c>
      <c r="P1149" s="92" t="s">
        <v>153</v>
      </c>
      <c r="Q1149" s="92" t="s">
        <v>9264</v>
      </c>
      <c r="R1149" s="92" t="s">
        <v>64</v>
      </c>
      <c r="S1149" s="92" t="s">
        <v>9265</v>
      </c>
      <c r="T1149" s="90" t="s">
        <v>41</v>
      </c>
      <c r="U1149" s="90" t="str">
        <f>VLOOKUP(I1149,'[1]Removal Report'!$G$2:$I$1306,2,0)</f>
        <v>30-Jan-2026</v>
      </c>
      <c r="V1149" s="90" t="str">
        <f>VLOOKUP(I1149,'[1]Removal Report'!$G$2:$I$1306,3,0)</f>
        <v>ABDUL.AHAD</v>
      </c>
    </row>
    <row r="1150" spans="1:22">
      <c r="A1150" s="92" t="s">
        <v>510</v>
      </c>
      <c r="B1150" s="92" t="s">
        <v>38</v>
      </c>
      <c r="C1150" s="92" t="s">
        <v>9266</v>
      </c>
      <c r="D1150" s="92" t="s">
        <v>671</v>
      </c>
      <c r="E1150" s="92" t="s">
        <v>9267</v>
      </c>
      <c r="F1150" s="92" t="s">
        <v>9268</v>
      </c>
      <c r="G1150" s="92" t="s">
        <v>4</v>
      </c>
      <c r="H1150" s="92" t="s">
        <v>9269</v>
      </c>
      <c r="I1150" s="92" t="s">
        <v>9270</v>
      </c>
      <c r="J1150" s="92"/>
      <c r="K1150" s="92"/>
      <c r="L1150" s="92" t="s">
        <v>12</v>
      </c>
      <c r="M1150" s="92" t="s">
        <v>9271</v>
      </c>
      <c r="N1150" s="92" t="s">
        <v>678</v>
      </c>
      <c r="O1150" s="92" t="s">
        <v>666</v>
      </c>
      <c r="P1150" s="92" t="s">
        <v>153</v>
      </c>
      <c r="Q1150" s="92" t="s">
        <v>9272</v>
      </c>
      <c r="R1150" s="92" t="s">
        <v>64</v>
      </c>
      <c r="S1150" s="92" t="s">
        <v>9273</v>
      </c>
      <c r="T1150" s="90" t="s">
        <v>41</v>
      </c>
      <c r="U1150" s="90" t="str">
        <f>VLOOKUP(I1150,'[1]Removal Report'!$G$2:$I$1306,2,0)</f>
        <v>31-Jan-2026</v>
      </c>
      <c r="V1150" s="90" t="str">
        <f>VLOOKUP(I1150,'[1]Removal Report'!$G$2:$I$1306,3,0)</f>
        <v>ABDUL.AHAD</v>
      </c>
    </row>
    <row r="1151" spans="1:22">
      <c r="A1151" s="92" t="s">
        <v>511</v>
      </c>
      <c r="B1151" s="92" t="s">
        <v>38</v>
      </c>
      <c r="C1151" s="92" t="s">
        <v>9274</v>
      </c>
      <c r="D1151" s="92" t="s">
        <v>671</v>
      </c>
      <c r="E1151" s="92" t="s">
        <v>9275</v>
      </c>
      <c r="F1151" s="92" t="s">
        <v>9276</v>
      </c>
      <c r="G1151" s="92" t="s">
        <v>18</v>
      </c>
      <c r="H1151" s="92" t="s">
        <v>9277</v>
      </c>
      <c r="I1151" s="92" t="s">
        <v>9278</v>
      </c>
      <c r="J1151" s="92"/>
      <c r="K1151" s="92"/>
      <c r="L1151" s="92" t="s">
        <v>5</v>
      </c>
      <c r="M1151" s="92" t="s">
        <v>9279</v>
      </c>
      <c r="N1151" s="92" t="s">
        <v>3003</v>
      </c>
      <c r="O1151" s="92" t="s">
        <v>666</v>
      </c>
      <c r="P1151" s="92" t="s">
        <v>153</v>
      </c>
      <c r="Q1151" s="92" t="s">
        <v>9280</v>
      </c>
      <c r="R1151" s="92" t="s">
        <v>64</v>
      </c>
      <c r="S1151" s="92" t="s">
        <v>9281</v>
      </c>
      <c r="T1151" s="90" t="s">
        <v>41</v>
      </c>
      <c r="U1151" s="90" t="str">
        <f>VLOOKUP(I1151,'[1]Removal Report'!$G$2:$I$1306,2,0)</f>
        <v>31-Jan-2026</v>
      </c>
      <c r="V1151" s="90" t="str">
        <f>VLOOKUP(I1151,'[1]Removal Report'!$G$2:$I$1306,3,0)</f>
        <v>ABDUL.AHAD</v>
      </c>
    </row>
    <row r="1152" spans="1:22">
      <c r="A1152" s="92" t="s">
        <v>512</v>
      </c>
      <c r="B1152" s="92" t="s">
        <v>38</v>
      </c>
      <c r="C1152" s="92" t="s">
        <v>9282</v>
      </c>
      <c r="D1152" s="92" t="s">
        <v>659</v>
      </c>
      <c r="E1152" s="92" t="s">
        <v>9283</v>
      </c>
      <c r="F1152" s="92" t="s">
        <v>9284</v>
      </c>
      <c r="G1152" s="92" t="s">
        <v>18</v>
      </c>
      <c r="H1152" s="92" t="s">
        <v>9285</v>
      </c>
      <c r="I1152" s="92" t="s">
        <v>9286</v>
      </c>
      <c r="J1152" s="92"/>
      <c r="K1152" s="92"/>
      <c r="L1152" s="92" t="s">
        <v>12</v>
      </c>
      <c r="M1152" s="92" t="s">
        <v>9287</v>
      </c>
      <c r="N1152" s="92" t="s">
        <v>678</v>
      </c>
      <c r="O1152" s="92" t="s">
        <v>666</v>
      </c>
      <c r="P1152" s="92" t="s">
        <v>153</v>
      </c>
      <c r="Q1152" s="92" t="s">
        <v>9288</v>
      </c>
      <c r="R1152" s="92" t="s">
        <v>64</v>
      </c>
      <c r="S1152" s="92" t="s">
        <v>9289</v>
      </c>
      <c r="T1152" s="90" t="s">
        <v>41</v>
      </c>
      <c r="U1152" s="90" t="str">
        <f>VLOOKUP(I1152,'[1]Removal Report'!$G$2:$I$1306,2,0)</f>
        <v>31-Jan-2026</v>
      </c>
      <c r="V1152" s="90" t="str">
        <f>VLOOKUP(I1152,'[1]Removal Report'!$G$2:$I$1306,3,0)</f>
        <v>ABDUL.AHAD</v>
      </c>
    </row>
    <row r="1153" spans="1:22">
      <c r="A1153" s="92" t="s">
        <v>513</v>
      </c>
      <c r="B1153" s="92" t="s">
        <v>38</v>
      </c>
      <c r="C1153" s="92" t="s">
        <v>9290</v>
      </c>
      <c r="D1153" s="92" t="s">
        <v>671</v>
      </c>
      <c r="E1153" s="92" t="s">
        <v>9291</v>
      </c>
      <c r="F1153" s="92" t="s">
        <v>9292</v>
      </c>
      <c r="G1153" s="92" t="s">
        <v>7</v>
      </c>
      <c r="H1153" s="92" t="s">
        <v>9293</v>
      </c>
      <c r="I1153" s="92" t="s">
        <v>9294</v>
      </c>
      <c r="J1153" s="92"/>
      <c r="K1153" s="92"/>
      <c r="L1153" s="92" t="s">
        <v>12</v>
      </c>
      <c r="M1153" s="92" t="s">
        <v>9295</v>
      </c>
      <c r="N1153" s="92" t="s">
        <v>803</v>
      </c>
      <c r="O1153" s="92" t="s">
        <v>666</v>
      </c>
      <c r="P1153" s="92" t="s">
        <v>157</v>
      </c>
      <c r="Q1153" s="92" t="s">
        <v>9296</v>
      </c>
      <c r="R1153" s="92" t="s">
        <v>64</v>
      </c>
      <c r="S1153" s="92" t="s">
        <v>9297</v>
      </c>
      <c r="T1153" s="90" t="s">
        <v>41</v>
      </c>
      <c r="U1153" s="90" t="str">
        <f>VLOOKUP(I1153,'[1]Removal Report'!$G$2:$I$1306,2,0)</f>
        <v>7-Jan-2026</v>
      </c>
      <c r="V1153" s="90" t="str">
        <f>VLOOKUP(I1153,'[1]Removal Report'!$G$2:$I$1306,3,0)</f>
        <v>ABDUL.AHAD</v>
      </c>
    </row>
    <row r="1154" spans="1:22">
      <c r="A1154" s="92" t="s">
        <v>514</v>
      </c>
      <c r="B1154" s="92" t="s">
        <v>38</v>
      </c>
      <c r="C1154" s="92" t="s">
        <v>9298</v>
      </c>
      <c r="D1154" s="92" t="s">
        <v>682</v>
      </c>
      <c r="E1154" s="92" t="s">
        <v>9299</v>
      </c>
      <c r="F1154" s="92" t="s">
        <v>9300</v>
      </c>
      <c r="G1154" s="92" t="s">
        <v>18</v>
      </c>
      <c r="H1154" s="92" t="s">
        <v>9301</v>
      </c>
      <c r="I1154" s="92" t="s">
        <v>9302</v>
      </c>
      <c r="J1154" s="92"/>
      <c r="K1154" s="92"/>
      <c r="L1154" s="92" t="s">
        <v>8</v>
      </c>
      <c r="M1154" s="92" t="s">
        <v>9303</v>
      </c>
      <c r="N1154" s="92" t="s">
        <v>2251</v>
      </c>
      <c r="O1154" s="92" t="s">
        <v>764</v>
      </c>
      <c r="P1154" s="92" t="s">
        <v>153</v>
      </c>
      <c r="Q1154" s="92" t="s">
        <v>9304</v>
      </c>
      <c r="R1154" s="92" t="s">
        <v>64</v>
      </c>
      <c r="S1154" s="92" t="s">
        <v>9305</v>
      </c>
      <c r="T1154" s="90" t="s">
        <v>41</v>
      </c>
      <c r="U1154" s="90" t="str">
        <f>VLOOKUP(I1154,'[1]Removal Report'!$G$2:$I$1306,2,0)</f>
        <v>15-Jan-2026</v>
      </c>
      <c r="V1154" s="90" t="str">
        <f>VLOOKUP(I1154,'[1]Removal Report'!$G$2:$I$1306,3,0)</f>
        <v>ABDUL.AHAD</v>
      </c>
    </row>
    <row r="1155" spans="1:22">
      <c r="A1155" s="92" t="s">
        <v>515</v>
      </c>
      <c r="B1155" s="92" t="s">
        <v>38</v>
      </c>
      <c r="C1155" s="92" t="s">
        <v>9306</v>
      </c>
      <c r="D1155" s="92" t="s">
        <v>682</v>
      </c>
      <c r="E1155" s="92" t="s">
        <v>9307</v>
      </c>
      <c r="F1155" s="92" t="s">
        <v>9308</v>
      </c>
      <c r="G1155" s="92" t="s">
        <v>10</v>
      </c>
      <c r="H1155" s="92" t="s">
        <v>9309</v>
      </c>
      <c r="I1155" s="92" t="s">
        <v>9310</v>
      </c>
      <c r="J1155" s="92"/>
      <c r="K1155" s="92"/>
      <c r="L1155" s="92" t="s">
        <v>5</v>
      </c>
      <c r="M1155" s="92" t="s">
        <v>9311</v>
      </c>
      <c r="N1155" s="92" t="s">
        <v>793</v>
      </c>
      <c r="O1155" s="92" t="s">
        <v>794</v>
      </c>
      <c r="P1155" s="92" t="s">
        <v>153</v>
      </c>
      <c r="Q1155" s="92" t="s">
        <v>9312</v>
      </c>
      <c r="R1155" s="92" t="s">
        <v>64</v>
      </c>
      <c r="S1155" s="92" t="s">
        <v>9313</v>
      </c>
      <c r="T1155" s="90" t="s">
        <v>41</v>
      </c>
      <c r="U1155" s="90" t="str">
        <f>VLOOKUP(I1155,'[1]Removal Report'!$G$2:$I$1306,2,0)</f>
        <v>28-Jan-2026</v>
      </c>
      <c r="V1155" s="90" t="str">
        <f>VLOOKUP(I1155,'[1]Removal Report'!$G$2:$I$1306,3,0)</f>
        <v>ABDUL.AHAD</v>
      </c>
    </row>
    <row r="1156" spans="1:22">
      <c r="A1156" s="92" t="s">
        <v>516</v>
      </c>
      <c r="B1156" s="92" t="s">
        <v>38</v>
      </c>
      <c r="C1156" s="92" t="s">
        <v>9314</v>
      </c>
      <c r="D1156" s="92" t="s">
        <v>671</v>
      </c>
      <c r="E1156" s="92" t="s">
        <v>9315</v>
      </c>
      <c r="F1156" s="92" t="s">
        <v>9316</v>
      </c>
      <c r="G1156" s="92" t="s">
        <v>10</v>
      </c>
      <c r="H1156" s="92" t="s">
        <v>9317</v>
      </c>
      <c r="I1156" s="92" t="s">
        <v>9318</v>
      </c>
      <c r="J1156" s="92"/>
      <c r="K1156" s="92"/>
      <c r="L1156" s="92" t="s">
        <v>12</v>
      </c>
      <c r="M1156" s="92" t="s">
        <v>9031</v>
      </c>
      <c r="N1156" s="92" t="s">
        <v>881</v>
      </c>
      <c r="O1156" s="92" t="s">
        <v>813</v>
      </c>
      <c r="P1156" s="92" t="s">
        <v>153</v>
      </c>
      <c r="Q1156" s="92" t="s">
        <v>9319</v>
      </c>
      <c r="R1156" s="92" t="s">
        <v>64</v>
      </c>
      <c r="S1156" s="92" t="s">
        <v>9320</v>
      </c>
      <c r="T1156" s="90" t="s">
        <v>41</v>
      </c>
      <c r="U1156" s="90" t="str">
        <f>VLOOKUP(I1156,'[1]Removal Report'!$G$2:$I$1306,2,0)</f>
        <v>7-Jan-2026</v>
      </c>
      <c r="V1156" s="90" t="str">
        <f>VLOOKUP(I1156,'[1]Removal Report'!$G$2:$I$1306,3,0)</f>
        <v>ABDUL.AHAD</v>
      </c>
    </row>
    <row r="1157" spans="1:22">
      <c r="A1157" s="92" t="s">
        <v>517</v>
      </c>
      <c r="B1157" s="92" t="s">
        <v>38</v>
      </c>
      <c r="C1157" s="92" t="s">
        <v>9321</v>
      </c>
      <c r="D1157" s="92" t="s">
        <v>659</v>
      </c>
      <c r="E1157" s="92" t="s">
        <v>9322</v>
      </c>
      <c r="F1157" s="92" t="s">
        <v>4962</v>
      </c>
      <c r="G1157" s="92" t="s">
        <v>32</v>
      </c>
      <c r="H1157" s="92" t="s">
        <v>9323</v>
      </c>
      <c r="I1157" s="92" t="s">
        <v>9322</v>
      </c>
      <c r="J1157" s="92"/>
      <c r="K1157" s="92"/>
      <c r="L1157" s="92" t="s">
        <v>12</v>
      </c>
      <c r="M1157" s="92" t="s">
        <v>9324</v>
      </c>
      <c r="N1157" s="92" t="s">
        <v>1250</v>
      </c>
      <c r="O1157" s="92" t="s">
        <v>1251</v>
      </c>
      <c r="P1157" s="92" t="s">
        <v>153</v>
      </c>
      <c r="Q1157" s="92" t="s">
        <v>9325</v>
      </c>
      <c r="R1157" s="92" t="s">
        <v>64</v>
      </c>
      <c r="S1157" s="92" t="s">
        <v>9326</v>
      </c>
      <c r="T1157" s="90" t="s">
        <v>41</v>
      </c>
      <c r="U1157" s="90" t="str">
        <f>VLOOKUP(I1157,'[1]Removal Report'!$G$2:$I$1306,2,0)</f>
        <v>13-Jan-2026</v>
      </c>
      <c r="V1157" s="90" t="str">
        <f>VLOOKUP(I1157,'[1]Removal Report'!$G$2:$I$1306,3,0)</f>
        <v>ABDUL.AHAD</v>
      </c>
    </row>
    <row r="1158" spans="1:22">
      <c r="A1158" s="92" t="s">
        <v>518</v>
      </c>
      <c r="B1158" s="92" t="s">
        <v>38</v>
      </c>
      <c r="C1158" s="92" t="s">
        <v>9327</v>
      </c>
      <c r="D1158" s="92" t="s">
        <v>671</v>
      </c>
      <c r="E1158" s="92" t="s">
        <v>9328</v>
      </c>
      <c r="F1158" s="92" t="s">
        <v>9329</v>
      </c>
      <c r="G1158" s="92" t="s">
        <v>10</v>
      </c>
      <c r="H1158" s="92" t="s">
        <v>9330</v>
      </c>
      <c r="I1158" s="92" t="s">
        <v>9331</v>
      </c>
      <c r="J1158" s="92"/>
      <c r="K1158" s="92"/>
      <c r="L1158" s="92" t="s">
        <v>5</v>
      </c>
      <c r="M1158" s="92" t="s">
        <v>4046</v>
      </c>
      <c r="N1158" s="92" t="s">
        <v>929</v>
      </c>
      <c r="O1158" s="92" t="s">
        <v>930</v>
      </c>
      <c r="P1158" s="92" t="s">
        <v>153</v>
      </c>
      <c r="Q1158" s="92" t="s">
        <v>9332</v>
      </c>
      <c r="R1158" s="92" t="s">
        <v>64</v>
      </c>
      <c r="S1158" s="92" t="s">
        <v>9333</v>
      </c>
      <c r="T1158" s="90" t="s">
        <v>41</v>
      </c>
      <c r="U1158" s="90" t="str">
        <f>VLOOKUP(I1158,'[1]Removal Report'!$G$2:$I$1306,2,0)</f>
        <v>13-Jan-2026</v>
      </c>
      <c r="V1158" s="90" t="str">
        <f>VLOOKUP(I1158,'[1]Removal Report'!$G$2:$I$1306,3,0)</f>
        <v>ABDUL.AHAD</v>
      </c>
    </row>
    <row r="1159" spans="1:22">
      <c r="A1159" s="92" t="s">
        <v>519</v>
      </c>
      <c r="B1159" s="92" t="s">
        <v>38</v>
      </c>
      <c r="C1159" s="92" t="s">
        <v>9334</v>
      </c>
      <c r="D1159" s="92" t="s">
        <v>767</v>
      </c>
      <c r="E1159" s="92" t="s">
        <v>9335</v>
      </c>
      <c r="F1159" s="92" t="s">
        <v>9336</v>
      </c>
      <c r="G1159" s="92" t="s">
        <v>10</v>
      </c>
      <c r="H1159" s="92" t="s">
        <v>9337</v>
      </c>
      <c r="I1159" s="92" t="s">
        <v>9338</v>
      </c>
      <c r="J1159" s="92"/>
      <c r="K1159" s="92"/>
      <c r="L1159" s="92" t="s">
        <v>5</v>
      </c>
      <c r="M1159" s="92" t="s">
        <v>9339</v>
      </c>
      <c r="N1159" s="92" t="s">
        <v>1166</v>
      </c>
      <c r="O1159" s="92" t="s">
        <v>813</v>
      </c>
      <c r="P1159" s="92" t="s">
        <v>153</v>
      </c>
      <c r="Q1159" s="92" t="s">
        <v>9340</v>
      </c>
      <c r="R1159" s="92" t="s">
        <v>64</v>
      </c>
      <c r="S1159" s="92" t="s">
        <v>9341</v>
      </c>
      <c r="T1159" s="90" t="s">
        <v>41</v>
      </c>
      <c r="U1159" s="90" t="str">
        <f>VLOOKUP(I1159,'[1]Removal Report'!$G$2:$I$1306,2,0)</f>
        <v>20-Jan-2026</v>
      </c>
      <c r="V1159" s="90" t="str">
        <f>VLOOKUP(I1159,'[1]Removal Report'!$G$2:$I$1306,3,0)</f>
        <v>ABDUL.AHAD</v>
      </c>
    </row>
    <row r="1160" spans="1:22">
      <c r="A1160" s="92" t="s">
        <v>520</v>
      </c>
      <c r="B1160" s="92" t="s">
        <v>38</v>
      </c>
      <c r="C1160" s="92" t="s">
        <v>9342</v>
      </c>
      <c r="D1160" s="92" t="s">
        <v>682</v>
      </c>
      <c r="E1160" s="92" t="s">
        <v>9343</v>
      </c>
      <c r="F1160" s="92" t="s">
        <v>9344</v>
      </c>
      <c r="G1160" s="92" t="s">
        <v>4</v>
      </c>
      <c r="H1160" s="92" t="s">
        <v>9345</v>
      </c>
      <c r="I1160" s="92" t="s">
        <v>9346</v>
      </c>
      <c r="J1160" s="92"/>
      <c r="K1160" s="92"/>
      <c r="L1160" s="92" t="s">
        <v>12</v>
      </c>
      <c r="M1160" s="92" t="s">
        <v>9347</v>
      </c>
      <c r="N1160" s="92" t="s">
        <v>678</v>
      </c>
      <c r="O1160" s="92" t="s">
        <v>666</v>
      </c>
      <c r="P1160" s="92" t="s">
        <v>153</v>
      </c>
      <c r="Q1160" s="92" t="s">
        <v>9348</v>
      </c>
      <c r="R1160" s="92" t="s">
        <v>64</v>
      </c>
      <c r="S1160" s="92" t="s">
        <v>9349</v>
      </c>
      <c r="T1160" s="90" t="s">
        <v>41</v>
      </c>
      <c r="U1160" s="90" t="str">
        <f>VLOOKUP(I1160,'[1]Removal Report'!$G$2:$I$1306,2,0)</f>
        <v>9-Jan-2026</v>
      </c>
      <c r="V1160" s="90" t="str">
        <f>VLOOKUP(I1160,'[1]Removal Report'!$G$2:$I$1306,3,0)</f>
        <v>ABDUL.AHAD</v>
      </c>
    </row>
    <row r="1161" spans="1:22">
      <c r="A1161" s="92" t="s">
        <v>521</v>
      </c>
      <c r="B1161" s="92" t="s">
        <v>38</v>
      </c>
      <c r="C1161" s="92" t="s">
        <v>9350</v>
      </c>
      <c r="D1161" s="92" t="s">
        <v>659</v>
      </c>
      <c r="E1161" s="92" t="s">
        <v>9351</v>
      </c>
      <c r="F1161" s="92" t="s">
        <v>9352</v>
      </c>
      <c r="G1161" s="92" t="s">
        <v>10</v>
      </c>
      <c r="H1161" s="92" t="s">
        <v>9353</v>
      </c>
      <c r="I1161" s="92" t="s">
        <v>9354</v>
      </c>
      <c r="J1161" s="92"/>
      <c r="K1161" s="92"/>
      <c r="L1161" s="92" t="s">
        <v>12</v>
      </c>
      <c r="M1161" s="92" t="s">
        <v>9355</v>
      </c>
      <c r="N1161" s="92" t="s">
        <v>763</v>
      </c>
      <c r="O1161" s="92" t="s">
        <v>764</v>
      </c>
      <c r="P1161" s="92" t="s">
        <v>153</v>
      </c>
      <c r="Q1161" s="92" t="s">
        <v>9356</v>
      </c>
      <c r="R1161" s="92" t="s">
        <v>64</v>
      </c>
      <c r="S1161" s="92" t="s">
        <v>9357</v>
      </c>
      <c r="T1161" s="90" t="s">
        <v>41</v>
      </c>
      <c r="U1161" s="90" t="str">
        <f>VLOOKUP(I1161,'[1]Removal Report'!$G$2:$I$1306,2,0)</f>
        <v>5-Jan-2026</v>
      </c>
      <c r="V1161" s="90" t="str">
        <f>VLOOKUP(I1161,'[1]Removal Report'!$G$2:$I$1306,3,0)</f>
        <v>ABDUL.AHAD</v>
      </c>
    </row>
    <row r="1162" spans="1:22">
      <c r="A1162" s="92" t="s">
        <v>523</v>
      </c>
      <c r="B1162" s="92" t="s">
        <v>38</v>
      </c>
      <c r="C1162" s="92" t="s">
        <v>9358</v>
      </c>
      <c r="D1162" s="92" t="s">
        <v>767</v>
      </c>
      <c r="E1162" s="92" t="s">
        <v>9359</v>
      </c>
      <c r="F1162" s="92" t="s">
        <v>8260</v>
      </c>
      <c r="G1162" s="92" t="s">
        <v>4</v>
      </c>
      <c r="H1162" s="92" t="s">
        <v>9360</v>
      </c>
      <c r="I1162" s="92" t="s">
        <v>9361</v>
      </c>
      <c r="J1162" s="92"/>
      <c r="K1162" s="92"/>
      <c r="L1162" s="92" t="s">
        <v>12</v>
      </c>
      <c r="M1162" s="92" t="s">
        <v>9362</v>
      </c>
      <c r="N1162" s="92" t="s">
        <v>2962</v>
      </c>
      <c r="O1162" s="92" t="s">
        <v>764</v>
      </c>
      <c r="P1162" s="92" t="s">
        <v>153</v>
      </c>
      <c r="Q1162" s="92" t="s">
        <v>9363</v>
      </c>
      <c r="R1162" s="92" t="s">
        <v>64</v>
      </c>
      <c r="S1162" s="92" t="s">
        <v>9364</v>
      </c>
      <c r="T1162" s="90" t="s">
        <v>41</v>
      </c>
      <c r="U1162" s="90" t="str">
        <f>VLOOKUP(I1162,'[1]Removal Report'!$G$2:$I$1306,2,0)</f>
        <v>2-Jan-2026</v>
      </c>
      <c r="V1162" s="90" t="str">
        <f>VLOOKUP(I1162,'[1]Removal Report'!$G$2:$I$1306,3,0)</f>
        <v>ABDUL.AHAD</v>
      </c>
    </row>
    <row r="1163" spans="1:22">
      <c r="A1163" s="92" t="s">
        <v>524</v>
      </c>
      <c r="B1163" s="92" t="s">
        <v>38</v>
      </c>
      <c r="C1163" s="92" t="s">
        <v>9365</v>
      </c>
      <c r="D1163" s="92" t="s">
        <v>682</v>
      </c>
      <c r="E1163" s="92" t="s">
        <v>9366</v>
      </c>
      <c r="F1163" s="92" t="s">
        <v>9367</v>
      </c>
      <c r="G1163" s="92" t="s">
        <v>4</v>
      </c>
      <c r="H1163" s="92" t="s">
        <v>9368</v>
      </c>
      <c r="I1163" s="92" t="s">
        <v>9369</v>
      </c>
      <c r="J1163" s="92"/>
      <c r="K1163" s="92"/>
      <c r="L1163" s="92" t="s">
        <v>5</v>
      </c>
      <c r="M1163" s="92" t="s">
        <v>9370</v>
      </c>
      <c r="N1163" s="92" t="s">
        <v>2436</v>
      </c>
      <c r="O1163" s="92" t="s">
        <v>1387</v>
      </c>
      <c r="P1163" s="92" t="s">
        <v>153</v>
      </c>
      <c r="Q1163" s="92" t="s">
        <v>9371</v>
      </c>
      <c r="R1163" s="92" t="s">
        <v>64</v>
      </c>
      <c r="S1163" s="92" t="s">
        <v>9372</v>
      </c>
      <c r="T1163" s="90" t="s">
        <v>41</v>
      </c>
      <c r="U1163" s="90" t="str">
        <f>VLOOKUP(I1163,'[1]Removal Report'!$G$2:$I$1306,2,0)</f>
        <v>6-Jan-2026</v>
      </c>
      <c r="V1163" s="90" t="str">
        <f>VLOOKUP(I1163,'[1]Removal Report'!$G$2:$I$1306,3,0)</f>
        <v>ABDUL.AHAD</v>
      </c>
    </row>
    <row r="1164" spans="1:22">
      <c r="A1164" s="92" t="s">
        <v>526</v>
      </c>
      <c r="B1164" s="92" t="s">
        <v>38</v>
      </c>
      <c r="C1164" s="92" t="s">
        <v>9373</v>
      </c>
      <c r="D1164" s="92" t="s">
        <v>855</v>
      </c>
      <c r="E1164" s="92" t="s">
        <v>9374</v>
      </c>
      <c r="F1164" s="92" t="s">
        <v>9375</v>
      </c>
      <c r="G1164" s="92" t="s">
        <v>4</v>
      </c>
      <c r="H1164" s="92" t="s">
        <v>9376</v>
      </c>
      <c r="I1164" s="92" t="s">
        <v>9377</v>
      </c>
      <c r="J1164" s="92"/>
      <c r="K1164" s="92"/>
      <c r="L1164" s="92" t="s">
        <v>5</v>
      </c>
      <c r="M1164" s="92" t="s">
        <v>9378</v>
      </c>
      <c r="N1164" s="92" t="s">
        <v>678</v>
      </c>
      <c r="O1164" s="92" t="s">
        <v>666</v>
      </c>
      <c r="P1164" s="92" t="s">
        <v>153</v>
      </c>
      <c r="Q1164" s="92" t="s">
        <v>9379</v>
      </c>
      <c r="R1164" s="92" t="s">
        <v>64</v>
      </c>
      <c r="S1164" s="92" t="s">
        <v>9380</v>
      </c>
      <c r="T1164" s="90" t="s">
        <v>41</v>
      </c>
      <c r="U1164" s="90" t="str">
        <f>VLOOKUP(I1164,'[1]Removal Report'!$G$2:$I$1306,2,0)</f>
        <v>1-Jan-2026</v>
      </c>
      <c r="V1164" s="90" t="str">
        <f>VLOOKUP(I1164,'[1]Removal Report'!$G$2:$I$1306,3,0)</f>
        <v>ABDUL.AHAD</v>
      </c>
    </row>
    <row r="1165" spans="1:22">
      <c r="A1165" s="92" t="s">
        <v>527</v>
      </c>
      <c r="B1165" s="92" t="s">
        <v>38</v>
      </c>
      <c r="C1165" s="92" t="s">
        <v>9381</v>
      </c>
      <c r="D1165" s="92" t="s">
        <v>682</v>
      </c>
      <c r="E1165" s="92" t="s">
        <v>9382</v>
      </c>
      <c r="F1165" s="92" t="s">
        <v>9383</v>
      </c>
      <c r="G1165" s="92" t="s">
        <v>4</v>
      </c>
      <c r="H1165" s="92" t="s">
        <v>9384</v>
      </c>
      <c r="I1165" s="92" t="s">
        <v>9385</v>
      </c>
      <c r="J1165" s="92"/>
      <c r="K1165" s="92"/>
      <c r="L1165" s="92" t="s">
        <v>12</v>
      </c>
      <c r="M1165" s="92" t="s">
        <v>9386</v>
      </c>
      <c r="N1165" s="92" t="s">
        <v>803</v>
      </c>
      <c r="O1165" s="92" t="s">
        <v>666</v>
      </c>
      <c r="P1165" s="92" t="s">
        <v>153</v>
      </c>
      <c r="Q1165" s="92" t="s">
        <v>9387</v>
      </c>
      <c r="R1165" s="92" t="s">
        <v>64</v>
      </c>
      <c r="S1165" s="92" t="s">
        <v>9388</v>
      </c>
      <c r="T1165" s="90" t="s">
        <v>41</v>
      </c>
      <c r="U1165" s="90" t="str">
        <f>VLOOKUP(I1165,'[1]Removal Report'!$G$2:$I$1306,2,0)</f>
        <v>2-Jan-2026</v>
      </c>
      <c r="V1165" s="90" t="str">
        <f>VLOOKUP(I1165,'[1]Removal Report'!$G$2:$I$1306,3,0)</f>
        <v>ABDUL.AHAD</v>
      </c>
    </row>
    <row r="1166" spans="1:22">
      <c r="A1166" s="92" t="s">
        <v>528</v>
      </c>
      <c r="B1166" s="92" t="s">
        <v>38</v>
      </c>
      <c r="C1166" s="92" t="s">
        <v>9389</v>
      </c>
      <c r="D1166" s="92" t="s">
        <v>671</v>
      </c>
      <c r="E1166" s="92" t="s">
        <v>9390</v>
      </c>
      <c r="F1166" s="92" t="s">
        <v>9391</v>
      </c>
      <c r="G1166" s="92" t="s">
        <v>18</v>
      </c>
      <c r="H1166" s="92" t="s">
        <v>9392</v>
      </c>
      <c r="I1166" s="92" t="s">
        <v>9393</v>
      </c>
      <c r="J1166" s="92"/>
      <c r="K1166" s="92"/>
      <c r="L1166" s="92" t="s">
        <v>5</v>
      </c>
      <c r="M1166" s="92" t="s">
        <v>9394</v>
      </c>
      <c r="N1166" s="92" t="s">
        <v>956</v>
      </c>
      <c r="O1166" s="92" t="s">
        <v>813</v>
      </c>
      <c r="P1166" s="92" t="s">
        <v>153</v>
      </c>
      <c r="Q1166" s="92" t="s">
        <v>9395</v>
      </c>
      <c r="R1166" s="92" t="s">
        <v>64</v>
      </c>
      <c r="S1166" s="92" t="s">
        <v>9396</v>
      </c>
      <c r="T1166" s="90" t="s">
        <v>41</v>
      </c>
      <c r="U1166" s="90" t="str">
        <f>VLOOKUP(I1166,'[1]Removal Report'!$G$2:$I$1306,2,0)</f>
        <v>2-Jan-2026</v>
      </c>
      <c r="V1166" s="90" t="str">
        <f>VLOOKUP(I1166,'[1]Removal Report'!$G$2:$I$1306,3,0)</f>
        <v>ABDUL.AHAD</v>
      </c>
    </row>
    <row r="1167" spans="1:22">
      <c r="A1167" s="92" t="s">
        <v>529</v>
      </c>
      <c r="B1167" s="92" t="s">
        <v>38</v>
      </c>
      <c r="C1167" s="92" t="s">
        <v>9397</v>
      </c>
      <c r="D1167" s="92" t="s">
        <v>671</v>
      </c>
      <c r="E1167" s="92" t="s">
        <v>9398</v>
      </c>
      <c r="F1167" s="92" t="s">
        <v>9399</v>
      </c>
      <c r="G1167" s="92" t="s">
        <v>10</v>
      </c>
      <c r="H1167" s="92" t="s">
        <v>9400</v>
      </c>
      <c r="I1167" s="92" t="s">
        <v>9401</v>
      </c>
      <c r="J1167" s="92"/>
      <c r="K1167" s="92"/>
      <c r="L1167" s="92" t="s">
        <v>12</v>
      </c>
      <c r="M1167" s="92" t="s">
        <v>6597</v>
      </c>
      <c r="N1167" s="92" t="s">
        <v>763</v>
      </c>
      <c r="O1167" s="92" t="s">
        <v>764</v>
      </c>
      <c r="P1167" s="92" t="s">
        <v>153</v>
      </c>
      <c r="Q1167" s="92" t="s">
        <v>9402</v>
      </c>
      <c r="R1167" s="92" t="s">
        <v>64</v>
      </c>
      <c r="S1167" s="92" t="s">
        <v>9403</v>
      </c>
      <c r="T1167" s="90" t="s">
        <v>41</v>
      </c>
      <c r="U1167" s="90" t="str">
        <f>VLOOKUP(I1167,'[1]Removal Report'!$G$2:$I$1306,2,0)</f>
        <v>3-Jan-2026</v>
      </c>
      <c r="V1167" s="90" t="str">
        <f>VLOOKUP(I1167,'[1]Removal Report'!$G$2:$I$1306,3,0)</f>
        <v>ABDUL.AHAD</v>
      </c>
    </row>
    <row r="1168" spans="1:22">
      <c r="A1168" s="92" t="s">
        <v>530</v>
      </c>
      <c r="B1168" s="92" t="s">
        <v>38</v>
      </c>
      <c r="C1168" s="92" t="s">
        <v>9404</v>
      </c>
      <c r="D1168" s="92" t="s">
        <v>767</v>
      </c>
      <c r="E1168" s="92" t="s">
        <v>9405</v>
      </c>
      <c r="F1168" s="92" t="s">
        <v>9406</v>
      </c>
      <c r="G1168" s="92" t="s">
        <v>18</v>
      </c>
      <c r="H1168" s="92" t="s">
        <v>9407</v>
      </c>
      <c r="I1168" s="92" t="s">
        <v>9408</v>
      </c>
      <c r="J1168" s="92"/>
      <c r="K1168" s="92"/>
      <c r="L1168" s="92" t="s">
        <v>8</v>
      </c>
      <c r="M1168" s="92" t="s">
        <v>9409</v>
      </c>
      <c r="N1168" s="92" t="s">
        <v>1984</v>
      </c>
      <c r="O1168" s="92" t="s">
        <v>666</v>
      </c>
      <c r="P1168" s="92" t="s">
        <v>153</v>
      </c>
      <c r="Q1168" s="92" t="s">
        <v>9410</v>
      </c>
      <c r="R1168" s="92" t="s">
        <v>64</v>
      </c>
      <c r="S1168" s="92" t="s">
        <v>9411</v>
      </c>
      <c r="T1168" s="90" t="s">
        <v>41</v>
      </c>
      <c r="U1168" s="90" t="str">
        <f>VLOOKUP(I1168,'[1]Removal Report'!$G$2:$I$1306,2,0)</f>
        <v>16-Jan-2026</v>
      </c>
      <c r="V1168" s="90" t="str">
        <f>VLOOKUP(I1168,'[1]Removal Report'!$G$2:$I$1306,3,0)</f>
        <v>ABDUL.AHAD</v>
      </c>
    </row>
    <row r="1169" spans="1:22">
      <c r="A1169" s="92" t="s">
        <v>531</v>
      </c>
      <c r="B1169" s="92" t="s">
        <v>38</v>
      </c>
      <c r="C1169" s="92" t="s">
        <v>9412</v>
      </c>
      <c r="D1169" s="92" t="s">
        <v>682</v>
      </c>
      <c r="E1169" s="92" t="s">
        <v>9413</v>
      </c>
      <c r="F1169" s="92" t="s">
        <v>9414</v>
      </c>
      <c r="G1169" s="92" t="s">
        <v>18</v>
      </c>
      <c r="H1169" s="92" t="s">
        <v>9415</v>
      </c>
      <c r="I1169" s="92" t="s">
        <v>9416</v>
      </c>
      <c r="J1169" s="92"/>
      <c r="K1169" s="92"/>
      <c r="L1169" s="92" t="s">
        <v>12</v>
      </c>
      <c r="M1169" s="92" t="s">
        <v>4429</v>
      </c>
      <c r="N1169" s="92" t="s">
        <v>1538</v>
      </c>
      <c r="O1169" s="92" t="s">
        <v>813</v>
      </c>
      <c r="P1169" s="92" t="s">
        <v>153</v>
      </c>
      <c r="Q1169" s="92" t="s">
        <v>9417</v>
      </c>
      <c r="R1169" s="92" t="s">
        <v>64</v>
      </c>
      <c r="S1169" s="92" t="s">
        <v>9418</v>
      </c>
      <c r="T1169" s="90" t="s">
        <v>41</v>
      </c>
      <c r="U1169" s="90" t="str">
        <f>VLOOKUP(I1169,'[1]Removal Report'!$G$2:$I$1306,2,0)</f>
        <v>13-Jan-2026</v>
      </c>
      <c r="V1169" s="90" t="str">
        <f>VLOOKUP(I1169,'[1]Removal Report'!$G$2:$I$1306,3,0)</f>
        <v>ABDUL.AHAD</v>
      </c>
    </row>
    <row r="1170" spans="1:22">
      <c r="A1170" s="92" t="s">
        <v>532</v>
      </c>
      <c r="B1170" s="92" t="s">
        <v>38</v>
      </c>
      <c r="C1170" s="92" t="s">
        <v>9419</v>
      </c>
      <c r="D1170" s="92" t="s">
        <v>682</v>
      </c>
      <c r="E1170" s="92" t="s">
        <v>9420</v>
      </c>
      <c r="F1170" s="92" t="s">
        <v>9421</v>
      </c>
      <c r="G1170" s="92" t="s">
        <v>4</v>
      </c>
      <c r="H1170" s="92" t="s">
        <v>9422</v>
      </c>
      <c r="I1170" s="92" t="s">
        <v>9423</v>
      </c>
      <c r="J1170" s="92"/>
      <c r="K1170" s="92"/>
      <c r="L1170" s="92" t="s">
        <v>8</v>
      </c>
      <c r="M1170" s="92" t="s">
        <v>9424</v>
      </c>
      <c r="N1170" s="92" t="s">
        <v>823</v>
      </c>
      <c r="O1170" s="92" t="s">
        <v>764</v>
      </c>
      <c r="P1170" s="92" t="s">
        <v>153</v>
      </c>
      <c r="Q1170" s="92" t="s">
        <v>9425</v>
      </c>
      <c r="R1170" s="92" t="s">
        <v>64</v>
      </c>
      <c r="S1170" s="92" t="s">
        <v>9426</v>
      </c>
      <c r="T1170" s="90" t="s">
        <v>41</v>
      </c>
      <c r="U1170" s="90" t="str">
        <f>VLOOKUP(I1170,'[1]Removal Report'!$G$2:$I$1306,2,0)</f>
        <v>6-Jan-2026</v>
      </c>
      <c r="V1170" s="90" t="str">
        <f>VLOOKUP(I1170,'[1]Removal Report'!$G$2:$I$1306,3,0)</f>
        <v>ABDUL.AHAD</v>
      </c>
    </row>
    <row r="1171" spans="1:22">
      <c r="A1171" s="92" t="s">
        <v>533</v>
      </c>
      <c r="B1171" s="92" t="s">
        <v>38</v>
      </c>
      <c r="C1171" s="92" t="s">
        <v>9427</v>
      </c>
      <c r="D1171" s="92" t="s">
        <v>767</v>
      </c>
      <c r="E1171" s="92" t="s">
        <v>9428</v>
      </c>
      <c r="F1171" s="92" t="s">
        <v>3454</v>
      </c>
      <c r="G1171" s="92" t="s">
        <v>32</v>
      </c>
      <c r="H1171" s="92" t="s">
        <v>9429</v>
      </c>
      <c r="I1171" s="92" t="s">
        <v>9430</v>
      </c>
      <c r="J1171" s="92"/>
      <c r="K1171" s="92"/>
      <c r="L1171" s="92" t="s">
        <v>12</v>
      </c>
      <c r="M1171" s="92" t="s">
        <v>9431</v>
      </c>
      <c r="N1171" s="92" t="s">
        <v>1091</v>
      </c>
      <c r="O1171" s="92" t="s">
        <v>666</v>
      </c>
      <c r="P1171" s="92" t="s">
        <v>153</v>
      </c>
      <c r="Q1171" s="92" t="s">
        <v>9432</v>
      </c>
      <c r="R1171" s="92" t="s">
        <v>64</v>
      </c>
      <c r="S1171" s="92" t="s">
        <v>9433</v>
      </c>
      <c r="T1171" s="90" t="s">
        <v>41</v>
      </c>
      <c r="U1171" s="90" t="str">
        <f>VLOOKUP(I1171,'[1]Removal Report'!$G$2:$I$1306,2,0)</f>
        <v>14-Jan-2026</v>
      </c>
      <c r="V1171" s="90" t="str">
        <f>VLOOKUP(I1171,'[1]Removal Report'!$G$2:$I$1306,3,0)</f>
        <v>ABDUL.AHAD</v>
      </c>
    </row>
    <row r="1172" spans="1:22">
      <c r="A1172" s="92" t="s">
        <v>534</v>
      </c>
      <c r="B1172" s="92" t="s">
        <v>38</v>
      </c>
      <c r="C1172" s="92" t="s">
        <v>9434</v>
      </c>
      <c r="D1172" s="92" t="s">
        <v>659</v>
      </c>
      <c r="E1172" s="92" t="s">
        <v>9435</v>
      </c>
      <c r="F1172" s="92" t="s">
        <v>1810</v>
      </c>
      <c r="G1172" s="92" t="s">
        <v>18</v>
      </c>
      <c r="H1172" s="92" t="s">
        <v>9436</v>
      </c>
      <c r="I1172" s="92" t="s">
        <v>9437</v>
      </c>
      <c r="J1172" s="92"/>
      <c r="K1172" s="92"/>
      <c r="L1172" s="92" t="s">
        <v>12</v>
      </c>
      <c r="M1172" s="92" t="s">
        <v>791</v>
      </c>
      <c r="N1172" s="92" t="s">
        <v>793</v>
      </c>
      <c r="O1172" s="92" t="s">
        <v>794</v>
      </c>
      <c r="P1172" s="92" t="s">
        <v>153</v>
      </c>
      <c r="Q1172" s="92" t="s">
        <v>9438</v>
      </c>
      <c r="R1172" s="92" t="s">
        <v>64</v>
      </c>
      <c r="S1172" s="92" t="s">
        <v>9439</v>
      </c>
      <c r="T1172" s="90" t="s">
        <v>41</v>
      </c>
      <c r="U1172" s="90" t="str">
        <f>VLOOKUP(I1172,'[1]Removal Report'!$G$2:$I$1306,2,0)</f>
        <v>5-Jan-2026</v>
      </c>
      <c r="V1172" s="90" t="str">
        <f>VLOOKUP(I1172,'[1]Removal Report'!$G$2:$I$1306,3,0)</f>
        <v>ABDUL.AHAD</v>
      </c>
    </row>
    <row r="1173" spans="1:22">
      <c r="A1173" s="92" t="s">
        <v>535</v>
      </c>
      <c r="B1173" s="92" t="s">
        <v>38</v>
      </c>
      <c r="C1173" s="92" t="s">
        <v>9440</v>
      </c>
      <c r="D1173" s="92" t="s">
        <v>682</v>
      </c>
      <c r="E1173" s="92" t="s">
        <v>9441</v>
      </c>
      <c r="F1173" s="92" t="s">
        <v>9442</v>
      </c>
      <c r="G1173" s="92" t="s">
        <v>4</v>
      </c>
      <c r="H1173" s="92" t="s">
        <v>9443</v>
      </c>
      <c r="I1173" s="92" t="s">
        <v>9444</v>
      </c>
      <c r="J1173" s="92"/>
      <c r="K1173" s="92"/>
      <c r="L1173" s="92" t="s">
        <v>12</v>
      </c>
      <c r="M1173" s="92" t="s">
        <v>9445</v>
      </c>
      <c r="N1173" s="92" t="s">
        <v>2158</v>
      </c>
      <c r="O1173" s="92" t="s">
        <v>691</v>
      </c>
      <c r="P1173" s="92" t="s">
        <v>153</v>
      </c>
      <c r="Q1173" s="92" t="s">
        <v>9446</v>
      </c>
      <c r="R1173" s="92" t="s">
        <v>64</v>
      </c>
      <c r="S1173" s="92" t="s">
        <v>9447</v>
      </c>
      <c r="T1173" s="90" t="s">
        <v>41</v>
      </c>
      <c r="U1173" s="90" t="str">
        <f>VLOOKUP(I1173,'[1]Removal Report'!$G$2:$I$1306,2,0)</f>
        <v>19-Jan-2026</v>
      </c>
      <c r="V1173" s="90" t="str">
        <f>VLOOKUP(I1173,'[1]Removal Report'!$G$2:$I$1306,3,0)</f>
        <v>ABDUL.AHAD</v>
      </c>
    </row>
    <row r="1174" spans="1:22">
      <c r="A1174" s="92" t="s">
        <v>536</v>
      </c>
      <c r="B1174" s="92" t="s">
        <v>38</v>
      </c>
      <c r="C1174" s="92" t="s">
        <v>9448</v>
      </c>
      <c r="D1174" s="92" t="s">
        <v>659</v>
      </c>
      <c r="E1174" s="92" t="s">
        <v>9449</v>
      </c>
      <c r="F1174" s="92" t="s">
        <v>9450</v>
      </c>
      <c r="G1174" s="92" t="s">
        <v>27</v>
      </c>
      <c r="H1174" s="92" t="s">
        <v>9451</v>
      </c>
      <c r="I1174" s="92" t="s">
        <v>9452</v>
      </c>
      <c r="J1174" s="92"/>
      <c r="K1174" s="92"/>
      <c r="L1174" s="92" t="s">
        <v>12</v>
      </c>
      <c r="M1174" s="92" t="s">
        <v>9453</v>
      </c>
      <c r="N1174" s="92" t="s">
        <v>2158</v>
      </c>
      <c r="O1174" s="92" t="s">
        <v>691</v>
      </c>
      <c r="P1174" s="92" t="s">
        <v>153</v>
      </c>
      <c r="Q1174" s="92" t="s">
        <v>9454</v>
      </c>
      <c r="R1174" s="92" t="s">
        <v>64</v>
      </c>
      <c r="S1174" s="92" t="s">
        <v>9455</v>
      </c>
      <c r="T1174" s="90" t="s">
        <v>41</v>
      </c>
      <c r="U1174" s="90" t="str">
        <f>VLOOKUP(I1174,'[1]Removal Report'!$G$2:$I$1306,2,0)</f>
        <v>19-Jan-2026</v>
      </c>
      <c r="V1174" s="90" t="str">
        <f>VLOOKUP(I1174,'[1]Removal Report'!$G$2:$I$1306,3,0)</f>
        <v>ABDUL.AHAD</v>
      </c>
    </row>
    <row r="1175" spans="1:22">
      <c r="A1175" s="92" t="s">
        <v>537</v>
      </c>
      <c r="B1175" s="92" t="s">
        <v>38</v>
      </c>
      <c r="C1175" s="92" t="s">
        <v>9456</v>
      </c>
      <c r="D1175" s="92" t="s">
        <v>855</v>
      </c>
      <c r="E1175" s="92" t="s">
        <v>9457</v>
      </c>
      <c r="F1175" s="92" t="s">
        <v>9458</v>
      </c>
      <c r="G1175" s="92" t="s">
        <v>18</v>
      </c>
      <c r="H1175" s="92" t="s">
        <v>9459</v>
      </c>
      <c r="I1175" s="92" t="s">
        <v>9460</v>
      </c>
      <c r="J1175" s="92"/>
      <c r="K1175" s="92"/>
      <c r="L1175" s="92" t="s">
        <v>5</v>
      </c>
      <c r="M1175" s="92" t="s">
        <v>9461</v>
      </c>
      <c r="N1175" s="92" t="s">
        <v>1157</v>
      </c>
      <c r="O1175" s="92" t="s">
        <v>813</v>
      </c>
      <c r="P1175" s="92" t="s">
        <v>153</v>
      </c>
      <c r="Q1175" s="92" t="s">
        <v>9462</v>
      </c>
      <c r="R1175" s="92" t="s">
        <v>64</v>
      </c>
      <c r="S1175" s="92" t="s">
        <v>9463</v>
      </c>
      <c r="T1175" s="90" t="s">
        <v>41</v>
      </c>
      <c r="U1175" s="90" t="str">
        <f>VLOOKUP(I1175,'[1]Removal Report'!$G$2:$I$1306,2,0)</f>
        <v>19-Jan-2026</v>
      </c>
      <c r="V1175" s="90" t="str">
        <f>VLOOKUP(I1175,'[1]Removal Report'!$G$2:$I$1306,3,0)</f>
        <v>ABDUL.AHAD</v>
      </c>
    </row>
    <row r="1176" spans="1:22">
      <c r="A1176" s="92" t="s">
        <v>538</v>
      </c>
      <c r="B1176" s="92" t="s">
        <v>38</v>
      </c>
      <c r="C1176" s="92" t="s">
        <v>9464</v>
      </c>
      <c r="D1176" s="92" t="s">
        <v>682</v>
      </c>
      <c r="E1176" s="92" t="s">
        <v>9465</v>
      </c>
      <c r="F1176" s="92" t="s">
        <v>9466</v>
      </c>
      <c r="G1176" s="92" t="s">
        <v>10</v>
      </c>
      <c r="H1176" s="92" t="s">
        <v>9467</v>
      </c>
      <c r="I1176" s="92" t="s">
        <v>9468</v>
      </c>
      <c r="J1176" s="92"/>
      <c r="K1176" s="92"/>
      <c r="L1176" s="92" t="s">
        <v>12</v>
      </c>
      <c r="M1176" s="92" t="s">
        <v>9469</v>
      </c>
      <c r="N1176" s="92" t="s">
        <v>1183</v>
      </c>
      <c r="O1176" s="92" t="s">
        <v>1184</v>
      </c>
      <c r="P1176" s="92" t="s">
        <v>153</v>
      </c>
      <c r="Q1176" s="92" t="s">
        <v>3614</v>
      </c>
      <c r="R1176" s="92" t="s">
        <v>64</v>
      </c>
      <c r="S1176" s="92" t="s">
        <v>9470</v>
      </c>
      <c r="T1176" s="90" t="s">
        <v>41</v>
      </c>
      <c r="U1176" s="90" t="str">
        <f>VLOOKUP(I1176,'[1]Removal Report'!$G$2:$I$1306,2,0)</f>
        <v>12-Jan-2026</v>
      </c>
      <c r="V1176" s="90" t="str">
        <f>VLOOKUP(I1176,'[1]Removal Report'!$G$2:$I$1306,3,0)</f>
        <v>ABDUL.AHAD</v>
      </c>
    </row>
    <row r="1177" spans="1:22">
      <c r="A1177" s="92" t="s">
        <v>539</v>
      </c>
      <c r="B1177" s="92" t="s">
        <v>38</v>
      </c>
      <c r="C1177" s="92" t="s">
        <v>9471</v>
      </c>
      <c r="D1177" s="92" t="s">
        <v>671</v>
      </c>
      <c r="E1177" s="92" t="s">
        <v>9472</v>
      </c>
      <c r="F1177" s="92" t="s">
        <v>132</v>
      </c>
      <c r="G1177" s="92" t="s">
        <v>10</v>
      </c>
      <c r="H1177" s="92" t="s">
        <v>9473</v>
      </c>
      <c r="I1177" s="92" t="s">
        <v>9474</v>
      </c>
      <c r="J1177" s="92"/>
      <c r="K1177" s="92"/>
      <c r="L1177" s="92" t="s">
        <v>5</v>
      </c>
      <c r="M1177" s="92" t="s">
        <v>2219</v>
      </c>
      <c r="N1177" s="92" t="s">
        <v>1622</v>
      </c>
      <c r="O1177" s="92" t="s">
        <v>666</v>
      </c>
      <c r="P1177" s="92" t="s">
        <v>153</v>
      </c>
      <c r="Q1177" s="92" t="s">
        <v>9475</v>
      </c>
      <c r="R1177" s="92" t="s">
        <v>64</v>
      </c>
      <c r="S1177" s="92" t="s">
        <v>9476</v>
      </c>
      <c r="T1177" s="90" t="s">
        <v>41</v>
      </c>
      <c r="U1177" s="90" t="str">
        <f>VLOOKUP(I1177,'[1]Removal Report'!$G$2:$I$1306,2,0)</f>
        <v>14-Jan-2026</v>
      </c>
      <c r="V1177" s="90" t="str">
        <f>VLOOKUP(I1177,'[1]Removal Report'!$G$2:$I$1306,3,0)</f>
        <v>ABDUL.AHAD</v>
      </c>
    </row>
    <row r="1178" spans="1:22">
      <c r="A1178" s="92" t="s">
        <v>540</v>
      </c>
      <c r="B1178" s="92" t="s">
        <v>38</v>
      </c>
      <c r="C1178" s="92" t="s">
        <v>9477</v>
      </c>
      <c r="D1178" s="92" t="s">
        <v>682</v>
      </c>
      <c r="E1178" s="92" t="s">
        <v>9478</v>
      </c>
      <c r="F1178" s="92" t="s">
        <v>9479</v>
      </c>
      <c r="G1178" s="92" t="s">
        <v>4</v>
      </c>
      <c r="H1178" s="92" t="s">
        <v>9480</v>
      </c>
      <c r="I1178" s="92" t="s">
        <v>9481</v>
      </c>
      <c r="J1178" s="92"/>
      <c r="K1178" s="92"/>
      <c r="L1178" s="92" t="s">
        <v>12</v>
      </c>
      <c r="M1178" s="92" t="s">
        <v>9482</v>
      </c>
      <c r="N1178" s="92" t="s">
        <v>823</v>
      </c>
      <c r="O1178" s="92" t="s">
        <v>764</v>
      </c>
      <c r="P1178" s="92" t="s">
        <v>153</v>
      </c>
      <c r="Q1178" s="92" t="s">
        <v>9483</v>
      </c>
      <c r="R1178" s="92" t="s">
        <v>64</v>
      </c>
      <c r="S1178" s="92" t="s">
        <v>9484</v>
      </c>
      <c r="T1178" s="90" t="s">
        <v>41</v>
      </c>
      <c r="U1178" s="90" t="str">
        <f>VLOOKUP(I1178,'[1]Removal Report'!$G$2:$I$1306,2,0)</f>
        <v>26-Jan-2026</v>
      </c>
      <c r="V1178" s="90" t="str">
        <f>VLOOKUP(I1178,'[1]Removal Report'!$G$2:$I$1306,3,0)</f>
        <v>ABDUL.AHAD</v>
      </c>
    </row>
    <row r="1179" spans="1:22">
      <c r="A1179" s="92" t="s">
        <v>541</v>
      </c>
      <c r="B1179" s="92" t="s">
        <v>38</v>
      </c>
      <c r="C1179" s="92" t="s">
        <v>9485</v>
      </c>
      <c r="D1179" s="92" t="s">
        <v>671</v>
      </c>
      <c r="E1179" s="92" t="s">
        <v>9486</v>
      </c>
      <c r="F1179" s="92" t="s">
        <v>9487</v>
      </c>
      <c r="G1179" s="92" t="s">
        <v>4</v>
      </c>
      <c r="H1179" s="92" t="s">
        <v>9488</v>
      </c>
      <c r="I1179" s="92" t="s">
        <v>9489</v>
      </c>
      <c r="J1179" s="92"/>
      <c r="K1179" s="92"/>
      <c r="L1179" s="92" t="s">
        <v>12</v>
      </c>
      <c r="M1179" s="92" t="s">
        <v>9490</v>
      </c>
      <c r="N1179" s="92" t="s">
        <v>678</v>
      </c>
      <c r="O1179" s="92" t="s">
        <v>666</v>
      </c>
      <c r="P1179" s="92" t="s">
        <v>153</v>
      </c>
      <c r="Q1179" s="92" t="s">
        <v>9491</v>
      </c>
      <c r="R1179" s="92" t="s">
        <v>64</v>
      </c>
      <c r="S1179" s="92" t="s">
        <v>9492</v>
      </c>
      <c r="T1179" s="90" t="s">
        <v>41</v>
      </c>
      <c r="U1179" s="90" t="str">
        <f>VLOOKUP(I1179,'[1]Removal Report'!$G$2:$I$1306,2,0)</f>
        <v>22-Jan-2026</v>
      </c>
      <c r="V1179" s="90" t="str">
        <f>VLOOKUP(I1179,'[1]Removal Report'!$G$2:$I$1306,3,0)</f>
        <v>ABDUL.AHAD</v>
      </c>
    </row>
    <row r="1180" spans="1:22">
      <c r="A1180" s="92" t="s">
        <v>542</v>
      </c>
      <c r="B1180" s="92" t="s">
        <v>38</v>
      </c>
      <c r="C1180" s="92" t="s">
        <v>9493</v>
      </c>
      <c r="D1180" s="92" t="s">
        <v>671</v>
      </c>
      <c r="E1180" s="92" t="s">
        <v>9494</v>
      </c>
      <c r="F1180" s="92" t="s">
        <v>6602</v>
      </c>
      <c r="G1180" s="92" t="s">
        <v>4</v>
      </c>
      <c r="H1180" s="92" t="s">
        <v>9495</v>
      </c>
      <c r="I1180" s="92" t="s">
        <v>9496</v>
      </c>
      <c r="J1180" s="92"/>
      <c r="K1180" s="92"/>
      <c r="L1180" s="92" t="s">
        <v>12</v>
      </c>
      <c r="M1180" s="92" t="s">
        <v>9497</v>
      </c>
      <c r="N1180" s="92" t="s">
        <v>6512</v>
      </c>
      <c r="O1180" s="92" t="s">
        <v>6513</v>
      </c>
      <c r="P1180" s="92" t="s">
        <v>153</v>
      </c>
      <c r="Q1180" s="92" t="s">
        <v>9498</v>
      </c>
      <c r="R1180" s="92" t="s">
        <v>64</v>
      </c>
      <c r="S1180" s="92" t="s">
        <v>9499</v>
      </c>
      <c r="T1180" s="90" t="s">
        <v>41</v>
      </c>
      <c r="U1180" s="90" t="str">
        <f>VLOOKUP(I1180,'[1]Removal Report'!$G$2:$I$1306,2,0)</f>
        <v>14-Jan-2026</v>
      </c>
      <c r="V1180" s="90" t="str">
        <f>VLOOKUP(I1180,'[1]Removal Report'!$G$2:$I$1306,3,0)</f>
        <v>ABDUL.AHAD</v>
      </c>
    </row>
    <row r="1181" spans="1:22">
      <c r="A1181" s="92" t="s">
        <v>543</v>
      </c>
      <c r="B1181" s="92" t="s">
        <v>38</v>
      </c>
      <c r="C1181" s="92" t="s">
        <v>9500</v>
      </c>
      <c r="D1181" s="92" t="s">
        <v>682</v>
      </c>
      <c r="E1181" s="92" t="s">
        <v>9501</v>
      </c>
      <c r="F1181" s="92" t="s">
        <v>3454</v>
      </c>
      <c r="G1181" s="92" t="s">
        <v>32</v>
      </c>
      <c r="H1181" s="92" t="s">
        <v>9502</v>
      </c>
      <c r="I1181" s="92" t="s">
        <v>9503</v>
      </c>
      <c r="J1181" s="92"/>
      <c r="K1181" s="92"/>
      <c r="L1181" s="92" t="s">
        <v>12</v>
      </c>
      <c r="M1181" s="92" t="s">
        <v>9431</v>
      </c>
      <c r="N1181" s="92" t="s">
        <v>1091</v>
      </c>
      <c r="O1181" s="92" t="s">
        <v>666</v>
      </c>
      <c r="P1181" s="92" t="s">
        <v>153</v>
      </c>
      <c r="Q1181" s="92" t="s">
        <v>9504</v>
      </c>
      <c r="R1181" s="92" t="s">
        <v>64</v>
      </c>
      <c r="S1181" s="92" t="s">
        <v>9505</v>
      </c>
      <c r="T1181" s="90" t="s">
        <v>41</v>
      </c>
      <c r="U1181" s="90" t="str">
        <f>VLOOKUP(I1181,'[1]Removal Report'!$G$2:$I$1306,2,0)</f>
        <v>14-Jan-2026</v>
      </c>
      <c r="V1181" s="90" t="str">
        <f>VLOOKUP(I1181,'[1]Removal Report'!$G$2:$I$1306,3,0)</f>
        <v>ABDUL.AHAD</v>
      </c>
    </row>
    <row r="1182" spans="1:22">
      <c r="A1182" s="92" t="s">
        <v>544</v>
      </c>
      <c r="B1182" s="92" t="s">
        <v>38</v>
      </c>
      <c r="C1182" s="92" t="s">
        <v>9506</v>
      </c>
      <c r="D1182" s="92" t="s">
        <v>671</v>
      </c>
      <c r="E1182" s="92" t="s">
        <v>9507</v>
      </c>
      <c r="F1182" s="92" t="s">
        <v>124</v>
      </c>
      <c r="G1182" s="92" t="s">
        <v>4</v>
      </c>
      <c r="H1182" s="92" t="s">
        <v>9508</v>
      </c>
      <c r="I1182" s="92" t="s">
        <v>9509</v>
      </c>
      <c r="J1182" s="92"/>
      <c r="K1182" s="92"/>
      <c r="L1182" s="92" t="s">
        <v>5</v>
      </c>
      <c r="M1182" s="92" t="s">
        <v>9510</v>
      </c>
      <c r="N1182" s="92" t="s">
        <v>1984</v>
      </c>
      <c r="O1182" s="92" t="s">
        <v>666</v>
      </c>
      <c r="P1182" s="92" t="s">
        <v>153</v>
      </c>
      <c r="Q1182" s="92" t="s">
        <v>9511</v>
      </c>
      <c r="R1182" s="92" t="s">
        <v>64</v>
      </c>
      <c r="S1182" s="92" t="s">
        <v>9512</v>
      </c>
      <c r="T1182" s="90" t="s">
        <v>41</v>
      </c>
      <c r="U1182" s="90" t="str">
        <f>VLOOKUP(I1182,'[1]Removal Report'!$G$2:$I$1306,2,0)</f>
        <v>15-Jan-2026</v>
      </c>
      <c r="V1182" s="90" t="str">
        <f>VLOOKUP(I1182,'[1]Removal Report'!$G$2:$I$1306,3,0)</f>
        <v>ABDUL.AHAD</v>
      </c>
    </row>
    <row r="1183" spans="1:22">
      <c r="A1183" s="92" t="s">
        <v>546</v>
      </c>
      <c r="B1183" s="92" t="s">
        <v>38</v>
      </c>
      <c r="C1183" s="92" t="s">
        <v>9513</v>
      </c>
      <c r="D1183" s="92" t="s">
        <v>767</v>
      </c>
      <c r="E1183" s="92" t="s">
        <v>9514</v>
      </c>
      <c r="F1183" s="92" t="s">
        <v>9515</v>
      </c>
      <c r="G1183" s="92" t="s">
        <v>4</v>
      </c>
      <c r="H1183" s="92" t="s">
        <v>9516</v>
      </c>
      <c r="I1183" s="92" t="s">
        <v>9517</v>
      </c>
      <c r="J1183" s="92"/>
      <c r="K1183" s="92"/>
      <c r="L1183" s="92" t="s">
        <v>5</v>
      </c>
      <c r="M1183" s="92" t="s">
        <v>9518</v>
      </c>
      <c r="N1183" s="92" t="s">
        <v>1984</v>
      </c>
      <c r="O1183" s="92" t="s">
        <v>666</v>
      </c>
      <c r="P1183" s="92" t="s">
        <v>153</v>
      </c>
      <c r="Q1183" s="92" t="s">
        <v>9519</v>
      </c>
      <c r="R1183" s="92" t="s">
        <v>64</v>
      </c>
      <c r="S1183" s="92" t="s">
        <v>9520</v>
      </c>
      <c r="T1183" s="90" t="s">
        <v>41</v>
      </c>
      <c r="U1183" s="90" t="str">
        <f>VLOOKUP(I1183,'[1]Removal Report'!$G$2:$I$1306,2,0)</f>
        <v>12-Jan-2026</v>
      </c>
      <c r="V1183" s="90" t="str">
        <f>VLOOKUP(I1183,'[1]Removal Report'!$G$2:$I$1306,3,0)</f>
        <v>ABDUL.AHAD</v>
      </c>
    </row>
    <row r="1184" spans="1:22">
      <c r="A1184" s="92" t="s">
        <v>547</v>
      </c>
      <c r="B1184" s="92" t="s">
        <v>38</v>
      </c>
      <c r="C1184" s="92" t="s">
        <v>9521</v>
      </c>
      <c r="D1184" s="92" t="s">
        <v>659</v>
      </c>
      <c r="E1184" s="92" t="s">
        <v>9522</v>
      </c>
      <c r="F1184" s="92" t="s">
        <v>9523</v>
      </c>
      <c r="G1184" s="92" t="s">
        <v>27</v>
      </c>
      <c r="H1184" s="92" t="s">
        <v>9524</v>
      </c>
      <c r="I1184" s="92" t="s">
        <v>9525</v>
      </c>
      <c r="J1184" s="92"/>
      <c r="K1184" s="92"/>
      <c r="L1184" s="92" t="s">
        <v>12</v>
      </c>
      <c r="M1184" s="92" t="s">
        <v>9445</v>
      </c>
      <c r="N1184" s="92" t="s">
        <v>2158</v>
      </c>
      <c r="O1184" s="92" t="s">
        <v>691</v>
      </c>
      <c r="P1184" s="92" t="s">
        <v>153</v>
      </c>
      <c r="Q1184" s="92" t="s">
        <v>9526</v>
      </c>
      <c r="R1184" s="92" t="s">
        <v>64</v>
      </c>
      <c r="S1184" s="92" t="s">
        <v>9527</v>
      </c>
      <c r="T1184" s="90" t="s">
        <v>41</v>
      </c>
      <c r="U1184" s="90" t="str">
        <f>VLOOKUP(I1184,'[1]Removal Report'!$G$2:$I$1306,2,0)</f>
        <v>19-Jan-2026</v>
      </c>
      <c r="V1184" s="90" t="str">
        <f>VLOOKUP(I1184,'[1]Removal Report'!$G$2:$I$1306,3,0)</f>
        <v>ABDUL.AHAD</v>
      </c>
    </row>
    <row r="1185" spans="1:23">
      <c r="A1185" s="92" t="s">
        <v>548</v>
      </c>
      <c r="B1185" s="92" t="s">
        <v>38</v>
      </c>
      <c r="C1185" s="92" t="s">
        <v>9528</v>
      </c>
      <c r="D1185" s="92" t="s">
        <v>671</v>
      </c>
      <c r="E1185" s="92" t="s">
        <v>9529</v>
      </c>
      <c r="F1185" s="92" t="s">
        <v>5460</v>
      </c>
      <c r="G1185" s="92" t="s">
        <v>10</v>
      </c>
      <c r="H1185" s="92" t="s">
        <v>9530</v>
      </c>
      <c r="I1185" s="92" t="s">
        <v>9531</v>
      </c>
      <c r="J1185" s="92"/>
      <c r="K1185" s="92"/>
      <c r="L1185" s="92" t="s">
        <v>5</v>
      </c>
      <c r="M1185" s="92" t="s">
        <v>9532</v>
      </c>
      <c r="N1185" s="92" t="s">
        <v>1157</v>
      </c>
      <c r="O1185" s="92" t="s">
        <v>813</v>
      </c>
      <c r="P1185" s="92" t="s">
        <v>153</v>
      </c>
      <c r="Q1185" s="92" t="s">
        <v>9533</v>
      </c>
      <c r="R1185" s="92" t="s">
        <v>64</v>
      </c>
      <c r="S1185" s="92" t="s">
        <v>9534</v>
      </c>
      <c r="T1185" s="90" t="s">
        <v>41</v>
      </c>
      <c r="U1185" s="90" t="str">
        <f>VLOOKUP(I1185,'[1]Removal Report'!$G$2:$I$1306,2,0)</f>
        <v>15-Jan-2026</v>
      </c>
      <c r="V1185" s="90" t="str">
        <f>VLOOKUP(I1185,'[1]Removal Report'!$G$2:$I$1306,3,0)</f>
        <v>ABDUL.AHAD</v>
      </c>
    </row>
    <row r="1186" spans="1:23">
      <c r="A1186" s="92" t="s">
        <v>549</v>
      </c>
      <c r="B1186" s="92" t="s">
        <v>38</v>
      </c>
      <c r="C1186" s="92" t="s">
        <v>9535</v>
      </c>
      <c r="D1186" s="92" t="s">
        <v>659</v>
      </c>
      <c r="E1186" s="92" t="s">
        <v>9536</v>
      </c>
      <c r="F1186" s="92" t="s">
        <v>206</v>
      </c>
      <c r="G1186" s="92" t="s">
        <v>10</v>
      </c>
      <c r="H1186" s="92" t="s">
        <v>9537</v>
      </c>
      <c r="I1186" s="92" t="s">
        <v>9538</v>
      </c>
      <c r="J1186" s="92"/>
      <c r="K1186" s="92"/>
      <c r="L1186" s="92" t="s">
        <v>8</v>
      </c>
      <c r="M1186" s="92" t="s">
        <v>9539</v>
      </c>
      <c r="N1186" s="92" t="s">
        <v>1362</v>
      </c>
      <c r="O1186" s="92" t="s">
        <v>733</v>
      </c>
      <c r="P1186" s="92" t="s">
        <v>153</v>
      </c>
      <c r="Q1186" s="92" t="s">
        <v>9540</v>
      </c>
      <c r="R1186" s="92" t="s">
        <v>64</v>
      </c>
      <c r="S1186" s="92" t="s">
        <v>9541</v>
      </c>
      <c r="T1186" s="90" t="s">
        <v>41</v>
      </c>
      <c r="U1186" s="90" t="str">
        <f>VLOOKUP(I1186,'[1]Removal Report'!$G$2:$I$1306,2,0)</f>
        <v>17-Jan-2026</v>
      </c>
      <c r="V1186" s="90" t="str">
        <f>VLOOKUP(I1186,'[1]Removal Report'!$G$2:$I$1306,3,0)</f>
        <v>ABDUL.AHAD</v>
      </c>
    </row>
    <row r="1187" spans="1:23">
      <c r="A1187" s="92" t="s">
        <v>550</v>
      </c>
      <c r="B1187" s="92" t="s">
        <v>38</v>
      </c>
      <c r="C1187" s="92" t="s">
        <v>9542</v>
      </c>
      <c r="D1187" s="92" t="s">
        <v>659</v>
      </c>
      <c r="E1187" s="92" t="s">
        <v>9543</v>
      </c>
      <c r="F1187" s="92" t="s">
        <v>9544</v>
      </c>
      <c r="G1187" s="92" t="s">
        <v>118</v>
      </c>
      <c r="H1187" s="92" t="s">
        <v>9545</v>
      </c>
      <c r="I1187" s="92" t="s">
        <v>9543</v>
      </c>
      <c r="J1187" s="92"/>
      <c r="K1187" s="92"/>
      <c r="L1187" s="92" t="s">
        <v>12</v>
      </c>
      <c r="M1187" s="92" t="s">
        <v>9546</v>
      </c>
      <c r="N1187" s="92" t="s">
        <v>1984</v>
      </c>
      <c r="O1187" s="92" t="s">
        <v>666</v>
      </c>
      <c r="P1187" s="92" t="s">
        <v>153</v>
      </c>
      <c r="Q1187" s="92" t="s">
        <v>9547</v>
      </c>
      <c r="R1187" s="92" t="s">
        <v>64</v>
      </c>
      <c r="S1187" s="92" t="s">
        <v>9548</v>
      </c>
      <c r="T1187" s="90" t="s">
        <v>41</v>
      </c>
      <c r="U1187" s="90" t="str">
        <f>VLOOKUP(I1187,'[1]Removal Report'!$G$2:$I$1306,2,0)</f>
        <v>24-Jan-2026</v>
      </c>
      <c r="V1187" s="90" t="str">
        <f>VLOOKUP(I1187,'[1]Removal Report'!$G$2:$I$1306,3,0)</f>
        <v>ABDUL.AHAD</v>
      </c>
    </row>
    <row r="1188" spans="1:23">
      <c r="A1188" s="92" t="s">
        <v>551</v>
      </c>
      <c r="B1188" s="92" t="s">
        <v>38</v>
      </c>
      <c r="C1188" s="92" t="s">
        <v>9549</v>
      </c>
      <c r="D1188" s="92" t="s">
        <v>671</v>
      </c>
      <c r="E1188" s="92" t="s">
        <v>9550</v>
      </c>
      <c r="F1188" s="92" t="s">
        <v>136</v>
      </c>
      <c r="G1188" s="92" t="s">
        <v>13</v>
      </c>
      <c r="H1188" s="92" t="s">
        <v>10552</v>
      </c>
      <c r="I1188" s="92" t="s">
        <v>10548</v>
      </c>
      <c r="J1188" s="92"/>
      <c r="K1188" s="92"/>
      <c r="L1188" s="92" t="s">
        <v>12</v>
      </c>
      <c r="M1188" s="92" t="s">
        <v>9551</v>
      </c>
      <c r="N1188" s="92" t="s">
        <v>678</v>
      </c>
      <c r="O1188" s="92" t="s">
        <v>666</v>
      </c>
      <c r="P1188" s="92" t="s">
        <v>153</v>
      </c>
      <c r="Q1188" s="92" t="s">
        <v>9552</v>
      </c>
      <c r="R1188" s="92" t="s">
        <v>64</v>
      </c>
      <c r="S1188" s="92" t="s">
        <v>9553</v>
      </c>
      <c r="T1188" s="90" t="s">
        <v>42</v>
      </c>
      <c r="U1188" s="90" t="s">
        <v>16</v>
      </c>
      <c r="V1188" s="90" t="s">
        <v>16</v>
      </c>
      <c r="W1188" s="90" t="s">
        <v>10551</v>
      </c>
    </row>
    <row r="1189" spans="1:23">
      <c r="A1189" s="92" t="s">
        <v>552</v>
      </c>
      <c r="B1189" s="92" t="s">
        <v>38</v>
      </c>
      <c r="C1189" s="92" t="s">
        <v>9554</v>
      </c>
      <c r="D1189" s="92" t="s">
        <v>659</v>
      </c>
      <c r="E1189" s="92" t="s">
        <v>9555</v>
      </c>
      <c r="F1189" s="92" t="s">
        <v>9556</v>
      </c>
      <c r="G1189" s="92" t="s">
        <v>27</v>
      </c>
      <c r="H1189" s="92" t="s">
        <v>9557</v>
      </c>
      <c r="I1189" s="92" t="s">
        <v>9558</v>
      </c>
      <c r="J1189" s="92"/>
      <c r="K1189" s="92"/>
      <c r="L1189" s="92" t="s">
        <v>12</v>
      </c>
      <c r="M1189" s="92" t="s">
        <v>1098</v>
      </c>
      <c r="N1189" s="92" t="s">
        <v>678</v>
      </c>
      <c r="O1189" s="92" t="s">
        <v>666</v>
      </c>
      <c r="P1189" s="92" t="s">
        <v>153</v>
      </c>
      <c r="Q1189" s="92" t="s">
        <v>9559</v>
      </c>
      <c r="R1189" s="92" t="s">
        <v>64</v>
      </c>
      <c r="S1189" s="92" t="s">
        <v>9560</v>
      </c>
      <c r="T1189" s="90" t="s">
        <v>41</v>
      </c>
      <c r="U1189" s="90" t="str">
        <f>VLOOKUP(I1189,'[1]Removal Report'!$G$2:$I$1306,2,0)</f>
        <v>16-Jan-2026</v>
      </c>
      <c r="V1189" s="90" t="str">
        <f>VLOOKUP(I1189,'[1]Removal Report'!$G$2:$I$1306,3,0)</f>
        <v>ABDUL.AHAD</v>
      </c>
    </row>
    <row r="1190" spans="1:23">
      <c r="A1190" s="92" t="s">
        <v>553</v>
      </c>
      <c r="B1190" s="92" t="s">
        <v>38</v>
      </c>
      <c r="C1190" s="92" t="s">
        <v>9561</v>
      </c>
      <c r="D1190" s="92" t="s">
        <v>682</v>
      </c>
      <c r="E1190" s="92" t="s">
        <v>9562</v>
      </c>
      <c r="F1190" s="92" t="s">
        <v>9563</v>
      </c>
      <c r="G1190" s="92" t="s">
        <v>27</v>
      </c>
      <c r="H1190" s="92" t="s">
        <v>9564</v>
      </c>
      <c r="I1190" s="92" t="s">
        <v>9565</v>
      </c>
      <c r="J1190" s="92"/>
      <c r="K1190" s="92"/>
      <c r="L1190" s="92" t="s">
        <v>12</v>
      </c>
      <c r="M1190" s="92" t="s">
        <v>9566</v>
      </c>
      <c r="N1190" s="92" t="s">
        <v>678</v>
      </c>
      <c r="O1190" s="92" t="s">
        <v>666</v>
      </c>
      <c r="P1190" s="92" t="s">
        <v>153</v>
      </c>
      <c r="Q1190" s="92" t="s">
        <v>9567</v>
      </c>
      <c r="R1190" s="92" t="s">
        <v>100</v>
      </c>
      <c r="S1190" s="92" t="s">
        <v>9568</v>
      </c>
      <c r="T1190" s="90" t="s">
        <v>41</v>
      </c>
      <c r="U1190" s="90" t="str">
        <f>VLOOKUP(I1190,'[1]Removal Report'!$G$2:$I$1306,2,0)</f>
        <v>22-Jan-2026</v>
      </c>
      <c r="V1190" s="90" t="str">
        <f>VLOOKUP(I1190,'[1]Removal Report'!$G$2:$I$1306,3,0)</f>
        <v>ZAYNAB.MUSTAFA</v>
      </c>
    </row>
    <row r="1191" spans="1:23">
      <c r="A1191" s="92" t="s">
        <v>554</v>
      </c>
      <c r="B1191" s="92" t="s">
        <v>38</v>
      </c>
      <c r="C1191" s="92" t="s">
        <v>9569</v>
      </c>
      <c r="D1191" s="92" t="s">
        <v>682</v>
      </c>
      <c r="E1191" s="92" t="s">
        <v>9570</v>
      </c>
      <c r="F1191" s="92" t="s">
        <v>9571</v>
      </c>
      <c r="G1191" s="92" t="s">
        <v>10</v>
      </c>
      <c r="H1191" s="92" t="s">
        <v>9572</v>
      </c>
      <c r="I1191" s="92" t="s">
        <v>9573</v>
      </c>
      <c r="J1191" s="92"/>
      <c r="K1191" s="92"/>
      <c r="L1191" s="92" t="s">
        <v>5</v>
      </c>
      <c r="M1191" s="92" t="s">
        <v>9574</v>
      </c>
      <c r="N1191" s="92" t="s">
        <v>9575</v>
      </c>
      <c r="O1191" s="92" t="s">
        <v>833</v>
      </c>
      <c r="P1191" s="92" t="s">
        <v>153</v>
      </c>
      <c r="Q1191" s="92" t="s">
        <v>9576</v>
      </c>
      <c r="R1191" s="92" t="s">
        <v>100</v>
      </c>
      <c r="S1191" s="92" t="s">
        <v>9577</v>
      </c>
      <c r="T1191" s="90" t="s">
        <v>41</v>
      </c>
      <c r="U1191" s="90" t="str">
        <f>VLOOKUP(I1191,'[1]Removal Report'!$G$2:$I$1306,2,0)</f>
        <v>6-Jan-2026</v>
      </c>
      <c r="V1191" s="90" t="str">
        <f>VLOOKUP(I1191,'[1]Removal Report'!$G$2:$I$1306,3,0)</f>
        <v>ZAYNAB.MUSTAFA</v>
      </c>
    </row>
    <row r="1192" spans="1:23">
      <c r="A1192" s="92" t="s">
        <v>555</v>
      </c>
      <c r="B1192" s="92" t="s">
        <v>38</v>
      </c>
      <c r="C1192" s="92" t="s">
        <v>9578</v>
      </c>
      <c r="D1192" s="92" t="s">
        <v>682</v>
      </c>
      <c r="E1192" s="92" t="s">
        <v>9579</v>
      </c>
      <c r="F1192" s="92" t="s">
        <v>15</v>
      </c>
      <c r="G1192" s="92" t="s">
        <v>10</v>
      </c>
      <c r="H1192" s="92" t="s">
        <v>9580</v>
      </c>
      <c r="I1192" s="92" t="s">
        <v>9581</v>
      </c>
      <c r="J1192" s="92"/>
      <c r="K1192" s="92"/>
      <c r="L1192" s="92" t="s">
        <v>12</v>
      </c>
      <c r="M1192" s="92" t="s">
        <v>9582</v>
      </c>
      <c r="N1192" s="92" t="s">
        <v>742</v>
      </c>
      <c r="O1192" s="92" t="s">
        <v>666</v>
      </c>
      <c r="P1192" s="92" t="s">
        <v>153</v>
      </c>
      <c r="Q1192" s="92" t="s">
        <v>9583</v>
      </c>
      <c r="R1192" s="92" t="s">
        <v>100</v>
      </c>
      <c r="S1192" s="92" t="s">
        <v>9584</v>
      </c>
      <c r="T1192" s="90" t="s">
        <v>41</v>
      </c>
      <c r="U1192" s="90" t="str">
        <f>VLOOKUP(I1192,'[1]Removal Report'!$G$2:$I$1306,2,0)</f>
        <v>6-Jan-2026</v>
      </c>
      <c r="V1192" s="90" t="str">
        <f>VLOOKUP(I1192,'[1]Removal Report'!$G$2:$I$1306,3,0)</f>
        <v>ZAYNAB.MUSTAFA</v>
      </c>
    </row>
    <row r="1193" spans="1:23">
      <c r="A1193" s="92" t="s">
        <v>556</v>
      </c>
      <c r="B1193" s="92" t="s">
        <v>38</v>
      </c>
      <c r="C1193" s="92" t="s">
        <v>9585</v>
      </c>
      <c r="D1193" s="92" t="s">
        <v>671</v>
      </c>
      <c r="E1193" s="92" t="s">
        <v>9586</v>
      </c>
      <c r="F1193" s="92" t="s">
        <v>9587</v>
      </c>
      <c r="G1193" s="92" t="s">
        <v>10</v>
      </c>
      <c r="H1193" s="92" t="s">
        <v>9588</v>
      </c>
      <c r="I1193" s="92" t="s">
        <v>9589</v>
      </c>
      <c r="J1193" s="92"/>
      <c r="K1193" s="92"/>
      <c r="L1193" s="92" t="s">
        <v>12</v>
      </c>
      <c r="M1193" s="92" t="s">
        <v>7254</v>
      </c>
      <c r="N1193" s="92" t="s">
        <v>881</v>
      </c>
      <c r="O1193" s="92" t="s">
        <v>813</v>
      </c>
      <c r="P1193" s="92" t="s">
        <v>153</v>
      </c>
      <c r="Q1193" s="92" t="s">
        <v>9590</v>
      </c>
      <c r="R1193" s="92" t="s">
        <v>100</v>
      </c>
      <c r="S1193" s="92" t="s">
        <v>9591</v>
      </c>
      <c r="T1193" s="90" t="s">
        <v>41</v>
      </c>
      <c r="U1193" s="90" t="str">
        <f>VLOOKUP(I1193,'[1]Removal Report'!$G$2:$I$1306,2,0)</f>
        <v>9-Jan-2026</v>
      </c>
      <c r="V1193" s="90" t="str">
        <f>VLOOKUP(I1193,'[1]Removal Report'!$G$2:$I$1306,3,0)</f>
        <v>ZAYNAB.MUSTAFA</v>
      </c>
    </row>
    <row r="1194" spans="1:23">
      <c r="A1194" s="92" t="s">
        <v>557</v>
      </c>
      <c r="B1194" s="92" t="s">
        <v>38</v>
      </c>
      <c r="C1194" s="92" t="s">
        <v>9592</v>
      </c>
      <c r="D1194" s="92" t="s">
        <v>671</v>
      </c>
      <c r="E1194" s="92" t="s">
        <v>9593</v>
      </c>
      <c r="F1194" s="92" t="s">
        <v>9594</v>
      </c>
      <c r="G1194" s="92" t="s">
        <v>18</v>
      </c>
      <c r="H1194" s="92" t="s">
        <v>9595</v>
      </c>
      <c r="I1194" s="92" t="s">
        <v>9596</v>
      </c>
      <c r="J1194" s="92"/>
      <c r="K1194" s="92"/>
      <c r="L1194" s="92" t="s">
        <v>5</v>
      </c>
      <c r="M1194" s="92" t="s">
        <v>9597</v>
      </c>
      <c r="N1194" s="92" t="s">
        <v>1064</v>
      </c>
      <c r="O1194" s="92" t="s">
        <v>691</v>
      </c>
      <c r="P1194" s="92" t="s">
        <v>153</v>
      </c>
      <c r="Q1194" s="92" t="s">
        <v>9598</v>
      </c>
      <c r="R1194" s="92" t="s">
        <v>100</v>
      </c>
      <c r="S1194" s="92" t="s">
        <v>9599</v>
      </c>
      <c r="T1194" s="90" t="s">
        <v>41</v>
      </c>
      <c r="U1194" s="90" t="str">
        <f>VLOOKUP(I1194,'[1]Removal Report'!$G$2:$I$1306,2,0)</f>
        <v>6-Jan-2026</v>
      </c>
      <c r="V1194" s="90" t="str">
        <f>VLOOKUP(I1194,'[1]Removal Report'!$G$2:$I$1306,3,0)</f>
        <v>ZAYNAB.MUSTAFA</v>
      </c>
    </row>
    <row r="1195" spans="1:23">
      <c r="A1195" s="92" t="s">
        <v>558</v>
      </c>
      <c r="B1195" s="92" t="s">
        <v>38</v>
      </c>
      <c r="C1195" s="92" t="s">
        <v>9600</v>
      </c>
      <c r="D1195" s="92" t="s">
        <v>671</v>
      </c>
      <c r="E1195" s="92" t="s">
        <v>9601</v>
      </c>
      <c r="F1195" s="92" t="s">
        <v>109</v>
      </c>
      <c r="G1195" s="92" t="s">
        <v>10</v>
      </c>
      <c r="H1195" s="92" t="s">
        <v>9602</v>
      </c>
      <c r="I1195" s="92" t="s">
        <v>9603</v>
      </c>
      <c r="J1195" s="92"/>
      <c r="K1195" s="92"/>
      <c r="L1195" s="92" t="s">
        <v>12</v>
      </c>
      <c r="M1195" s="92" t="s">
        <v>9604</v>
      </c>
      <c r="N1195" s="92" t="s">
        <v>1157</v>
      </c>
      <c r="O1195" s="92" t="s">
        <v>813</v>
      </c>
      <c r="P1195" s="92" t="s">
        <v>153</v>
      </c>
      <c r="Q1195" s="92" t="s">
        <v>9605</v>
      </c>
      <c r="R1195" s="92" t="s">
        <v>100</v>
      </c>
      <c r="S1195" s="92" t="s">
        <v>9606</v>
      </c>
      <c r="T1195" s="90" t="s">
        <v>41</v>
      </c>
      <c r="U1195" s="90" t="str">
        <f>VLOOKUP(I1195,'[1]Removal Report'!$G$2:$I$1306,2,0)</f>
        <v>6-Jan-2026</v>
      </c>
      <c r="V1195" s="90" t="str">
        <f>VLOOKUP(I1195,'[1]Removal Report'!$G$2:$I$1306,3,0)</f>
        <v>ZAYNAB.MUSTAFA</v>
      </c>
    </row>
    <row r="1196" spans="1:23">
      <c r="A1196" s="92" t="s">
        <v>9607</v>
      </c>
      <c r="B1196" s="92" t="s">
        <v>38</v>
      </c>
      <c r="C1196" s="92" t="s">
        <v>9608</v>
      </c>
      <c r="D1196" s="92" t="s">
        <v>659</v>
      </c>
      <c r="E1196" s="92" t="s">
        <v>9609</v>
      </c>
      <c r="F1196" s="92" t="s">
        <v>2461</v>
      </c>
      <c r="G1196" s="92" t="s">
        <v>18</v>
      </c>
      <c r="H1196" s="92" t="s">
        <v>9610</v>
      </c>
      <c r="I1196" s="92" t="s">
        <v>9611</v>
      </c>
      <c r="J1196" s="92"/>
      <c r="K1196" s="92"/>
      <c r="L1196" s="92" t="s">
        <v>12</v>
      </c>
      <c r="M1196" s="92" t="s">
        <v>9612</v>
      </c>
      <c r="N1196" s="92" t="s">
        <v>793</v>
      </c>
      <c r="O1196" s="92" t="s">
        <v>794</v>
      </c>
      <c r="P1196" s="92" t="s">
        <v>153</v>
      </c>
      <c r="Q1196" s="92" t="s">
        <v>9613</v>
      </c>
      <c r="R1196" s="92" t="s">
        <v>100</v>
      </c>
      <c r="S1196" s="92" t="s">
        <v>9614</v>
      </c>
      <c r="T1196" s="90" t="s">
        <v>41</v>
      </c>
      <c r="U1196" s="90" t="str">
        <f>VLOOKUP(I1196,'[1]Removal Report'!$G$2:$I$1306,2,0)</f>
        <v>5-Jan-2026</v>
      </c>
      <c r="V1196" s="90" t="str">
        <f>VLOOKUP(I1196,'[1]Removal Report'!$G$2:$I$1306,3,0)</f>
        <v>ZAYNAB.MUSTAFA</v>
      </c>
    </row>
    <row r="1197" spans="1:23">
      <c r="A1197" s="92" t="s">
        <v>9615</v>
      </c>
      <c r="B1197" s="92" t="s">
        <v>38</v>
      </c>
      <c r="C1197" s="92" t="s">
        <v>9616</v>
      </c>
      <c r="D1197" s="92" t="s">
        <v>671</v>
      </c>
      <c r="E1197" s="92" t="s">
        <v>9617</v>
      </c>
      <c r="F1197" s="92" t="s">
        <v>9618</v>
      </c>
      <c r="G1197" s="92" t="s">
        <v>10</v>
      </c>
      <c r="H1197" s="92" t="s">
        <v>9619</v>
      </c>
      <c r="I1197" s="92" t="s">
        <v>9620</v>
      </c>
      <c r="J1197" s="92"/>
      <c r="K1197" s="92"/>
      <c r="L1197" s="92" t="s">
        <v>12</v>
      </c>
      <c r="M1197" s="92" t="s">
        <v>4098</v>
      </c>
      <c r="N1197" s="92" t="s">
        <v>742</v>
      </c>
      <c r="O1197" s="92" t="s">
        <v>666</v>
      </c>
      <c r="P1197" s="92" t="s">
        <v>153</v>
      </c>
      <c r="Q1197" s="92" t="s">
        <v>9621</v>
      </c>
      <c r="R1197" s="92" t="s">
        <v>100</v>
      </c>
      <c r="S1197" s="92" t="s">
        <v>9622</v>
      </c>
      <c r="T1197" s="90" t="s">
        <v>41</v>
      </c>
      <c r="U1197" s="90" t="str">
        <f>VLOOKUP(I1197,'[1]Removal Report'!$G$2:$I$1306,2,0)</f>
        <v>7-Jan-2026</v>
      </c>
      <c r="V1197" s="90" t="str">
        <f>VLOOKUP(I1197,'[1]Removal Report'!$G$2:$I$1306,3,0)</f>
        <v>ZAYNAB.MUSTAFA</v>
      </c>
    </row>
    <row r="1198" spans="1:23">
      <c r="A1198" s="92" t="s">
        <v>9623</v>
      </c>
      <c r="B1198" s="92" t="s">
        <v>38</v>
      </c>
      <c r="C1198" s="92" t="s">
        <v>9624</v>
      </c>
      <c r="D1198" s="92" t="s">
        <v>671</v>
      </c>
      <c r="E1198" s="92" t="s">
        <v>9625</v>
      </c>
      <c r="F1198" s="92" t="s">
        <v>9626</v>
      </c>
      <c r="G1198" s="92" t="s">
        <v>10</v>
      </c>
      <c r="H1198" s="92" t="s">
        <v>9627</v>
      </c>
      <c r="I1198" s="92" t="s">
        <v>9628</v>
      </c>
      <c r="J1198" s="92"/>
      <c r="K1198" s="92"/>
      <c r="L1198" s="92" t="s">
        <v>5</v>
      </c>
      <c r="M1198" s="92" t="s">
        <v>9629</v>
      </c>
      <c r="N1198" s="92" t="s">
        <v>752</v>
      </c>
      <c r="O1198" s="92" t="s">
        <v>753</v>
      </c>
      <c r="P1198" s="92" t="s">
        <v>153</v>
      </c>
      <c r="Q1198" s="92" t="s">
        <v>9630</v>
      </c>
      <c r="R1198" s="92" t="s">
        <v>100</v>
      </c>
      <c r="S1198" s="92" t="s">
        <v>9631</v>
      </c>
      <c r="T1198" s="90" t="s">
        <v>41</v>
      </c>
      <c r="U1198" s="90" t="str">
        <f>VLOOKUP(I1198,'[1]Removal Report'!$G$2:$I$1306,2,0)</f>
        <v>19-Jan-2026</v>
      </c>
      <c r="V1198" s="90" t="str">
        <f>VLOOKUP(I1198,'[1]Removal Report'!$G$2:$I$1306,3,0)</f>
        <v>ZAYNAB.MUSTAFA</v>
      </c>
    </row>
    <row r="1199" spans="1:23">
      <c r="A1199" s="92" t="s">
        <v>9632</v>
      </c>
      <c r="B1199" s="92" t="s">
        <v>38</v>
      </c>
      <c r="C1199" s="92" t="s">
        <v>9633</v>
      </c>
      <c r="D1199" s="92" t="s">
        <v>682</v>
      </c>
      <c r="E1199" s="92" t="s">
        <v>9634</v>
      </c>
      <c r="F1199" s="92" t="s">
        <v>9635</v>
      </c>
      <c r="G1199" s="92" t="s">
        <v>18</v>
      </c>
      <c r="H1199" s="92" t="s">
        <v>9636</v>
      </c>
      <c r="I1199" s="92" t="s">
        <v>9637</v>
      </c>
      <c r="J1199" s="92"/>
      <c r="K1199" s="92"/>
      <c r="L1199" s="92" t="s">
        <v>12</v>
      </c>
      <c r="M1199" s="92" t="s">
        <v>9638</v>
      </c>
      <c r="N1199" s="92" t="s">
        <v>3465</v>
      </c>
      <c r="O1199" s="92" t="s">
        <v>666</v>
      </c>
      <c r="P1199" s="92" t="s">
        <v>153</v>
      </c>
      <c r="Q1199" s="92" t="s">
        <v>9639</v>
      </c>
      <c r="R1199" s="92" t="s">
        <v>100</v>
      </c>
      <c r="S1199" s="92" t="s">
        <v>9640</v>
      </c>
      <c r="T1199" s="90" t="s">
        <v>41</v>
      </c>
      <c r="U1199" s="90" t="str">
        <f>VLOOKUP(I1199,'[1]Removal Report'!$G$2:$I$1306,2,0)</f>
        <v>8-Jan-2026</v>
      </c>
      <c r="V1199" s="90" t="str">
        <f>VLOOKUP(I1199,'[1]Removal Report'!$G$2:$I$1306,3,0)</f>
        <v>ZAYNAB.MUSTAFA</v>
      </c>
    </row>
    <row r="1200" spans="1:23">
      <c r="A1200" s="92" t="s">
        <v>9641</v>
      </c>
      <c r="B1200" s="92" t="s">
        <v>38</v>
      </c>
      <c r="C1200" s="92" t="s">
        <v>9642</v>
      </c>
      <c r="D1200" s="92" t="s">
        <v>767</v>
      </c>
      <c r="E1200" s="92" t="s">
        <v>9643</v>
      </c>
      <c r="F1200" s="92" t="s">
        <v>1059</v>
      </c>
      <c r="G1200" s="92" t="s">
        <v>209</v>
      </c>
      <c r="H1200" s="92" t="s">
        <v>9644</v>
      </c>
      <c r="I1200" s="92" t="s">
        <v>9645</v>
      </c>
      <c r="J1200" s="92"/>
      <c r="K1200" s="92"/>
      <c r="L1200" s="92" t="s">
        <v>12</v>
      </c>
      <c r="M1200" s="92" t="s">
        <v>1062</v>
      </c>
      <c r="N1200" s="92" t="s">
        <v>1064</v>
      </c>
      <c r="O1200" s="92" t="s">
        <v>691</v>
      </c>
      <c r="P1200" s="92" t="s">
        <v>153</v>
      </c>
      <c r="Q1200" s="92" t="s">
        <v>9646</v>
      </c>
      <c r="R1200" s="92" t="s">
        <v>100</v>
      </c>
      <c r="S1200" s="92" t="s">
        <v>9647</v>
      </c>
      <c r="T1200" s="90" t="s">
        <v>41</v>
      </c>
      <c r="U1200" s="90" t="str">
        <f>VLOOKUP(I1200,'[1]Removal Report'!$G$2:$I$1306,2,0)</f>
        <v>10-Jan-2026</v>
      </c>
      <c r="V1200" s="90" t="str">
        <f>VLOOKUP(I1200,'[1]Removal Report'!$G$2:$I$1306,3,0)</f>
        <v>ZAYNAB.MUSTAFA</v>
      </c>
    </row>
    <row r="1201" spans="1:22">
      <c r="A1201" s="92" t="s">
        <v>9648</v>
      </c>
      <c r="B1201" s="92" t="s">
        <v>38</v>
      </c>
      <c r="C1201" s="92" t="s">
        <v>9649</v>
      </c>
      <c r="D1201" s="92" t="s">
        <v>682</v>
      </c>
      <c r="E1201" s="92" t="s">
        <v>9650</v>
      </c>
      <c r="F1201" s="92" t="s">
        <v>9651</v>
      </c>
      <c r="G1201" s="92" t="s">
        <v>10</v>
      </c>
      <c r="H1201" s="92" t="s">
        <v>9652</v>
      </c>
      <c r="I1201" s="92" t="s">
        <v>9653</v>
      </c>
      <c r="J1201" s="92"/>
      <c r="K1201" s="92"/>
      <c r="L1201" s="92" t="s">
        <v>12</v>
      </c>
      <c r="M1201" s="92" t="s">
        <v>179</v>
      </c>
      <c r="N1201" s="92" t="s">
        <v>3003</v>
      </c>
      <c r="O1201" s="92" t="s">
        <v>666</v>
      </c>
      <c r="P1201" s="92" t="s">
        <v>153</v>
      </c>
      <c r="Q1201" s="92" t="s">
        <v>9654</v>
      </c>
      <c r="R1201" s="92" t="s">
        <v>100</v>
      </c>
      <c r="S1201" s="92" t="s">
        <v>9655</v>
      </c>
      <c r="T1201" s="90" t="s">
        <v>41</v>
      </c>
      <c r="U1201" s="90" t="str">
        <f>VLOOKUP(I1201,'[1]Removal Report'!$G$2:$I$1306,2,0)</f>
        <v>8-Jan-2026</v>
      </c>
      <c r="V1201" s="90" t="str">
        <f>VLOOKUP(I1201,'[1]Removal Report'!$G$2:$I$1306,3,0)</f>
        <v>ZAYNAB.MUSTAFA</v>
      </c>
    </row>
    <row r="1202" spans="1:22">
      <c r="A1202" s="92" t="s">
        <v>9656</v>
      </c>
      <c r="B1202" s="92" t="s">
        <v>38</v>
      </c>
      <c r="C1202" s="92" t="s">
        <v>9657</v>
      </c>
      <c r="D1202" s="92" t="s">
        <v>682</v>
      </c>
      <c r="E1202" s="92" t="s">
        <v>9658</v>
      </c>
      <c r="F1202" s="92" t="s">
        <v>9659</v>
      </c>
      <c r="G1202" s="92" t="s">
        <v>4</v>
      </c>
      <c r="H1202" s="92" t="s">
        <v>9660</v>
      </c>
      <c r="I1202" s="92" t="s">
        <v>9661</v>
      </c>
      <c r="J1202" s="92"/>
      <c r="K1202" s="92"/>
      <c r="L1202" s="92" t="s">
        <v>5</v>
      </c>
      <c r="M1202" s="92" t="s">
        <v>9662</v>
      </c>
      <c r="N1202" s="92" t="s">
        <v>1414</v>
      </c>
      <c r="O1202" s="92" t="s">
        <v>666</v>
      </c>
      <c r="P1202" s="92" t="s">
        <v>153</v>
      </c>
      <c r="Q1202" s="92" t="s">
        <v>9663</v>
      </c>
      <c r="R1202" s="92" t="s">
        <v>100</v>
      </c>
      <c r="S1202" s="92" t="s">
        <v>9664</v>
      </c>
      <c r="T1202" s="90" t="s">
        <v>41</v>
      </c>
      <c r="U1202" s="90" t="str">
        <f>VLOOKUP(I1202,'[1]Removal Report'!$G$2:$I$1306,2,0)</f>
        <v>19-Jan-2026</v>
      </c>
      <c r="V1202" s="90" t="str">
        <f>VLOOKUP(I1202,'[1]Removal Report'!$G$2:$I$1306,3,0)</f>
        <v>ZAYNAB.MUSTAFA</v>
      </c>
    </row>
    <row r="1203" spans="1:22">
      <c r="A1203" s="92" t="s">
        <v>9665</v>
      </c>
      <c r="B1203" s="92" t="s">
        <v>38</v>
      </c>
      <c r="C1203" s="92" t="s">
        <v>9666</v>
      </c>
      <c r="D1203" s="92" t="s">
        <v>671</v>
      </c>
      <c r="E1203" s="92" t="s">
        <v>9667</v>
      </c>
      <c r="F1203" s="92" t="s">
        <v>117</v>
      </c>
      <c r="G1203" s="92" t="s">
        <v>10</v>
      </c>
      <c r="H1203" s="92" t="s">
        <v>9668</v>
      </c>
      <c r="I1203" s="92" t="s">
        <v>9669</v>
      </c>
      <c r="J1203" s="92"/>
      <c r="K1203" s="92"/>
      <c r="L1203" s="92" t="s">
        <v>12</v>
      </c>
      <c r="M1203" s="92" t="s">
        <v>3424</v>
      </c>
      <c r="N1203" s="92" t="s">
        <v>1157</v>
      </c>
      <c r="O1203" s="92" t="s">
        <v>813</v>
      </c>
      <c r="P1203" s="92" t="s">
        <v>153</v>
      </c>
      <c r="Q1203" s="92" t="s">
        <v>9670</v>
      </c>
      <c r="R1203" s="92" t="s">
        <v>100</v>
      </c>
      <c r="S1203" s="92" t="s">
        <v>9671</v>
      </c>
      <c r="T1203" s="90" t="s">
        <v>41</v>
      </c>
      <c r="U1203" s="90" t="str">
        <f>VLOOKUP(I1203,'[1]Removal Report'!$G$2:$I$1306,2,0)</f>
        <v>14-Jan-2026</v>
      </c>
      <c r="V1203" s="90" t="str">
        <f>VLOOKUP(I1203,'[1]Removal Report'!$G$2:$I$1306,3,0)</f>
        <v>ZAYNAB.MUSTAFA</v>
      </c>
    </row>
    <row r="1204" spans="1:22">
      <c r="A1204" s="92" t="s">
        <v>9672</v>
      </c>
      <c r="B1204" s="92" t="s">
        <v>38</v>
      </c>
      <c r="C1204" s="92" t="s">
        <v>9673</v>
      </c>
      <c r="D1204" s="92" t="s">
        <v>855</v>
      </c>
      <c r="E1204" s="92" t="s">
        <v>9674</v>
      </c>
      <c r="F1204" s="92" t="s">
        <v>9675</v>
      </c>
      <c r="G1204" s="92" t="s">
        <v>4</v>
      </c>
      <c r="H1204" s="92" t="s">
        <v>9676</v>
      </c>
      <c r="I1204" s="92" t="s">
        <v>9677</v>
      </c>
      <c r="J1204" s="92"/>
      <c r="K1204" s="92"/>
      <c r="L1204" s="92" t="s">
        <v>5</v>
      </c>
      <c r="M1204" s="92" t="s">
        <v>9678</v>
      </c>
      <c r="N1204" s="92" t="s">
        <v>752</v>
      </c>
      <c r="O1204" s="92" t="s">
        <v>753</v>
      </c>
      <c r="P1204" s="92" t="s">
        <v>153</v>
      </c>
      <c r="Q1204" s="92" t="s">
        <v>9679</v>
      </c>
      <c r="R1204" s="92" t="s">
        <v>100</v>
      </c>
      <c r="S1204" s="92" t="s">
        <v>9680</v>
      </c>
      <c r="T1204" s="90" t="s">
        <v>41</v>
      </c>
      <c r="U1204" s="90" t="str">
        <f>VLOOKUP(I1204,'[1]Removal Report'!$G$2:$I$1306,2,0)</f>
        <v>19-Jan-2026</v>
      </c>
      <c r="V1204" s="90" t="str">
        <f>VLOOKUP(I1204,'[1]Removal Report'!$G$2:$I$1306,3,0)</f>
        <v>ZAYNAB.MUSTAFA</v>
      </c>
    </row>
    <row r="1205" spans="1:22">
      <c r="A1205" s="92" t="s">
        <v>9681</v>
      </c>
      <c r="B1205" s="92" t="s">
        <v>38</v>
      </c>
      <c r="C1205" s="92" t="s">
        <v>9682</v>
      </c>
      <c r="D1205" s="92" t="s">
        <v>671</v>
      </c>
      <c r="E1205" s="92" t="s">
        <v>9683</v>
      </c>
      <c r="F1205" s="92" t="s">
        <v>9684</v>
      </c>
      <c r="G1205" s="92" t="s">
        <v>10</v>
      </c>
      <c r="H1205" s="92" t="s">
        <v>9685</v>
      </c>
      <c r="I1205" s="92" t="s">
        <v>9686</v>
      </c>
      <c r="J1205" s="92"/>
      <c r="K1205" s="92"/>
      <c r="L1205" s="92" t="s">
        <v>5</v>
      </c>
      <c r="M1205" s="92" t="s">
        <v>2278</v>
      </c>
      <c r="N1205" s="92" t="s">
        <v>956</v>
      </c>
      <c r="O1205" s="92" t="s">
        <v>813</v>
      </c>
      <c r="P1205" s="92" t="s">
        <v>157</v>
      </c>
      <c r="Q1205" s="92" t="s">
        <v>9687</v>
      </c>
      <c r="R1205" s="92" t="s">
        <v>100</v>
      </c>
      <c r="S1205" s="92" t="s">
        <v>9688</v>
      </c>
      <c r="T1205" s="90" t="s">
        <v>41</v>
      </c>
      <c r="U1205" s="90" t="str">
        <f>VLOOKUP(I1205,'[1]Removal Report'!$G$2:$I$1306,2,0)</f>
        <v>20-Jan-2026</v>
      </c>
      <c r="V1205" s="90" t="str">
        <f>VLOOKUP(I1205,'[1]Removal Report'!$G$2:$I$1306,3,0)</f>
        <v>ZAYNAB.MUSTAFA</v>
      </c>
    </row>
    <row r="1206" spans="1:22">
      <c r="A1206" s="92" t="s">
        <v>9689</v>
      </c>
      <c r="B1206" s="92" t="s">
        <v>38</v>
      </c>
      <c r="C1206" s="92" t="s">
        <v>9690</v>
      </c>
      <c r="D1206" s="92" t="s">
        <v>767</v>
      </c>
      <c r="E1206" s="92" t="s">
        <v>9691</v>
      </c>
      <c r="F1206" s="92" t="s">
        <v>9692</v>
      </c>
      <c r="G1206" s="92" t="s">
        <v>10</v>
      </c>
      <c r="H1206" s="92" t="s">
        <v>9693</v>
      </c>
      <c r="I1206" s="92" t="s">
        <v>9694</v>
      </c>
      <c r="J1206" s="92"/>
      <c r="K1206" s="92"/>
      <c r="L1206" s="92" t="s">
        <v>5</v>
      </c>
      <c r="M1206" s="92" t="s">
        <v>9695</v>
      </c>
      <c r="N1206" s="92" t="s">
        <v>2436</v>
      </c>
      <c r="O1206" s="92" t="s">
        <v>1387</v>
      </c>
      <c r="P1206" s="92" t="s">
        <v>153</v>
      </c>
      <c r="Q1206" s="92" t="s">
        <v>9696</v>
      </c>
      <c r="R1206" s="92" t="s">
        <v>100</v>
      </c>
      <c r="S1206" s="92" t="s">
        <v>9697</v>
      </c>
      <c r="T1206" s="90" t="s">
        <v>41</v>
      </c>
      <c r="U1206" s="90" t="str">
        <f>VLOOKUP(I1206,'[1]Removal Report'!$G$2:$I$1306,2,0)</f>
        <v>21-Jan-2026</v>
      </c>
      <c r="V1206" s="90" t="str">
        <f>VLOOKUP(I1206,'[1]Removal Report'!$G$2:$I$1306,3,0)</f>
        <v>ZAYNAB.MUSTAFA</v>
      </c>
    </row>
    <row r="1207" spans="1:22">
      <c r="A1207" s="92" t="s">
        <v>9698</v>
      </c>
      <c r="B1207" s="92" t="s">
        <v>38</v>
      </c>
      <c r="C1207" s="92" t="s">
        <v>9699</v>
      </c>
      <c r="D1207" s="92" t="s">
        <v>671</v>
      </c>
      <c r="E1207" s="92" t="s">
        <v>9700</v>
      </c>
      <c r="F1207" s="92" t="s">
        <v>9701</v>
      </c>
      <c r="G1207" s="92" t="s">
        <v>10</v>
      </c>
      <c r="H1207" s="92" t="s">
        <v>9702</v>
      </c>
      <c r="I1207" s="92" t="s">
        <v>9703</v>
      </c>
      <c r="J1207" s="92"/>
      <c r="K1207" s="92"/>
      <c r="L1207" s="92" t="s">
        <v>5</v>
      </c>
      <c r="M1207" s="92" t="s">
        <v>9704</v>
      </c>
      <c r="N1207" s="92" t="s">
        <v>1023</v>
      </c>
      <c r="O1207" s="92" t="s">
        <v>1024</v>
      </c>
      <c r="P1207" s="92" t="s">
        <v>153</v>
      </c>
      <c r="Q1207" s="92" t="s">
        <v>9705</v>
      </c>
      <c r="R1207" s="92" t="s">
        <v>100</v>
      </c>
      <c r="S1207" s="92" t="s">
        <v>9706</v>
      </c>
      <c r="T1207" s="90" t="s">
        <v>41</v>
      </c>
      <c r="U1207" s="90" t="str">
        <f>VLOOKUP(I1207,'[1]Removal Report'!$G$2:$I$1306,2,0)</f>
        <v>26-Jan-2026</v>
      </c>
      <c r="V1207" s="90" t="str">
        <f>VLOOKUP(I1207,'[1]Removal Report'!$G$2:$I$1306,3,0)</f>
        <v>ZAYNAB.MUSTAFA</v>
      </c>
    </row>
    <row r="1208" spans="1:22">
      <c r="A1208" s="92" t="s">
        <v>9707</v>
      </c>
      <c r="B1208" s="92" t="s">
        <v>38</v>
      </c>
      <c r="C1208" s="92" t="s">
        <v>9708</v>
      </c>
      <c r="D1208" s="92" t="s">
        <v>659</v>
      </c>
      <c r="E1208" s="92" t="s">
        <v>9709</v>
      </c>
      <c r="F1208" s="92" t="s">
        <v>9710</v>
      </c>
      <c r="G1208" s="92" t="s">
        <v>18</v>
      </c>
      <c r="H1208" s="92" t="s">
        <v>9711</v>
      </c>
      <c r="I1208" s="92" t="s">
        <v>9712</v>
      </c>
      <c r="J1208" s="92"/>
      <c r="K1208" s="92"/>
      <c r="L1208" s="92" t="s">
        <v>12</v>
      </c>
      <c r="M1208" s="92" t="s">
        <v>5706</v>
      </c>
      <c r="N1208" s="92" t="s">
        <v>1775</v>
      </c>
      <c r="O1208" s="92" t="s">
        <v>1776</v>
      </c>
      <c r="P1208" s="92" t="s">
        <v>153</v>
      </c>
      <c r="Q1208" s="92" t="s">
        <v>9713</v>
      </c>
      <c r="R1208" s="92" t="s">
        <v>100</v>
      </c>
      <c r="S1208" s="92" t="s">
        <v>9714</v>
      </c>
      <c r="T1208" s="90" t="s">
        <v>41</v>
      </c>
      <c r="U1208" s="90" t="str">
        <f>VLOOKUP(I1208,'[1]Removal Report'!$G$2:$I$1306,2,0)</f>
        <v>23-Jan-2026</v>
      </c>
      <c r="V1208" s="90" t="str">
        <f>VLOOKUP(I1208,'[1]Removal Report'!$G$2:$I$1306,3,0)</f>
        <v>ZAYNAB.MUSTAFA</v>
      </c>
    </row>
    <row r="1209" spans="1:22">
      <c r="A1209" s="92" t="s">
        <v>9715</v>
      </c>
      <c r="B1209" s="92" t="s">
        <v>38</v>
      </c>
      <c r="C1209" s="92" t="s">
        <v>9716</v>
      </c>
      <c r="D1209" s="92" t="s">
        <v>659</v>
      </c>
      <c r="E1209" s="92" t="s">
        <v>9717</v>
      </c>
      <c r="F1209" s="92" t="s">
        <v>280</v>
      </c>
      <c r="G1209" s="92" t="s">
        <v>26</v>
      </c>
      <c r="H1209" s="92" t="s">
        <v>9718</v>
      </c>
      <c r="I1209" s="92" t="s">
        <v>9719</v>
      </c>
      <c r="J1209" s="92"/>
      <c r="K1209" s="92"/>
      <c r="L1209" s="92" t="s">
        <v>12</v>
      </c>
      <c r="M1209" s="92" t="s">
        <v>9720</v>
      </c>
      <c r="N1209" s="92" t="s">
        <v>803</v>
      </c>
      <c r="O1209" s="92" t="s">
        <v>666</v>
      </c>
      <c r="P1209" s="92" t="s">
        <v>153</v>
      </c>
      <c r="Q1209" s="92" t="s">
        <v>9721</v>
      </c>
      <c r="R1209" s="92" t="s">
        <v>100</v>
      </c>
      <c r="S1209" s="92" t="s">
        <v>9722</v>
      </c>
      <c r="T1209" s="90" t="s">
        <v>41</v>
      </c>
      <c r="U1209" s="90" t="str">
        <f>VLOOKUP(I1209,'[1]Removal Report'!$G$2:$I$1306,2,0)</f>
        <v>22-Jan-2026</v>
      </c>
      <c r="V1209" s="90" t="str">
        <f>VLOOKUP(I1209,'[1]Removal Report'!$G$2:$I$1306,3,0)</f>
        <v>ZAYNAB.MUSTAFA</v>
      </c>
    </row>
    <row r="1210" spans="1:22">
      <c r="A1210" s="92" t="s">
        <v>9723</v>
      </c>
      <c r="B1210" s="92" t="s">
        <v>38</v>
      </c>
      <c r="C1210" s="92" t="s">
        <v>9724</v>
      </c>
      <c r="D1210" s="92" t="s">
        <v>682</v>
      </c>
      <c r="E1210" s="92" t="s">
        <v>9725</v>
      </c>
      <c r="F1210" s="92" t="s">
        <v>9726</v>
      </c>
      <c r="G1210" s="92" t="s">
        <v>4</v>
      </c>
      <c r="H1210" s="92" t="s">
        <v>9727</v>
      </c>
      <c r="I1210" s="92" t="s">
        <v>9728</v>
      </c>
      <c r="J1210" s="92"/>
      <c r="K1210" s="92"/>
      <c r="L1210" s="92" t="s">
        <v>12</v>
      </c>
      <c r="M1210" s="92" t="s">
        <v>2490</v>
      </c>
      <c r="N1210" s="92" t="s">
        <v>862</v>
      </c>
      <c r="O1210" s="92" t="s">
        <v>813</v>
      </c>
      <c r="P1210" s="92" t="s">
        <v>153</v>
      </c>
      <c r="Q1210" s="92" t="s">
        <v>9729</v>
      </c>
      <c r="R1210" s="92" t="s">
        <v>100</v>
      </c>
      <c r="S1210" s="92" t="s">
        <v>9730</v>
      </c>
      <c r="T1210" s="90" t="s">
        <v>41</v>
      </c>
      <c r="U1210" s="90" t="str">
        <f>VLOOKUP(I1210,'[1]Removal Report'!$G$2:$I$1306,2,0)</f>
        <v>24-Jan-2026</v>
      </c>
      <c r="V1210" s="90" t="str">
        <f>VLOOKUP(I1210,'[1]Removal Report'!$G$2:$I$1306,3,0)</f>
        <v>ZAYNAB.MUSTAFA</v>
      </c>
    </row>
    <row r="1211" spans="1:22">
      <c r="A1211" s="92" t="s">
        <v>9731</v>
      </c>
      <c r="B1211" s="92" t="s">
        <v>38</v>
      </c>
      <c r="C1211" s="92" t="s">
        <v>9732</v>
      </c>
      <c r="D1211" s="92" t="s">
        <v>682</v>
      </c>
      <c r="E1211" s="92" t="s">
        <v>9733</v>
      </c>
      <c r="F1211" s="92" t="s">
        <v>9734</v>
      </c>
      <c r="G1211" s="92" t="s">
        <v>18</v>
      </c>
      <c r="H1211" s="92" t="s">
        <v>9733</v>
      </c>
      <c r="I1211" s="92" t="s">
        <v>9735</v>
      </c>
      <c r="J1211" s="92"/>
      <c r="K1211" s="92"/>
      <c r="L1211" s="92" t="s">
        <v>12</v>
      </c>
      <c r="M1211" s="92" t="s">
        <v>3251</v>
      </c>
      <c r="N1211" s="92" t="s">
        <v>1581</v>
      </c>
      <c r="O1211" s="92" t="s">
        <v>1582</v>
      </c>
      <c r="P1211" s="92" t="s">
        <v>153</v>
      </c>
      <c r="Q1211" s="92" t="s">
        <v>9736</v>
      </c>
      <c r="R1211" s="92" t="s">
        <v>100</v>
      </c>
      <c r="S1211" s="92" t="s">
        <v>9737</v>
      </c>
      <c r="T1211" s="90" t="s">
        <v>41</v>
      </c>
      <c r="U1211" s="90" t="str">
        <f>VLOOKUP(I1211,'[1]Removal Report'!$G$2:$I$1306,2,0)</f>
        <v>26-Jan-2026</v>
      </c>
      <c r="V1211" s="90" t="str">
        <f>VLOOKUP(I1211,'[1]Removal Report'!$G$2:$I$1306,3,0)</f>
        <v>ZAYNAB.MUSTAFA</v>
      </c>
    </row>
    <row r="1212" spans="1:22">
      <c r="A1212" s="92" t="s">
        <v>9738</v>
      </c>
      <c r="B1212" s="92" t="s">
        <v>38</v>
      </c>
      <c r="C1212" s="92" t="s">
        <v>9739</v>
      </c>
      <c r="D1212" s="92" t="s">
        <v>777</v>
      </c>
      <c r="E1212" s="92" t="s">
        <v>9740</v>
      </c>
      <c r="F1212" s="92" t="s">
        <v>9741</v>
      </c>
      <c r="G1212" s="92" t="s">
        <v>18</v>
      </c>
      <c r="H1212" s="92" t="s">
        <v>9742</v>
      </c>
      <c r="I1212" s="92" t="s">
        <v>9743</v>
      </c>
      <c r="J1212" s="92"/>
      <c r="K1212" s="92"/>
      <c r="L1212" s="92" t="s">
        <v>5</v>
      </c>
      <c r="M1212" s="92" t="s">
        <v>8762</v>
      </c>
      <c r="N1212" s="92" t="s">
        <v>1795</v>
      </c>
      <c r="O1212" s="92" t="s">
        <v>1796</v>
      </c>
      <c r="P1212" s="92" t="s">
        <v>153</v>
      </c>
      <c r="Q1212" s="92" t="s">
        <v>9744</v>
      </c>
      <c r="R1212" s="92" t="s">
        <v>100</v>
      </c>
      <c r="S1212" s="92" t="s">
        <v>9745</v>
      </c>
      <c r="T1212" s="90" t="s">
        <v>41</v>
      </c>
      <c r="U1212" s="90" t="str">
        <f>VLOOKUP(I1212,'[1]Removal Report'!$G$2:$I$1306,2,0)</f>
        <v>30-Jan-2026</v>
      </c>
      <c r="V1212" s="90" t="str">
        <f>VLOOKUP(I1212,'[1]Removal Report'!$G$2:$I$1306,3,0)</f>
        <v>ZAYNAB.MUSTAFA</v>
      </c>
    </row>
    <row r="1213" spans="1:22">
      <c r="A1213" s="92" t="s">
        <v>9746</v>
      </c>
      <c r="B1213" s="92" t="s">
        <v>38</v>
      </c>
      <c r="C1213" s="92" t="s">
        <v>9747</v>
      </c>
      <c r="D1213" s="92" t="s">
        <v>659</v>
      </c>
      <c r="E1213" s="92" t="s">
        <v>9748</v>
      </c>
      <c r="F1213" s="92" t="s">
        <v>706</v>
      </c>
      <c r="G1213" s="92" t="s">
        <v>209</v>
      </c>
      <c r="H1213" s="92" t="s">
        <v>9749</v>
      </c>
      <c r="I1213" s="92" t="s">
        <v>9750</v>
      </c>
      <c r="J1213" s="92"/>
      <c r="K1213" s="92"/>
      <c r="L1213" s="92" t="s">
        <v>192</v>
      </c>
      <c r="M1213" s="92" t="s">
        <v>1671</v>
      </c>
      <c r="N1213" s="92" t="s">
        <v>712</v>
      </c>
      <c r="O1213" s="92" t="s">
        <v>713</v>
      </c>
      <c r="P1213" s="92" t="s">
        <v>153</v>
      </c>
      <c r="Q1213" s="92" t="s">
        <v>9751</v>
      </c>
      <c r="R1213" s="92" t="s">
        <v>100</v>
      </c>
      <c r="S1213" s="92" t="s">
        <v>9752</v>
      </c>
      <c r="T1213" s="90" t="s">
        <v>41</v>
      </c>
      <c r="U1213" s="90" t="str">
        <f>VLOOKUP(I1213,'[1]Removal Report'!$G$2:$I$1306,2,0)</f>
        <v>28-Jan-2026</v>
      </c>
      <c r="V1213" s="90" t="str">
        <f>VLOOKUP(I1213,'[1]Removal Report'!$G$2:$I$1306,3,0)</f>
        <v>ZAYNAB.MUSTAFA</v>
      </c>
    </row>
    <row r="1214" spans="1:22">
      <c r="A1214" s="92" t="s">
        <v>9753</v>
      </c>
      <c r="B1214" s="92" t="s">
        <v>38</v>
      </c>
      <c r="C1214" s="92" t="s">
        <v>9754</v>
      </c>
      <c r="D1214" s="92" t="s">
        <v>671</v>
      </c>
      <c r="E1214" s="92" t="s">
        <v>9755</v>
      </c>
      <c r="F1214" s="92" t="s">
        <v>9756</v>
      </c>
      <c r="G1214" s="92" t="s">
        <v>4</v>
      </c>
      <c r="H1214" s="92" t="s">
        <v>9757</v>
      </c>
      <c r="I1214" s="92" t="s">
        <v>9758</v>
      </c>
      <c r="J1214" s="92"/>
      <c r="K1214" s="92"/>
      <c r="L1214" s="92" t="s">
        <v>12</v>
      </c>
      <c r="M1214" s="92" t="s">
        <v>9759</v>
      </c>
      <c r="N1214" s="92" t="s">
        <v>1157</v>
      </c>
      <c r="O1214" s="92" t="s">
        <v>813</v>
      </c>
      <c r="P1214" s="92" t="s">
        <v>153</v>
      </c>
      <c r="Q1214" s="92" t="s">
        <v>9760</v>
      </c>
      <c r="R1214" s="92" t="s">
        <v>100</v>
      </c>
      <c r="S1214" s="92" t="s">
        <v>9761</v>
      </c>
      <c r="T1214" s="90" t="s">
        <v>41</v>
      </c>
      <c r="U1214" s="90" t="str">
        <f>VLOOKUP(I1214,'[1]Removal Report'!$G$2:$I$1306,2,0)</f>
        <v>26-Jan-2026</v>
      </c>
      <c r="V1214" s="90" t="str">
        <f>VLOOKUP(I1214,'[1]Removal Report'!$G$2:$I$1306,3,0)</f>
        <v>ZAYNAB.MUSTAFA</v>
      </c>
    </row>
    <row r="1215" spans="1:22">
      <c r="A1215" s="92" t="s">
        <v>9762</v>
      </c>
      <c r="B1215" s="92" t="s">
        <v>38</v>
      </c>
      <c r="C1215" s="92" t="s">
        <v>9763</v>
      </c>
      <c r="D1215" s="92" t="s">
        <v>682</v>
      </c>
      <c r="E1215" s="92" t="s">
        <v>9764</v>
      </c>
      <c r="F1215" s="92" t="s">
        <v>9765</v>
      </c>
      <c r="G1215" s="92" t="s">
        <v>7</v>
      </c>
      <c r="H1215" s="92" t="s">
        <v>9766</v>
      </c>
      <c r="I1215" s="92" t="s">
        <v>9767</v>
      </c>
      <c r="J1215" s="92"/>
      <c r="K1215" s="92"/>
      <c r="L1215" s="92" t="s">
        <v>5</v>
      </c>
      <c r="M1215" s="92" t="s">
        <v>227</v>
      </c>
      <c r="N1215" s="92" t="s">
        <v>1064</v>
      </c>
      <c r="O1215" s="92" t="s">
        <v>691</v>
      </c>
      <c r="P1215" s="92" t="s">
        <v>153</v>
      </c>
      <c r="Q1215" s="92" t="s">
        <v>9768</v>
      </c>
      <c r="R1215" s="92" t="s">
        <v>100</v>
      </c>
      <c r="S1215" s="92" t="s">
        <v>9769</v>
      </c>
      <c r="T1215" s="90" t="s">
        <v>41</v>
      </c>
      <c r="U1215" s="90" t="str">
        <f>VLOOKUP(I1215,'[1]Removal Report'!$G$2:$I$1306,2,0)</f>
        <v>3-Jan-2026</v>
      </c>
      <c r="V1215" s="90" t="str">
        <f>VLOOKUP(I1215,'[1]Removal Report'!$G$2:$I$1306,3,0)</f>
        <v>ZAYNAB.MUSTAFA</v>
      </c>
    </row>
    <row r="1216" spans="1:22">
      <c r="A1216" s="92" t="s">
        <v>9770</v>
      </c>
      <c r="B1216" s="92" t="s">
        <v>38</v>
      </c>
      <c r="C1216" s="92" t="s">
        <v>9771</v>
      </c>
      <c r="D1216" s="92" t="s">
        <v>1263</v>
      </c>
      <c r="E1216" s="92" t="s">
        <v>9772</v>
      </c>
      <c r="F1216" s="92" t="s">
        <v>31</v>
      </c>
      <c r="G1216" s="92" t="s">
        <v>10</v>
      </c>
      <c r="H1216" s="92" t="s">
        <v>9773</v>
      </c>
      <c r="I1216" s="92" t="s">
        <v>9772</v>
      </c>
      <c r="J1216" s="92"/>
      <c r="K1216" s="92"/>
      <c r="L1216" s="92" t="s">
        <v>12</v>
      </c>
      <c r="M1216" s="92" t="s">
        <v>9774</v>
      </c>
      <c r="N1216" s="92" t="s">
        <v>803</v>
      </c>
      <c r="O1216" s="92" t="s">
        <v>666</v>
      </c>
      <c r="P1216" s="92" t="s">
        <v>153</v>
      </c>
      <c r="Q1216" s="92" t="s">
        <v>9775</v>
      </c>
      <c r="R1216" s="92" t="s">
        <v>100</v>
      </c>
      <c r="S1216" s="92" t="s">
        <v>9776</v>
      </c>
      <c r="T1216" s="90" t="s">
        <v>41</v>
      </c>
      <c r="U1216" s="90" t="str">
        <f>VLOOKUP(I1216,'[1]Removal Report'!$G$2:$I$1306,2,0)</f>
        <v>29-Jan-2026</v>
      </c>
      <c r="V1216" s="90" t="str">
        <f>VLOOKUP(I1216,'[1]Removal Report'!$G$2:$I$1306,3,0)</f>
        <v>ZAYNAB.MUSTAFA</v>
      </c>
    </row>
    <row r="1217" spans="1:22">
      <c r="A1217" s="92" t="s">
        <v>9777</v>
      </c>
      <c r="B1217" s="92" t="s">
        <v>38</v>
      </c>
      <c r="C1217" s="92" t="s">
        <v>9778</v>
      </c>
      <c r="D1217" s="92" t="s">
        <v>1585</v>
      </c>
      <c r="E1217" s="92" t="s">
        <v>9779</v>
      </c>
      <c r="F1217" s="92" t="s">
        <v>9780</v>
      </c>
      <c r="G1217" s="92" t="s">
        <v>18</v>
      </c>
      <c r="H1217" s="92" t="s">
        <v>9781</v>
      </c>
      <c r="I1217" s="92" t="s">
        <v>9782</v>
      </c>
      <c r="J1217" s="92"/>
      <c r="K1217" s="92"/>
      <c r="L1217" s="92" t="s">
        <v>5</v>
      </c>
      <c r="M1217" s="92" t="s">
        <v>9783</v>
      </c>
      <c r="N1217" s="92" t="s">
        <v>742</v>
      </c>
      <c r="O1217" s="92" t="s">
        <v>666</v>
      </c>
      <c r="P1217" s="92" t="s">
        <v>153</v>
      </c>
      <c r="Q1217" s="92" t="s">
        <v>9784</v>
      </c>
      <c r="R1217" s="92" t="s">
        <v>100</v>
      </c>
      <c r="S1217" s="92" t="s">
        <v>9785</v>
      </c>
      <c r="T1217" s="90" t="s">
        <v>41</v>
      </c>
      <c r="U1217" s="90" t="str">
        <f>VLOOKUP(I1217,'[1]Removal Report'!$G$2:$I$1306,2,0)</f>
        <v>2-Jan-2026</v>
      </c>
      <c r="V1217" s="90" t="str">
        <f>VLOOKUP(I1217,'[1]Removal Report'!$G$2:$I$1306,3,0)</f>
        <v>ZAYNAB.MUSTAFA</v>
      </c>
    </row>
    <row r="1218" spans="1:22">
      <c r="A1218" s="92" t="s">
        <v>9786</v>
      </c>
      <c r="B1218" s="92" t="s">
        <v>38</v>
      </c>
      <c r="C1218" s="92" t="s">
        <v>9787</v>
      </c>
      <c r="D1218" s="92" t="s">
        <v>767</v>
      </c>
      <c r="E1218" s="92" t="s">
        <v>9788</v>
      </c>
      <c r="F1218" s="92" t="s">
        <v>9789</v>
      </c>
      <c r="G1218" s="92" t="s">
        <v>4</v>
      </c>
      <c r="H1218" s="92" t="s">
        <v>9790</v>
      </c>
      <c r="I1218" s="92" t="s">
        <v>9791</v>
      </c>
      <c r="J1218" s="92"/>
      <c r="K1218" s="92"/>
      <c r="L1218" s="92" t="s">
        <v>12</v>
      </c>
      <c r="M1218" s="92" t="s">
        <v>9792</v>
      </c>
      <c r="N1218" s="92" t="s">
        <v>1223</v>
      </c>
      <c r="O1218" s="92" t="s">
        <v>666</v>
      </c>
      <c r="P1218" s="92" t="s">
        <v>153</v>
      </c>
      <c r="Q1218" s="92" t="s">
        <v>9793</v>
      </c>
      <c r="R1218" s="92" t="s">
        <v>100</v>
      </c>
      <c r="S1218" s="92" t="s">
        <v>9794</v>
      </c>
      <c r="T1218" s="90" t="s">
        <v>41</v>
      </c>
      <c r="U1218" s="90" t="str">
        <f>VLOOKUP(I1218,'[1]Removal Report'!$G$2:$I$1306,2,0)</f>
        <v>13-Jan-2026</v>
      </c>
      <c r="V1218" s="90" t="str">
        <f>VLOOKUP(I1218,'[1]Removal Report'!$G$2:$I$1306,3,0)</f>
        <v>ZAYNAB.MUSTAFA</v>
      </c>
    </row>
    <row r="1219" spans="1:22">
      <c r="A1219" s="92" t="s">
        <v>9795</v>
      </c>
      <c r="B1219" s="92" t="s">
        <v>38</v>
      </c>
      <c r="C1219" s="92" t="s">
        <v>9796</v>
      </c>
      <c r="D1219" s="92" t="s">
        <v>682</v>
      </c>
      <c r="E1219" s="92" t="s">
        <v>9797</v>
      </c>
      <c r="F1219" s="92" t="s">
        <v>9798</v>
      </c>
      <c r="G1219" s="92" t="s">
        <v>68</v>
      </c>
      <c r="H1219" s="92" t="s">
        <v>9799</v>
      </c>
      <c r="I1219" s="92" t="s">
        <v>9800</v>
      </c>
      <c r="J1219" s="92"/>
      <c r="K1219" s="92"/>
      <c r="L1219" s="92" t="s">
        <v>5</v>
      </c>
      <c r="M1219" s="92" t="s">
        <v>9801</v>
      </c>
      <c r="N1219" s="92" t="s">
        <v>919</v>
      </c>
      <c r="O1219" s="92" t="s">
        <v>920</v>
      </c>
      <c r="P1219" s="92" t="s">
        <v>153</v>
      </c>
      <c r="Q1219" s="92" t="s">
        <v>9802</v>
      </c>
      <c r="R1219" s="92" t="s">
        <v>100</v>
      </c>
      <c r="S1219" s="92" t="s">
        <v>9803</v>
      </c>
      <c r="T1219" s="90" t="s">
        <v>41</v>
      </c>
      <c r="U1219" s="90" t="str">
        <f>VLOOKUP(I1219,'[1]Removal Report'!$G$2:$I$1306,2,0)</f>
        <v>24-Jan-2026</v>
      </c>
      <c r="V1219" s="90" t="str">
        <f>VLOOKUP(I1219,'[1]Removal Report'!$G$2:$I$1306,3,0)</f>
        <v>ZAYNAB.MUSTAFA</v>
      </c>
    </row>
    <row r="1220" spans="1:22">
      <c r="A1220" s="92" t="s">
        <v>9804</v>
      </c>
      <c r="B1220" s="92" t="s">
        <v>38</v>
      </c>
      <c r="C1220" s="92" t="s">
        <v>9805</v>
      </c>
      <c r="D1220" s="92" t="s">
        <v>767</v>
      </c>
      <c r="E1220" s="92" t="s">
        <v>9806</v>
      </c>
      <c r="F1220" s="92" t="s">
        <v>1059</v>
      </c>
      <c r="G1220" s="92" t="s">
        <v>10</v>
      </c>
      <c r="H1220" s="92" t="s">
        <v>9807</v>
      </c>
      <c r="I1220" s="92" t="s">
        <v>9808</v>
      </c>
      <c r="J1220" s="92"/>
      <c r="K1220" s="92"/>
      <c r="L1220" s="92" t="s">
        <v>12</v>
      </c>
      <c r="M1220" s="92" t="s">
        <v>1452</v>
      </c>
      <c r="N1220" s="92" t="s">
        <v>1064</v>
      </c>
      <c r="O1220" s="92" t="s">
        <v>691</v>
      </c>
      <c r="P1220" s="92" t="s">
        <v>153</v>
      </c>
      <c r="Q1220" s="92" t="s">
        <v>9809</v>
      </c>
      <c r="R1220" s="92" t="s">
        <v>100</v>
      </c>
      <c r="S1220" s="92" t="s">
        <v>9810</v>
      </c>
      <c r="T1220" s="90" t="s">
        <v>41</v>
      </c>
      <c r="U1220" s="90" t="str">
        <f>VLOOKUP(I1220,'[1]Removal Report'!$G$2:$I$1306,2,0)</f>
        <v>10-Jan-2026</v>
      </c>
      <c r="V1220" s="90" t="str">
        <f>VLOOKUP(I1220,'[1]Removal Report'!$G$2:$I$1306,3,0)</f>
        <v>ZAYNAB.MUSTAFA</v>
      </c>
    </row>
    <row r="1221" spans="1:22">
      <c r="A1221" s="92" t="s">
        <v>9811</v>
      </c>
      <c r="B1221" s="92" t="s">
        <v>38</v>
      </c>
      <c r="C1221" s="92" t="s">
        <v>9812</v>
      </c>
      <c r="D1221" s="92" t="s">
        <v>767</v>
      </c>
      <c r="E1221" s="92" t="s">
        <v>9813</v>
      </c>
      <c r="F1221" s="92" t="s">
        <v>1059</v>
      </c>
      <c r="G1221" s="92" t="s">
        <v>209</v>
      </c>
      <c r="H1221" s="92" t="s">
        <v>9814</v>
      </c>
      <c r="I1221" s="92" t="s">
        <v>9815</v>
      </c>
      <c r="J1221" s="92"/>
      <c r="K1221" s="92"/>
      <c r="L1221" s="92" t="s">
        <v>12</v>
      </c>
      <c r="M1221" s="92" t="s">
        <v>4046</v>
      </c>
      <c r="N1221" s="92" t="s">
        <v>1064</v>
      </c>
      <c r="O1221" s="92" t="s">
        <v>691</v>
      </c>
      <c r="P1221" s="92" t="s">
        <v>153</v>
      </c>
      <c r="Q1221" s="92" t="s">
        <v>4163</v>
      </c>
      <c r="R1221" s="92" t="s">
        <v>100</v>
      </c>
      <c r="S1221" s="92" t="s">
        <v>9816</v>
      </c>
      <c r="T1221" s="90" t="s">
        <v>41</v>
      </c>
      <c r="U1221" s="90" t="str">
        <f>VLOOKUP(I1221,'[1]Removal Report'!$G$2:$I$1306,2,0)</f>
        <v>10-Jan-2026</v>
      </c>
      <c r="V1221" s="90" t="str">
        <f>VLOOKUP(I1221,'[1]Removal Report'!$G$2:$I$1306,3,0)</f>
        <v>ZAYNAB.MUSTAFA</v>
      </c>
    </row>
    <row r="1222" spans="1:22">
      <c r="A1222" s="92" t="s">
        <v>9817</v>
      </c>
      <c r="B1222" s="92" t="s">
        <v>38</v>
      </c>
      <c r="C1222" s="92" t="s">
        <v>9818</v>
      </c>
      <c r="D1222" s="92" t="s">
        <v>671</v>
      </c>
      <c r="E1222" s="92" t="s">
        <v>9819</v>
      </c>
      <c r="F1222" s="92" t="s">
        <v>9820</v>
      </c>
      <c r="G1222" s="92" t="s">
        <v>4</v>
      </c>
      <c r="H1222" s="92" t="s">
        <v>9821</v>
      </c>
      <c r="I1222" s="92" t="s">
        <v>9822</v>
      </c>
      <c r="J1222" s="92"/>
      <c r="K1222" s="92"/>
      <c r="L1222" s="92" t="s">
        <v>12</v>
      </c>
      <c r="M1222" s="92" t="s">
        <v>4826</v>
      </c>
      <c r="N1222" s="92" t="s">
        <v>678</v>
      </c>
      <c r="O1222" s="92" t="s">
        <v>666</v>
      </c>
      <c r="P1222" s="92" t="s">
        <v>153</v>
      </c>
      <c r="Q1222" s="92" t="s">
        <v>9823</v>
      </c>
      <c r="R1222" s="92" t="s">
        <v>100</v>
      </c>
      <c r="S1222" s="92" t="s">
        <v>9824</v>
      </c>
      <c r="T1222" s="90" t="s">
        <v>41</v>
      </c>
      <c r="U1222" s="90" t="str">
        <f>VLOOKUP(I1222,'[1]Removal Report'!$G$2:$I$1306,2,0)</f>
        <v>12-Jan-2026</v>
      </c>
      <c r="V1222" s="90" t="str">
        <f>VLOOKUP(I1222,'[1]Removal Report'!$G$2:$I$1306,3,0)</f>
        <v>ZAYNAB.MUSTAFA</v>
      </c>
    </row>
    <row r="1223" spans="1:22">
      <c r="A1223" s="92" t="s">
        <v>9825</v>
      </c>
      <c r="B1223" s="92" t="s">
        <v>38</v>
      </c>
      <c r="C1223" s="92" t="s">
        <v>9826</v>
      </c>
      <c r="D1223" s="92" t="s">
        <v>682</v>
      </c>
      <c r="E1223" s="92" t="s">
        <v>9827</v>
      </c>
      <c r="F1223" s="92" t="s">
        <v>9828</v>
      </c>
      <c r="G1223" s="92" t="s">
        <v>10</v>
      </c>
      <c r="H1223" s="92" t="s">
        <v>9829</v>
      </c>
      <c r="I1223" s="92" t="s">
        <v>9830</v>
      </c>
      <c r="J1223" s="92"/>
      <c r="K1223" s="92"/>
      <c r="L1223" s="92" t="s">
        <v>12</v>
      </c>
      <c r="M1223" s="92" t="s">
        <v>9831</v>
      </c>
      <c r="N1223" s="92" t="s">
        <v>803</v>
      </c>
      <c r="O1223" s="92" t="s">
        <v>666</v>
      </c>
      <c r="P1223" s="92" t="s">
        <v>153</v>
      </c>
      <c r="Q1223" s="92" t="s">
        <v>9832</v>
      </c>
      <c r="R1223" s="92" t="s">
        <v>100</v>
      </c>
      <c r="S1223" s="92" t="s">
        <v>9833</v>
      </c>
      <c r="T1223" s="90" t="s">
        <v>41</v>
      </c>
      <c r="U1223" s="90" t="str">
        <f>VLOOKUP(I1223,'[1]Removal Report'!$G$2:$I$1306,2,0)</f>
        <v>24-Jan-2026</v>
      </c>
      <c r="V1223" s="90" t="str">
        <f>VLOOKUP(I1223,'[1]Removal Report'!$G$2:$I$1306,3,0)</f>
        <v>ZAYNAB.MUSTAFA</v>
      </c>
    </row>
    <row r="1224" spans="1:22">
      <c r="A1224" s="92" t="s">
        <v>9834</v>
      </c>
      <c r="B1224" s="92" t="s">
        <v>38</v>
      </c>
      <c r="C1224" s="92" t="s">
        <v>9835</v>
      </c>
      <c r="D1224" s="92" t="s">
        <v>682</v>
      </c>
      <c r="E1224" s="92" t="s">
        <v>9836</v>
      </c>
      <c r="F1224" s="92" t="s">
        <v>9837</v>
      </c>
      <c r="G1224" s="92" t="s">
        <v>10</v>
      </c>
      <c r="H1224" s="92" t="s">
        <v>9838</v>
      </c>
      <c r="I1224" s="92" t="s">
        <v>9839</v>
      </c>
      <c r="J1224" s="92"/>
      <c r="K1224" s="92"/>
      <c r="L1224" s="92" t="s">
        <v>12</v>
      </c>
      <c r="M1224" s="92" t="s">
        <v>9840</v>
      </c>
      <c r="N1224" s="92" t="s">
        <v>3290</v>
      </c>
      <c r="O1224" s="92" t="s">
        <v>666</v>
      </c>
      <c r="P1224" s="92" t="s">
        <v>153</v>
      </c>
      <c r="Q1224" s="92" t="s">
        <v>9841</v>
      </c>
      <c r="R1224" s="92" t="s">
        <v>100</v>
      </c>
      <c r="S1224" s="92" t="s">
        <v>9842</v>
      </c>
      <c r="T1224" s="90" t="s">
        <v>41</v>
      </c>
      <c r="U1224" s="90" t="str">
        <f>VLOOKUP(I1224,'[1]Removal Report'!$G$2:$I$1306,2,0)</f>
        <v>16-Jan-2026</v>
      </c>
      <c r="V1224" s="90" t="str">
        <f>VLOOKUP(I1224,'[1]Removal Report'!$G$2:$I$1306,3,0)</f>
        <v>ZAYNAB.MUSTAFA</v>
      </c>
    </row>
    <row r="1225" spans="1:22">
      <c r="A1225" s="92" t="s">
        <v>9843</v>
      </c>
      <c r="B1225" s="92" t="s">
        <v>38</v>
      </c>
      <c r="C1225" s="92" t="s">
        <v>9844</v>
      </c>
      <c r="D1225" s="92" t="s">
        <v>9845</v>
      </c>
      <c r="E1225" s="92" t="s">
        <v>9846</v>
      </c>
      <c r="F1225" s="92" t="s">
        <v>4295</v>
      </c>
      <c r="G1225" s="92" t="s">
        <v>13</v>
      </c>
      <c r="H1225" s="92" t="s">
        <v>9847</v>
      </c>
      <c r="I1225" s="92" t="s">
        <v>9848</v>
      </c>
      <c r="J1225" s="92"/>
      <c r="K1225" s="92"/>
      <c r="L1225" s="92" t="s">
        <v>5</v>
      </c>
      <c r="M1225" s="92" t="s">
        <v>9849</v>
      </c>
      <c r="N1225" s="92" t="s">
        <v>678</v>
      </c>
      <c r="O1225" s="92" t="s">
        <v>666</v>
      </c>
      <c r="P1225" s="92" t="s">
        <v>153</v>
      </c>
      <c r="Q1225" s="92" t="s">
        <v>9850</v>
      </c>
      <c r="R1225" s="92" t="s">
        <v>100</v>
      </c>
      <c r="S1225" s="92" t="s">
        <v>9851</v>
      </c>
      <c r="T1225" s="90" t="s">
        <v>41</v>
      </c>
      <c r="U1225" s="90" t="str">
        <f>VLOOKUP(I1225,'[1]Removal Report'!$G$2:$I$1306,2,0)</f>
        <v>14-Jan-2026</v>
      </c>
      <c r="V1225" s="90" t="str">
        <f>VLOOKUP(I1225,'[1]Removal Report'!$G$2:$I$1306,3,0)</f>
        <v>ZAYNAB.MUSTAFA</v>
      </c>
    </row>
    <row r="1226" spans="1:22">
      <c r="A1226" s="92" t="s">
        <v>9852</v>
      </c>
      <c r="B1226" s="92" t="s">
        <v>38</v>
      </c>
      <c r="C1226" s="92" t="s">
        <v>9853</v>
      </c>
      <c r="D1226" s="92" t="s">
        <v>671</v>
      </c>
      <c r="E1226" s="92" t="s">
        <v>9854</v>
      </c>
      <c r="F1226" s="92" t="s">
        <v>1400</v>
      </c>
      <c r="G1226" s="92" t="s">
        <v>10</v>
      </c>
      <c r="H1226" s="92" t="s">
        <v>9855</v>
      </c>
      <c r="I1226" s="92" t="s">
        <v>9856</v>
      </c>
      <c r="J1226" s="92"/>
      <c r="K1226" s="92"/>
      <c r="L1226" s="92" t="s">
        <v>5</v>
      </c>
      <c r="M1226" s="92" t="s">
        <v>1403</v>
      </c>
      <c r="N1226" s="92" t="s">
        <v>1054</v>
      </c>
      <c r="O1226" s="92" t="s">
        <v>813</v>
      </c>
      <c r="P1226" s="92" t="s">
        <v>153</v>
      </c>
      <c r="Q1226" s="92" t="s">
        <v>9857</v>
      </c>
      <c r="R1226" s="92" t="s">
        <v>100</v>
      </c>
      <c r="S1226" s="92" t="s">
        <v>9858</v>
      </c>
      <c r="T1226" s="90" t="s">
        <v>41</v>
      </c>
      <c r="U1226" s="90" t="str">
        <f>VLOOKUP(I1226,'[1]Removal Report'!$G$2:$I$1306,2,0)</f>
        <v>28-Jan-2026</v>
      </c>
      <c r="V1226" s="90" t="str">
        <f>VLOOKUP(I1226,'[1]Removal Report'!$G$2:$I$1306,3,0)</f>
        <v>ZAYNAB.MUSTAFA</v>
      </c>
    </row>
    <row r="1227" spans="1:22">
      <c r="A1227" s="92" t="s">
        <v>9859</v>
      </c>
      <c r="B1227" s="92" t="s">
        <v>38</v>
      </c>
      <c r="C1227" s="92" t="s">
        <v>9860</v>
      </c>
      <c r="D1227" s="92" t="s">
        <v>682</v>
      </c>
      <c r="E1227" s="92" t="s">
        <v>9861</v>
      </c>
      <c r="F1227" s="92" t="s">
        <v>9862</v>
      </c>
      <c r="G1227" s="92" t="s">
        <v>18</v>
      </c>
      <c r="H1227" s="92" t="s">
        <v>9863</v>
      </c>
      <c r="I1227" s="92" t="s">
        <v>9864</v>
      </c>
      <c r="J1227" s="92"/>
      <c r="K1227" s="92"/>
      <c r="L1227" s="92" t="s">
        <v>5</v>
      </c>
      <c r="M1227" s="92" t="s">
        <v>9865</v>
      </c>
      <c r="N1227" s="92" t="s">
        <v>3003</v>
      </c>
      <c r="O1227" s="92" t="s">
        <v>666</v>
      </c>
      <c r="P1227" s="92" t="s">
        <v>153</v>
      </c>
      <c r="Q1227" s="92" t="s">
        <v>9866</v>
      </c>
      <c r="R1227" s="92" t="s">
        <v>100</v>
      </c>
      <c r="S1227" s="92" t="s">
        <v>9867</v>
      </c>
      <c r="T1227" s="90" t="s">
        <v>41</v>
      </c>
      <c r="U1227" s="90" t="str">
        <f>VLOOKUP(I1227,'[1]Removal Report'!$G$2:$I$1306,2,0)</f>
        <v>9-Jan-2026</v>
      </c>
      <c r="V1227" s="90" t="str">
        <f>VLOOKUP(I1227,'[1]Removal Report'!$G$2:$I$1306,3,0)</f>
        <v>ZAYNAB.MUSTAFA</v>
      </c>
    </row>
    <row r="1228" spans="1:22">
      <c r="A1228" s="92" t="s">
        <v>9868</v>
      </c>
      <c r="B1228" s="92" t="s">
        <v>38</v>
      </c>
      <c r="C1228" s="92" t="s">
        <v>9869</v>
      </c>
      <c r="D1228" s="92" t="s">
        <v>671</v>
      </c>
      <c r="E1228" s="92" t="s">
        <v>9870</v>
      </c>
      <c r="F1228" s="92" t="s">
        <v>9871</v>
      </c>
      <c r="G1228" s="92" t="s">
        <v>10</v>
      </c>
      <c r="H1228" s="92" t="s">
        <v>9872</v>
      </c>
      <c r="I1228" s="92" t="s">
        <v>9870</v>
      </c>
      <c r="J1228" s="92"/>
      <c r="K1228" s="92"/>
      <c r="L1228" s="92" t="s">
        <v>12</v>
      </c>
      <c r="M1228" s="92" t="s">
        <v>9873</v>
      </c>
      <c r="N1228" s="92" t="s">
        <v>3426</v>
      </c>
      <c r="O1228" s="92" t="s">
        <v>813</v>
      </c>
      <c r="P1228" s="92" t="s">
        <v>153</v>
      </c>
      <c r="Q1228" s="92" t="s">
        <v>9874</v>
      </c>
      <c r="R1228" s="92" t="s">
        <v>100</v>
      </c>
      <c r="S1228" s="92" t="s">
        <v>9875</v>
      </c>
      <c r="T1228" s="90" t="s">
        <v>41</v>
      </c>
      <c r="U1228" s="90" t="str">
        <f>VLOOKUP(I1228,'[1]Removal Report'!$G$2:$I$1306,2,0)</f>
        <v>8-Jan-2026</v>
      </c>
      <c r="V1228" s="90" t="str">
        <f>VLOOKUP(I1228,'[1]Removal Report'!$G$2:$I$1306,3,0)</f>
        <v>ZAYNAB.MUSTAFA</v>
      </c>
    </row>
    <row r="1229" spans="1:22">
      <c r="A1229" s="92" t="s">
        <v>9876</v>
      </c>
      <c r="B1229" s="92" t="s">
        <v>38</v>
      </c>
      <c r="C1229" s="92" t="s">
        <v>9877</v>
      </c>
      <c r="D1229" s="92" t="s">
        <v>659</v>
      </c>
      <c r="E1229" s="92" t="s">
        <v>9878</v>
      </c>
      <c r="F1229" s="92" t="s">
        <v>9879</v>
      </c>
      <c r="G1229" s="92" t="s">
        <v>18</v>
      </c>
      <c r="H1229" s="92" t="s">
        <v>9880</v>
      </c>
      <c r="I1229" s="92" t="s">
        <v>9881</v>
      </c>
      <c r="J1229" s="92"/>
      <c r="K1229" s="92"/>
      <c r="L1229" s="92" t="s">
        <v>12</v>
      </c>
      <c r="M1229" s="92" t="s">
        <v>9882</v>
      </c>
      <c r="N1229" s="92" t="s">
        <v>1157</v>
      </c>
      <c r="O1229" s="92" t="s">
        <v>813</v>
      </c>
      <c r="P1229" s="92" t="s">
        <v>153</v>
      </c>
      <c r="Q1229" s="92" t="s">
        <v>9883</v>
      </c>
      <c r="R1229" s="92" t="s">
        <v>100</v>
      </c>
      <c r="S1229" s="92" t="s">
        <v>9884</v>
      </c>
      <c r="T1229" s="90" t="s">
        <v>41</v>
      </c>
      <c r="U1229" s="90" t="str">
        <f>VLOOKUP(I1229,'[1]Removal Report'!$G$2:$I$1306,2,0)</f>
        <v>1-Jan-2026</v>
      </c>
      <c r="V1229" s="90" t="str">
        <f>VLOOKUP(I1229,'[1]Removal Report'!$G$2:$I$1306,3,0)</f>
        <v>ZAYNAB.MUSTAFA</v>
      </c>
    </row>
    <row r="1230" spans="1:22">
      <c r="A1230" s="92" t="s">
        <v>9885</v>
      </c>
      <c r="B1230" s="92" t="s">
        <v>38</v>
      </c>
      <c r="C1230" s="92" t="s">
        <v>9886</v>
      </c>
      <c r="D1230" s="92" t="s">
        <v>682</v>
      </c>
      <c r="E1230" s="92" t="s">
        <v>9887</v>
      </c>
      <c r="F1230" s="92" t="s">
        <v>164</v>
      </c>
      <c r="G1230" s="92" t="s">
        <v>18</v>
      </c>
      <c r="H1230" s="92" t="s">
        <v>9888</v>
      </c>
      <c r="I1230" s="92" t="s">
        <v>9889</v>
      </c>
      <c r="J1230" s="92"/>
      <c r="K1230" s="92"/>
      <c r="L1230" s="92" t="s">
        <v>8</v>
      </c>
      <c r="M1230" s="92" t="s">
        <v>9890</v>
      </c>
      <c r="N1230" s="92" t="s">
        <v>1064</v>
      </c>
      <c r="O1230" s="92" t="s">
        <v>691</v>
      </c>
      <c r="P1230" s="92" t="s">
        <v>153</v>
      </c>
      <c r="Q1230" s="92" t="s">
        <v>9891</v>
      </c>
      <c r="R1230" s="92" t="s">
        <v>100</v>
      </c>
      <c r="S1230" s="92" t="s">
        <v>9892</v>
      </c>
      <c r="T1230" s="90" t="s">
        <v>41</v>
      </c>
      <c r="U1230" s="90" t="str">
        <f>VLOOKUP(I1230,'[1]Removal Report'!$G$2:$I$1306,2,0)</f>
        <v>8-Jan-2026</v>
      </c>
      <c r="V1230" s="90" t="str">
        <f>VLOOKUP(I1230,'[1]Removal Report'!$G$2:$I$1306,3,0)</f>
        <v>ZAYNAB.MUSTAFA</v>
      </c>
    </row>
    <row r="1231" spans="1:22">
      <c r="A1231" s="92" t="s">
        <v>9893</v>
      </c>
      <c r="B1231" s="92" t="s">
        <v>38</v>
      </c>
      <c r="C1231" s="92" t="s">
        <v>9894</v>
      </c>
      <c r="D1231" s="92" t="s">
        <v>767</v>
      </c>
      <c r="E1231" s="92" t="s">
        <v>9895</v>
      </c>
      <c r="F1231" s="92" t="s">
        <v>9896</v>
      </c>
      <c r="G1231" s="92" t="s">
        <v>10</v>
      </c>
      <c r="H1231" s="92" t="s">
        <v>9897</v>
      </c>
      <c r="I1231" s="92" t="s">
        <v>9898</v>
      </c>
      <c r="J1231" s="92"/>
      <c r="K1231" s="92"/>
      <c r="L1231" s="92" t="s">
        <v>12</v>
      </c>
      <c r="M1231" s="92" t="s">
        <v>1013</v>
      </c>
      <c r="N1231" s="92" t="s">
        <v>812</v>
      </c>
      <c r="O1231" s="92" t="s">
        <v>813</v>
      </c>
      <c r="P1231" s="92" t="s">
        <v>153</v>
      </c>
      <c r="Q1231" s="92" t="s">
        <v>9899</v>
      </c>
      <c r="R1231" s="92" t="s">
        <v>100</v>
      </c>
      <c r="S1231" s="92" t="s">
        <v>9900</v>
      </c>
      <c r="T1231" s="90" t="s">
        <v>41</v>
      </c>
      <c r="U1231" s="90" t="str">
        <f>VLOOKUP(I1231,'[1]Removal Report'!$G$2:$I$1306,2,0)</f>
        <v>2-Jan-2026</v>
      </c>
      <c r="V1231" s="90" t="str">
        <f>VLOOKUP(I1231,'[1]Removal Report'!$G$2:$I$1306,3,0)</f>
        <v>ZAYNAB.MUSTAFA</v>
      </c>
    </row>
    <row r="1232" spans="1:22">
      <c r="A1232" s="92" t="s">
        <v>9901</v>
      </c>
      <c r="B1232" s="92" t="s">
        <v>38</v>
      </c>
      <c r="C1232" s="92" t="s">
        <v>9902</v>
      </c>
      <c r="D1232" s="92" t="s">
        <v>682</v>
      </c>
      <c r="E1232" s="92" t="s">
        <v>9903</v>
      </c>
      <c r="F1232" s="92" t="s">
        <v>161</v>
      </c>
      <c r="G1232" s="92" t="s">
        <v>27</v>
      </c>
      <c r="H1232" s="92" t="s">
        <v>9904</v>
      </c>
      <c r="I1232" s="92" t="s">
        <v>9905</v>
      </c>
      <c r="J1232" s="92"/>
      <c r="K1232" s="92"/>
      <c r="L1232" s="92" t="s">
        <v>5</v>
      </c>
      <c r="M1232" s="92" t="s">
        <v>9906</v>
      </c>
      <c r="N1232" s="92" t="s">
        <v>1054</v>
      </c>
      <c r="O1232" s="92" t="s">
        <v>813</v>
      </c>
      <c r="P1232" s="92" t="s">
        <v>153</v>
      </c>
      <c r="Q1232" s="92" t="s">
        <v>9907</v>
      </c>
      <c r="R1232" s="92" t="s">
        <v>100</v>
      </c>
      <c r="S1232" s="92" t="s">
        <v>9908</v>
      </c>
      <c r="T1232" s="90" t="s">
        <v>41</v>
      </c>
      <c r="U1232" s="90" t="str">
        <f>VLOOKUP(I1232,'[1]Removal Report'!$G$2:$I$1306,2,0)</f>
        <v>6-Jan-2026</v>
      </c>
      <c r="V1232" s="90" t="str">
        <f>VLOOKUP(I1232,'[1]Removal Report'!$G$2:$I$1306,3,0)</f>
        <v>ZAYNAB.MUSTAFA</v>
      </c>
    </row>
    <row r="1233" spans="1:23">
      <c r="A1233" s="92" t="s">
        <v>9909</v>
      </c>
      <c r="B1233" s="92" t="s">
        <v>38</v>
      </c>
      <c r="C1233" s="92" t="s">
        <v>9910</v>
      </c>
      <c r="D1233" s="92" t="s">
        <v>682</v>
      </c>
      <c r="E1233" s="92" t="s">
        <v>9911</v>
      </c>
      <c r="F1233" s="92" t="s">
        <v>9912</v>
      </c>
      <c r="G1233" s="92" t="s">
        <v>18</v>
      </c>
      <c r="H1233" s="92" t="s">
        <v>9913</v>
      </c>
      <c r="I1233" s="92" t="s">
        <v>9914</v>
      </c>
      <c r="J1233" s="92"/>
      <c r="K1233" s="92"/>
      <c r="L1233" s="92" t="s">
        <v>8</v>
      </c>
      <c r="M1233" s="92" t="s">
        <v>9915</v>
      </c>
      <c r="N1233" s="92" t="s">
        <v>1984</v>
      </c>
      <c r="O1233" s="92" t="s">
        <v>666</v>
      </c>
      <c r="P1233" s="92" t="s">
        <v>153</v>
      </c>
      <c r="Q1233" s="92" t="s">
        <v>9916</v>
      </c>
      <c r="R1233" s="92" t="s">
        <v>100</v>
      </c>
      <c r="S1233" s="92" t="s">
        <v>9917</v>
      </c>
      <c r="T1233" s="90" t="s">
        <v>41</v>
      </c>
      <c r="U1233" s="90" t="str">
        <f>VLOOKUP(I1233,'[1]Removal Report'!$G$2:$I$1306,2,0)</f>
        <v>5-Jan-2026</v>
      </c>
      <c r="V1233" s="90" t="str">
        <f>VLOOKUP(I1233,'[1]Removal Report'!$G$2:$I$1306,3,0)</f>
        <v>ZAYNAB.MUSTAFA</v>
      </c>
    </row>
    <row r="1234" spans="1:23">
      <c r="A1234" s="92" t="s">
        <v>9918</v>
      </c>
      <c r="B1234" s="92" t="s">
        <v>38</v>
      </c>
      <c r="C1234" s="92" t="s">
        <v>9919</v>
      </c>
      <c r="D1234" s="92" t="s">
        <v>855</v>
      </c>
      <c r="E1234" s="92" t="s">
        <v>9920</v>
      </c>
      <c r="F1234" s="92" t="s">
        <v>9921</v>
      </c>
      <c r="G1234" s="92" t="s">
        <v>10</v>
      </c>
      <c r="H1234" s="92" t="s">
        <v>9922</v>
      </c>
      <c r="I1234" s="92" t="s">
        <v>9923</v>
      </c>
      <c r="J1234" s="92"/>
      <c r="K1234" s="92"/>
      <c r="L1234" s="92" t="s">
        <v>5</v>
      </c>
      <c r="M1234" s="92" t="s">
        <v>9924</v>
      </c>
      <c r="N1234" s="92" t="s">
        <v>793</v>
      </c>
      <c r="O1234" s="92" t="s">
        <v>794</v>
      </c>
      <c r="P1234" s="92" t="s">
        <v>153</v>
      </c>
      <c r="Q1234" s="92" t="s">
        <v>9925</v>
      </c>
      <c r="R1234" s="92" t="s">
        <v>100</v>
      </c>
      <c r="S1234" s="92" t="s">
        <v>9926</v>
      </c>
      <c r="T1234" s="90" t="s">
        <v>41</v>
      </c>
      <c r="U1234" s="90" t="str">
        <f>VLOOKUP(I1234,'[1]Removal Report'!$G$2:$I$1306,2,0)</f>
        <v>19-Jan-2026</v>
      </c>
      <c r="V1234" s="90" t="str">
        <f>VLOOKUP(I1234,'[1]Removal Report'!$G$2:$I$1306,3,0)</f>
        <v>ZAYNAB.MUSTAFA</v>
      </c>
    </row>
    <row r="1235" spans="1:23">
      <c r="A1235" s="92" t="s">
        <v>9927</v>
      </c>
      <c r="B1235" s="92" t="s">
        <v>38</v>
      </c>
      <c r="C1235" s="92" t="s">
        <v>9928</v>
      </c>
      <c r="D1235" s="92" t="s">
        <v>682</v>
      </c>
      <c r="E1235" s="92" t="s">
        <v>9929</v>
      </c>
      <c r="F1235" s="92" t="s">
        <v>9930</v>
      </c>
      <c r="G1235" s="92" t="s">
        <v>10</v>
      </c>
      <c r="H1235" s="92" t="s">
        <v>10549</v>
      </c>
      <c r="I1235" s="92" t="s">
        <v>10550</v>
      </c>
      <c r="J1235" s="92"/>
      <c r="K1235" s="92"/>
      <c r="L1235" s="92" t="s">
        <v>5</v>
      </c>
      <c r="M1235" s="92" t="s">
        <v>9931</v>
      </c>
      <c r="N1235" s="92" t="s">
        <v>1622</v>
      </c>
      <c r="O1235" s="92" t="s">
        <v>666</v>
      </c>
      <c r="P1235" s="92" t="s">
        <v>153</v>
      </c>
      <c r="Q1235" s="92" t="s">
        <v>9932</v>
      </c>
      <c r="R1235" s="92" t="s">
        <v>100</v>
      </c>
      <c r="S1235" s="92" t="s">
        <v>9933</v>
      </c>
      <c r="T1235" s="90" t="s">
        <v>42</v>
      </c>
      <c r="U1235" s="90" t="s">
        <v>16</v>
      </c>
      <c r="V1235" s="90" t="s">
        <v>16</v>
      </c>
      <c r="W1235" s="90" t="s">
        <v>10551</v>
      </c>
    </row>
    <row r="1236" spans="1:23">
      <c r="A1236" s="92" t="s">
        <v>9934</v>
      </c>
      <c r="B1236" s="92" t="s">
        <v>38</v>
      </c>
      <c r="C1236" s="92" t="s">
        <v>9935</v>
      </c>
      <c r="D1236" s="92" t="s">
        <v>671</v>
      </c>
      <c r="E1236" s="92" t="s">
        <v>9936</v>
      </c>
      <c r="F1236" s="92" t="s">
        <v>9937</v>
      </c>
      <c r="G1236" s="92" t="s">
        <v>10</v>
      </c>
      <c r="H1236" s="92" t="s">
        <v>9938</v>
      </c>
      <c r="I1236" s="92" t="s">
        <v>9939</v>
      </c>
      <c r="J1236" s="92" t="s">
        <v>156</v>
      </c>
      <c r="K1236" s="92" t="s">
        <v>9937</v>
      </c>
      <c r="L1236" s="92" t="s">
        <v>5</v>
      </c>
      <c r="M1236" s="92" t="s">
        <v>9940</v>
      </c>
      <c r="N1236" s="92" t="s">
        <v>752</v>
      </c>
      <c r="O1236" s="92" t="s">
        <v>753</v>
      </c>
      <c r="P1236" s="92" t="s">
        <v>153</v>
      </c>
      <c r="Q1236" s="92" t="s">
        <v>9941</v>
      </c>
      <c r="R1236" s="92" t="s">
        <v>100</v>
      </c>
      <c r="S1236" s="92" t="s">
        <v>9942</v>
      </c>
      <c r="T1236" s="90" t="s">
        <v>41</v>
      </c>
      <c r="U1236" s="90" t="str">
        <f>VLOOKUP(I1236,'[1]Removal Report'!$G$2:$I$1306,2,0)</f>
        <v>13-Jan-2026</v>
      </c>
      <c r="V1236" s="90" t="str">
        <f>VLOOKUP(I1236,'[1]Removal Report'!$G$2:$I$1306,3,0)</f>
        <v>ZAYNAB.MUSTAFA</v>
      </c>
    </row>
    <row r="1237" spans="1:23">
      <c r="A1237" s="92" t="s">
        <v>9943</v>
      </c>
      <c r="B1237" s="92" t="s">
        <v>38</v>
      </c>
      <c r="C1237" s="92" t="s">
        <v>9944</v>
      </c>
      <c r="D1237" s="92" t="s">
        <v>855</v>
      </c>
      <c r="E1237" s="92" t="s">
        <v>9945</v>
      </c>
      <c r="F1237" s="92" t="s">
        <v>9946</v>
      </c>
      <c r="G1237" s="92" t="s">
        <v>18</v>
      </c>
      <c r="H1237" s="92" t="s">
        <v>9947</v>
      </c>
      <c r="I1237" s="92" t="s">
        <v>9948</v>
      </c>
      <c r="J1237" s="92" t="s">
        <v>155</v>
      </c>
      <c r="K1237" s="92" t="s">
        <v>9946</v>
      </c>
      <c r="L1237" s="92" t="s">
        <v>8</v>
      </c>
      <c r="M1237" s="92" t="s">
        <v>9949</v>
      </c>
      <c r="N1237" s="92" t="s">
        <v>965</v>
      </c>
      <c r="O1237" s="92" t="s">
        <v>813</v>
      </c>
      <c r="P1237" s="92" t="s">
        <v>153</v>
      </c>
      <c r="Q1237" s="92" t="s">
        <v>9950</v>
      </c>
      <c r="R1237" s="92" t="s">
        <v>100</v>
      </c>
      <c r="S1237" s="92" t="s">
        <v>9951</v>
      </c>
      <c r="T1237" s="90" t="s">
        <v>41</v>
      </c>
      <c r="U1237" s="90" t="str">
        <f>VLOOKUP(I1237,'[1]Removal Report'!$G$2:$I$1306,2,0)</f>
        <v>12-Jan-2026</v>
      </c>
      <c r="V1237" s="90" t="str">
        <f>VLOOKUP(I1237,'[1]Removal Report'!$G$2:$I$1306,3,0)</f>
        <v>ZAYNAB.MUSTAFA</v>
      </c>
    </row>
    <row r="1238" spans="1:23">
      <c r="A1238" s="92" t="s">
        <v>9952</v>
      </c>
      <c r="B1238" s="92" t="s">
        <v>38</v>
      </c>
      <c r="C1238" s="92" t="s">
        <v>9953</v>
      </c>
      <c r="D1238" s="92" t="s">
        <v>682</v>
      </c>
      <c r="E1238" s="92" t="s">
        <v>9954</v>
      </c>
      <c r="F1238" s="92" t="s">
        <v>9955</v>
      </c>
      <c r="G1238" s="92" t="s">
        <v>18</v>
      </c>
      <c r="H1238" s="92" t="s">
        <v>9956</v>
      </c>
      <c r="I1238" s="92" t="s">
        <v>9954</v>
      </c>
      <c r="J1238" s="92"/>
      <c r="K1238" s="92" t="s">
        <v>9955</v>
      </c>
      <c r="L1238" s="92" t="s">
        <v>12</v>
      </c>
      <c r="M1238" s="92" t="s">
        <v>9957</v>
      </c>
      <c r="N1238" s="92" t="s">
        <v>763</v>
      </c>
      <c r="O1238" s="92" t="s">
        <v>764</v>
      </c>
      <c r="P1238" s="92" t="s">
        <v>153</v>
      </c>
      <c r="Q1238" s="92" t="s">
        <v>9958</v>
      </c>
      <c r="R1238" s="92" t="s">
        <v>100</v>
      </c>
      <c r="S1238" s="92" t="s">
        <v>9959</v>
      </c>
      <c r="T1238" s="90" t="s">
        <v>41</v>
      </c>
      <c r="U1238" s="90" t="str">
        <f>VLOOKUP(I1238,'[1]Removal Report'!$G$2:$I$1306,2,0)</f>
        <v>30-Jan-2026</v>
      </c>
      <c r="V1238" s="90" t="str">
        <f>VLOOKUP(I1238,'[1]Removal Report'!$G$2:$I$1306,3,0)</f>
        <v>ZAYNAB.MUSTAFA</v>
      </c>
    </row>
    <row r="1239" spans="1:23">
      <c r="A1239" s="92" t="s">
        <v>9960</v>
      </c>
      <c r="B1239" s="92" t="s">
        <v>38</v>
      </c>
      <c r="C1239" s="92" t="s">
        <v>9961</v>
      </c>
      <c r="D1239" s="92" t="s">
        <v>659</v>
      </c>
      <c r="E1239" s="92" t="s">
        <v>9962</v>
      </c>
      <c r="F1239" s="92" t="s">
        <v>9963</v>
      </c>
      <c r="G1239" s="92" t="s">
        <v>27</v>
      </c>
      <c r="H1239" s="92" t="s">
        <v>9964</v>
      </c>
      <c r="I1239" s="92" t="s">
        <v>9965</v>
      </c>
      <c r="J1239" s="92"/>
      <c r="K1239" s="92" t="s">
        <v>16</v>
      </c>
      <c r="L1239" s="92" t="s">
        <v>12</v>
      </c>
      <c r="M1239" s="92" t="s">
        <v>5134</v>
      </c>
      <c r="N1239" s="92" t="s">
        <v>3426</v>
      </c>
      <c r="O1239" s="92" t="s">
        <v>813</v>
      </c>
      <c r="P1239" s="92" t="s">
        <v>153</v>
      </c>
      <c r="Q1239" s="92" t="s">
        <v>9966</v>
      </c>
      <c r="R1239" s="92" t="s">
        <v>100</v>
      </c>
      <c r="S1239" s="92" t="s">
        <v>9967</v>
      </c>
      <c r="T1239" s="90" t="s">
        <v>41</v>
      </c>
      <c r="U1239" s="90" t="str">
        <f>VLOOKUP(I1239,'[1]Removal Report'!$G$2:$I$1306,2,0)</f>
        <v>15-Jan-2026</v>
      </c>
      <c r="V1239" s="90" t="str">
        <f>VLOOKUP(I1239,'[1]Removal Report'!$G$2:$I$1306,3,0)</f>
        <v>ZAYNAB.MUSTAFA</v>
      </c>
    </row>
    <row r="1240" spans="1:23">
      <c r="A1240" s="92" t="s">
        <v>9968</v>
      </c>
      <c r="B1240" s="92" t="s">
        <v>38</v>
      </c>
      <c r="C1240" s="92" t="s">
        <v>9969</v>
      </c>
      <c r="D1240" s="92" t="s">
        <v>682</v>
      </c>
      <c r="E1240" s="92" t="s">
        <v>9970</v>
      </c>
      <c r="F1240" s="92" t="s">
        <v>212</v>
      </c>
      <c r="G1240" s="92" t="s">
        <v>10</v>
      </c>
      <c r="H1240" s="92" t="s">
        <v>9971</v>
      </c>
      <c r="I1240" s="92" t="s">
        <v>9972</v>
      </c>
      <c r="J1240" s="92"/>
      <c r="K1240" s="92" t="s">
        <v>212</v>
      </c>
      <c r="L1240" s="92" t="s">
        <v>12</v>
      </c>
      <c r="M1240" s="92" t="s">
        <v>9973</v>
      </c>
      <c r="N1240" s="92" t="s">
        <v>1232</v>
      </c>
      <c r="O1240" s="92" t="s">
        <v>666</v>
      </c>
      <c r="P1240" s="92" t="s">
        <v>153</v>
      </c>
      <c r="Q1240" s="92" t="s">
        <v>9974</v>
      </c>
      <c r="R1240" s="92" t="s">
        <v>100</v>
      </c>
      <c r="S1240" s="92" t="s">
        <v>9975</v>
      </c>
      <c r="T1240" s="90" t="s">
        <v>41</v>
      </c>
      <c r="U1240" s="90" t="str">
        <f>VLOOKUP(I1240,'[1]Removal Report'!$G$2:$I$1306,2,0)</f>
        <v>16-Jan-2026</v>
      </c>
      <c r="V1240" s="90" t="str">
        <f>VLOOKUP(I1240,'[1]Removal Report'!$G$2:$I$1306,3,0)</f>
        <v>ZAYNAB.MUSTAFA</v>
      </c>
    </row>
    <row r="1241" spans="1:23">
      <c r="A1241" s="92" t="s">
        <v>9976</v>
      </c>
      <c r="B1241" s="92" t="s">
        <v>38</v>
      </c>
      <c r="C1241" s="92" t="s">
        <v>9977</v>
      </c>
      <c r="D1241" s="92" t="s">
        <v>659</v>
      </c>
      <c r="E1241" s="92" t="s">
        <v>9978</v>
      </c>
      <c r="F1241" s="92" t="s">
        <v>9979</v>
      </c>
      <c r="G1241" s="92" t="s">
        <v>18</v>
      </c>
      <c r="H1241" s="92" t="s">
        <v>9980</v>
      </c>
      <c r="I1241" s="92" t="s">
        <v>9981</v>
      </c>
      <c r="J1241" s="92" t="s">
        <v>155</v>
      </c>
      <c r="K1241" s="92" t="s">
        <v>662</v>
      </c>
      <c r="L1241" s="92" t="s">
        <v>5</v>
      </c>
      <c r="M1241" s="92" t="s">
        <v>1164</v>
      </c>
      <c r="N1241" s="92" t="s">
        <v>812</v>
      </c>
      <c r="O1241" s="92" t="s">
        <v>813</v>
      </c>
      <c r="P1241" s="92" t="s">
        <v>153</v>
      </c>
      <c r="Q1241" s="92" t="s">
        <v>9982</v>
      </c>
      <c r="R1241" s="92" t="s">
        <v>100</v>
      </c>
      <c r="S1241" s="92" t="s">
        <v>9983</v>
      </c>
      <c r="T1241" s="90" t="s">
        <v>41</v>
      </c>
      <c r="U1241" s="90" t="str">
        <f>VLOOKUP(I1241,'[1]Removal Report'!$G$2:$I$1306,2,0)</f>
        <v>15-Jan-2026</v>
      </c>
      <c r="V1241" s="90" t="str">
        <f>VLOOKUP(I1241,'[1]Removal Report'!$G$2:$I$1306,3,0)</f>
        <v>ZAYNAB.MUSTAFA</v>
      </c>
    </row>
    <row r="1242" spans="1:23">
      <c r="A1242" s="92" t="s">
        <v>9984</v>
      </c>
      <c r="B1242" s="92" t="s">
        <v>38</v>
      </c>
      <c r="C1242" s="92" t="s">
        <v>9985</v>
      </c>
      <c r="D1242" s="92" t="s">
        <v>682</v>
      </c>
      <c r="E1242" s="92" t="s">
        <v>9986</v>
      </c>
      <c r="F1242" s="92" t="s">
        <v>9987</v>
      </c>
      <c r="G1242" s="92" t="s">
        <v>4</v>
      </c>
      <c r="H1242" s="92" t="s">
        <v>9988</v>
      </c>
      <c r="I1242" s="92" t="s">
        <v>9989</v>
      </c>
      <c r="J1242" s="92"/>
      <c r="K1242" s="92" t="s">
        <v>9987</v>
      </c>
      <c r="L1242" s="92" t="s">
        <v>12</v>
      </c>
      <c r="M1242" s="92" t="s">
        <v>9990</v>
      </c>
      <c r="N1242" s="92" t="s">
        <v>3465</v>
      </c>
      <c r="O1242" s="92" t="s">
        <v>666</v>
      </c>
      <c r="P1242" s="92" t="s">
        <v>153</v>
      </c>
      <c r="Q1242" s="92" t="s">
        <v>9991</v>
      </c>
      <c r="R1242" s="92" t="s">
        <v>100</v>
      </c>
      <c r="S1242" s="92" t="s">
        <v>9992</v>
      </c>
      <c r="T1242" s="90" t="s">
        <v>41</v>
      </c>
      <c r="U1242" s="90" t="str">
        <f>VLOOKUP(I1242,'[1]Removal Report'!$G$2:$I$1306,2,0)</f>
        <v>29-Jan-2026</v>
      </c>
      <c r="V1242" s="90" t="str">
        <f>VLOOKUP(I1242,'[1]Removal Report'!$G$2:$I$1306,3,0)</f>
        <v>ZAYNAB.MUSTAFA</v>
      </c>
    </row>
    <row r="1243" spans="1:23">
      <c r="A1243" s="92" t="s">
        <v>9993</v>
      </c>
      <c r="B1243" s="92" t="s">
        <v>38</v>
      </c>
      <c r="C1243" s="92" t="s">
        <v>9994</v>
      </c>
      <c r="D1243" s="92" t="s">
        <v>855</v>
      </c>
      <c r="E1243" s="92" t="s">
        <v>9995</v>
      </c>
      <c r="F1243" s="92" t="s">
        <v>9996</v>
      </c>
      <c r="G1243" s="92" t="s">
        <v>4</v>
      </c>
      <c r="H1243" s="92" t="s">
        <v>9997</v>
      </c>
      <c r="I1243" s="92" t="s">
        <v>9998</v>
      </c>
      <c r="J1243" s="92"/>
      <c r="K1243" s="92" t="s">
        <v>662</v>
      </c>
      <c r="L1243" s="92" t="s">
        <v>12</v>
      </c>
      <c r="M1243" s="92" t="s">
        <v>9999</v>
      </c>
      <c r="N1243" s="92" t="s">
        <v>956</v>
      </c>
      <c r="O1243" s="92" t="s">
        <v>813</v>
      </c>
      <c r="P1243" s="92" t="s">
        <v>153</v>
      </c>
      <c r="Q1243" s="92" t="s">
        <v>10000</v>
      </c>
      <c r="R1243" s="92" t="s">
        <v>100</v>
      </c>
      <c r="S1243" s="92" t="s">
        <v>10001</v>
      </c>
      <c r="T1243" s="90" t="s">
        <v>41</v>
      </c>
      <c r="U1243" s="90" t="str">
        <f>VLOOKUP(I1243,'[1]Removal Report'!$G$2:$I$1306,2,0)</f>
        <v>14-Jan-2026</v>
      </c>
      <c r="V1243" s="90" t="str">
        <f>VLOOKUP(I1243,'[1]Removal Report'!$G$2:$I$1306,3,0)</f>
        <v>ZAYNAB.MUSTAFA</v>
      </c>
    </row>
    <row r="1244" spans="1:23">
      <c r="A1244" s="92" t="s">
        <v>10002</v>
      </c>
      <c r="B1244" s="92" t="s">
        <v>38</v>
      </c>
      <c r="C1244" s="92" t="s">
        <v>10003</v>
      </c>
      <c r="D1244" s="92" t="s">
        <v>659</v>
      </c>
      <c r="E1244" s="92" t="s">
        <v>10004</v>
      </c>
      <c r="F1244" s="92" t="s">
        <v>10005</v>
      </c>
      <c r="G1244" s="92" t="s">
        <v>4</v>
      </c>
      <c r="H1244" s="92" t="s">
        <v>10006</v>
      </c>
      <c r="I1244" s="92" t="s">
        <v>10007</v>
      </c>
      <c r="J1244" s="92" t="s">
        <v>162</v>
      </c>
      <c r="K1244" s="92" t="s">
        <v>10005</v>
      </c>
      <c r="L1244" s="92" t="s">
        <v>8</v>
      </c>
      <c r="M1244" s="92" t="s">
        <v>10008</v>
      </c>
      <c r="N1244" s="92" t="s">
        <v>881</v>
      </c>
      <c r="O1244" s="92" t="s">
        <v>813</v>
      </c>
      <c r="P1244" s="92" t="s">
        <v>153</v>
      </c>
      <c r="Q1244" s="92" t="s">
        <v>10009</v>
      </c>
      <c r="R1244" s="92" t="s">
        <v>100</v>
      </c>
      <c r="S1244" s="92" t="s">
        <v>10010</v>
      </c>
      <c r="T1244" s="90" t="s">
        <v>41</v>
      </c>
      <c r="U1244" s="90" t="str">
        <f>VLOOKUP(I1244,'[1]Removal Report'!$G$2:$I$1306,2,0)</f>
        <v>19-Jan-2026</v>
      </c>
      <c r="V1244" s="90" t="str">
        <f>VLOOKUP(I1244,'[1]Removal Report'!$G$2:$I$1306,3,0)</f>
        <v>ZAYNAB.MUSTAFA</v>
      </c>
    </row>
    <row r="1245" spans="1:23">
      <c r="A1245" s="92" t="s">
        <v>10011</v>
      </c>
      <c r="B1245" s="92" t="s">
        <v>38</v>
      </c>
      <c r="C1245" s="92" t="s">
        <v>10012</v>
      </c>
      <c r="D1245" s="92" t="s">
        <v>682</v>
      </c>
      <c r="E1245" s="92" t="s">
        <v>10013</v>
      </c>
      <c r="F1245" s="92" t="s">
        <v>10014</v>
      </c>
      <c r="G1245" s="92" t="s">
        <v>10</v>
      </c>
      <c r="H1245" s="92" t="s">
        <v>10015</v>
      </c>
      <c r="I1245" s="92" t="s">
        <v>10016</v>
      </c>
      <c r="J1245" s="92"/>
      <c r="K1245" s="92" t="s">
        <v>10014</v>
      </c>
      <c r="L1245" s="92" t="s">
        <v>12</v>
      </c>
      <c r="M1245" s="92" t="s">
        <v>10017</v>
      </c>
      <c r="N1245" s="92" t="s">
        <v>812</v>
      </c>
      <c r="O1245" s="92" t="s">
        <v>813</v>
      </c>
      <c r="P1245" s="92" t="s">
        <v>153</v>
      </c>
      <c r="Q1245" s="92" t="s">
        <v>10018</v>
      </c>
      <c r="R1245" s="92" t="s">
        <v>100</v>
      </c>
      <c r="S1245" s="92" t="s">
        <v>10019</v>
      </c>
      <c r="T1245" s="90" t="s">
        <v>41</v>
      </c>
      <c r="U1245" s="90" t="str">
        <f>VLOOKUP(I1245,'[1]Removal Report'!$G$2:$I$1306,2,0)</f>
        <v>16-Jan-2026</v>
      </c>
      <c r="V1245" s="90" t="str">
        <f>VLOOKUP(I1245,'[1]Removal Report'!$G$2:$I$1306,3,0)</f>
        <v>ZAYNAB.MUSTAFA</v>
      </c>
    </row>
    <row r="1246" spans="1:23">
      <c r="A1246" s="92" t="s">
        <v>10020</v>
      </c>
      <c r="B1246" s="92" t="s">
        <v>38</v>
      </c>
      <c r="C1246" s="92" t="s">
        <v>10021</v>
      </c>
      <c r="D1246" s="92" t="s">
        <v>671</v>
      </c>
      <c r="E1246" s="92" t="s">
        <v>10022</v>
      </c>
      <c r="F1246" s="92" t="s">
        <v>2830</v>
      </c>
      <c r="G1246" s="92" t="s">
        <v>10</v>
      </c>
      <c r="H1246" s="92" t="s">
        <v>10023</v>
      </c>
      <c r="I1246" s="92" t="s">
        <v>10024</v>
      </c>
      <c r="J1246" s="92"/>
      <c r="K1246" s="92" t="s">
        <v>2830</v>
      </c>
      <c r="L1246" s="92" t="s">
        <v>12</v>
      </c>
      <c r="M1246" s="92" t="s">
        <v>3916</v>
      </c>
      <c r="N1246" s="92" t="s">
        <v>1362</v>
      </c>
      <c r="O1246" s="92" t="s">
        <v>733</v>
      </c>
      <c r="P1246" s="92" t="s">
        <v>153</v>
      </c>
      <c r="Q1246" s="92" t="s">
        <v>10025</v>
      </c>
      <c r="R1246" s="92" t="s">
        <v>138</v>
      </c>
      <c r="S1246" s="92" t="s">
        <v>10026</v>
      </c>
      <c r="T1246" s="90" t="s">
        <v>41</v>
      </c>
      <c r="U1246" s="90" t="str">
        <f>VLOOKUP(I1246,'[1]Removal Report'!$G$2:$I$1306,2,0)</f>
        <v>3-Jan-2026</v>
      </c>
      <c r="V1246" s="90" t="str">
        <f>VLOOKUP(I1246,'[1]Removal Report'!$G$2:$I$1306,3,0)</f>
        <v>ALIZA.WALEED</v>
      </c>
    </row>
    <row r="1247" spans="1:23">
      <c r="A1247" s="92" t="s">
        <v>10027</v>
      </c>
      <c r="B1247" s="92" t="s">
        <v>38</v>
      </c>
      <c r="C1247" s="92" t="s">
        <v>10028</v>
      </c>
      <c r="D1247" s="92" t="s">
        <v>671</v>
      </c>
      <c r="E1247" s="92" t="s">
        <v>10029</v>
      </c>
      <c r="F1247" s="92" t="s">
        <v>10030</v>
      </c>
      <c r="G1247" s="92" t="s">
        <v>10</v>
      </c>
      <c r="H1247" s="92" t="s">
        <v>10031</v>
      </c>
      <c r="I1247" s="92" t="s">
        <v>10032</v>
      </c>
      <c r="J1247" s="92"/>
      <c r="K1247" s="92" t="s">
        <v>10030</v>
      </c>
      <c r="L1247" s="92" t="s">
        <v>12</v>
      </c>
      <c r="M1247" s="92" t="s">
        <v>10033</v>
      </c>
      <c r="N1247" s="92" t="s">
        <v>1622</v>
      </c>
      <c r="O1247" s="92" t="s">
        <v>666</v>
      </c>
      <c r="P1247" s="92" t="s">
        <v>153</v>
      </c>
      <c r="Q1247" s="92" t="s">
        <v>10034</v>
      </c>
      <c r="R1247" s="92" t="s">
        <v>138</v>
      </c>
      <c r="S1247" s="92" t="s">
        <v>10035</v>
      </c>
      <c r="T1247" s="90" t="s">
        <v>41</v>
      </c>
      <c r="U1247" s="90" t="str">
        <f>VLOOKUP(I1247,'[1]Removal Report'!$G$2:$I$1306,2,0)</f>
        <v>5-Jan-2026</v>
      </c>
      <c r="V1247" s="90" t="str">
        <f>VLOOKUP(I1247,'[1]Removal Report'!$G$2:$I$1306,3,0)</f>
        <v>ALIZA.WALEED</v>
      </c>
    </row>
    <row r="1248" spans="1:23">
      <c r="A1248" s="92" t="s">
        <v>10036</v>
      </c>
      <c r="B1248" s="92" t="s">
        <v>38</v>
      </c>
      <c r="C1248" s="92" t="s">
        <v>10037</v>
      </c>
      <c r="D1248" s="92" t="s">
        <v>671</v>
      </c>
      <c r="E1248" s="92" t="s">
        <v>10038</v>
      </c>
      <c r="F1248" s="92" t="s">
        <v>2830</v>
      </c>
      <c r="G1248" s="92" t="s">
        <v>10</v>
      </c>
      <c r="H1248" s="92" t="s">
        <v>10039</v>
      </c>
      <c r="I1248" s="92" t="s">
        <v>10040</v>
      </c>
      <c r="J1248" s="92"/>
      <c r="K1248" s="92" t="s">
        <v>2830</v>
      </c>
      <c r="L1248" s="92" t="s">
        <v>12</v>
      </c>
      <c r="M1248" s="92" t="s">
        <v>10041</v>
      </c>
      <c r="N1248" s="92" t="s">
        <v>3334</v>
      </c>
      <c r="O1248" s="92" t="s">
        <v>3335</v>
      </c>
      <c r="P1248" s="92" t="s">
        <v>153</v>
      </c>
      <c r="Q1248" s="92" t="s">
        <v>10042</v>
      </c>
      <c r="R1248" s="92" t="s">
        <v>138</v>
      </c>
      <c r="S1248" s="92" t="s">
        <v>10043</v>
      </c>
      <c r="T1248" s="90" t="s">
        <v>41</v>
      </c>
      <c r="U1248" s="90" t="str">
        <f>VLOOKUP(I1248,'[1]Removal Report'!$G$2:$I$1306,2,0)</f>
        <v>5-Jan-2026</v>
      </c>
      <c r="V1248" s="90" t="str">
        <f>VLOOKUP(I1248,'[1]Removal Report'!$G$2:$I$1306,3,0)</f>
        <v>ALIZA.WALEED</v>
      </c>
    </row>
    <row r="1249" spans="1:22">
      <c r="A1249" s="92" t="s">
        <v>10044</v>
      </c>
      <c r="B1249" s="92" t="s">
        <v>38</v>
      </c>
      <c r="C1249" s="92" t="s">
        <v>10045</v>
      </c>
      <c r="D1249" s="92" t="s">
        <v>671</v>
      </c>
      <c r="E1249" s="92" t="s">
        <v>10046</v>
      </c>
      <c r="F1249" s="92" t="s">
        <v>10047</v>
      </c>
      <c r="G1249" s="92" t="s">
        <v>18</v>
      </c>
      <c r="H1249" s="92" t="s">
        <v>10048</v>
      </c>
      <c r="I1249" s="92" t="s">
        <v>10049</v>
      </c>
      <c r="J1249" s="92"/>
      <c r="K1249" s="92" t="s">
        <v>10047</v>
      </c>
      <c r="L1249" s="92" t="s">
        <v>12</v>
      </c>
      <c r="M1249" s="92" t="s">
        <v>10050</v>
      </c>
      <c r="N1249" s="92" t="s">
        <v>723</v>
      </c>
      <c r="O1249" s="92" t="s">
        <v>666</v>
      </c>
      <c r="P1249" s="92" t="s">
        <v>153</v>
      </c>
      <c r="Q1249" s="92" t="s">
        <v>10051</v>
      </c>
      <c r="R1249" s="92" t="s">
        <v>138</v>
      </c>
      <c r="S1249" s="92" t="s">
        <v>10052</v>
      </c>
      <c r="T1249" s="90" t="s">
        <v>41</v>
      </c>
      <c r="U1249" s="90" t="str">
        <f>VLOOKUP(I1249,'[1]Removal Report'!$G$2:$I$1306,2,0)</f>
        <v>7-Jan-2026</v>
      </c>
      <c r="V1249" s="90" t="str">
        <f>VLOOKUP(I1249,'[1]Removal Report'!$G$2:$I$1306,3,0)</f>
        <v>ALIZA.WALEED</v>
      </c>
    </row>
    <row r="1250" spans="1:22">
      <c r="A1250" s="92" t="s">
        <v>10053</v>
      </c>
      <c r="B1250" s="92" t="s">
        <v>38</v>
      </c>
      <c r="C1250" s="92" t="s">
        <v>10054</v>
      </c>
      <c r="D1250" s="92" t="s">
        <v>671</v>
      </c>
      <c r="E1250" s="92" t="s">
        <v>10055</v>
      </c>
      <c r="F1250" s="92" t="s">
        <v>10056</v>
      </c>
      <c r="G1250" s="92" t="s">
        <v>10</v>
      </c>
      <c r="H1250" s="92" t="s">
        <v>10057</v>
      </c>
      <c r="I1250" s="92" t="s">
        <v>10058</v>
      </c>
      <c r="J1250" s="92"/>
      <c r="K1250" s="92" t="s">
        <v>662</v>
      </c>
      <c r="L1250" s="92" t="s">
        <v>12</v>
      </c>
      <c r="M1250" s="92" t="s">
        <v>10059</v>
      </c>
      <c r="N1250" s="92" t="s">
        <v>763</v>
      </c>
      <c r="O1250" s="92" t="s">
        <v>764</v>
      </c>
      <c r="P1250" s="92" t="s">
        <v>153</v>
      </c>
      <c r="Q1250" s="92" t="s">
        <v>10060</v>
      </c>
      <c r="R1250" s="92" t="s">
        <v>138</v>
      </c>
      <c r="S1250" s="92" t="s">
        <v>10061</v>
      </c>
      <c r="T1250" s="90" t="s">
        <v>41</v>
      </c>
      <c r="U1250" s="90" t="str">
        <f>VLOOKUP(I1250,'[1]Removal Report'!$G$2:$I$1306,2,0)</f>
        <v>8-Jan-2026</v>
      </c>
      <c r="V1250" s="90" t="str">
        <f>VLOOKUP(I1250,'[1]Removal Report'!$G$2:$I$1306,3,0)</f>
        <v>ALIZA.WALEED</v>
      </c>
    </row>
    <row r="1251" spans="1:22">
      <c r="A1251" s="92" t="s">
        <v>10062</v>
      </c>
      <c r="B1251" s="92" t="s">
        <v>38</v>
      </c>
      <c r="C1251" s="92" t="s">
        <v>10063</v>
      </c>
      <c r="D1251" s="92" t="s">
        <v>767</v>
      </c>
      <c r="E1251" s="92" t="s">
        <v>10064</v>
      </c>
      <c r="F1251" s="92" t="s">
        <v>10065</v>
      </c>
      <c r="G1251" s="92" t="s">
        <v>10</v>
      </c>
      <c r="H1251" s="92" t="s">
        <v>10066</v>
      </c>
      <c r="I1251" s="92" t="s">
        <v>10067</v>
      </c>
      <c r="J1251" s="92"/>
      <c r="K1251" s="92" t="s">
        <v>10065</v>
      </c>
      <c r="L1251" s="92" t="s">
        <v>12</v>
      </c>
      <c r="M1251" s="92" t="s">
        <v>10068</v>
      </c>
      <c r="N1251" s="92" t="s">
        <v>1733</v>
      </c>
      <c r="O1251" s="92" t="s">
        <v>1734</v>
      </c>
      <c r="P1251" s="92" t="s">
        <v>153</v>
      </c>
      <c r="Q1251" s="92" t="s">
        <v>10069</v>
      </c>
      <c r="R1251" s="92" t="s">
        <v>138</v>
      </c>
      <c r="S1251" s="92" t="s">
        <v>10070</v>
      </c>
      <c r="T1251" s="90" t="s">
        <v>41</v>
      </c>
      <c r="U1251" s="90" t="str">
        <f>VLOOKUP(I1251,'[1]Removal Report'!$G$2:$I$1306,2,0)</f>
        <v>22-Jan-2026</v>
      </c>
      <c r="V1251" s="90" t="str">
        <f>VLOOKUP(I1251,'[1]Removal Report'!$G$2:$I$1306,3,0)</f>
        <v>ALIZA.WALEED</v>
      </c>
    </row>
    <row r="1252" spans="1:22">
      <c r="A1252" s="92" t="s">
        <v>10071</v>
      </c>
      <c r="B1252" s="92" t="s">
        <v>38</v>
      </c>
      <c r="C1252" s="92" t="s">
        <v>10072</v>
      </c>
      <c r="D1252" s="92" t="s">
        <v>659</v>
      </c>
      <c r="E1252" s="92" t="s">
        <v>10073</v>
      </c>
      <c r="F1252" s="92" t="s">
        <v>126</v>
      </c>
      <c r="G1252" s="92" t="s">
        <v>10</v>
      </c>
      <c r="H1252" s="92" t="s">
        <v>10074</v>
      </c>
      <c r="I1252" s="92" t="s">
        <v>10075</v>
      </c>
      <c r="J1252" s="92"/>
      <c r="K1252" s="92" t="s">
        <v>126</v>
      </c>
      <c r="L1252" s="92" t="s">
        <v>12</v>
      </c>
      <c r="M1252" s="92" t="s">
        <v>238</v>
      </c>
      <c r="N1252" s="92" t="s">
        <v>823</v>
      </c>
      <c r="O1252" s="92" t="s">
        <v>764</v>
      </c>
      <c r="P1252" s="92" t="s">
        <v>153</v>
      </c>
      <c r="Q1252" s="92" t="s">
        <v>10076</v>
      </c>
      <c r="R1252" s="92" t="s">
        <v>138</v>
      </c>
      <c r="S1252" s="92" t="s">
        <v>10077</v>
      </c>
      <c r="T1252" s="90" t="s">
        <v>41</v>
      </c>
      <c r="U1252" s="90" t="str">
        <f>VLOOKUP(I1252,'[1]Removal Report'!$G$2:$I$1306,2,0)</f>
        <v>14-Jan-2026</v>
      </c>
      <c r="V1252" s="90" t="str">
        <f>VLOOKUP(I1252,'[1]Removal Report'!$G$2:$I$1306,3,0)</f>
        <v>ALIZA.WALEED</v>
      </c>
    </row>
    <row r="1253" spans="1:22">
      <c r="A1253" s="92" t="s">
        <v>10078</v>
      </c>
      <c r="B1253" s="92" t="s">
        <v>38</v>
      </c>
      <c r="C1253" s="92" t="s">
        <v>10079</v>
      </c>
      <c r="D1253" s="92" t="s">
        <v>671</v>
      </c>
      <c r="E1253" s="92" t="s">
        <v>10080</v>
      </c>
      <c r="F1253" s="92" t="s">
        <v>10081</v>
      </c>
      <c r="G1253" s="92" t="s">
        <v>13</v>
      </c>
      <c r="H1253" s="92" t="s">
        <v>10082</v>
      </c>
      <c r="I1253" s="92" t="s">
        <v>10083</v>
      </c>
      <c r="J1253" s="92"/>
      <c r="K1253" s="92" t="s">
        <v>10081</v>
      </c>
      <c r="L1253" s="92" t="s">
        <v>12</v>
      </c>
      <c r="M1253" s="92" t="s">
        <v>6138</v>
      </c>
      <c r="N1253" s="92" t="s">
        <v>1984</v>
      </c>
      <c r="O1253" s="92" t="s">
        <v>666</v>
      </c>
      <c r="P1253" s="92" t="s">
        <v>153</v>
      </c>
      <c r="Q1253" s="92" t="s">
        <v>10084</v>
      </c>
      <c r="R1253" s="92" t="s">
        <v>138</v>
      </c>
      <c r="S1253" s="92" t="s">
        <v>10085</v>
      </c>
      <c r="T1253" s="90" t="s">
        <v>41</v>
      </c>
      <c r="U1253" s="90" t="str">
        <f>VLOOKUP(I1253,'[1]Removal Report'!$G$2:$I$1306,2,0)</f>
        <v>14-Jan-2026</v>
      </c>
      <c r="V1253" s="90" t="str">
        <f>VLOOKUP(I1253,'[1]Removal Report'!$G$2:$I$1306,3,0)</f>
        <v>ALIZA.WALEED</v>
      </c>
    </row>
    <row r="1254" spans="1:22">
      <c r="A1254" s="92" t="s">
        <v>10086</v>
      </c>
      <c r="B1254" s="92" t="s">
        <v>38</v>
      </c>
      <c r="C1254" s="92" t="s">
        <v>10087</v>
      </c>
      <c r="D1254" s="92" t="s">
        <v>682</v>
      </c>
      <c r="E1254" s="92" t="s">
        <v>10088</v>
      </c>
      <c r="F1254" s="92" t="s">
        <v>3076</v>
      </c>
      <c r="G1254" s="92" t="s">
        <v>10</v>
      </c>
      <c r="H1254" s="92" t="s">
        <v>10089</v>
      </c>
      <c r="I1254" s="92" t="s">
        <v>10090</v>
      </c>
      <c r="J1254" s="92"/>
      <c r="K1254" s="92" t="s">
        <v>662</v>
      </c>
      <c r="L1254" s="92" t="s">
        <v>12</v>
      </c>
      <c r="M1254" s="92" t="s">
        <v>3986</v>
      </c>
      <c r="N1254" s="92" t="s">
        <v>1887</v>
      </c>
      <c r="O1254" s="92" t="s">
        <v>733</v>
      </c>
      <c r="P1254" s="92" t="s">
        <v>153</v>
      </c>
      <c r="Q1254" s="92" t="s">
        <v>10091</v>
      </c>
      <c r="R1254" s="92" t="s">
        <v>138</v>
      </c>
      <c r="S1254" s="92" t="s">
        <v>10092</v>
      </c>
      <c r="T1254" s="90" t="s">
        <v>41</v>
      </c>
      <c r="U1254" s="90" t="str">
        <f>VLOOKUP(I1254,'[1]Removal Report'!$G$2:$I$1306,2,0)</f>
        <v>19-Jan-2026</v>
      </c>
      <c r="V1254" s="90" t="str">
        <f>VLOOKUP(I1254,'[1]Removal Report'!$G$2:$I$1306,3,0)</f>
        <v>ALIZA.WALEED</v>
      </c>
    </row>
    <row r="1255" spans="1:22">
      <c r="A1255" s="92" t="s">
        <v>10093</v>
      </c>
      <c r="B1255" s="92" t="s">
        <v>38</v>
      </c>
      <c r="C1255" s="92" t="s">
        <v>10094</v>
      </c>
      <c r="D1255" s="92" t="s">
        <v>767</v>
      </c>
      <c r="E1255" s="92" t="s">
        <v>10095</v>
      </c>
      <c r="F1255" s="92" t="s">
        <v>10096</v>
      </c>
      <c r="G1255" s="92" t="s">
        <v>18</v>
      </c>
      <c r="H1255" s="92" t="s">
        <v>10097</v>
      </c>
      <c r="I1255" s="92" t="s">
        <v>10098</v>
      </c>
      <c r="J1255" s="92"/>
      <c r="K1255" s="92" t="s">
        <v>662</v>
      </c>
      <c r="L1255" s="92" t="s">
        <v>12</v>
      </c>
      <c r="M1255" s="92" t="s">
        <v>10099</v>
      </c>
      <c r="N1255" s="92" t="s">
        <v>1887</v>
      </c>
      <c r="O1255" s="92" t="s">
        <v>733</v>
      </c>
      <c r="P1255" s="92" t="s">
        <v>153</v>
      </c>
      <c r="Q1255" s="92" t="s">
        <v>10100</v>
      </c>
      <c r="R1255" s="92" t="s">
        <v>138</v>
      </c>
      <c r="S1255" s="92" t="s">
        <v>10101</v>
      </c>
      <c r="T1255" s="90" t="s">
        <v>41</v>
      </c>
      <c r="U1255" s="90" t="str">
        <f>VLOOKUP(I1255,'[1]Removal Report'!$G$2:$I$1306,2,0)</f>
        <v>19-Jan-2026</v>
      </c>
      <c r="V1255" s="90" t="str">
        <f>VLOOKUP(I1255,'[1]Removal Report'!$G$2:$I$1306,3,0)</f>
        <v>ALIZA.WALEED</v>
      </c>
    </row>
    <row r="1256" spans="1:22">
      <c r="A1256" s="92" t="s">
        <v>10102</v>
      </c>
      <c r="B1256" s="92" t="s">
        <v>38</v>
      </c>
      <c r="C1256" s="92" t="s">
        <v>10103</v>
      </c>
      <c r="D1256" s="92" t="s">
        <v>777</v>
      </c>
      <c r="E1256" s="92" t="s">
        <v>10104</v>
      </c>
      <c r="F1256" s="92" t="s">
        <v>10105</v>
      </c>
      <c r="G1256" s="92" t="s">
        <v>10</v>
      </c>
      <c r="H1256" s="92" t="s">
        <v>10106</v>
      </c>
      <c r="I1256" s="92" t="s">
        <v>10107</v>
      </c>
      <c r="J1256" s="92"/>
      <c r="K1256" s="92" t="s">
        <v>10105</v>
      </c>
      <c r="L1256" s="92" t="s">
        <v>12</v>
      </c>
      <c r="M1256" s="92" t="s">
        <v>4466</v>
      </c>
      <c r="N1256" s="92" t="s">
        <v>1223</v>
      </c>
      <c r="O1256" s="92" t="s">
        <v>666</v>
      </c>
      <c r="P1256" s="92" t="s">
        <v>153</v>
      </c>
      <c r="Q1256" s="92" t="s">
        <v>10108</v>
      </c>
      <c r="R1256" s="92" t="s">
        <v>138</v>
      </c>
      <c r="S1256" s="92" t="s">
        <v>10109</v>
      </c>
      <c r="T1256" s="90" t="s">
        <v>41</v>
      </c>
      <c r="U1256" s="90" t="str">
        <f>VLOOKUP(I1256,'[1]Removal Report'!$G$2:$I$1306,2,0)</f>
        <v>21-Jan-2026</v>
      </c>
      <c r="V1256" s="90" t="str">
        <f>VLOOKUP(I1256,'[1]Removal Report'!$G$2:$I$1306,3,0)</f>
        <v>ALIZA.WALEED</v>
      </c>
    </row>
    <row r="1257" spans="1:22">
      <c r="A1257" s="92" t="s">
        <v>10110</v>
      </c>
      <c r="B1257" s="92" t="s">
        <v>38</v>
      </c>
      <c r="C1257" s="92" t="s">
        <v>10111</v>
      </c>
      <c r="D1257" s="92" t="s">
        <v>671</v>
      </c>
      <c r="E1257" s="92" t="s">
        <v>10112</v>
      </c>
      <c r="F1257" s="92" t="s">
        <v>10113</v>
      </c>
      <c r="G1257" s="92" t="s">
        <v>13</v>
      </c>
      <c r="H1257" s="92" t="s">
        <v>10114</v>
      </c>
      <c r="I1257" s="92" t="s">
        <v>10115</v>
      </c>
      <c r="J1257" s="92" t="s">
        <v>155</v>
      </c>
      <c r="K1257" s="92" t="s">
        <v>662</v>
      </c>
      <c r="L1257" s="92" t="s">
        <v>8</v>
      </c>
      <c r="M1257" s="92" t="s">
        <v>10116</v>
      </c>
      <c r="N1257" s="92" t="s">
        <v>2158</v>
      </c>
      <c r="O1257" s="92" t="s">
        <v>691</v>
      </c>
      <c r="P1257" s="92" t="s">
        <v>153</v>
      </c>
      <c r="Q1257" s="92" t="s">
        <v>10117</v>
      </c>
      <c r="R1257" s="92" t="s">
        <v>138</v>
      </c>
      <c r="S1257" s="92" t="s">
        <v>10118</v>
      </c>
      <c r="T1257" s="90" t="s">
        <v>41</v>
      </c>
      <c r="U1257" s="90" t="str">
        <f>VLOOKUP(I1257,'[1]Removal Report'!$G$2:$I$1306,2,0)</f>
        <v>23-Jan-2026</v>
      </c>
      <c r="V1257" s="90" t="str">
        <f>VLOOKUP(I1257,'[1]Removal Report'!$G$2:$I$1306,3,0)</f>
        <v>ALIZA.WALEED</v>
      </c>
    </row>
    <row r="1258" spans="1:22">
      <c r="A1258" s="92" t="s">
        <v>10119</v>
      </c>
      <c r="B1258" s="92" t="s">
        <v>38</v>
      </c>
      <c r="C1258" s="92" t="s">
        <v>10120</v>
      </c>
      <c r="D1258" s="92" t="s">
        <v>671</v>
      </c>
      <c r="E1258" s="92" t="s">
        <v>10121</v>
      </c>
      <c r="F1258" s="92" t="s">
        <v>10122</v>
      </c>
      <c r="G1258" s="92" t="s">
        <v>4</v>
      </c>
      <c r="H1258" s="92" t="s">
        <v>10123</v>
      </c>
      <c r="I1258" s="92" t="s">
        <v>10124</v>
      </c>
      <c r="J1258" s="92" t="s">
        <v>165</v>
      </c>
      <c r="K1258" s="92" t="s">
        <v>10122</v>
      </c>
      <c r="L1258" s="92" t="s">
        <v>5</v>
      </c>
      <c r="M1258" s="92" t="s">
        <v>10125</v>
      </c>
      <c r="N1258" s="92" t="s">
        <v>1984</v>
      </c>
      <c r="O1258" s="92" t="s">
        <v>666</v>
      </c>
      <c r="P1258" s="92" t="s">
        <v>153</v>
      </c>
      <c r="Q1258" s="92" t="s">
        <v>10126</v>
      </c>
      <c r="R1258" s="92" t="s">
        <v>138</v>
      </c>
      <c r="S1258" s="92" t="s">
        <v>10127</v>
      </c>
      <c r="T1258" s="90" t="s">
        <v>41</v>
      </c>
      <c r="U1258" s="90" t="str">
        <f>VLOOKUP(I1258,'[1]Removal Report'!$G$2:$I$1306,2,0)</f>
        <v>23-Jan-2026</v>
      </c>
      <c r="V1258" s="90" t="str">
        <f>VLOOKUP(I1258,'[1]Removal Report'!$G$2:$I$1306,3,0)</f>
        <v>ALIZA.WALEED</v>
      </c>
    </row>
    <row r="1259" spans="1:22">
      <c r="A1259" s="92" t="s">
        <v>10128</v>
      </c>
      <c r="B1259" s="92" t="s">
        <v>38</v>
      </c>
      <c r="C1259" s="92" t="s">
        <v>10129</v>
      </c>
      <c r="D1259" s="92" t="s">
        <v>682</v>
      </c>
      <c r="E1259" s="92" t="s">
        <v>10130</v>
      </c>
      <c r="F1259" s="92" t="s">
        <v>10131</v>
      </c>
      <c r="G1259" s="92" t="s">
        <v>4</v>
      </c>
      <c r="H1259" s="92" t="s">
        <v>10132</v>
      </c>
      <c r="I1259" s="92" t="s">
        <v>10133</v>
      </c>
      <c r="J1259" s="92" t="s">
        <v>165</v>
      </c>
      <c r="K1259" s="92" t="s">
        <v>662</v>
      </c>
      <c r="L1259" s="92" t="s">
        <v>12</v>
      </c>
      <c r="M1259" s="92" t="s">
        <v>10134</v>
      </c>
      <c r="N1259" s="92" t="s">
        <v>1887</v>
      </c>
      <c r="O1259" s="92" t="s">
        <v>733</v>
      </c>
      <c r="P1259" s="92" t="s">
        <v>153</v>
      </c>
      <c r="Q1259" s="92" t="s">
        <v>10135</v>
      </c>
      <c r="R1259" s="92" t="s">
        <v>138</v>
      </c>
      <c r="S1259" s="92" t="s">
        <v>10136</v>
      </c>
      <c r="T1259" s="90" t="s">
        <v>41</v>
      </c>
      <c r="U1259" s="90" t="str">
        <f>VLOOKUP(I1259,'[1]Removal Report'!$G$2:$I$1306,2,0)</f>
        <v>20-Jan-2026</v>
      </c>
      <c r="V1259" s="90" t="str">
        <f>VLOOKUP(I1259,'[1]Removal Report'!$G$2:$I$1306,3,0)</f>
        <v>ALIZA.WALEED</v>
      </c>
    </row>
    <row r="1260" spans="1:22">
      <c r="A1260" s="92" t="s">
        <v>10137</v>
      </c>
      <c r="B1260" s="92" t="s">
        <v>38</v>
      </c>
      <c r="C1260" s="92" t="s">
        <v>10138</v>
      </c>
      <c r="D1260" s="92" t="s">
        <v>671</v>
      </c>
      <c r="E1260" s="92" t="s">
        <v>10139</v>
      </c>
      <c r="F1260" s="92" t="s">
        <v>10140</v>
      </c>
      <c r="G1260" s="92" t="s">
        <v>4</v>
      </c>
      <c r="H1260" s="92" t="s">
        <v>10141</v>
      </c>
      <c r="I1260" s="92" t="s">
        <v>10142</v>
      </c>
      <c r="J1260" s="92"/>
      <c r="K1260" s="92" t="s">
        <v>662</v>
      </c>
      <c r="L1260" s="92" t="s">
        <v>12</v>
      </c>
      <c r="M1260" s="92" t="s">
        <v>4306</v>
      </c>
      <c r="N1260" s="92" t="s">
        <v>1785</v>
      </c>
      <c r="O1260" s="92" t="s">
        <v>1024</v>
      </c>
      <c r="P1260" s="92" t="s">
        <v>153</v>
      </c>
      <c r="Q1260" s="92" t="s">
        <v>6522</v>
      </c>
      <c r="R1260" s="92" t="s">
        <v>138</v>
      </c>
      <c r="S1260" s="92" t="s">
        <v>10143</v>
      </c>
      <c r="T1260" s="90" t="s">
        <v>41</v>
      </c>
      <c r="U1260" s="90" t="str">
        <f>VLOOKUP(I1260,'[1]Removal Report'!$G$2:$I$1306,2,0)</f>
        <v>20-Jan-2026</v>
      </c>
      <c r="V1260" s="90" t="str">
        <f>VLOOKUP(I1260,'[1]Removal Report'!$G$2:$I$1306,3,0)</f>
        <v>ALIZA.WALEED</v>
      </c>
    </row>
    <row r="1261" spans="1:22">
      <c r="A1261" s="92" t="s">
        <v>10144</v>
      </c>
      <c r="B1261" s="92" t="s">
        <v>38</v>
      </c>
      <c r="C1261" s="92" t="s">
        <v>10145</v>
      </c>
      <c r="D1261" s="92" t="s">
        <v>659</v>
      </c>
      <c r="E1261" s="92" t="s">
        <v>10146</v>
      </c>
      <c r="F1261" s="92" t="s">
        <v>10147</v>
      </c>
      <c r="G1261" s="92" t="s">
        <v>10</v>
      </c>
      <c r="H1261" s="92" t="s">
        <v>10148</v>
      </c>
      <c r="I1261" s="92" t="s">
        <v>10149</v>
      </c>
      <c r="J1261" s="92"/>
      <c r="K1261" s="92" t="s">
        <v>662</v>
      </c>
      <c r="L1261" s="92" t="s">
        <v>12</v>
      </c>
      <c r="M1261" s="92" t="s">
        <v>10150</v>
      </c>
      <c r="N1261" s="92" t="s">
        <v>1887</v>
      </c>
      <c r="O1261" s="92" t="s">
        <v>733</v>
      </c>
      <c r="P1261" s="92" t="s">
        <v>153</v>
      </c>
      <c r="Q1261" s="92" t="s">
        <v>10151</v>
      </c>
      <c r="R1261" s="92" t="s">
        <v>138</v>
      </c>
      <c r="S1261" s="92" t="s">
        <v>10152</v>
      </c>
      <c r="T1261" s="90" t="s">
        <v>41</v>
      </c>
      <c r="U1261" s="90" t="str">
        <f>VLOOKUP(I1261,'[1]Removal Report'!$G$2:$I$1306,2,0)</f>
        <v>20-Jan-2026</v>
      </c>
      <c r="V1261" s="90" t="str">
        <f>VLOOKUP(I1261,'[1]Removal Report'!$G$2:$I$1306,3,0)</f>
        <v>ALIZA.WALEED</v>
      </c>
    </row>
    <row r="1262" spans="1:22">
      <c r="A1262" s="92" t="s">
        <v>10153</v>
      </c>
      <c r="B1262" s="92" t="s">
        <v>38</v>
      </c>
      <c r="C1262" s="92" t="s">
        <v>10154</v>
      </c>
      <c r="D1262" s="92" t="s">
        <v>682</v>
      </c>
      <c r="E1262" s="92" t="s">
        <v>10155</v>
      </c>
      <c r="F1262" s="92" t="s">
        <v>10156</v>
      </c>
      <c r="G1262" s="92" t="s">
        <v>7</v>
      </c>
      <c r="H1262" s="92" t="s">
        <v>10157</v>
      </c>
      <c r="I1262" s="92" t="s">
        <v>10158</v>
      </c>
      <c r="J1262" s="92"/>
      <c r="K1262" s="92" t="s">
        <v>10156</v>
      </c>
      <c r="L1262" s="92" t="s">
        <v>12</v>
      </c>
      <c r="M1262" s="92" t="s">
        <v>8239</v>
      </c>
      <c r="N1262" s="92" t="s">
        <v>723</v>
      </c>
      <c r="O1262" s="92" t="s">
        <v>666</v>
      </c>
      <c r="P1262" s="92" t="s">
        <v>153</v>
      </c>
      <c r="Q1262" s="92" t="s">
        <v>931</v>
      </c>
      <c r="R1262" s="92" t="s">
        <v>138</v>
      </c>
      <c r="S1262" s="92" t="s">
        <v>10159</v>
      </c>
      <c r="T1262" s="90" t="s">
        <v>41</v>
      </c>
      <c r="U1262" s="90" t="str">
        <f>VLOOKUP(I1262,'[1]Removal Report'!$G$2:$I$1306,2,0)</f>
        <v>22-Jan-2026</v>
      </c>
      <c r="V1262" s="90" t="str">
        <f>VLOOKUP(I1262,'[1]Removal Report'!$G$2:$I$1306,3,0)</f>
        <v>ALIZA.WALEED</v>
      </c>
    </row>
    <row r="1263" spans="1:22">
      <c r="A1263" s="92" t="s">
        <v>10160</v>
      </c>
      <c r="B1263" s="92" t="s">
        <v>38</v>
      </c>
      <c r="C1263" s="92" t="s">
        <v>10161</v>
      </c>
      <c r="D1263" s="92" t="s">
        <v>855</v>
      </c>
      <c r="E1263" s="92" t="s">
        <v>10162</v>
      </c>
      <c r="F1263" s="92" t="s">
        <v>10163</v>
      </c>
      <c r="G1263" s="92" t="s">
        <v>4</v>
      </c>
      <c r="H1263" s="92" t="s">
        <v>10164</v>
      </c>
      <c r="I1263" s="92" t="s">
        <v>10165</v>
      </c>
      <c r="J1263" s="92" t="s">
        <v>155</v>
      </c>
      <c r="K1263" s="92" t="s">
        <v>662</v>
      </c>
      <c r="L1263" s="92" t="s">
        <v>5</v>
      </c>
      <c r="M1263" s="92" t="s">
        <v>10166</v>
      </c>
      <c r="N1263" s="92" t="s">
        <v>701</v>
      </c>
      <c r="O1263" s="92" t="s">
        <v>691</v>
      </c>
      <c r="P1263" s="92" t="s">
        <v>153</v>
      </c>
      <c r="Q1263" s="92" t="s">
        <v>10167</v>
      </c>
      <c r="R1263" s="92" t="s">
        <v>138</v>
      </c>
      <c r="S1263" s="92" t="s">
        <v>10168</v>
      </c>
      <c r="T1263" s="90" t="s">
        <v>41</v>
      </c>
      <c r="U1263" s="90" t="str">
        <f>VLOOKUP(I1263,'[1]Removal Report'!$G$2:$I$1306,2,0)</f>
        <v>27-Jan-2026</v>
      </c>
      <c r="V1263" s="90" t="str">
        <f>VLOOKUP(I1263,'[1]Removal Report'!$G$2:$I$1306,3,0)</f>
        <v>ALIZA.WALEED</v>
      </c>
    </row>
    <row r="1264" spans="1:22">
      <c r="A1264" s="92" t="s">
        <v>10169</v>
      </c>
      <c r="B1264" s="92" t="s">
        <v>38</v>
      </c>
      <c r="C1264" s="92" t="s">
        <v>10170</v>
      </c>
      <c r="D1264" s="92" t="s">
        <v>855</v>
      </c>
      <c r="E1264" s="92" t="s">
        <v>10171</v>
      </c>
      <c r="F1264" s="92" t="s">
        <v>10172</v>
      </c>
      <c r="G1264" s="92" t="s">
        <v>10</v>
      </c>
      <c r="H1264" s="92" t="s">
        <v>10173</v>
      </c>
      <c r="I1264" s="92" t="s">
        <v>10174</v>
      </c>
      <c r="J1264" s="92"/>
      <c r="K1264" s="92" t="s">
        <v>10172</v>
      </c>
      <c r="L1264" s="92" t="s">
        <v>12</v>
      </c>
      <c r="M1264" s="92" t="s">
        <v>10175</v>
      </c>
      <c r="N1264" s="92" t="s">
        <v>862</v>
      </c>
      <c r="O1264" s="92" t="s">
        <v>813</v>
      </c>
      <c r="P1264" s="92" t="s">
        <v>153</v>
      </c>
      <c r="Q1264" s="92" t="s">
        <v>10176</v>
      </c>
      <c r="R1264" s="92" t="s">
        <v>138</v>
      </c>
      <c r="S1264" s="92" t="s">
        <v>10177</v>
      </c>
      <c r="T1264" s="90" t="s">
        <v>41</v>
      </c>
      <c r="U1264" s="90" t="str">
        <f>VLOOKUP(I1264,'[1]Removal Report'!$G$2:$I$1306,2,0)</f>
        <v>23-Jan-2026</v>
      </c>
      <c r="V1264" s="90" t="str">
        <f>VLOOKUP(I1264,'[1]Removal Report'!$G$2:$I$1306,3,0)</f>
        <v>ALIZA.WALEED</v>
      </c>
    </row>
    <row r="1265" spans="1:22">
      <c r="A1265" s="92" t="s">
        <v>10178</v>
      </c>
      <c r="B1265" s="92" t="s">
        <v>38</v>
      </c>
      <c r="C1265" s="92" t="s">
        <v>10179</v>
      </c>
      <c r="D1265" s="92" t="s">
        <v>682</v>
      </c>
      <c r="E1265" s="92" t="s">
        <v>10180</v>
      </c>
      <c r="F1265" s="92" t="s">
        <v>3398</v>
      </c>
      <c r="G1265" s="92" t="s">
        <v>10</v>
      </c>
      <c r="H1265" s="92" t="s">
        <v>10181</v>
      </c>
      <c r="I1265" s="92" t="s">
        <v>10182</v>
      </c>
      <c r="J1265" s="92"/>
      <c r="K1265" s="92" t="s">
        <v>662</v>
      </c>
      <c r="L1265" s="92" t="s">
        <v>12</v>
      </c>
      <c r="M1265" s="92" t="s">
        <v>10183</v>
      </c>
      <c r="N1265" s="92" t="s">
        <v>2407</v>
      </c>
      <c r="O1265" s="92" t="s">
        <v>2408</v>
      </c>
      <c r="P1265" s="92" t="s">
        <v>153</v>
      </c>
      <c r="Q1265" s="92" t="s">
        <v>10184</v>
      </c>
      <c r="R1265" s="92" t="s">
        <v>138</v>
      </c>
      <c r="S1265" s="92" t="s">
        <v>10185</v>
      </c>
      <c r="T1265" s="90" t="s">
        <v>41</v>
      </c>
      <c r="U1265" s="90" t="str">
        <f>VLOOKUP(I1265,'[1]Removal Report'!$G$2:$I$1306,2,0)</f>
        <v>29-Jan-2026</v>
      </c>
      <c r="V1265" s="90" t="str">
        <f>VLOOKUP(I1265,'[1]Removal Report'!$G$2:$I$1306,3,0)</f>
        <v>ALIZA.WALEED</v>
      </c>
    </row>
    <row r="1266" spans="1:22">
      <c r="A1266" s="92" t="s">
        <v>10186</v>
      </c>
      <c r="B1266" s="92" t="s">
        <v>38</v>
      </c>
      <c r="C1266" s="92" t="s">
        <v>10187</v>
      </c>
      <c r="D1266" s="92" t="s">
        <v>682</v>
      </c>
      <c r="E1266" s="92" t="s">
        <v>10188</v>
      </c>
      <c r="F1266" s="92" t="s">
        <v>10189</v>
      </c>
      <c r="G1266" s="92" t="s">
        <v>18</v>
      </c>
      <c r="H1266" s="92" t="s">
        <v>10190</v>
      </c>
      <c r="I1266" s="92" t="s">
        <v>10191</v>
      </c>
      <c r="J1266" s="92"/>
      <c r="K1266" s="92" t="s">
        <v>662</v>
      </c>
      <c r="L1266" s="92" t="s">
        <v>12</v>
      </c>
      <c r="M1266" s="92" t="s">
        <v>10192</v>
      </c>
      <c r="N1266" s="92" t="s">
        <v>803</v>
      </c>
      <c r="O1266" s="92" t="s">
        <v>666</v>
      </c>
      <c r="P1266" s="92" t="s">
        <v>157</v>
      </c>
      <c r="Q1266" s="92" t="s">
        <v>10193</v>
      </c>
      <c r="R1266" s="92" t="s">
        <v>138</v>
      </c>
      <c r="S1266" s="92" t="s">
        <v>10194</v>
      </c>
      <c r="T1266" s="90" t="s">
        <v>41</v>
      </c>
      <c r="U1266" s="90" t="str">
        <f>VLOOKUP(I1266,'[1]Removal Report'!$G$2:$I$1306,2,0)</f>
        <v>26-Jan-2026</v>
      </c>
      <c r="V1266" s="90" t="str">
        <f>VLOOKUP(I1266,'[1]Removal Report'!$G$2:$I$1306,3,0)</f>
        <v>ALIZA.WALEED</v>
      </c>
    </row>
    <row r="1267" spans="1:22">
      <c r="A1267" s="92" t="s">
        <v>10195</v>
      </c>
      <c r="B1267" s="92" t="s">
        <v>38</v>
      </c>
      <c r="C1267" s="92" t="s">
        <v>10196</v>
      </c>
      <c r="D1267" s="92" t="s">
        <v>682</v>
      </c>
      <c r="E1267" s="92" t="s">
        <v>10197</v>
      </c>
      <c r="F1267" s="92" t="s">
        <v>4371</v>
      </c>
      <c r="G1267" s="92" t="s">
        <v>7</v>
      </c>
      <c r="H1267" s="92" t="s">
        <v>10198</v>
      </c>
      <c r="I1267" s="92" t="s">
        <v>10199</v>
      </c>
      <c r="J1267" s="92"/>
      <c r="K1267" s="92" t="s">
        <v>4371</v>
      </c>
      <c r="L1267" s="92" t="s">
        <v>12</v>
      </c>
      <c r="M1267" s="92" t="s">
        <v>2124</v>
      </c>
      <c r="N1267" s="92" t="s">
        <v>881</v>
      </c>
      <c r="O1267" s="92" t="s">
        <v>813</v>
      </c>
      <c r="P1267" s="92" t="s">
        <v>153</v>
      </c>
      <c r="Q1267" s="92" t="s">
        <v>10200</v>
      </c>
      <c r="R1267" s="92" t="s">
        <v>138</v>
      </c>
      <c r="S1267" s="92" t="s">
        <v>10201</v>
      </c>
      <c r="T1267" s="90" t="s">
        <v>41</v>
      </c>
      <c r="U1267" s="90" t="str">
        <f>VLOOKUP(I1267,'[1]Removal Report'!$G$2:$I$1306,2,0)</f>
        <v>24-Jan-2026</v>
      </c>
      <c r="V1267" s="90" t="str">
        <f>VLOOKUP(I1267,'[1]Removal Report'!$G$2:$I$1306,3,0)</f>
        <v>ALIZA.WALEED</v>
      </c>
    </row>
    <row r="1268" spans="1:22">
      <c r="A1268" s="92" t="s">
        <v>10202</v>
      </c>
      <c r="B1268" s="92" t="s">
        <v>38</v>
      </c>
      <c r="C1268" s="92" t="s">
        <v>10203</v>
      </c>
      <c r="D1268" s="92" t="s">
        <v>767</v>
      </c>
      <c r="E1268" s="92" t="s">
        <v>10204</v>
      </c>
      <c r="F1268" s="92" t="s">
        <v>2485</v>
      </c>
      <c r="G1268" s="92" t="s">
        <v>10</v>
      </c>
      <c r="H1268" s="92" t="s">
        <v>10205</v>
      </c>
      <c r="I1268" s="92" t="s">
        <v>10206</v>
      </c>
      <c r="J1268" s="92" t="s">
        <v>197</v>
      </c>
      <c r="K1268" s="92" t="s">
        <v>662</v>
      </c>
      <c r="L1268" s="92" t="s">
        <v>5</v>
      </c>
      <c r="M1268" s="92" t="s">
        <v>2488</v>
      </c>
      <c r="N1268" s="92" t="s">
        <v>1887</v>
      </c>
      <c r="O1268" s="92" t="s">
        <v>733</v>
      </c>
      <c r="P1268" s="92" t="s">
        <v>153</v>
      </c>
      <c r="Q1268" s="92" t="s">
        <v>10207</v>
      </c>
      <c r="R1268" s="92" t="s">
        <v>138</v>
      </c>
      <c r="S1268" s="92" t="s">
        <v>10208</v>
      </c>
      <c r="T1268" s="90" t="s">
        <v>41</v>
      </c>
      <c r="U1268" s="90" t="str">
        <f>VLOOKUP(I1268,'[1]Removal Report'!$G$2:$I$1306,2,0)</f>
        <v>28-Jan-2026</v>
      </c>
      <c r="V1268" s="90" t="str">
        <f>VLOOKUP(I1268,'[1]Removal Report'!$G$2:$I$1306,3,0)</f>
        <v>ALIZA.WALEED</v>
      </c>
    </row>
    <row r="1269" spans="1:22">
      <c r="A1269" s="92" t="s">
        <v>10209</v>
      </c>
      <c r="B1269" s="92" t="s">
        <v>38</v>
      </c>
      <c r="C1269" s="92" t="s">
        <v>10210</v>
      </c>
      <c r="D1269" s="92" t="s">
        <v>659</v>
      </c>
      <c r="E1269" s="92" t="s">
        <v>10211</v>
      </c>
      <c r="F1269" s="92" t="s">
        <v>10212</v>
      </c>
      <c r="G1269" s="92" t="s">
        <v>4</v>
      </c>
      <c r="H1269" s="92" t="s">
        <v>10213</v>
      </c>
      <c r="I1269" s="92" t="s">
        <v>10214</v>
      </c>
      <c r="J1269" s="92" t="s">
        <v>167</v>
      </c>
      <c r="K1269" s="92" t="s">
        <v>662</v>
      </c>
      <c r="L1269" s="92" t="s">
        <v>5</v>
      </c>
      <c r="M1269" s="92" t="s">
        <v>10215</v>
      </c>
      <c r="N1269" s="92" t="s">
        <v>1176</v>
      </c>
      <c r="O1269" s="92" t="s">
        <v>733</v>
      </c>
      <c r="P1269" s="92" t="s">
        <v>153</v>
      </c>
      <c r="Q1269" s="92" t="s">
        <v>10216</v>
      </c>
      <c r="R1269" s="92" t="s">
        <v>138</v>
      </c>
      <c r="S1269" s="92" t="s">
        <v>10217</v>
      </c>
      <c r="T1269" s="90" t="s">
        <v>41</v>
      </c>
      <c r="U1269" s="90" t="str">
        <f>VLOOKUP(I1269,'[1]Removal Report'!$G$2:$I$1306,2,0)</f>
        <v>28-Jan-2026</v>
      </c>
      <c r="V1269" s="90" t="str">
        <f>VLOOKUP(I1269,'[1]Removal Report'!$G$2:$I$1306,3,0)</f>
        <v>ALIZA.WALEED</v>
      </c>
    </row>
    <row r="1270" spans="1:22">
      <c r="A1270" s="92" t="s">
        <v>10218</v>
      </c>
      <c r="B1270" s="92" t="s">
        <v>38</v>
      </c>
      <c r="C1270" s="92" t="s">
        <v>10219</v>
      </c>
      <c r="D1270" s="92" t="s">
        <v>671</v>
      </c>
      <c r="E1270" s="92" t="s">
        <v>10220</v>
      </c>
      <c r="F1270" s="92" t="s">
        <v>10221</v>
      </c>
      <c r="G1270" s="92" t="s">
        <v>10</v>
      </c>
      <c r="H1270" s="92" t="s">
        <v>10222</v>
      </c>
      <c r="I1270" s="92" t="s">
        <v>10220</v>
      </c>
      <c r="J1270" s="92"/>
      <c r="K1270" s="92" t="s">
        <v>10221</v>
      </c>
      <c r="L1270" s="92" t="s">
        <v>12</v>
      </c>
      <c r="M1270" s="92" t="s">
        <v>10223</v>
      </c>
      <c r="N1270" s="92" t="s">
        <v>2647</v>
      </c>
      <c r="O1270" s="92" t="s">
        <v>666</v>
      </c>
      <c r="P1270" s="92" t="s">
        <v>153</v>
      </c>
      <c r="Q1270" s="92" t="s">
        <v>10224</v>
      </c>
      <c r="R1270" s="92" t="s">
        <v>138</v>
      </c>
      <c r="S1270" s="92" t="s">
        <v>10225</v>
      </c>
      <c r="T1270" s="90" t="s">
        <v>41</v>
      </c>
      <c r="U1270" s="90" t="str">
        <f>VLOOKUP(I1270,'[1]Removal Report'!$G$2:$I$1306,2,0)</f>
        <v>13-Jan-2026</v>
      </c>
      <c r="V1270" s="90" t="str">
        <f>VLOOKUP(I1270,'[1]Removal Report'!$G$2:$I$1306,3,0)</f>
        <v>ALIZA.WALEED</v>
      </c>
    </row>
    <row r="1271" spans="1:22">
      <c r="A1271" s="92" t="s">
        <v>10226</v>
      </c>
      <c r="B1271" s="92" t="s">
        <v>38</v>
      </c>
      <c r="C1271" s="92" t="s">
        <v>10227</v>
      </c>
      <c r="D1271" s="92" t="s">
        <v>682</v>
      </c>
      <c r="E1271" s="92" t="s">
        <v>10228</v>
      </c>
      <c r="F1271" s="92" t="s">
        <v>10229</v>
      </c>
      <c r="G1271" s="92" t="s">
        <v>18</v>
      </c>
      <c r="H1271" s="92" t="s">
        <v>10230</v>
      </c>
      <c r="I1271" s="92" t="s">
        <v>10231</v>
      </c>
      <c r="J1271" s="92" t="s">
        <v>155</v>
      </c>
      <c r="K1271" s="92" t="s">
        <v>10229</v>
      </c>
      <c r="L1271" s="92" t="s">
        <v>5</v>
      </c>
      <c r="M1271" s="92" t="s">
        <v>10232</v>
      </c>
      <c r="N1271" s="92" t="s">
        <v>1492</v>
      </c>
      <c r="O1271" s="92" t="s">
        <v>666</v>
      </c>
      <c r="P1271" s="92" t="s">
        <v>153</v>
      </c>
      <c r="Q1271" s="92" t="s">
        <v>10233</v>
      </c>
      <c r="R1271" s="92" t="s">
        <v>138</v>
      </c>
      <c r="S1271" s="92" t="s">
        <v>10234</v>
      </c>
      <c r="T1271" s="90" t="s">
        <v>41</v>
      </c>
      <c r="U1271" s="90" t="str">
        <f>VLOOKUP(I1271,'[1]Removal Report'!$G$2:$I$1306,2,0)</f>
        <v>20-Jan-2026</v>
      </c>
      <c r="V1271" s="90" t="str">
        <f>VLOOKUP(I1271,'[1]Removal Report'!$G$2:$I$1306,3,0)</f>
        <v>ALIZA.WALEED</v>
      </c>
    </row>
    <row r="1272" spans="1:22">
      <c r="A1272" s="92" t="s">
        <v>10235</v>
      </c>
      <c r="B1272" s="92" t="s">
        <v>38</v>
      </c>
      <c r="C1272" s="92" t="s">
        <v>10236</v>
      </c>
      <c r="D1272" s="92" t="s">
        <v>682</v>
      </c>
      <c r="E1272" s="92" t="s">
        <v>10237</v>
      </c>
      <c r="F1272" s="92" t="s">
        <v>10238</v>
      </c>
      <c r="G1272" s="92" t="s">
        <v>10</v>
      </c>
      <c r="H1272" s="92" t="s">
        <v>10239</v>
      </c>
      <c r="I1272" s="92" t="s">
        <v>10240</v>
      </c>
      <c r="J1272" s="92" t="s">
        <v>156</v>
      </c>
      <c r="K1272" s="92" t="s">
        <v>662</v>
      </c>
      <c r="L1272" s="92" t="s">
        <v>5</v>
      </c>
      <c r="M1272" s="92" t="s">
        <v>10241</v>
      </c>
      <c r="N1272" s="92" t="s">
        <v>690</v>
      </c>
      <c r="O1272" s="92" t="s">
        <v>691</v>
      </c>
      <c r="P1272" s="92" t="s">
        <v>153</v>
      </c>
      <c r="Q1272" s="92" t="s">
        <v>10242</v>
      </c>
      <c r="R1272" s="92" t="s">
        <v>138</v>
      </c>
      <c r="S1272" s="92" t="s">
        <v>10243</v>
      </c>
      <c r="T1272" s="90" t="s">
        <v>41</v>
      </c>
      <c r="U1272" s="90" t="str">
        <f>VLOOKUP(I1272,'[1]Removal Report'!$G$2:$I$1306,2,0)</f>
        <v>19-Jan-2026</v>
      </c>
      <c r="V1272" s="90" t="str">
        <f>VLOOKUP(I1272,'[1]Removal Report'!$G$2:$I$1306,3,0)</f>
        <v>ALIZA.WALEED</v>
      </c>
    </row>
    <row r="1273" spans="1:22">
      <c r="A1273" s="92" t="s">
        <v>10244</v>
      </c>
      <c r="B1273" s="92" t="s">
        <v>38</v>
      </c>
      <c r="C1273" s="92" t="s">
        <v>10245</v>
      </c>
      <c r="D1273" s="92" t="s">
        <v>671</v>
      </c>
      <c r="E1273" s="92" t="s">
        <v>10246</v>
      </c>
      <c r="F1273" s="92" t="s">
        <v>10247</v>
      </c>
      <c r="G1273" s="92" t="s">
        <v>10</v>
      </c>
      <c r="H1273" s="92" t="s">
        <v>10248</v>
      </c>
      <c r="I1273" s="92" t="s">
        <v>10249</v>
      </c>
      <c r="J1273" s="92" t="s">
        <v>155</v>
      </c>
      <c r="K1273" s="92" t="s">
        <v>10247</v>
      </c>
      <c r="L1273" s="92" t="s">
        <v>5</v>
      </c>
      <c r="M1273" s="92" t="s">
        <v>10250</v>
      </c>
      <c r="N1273" s="92" t="s">
        <v>723</v>
      </c>
      <c r="O1273" s="92" t="s">
        <v>666</v>
      </c>
      <c r="P1273" s="92" t="s">
        <v>153</v>
      </c>
      <c r="Q1273" s="92" t="s">
        <v>10251</v>
      </c>
      <c r="R1273" s="92" t="s">
        <v>138</v>
      </c>
      <c r="S1273" s="92" t="s">
        <v>10252</v>
      </c>
      <c r="T1273" s="90" t="s">
        <v>41</v>
      </c>
      <c r="U1273" s="90" t="str">
        <f>VLOOKUP(I1273,'[1]Removal Report'!$G$2:$I$1306,2,0)</f>
        <v>13-Jan-2026</v>
      </c>
      <c r="V1273" s="90" t="str">
        <f>VLOOKUP(I1273,'[1]Removal Report'!$G$2:$I$1306,3,0)</f>
        <v>ALIZA.WALEED</v>
      </c>
    </row>
    <row r="1274" spans="1:22">
      <c r="A1274" s="92" t="s">
        <v>10253</v>
      </c>
      <c r="B1274" s="92" t="s">
        <v>38</v>
      </c>
      <c r="C1274" s="92" t="s">
        <v>10254</v>
      </c>
      <c r="D1274" s="92" t="s">
        <v>682</v>
      </c>
      <c r="E1274" s="92" t="s">
        <v>10255</v>
      </c>
      <c r="F1274" s="92" t="s">
        <v>10256</v>
      </c>
      <c r="G1274" s="92" t="s">
        <v>10</v>
      </c>
      <c r="H1274" s="92" t="s">
        <v>10257</v>
      </c>
      <c r="I1274" s="92" t="s">
        <v>10258</v>
      </c>
      <c r="J1274" s="92"/>
      <c r="K1274" s="92" t="s">
        <v>10256</v>
      </c>
      <c r="L1274" s="92" t="s">
        <v>12</v>
      </c>
      <c r="M1274" s="92" t="s">
        <v>10259</v>
      </c>
      <c r="N1274" s="92" t="s">
        <v>1984</v>
      </c>
      <c r="O1274" s="92" t="s">
        <v>666</v>
      </c>
      <c r="P1274" s="92" t="s">
        <v>153</v>
      </c>
      <c r="Q1274" s="92" t="s">
        <v>10260</v>
      </c>
      <c r="R1274" s="92" t="s">
        <v>138</v>
      </c>
      <c r="S1274" s="92" t="s">
        <v>10261</v>
      </c>
      <c r="T1274" s="90" t="s">
        <v>41</v>
      </c>
      <c r="U1274" s="90" t="str">
        <f>VLOOKUP(I1274,'[1]Removal Report'!$G$2:$I$1306,2,0)</f>
        <v>7-Jan-2026</v>
      </c>
      <c r="V1274" s="90" t="str">
        <f>VLOOKUP(I1274,'[1]Removal Report'!$G$2:$I$1306,3,0)</f>
        <v>ALIZA.WALEED</v>
      </c>
    </row>
    <row r="1275" spans="1:22">
      <c r="A1275" s="92" t="s">
        <v>10262</v>
      </c>
      <c r="B1275" s="92" t="s">
        <v>38</v>
      </c>
      <c r="C1275" s="92" t="s">
        <v>10263</v>
      </c>
      <c r="D1275" s="92" t="s">
        <v>682</v>
      </c>
      <c r="E1275" s="92" t="s">
        <v>10264</v>
      </c>
      <c r="F1275" s="92" t="s">
        <v>10265</v>
      </c>
      <c r="G1275" s="92" t="s">
        <v>18</v>
      </c>
      <c r="H1275" s="92" t="s">
        <v>10266</v>
      </c>
      <c r="I1275" s="92" t="s">
        <v>10267</v>
      </c>
      <c r="J1275" s="92" t="s">
        <v>154</v>
      </c>
      <c r="K1275" s="92" t="s">
        <v>10265</v>
      </c>
      <c r="L1275" s="92" t="s">
        <v>5</v>
      </c>
      <c r="M1275" s="92" t="s">
        <v>10268</v>
      </c>
      <c r="N1275" s="92" t="s">
        <v>2077</v>
      </c>
      <c r="O1275" s="92" t="s">
        <v>666</v>
      </c>
      <c r="P1275" s="92" t="s">
        <v>153</v>
      </c>
      <c r="Q1275" s="92" t="s">
        <v>10269</v>
      </c>
      <c r="R1275" s="92" t="s">
        <v>138</v>
      </c>
      <c r="S1275" s="92" t="s">
        <v>10270</v>
      </c>
      <c r="T1275" s="90" t="s">
        <v>41</v>
      </c>
      <c r="U1275" s="90" t="str">
        <f>VLOOKUP(I1275,'[1]Removal Report'!$G$2:$I$1306,2,0)</f>
        <v>13-Jan-2026</v>
      </c>
      <c r="V1275" s="90" t="str">
        <f>VLOOKUP(I1275,'[1]Removal Report'!$G$2:$I$1306,3,0)</f>
        <v>ALIZA.WALEED</v>
      </c>
    </row>
    <row r="1276" spans="1:22">
      <c r="A1276" s="92" t="s">
        <v>10271</v>
      </c>
      <c r="B1276" s="92" t="s">
        <v>38</v>
      </c>
      <c r="C1276" s="92" t="s">
        <v>10272</v>
      </c>
      <c r="D1276" s="92" t="s">
        <v>659</v>
      </c>
      <c r="E1276" s="92" t="s">
        <v>10273</v>
      </c>
      <c r="F1276" s="92" t="s">
        <v>10274</v>
      </c>
      <c r="G1276" s="92" t="s">
        <v>18</v>
      </c>
      <c r="H1276" s="92" t="s">
        <v>10275</v>
      </c>
      <c r="I1276" s="92" t="s">
        <v>10276</v>
      </c>
      <c r="J1276" s="92" t="s">
        <v>181</v>
      </c>
      <c r="K1276" s="92" t="s">
        <v>10274</v>
      </c>
      <c r="L1276" s="92" t="s">
        <v>8</v>
      </c>
      <c r="M1276" s="92" t="s">
        <v>10277</v>
      </c>
      <c r="N1276" s="92" t="s">
        <v>1492</v>
      </c>
      <c r="O1276" s="92" t="s">
        <v>666</v>
      </c>
      <c r="P1276" s="92" t="s">
        <v>153</v>
      </c>
      <c r="Q1276" s="92" t="s">
        <v>10278</v>
      </c>
      <c r="R1276" s="92" t="s">
        <v>138</v>
      </c>
      <c r="S1276" s="92" t="s">
        <v>10279</v>
      </c>
      <c r="T1276" s="90" t="s">
        <v>41</v>
      </c>
      <c r="U1276" s="90" t="str">
        <f>VLOOKUP(I1276,'[1]Removal Report'!$G$2:$I$1306,2,0)</f>
        <v>20-Jan-2026</v>
      </c>
      <c r="V1276" s="90" t="str">
        <f>VLOOKUP(I1276,'[1]Removal Report'!$G$2:$I$1306,3,0)</f>
        <v>ALIZA.WALEED</v>
      </c>
    </row>
    <row r="1277" spans="1:22">
      <c r="A1277" s="92" t="s">
        <v>10280</v>
      </c>
      <c r="B1277" s="92" t="s">
        <v>38</v>
      </c>
      <c r="C1277" s="92" t="s">
        <v>10281</v>
      </c>
      <c r="D1277" s="92" t="s">
        <v>671</v>
      </c>
      <c r="E1277" s="92" t="s">
        <v>10282</v>
      </c>
      <c r="F1277" s="92" t="s">
        <v>10283</v>
      </c>
      <c r="G1277" s="92" t="s">
        <v>32</v>
      </c>
      <c r="H1277" s="92" t="s">
        <v>10284</v>
      </c>
      <c r="I1277" s="92" t="s">
        <v>10285</v>
      </c>
      <c r="J1277" s="92" t="s">
        <v>167</v>
      </c>
      <c r="K1277" s="92" t="s">
        <v>10283</v>
      </c>
      <c r="L1277" s="92" t="s">
        <v>5</v>
      </c>
      <c r="M1277" s="92" t="s">
        <v>10286</v>
      </c>
      <c r="N1277" s="92" t="s">
        <v>1223</v>
      </c>
      <c r="O1277" s="92" t="s">
        <v>666</v>
      </c>
      <c r="P1277" s="92" t="s">
        <v>153</v>
      </c>
      <c r="Q1277" s="92" t="s">
        <v>10287</v>
      </c>
      <c r="R1277" s="92" t="s">
        <v>138</v>
      </c>
      <c r="S1277" s="92" t="s">
        <v>10288</v>
      </c>
      <c r="T1277" s="90" t="s">
        <v>41</v>
      </c>
      <c r="U1277" s="90" t="str">
        <f>VLOOKUP(I1277,'[1]Removal Report'!$G$2:$I$1306,2,0)</f>
        <v>19-Jan-2026</v>
      </c>
      <c r="V1277" s="90" t="str">
        <f>VLOOKUP(I1277,'[1]Removal Report'!$G$2:$I$1306,3,0)</f>
        <v>ALIZA.WALEED</v>
      </c>
    </row>
    <row r="1278" spans="1:22">
      <c r="A1278" s="92" t="s">
        <v>10289</v>
      </c>
      <c r="B1278" s="92" t="s">
        <v>38</v>
      </c>
      <c r="C1278" s="92" t="s">
        <v>10290</v>
      </c>
      <c r="D1278" s="92" t="s">
        <v>659</v>
      </c>
      <c r="E1278" s="92" t="s">
        <v>10291</v>
      </c>
      <c r="F1278" s="92" t="s">
        <v>2461</v>
      </c>
      <c r="G1278" s="92" t="s">
        <v>18</v>
      </c>
      <c r="H1278" s="92" t="s">
        <v>10292</v>
      </c>
      <c r="I1278" s="92" t="s">
        <v>10293</v>
      </c>
      <c r="J1278" s="92"/>
      <c r="K1278" s="92" t="s">
        <v>2461</v>
      </c>
      <c r="L1278" s="92" t="s">
        <v>12</v>
      </c>
      <c r="M1278" s="92" t="s">
        <v>1813</v>
      </c>
      <c r="N1278" s="92" t="s">
        <v>793</v>
      </c>
      <c r="O1278" s="92" t="s">
        <v>794</v>
      </c>
      <c r="P1278" s="92" t="s">
        <v>153</v>
      </c>
      <c r="Q1278" s="92" t="s">
        <v>5980</v>
      </c>
      <c r="R1278" s="92" t="s">
        <v>138</v>
      </c>
      <c r="S1278" s="92" t="s">
        <v>10294</v>
      </c>
      <c r="T1278" s="90" t="s">
        <v>41</v>
      </c>
      <c r="U1278" s="90" t="str">
        <f>VLOOKUP(I1278,'[1]Removal Report'!$G$2:$I$1306,2,0)</f>
        <v>5-Jan-2026</v>
      </c>
      <c r="V1278" s="90" t="str">
        <f>VLOOKUP(I1278,'[1]Removal Report'!$G$2:$I$1306,3,0)</f>
        <v>ALIZA.WALEED</v>
      </c>
    </row>
    <row r="1279" spans="1:22">
      <c r="A1279" s="92" t="s">
        <v>10295</v>
      </c>
      <c r="B1279" s="92" t="s">
        <v>38</v>
      </c>
      <c r="C1279" s="92" t="s">
        <v>10296</v>
      </c>
      <c r="D1279" s="92" t="s">
        <v>659</v>
      </c>
      <c r="E1279" s="92" t="s">
        <v>586</v>
      </c>
      <c r="F1279" s="92" t="s">
        <v>239</v>
      </c>
      <c r="G1279" s="92" t="s">
        <v>27</v>
      </c>
      <c r="H1279" s="92" t="s">
        <v>10297</v>
      </c>
      <c r="I1279" s="92" t="s">
        <v>10298</v>
      </c>
      <c r="J1279" s="92"/>
      <c r="K1279" s="92" t="s">
        <v>662</v>
      </c>
      <c r="L1279" s="92" t="s">
        <v>12</v>
      </c>
      <c r="M1279" s="92" t="s">
        <v>7260</v>
      </c>
      <c r="N1279" s="92" t="s">
        <v>665</v>
      </c>
      <c r="O1279" s="92" t="s">
        <v>666</v>
      </c>
      <c r="P1279" s="92" t="s">
        <v>153</v>
      </c>
      <c r="Q1279" s="92" t="s">
        <v>10299</v>
      </c>
      <c r="R1279" s="92" t="s">
        <v>138</v>
      </c>
      <c r="S1279" s="92" t="s">
        <v>10300</v>
      </c>
      <c r="T1279" s="90" t="s">
        <v>41</v>
      </c>
      <c r="U1279" s="90" t="str">
        <f>VLOOKUP(I1279,'[1]Removal Report'!$G$2:$I$1306,2,0)</f>
        <v>8-Jan-2026</v>
      </c>
      <c r="V1279" s="90" t="str">
        <f>VLOOKUP(I1279,'[1]Removal Report'!$G$2:$I$1306,3,0)</f>
        <v>ALIZA.WALEED</v>
      </c>
    </row>
    <row r="1280" spans="1:22">
      <c r="A1280" s="92" t="s">
        <v>10301</v>
      </c>
      <c r="B1280" s="92" t="s">
        <v>38</v>
      </c>
      <c r="C1280" s="92" t="s">
        <v>10302</v>
      </c>
      <c r="D1280" s="92" t="s">
        <v>682</v>
      </c>
      <c r="E1280" s="92" t="s">
        <v>10303</v>
      </c>
      <c r="F1280" s="92" t="s">
        <v>10304</v>
      </c>
      <c r="G1280" s="92" t="s">
        <v>18</v>
      </c>
      <c r="H1280" s="92" t="s">
        <v>10305</v>
      </c>
      <c r="I1280" s="92" t="s">
        <v>10306</v>
      </c>
      <c r="J1280" s="92" t="s">
        <v>167</v>
      </c>
      <c r="K1280" s="92" t="s">
        <v>10304</v>
      </c>
      <c r="L1280" s="92" t="s">
        <v>5</v>
      </c>
      <c r="M1280" s="92" t="s">
        <v>10307</v>
      </c>
      <c r="N1280" s="92" t="s">
        <v>823</v>
      </c>
      <c r="O1280" s="92" t="s">
        <v>764</v>
      </c>
      <c r="P1280" s="92" t="s">
        <v>153</v>
      </c>
      <c r="Q1280" s="92" t="s">
        <v>10308</v>
      </c>
      <c r="R1280" s="92" t="s">
        <v>138</v>
      </c>
      <c r="S1280" s="92" t="s">
        <v>10309</v>
      </c>
      <c r="T1280" s="90" t="s">
        <v>41</v>
      </c>
      <c r="U1280" s="90" t="str">
        <f>VLOOKUP(I1280,'[1]Removal Report'!$G$2:$I$1306,2,0)</f>
        <v>27-Jan-2026</v>
      </c>
      <c r="V1280" s="90" t="str">
        <f>VLOOKUP(I1280,'[1]Removal Report'!$G$2:$I$1306,3,0)</f>
        <v>ALIZA.WALEED</v>
      </c>
    </row>
    <row r="1281" spans="1:22">
      <c r="A1281" s="92" t="s">
        <v>10310</v>
      </c>
      <c r="B1281" s="92" t="s">
        <v>38</v>
      </c>
      <c r="C1281" s="92" t="s">
        <v>10311</v>
      </c>
      <c r="D1281" s="92" t="s">
        <v>682</v>
      </c>
      <c r="E1281" s="92" t="s">
        <v>10312</v>
      </c>
      <c r="F1281" s="92" t="s">
        <v>2830</v>
      </c>
      <c r="G1281" s="92" t="s">
        <v>10</v>
      </c>
      <c r="H1281" s="92" t="s">
        <v>10313</v>
      </c>
      <c r="I1281" s="92" t="s">
        <v>10314</v>
      </c>
      <c r="J1281" s="92"/>
      <c r="K1281" s="92" t="s">
        <v>2830</v>
      </c>
      <c r="L1281" s="92" t="s">
        <v>12</v>
      </c>
      <c r="M1281" s="92" t="s">
        <v>10315</v>
      </c>
      <c r="N1281" s="92" t="s">
        <v>3268</v>
      </c>
      <c r="O1281" s="92" t="s">
        <v>764</v>
      </c>
      <c r="P1281" s="92" t="s">
        <v>153</v>
      </c>
      <c r="Q1281" s="92" t="s">
        <v>10316</v>
      </c>
      <c r="R1281" s="92" t="s">
        <v>138</v>
      </c>
      <c r="S1281" s="92" t="s">
        <v>10317</v>
      </c>
      <c r="T1281" s="90" t="s">
        <v>41</v>
      </c>
      <c r="U1281" s="90" t="str">
        <f>VLOOKUP(I1281,'[1]Removal Report'!$G$2:$I$1306,2,0)</f>
        <v>7-Jan-2026</v>
      </c>
      <c r="V1281" s="90" t="str">
        <f>VLOOKUP(I1281,'[1]Removal Report'!$G$2:$I$1306,3,0)</f>
        <v>ALIZA.WALEED</v>
      </c>
    </row>
    <row r="1282" spans="1:22">
      <c r="A1282" s="92" t="s">
        <v>10318</v>
      </c>
      <c r="B1282" s="92" t="s">
        <v>38</v>
      </c>
      <c r="C1282" s="92" t="s">
        <v>10319</v>
      </c>
      <c r="D1282" s="92" t="s">
        <v>682</v>
      </c>
      <c r="E1282" s="92" t="s">
        <v>10320</v>
      </c>
      <c r="F1282" s="92" t="s">
        <v>10321</v>
      </c>
      <c r="G1282" s="92" t="s">
        <v>4</v>
      </c>
      <c r="H1282" s="92" t="s">
        <v>10322</v>
      </c>
      <c r="I1282" s="92" t="s">
        <v>10323</v>
      </c>
      <c r="J1282" s="92"/>
      <c r="K1282" s="92" t="s">
        <v>662</v>
      </c>
      <c r="L1282" s="92" t="s">
        <v>12</v>
      </c>
      <c r="M1282" s="92" t="s">
        <v>10324</v>
      </c>
      <c r="N1282" s="92" t="s">
        <v>2158</v>
      </c>
      <c r="O1282" s="92" t="s">
        <v>691</v>
      </c>
      <c r="P1282" s="92" t="s">
        <v>153</v>
      </c>
      <c r="Q1282" s="92" t="s">
        <v>10325</v>
      </c>
      <c r="R1282" s="92" t="s">
        <v>138</v>
      </c>
      <c r="S1282" s="92" t="s">
        <v>10326</v>
      </c>
      <c r="T1282" s="90" t="s">
        <v>41</v>
      </c>
      <c r="U1282" s="90" t="str">
        <f>VLOOKUP(I1282,'[1]Removal Report'!$G$2:$I$1306,2,0)</f>
        <v>2-Jan-2026</v>
      </c>
      <c r="V1282" s="90" t="str">
        <f>VLOOKUP(I1282,'[1]Removal Report'!$G$2:$I$1306,3,0)</f>
        <v>ALIZA.WALEED</v>
      </c>
    </row>
    <row r="1283" spans="1:22">
      <c r="A1283" s="92" t="s">
        <v>10327</v>
      </c>
      <c r="B1283" s="92" t="s">
        <v>38</v>
      </c>
      <c r="C1283" s="92" t="s">
        <v>10328</v>
      </c>
      <c r="D1283" s="92" t="s">
        <v>855</v>
      </c>
      <c r="E1283" s="92" t="s">
        <v>10329</v>
      </c>
      <c r="F1283" s="92" t="s">
        <v>10330</v>
      </c>
      <c r="G1283" s="92" t="s">
        <v>10</v>
      </c>
      <c r="H1283" s="92" t="s">
        <v>10331</v>
      </c>
      <c r="I1283" s="92" t="s">
        <v>10332</v>
      </c>
      <c r="J1283" s="92" t="s">
        <v>167</v>
      </c>
      <c r="K1283" s="92" t="s">
        <v>662</v>
      </c>
      <c r="L1283" s="92" t="s">
        <v>5</v>
      </c>
      <c r="M1283" s="92" t="s">
        <v>10333</v>
      </c>
      <c r="N1283" s="92" t="s">
        <v>1054</v>
      </c>
      <c r="O1283" s="92" t="s">
        <v>813</v>
      </c>
      <c r="P1283" s="92" t="s">
        <v>153</v>
      </c>
      <c r="Q1283" s="92" t="s">
        <v>10334</v>
      </c>
      <c r="R1283" s="92" t="s">
        <v>138</v>
      </c>
      <c r="S1283" s="92" t="s">
        <v>10335</v>
      </c>
      <c r="T1283" s="90" t="s">
        <v>41</v>
      </c>
      <c r="U1283" s="90" t="str">
        <f>VLOOKUP(I1283,'[1]Removal Report'!$G$2:$I$1306,2,0)</f>
        <v>4-Jan-2026</v>
      </c>
      <c r="V1283" s="90" t="str">
        <f>VLOOKUP(I1283,'[1]Removal Report'!$G$2:$I$1306,3,0)</f>
        <v>ALIZA.WALEED</v>
      </c>
    </row>
    <row r="1284" spans="1:22">
      <c r="A1284" s="92" t="s">
        <v>10336</v>
      </c>
      <c r="B1284" s="92" t="s">
        <v>38</v>
      </c>
      <c r="C1284" s="92" t="s">
        <v>10337</v>
      </c>
      <c r="D1284" s="92" t="s">
        <v>671</v>
      </c>
      <c r="E1284" s="92" t="s">
        <v>10338</v>
      </c>
      <c r="F1284" s="92" t="s">
        <v>479</v>
      </c>
      <c r="G1284" s="92" t="s">
        <v>7</v>
      </c>
      <c r="H1284" s="92" t="s">
        <v>10339</v>
      </c>
      <c r="I1284" s="92" t="s">
        <v>10340</v>
      </c>
      <c r="J1284" s="92" t="s">
        <v>156</v>
      </c>
      <c r="K1284" s="92" t="s">
        <v>662</v>
      </c>
      <c r="L1284" s="92" t="s">
        <v>5</v>
      </c>
      <c r="M1284" s="92" t="s">
        <v>10341</v>
      </c>
      <c r="N1284" s="92" t="s">
        <v>1887</v>
      </c>
      <c r="O1284" s="92" t="s">
        <v>733</v>
      </c>
      <c r="P1284" s="92" t="s">
        <v>153</v>
      </c>
      <c r="Q1284" s="92" t="s">
        <v>10342</v>
      </c>
      <c r="R1284" s="92" t="s">
        <v>138</v>
      </c>
      <c r="S1284" s="92" t="s">
        <v>10343</v>
      </c>
      <c r="T1284" s="90" t="s">
        <v>41</v>
      </c>
      <c r="U1284" s="90" t="str">
        <f>VLOOKUP(I1284,'[1]Removal Report'!$G$2:$I$1306,2,0)</f>
        <v>19-Jan-2026</v>
      </c>
      <c r="V1284" s="90" t="str">
        <f>VLOOKUP(I1284,'[1]Removal Report'!$G$2:$I$1306,3,0)</f>
        <v>ALIZA.WALEED</v>
      </c>
    </row>
    <row r="1285" spans="1:22">
      <c r="A1285" s="92" t="s">
        <v>10344</v>
      </c>
      <c r="B1285" s="92" t="s">
        <v>38</v>
      </c>
      <c r="C1285" s="92" t="s">
        <v>10345</v>
      </c>
      <c r="D1285" s="92" t="s">
        <v>659</v>
      </c>
      <c r="E1285" s="92" t="s">
        <v>10346</v>
      </c>
      <c r="F1285" s="92" t="s">
        <v>10347</v>
      </c>
      <c r="G1285" s="92" t="s">
        <v>4</v>
      </c>
      <c r="H1285" s="92" t="s">
        <v>10348</v>
      </c>
      <c r="I1285" s="92" t="s">
        <v>10349</v>
      </c>
      <c r="J1285" s="92"/>
      <c r="K1285" s="92" t="s">
        <v>10347</v>
      </c>
      <c r="L1285" s="92" t="s">
        <v>12</v>
      </c>
      <c r="M1285" s="92" t="s">
        <v>10350</v>
      </c>
      <c r="N1285" s="92" t="s">
        <v>1232</v>
      </c>
      <c r="O1285" s="92" t="s">
        <v>666</v>
      </c>
      <c r="P1285" s="92" t="s">
        <v>153</v>
      </c>
      <c r="Q1285" s="92" t="s">
        <v>10351</v>
      </c>
      <c r="R1285" s="92" t="s">
        <v>138</v>
      </c>
      <c r="S1285" s="92" t="s">
        <v>10352</v>
      </c>
      <c r="T1285" s="90" t="s">
        <v>41</v>
      </c>
      <c r="U1285" s="90" t="str">
        <f>VLOOKUP(I1285,'[1]Removal Report'!$G$2:$I$1306,2,0)</f>
        <v>23-Jan-2026</v>
      </c>
      <c r="V1285" s="90" t="str">
        <f>VLOOKUP(I1285,'[1]Removal Report'!$G$2:$I$1306,3,0)</f>
        <v>ALIZA.WALEED</v>
      </c>
    </row>
    <row r="1286" spans="1:22">
      <c r="A1286" s="92" t="s">
        <v>10353</v>
      </c>
      <c r="B1286" s="92" t="s">
        <v>38</v>
      </c>
      <c r="C1286" s="92" t="s">
        <v>10354</v>
      </c>
      <c r="D1286" s="92" t="s">
        <v>671</v>
      </c>
      <c r="E1286" s="92" t="s">
        <v>10355</v>
      </c>
      <c r="F1286" s="92" t="s">
        <v>10356</v>
      </c>
      <c r="G1286" s="92" t="s">
        <v>10</v>
      </c>
      <c r="H1286" s="92" t="s">
        <v>10357</v>
      </c>
      <c r="I1286" s="92" t="s">
        <v>10358</v>
      </c>
      <c r="J1286" s="92" t="s">
        <v>155</v>
      </c>
      <c r="K1286" s="92" t="s">
        <v>10356</v>
      </c>
      <c r="L1286" s="92" t="s">
        <v>5</v>
      </c>
      <c r="M1286" s="92" t="s">
        <v>10359</v>
      </c>
      <c r="N1286" s="92" t="s">
        <v>1157</v>
      </c>
      <c r="O1286" s="92" t="s">
        <v>813</v>
      </c>
      <c r="P1286" s="92" t="s">
        <v>153</v>
      </c>
      <c r="Q1286" s="92" t="s">
        <v>10360</v>
      </c>
      <c r="R1286" s="92" t="s">
        <v>138</v>
      </c>
      <c r="S1286" s="92" t="s">
        <v>10361</v>
      </c>
      <c r="T1286" s="90" t="s">
        <v>41</v>
      </c>
      <c r="U1286" s="90" t="str">
        <f>VLOOKUP(I1286,'[1]Removal Report'!$G$2:$I$1306,2,0)</f>
        <v>19-Jan-2026</v>
      </c>
      <c r="V1286" s="90" t="str">
        <f>VLOOKUP(I1286,'[1]Removal Report'!$G$2:$I$1306,3,0)</f>
        <v>ALIZA.WALEED</v>
      </c>
    </row>
    <row r="1287" spans="1:22">
      <c r="A1287" s="92" t="s">
        <v>10362</v>
      </c>
      <c r="B1287" s="92" t="s">
        <v>38</v>
      </c>
      <c r="C1287" s="92" t="s">
        <v>10363</v>
      </c>
      <c r="D1287" s="92" t="s">
        <v>671</v>
      </c>
      <c r="E1287" s="92" t="s">
        <v>10364</v>
      </c>
      <c r="F1287" s="92" t="s">
        <v>10365</v>
      </c>
      <c r="G1287" s="92" t="s">
        <v>10</v>
      </c>
      <c r="H1287" s="92" t="s">
        <v>10366</v>
      </c>
      <c r="I1287" s="92" t="s">
        <v>10367</v>
      </c>
      <c r="J1287" s="92" t="s">
        <v>155</v>
      </c>
      <c r="K1287" s="92" t="s">
        <v>10365</v>
      </c>
      <c r="L1287" s="92" t="s">
        <v>5</v>
      </c>
      <c r="M1287" s="92" t="s">
        <v>10368</v>
      </c>
      <c r="N1287" s="92" t="s">
        <v>1775</v>
      </c>
      <c r="O1287" s="92" t="s">
        <v>1776</v>
      </c>
      <c r="P1287" s="92" t="s">
        <v>153</v>
      </c>
      <c r="Q1287" s="92" t="s">
        <v>10369</v>
      </c>
      <c r="R1287" s="92" t="s">
        <v>138</v>
      </c>
      <c r="S1287" s="92" t="s">
        <v>10370</v>
      </c>
      <c r="T1287" s="90" t="s">
        <v>41</v>
      </c>
      <c r="U1287" s="90" t="str">
        <f>VLOOKUP(I1287,'[1]Removal Report'!$G$2:$I$1306,2,0)</f>
        <v>19-Jan-2026</v>
      </c>
      <c r="V1287" s="90" t="str">
        <f>VLOOKUP(I1287,'[1]Removal Report'!$G$2:$I$1306,3,0)</f>
        <v>ALIZA.WALEED</v>
      </c>
    </row>
    <row r="1288" spans="1:22">
      <c r="A1288" s="92" t="s">
        <v>10371</v>
      </c>
      <c r="B1288" s="92" t="s">
        <v>38</v>
      </c>
      <c r="C1288" s="92" t="s">
        <v>10372</v>
      </c>
      <c r="D1288" s="92" t="s">
        <v>659</v>
      </c>
      <c r="E1288" s="92" t="s">
        <v>10373</v>
      </c>
      <c r="F1288" s="92" t="s">
        <v>2830</v>
      </c>
      <c r="G1288" s="92" t="s">
        <v>10</v>
      </c>
      <c r="H1288" s="92" t="s">
        <v>10374</v>
      </c>
      <c r="I1288" s="92" t="s">
        <v>10375</v>
      </c>
      <c r="J1288" s="92"/>
      <c r="K1288" s="92" t="s">
        <v>2830</v>
      </c>
      <c r="L1288" s="92" t="s">
        <v>12</v>
      </c>
      <c r="M1288" s="92" t="s">
        <v>10376</v>
      </c>
      <c r="N1288" s="92" t="s">
        <v>1362</v>
      </c>
      <c r="O1288" s="92" t="s">
        <v>733</v>
      </c>
      <c r="P1288" s="92" t="s">
        <v>153</v>
      </c>
      <c r="Q1288" s="92" t="s">
        <v>10377</v>
      </c>
      <c r="R1288" s="92" t="s">
        <v>413</v>
      </c>
      <c r="S1288" s="92" t="s">
        <v>10378</v>
      </c>
      <c r="T1288" s="90" t="s">
        <v>41</v>
      </c>
      <c r="U1288" s="90" t="str">
        <f>VLOOKUP(I1288,'[1]Removal Report'!$G$2:$I$1306,2,0)</f>
        <v>6-Jan-2026</v>
      </c>
      <c r="V1288" s="90" t="str">
        <f>VLOOKUP(I1288,'[1]Removal Report'!$G$2:$I$1306,3,0)</f>
        <v>FIZA.SHEIKH</v>
      </c>
    </row>
    <row r="1289" spans="1:22">
      <c r="A1289" s="92" t="s">
        <v>10379</v>
      </c>
      <c r="B1289" s="92" t="s">
        <v>38</v>
      </c>
      <c r="C1289" s="92" t="s">
        <v>10380</v>
      </c>
      <c r="D1289" s="92" t="s">
        <v>682</v>
      </c>
      <c r="E1289" s="92" t="s">
        <v>10381</v>
      </c>
      <c r="F1289" s="92" t="s">
        <v>2830</v>
      </c>
      <c r="G1289" s="92" t="s">
        <v>10</v>
      </c>
      <c r="H1289" s="92" t="s">
        <v>10382</v>
      </c>
      <c r="I1289" s="92" t="s">
        <v>10383</v>
      </c>
      <c r="J1289" s="92"/>
      <c r="K1289" s="92" t="s">
        <v>2830</v>
      </c>
      <c r="L1289" s="92" t="s">
        <v>12</v>
      </c>
      <c r="M1289" s="92" t="s">
        <v>10384</v>
      </c>
      <c r="N1289" s="92" t="s">
        <v>1785</v>
      </c>
      <c r="O1289" s="92" t="s">
        <v>1024</v>
      </c>
      <c r="P1289" s="92" t="s">
        <v>153</v>
      </c>
      <c r="Q1289" s="92" t="s">
        <v>10385</v>
      </c>
      <c r="R1289" s="92" t="s">
        <v>413</v>
      </c>
      <c r="S1289" s="92" t="s">
        <v>10386</v>
      </c>
      <c r="T1289" s="90" t="s">
        <v>41</v>
      </c>
      <c r="U1289" s="90" t="str">
        <f>VLOOKUP(I1289,'[1]Removal Report'!$G$2:$I$1306,2,0)</f>
        <v>5-Jan-2026</v>
      </c>
      <c r="V1289" s="90" t="str">
        <f>VLOOKUP(I1289,'[1]Removal Report'!$G$2:$I$1306,3,0)</f>
        <v>FIZA.SHEIKH</v>
      </c>
    </row>
    <row r="1290" spans="1:22">
      <c r="A1290" s="92" t="s">
        <v>10387</v>
      </c>
      <c r="B1290" s="92" t="s">
        <v>38</v>
      </c>
      <c r="C1290" s="92" t="s">
        <v>10388</v>
      </c>
      <c r="D1290" s="92" t="s">
        <v>682</v>
      </c>
      <c r="E1290" s="92" t="s">
        <v>10389</v>
      </c>
      <c r="F1290" s="92" t="s">
        <v>10390</v>
      </c>
      <c r="G1290" s="92" t="s">
        <v>18</v>
      </c>
      <c r="H1290" s="92" t="s">
        <v>10391</v>
      </c>
      <c r="I1290" s="92" t="s">
        <v>10392</v>
      </c>
      <c r="J1290" s="92"/>
      <c r="K1290" s="92" t="s">
        <v>10390</v>
      </c>
      <c r="L1290" s="92" t="s">
        <v>12</v>
      </c>
      <c r="M1290" s="92" t="s">
        <v>3333</v>
      </c>
      <c r="N1290" s="92" t="s">
        <v>2077</v>
      </c>
      <c r="O1290" s="92" t="s">
        <v>666</v>
      </c>
      <c r="P1290" s="92" t="s">
        <v>153</v>
      </c>
      <c r="Q1290" s="92" t="s">
        <v>10393</v>
      </c>
      <c r="R1290" s="92" t="s">
        <v>413</v>
      </c>
      <c r="S1290" s="92" t="s">
        <v>10394</v>
      </c>
      <c r="T1290" s="90" t="s">
        <v>41</v>
      </c>
      <c r="U1290" s="90" t="str">
        <f>VLOOKUP(I1290,'[1]Removal Report'!$G$2:$I$1306,2,0)</f>
        <v>10-Jan-2026</v>
      </c>
      <c r="V1290" s="90" t="str">
        <f>VLOOKUP(I1290,'[1]Removal Report'!$G$2:$I$1306,3,0)</f>
        <v>FIZA.SHEIKH</v>
      </c>
    </row>
    <row r="1291" spans="1:22">
      <c r="A1291" s="92" t="s">
        <v>10395</v>
      </c>
      <c r="B1291" s="92" t="s">
        <v>38</v>
      </c>
      <c r="C1291" s="92" t="s">
        <v>10396</v>
      </c>
      <c r="D1291" s="92" t="s">
        <v>659</v>
      </c>
      <c r="E1291" s="92" t="s">
        <v>10397</v>
      </c>
      <c r="F1291" s="92" t="s">
        <v>10398</v>
      </c>
      <c r="G1291" s="92" t="s">
        <v>4</v>
      </c>
      <c r="H1291" s="92" t="s">
        <v>10399</v>
      </c>
      <c r="I1291" s="92" t="s">
        <v>10400</v>
      </c>
      <c r="J1291" s="92"/>
      <c r="K1291" s="92" t="s">
        <v>10398</v>
      </c>
      <c r="L1291" s="92" t="s">
        <v>12</v>
      </c>
      <c r="M1291" s="92" t="s">
        <v>222</v>
      </c>
      <c r="N1291" s="92" t="s">
        <v>4627</v>
      </c>
      <c r="O1291" s="92" t="s">
        <v>4568</v>
      </c>
      <c r="P1291" s="92" t="s">
        <v>153</v>
      </c>
      <c r="Q1291" s="92" t="s">
        <v>10401</v>
      </c>
      <c r="R1291" s="92" t="s">
        <v>413</v>
      </c>
      <c r="S1291" s="92" t="s">
        <v>10402</v>
      </c>
      <c r="T1291" s="90" t="s">
        <v>41</v>
      </c>
      <c r="U1291" s="90" t="str">
        <f>VLOOKUP(I1291,'[1]Removal Report'!$G$2:$I$1306,2,0)</f>
        <v>7-Jan-2026</v>
      </c>
      <c r="V1291" s="90" t="str">
        <f>VLOOKUP(I1291,'[1]Removal Report'!$G$2:$I$1306,3,0)</f>
        <v>FIZA.SHEIKH</v>
      </c>
    </row>
    <row r="1292" spans="1:22">
      <c r="A1292" s="92" t="s">
        <v>10403</v>
      </c>
      <c r="B1292" s="92" t="s">
        <v>38</v>
      </c>
      <c r="C1292" s="92" t="s">
        <v>10404</v>
      </c>
      <c r="D1292" s="92" t="s">
        <v>671</v>
      </c>
      <c r="E1292" s="92" t="s">
        <v>10405</v>
      </c>
      <c r="F1292" s="92" t="s">
        <v>1604</v>
      </c>
      <c r="G1292" s="92" t="s">
        <v>4</v>
      </c>
      <c r="H1292" s="92" t="s">
        <v>10406</v>
      </c>
      <c r="I1292" s="92" t="s">
        <v>10407</v>
      </c>
      <c r="J1292" s="92"/>
      <c r="K1292" s="92" t="s">
        <v>1604</v>
      </c>
      <c r="L1292" s="92" t="s">
        <v>12</v>
      </c>
      <c r="M1292" s="92" t="s">
        <v>4229</v>
      </c>
      <c r="N1292" s="92" t="s">
        <v>947</v>
      </c>
      <c r="O1292" s="92" t="s">
        <v>666</v>
      </c>
      <c r="P1292" s="92" t="s">
        <v>153</v>
      </c>
      <c r="Q1292" s="92" t="s">
        <v>10408</v>
      </c>
      <c r="R1292" s="92" t="s">
        <v>413</v>
      </c>
      <c r="S1292" s="92" t="s">
        <v>10409</v>
      </c>
      <c r="T1292" s="90" t="s">
        <v>41</v>
      </c>
      <c r="U1292" s="90" t="str">
        <f>VLOOKUP(I1292,'[1]Removal Report'!$G$2:$I$1306,2,0)</f>
        <v>14-Jan-2026</v>
      </c>
      <c r="V1292" s="90" t="str">
        <f>VLOOKUP(I1292,'[1]Removal Report'!$G$2:$I$1306,3,0)</f>
        <v>FIZA.SHEIKH</v>
      </c>
    </row>
    <row r="1293" spans="1:22">
      <c r="A1293" s="92" t="s">
        <v>10410</v>
      </c>
      <c r="B1293" s="92" t="s">
        <v>38</v>
      </c>
      <c r="C1293" s="92" t="s">
        <v>10411</v>
      </c>
      <c r="D1293" s="92" t="s">
        <v>855</v>
      </c>
      <c r="E1293" s="92" t="s">
        <v>10412</v>
      </c>
      <c r="F1293" s="92" t="s">
        <v>10413</v>
      </c>
      <c r="G1293" s="92" t="s">
        <v>4</v>
      </c>
      <c r="H1293" s="92" t="s">
        <v>10414</v>
      </c>
      <c r="I1293" s="92" t="s">
        <v>10415</v>
      </c>
      <c r="J1293" s="92" t="s">
        <v>155</v>
      </c>
      <c r="K1293" s="92" t="s">
        <v>10413</v>
      </c>
      <c r="L1293" s="92" t="s">
        <v>5</v>
      </c>
      <c r="M1293" s="92" t="s">
        <v>6119</v>
      </c>
      <c r="N1293" s="92" t="s">
        <v>2436</v>
      </c>
      <c r="O1293" s="92" t="s">
        <v>1387</v>
      </c>
      <c r="P1293" s="92" t="s">
        <v>153</v>
      </c>
      <c r="Q1293" s="92" t="s">
        <v>10416</v>
      </c>
      <c r="R1293" s="92" t="s">
        <v>413</v>
      </c>
      <c r="S1293" s="92" t="s">
        <v>10417</v>
      </c>
      <c r="T1293" s="90" t="s">
        <v>41</v>
      </c>
      <c r="U1293" s="90" t="str">
        <f>VLOOKUP(I1293,'[1]Removal Report'!$G$2:$I$1306,2,0)</f>
        <v>22-Jan-2026</v>
      </c>
      <c r="V1293" s="90" t="str">
        <f>VLOOKUP(I1293,'[1]Removal Report'!$G$2:$I$1306,3,0)</f>
        <v>FIZA.SHEIKH</v>
      </c>
    </row>
    <row r="1294" spans="1:22">
      <c r="A1294" s="92" t="s">
        <v>10418</v>
      </c>
      <c r="B1294" s="92" t="s">
        <v>38</v>
      </c>
      <c r="C1294" s="92" t="s">
        <v>10419</v>
      </c>
      <c r="D1294" s="92" t="s">
        <v>682</v>
      </c>
      <c r="E1294" s="92" t="s">
        <v>10420</v>
      </c>
      <c r="F1294" s="92" t="s">
        <v>10421</v>
      </c>
      <c r="G1294" s="92" t="s">
        <v>4</v>
      </c>
      <c r="H1294" s="92" t="s">
        <v>10422</v>
      </c>
      <c r="I1294" s="92" t="s">
        <v>10423</v>
      </c>
      <c r="J1294" s="92" t="s">
        <v>155</v>
      </c>
      <c r="K1294" s="92" t="s">
        <v>10421</v>
      </c>
      <c r="L1294" s="92" t="s">
        <v>8</v>
      </c>
      <c r="M1294" s="92" t="s">
        <v>9125</v>
      </c>
      <c r="N1294" s="92" t="s">
        <v>763</v>
      </c>
      <c r="O1294" s="92" t="s">
        <v>764</v>
      </c>
      <c r="P1294" s="92" t="s">
        <v>153</v>
      </c>
      <c r="Q1294" s="92" t="s">
        <v>10424</v>
      </c>
      <c r="R1294" s="92" t="s">
        <v>413</v>
      </c>
      <c r="S1294" s="92" t="s">
        <v>10425</v>
      </c>
      <c r="T1294" s="90" t="s">
        <v>41</v>
      </c>
      <c r="U1294" s="90" t="str">
        <f>VLOOKUP(I1294,'[1]Removal Report'!$G$2:$I$1306,2,0)</f>
        <v>24-Jan-2026</v>
      </c>
      <c r="V1294" s="90" t="str">
        <f>VLOOKUP(I1294,'[1]Removal Report'!$G$2:$I$1306,3,0)</f>
        <v>FIZA.SHEIKH</v>
      </c>
    </row>
    <row r="1295" spans="1:22">
      <c r="A1295" s="92" t="s">
        <v>10426</v>
      </c>
      <c r="B1295" s="92" t="s">
        <v>38</v>
      </c>
      <c r="C1295" s="92" t="s">
        <v>10427</v>
      </c>
      <c r="D1295" s="92" t="s">
        <v>671</v>
      </c>
      <c r="E1295" s="92" t="s">
        <v>10428</v>
      </c>
      <c r="F1295" s="92" t="s">
        <v>1487</v>
      </c>
      <c r="G1295" s="92" t="s">
        <v>10</v>
      </c>
      <c r="H1295" s="92" t="s">
        <v>10429</v>
      </c>
      <c r="I1295" s="92" t="s">
        <v>10430</v>
      </c>
      <c r="J1295" s="92" t="s">
        <v>155</v>
      </c>
      <c r="K1295" s="92" t="s">
        <v>662</v>
      </c>
      <c r="L1295" s="92" t="s">
        <v>5</v>
      </c>
      <c r="M1295" s="92" t="s">
        <v>10431</v>
      </c>
      <c r="N1295" s="92" t="s">
        <v>690</v>
      </c>
      <c r="O1295" s="92" t="s">
        <v>691</v>
      </c>
      <c r="P1295" s="92" t="s">
        <v>153</v>
      </c>
      <c r="Q1295" s="92" t="s">
        <v>10432</v>
      </c>
      <c r="R1295" s="92" t="s">
        <v>413</v>
      </c>
      <c r="S1295" s="92" t="s">
        <v>10433</v>
      </c>
      <c r="T1295" s="90" t="s">
        <v>41</v>
      </c>
      <c r="U1295" s="90" t="str">
        <f>VLOOKUP(I1295,'[1]Removal Report'!$G$2:$I$1306,2,0)</f>
        <v>24-Jan-2026</v>
      </c>
      <c r="V1295" s="90" t="str">
        <f>VLOOKUP(I1295,'[1]Removal Report'!$G$2:$I$1306,3,0)</f>
        <v>FIZA.SHEIKH</v>
      </c>
    </row>
    <row r="1296" spans="1:22">
      <c r="A1296" s="92" t="s">
        <v>10434</v>
      </c>
      <c r="B1296" s="92" t="s">
        <v>38</v>
      </c>
      <c r="C1296" s="92" t="s">
        <v>10435</v>
      </c>
      <c r="D1296" s="92" t="s">
        <v>671</v>
      </c>
      <c r="E1296" s="92" t="s">
        <v>10436</v>
      </c>
      <c r="F1296" s="92" t="s">
        <v>10437</v>
      </c>
      <c r="G1296" s="92" t="s">
        <v>10</v>
      </c>
      <c r="H1296" s="92" t="s">
        <v>10438</v>
      </c>
      <c r="I1296" s="92" t="s">
        <v>10439</v>
      </c>
      <c r="J1296" s="92" t="s">
        <v>162</v>
      </c>
      <c r="K1296" s="92" t="s">
        <v>10437</v>
      </c>
      <c r="L1296" s="92" t="s">
        <v>8</v>
      </c>
      <c r="M1296" s="92" t="s">
        <v>5761</v>
      </c>
      <c r="N1296" s="92" t="s">
        <v>752</v>
      </c>
      <c r="O1296" s="92" t="s">
        <v>753</v>
      </c>
      <c r="P1296" s="92" t="s">
        <v>153</v>
      </c>
      <c r="Q1296" s="92" t="s">
        <v>10440</v>
      </c>
      <c r="R1296" s="92" t="s">
        <v>413</v>
      </c>
      <c r="S1296" s="92" t="s">
        <v>10441</v>
      </c>
      <c r="T1296" s="90" t="s">
        <v>41</v>
      </c>
      <c r="U1296" s="90" t="str">
        <f>VLOOKUP(I1296,'[1]Removal Report'!$G$2:$I$1306,2,0)</f>
        <v>14-Jan-2026</v>
      </c>
      <c r="V1296" s="90" t="str">
        <f>VLOOKUP(I1296,'[1]Removal Report'!$G$2:$I$1306,3,0)</f>
        <v>FIZA.SHEIKH</v>
      </c>
    </row>
    <row r="1297" spans="1:22">
      <c r="A1297" s="92" t="s">
        <v>10442</v>
      </c>
      <c r="B1297" s="92" t="s">
        <v>38</v>
      </c>
      <c r="C1297" s="92" t="s">
        <v>10443</v>
      </c>
      <c r="D1297" s="92" t="s">
        <v>671</v>
      </c>
      <c r="E1297" s="92" t="s">
        <v>10444</v>
      </c>
      <c r="F1297" s="92" t="s">
        <v>10445</v>
      </c>
      <c r="G1297" s="92" t="s">
        <v>7</v>
      </c>
      <c r="H1297" s="92" t="s">
        <v>10446</v>
      </c>
      <c r="I1297" s="92" t="s">
        <v>10447</v>
      </c>
      <c r="J1297" s="92"/>
      <c r="K1297" s="92" t="s">
        <v>10445</v>
      </c>
      <c r="L1297" s="92" t="s">
        <v>12</v>
      </c>
      <c r="M1297" s="92" t="s">
        <v>247</v>
      </c>
      <c r="N1297" s="92" t="s">
        <v>3003</v>
      </c>
      <c r="O1297" s="92" t="s">
        <v>666</v>
      </c>
      <c r="P1297" s="92" t="s">
        <v>153</v>
      </c>
      <c r="Q1297" s="92" t="s">
        <v>10448</v>
      </c>
      <c r="R1297" s="92" t="s">
        <v>413</v>
      </c>
      <c r="S1297" s="92" t="s">
        <v>10449</v>
      </c>
      <c r="T1297" s="90" t="s">
        <v>41</v>
      </c>
      <c r="U1297" s="90" t="str">
        <f>VLOOKUP(I1297,'[1]Removal Report'!$G$2:$I$1306,2,0)</f>
        <v>10-Jan-2026</v>
      </c>
      <c r="V1297" s="90" t="str">
        <f>VLOOKUP(I1297,'[1]Removal Report'!$G$2:$I$1306,3,0)</f>
        <v>FIZA.SHEIKH</v>
      </c>
    </row>
    <row r="1298" spans="1:22">
      <c r="A1298" s="92" t="s">
        <v>10450</v>
      </c>
      <c r="B1298" s="92" t="s">
        <v>38</v>
      </c>
      <c r="C1298" s="92" t="s">
        <v>10451</v>
      </c>
      <c r="D1298" s="92" t="s">
        <v>682</v>
      </c>
      <c r="E1298" s="92" t="s">
        <v>10452</v>
      </c>
      <c r="F1298" s="92" t="s">
        <v>10453</v>
      </c>
      <c r="G1298" s="92" t="s">
        <v>4</v>
      </c>
      <c r="H1298" s="92" t="s">
        <v>10454</v>
      </c>
      <c r="I1298" s="92" t="s">
        <v>10455</v>
      </c>
      <c r="J1298" s="92" t="s">
        <v>167</v>
      </c>
      <c r="K1298" s="92" t="s">
        <v>10453</v>
      </c>
      <c r="L1298" s="92" t="s">
        <v>5</v>
      </c>
      <c r="M1298" s="92" t="s">
        <v>240</v>
      </c>
      <c r="N1298" s="92" t="s">
        <v>1157</v>
      </c>
      <c r="O1298" s="92" t="s">
        <v>813</v>
      </c>
      <c r="P1298" s="92" t="s">
        <v>153</v>
      </c>
      <c r="Q1298" s="92" t="s">
        <v>10456</v>
      </c>
      <c r="R1298" s="92" t="s">
        <v>413</v>
      </c>
      <c r="S1298" s="92" t="s">
        <v>10457</v>
      </c>
      <c r="T1298" s="90" t="s">
        <v>41</v>
      </c>
      <c r="U1298" s="90" t="str">
        <f>VLOOKUP(I1298,'[1]Removal Report'!$G$2:$I$1306,2,0)</f>
        <v>17-Jan-2026</v>
      </c>
      <c r="V1298" s="90" t="str">
        <f>VLOOKUP(I1298,'[1]Removal Report'!$G$2:$I$1306,3,0)</f>
        <v>FIZA.SHEIKH</v>
      </c>
    </row>
    <row r="1299" spans="1:22">
      <c r="A1299" s="92" t="s">
        <v>10458</v>
      </c>
      <c r="B1299" s="92" t="s">
        <v>38</v>
      </c>
      <c r="C1299" s="92" t="s">
        <v>10459</v>
      </c>
      <c r="D1299" s="92" t="s">
        <v>659</v>
      </c>
      <c r="E1299" s="92" t="s">
        <v>10460</v>
      </c>
      <c r="F1299" s="92" t="s">
        <v>10461</v>
      </c>
      <c r="G1299" s="92" t="s">
        <v>10</v>
      </c>
      <c r="H1299" s="92" t="s">
        <v>10462</v>
      </c>
      <c r="I1299" s="92" t="s">
        <v>10463</v>
      </c>
      <c r="J1299" s="92" t="s">
        <v>162</v>
      </c>
      <c r="K1299" s="92" t="s">
        <v>662</v>
      </c>
      <c r="L1299" s="92" t="s">
        <v>8</v>
      </c>
      <c r="M1299" s="92" t="s">
        <v>10464</v>
      </c>
      <c r="N1299" s="92" t="s">
        <v>862</v>
      </c>
      <c r="O1299" s="92" t="s">
        <v>813</v>
      </c>
      <c r="P1299" s="92" t="s">
        <v>153</v>
      </c>
      <c r="Q1299" s="92" t="s">
        <v>10465</v>
      </c>
      <c r="R1299" s="92" t="s">
        <v>413</v>
      </c>
      <c r="S1299" s="92" t="s">
        <v>10466</v>
      </c>
      <c r="T1299" s="90" t="s">
        <v>41</v>
      </c>
      <c r="U1299" s="90" t="str">
        <f>VLOOKUP(I1299,'[1]Removal Report'!$G$2:$I$1306,2,0)</f>
        <v>22-Jan-2026</v>
      </c>
      <c r="V1299" s="90" t="str">
        <f>VLOOKUP(I1299,'[1]Removal Report'!$G$2:$I$1306,3,0)</f>
        <v>FIZA.SHEIKH</v>
      </c>
    </row>
    <row r="1300" spans="1:22">
      <c r="A1300" s="92" t="s">
        <v>10467</v>
      </c>
      <c r="B1300" s="92" t="s">
        <v>38</v>
      </c>
      <c r="C1300" s="92" t="s">
        <v>10468</v>
      </c>
      <c r="D1300" s="92" t="s">
        <v>682</v>
      </c>
      <c r="E1300" s="92" t="s">
        <v>648</v>
      </c>
      <c r="F1300" s="92" t="s">
        <v>10469</v>
      </c>
      <c r="G1300" s="92" t="s">
        <v>18</v>
      </c>
      <c r="H1300" s="92" t="s">
        <v>649</v>
      </c>
      <c r="I1300" s="92" t="s">
        <v>650</v>
      </c>
      <c r="J1300" s="92"/>
      <c r="K1300" s="92" t="s">
        <v>10469</v>
      </c>
      <c r="L1300" s="92" t="s">
        <v>12</v>
      </c>
      <c r="M1300" s="92" t="s">
        <v>10470</v>
      </c>
      <c r="N1300" s="92" t="s">
        <v>1250</v>
      </c>
      <c r="O1300" s="92" t="s">
        <v>1251</v>
      </c>
      <c r="P1300" s="92" t="s">
        <v>153</v>
      </c>
      <c r="Q1300" s="92" t="s">
        <v>416</v>
      </c>
      <c r="R1300" s="92" t="s">
        <v>413</v>
      </c>
      <c r="S1300" s="92" t="s">
        <v>10471</v>
      </c>
      <c r="T1300" s="90" t="s">
        <v>41</v>
      </c>
      <c r="U1300" s="90" t="str">
        <f>VLOOKUP(I1300,'[1]Removal Report'!$G$2:$I$1306,2,0)</f>
        <v>2-Jan-2026</v>
      </c>
      <c r="V1300" s="90" t="str">
        <f>VLOOKUP(I1300,'[1]Removal Report'!$G$2:$I$1306,3,0)</f>
        <v>FIZA.SHEIKH</v>
      </c>
    </row>
    <row r="1301" spans="1:22">
      <c r="A1301" s="92" t="s">
        <v>10472</v>
      </c>
      <c r="B1301" s="92" t="s">
        <v>38</v>
      </c>
      <c r="C1301" s="92" t="s">
        <v>10473</v>
      </c>
      <c r="D1301" s="92" t="s">
        <v>671</v>
      </c>
      <c r="E1301" s="92" t="s">
        <v>10474</v>
      </c>
      <c r="F1301" s="92" t="s">
        <v>10475</v>
      </c>
      <c r="G1301" s="92" t="s">
        <v>4</v>
      </c>
      <c r="H1301" s="92" t="s">
        <v>10476</v>
      </c>
      <c r="I1301" s="92" t="s">
        <v>10477</v>
      </c>
      <c r="J1301" s="92"/>
      <c r="K1301" s="92" t="s">
        <v>10475</v>
      </c>
      <c r="L1301" s="92" t="s">
        <v>12</v>
      </c>
      <c r="M1301" s="92" t="s">
        <v>6863</v>
      </c>
      <c r="N1301" s="92" t="s">
        <v>3003</v>
      </c>
      <c r="O1301" s="92" t="s">
        <v>666</v>
      </c>
      <c r="P1301" s="92" t="s">
        <v>153</v>
      </c>
      <c r="Q1301" s="92" t="s">
        <v>220</v>
      </c>
      <c r="R1301" s="92" t="s">
        <v>413</v>
      </c>
      <c r="S1301" s="92" t="s">
        <v>10478</v>
      </c>
      <c r="T1301" s="90" t="s">
        <v>41</v>
      </c>
      <c r="U1301" s="90" t="str">
        <f>VLOOKUP(I1301,'[1]Removal Report'!$G$2:$I$1306,2,0)</f>
        <v>2-Jan-2026</v>
      </c>
      <c r="V1301" s="90" t="str">
        <f>VLOOKUP(I1301,'[1]Removal Report'!$G$2:$I$1306,3,0)</f>
        <v>FIZA.SHEIKH</v>
      </c>
    </row>
    <row r="1302" spans="1:22">
      <c r="A1302" s="92" t="s">
        <v>10479</v>
      </c>
      <c r="B1302" s="92" t="s">
        <v>38</v>
      </c>
      <c r="C1302" s="92" t="s">
        <v>10480</v>
      </c>
      <c r="D1302" s="92" t="s">
        <v>659</v>
      </c>
      <c r="E1302" s="92" t="s">
        <v>10481</v>
      </c>
      <c r="F1302" s="92" t="s">
        <v>6464</v>
      </c>
      <c r="G1302" s="92" t="s">
        <v>18</v>
      </c>
      <c r="H1302" s="92" t="s">
        <v>10482</v>
      </c>
      <c r="I1302" s="92" t="s">
        <v>10483</v>
      </c>
      <c r="J1302" s="92"/>
      <c r="K1302" s="92" t="s">
        <v>6464</v>
      </c>
      <c r="L1302" s="92" t="s">
        <v>12</v>
      </c>
      <c r="M1302" s="92" t="s">
        <v>791</v>
      </c>
      <c r="N1302" s="92" t="s">
        <v>793</v>
      </c>
      <c r="O1302" s="92" t="s">
        <v>794</v>
      </c>
      <c r="P1302" s="92" t="s">
        <v>153</v>
      </c>
      <c r="Q1302" s="92" t="s">
        <v>10484</v>
      </c>
      <c r="R1302" s="92" t="s">
        <v>413</v>
      </c>
      <c r="S1302" s="92" t="s">
        <v>10485</v>
      </c>
      <c r="T1302" s="90" t="s">
        <v>41</v>
      </c>
      <c r="U1302" s="90" t="str">
        <f>VLOOKUP(I1302,'[1]Removal Report'!$G$2:$I$1306,2,0)</f>
        <v>6-Jan-2026</v>
      </c>
      <c r="V1302" s="90" t="str">
        <f>VLOOKUP(I1302,'[1]Removal Report'!$G$2:$I$1306,3,0)</f>
        <v>FIZA.SHEIKH</v>
      </c>
    </row>
    <row r="1303" spans="1:22">
      <c r="A1303" s="92" t="s">
        <v>10486</v>
      </c>
      <c r="B1303" s="92" t="s">
        <v>38</v>
      </c>
      <c r="C1303" s="92" t="s">
        <v>10487</v>
      </c>
      <c r="D1303" s="92" t="s">
        <v>671</v>
      </c>
      <c r="E1303" s="92" t="s">
        <v>10488</v>
      </c>
      <c r="F1303" s="92" t="s">
        <v>164</v>
      </c>
      <c r="G1303" s="92" t="s">
        <v>10</v>
      </c>
      <c r="H1303" s="92" t="s">
        <v>10489</v>
      </c>
      <c r="I1303" s="92" t="s">
        <v>10490</v>
      </c>
      <c r="J1303" s="92" t="s">
        <v>155</v>
      </c>
      <c r="K1303" s="92" t="s">
        <v>164</v>
      </c>
      <c r="L1303" s="92" t="s">
        <v>5</v>
      </c>
      <c r="M1303" s="92" t="s">
        <v>8567</v>
      </c>
      <c r="N1303" s="92" t="s">
        <v>1492</v>
      </c>
      <c r="O1303" s="92" t="s">
        <v>666</v>
      </c>
      <c r="P1303" s="92" t="s">
        <v>153</v>
      </c>
      <c r="Q1303" s="92" t="s">
        <v>10491</v>
      </c>
      <c r="R1303" s="92" t="s">
        <v>413</v>
      </c>
      <c r="S1303" s="92" t="s">
        <v>10492</v>
      </c>
      <c r="T1303" s="90" t="s">
        <v>41</v>
      </c>
      <c r="U1303" s="90" t="str">
        <f>VLOOKUP(I1303,'[1]Removal Report'!$G$2:$I$1306,2,0)</f>
        <v>26-Jan-2026</v>
      </c>
      <c r="V1303" s="90" t="str">
        <f>VLOOKUP(I1303,'[1]Removal Report'!$G$2:$I$1306,3,0)</f>
        <v>FIZA.SHEIKH</v>
      </c>
    </row>
    <row r="1304" spans="1:22">
      <c r="A1304" s="92" t="s">
        <v>10493</v>
      </c>
      <c r="B1304" s="92" t="s">
        <v>38</v>
      </c>
      <c r="C1304" s="92" t="s">
        <v>10494</v>
      </c>
      <c r="D1304" s="92" t="s">
        <v>767</v>
      </c>
      <c r="E1304" s="92" t="s">
        <v>10495</v>
      </c>
      <c r="F1304" s="92" t="s">
        <v>10496</v>
      </c>
      <c r="G1304" s="92" t="s">
        <v>10</v>
      </c>
      <c r="H1304" s="92" t="s">
        <v>10497</v>
      </c>
      <c r="I1304" s="92" t="s">
        <v>10498</v>
      </c>
      <c r="J1304" s="92"/>
      <c r="K1304" s="92" t="s">
        <v>10496</v>
      </c>
      <c r="L1304" s="92" t="s">
        <v>12</v>
      </c>
      <c r="M1304" s="92" t="s">
        <v>4848</v>
      </c>
      <c r="N1304" s="92" t="s">
        <v>2077</v>
      </c>
      <c r="O1304" s="92" t="s">
        <v>666</v>
      </c>
      <c r="P1304" s="92" t="s">
        <v>153</v>
      </c>
      <c r="Q1304" s="92" t="s">
        <v>10499</v>
      </c>
      <c r="R1304" s="92" t="s">
        <v>413</v>
      </c>
      <c r="S1304" s="92" t="s">
        <v>10500</v>
      </c>
      <c r="T1304" s="90" t="s">
        <v>41</v>
      </c>
      <c r="U1304" s="90" t="str">
        <f>VLOOKUP(I1304,'[1]Removal Report'!$G$2:$I$1306,2,0)</f>
        <v>12-Jan-2026</v>
      </c>
      <c r="V1304" s="90" t="str">
        <f>VLOOKUP(I1304,'[1]Removal Report'!$G$2:$I$1306,3,0)</f>
        <v>FIZA.SHEIKH</v>
      </c>
    </row>
  </sheetData>
  <conditionalFormatting sqref="E1:E577">
    <cfRule type="duplicateValues" dxfId="93" priority="91"/>
  </conditionalFormatting>
  <conditionalFormatting sqref="E1:E903">
    <cfRule type="duplicateValues" dxfId="92" priority="2"/>
  </conditionalFormatting>
  <conditionalFormatting sqref="E621">
    <cfRule type="duplicateValues" dxfId="91" priority="57"/>
    <cfRule type="duplicateValues" dxfId="90" priority="58"/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  <cfRule type="duplicateValues" dxfId="84" priority="64"/>
    <cfRule type="duplicateValues" dxfId="83" priority="65"/>
    <cfRule type="duplicateValues" dxfId="82" priority="66"/>
    <cfRule type="duplicateValues" dxfId="81" priority="67"/>
    <cfRule type="duplicateValues" dxfId="80" priority="68"/>
    <cfRule type="duplicateValues" dxfId="79" priority="69"/>
    <cfRule type="duplicateValues" dxfId="78" priority="70"/>
    <cfRule type="duplicateValues" dxfId="77" priority="71"/>
    <cfRule type="duplicateValues" dxfId="76" priority="72"/>
    <cfRule type="duplicateValues" dxfId="75" priority="73"/>
    <cfRule type="duplicateValues" dxfId="74" priority="74"/>
    <cfRule type="duplicateValues" dxfId="73" priority="75"/>
    <cfRule type="duplicateValues" dxfId="72" priority="76"/>
    <cfRule type="duplicateValues" dxfId="71" priority="77"/>
    <cfRule type="duplicateValues" dxfId="70" priority="78"/>
    <cfRule type="duplicateValues" dxfId="69" priority="79"/>
    <cfRule type="duplicateValues" dxfId="68" priority="80"/>
    <cfRule type="duplicateValues" dxfId="67" priority="81"/>
    <cfRule type="duplicateValues" dxfId="66" priority="82"/>
    <cfRule type="duplicateValues" dxfId="65" priority="83"/>
    <cfRule type="duplicateValues" dxfId="64" priority="84"/>
    <cfRule type="duplicateValues" dxfId="63" priority="85"/>
    <cfRule type="duplicateValues" dxfId="62" priority="86"/>
  </conditionalFormatting>
  <conditionalFormatting sqref="E622">
    <cfRule type="duplicateValues" dxfId="61" priority="27"/>
    <cfRule type="duplicateValues" dxfId="60" priority="28"/>
    <cfRule type="duplicateValues" dxfId="59" priority="29"/>
    <cfRule type="duplicateValues" dxfId="58" priority="30"/>
    <cfRule type="duplicateValues" dxfId="57" priority="31"/>
    <cfRule type="duplicateValues" dxfId="56" priority="32"/>
    <cfRule type="duplicateValues" dxfId="55" priority="33"/>
    <cfRule type="duplicateValues" dxfId="54" priority="34"/>
    <cfRule type="duplicateValues" dxfId="53" priority="35"/>
    <cfRule type="duplicateValues" dxfId="52" priority="36"/>
    <cfRule type="duplicateValues" dxfId="51" priority="37"/>
    <cfRule type="duplicateValues" dxfId="50" priority="38"/>
    <cfRule type="duplicateValues" dxfId="49" priority="39"/>
    <cfRule type="duplicateValues" dxfId="48" priority="40"/>
    <cfRule type="duplicateValues" dxfId="47" priority="41"/>
    <cfRule type="duplicateValues" dxfId="46" priority="42"/>
    <cfRule type="duplicateValues" dxfId="45" priority="43"/>
    <cfRule type="duplicateValues" dxfId="44" priority="44"/>
    <cfRule type="duplicateValues" dxfId="43" priority="45"/>
    <cfRule type="duplicateValues" dxfId="42" priority="46"/>
    <cfRule type="duplicateValues" dxfId="41" priority="47"/>
    <cfRule type="duplicateValues" dxfId="40" priority="48"/>
    <cfRule type="duplicateValues" dxfId="39" priority="49"/>
    <cfRule type="duplicateValues" dxfId="38" priority="50"/>
    <cfRule type="duplicateValues" dxfId="37" priority="51"/>
    <cfRule type="duplicateValues" dxfId="36" priority="52"/>
    <cfRule type="duplicateValues" dxfId="35" priority="53"/>
    <cfRule type="duplicateValues" dxfId="34" priority="54"/>
    <cfRule type="duplicateValues" dxfId="33" priority="55"/>
    <cfRule type="duplicateValues" dxfId="32" priority="56"/>
  </conditionalFormatting>
  <conditionalFormatting sqref="E700:E900 E1:E635 E902">
    <cfRule type="duplicateValues" dxfId="31" priority="26"/>
    <cfRule type="duplicateValues" dxfId="30" priority="87"/>
    <cfRule type="duplicateValues" dxfId="29" priority="88"/>
    <cfRule type="duplicateValues" dxfId="28" priority="89"/>
    <cfRule type="duplicateValues" dxfId="27" priority="90"/>
  </conditionalFormatting>
  <conditionalFormatting sqref="E902 E1:E900">
    <cfRule type="duplicateValues" dxfId="26" priority="24"/>
    <cfRule type="duplicateValues" dxfId="25" priority="25"/>
  </conditionalFormatting>
  <conditionalFormatting sqref="C903:F903">
    <cfRule type="duplicateValues" dxfId="24" priority="117"/>
    <cfRule type="duplicateValues" dxfId="23" priority="118"/>
    <cfRule type="duplicateValues" dxfId="22" priority="119"/>
    <cfRule type="duplicateValues" dxfId="21" priority="120"/>
    <cfRule type="duplicateValues" dxfId="20" priority="121"/>
    <cfRule type="duplicateValues" dxfId="19" priority="122"/>
    <cfRule type="duplicateValues" dxfId="18" priority="123"/>
  </conditionalFormatting>
  <conditionalFormatting sqref="F902:J902">
    <cfRule type="duplicateValues" dxfId="17" priority="131"/>
    <cfRule type="duplicateValues" dxfId="16" priority="132"/>
    <cfRule type="duplicateValues" dxfId="15" priority="133"/>
    <cfRule type="duplicateValues" dxfId="14" priority="134"/>
    <cfRule type="duplicateValues" dxfId="13" priority="135"/>
    <cfRule type="duplicateValues" dxfId="12" priority="136"/>
    <cfRule type="duplicateValues" dxfId="11" priority="13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9E1F-0C8A-4275-BAD9-82CDB4719B40}">
  <dimension ref="A3:B29"/>
  <sheetViews>
    <sheetView workbookViewId="0">
      <selection activeCell="A5" sqref="A5:B28"/>
    </sheetView>
  </sheetViews>
  <sheetFormatPr defaultRowHeight="14.4"/>
  <cols>
    <col min="1" max="1" width="22.44140625" bestFit="1" customWidth="1"/>
    <col min="2" max="2" width="22.88671875" bestFit="1" customWidth="1"/>
    <col min="3" max="3" width="9" bestFit="1" customWidth="1"/>
    <col min="4" max="4" width="10.77734375" bestFit="1" customWidth="1"/>
  </cols>
  <sheetData>
    <row r="3" spans="1:2">
      <c r="A3" s="2" t="s">
        <v>43</v>
      </c>
      <c r="B3" t="s">
        <v>18720</v>
      </c>
    </row>
    <row r="4" spans="1:2">
      <c r="A4" s="1" t="s">
        <v>39</v>
      </c>
      <c r="B4" s="4">
        <v>23354530</v>
      </c>
    </row>
    <row r="5" spans="1:2">
      <c r="A5" s="3" t="s">
        <v>669</v>
      </c>
      <c r="B5" s="4">
        <v>1958181</v>
      </c>
    </row>
    <row r="6" spans="1:2">
      <c r="A6" s="3" t="s">
        <v>9</v>
      </c>
      <c r="B6" s="4">
        <v>447848</v>
      </c>
    </row>
    <row r="7" spans="1:2">
      <c r="A7" s="3" t="s">
        <v>15</v>
      </c>
      <c r="B7" s="4">
        <v>1225046</v>
      </c>
    </row>
    <row r="8" spans="1:2">
      <c r="A8" s="3" t="s">
        <v>17</v>
      </c>
      <c r="B8" s="4">
        <v>1325446</v>
      </c>
    </row>
    <row r="9" spans="1:2">
      <c r="A9" s="3" t="s">
        <v>108</v>
      </c>
      <c r="B9" s="4">
        <v>1414579</v>
      </c>
    </row>
    <row r="10" spans="1:2">
      <c r="A10" s="3" t="s">
        <v>21</v>
      </c>
      <c r="B10" s="4">
        <v>1407390</v>
      </c>
    </row>
    <row r="11" spans="1:2">
      <c r="A11" s="3" t="s">
        <v>11</v>
      </c>
      <c r="B11" s="4">
        <v>1189787</v>
      </c>
    </row>
    <row r="12" spans="1:2">
      <c r="A12" s="3" t="s">
        <v>20</v>
      </c>
      <c r="B12" s="4">
        <v>1441725</v>
      </c>
    </row>
    <row r="13" spans="1:2">
      <c r="A13" s="3" t="s">
        <v>19</v>
      </c>
      <c r="B13" s="4">
        <v>1465772</v>
      </c>
    </row>
    <row r="14" spans="1:2">
      <c r="A14" s="3" t="s">
        <v>4147</v>
      </c>
      <c r="B14" s="4">
        <v>452000</v>
      </c>
    </row>
    <row r="15" spans="1:2">
      <c r="A15" s="3" t="s">
        <v>14</v>
      </c>
      <c r="B15" s="4">
        <v>2183212</v>
      </c>
    </row>
    <row r="16" spans="1:2">
      <c r="A16" s="3" t="s">
        <v>99</v>
      </c>
      <c r="B16" s="4">
        <v>1489401</v>
      </c>
    </row>
    <row r="17" spans="1:2">
      <c r="A17" s="3" t="s">
        <v>23</v>
      </c>
      <c r="B17" s="4">
        <v>1272436</v>
      </c>
    </row>
    <row r="18" spans="1:2">
      <c r="A18" s="3" t="s">
        <v>24</v>
      </c>
      <c r="B18" s="4">
        <v>1321693</v>
      </c>
    </row>
    <row r="19" spans="1:2">
      <c r="A19" s="3" t="s">
        <v>168</v>
      </c>
      <c r="B19" s="4">
        <v>2828329</v>
      </c>
    </row>
    <row r="20" spans="1:2">
      <c r="A20" s="3" t="s">
        <v>6</v>
      </c>
      <c r="B20" s="4">
        <v>1931685</v>
      </c>
    </row>
    <row r="21" spans="1:2">
      <c r="A21" s="1" t="s">
        <v>38</v>
      </c>
      <c r="B21" s="4">
        <v>11464840</v>
      </c>
    </row>
    <row r="22" spans="1:2">
      <c r="A22" s="3" t="s">
        <v>64</v>
      </c>
      <c r="B22" s="4">
        <v>1779908</v>
      </c>
    </row>
    <row r="23" spans="1:2">
      <c r="A23" s="3" t="s">
        <v>138</v>
      </c>
      <c r="B23" s="4">
        <v>2358000</v>
      </c>
    </row>
    <row r="24" spans="1:2">
      <c r="A24" s="3" t="s">
        <v>35</v>
      </c>
      <c r="B24" s="4">
        <v>1317952</v>
      </c>
    </row>
    <row r="25" spans="1:2">
      <c r="A25" s="3" t="s">
        <v>413</v>
      </c>
      <c r="B25" s="4">
        <v>2137140</v>
      </c>
    </row>
    <row r="26" spans="1:2">
      <c r="A26" s="3" t="s">
        <v>37</v>
      </c>
      <c r="B26" s="4">
        <v>1310247</v>
      </c>
    </row>
    <row r="27" spans="1:2">
      <c r="A27" s="3" t="s">
        <v>36</v>
      </c>
      <c r="B27" s="4">
        <v>1240037</v>
      </c>
    </row>
    <row r="28" spans="1:2">
      <c r="A28" s="3" t="s">
        <v>100</v>
      </c>
      <c r="B28" s="4">
        <v>1321556</v>
      </c>
    </row>
    <row r="29" spans="1:2">
      <c r="A29" s="1" t="s">
        <v>44</v>
      </c>
      <c r="B29" s="4">
        <v>34819370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9C66-25AC-4450-9D3C-8B76F00CE2EB}">
  <sheetPr filterMode="1"/>
  <dimension ref="A1:T2791"/>
  <sheetViews>
    <sheetView topLeftCell="D2251" workbookViewId="0">
      <selection activeCell="K2791" sqref="K2791"/>
    </sheetView>
  </sheetViews>
  <sheetFormatPr defaultRowHeight="12"/>
  <cols>
    <col min="1" max="1" width="4" style="109" bestFit="1" customWidth="1"/>
    <col min="2" max="2" width="4.5546875" style="109" bestFit="1" customWidth="1"/>
    <col min="3" max="3" width="19.21875" style="109" bestFit="1" customWidth="1"/>
    <col min="4" max="4" width="16.44140625" style="109" bestFit="1" customWidth="1"/>
    <col min="5" max="5" width="17.5546875" style="109" bestFit="1" customWidth="1"/>
    <col min="6" max="6" width="17.33203125" style="109" bestFit="1" customWidth="1"/>
    <col min="7" max="7" width="6.33203125" style="109" bestFit="1" customWidth="1"/>
    <col min="8" max="8" width="15.6640625" style="109" bestFit="1" customWidth="1"/>
    <col min="9" max="9" width="15.109375" style="109" bestFit="1" customWidth="1"/>
    <col min="10" max="10" width="8.88671875" style="109"/>
    <col min="11" max="11" width="15.44140625" style="109" bestFit="1" customWidth="1"/>
    <col min="12" max="12" width="8.88671875" style="109"/>
    <col min="13" max="13" width="9.6640625" style="109" bestFit="1" customWidth="1"/>
    <col min="14" max="14" width="15.109375" style="109" bestFit="1" customWidth="1"/>
    <col min="15" max="15" width="7.21875" style="109" bestFit="1" customWidth="1"/>
    <col min="16" max="16" width="11.77734375" style="109" bestFit="1" customWidth="1"/>
    <col min="17" max="17" width="11" style="109" bestFit="1" customWidth="1"/>
    <col min="18" max="18" width="23.33203125" style="109" bestFit="1" customWidth="1"/>
    <col min="19" max="19" width="6.88671875" style="109" bestFit="1" customWidth="1"/>
    <col min="20" max="20" width="18.77734375" style="109" bestFit="1" customWidth="1"/>
    <col min="21" max="16384" width="8.88671875" style="109"/>
  </cols>
  <sheetData>
    <row r="1" spans="1:20">
      <c r="A1" s="110" t="s">
        <v>46</v>
      </c>
      <c r="B1" s="110" t="s">
        <v>40</v>
      </c>
      <c r="C1" s="111" t="s">
        <v>47</v>
      </c>
      <c r="D1" s="111" t="s">
        <v>1</v>
      </c>
      <c r="E1" s="111" t="s">
        <v>48</v>
      </c>
      <c r="F1" s="111" t="s">
        <v>2</v>
      </c>
      <c r="G1" s="111" t="s">
        <v>49</v>
      </c>
      <c r="H1" s="111" t="s">
        <v>50</v>
      </c>
      <c r="I1" s="111" t="s">
        <v>53</v>
      </c>
      <c r="J1" s="41" t="s">
        <v>10501</v>
      </c>
      <c r="K1" s="41" t="s">
        <v>59</v>
      </c>
      <c r="L1" s="41" t="s">
        <v>18707</v>
      </c>
      <c r="M1" s="41" t="s">
        <v>52</v>
      </c>
      <c r="N1" s="41" t="s">
        <v>53</v>
      </c>
      <c r="O1" s="41" t="s">
        <v>50</v>
      </c>
      <c r="P1" s="41" t="s">
        <v>51</v>
      </c>
      <c r="Q1" s="41" t="s">
        <v>140</v>
      </c>
      <c r="R1" s="41" t="s">
        <v>70</v>
      </c>
      <c r="S1" s="41" t="s">
        <v>71</v>
      </c>
      <c r="T1" s="41" t="s">
        <v>3</v>
      </c>
    </row>
    <row r="2" spans="1:20" s="135" customFormat="1" hidden="1">
      <c r="A2" s="72">
        <v>1</v>
      </c>
      <c r="B2" s="72" t="s">
        <v>39</v>
      </c>
      <c r="C2" s="73" t="s">
        <v>10554</v>
      </c>
      <c r="D2" s="73" t="s">
        <v>10555</v>
      </c>
      <c r="E2" s="74">
        <v>1064618</v>
      </c>
      <c r="F2" s="73" t="s">
        <v>10556</v>
      </c>
      <c r="G2" s="74">
        <v>10000</v>
      </c>
      <c r="H2" s="73" t="s">
        <v>66</v>
      </c>
      <c r="I2" s="73" t="s">
        <v>669</v>
      </c>
      <c r="J2" s="135" t="s">
        <v>41</v>
      </c>
      <c r="K2" s="135">
        <v>10000</v>
      </c>
      <c r="L2" s="135">
        <f>VLOOKUP(E2,[2]Sheet1!$E$2:$N$5262,3,0)</f>
        <v>10000</v>
      </c>
      <c r="M2" s="168">
        <f>VLOOKUP(E2,[2]Sheet1!$E$2:$N$5262,4,0)</f>
        <v>46051</v>
      </c>
      <c r="N2" s="135" t="str">
        <f>VLOOKUP(E2,[2]Sheet1!$E$2:$N$5262,5,0)</f>
        <v>AGHA.M.JAFFER</v>
      </c>
      <c r="O2" s="135" t="str">
        <f>VLOOKUP(E2,[2]Sheet1!$E$2:$N$5262,6,0)</f>
        <v>Accepted</v>
      </c>
      <c r="P2" s="135" t="str">
        <f>VLOOKUP(E2,[2]Sheet1!$E$2:$N$5262,7,0)</f>
        <v>Online Transfer</v>
      </c>
      <c r="Q2" s="135" t="str">
        <f>VLOOKUP(E2,[2]Sheet1!$E$2:$N$5262,8,0)</f>
        <v>Renewal</v>
      </c>
      <c r="R2" s="135" t="s">
        <v>16</v>
      </c>
      <c r="S2" s="135" t="str">
        <f>VLOOKUP(E2,[2]Sheet1!$E$2:$N$5262,10,0)</f>
        <v>-</v>
      </c>
      <c r="T2" s="167">
        <f>+G2-L2</f>
        <v>0</v>
      </c>
    </row>
    <row r="3" spans="1:20" s="135" customFormat="1" hidden="1">
      <c r="A3" s="73">
        <v>2</v>
      </c>
      <c r="B3" s="72" t="s">
        <v>39</v>
      </c>
      <c r="C3" s="73" t="s">
        <v>10557</v>
      </c>
      <c r="D3" s="73" t="s">
        <v>10558</v>
      </c>
      <c r="E3" s="74">
        <v>7020728</v>
      </c>
      <c r="F3" s="73" t="s">
        <v>10559</v>
      </c>
      <c r="G3" s="74">
        <v>12000</v>
      </c>
      <c r="H3" s="73" t="s">
        <v>66</v>
      </c>
      <c r="I3" s="73" t="s">
        <v>669</v>
      </c>
      <c r="J3" s="135" t="s">
        <v>41</v>
      </c>
      <c r="K3" s="135">
        <v>12000</v>
      </c>
      <c r="L3" s="135">
        <f>VLOOKUP(E3,[2]Sheet1!$E$2:$N$5262,3,0)</f>
        <v>12000</v>
      </c>
      <c r="M3" s="168">
        <f>VLOOKUP(E3,[2]Sheet1!$E$2:$N$5262,4,0)</f>
        <v>46047</v>
      </c>
      <c r="N3" s="135" t="str">
        <f>VLOOKUP(E3,[2]Sheet1!$E$2:$N$5262,5,0)</f>
        <v>AGHA.M.JAFFER</v>
      </c>
      <c r="O3" s="135" t="str">
        <f>VLOOKUP(E3,[2]Sheet1!$E$2:$N$5262,6,0)</f>
        <v>Accepted</v>
      </c>
      <c r="P3" s="135" t="str">
        <f>VLOOKUP(E3,[2]Sheet1!$E$2:$N$5262,7,0)</f>
        <v>Online Transfer</v>
      </c>
      <c r="Q3" s="135" t="str">
        <f>VLOOKUP(E3,[2]Sheet1!$E$2:$N$5262,8,0)</f>
        <v>Renewal</v>
      </c>
      <c r="R3" s="135" t="s">
        <v>16</v>
      </c>
      <c r="S3" s="135" t="str">
        <f>VLOOKUP(E3,[2]Sheet1!$E$2:$N$5262,10,0)</f>
        <v>-</v>
      </c>
      <c r="T3" s="167">
        <f t="shared" ref="T3" si="0">+G3-L3</f>
        <v>0</v>
      </c>
    </row>
    <row r="4" spans="1:20" s="135" customFormat="1" hidden="1">
      <c r="A4" s="72">
        <v>3</v>
      </c>
      <c r="B4" s="72" t="s">
        <v>39</v>
      </c>
      <c r="C4" s="73" t="s">
        <v>10560</v>
      </c>
      <c r="D4" s="73" t="s">
        <v>10561</v>
      </c>
      <c r="E4" s="73" t="s">
        <v>10562</v>
      </c>
      <c r="F4" s="73" t="s">
        <v>10563</v>
      </c>
      <c r="G4" s="74">
        <v>13000</v>
      </c>
      <c r="H4" s="73" t="s">
        <v>67</v>
      </c>
      <c r="I4" s="73" t="s">
        <v>669</v>
      </c>
      <c r="J4" s="135" t="s">
        <v>41</v>
      </c>
      <c r="K4" s="135">
        <v>13000</v>
      </c>
      <c r="L4" s="135">
        <v>13000</v>
      </c>
      <c r="M4" s="168">
        <v>46050</v>
      </c>
      <c r="N4" s="135" t="str">
        <f>+I4</f>
        <v>AGHA.M.JAFFER</v>
      </c>
      <c r="O4" s="135" t="s">
        <v>67</v>
      </c>
      <c r="P4" s="135" t="s">
        <v>10564</v>
      </c>
      <c r="Q4" s="135" t="s">
        <v>141</v>
      </c>
      <c r="R4" s="135" t="s">
        <v>16</v>
      </c>
      <c r="S4" s="135" t="s">
        <v>16</v>
      </c>
    </row>
    <row r="5" spans="1:20" s="135" customFormat="1" hidden="1">
      <c r="A5" s="73">
        <v>4</v>
      </c>
      <c r="B5" s="72" t="s">
        <v>39</v>
      </c>
      <c r="C5" s="73" t="s">
        <v>10565</v>
      </c>
      <c r="D5" s="73" t="s">
        <v>10566</v>
      </c>
      <c r="E5" s="73" t="s">
        <v>10567</v>
      </c>
      <c r="F5" s="73" t="s">
        <v>10568</v>
      </c>
      <c r="G5" s="74">
        <v>11000</v>
      </c>
      <c r="H5" s="73" t="s">
        <v>66</v>
      </c>
      <c r="I5" s="73" t="s">
        <v>669</v>
      </c>
      <c r="J5" s="135" t="s">
        <v>41</v>
      </c>
      <c r="K5" s="135">
        <v>11000</v>
      </c>
      <c r="L5" s="135">
        <f>VLOOKUP(E5,[2]Sheet1!$E$2:$N$5262,3,0)</f>
        <v>11000</v>
      </c>
      <c r="M5" s="168">
        <f>VLOOKUP(E5,[2]Sheet1!$E$2:$N$5262,4,0)</f>
        <v>46051</v>
      </c>
      <c r="N5" s="135" t="str">
        <f>VLOOKUP(E5,[2]Sheet1!$E$2:$N$5262,5,0)</f>
        <v>AGHA.M.JAFFER</v>
      </c>
      <c r="O5" s="135" t="str">
        <f>VLOOKUP(E5,[2]Sheet1!$E$2:$N$5262,6,0)</f>
        <v>Accepted</v>
      </c>
      <c r="P5" s="135" t="str">
        <f>VLOOKUP(E5,[2]Sheet1!$E$2:$N$5262,7,0)</f>
        <v>Online Transfer</v>
      </c>
      <c r="Q5" s="135" t="str">
        <f>VLOOKUP(E5,[2]Sheet1!$E$2:$N$5262,8,0)</f>
        <v>Renewal</v>
      </c>
      <c r="R5" s="135" t="s">
        <v>16</v>
      </c>
      <c r="S5" s="135" t="str">
        <f>VLOOKUP(E5,[2]Sheet1!$E$2:$N$5262,10,0)</f>
        <v>-</v>
      </c>
      <c r="T5" s="167">
        <f t="shared" ref="T5:T68" si="1">+G5-L5</f>
        <v>0</v>
      </c>
    </row>
    <row r="6" spans="1:20" s="135" customFormat="1" hidden="1">
      <c r="A6" s="72">
        <v>5</v>
      </c>
      <c r="B6" s="72" t="s">
        <v>39</v>
      </c>
      <c r="C6" s="73" t="s">
        <v>10569</v>
      </c>
      <c r="D6" s="73" t="s">
        <v>10570</v>
      </c>
      <c r="E6" s="73" t="s">
        <v>10571</v>
      </c>
      <c r="F6" s="73" t="s">
        <v>10572</v>
      </c>
      <c r="G6" s="74">
        <v>11000</v>
      </c>
      <c r="H6" s="73" t="s">
        <v>66</v>
      </c>
      <c r="I6" s="73" t="s">
        <v>669</v>
      </c>
      <c r="J6" s="135" t="s">
        <v>41</v>
      </c>
      <c r="K6" s="135">
        <v>11000</v>
      </c>
      <c r="L6" s="135">
        <f>VLOOKUP(E6,[2]Sheet1!$E$2:$N$5262,3,0)</f>
        <v>11000</v>
      </c>
      <c r="M6" s="168">
        <f>VLOOKUP(E6,[2]Sheet1!$E$2:$N$5262,4,0)</f>
        <v>46051</v>
      </c>
      <c r="N6" s="135" t="str">
        <f>VLOOKUP(E6,[2]Sheet1!$E$2:$N$5262,5,0)</f>
        <v>AGHA.M.JAFFER</v>
      </c>
      <c r="O6" s="135" t="str">
        <f>VLOOKUP(E6,[2]Sheet1!$E$2:$N$5262,6,0)</f>
        <v>Accepted</v>
      </c>
      <c r="P6" s="135" t="str">
        <f>VLOOKUP(E6,[2]Sheet1!$E$2:$N$5262,7,0)</f>
        <v>Online Transfer</v>
      </c>
      <c r="Q6" s="135" t="str">
        <f>VLOOKUP(E6,[2]Sheet1!$E$2:$N$5262,8,0)</f>
        <v>Renewal</v>
      </c>
      <c r="R6" s="135" t="s">
        <v>16</v>
      </c>
      <c r="S6" s="135" t="str">
        <f>VLOOKUP(E6,[2]Sheet1!$E$2:$N$5262,10,0)</f>
        <v>-</v>
      </c>
      <c r="T6" s="167">
        <f t="shared" si="1"/>
        <v>0</v>
      </c>
    </row>
    <row r="7" spans="1:20" s="135" customFormat="1" hidden="1">
      <c r="A7" s="73">
        <v>6</v>
      </c>
      <c r="B7" s="72" t="s">
        <v>39</v>
      </c>
      <c r="C7" s="73" t="s">
        <v>10573</v>
      </c>
      <c r="D7" s="73" t="s">
        <v>10574</v>
      </c>
      <c r="E7" s="73" t="s">
        <v>10575</v>
      </c>
      <c r="F7" s="73" t="s">
        <v>10576</v>
      </c>
      <c r="G7" s="74">
        <v>11000</v>
      </c>
      <c r="H7" s="73" t="s">
        <v>66</v>
      </c>
      <c r="I7" s="73" t="s">
        <v>669</v>
      </c>
      <c r="J7" s="135" t="s">
        <v>41</v>
      </c>
      <c r="K7" s="135">
        <v>11000</v>
      </c>
      <c r="L7" s="135">
        <f>VLOOKUP(E7,[2]Sheet1!$E$2:$N$5262,3,0)</f>
        <v>11000</v>
      </c>
      <c r="M7" s="168">
        <f>VLOOKUP(E7,[2]Sheet1!$E$2:$N$5262,4,0)</f>
        <v>46051</v>
      </c>
      <c r="N7" s="135" t="str">
        <f>VLOOKUP(E7,[2]Sheet1!$E$2:$N$5262,5,0)</f>
        <v>AGHA.M.JAFFER</v>
      </c>
      <c r="O7" s="135" t="str">
        <f>VLOOKUP(E7,[2]Sheet1!$E$2:$N$5262,6,0)</f>
        <v>Accepted</v>
      </c>
      <c r="P7" s="135" t="str">
        <f>VLOOKUP(E7,[2]Sheet1!$E$2:$N$5262,7,0)</f>
        <v>Online Transfer</v>
      </c>
      <c r="Q7" s="135" t="str">
        <f>VLOOKUP(E7,[2]Sheet1!$E$2:$N$5262,8,0)</f>
        <v>Renewal</v>
      </c>
      <c r="R7" s="135" t="s">
        <v>16</v>
      </c>
      <c r="S7" s="135" t="str">
        <f>VLOOKUP(E7,[2]Sheet1!$E$2:$N$5262,10,0)</f>
        <v>-</v>
      </c>
      <c r="T7" s="167">
        <f t="shared" si="1"/>
        <v>0</v>
      </c>
    </row>
    <row r="8" spans="1:20" s="135" customFormat="1" hidden="1">
      <c r="A8" s="72">
        <v>7</v>
      </c>
      <c r="B8" s="72" t="s">
        <v>39</v>
      </c>
      <c r="C8" s="73" t="s">
        <v>10577</v>
      </c>
      <c r="D8" s="73" t="s">
        <v>10578</v>
      </c>
      <c r="E8" s="73" t="s">
        <v>10579</v>
      </c>
      <c r="F8" s="73" t="s">
        <v>10580</v>
      </c>
      <c r="G8" s="74">
        <v>11000</v>
      </c>
      <c r="H8" s="73" t="s">
        <v>66</v>
      </c>
      <c r="I8" s="73" t="s">
        <v>669</v>
      </c>
      <c r="J8" s="135" t="s">
        <v>41</v>
      </c>
      <c r="K8" s="135">
        <v>11000</v>
      </c>
      <c r="L8" s="135">
        <f>VLOOKUP(E8,[2]Sheet1!$E$2:$N$5262,3,0)</f>
        <v>11000</v>
      </c>
      <c r="M8" s="168">
        <f>VLOOKUP(E8,[2]Sheet1!$E$2:$N$5262,4,0)</f>
        <v>46051</v>
      </c>
      <c r="N8" s="135" t="str">
        <f>VLOOKUP(E8,[2]Sheet1!$E$2:$N$5262,5,0)</f>
        <v>AGHA.M.JAFFER</v>
      </c>
      <c r="O8" s="135" t="str">
        <f>VLOOKUP(E8,[2]Sheet1!$E$2:$N$5262,6,0)</f>
        <v>Accepted</v>
      </c>
      <c r="P8" s="135" t="str">
        <f>VLOOKUP(E8,[2]Sheet1!$E$2:$N$5262,7,0)</f>
        <v>Online Transfer</v>
      </c>
      <c r="Q8" s="135" t="str">
        <f>VLOOKUP(E8,[2]Sheet1!$E$2:$N$5262,8,0)</f>
        <v>Renewal</v>
      </c>
      <c r="R8" s="135" t="s">
        <v>16</v>
      </c>
      <c r="S8" s="135" t="str">
        <f>VLOOKUP(E8,[2]Sheet1!$E$2:$N$5262,10,0)</f>
        <v>-</v>
      </c>
      <c r="T8" s="167">
        <f t="shared" si="1"/>
        <v>0</v>
      </c>
    </row>
    <row r="9" spans="1:20" s="135" customFormat="1" hidden="1">
      <c r="A9" s="73">
        <v>8</v>
      </c>
      <c r="B9" s="72" t="s">
        <v>39</v>
      </c>
      <c r="C9" s="73" t="s">
        <v>10581</v>
      </c>
      <c r="D9" s="74">
        <v>12941882</v>
      </c>
      <c r="E9" s="73" t="s">
        <v>10582</v>
      </c>
      <c r="F9" s="73" t="s">
        <v>10583</v>
      </c>
      <c r="G9" s="74">
        <v>10000</v>
      </c>
      <c r="H9" s="73" t="s">
        <v>66</v>
      </c>
      <c r="I9" s="73" t="s">
        <v>669</v>
      </c>
      <c r="J9" s="135" t="s">
        <v>41</v>
      </c>
      <c r="K9" s="135">
        <v>10000</v>
      </c>
      <c r="L9" s="135">
        <f>VLOOKUP(E9,[2]Sheet1!$E$2:$N$5262,3,0)</f>
        <v>10000</v>
      </c>
      <c r="M9" s="168">
        <f>VLOOKUP(E9,[2]Sheet1!$E$2:$N$5262,4,0)</f>
        <v>46053</v>
      </c>
      <c r="N9" s="135" t="str">
        <f>VLOOKUP(E9,[2]Sheet1!$E$2:$N$5262,5,0)</f>
        <v>AGHA.M.JAFFER</v>
      </c>
      <c r="O9" s="135" t="str">
        <f>VLOOKUP(E9,[2]Sheet1!$E$2:$N$5262,6,0)</f>
        <v>Accepted</v>
      </c>
      <c r="P9" s="135" t="str">
        <f>VLOOKUP(E9,[2]Sheet1!$E$2:$N$5262,7,0)</f>
        <v>Online Transfer</v>
      </c>
      <c r="Q9" s="135" t="str">
        <f>VLOOKUP(E9,[2]Sheet1!$E$2:$N$5262,8,0)</f>
        <v>Renewal</v>
      </c>
      <c r="R9" s="135" t="s">
        <v>16</v>
      </c>
      <c r="S9" s="135" t="str">
        <f>VLOOKUP(E9,[2]Sheet1!$E$2:$N$5262,10,0)</f>
        <v>-</v>
      </c>
      <c r="T9" s="167">
        <f t="shared" si="1"/>
        <v>0</v>
      </c>
    </row>
    <row r="10" spans="1:20" s="135" customFormat="1" hidden="1">
      <c r="A10" s="72">
        <v>9</v>
      </c>
      <c r="B10" s="72" t="s">
        <v>39</v>
      </c>
      <c r="C10" s="73" t="s">
        <v>10584</v>
      </c>
      <c r="D10" s="74">
        <v>24431513141</v>
      </c>
      <c r="E10" s="73" t="s">
        <v>10585</v>
      </c>
      <c r="F10" s="73" t="s">
        <v>10586</v>
      </c>
      <c r="G10" s="74">
        <v>14500</v>
      </c>
      <c r="H10" s="73" t="s">
        <v>66</v>
      </c>
      <c r="I10" s="73" t="s">
        <v>669</v>
      </c>
      <c r="J10" s="135" t="s">
        <v>41</v>
      </c>
      <c r="K10" s="135">
        <v>14500</v>
      </c>
      <c r="L10" s="135">
        <f>VLOOKUP(E10,[2]Sheet1!$E$2:$N$5262,3,0)</f>
        <v>14500</v>
      </c>
      <c r="M10" s="168">
        <f>VLOOKUP(E10,[2]Sheet1!$E$2:$N$5262,4,0)</f>
        <v>46053</v>
      </c>
      <c r="N10" s="135" t="str">
        <f>VLOOKUP(E10,[2]Sheet1!$E$2:$N$5262,5,0)</f>
        <v>AGHA.M.JAFFER</v>
      </c>
      <c r="O10" s="135" t="str">
        <f>VLOOKUP(E10,[2]Sheet1!$E$2:$N$5262,6,0)</f>
        <v>Accepted</v>
      </c>
      <c r="P10" s="135" t="str">
        <f>VLOOKUP(E10,[2]Sheet1!$E$2:$N$5262,7,0)</f>
        <v>Online Transfer</v>
      </c>
      <c r="Q10" s="135" t="str">
        <f>VLOOKUP(E10,[2]Sheet1!$E$2:$N$5262,8,0)</f>
        <v>Renewal</v>
      </c>
      <c r="R10" s="135" t="s">
        <v>16</v>
      </c>
      <c r="S10" s="135" t="str">
        <f>VLOOKUP(E10,[2]Sheet1!$E$2:$N$5262,10,0)</f>
        <v>-</v>
      </c>
      <c r="T10" s="167">
        <f t="shared" si="1"/>
        <v>0</v>
      </c>
    </row>
    <row r="11" spans="1:20" s="135" customFormat="1" hidden="1">
      <c r="A11" s="73">
        <v>10</v>
      </c>
      <c r="B11" s="72" t="s">
        <v>39</v>
      </c>
      <c r="C11" s="73" t="s">
        <v>10587</v>
      </c>
      <c r="D11" s="74">
        <v>348903</v>
      </c>
      <c r="E11" s="74">
        <v>7048074</v>
      </c>
      <c r="F11" s="73" t="s">
        <v>10588</v>
      </c>
      <c r="G11" s="74">
        <v>15500</v>
      </c>
      <c r="H11" s="73" t="s">
        <v>66</v>
      </c>
      <c r="I11" s="73" t="s">
        <v>669</v>
      </c>
      <c r="J11" s="135" t="s">
        <v>41</v>
      </c>
      <c r="K11" s="135">
        <v>15500</v>
      </c>
      <c r="L11" s="135">
        <f>VLOOKUP(E11,[2]Sheet1!$E$2:$N$5262,3,0)</f>
        <v>15500</v>
      </c>
      <c r="M11" s="168">
        <f>VLOOKUP(E11,[2]Sheet1!$E$2:$N$5262,4,0)</f>
        <v>46053</v>
      </c>
      <c r="N11" s="135" t="str">
        <f>VLOOKUP(E11,[2]Sheet1!$E$2:$N$5262,5,0)</f>
        <v>AGHA.M.JAFFER</v>
      </c>
      <c r="O11" s="135" t="str">
        <f>VLOOKUP(E11,[2]Sheet1!$E$2:$N$5262,6,0)</f>
        <v>Accepted</v>
      </c>
      <c r="P11" s="135" t="str">
        <f>VLOOKUP(E11,[2]Sheet1!$E$2:$N$5262,7,0)</f>
        <v>Online Transfer</v>
      </c>
      <c r="Q11" s="135" t="str">
        <f>VLOOKUP(E11,[2]Sheet1!$E$2:$N$5262,8,0)</f>
        <v>Renewal</v>
      </c>
      <c r="R11" s="135" t="s">
        <v>16</v>
      </c>
      <c r="S11" s="135" t="str">
        <f>VLOOKUP(E11,[2]Sheet1!$E$2:$N$5262,10,0)</f>
        <v>-</v>
      </c>
      <c r="T11" s="167">
        <f t="shared" si="1"/>
        <v>0</v>
      </c>
    </row>
    <row r="12" spans="1:20" s="135" customFormat="1" hidden="1">
      <c r="A12" s="72">
        <v>11</v>
      </c>
      <c r="B12" s="72" t="s">
        <v>39</v>
      </c>
      <c r="C12" s="73" t="s">
        <v>10589</v>
      </c>
      <c r="D12" s="74">
        <v>12932245</v>
      </c>
      <c r="E12" s="73" t="s">
        <v>10590</v>
      </c>
      <c r="F12" s="73" t="s">
        <v>10591</v>
      </c>
      <c r="G12" s="74">
        <v>13000</v>
      </c>
      <c r="H12" s="73" t="s">
        <v>66</v>
      </c>
      <c r="I12" s="73" t="s">
        <v>669</v>
      </c>
      <c r="J12" s="135" t="s">
        <v>41</v>
      </c>
      <c r="K12" s="135">
        <v>13000</v>
      </c>
      <c r="L12" s="135">
        <f>VLOOKUP(E12,[2]Sheet1!$E$2:$N$5262,3,0)</f>
        <v>13000</v>
      </c>
      <c r="M12" s="168">
        <f>VLOOKUP(E12,[2]Sheet1!$E$2:$N$5262,4,0)</f>
        <v>46053</v>
      </c>
      <c r="N12" s="135" t="str">
        <f>VLOOKUP(E12,[2]Sheet1!$E$2:$N$5262,5,0)</f>
        <v>AGHA.M.JAFFER</v>
      </c>
      <c r="O12" s="135" t="str">
        <f>VLOOKUP(E12,[2]Sheet1!$E$2:$N$5262,6,0)</f>
        <v>Accepted</v>
      </c>
      <c r="P12" s="135" t="str">
        <f>VLOOKUP(E12,[2]Sheet1!$E$2:$N$5262,7,0)</f>
        <v>Online Transfer</v>
      </c>
      <c r="Q12" s="135" t="str">
        <f>VLOOKUP(E12,[2]Sheet1!$E$2:$N$5262,8,0)</f>
        <v>Renewal</v>
      </c>
      <c r="R12" s="135" t="s">
        <v>16</v>
      </c>
      <c r="S12" s="135" t="str">
        <f>VLOOKUP(E12,[2]Sheet1!$E$2:$N$5262,10,0)</f>
        <v>-</v>
      </c>
      <c r="T12" s="167">
        <f t="shared" si="1"/>
        <v>0</v>
      </c>
    </row>
    <row r="13" spans="1:20" s="135" customFormat="1" hidden="1">
      <c r="A13" s="73">
        <v>12</v>
      </c>
      <c r="B13" s="72" t="s">
        <v>39</v>
      </c>
      <c r="C13" s="73" t="s">
        <v>10592</v>
      </c>
      <c r="D13" s="73" t="s">
        <v>10593</v>
      </c>
      <c r="E13" s="73" t="s">
        <v>10594</v>
      </c>
      <c r="F13" s="73" t="s">
        <v>10595</v>
      </c>
      <c r="G13" s="74">
        <v>15500</v>
      </c>
      <c r="H13" s="73" t="s">
        <v>66</v>
      </c>
      <c r="I13" s="73" t="s">
        <v>669</v>
      </c>
      <c r="J13" s="135" t="s">
        <v>41</v>
      </c>
      <c r="K13" s="135">
        <v>15500</v>
      </c>
      <c r="L13" s="135">
        <f>VLOOKUP(E13,[2]Sheet1!$E$2:$N$5262,3,0)</f>
        <v>15500</v>
      </c>
      <c r="M13" s="168">
        <f>VLOOKUP(E13,[2]Sheet1!$E$2:$N$5262,4,0)</f>
        <v>46053</v>
      </c>
      <c r="N13" s="135" t="str">
        <f>VLOOKUP(E13,[2]Sheet1!$E$2:$N$5262,5,0)</f>
        <v>AGHA.M.JAFFER</v>
      </c>
      <c r="O13" s="135" t="str">
        <f>VLOOKUP(E13,[2]Sheet1!$E$2:$N$5262,6,0)</f>
        <v>Accepted</v>
      </c>
      <c r="P13" s="135" t="str">
        <f>VLOOKUP(E13,[2]Sheet1!$E$2:$N$5262,7,0)</f>
        <v>Online Transfer</v>
      </c>
      <c r="Q13" s="135" t="str">
        <f>VLOOKUP(E13,[2]Sheet1!$E$2:$N$5262,8,0)</f>
        <v>Renewal</v>
      </c>
      <c r="R13" s="135" t="s">
        <v>16</v>
      </c>
      <c r="S13" s="135" t="str">
        <f>VLOOKUP(E13,[2]Sheet1!$E$2:$N$5262,10,0)</f>
        <v>-</v>
      </c>
      <c r="T13" s="167">
        <f t="shared" si="1"/>
        <v>0</v>
      </c>
    </row>
    <row r="14" spans="1:20" s="135" customFormat="1" hidden="1">
      <c r="A14" s="72">
        <v>13</v>
      </c>
      <c r="B14" s="72" t="s">
        <v>39</v>
      </c>
      <c r="C14" s="73" t="s">
        <v>10596</v>
      </c>
      <c r="D14" s="73" t="s">
        <v>10597</v>
      </c>
      <c r="E14" s="74">
        <v>7063500</v>
      </c>
      <c r="F14" s="73" t="s">
        <v>10598</v>
      </c>
      <c r="G14" s="74">
        <v>12000</v>
      </c>
      <c r="H14" s="73" t="s">
        <v>66</v>
      </c>
      <c r="I14" s="73" t="s">
        <v>669</v>
      </c>
      <c r="J14" s="135" t="s">
        <v>41</v>
      </c>
      <c r="K14" s="135">
        <v>12000</v>
      </c>
      <c r="L14" s="135">
        <f>VLOOKUP(E14,[2]Sheet1!$E$2:$N$5262,3,0)</f>
        <v>12000</v>
      </c>
      <c r="M14" s="168">
        <f>VLOOKUP(E14,[2]Sheet1!$E$2:$N$5262,4,0)</f>
        <v>46050</v>
      </c>
      <c r="N14" s="135" t="str">
        <f>VLOOKUP(E14,[2]Sheet1!$E$2:$N$5262,5,0)</f>
        <v>AGHA.M.JAFFER</v>
      </c>
      <c r="O14" s="135" t="str">
        <f>VLOOKUP(E14,[2]Sheet1!$E$2:$N$5262,6,0)</f>
        <v>Accepted</v>
      </c>
      <c r="P14" s="135" t="str">
        <f>VLOOKUP(E14,[2]Sheet1!$E$2:$N$5262,7,0)</f>
        <v>Online Transfer</v>
      </c>
      <c r="Q14" s="135" t="str">
        <f>VLOOKUP(E14,[2]Sheet1!$E$2:$N$5262,8,0)</f>
        <v>Renewal</v>
      </c>
      <c r="R14" s="135" t="s">
        <v>16</v>
      </c>
      <c r="S14" s="135" t="str">
        <f>VLOOKUP(E14,[2]Sheet1!$E$2:$N$5262,10,0)</f>
        <v>-</v>
      </c>
      <c r="T14" s="167">
        <f t="shared" si="1"/>
        <v>0</v>
      </c>
    </row>
    <row r="15" spans="1:20" s="135" customFormat="1" hidden="1">
      <c r="A15" s="73">
        <v>14</v>
      </c>
      <c r="B15" s="72" t="s">
        <v>39</v>
      </c>
      <c r="C15" s="73" t="s">
        <v>10599</v>
      </c>
      <c r="D15" s="74">
        <v>17513922</v>
      </c>
      <c r="E15" s="73" t="s">
        <v>10600</v>
      </c>
      <c r="F15" s="73" t="s">
        <v>10601</v>
      </c>
      <c r="G15" s="74">
        <v>10000</v>
      </c>
      <c r="H15" s="73" t="s">
        <v>66</v>
      </c>
      <c r="I15" s="73" t="s">
        <v>669</v>
      </c>
      <c r="J15" s="135" t="s">
        <v>41</v>
      </c>
      <c r="K15" s="135">
        <v>10000</v>
      </c>
      <c r="L15" s="135">
        <f>VLOOKUP(E15,[2]Sheet1!$E$2:$N$5262,3,0)</f>
        <v>10000</v>
      </c>
      <c r="M15" s="168">
        <f>VLOOKUP(E15,[2]Sheet1!$E$2:$N$5262,4,0)</f>
        <v>46051</v>
      </c>
      <c r="N15" s="135" t="str">
        <f>VLOOKUP(E15,[2]Sheet1!$E$2:$N$5262,5,0)</f>
        <v>AGHA.M.JAFFER</v>
      </c>
      <c r="O15" s="135" t="str">
        <f>VLOOKUP(E15,[2]Sheet1!$E$2:$N$5262,6,0)</f>
        <v>Accepted</v>
      </c>
      <c r="P15" s="135" t="str">
        <f>VLOOKUP(E15,[2]Sheet1!$E$2:$N$5262,7,0)</f>
        <v>Online Transfer</v>
      </c>
      <c r="Q15" s="135" t="str">
        <f>VLOOKUP(E15,[2]Sheet1!$E$2:$N$5262,8,0)</f>
        <v>Renewal</v>
      </c>
      <c r="R15" s="135" t="s">
        <v>16</v>
      </c>
      <c r="S15" s="135" t="str">
        <f>VLOOKUP(E15,[2]Sheet1!$E$2:$N$5262,10,0)</f>
        <v>-</v>
      </c>
      <c r="T15" s="167">
        <f t="shared" si="1"/>
        <v>0</v>
      </c>
    </row>
    <row r="16" spans="1:20" s="135" customFormat="1" hidden="1">
      <c r="A16" s="72">
        <v>15</v>
      </c>
      <c r="B16" s="72" t="s">
        <v>39</v>
      </c>
      <c r="C16" s="73" t="s">
        <v>10602</v>
      </c>
      <c r="D16" s="73" t="s">
        <v>10603</v>
      </c>
      <c r="E16" s="73" t="s">
        <v>10604</v>
      </c>
      <c r="F16" s="73" t="s">
        <v>10605</v>
      </c>
      <c r="G16" s="74">
        <v>10000</v>
      </c>
      <c r="H16" s="73" t="s">
        <v>66</v>
      </c>
      <c r="I16" s="73" t="s">
        <v>669</v>
      </c>
      <c r="J16" s="135" t="s">
        <v>41</v>
      </c>
      <c r="K16" s="135">
        <v>10000</v>
      </c>
      <c r="L16" s="135">
        <f>VLOOKUP(E16,[2]Sheet1!$E$2:$N$5262,3,0)</f>
        <v>10000</v>
      </c>
      <c r="M16" s="168">
        <f>VLOOKUP(E16,[2]Sheet1!$E$2:$N$5262,4,0)</f>
        <v>46053</v>
      </c>
      <c r="N16" s="135" t="str">
        <f>VLOOKUP(E16,[2]Sheet1!$E$2:$N$5262,5,0)</f>
        <v>AGHA.M.JAFFER</v>
      </c>
      <c r="O16" s="135" t="str">
        <f>VLOOKUP(E16,[2]Sheet1!$E$2:$N$5262,6,0)</f>
        <v>Accepted</v>
      </c>
      <c r="P16" s="135" t="str">
        <f>VLOOKUP(E16,[2]Sheet1!$E$2:$N$5262,7,0)</f>
        <v>Online Transfer</v>
      </c>
      <c r="Q16" s="135" t="str">
        <f>VLOOKUP(E16,[2]Sheet1!$E$2:$N$5262,8,0)</f>
        <v>Renewal</v>
      </c>
      <c r="R16" s="135" t="s">
        <v>16</v>
      </c>
      <c r="S16" s="135" t="str">
        <f>VLOOKUP(E16,[2]Sheet1!$E$2:$N$5262,10,0)</f>
        <v>-</v>
      </c>
      <c r="T16" s="167">
        <f t="shared" si="1"/>
        <v>0</v>
      </c>
    </row>
    <row r="17" spans="1:20" s="135" customFormat="1" hidden="1">
      <c r="A17" s="73">
        <v>16</v>
      </c>
      <c r="B17" s="72" t="s">
        <v>39</v>
      </c>
      <c r="C17" s="73" t="s">
        <v>10606</v>
      </c>
      <c r="D17" s="73" t="s">
        <v>10607</v>
      </c>
      <c r="E17" s="73" t="s">
        <v>10608</v>
      </c>
      <c r="F17" s="73" t="s">
        <v>10609</v>
      </c>
      <c r="G17" s="74">
        <v>11000</v>
      </c>
      <c r="H17" s="73" t="s">
        <v>66</v>
      </c>
      <c r="I17" s="73" t="s">
        <v>669</v>
      </c>
      <c r="J17" s="135" t="s">
        <v>41</v>
      </c>
      <c r="K17" s="135">
        <v>11000</v>
      </c>
      <c r="L17" s="135">
        <f>VLOOKUP(E17,[2]Sheet1!$E$2:$N$5262,3,0)</f>
        <v>11000</v>
      </c>
      <c r="M17" s="168">
        <f>VLOOKUP(E17,[2]Sheet1!$E$2:$N$5262,4,0)</f>
        <v>46053</v>
      </c>
      <c r="N17" s="135" t="str">
        <f>VLOOKUP(E17,[2]Sheet1!$E$2:$N$5262,5,0)</f>
        <v>AGHA.M.JAFFER</v>
      </c>
      <c r="O17" s="135" t="str">
        <f>VLOOKUP(E17,[2]Sheet1!$E$2:$N$5262,6,0)</f>
        <v>Accepted</v>
      </c>
      <c r="P17" s="135" t="str">
        <f>VLOOKUP(E17,[2]Sheet1!$E$2:$N$5262,7,0)</f>
        <v>Online Transfer</v>
      </c>
      <c r="Q17" s="135" t="str">
        <f>VLOOKUP(E17,[2]Sheet1!$E$2:$N$5262,8,0)</f>
        <v>Renewal</v>
      </c>
      <c r="R17" s="135" t="s">
        <v>16</v>
      </c>
      <c r="S17" s="135" t="str">
        <f>VLOOKUP(E17,[2]Sheet1!$E$2:$N$5262,10,0)</f>
        <v>-</v>
      </c>
      <c r="T17" s="167">
        <f t="shared" si="1"/>
        <v>0</v>
      </c>
    </row>
    <row r="18" spans="1:20" s="135" customFormat="1" hidden="1">
      <c r="A18" s="72">
        <v>17</v>
      </c>
      <c r="B18" s="72" t="s">
        <v>39</v>
      </c>
      <c r="C18" s="73" t="s">
        <v>10610</v>
      </c>
      <c r="D18" s="73" t="s">
        <v>10611</v>
      </c>
      <c r="E18" s="73" t="s">
        <v>10612</v>
      </c>
      <c r="F18" s="73" t="s">
        <v>10613</v>
      </c>
      <c r="G18" s="74">
        <v>13000</v>
      </c>
      <c r="H18" s="73" t="s">
        <v>66</v>
      </c>
      <c r="I18" s="73" t="s">
        <v>669</v>
      </c>
      <c r="J18" s="135" t="s">
        <v>41</v>
      </c>
      <c r="K18" s="135">
        <v>13000</v>
      </c>
      <c r="L18" s="135">
        <f>VLOOKUP(E18,[2]Sheet1!$E$2:$N$5262,3,0)</f>
        <v>13000</v>
      </c>
      <c r="M18" s="168">
        <f>VLOOKUP(E18,[2]Sheet1!$E$2:$N$5262,4,0)</f>
        <v>46053</v>
      </c>
      <c r="N18" s="135" t="str">
        <f>VLOOKUP(E18,[2]Sheet1!$E$2:$N$5262,5,0)</f>
        <v>AGHA.M.JAFFER</v>
      </c>
      <c r="O18" s="135" t="str">
        <f>VLOOKUP(E18,[2]Sheet1!$E$2:$N$5262,6,0)</f>
        <v>Accepted</v>
      </c>
      <c r="P18" s="135" t="str">
        <f>VLOOKUP(E18,[2]Sheet1!$E$2:$N$5262,7,0)</f>
        <v>Online Transfer</v>
      </c>
      <c r="Q18" s="135" t="str">
        <f>VLOOKUP(E18,[2]Sheet1!$E$2:$N$5262,8,0)</f>
        <v>Renewal</v>
      </c>
      <c r="R18" s="135" t="s">
        <v>16</v>
      </c>
      <c r="S18" s="135" t="str">
        <f>VLOOKUP(E18,[2]Sheet1!$E$2:$N$5262,10,0)</f>
        <v>-</v>
      </c>
      <c r="T18" s="167">
        <f t="shared" si="1"/>
        <v>0</v>
      </c>
    </row>
    <row r="19" spans="1:20" s="135" customFormat="1" hidden="1">
      <c r="A19" s="73">
        <v>18</v>
      </c>
      <c r="B19" s="72" t="s">
        <v>39</v>
      </c>
      <c r="C19" s="73" t="s">
        <v>10614</v>
      </c>
      <c r="D19" s="74">
        <v>4802145</v>
      </c>
      <c r="E19" s="73" t="s">
        <v>10615</v>
      </c>
      <c r="F19" s="73" t="s">
        <v>10616</v>
      </c>
      <c r="G19" s="74">
        <v>13000</v>
      </c>
      <c r="H19" s="73" t="s">
        <v>66</v>
      </c>
      <c r="I19" s="73" t="s">
        <v>669</v>
      </c>
      <c r="J19" s="135" t="s">
        <v>41</v>
      </c>
      <c r="K19" s="135">
        <v>13000</v>
      </c>
      <c r="L19" s="135">
        <f>VLOOKUP(E19,[2]Sheet1!$E$2:$N$5262,3,0)</f>
        <v>13000</v>
      </c>
      <c r="M19" s="168">
        <f>VLOOKUP(E19,[2]Sheet1!$E$2:$N$5262,4,0)</f>
        <v>46052</v>
      </c>
      <c r="N19" s="135" t="str">
        <f>VLOOKUP(E19,[2]Sheet1!$E$2:$N$5262,5,0)</f>
        <v>AGHA.M.JAFFER</v>
      </c>
      <c r="O19" s="135" t="str">
        <f>VLOOKUP(E19,[2]Sheet1!$E$2:$N$5262,6,0)</f>
        <v>Accepted</v>
      </c>
      <c r="P19" s="135" t="str">
        <f>VLOOKUP(E19,[2]Sheet1!$E$2:$N$5262,7,0)</f>
        <v>Online Transfer</v>
      </c>
      <c r="Q19" s="135" t="str">
        <f>VLOOKUP(E19,[2]Sheet1!$E$2:$N$5262,8,0)</f>
        <v>Renewal</v>
      </c>
      <c r="R19" s="135" t="s">
        <v>16</v>
      </c>
      <c r="S19" s="135" t="str">
        <f>VLOOKUP(E19,[2]Sheet1!$E$2:$N$5262,10,0)</f>
        <v>-</v>
      </c>
      <c r="T19" s="167">
        <f t="shared" si="1"/>
        <v>0</v>
      </c>
    </row>
    <row r="20" spans="1:20" s="135" customFormat="1" hidden="1">
      <c r="A20" s="72">
        <v>19</v>
      </c>
      <c r="B20" s="72" t="s">
        <v>39</v>
      </c>
      <c r="C20" s="73" t="s">
        <v>10617</v>
      </c>
      <c r="D20" s="73" t="s">
        <v>10618</v>
      </c>
      <c r="E20" s="73" t="s">
        <v>10619</v>
      </c>
      <c r="F20" s="73" t="s">
        <v>10620</v>
      </c>
      <c r="G20" s="74">
        <v>13000</v>
      </c>
      <c r="H20" s="73" t="s">
        <v>66</v>
      </c>
      <c r="I20" s="73" t="s">
        <v>669</v>
      </c>
      <c r="J20" s="135" t="s">
        <v>41</v>
      </c>
      <c r="K20" s="135">
        <v>13000</v>
      </c>
      <c r="L20" s="135">
        <f>VLOOKUP(E20,[2]Sheet1!$E$2:$N$5262,3,0)</f>
        <v>13000</v>
      </c>
      <c r="M20" s="168">
        <f>VLOOKUP(E20,[2]Sheet1!$E$2:$N$5262,4,0)</f>
        <v>46053</v>
      </c>
      <c r="N20" s="135" t="str">
        <f>VLOOKUP(E20,[2]Sheet1!$E$2:$N$5262,5,0)</f>
        <v>AGHA.M.JAFFER</v>
      </c>
      <c r="O20" s="135" t="str">
        <f>VLOOKUP(E20,[2]Sheet1!$E$2:$N$5262,6,0)</f>
        <v>Accepted</v>
      </c>
      <c r="P20" s="135" t="str">
        <f>VLOOKUP(E20,[2]Sheet1!$E$2:$N$5262,7,0)</f>
        <v>Online Transfer</v>
      </c>
      <c r="Q20" s="135" t="str">
        <f>VLOOKUP(E20,[2]Sheet1!$E$2:$N$5262,8,0)</f>
        <v>Renewal</v>
      </c>
      <c r="R20" s="135" t="s">
        <v>16</v>
      </c>
      <c r="S20" s="135" t="str">
        <f>VLOOKUP(E20,[2]Sheet1!$E$2:$N$5262,10,0)</f>
        <v>-</v>
      </c>
      <c r="T20" s="167">
        <f t="shared" si="1"/>
        <v>0</v>
      </c>
    </row>
    <row r="21" spans="1:20" s="135" customFormat="1" hidden="1">
      <c r="A21" s="73">
        <v>20</v>
      </c>
      <c r="B21" s="72" t="s">
        <v>39</v>
      </c>
      <c r="C21" s="73" t="s">
        <v>10621</v>
      </c>
      <c r="D21" s="73" t="s">
        <v>10622</v>
      </c>
      <c r="E21" s="73" t="s">
        <v>10623</v>
      </c>
      <c r="F21" s="73" t="s">
        <v>10624</v>
      </c>
      <c r="G21" s="74">
        <v>15500</v>
      </c>
      <c r="H21" s="73" t="s">
        <v>66</v>
      </c>
      <c r="I21" s="73" t="s">
        <v>669</v>
      </c>
      <c r="J21" s="135" t="s">
        <v>41</v>
      </c>
      <c r="K21" s="135">
        <v>15500</v>
      </c>
      <c r="L21" s="135">
        <f>VLOOKUP(E21,[2]Sheet1!$E$2:$N$5262,3,0)</f>
        <v>15500</v>
      </c>
      <c r="M21" s="168">
        <f>VLOOKUP(E21,[2]Sheet1!$E$2:$N$5262,4,0)</f>
        <v>46052</v>
      </c>
      <c r="N21" s="135" t="str">
        <f>VLOOKUP(E21,[2]Sheet1!$E$2:$N$5262,5,0)</f>
        <v>AGHA.M.JAFFER</v>
      </c>
      <c r="O21" s="135" t="str">
        <f>VLOOKUP(E21,[2]Sheet1!$E$2:$N$5262,6,0)</f>
        <v>Accepted</v>
      </c>
      <c r="P21" s="135" t="str">
        <f>VLOOKUP(E21,[2]Sheet1!$E$2:$N$5262,7,0)</f>
        <v>Online Transfer</v>
      </c>
      <c r="Q21" s="135" t="str">
        <f>VLOOKUP(E21,[2]Sheet1!$E$2:$N$5262,8,0)</f>
        <v>Renewal</v>
      </c>
      <c r="R21" s="135" t="s">
        <v>16</v>
      </c>
      <c r="S21" s="135" t="str">
        <f>VLOOKUP(E21,[2]Sheet1!$E$2:$N$5262,10,0)</f>
        <v>-</v>
      </c>
      <c r="T21" s="167">
        <f t="shared" si="1"/>
        <v>0</v>
      </c>
    </row>
    <row r="22" spans="1:20" s="135" customFormat="1" hidden="1">
      <c r="A22" s="72">
        <v>21</v>
      </c>
      <c r="B22" s="72" t="s">
        <v>39</v>
      </c>
      <c r="C22" s="73" t="s">
        <v>10625</v>
      </c>
      <c r="D22" s="74">
        <v>243296</v>
      </c>
      <c r="E22" s="74">
        <v>10143297</v>
      </c>
      <c r="F22" s="73" t="s">
        <v>10626</v>
      </c>
      <c r="G22" s="74">
        <v>14000</v>
      </c>
      <c r="H22" s="73" t="s">
        <v>66</v>
      </c>
      <c r="I22" s="73" t="s">
        <v>669</v>
      </c>
      <c r="J22" s="135" t="s">
        <v>41</v>
      </c>
      <c r="K22" s="135">
        <v>14000</v>
      </c>
      <c r="L22" s="135">
        <f>VLOOKUP(E22,[2]Sheet1!$E$2:$N$5262,3,0)</f>
        <v>14000</v>
      </c>
      <c r="M22" s="168">
        <f>VLOOKUP(E22,[2]Sheet1!$E$2:$N$5262,4,0)</f>
        <v>46052</v>
      </c>
      <c r="N22" s="135" t="str">
        <f>VLOOKUP(E22,[2]Sheet1!$E$2:$N$5262,5,0)</f>
        <v>AGHA.M.JAFFER</v>
      </c>
      <c r="O22" s="135" t="str">
        <f>VLOOKUP(E22,[2]Sheet1!$E$2:$N$5262,6,0)</f>
        <v>Accepted</v>
      </c>
      <c r="P22" s="135" t="str">
        <f>VLOOKUP(E22,[2]Sheet1!$E$2:$N$5262,7,0)</f>
        <v>Online Transfer</v>
      </c>
      <c r="Q22" s="135" t="str">
        <f>VLOOKUP(E22,[2]Sheet1!$E$2:$N$5262,8,0)</f>
        <v>Renewal</v>
      </c>
      <c r="R22" s="135" t="s">
        <v>16</v>
      </c>
      <c r="S22" s="135" t="str">
        <f>VLOOKUP(E22,[2]Sheet1!$E$2:$N$5262,10,0)</f>
        <v>-</v>
      </c>
      <c r="T22" s="167">
        <f t="shared" si="1"/>
        <v>0</v>
      </c>
    </row>
    <row r="23" spans="1:20" s="135" customFormat="1" hidden="1">
      <c r="A23" s="73">
        <v>22</v>
      </c>
      <c r="B23" s="72" t="s">
        <v>39</v>
      </c>
      <c r="C23" s="73" t="s">
        <v>10627</v>
      </c>
      <c r="D23" s="73" t="s">
        <v>10628</v>
      </c>
      <c r="E23" s="74">
        <v>4039523</v>
      </c>
      <c r="F23" s="73" t="s">
        <v>10629</v>
      </c>
      <c r="G23" s="74">
        <v>10000</v>
      </c>
      <c r="H23" s="73" t="s">
        <v>66</v>
      </c>
      <c r="I23" s="73" t="s">
        <v>669</v>
      </c>
      <c r="J23" s="135" t="s">
        <v>41</v>
      </c>
      <c r="K23" s="135">
        <v>10000</v>
      </c>
      <c r="L23" s="135">
        <f>VLOOKUP(E23,[2]Sheet1!$E$2:$N$5262,3,0)</f>
        <v>10000</v>
      </c>
      <c r="M23" s="168">
        <f>VLOOKUP(E23,[2]Sheet1!$E$2:$N$5262,4,0)</f>
        <v>46049</v>
      </c>
      <c r="N23" s="135" t="str">
        <f>VLOOKUP(E23,[2]Sheet1!$E$2:$N$5262,5,0)</f>
        <v>AGHA.M.JAFFER</v>
      </c>
      <c r="O23" s="135" t="str">
        <f>VLOOKUP(E23,[2]Sheet1!$E$2:$N$5262,6,0)</f>
        <v>Accepted</v>
      </c>
      <c r="P23" s="135" t="str">
        <f>VLOOKUP(E23,[2]Sheet1!$E$2:$N$5262,7,0)</f>
        <v>Online Transfer</v>
      </c>
      <c r="Q23" s="135" t="str">
        <f>VLOOKUP(E23,[2]Sheet1!$E$2:$N$5262,8,0)</f>
        <v>Renewal</v>
      </c>
      <c r="R23" s="135" t="s">
        <v>16</v>
      </c>
      <c r="S23" s="135" t="str">
        <f>VLOOKUP(E23,[2]Sheet1!$E$2:$N$5262,10,0)</f>
        <v>-</v>
      </c>
      <c r="T23" s="167">
        <f t="shared" si="1"/>
        <v>0</v>
      </c>
    </row>
    <row r="24" spans="1:20" s="135" customFormat="1" hidden="1">
      <c r="A24" s="72">
        <v>23</v>
      </c>
      <c r="B24" s="72" t="s">
        <v>39</v>
      </c>
      <c r="C24" s="73" t="s">
        <v>10630</v>
      </c>
      <c r="D24" s="73" t="s">
        <v>10631</v>
      </c>
      <c r="E24" s="73" t="s">
        <v>10630</v>
      </c>
      <c r="F24" s="73" t="s">
        <v>10632</v>
      </c>
      <c r="G24" s="74">
        <v>10000</v>
      </c>
      <c r="H24" s="73" t="s">
        <v>66</v>
      </c>
      <c r="I24" s="73" t="s">
        <v>669</v>
      </c>
      <c r="J24" s="135" t="s">
        <v>41</v>
      </c>
      <c r="K24" s="135">
        <v>10000</v>
      </c>
      <c r="L24" s="135">
        <f>VLOOKUP(E24,[2]Sheet1!$E$2:$N$5262,3,0)</f>
        <v>10000</v>
      </c>
      <c r="M24" s="168">
        <f>VLOOKUP(E24,[2]Sheet1!$E$2:$N$5262,4,0)</f>
        <v>46048</v>
      </c>
      <c r="N24" s="135" t="str">
        <f>VLOOKUP(E24,[2]Sheet1!$E$2:$N$5262,5,0)</f>
        <v>AGHA.M.JAFFER</v>
      </c>
      <c r="O24" s="135" t="str">
        <f>VLOOKUP(E24,[2]Sheet1!$E$2:$N$5262,6,0)</f>
        <v>Accepted</v>
      </c>
      <c r="P24" s="135" t="str">
        <f>VLOOKUP(E24,[2]Sheet1!$E$2:$N$5262,7,0)</f>
        <v>Online Transfer</v>
      </c>
      <c r="Q24" s="135" t="str">
        <f>VLOOKUP(E24,[2]Sheet1!$E$2:$N$5262,8,0)</f>
        <v>Renewal</v>
      </c>
      <c r="R24" s="135" t="s">
        <v>16</v>
      </c>
      <c r="S24" s="135" t="str">
        <f>VLOOKUP(E24,[2]Sheet1!$E$2:$N$5262,10,0)</f>
        <v>-</v>
      </c>
      <c r="T24" s="167">
        <f t="shared" si="1"/>
        <v>0</v>
      </c>
    </row>
    <row r="25" spans="1:20" s="135" customFormat="1" hidden="1">
      <c r="A25" s="73">
        <v>24</v>
      </c>
      <c r="B25" s="72" t="s">
        <v>39</v>
      </c>
      <c r="C25" s="73" t="s">
        <v>10633</v>
      </c>
      <c r="D25" s="73" t="s">
        <v>10634</v>
      </c>
      <c r="E25" s="73" t="s">
        <v>10635</v>
      </c>
      <c r="F25" s="73" t="s">
        <v>10636</v>
      </c>
      <c r="G25" s="74">
        <v>12500</v>
      </c>
      <c r="H25" s="73" t="s">
        <v>66</v>
      </c>
      <c r="I25" s="73" t="s">
        <v>669</v>
      </c>
      <c r="J25" s="135" t="s">
        <v>41</v>
      </c>
      <c r="K25" s="135">
        <v>12500</v>
      </c>
      <c r="L25" s="135">
        <f>VLOOKUP(E25,[2]Sheet1!$E$2:$N$5262,3,0)</f>
        <v>12500</v>
      </c>
      <c r="M25" s="168">
        <f>VLOOKUP(E25,[2]Sheet1!$E$2:$N$5262,4,0)</f>
        <v>46052</v>
      </c>
      <c r="N25" s="135" t="str">
        <f>VLOOKUP(E25,[2]Sheet1!$E$2:$N$5262,5,0)</f>
        <v>AGHA.M.JAFFER</v>
      </c>
      <c r="O25" s="135" t="str">
        <f>VLOOKUP(E25,[2]Sheet1!$E$2:$N$5262,6,0)</f>
        <v>Accepted</v>
      </c>
      <c r="P25" s="135" t="str">
        <f>VLOOKUP(E25,[2]Sheet1!$E$2:$N$5262,7,0)</f>
        <v>Online Transfer</v>
      </c>
      <c r="Q25" s="135" t="str">
        <f>VLOOKUP(E25,[2]Sheet1!$E$2:$N$5262,8,0)</f>
        <v>Renewal</v>
      </c>
      <c r="R25" s="135" t="s">
        <v>16</v>
      </c>
      <c r="S25" s="135" t="str">
        <f>VLOOKUP(E25,[2]Sheet1!$E$2:$N$5262,10,0)</f>
        <v>-</v>
      </c>
      <c r="T25" s="167">
        <f t="shared" si="1"/>
        <v>0</v>
      </c>
    </row>
    <row r="26" spans="1:20" s="135" customFormat="1" hidden="1">
      <c r="A26" s="72">
        <v>25</v>
      </c>
      <c r="B26" s="72" t="s">
        <v>39</v>
      </c>
      <c r="C26" s="73" t="s">
        <v>10637</v>
      </c>
      <c r="D26" s="73" t="s">
        <v>10638</v>
      </c>
      <c r="E26" s="74">
        <v>6067054</v>
      </c>
      <c r="F26" s="73" t="s">
        <v>10639</v>
      </c>
      <c r="G26" s="74">
        <v>11000</v>
      </c>
      <c r="H26" s="73" t="s">
        <v>66</v>
      </c>
      <c r="I26" s="73" t="s">
        <v>669</v>
      </c>
      <c r="J26" s="135" t="s">
        <v>41</v>
      </c>
      <c r="K26" s="135">
        <v>11000</v>
      </c>
      <c r="L26" s="135">
        <f>VLOOKUP(E26,[2]Sheet1!$E$2:$N$5262,3,0)</f>
        <v>11000</v>
      </c>
      <c r="M26" s="168">
        <f>VLOOKUP(E26,[2]Sheet1!$E$2:$N$5262,4,0)</f>
        <v>46052</v>
      </c>
      <c r="N26" s="135" t="str">
        <f>VLOOKUP(E26,[2]Sheet1!$E$2:$N$5262,5,0)</f>
        <v>AGHA.M.JAFFER</v>
      </c>
      <c r="O26" s="135" t="str">
        <f>VLOOKUP(E26,[2]Sheet1!$E$2:$N$5262,6,0)</f>
        <v>Accepted</v>
      </c>
      <c r="P26" s="135" t="str">
        <f>VLOOKUP(E26,[2]Sheet1!$E$2:$N$5262,7,0)</f>
        <v>Online Transfer</v>
      </c>
      <c r="Q26" s="135" t="str">
        <f>VLOOKUP(E26,[2]Sheet1!$E$2:$N$5262,8,0)</f>
        <v>Renewal</v>
      </c>
      <c r="R26" s="135" t="s">
        <v>16</v>
      </c>
      <c r="S26" s="135" t="str">
        <f>VLOOKUP(E26,[2]Sheet1!$E$2:$N$5262,10,0)</f>
        <v>-</v>
      </c>
      <c r="T26" s="167">
        <f t="shared" si="1"/>
        <v>0</v>
      </c>
    </row>
    <row r="27" spans="1:20" s="135" customFormat="1" hidden="1">
      <c r="A27" s="73">
        <v>26</v>
      </c>
      <c r="B27" s="72" t="s">
        <v>39</v>
      </c>
      <c r="C27" s="73" t="s">
        <v>10640</v>
      </c>
      <c r="D27" s="73" t="s">
        <v>10641</v>
      </c>
      <c r="E27" s="73" t="s">
        <v>10642</v>
      </c>
      <c r="F27" s="73" t="s">
        <v>10643</v>
      </c>
      <c r="G27" s="74">
        <v>12000</v>
      </c>
      <c r="H27" s="73" t="s">
        <v>66</v>
      </c>
      <c r="I27" s="73" t="s">
        <v>669</v>
      </c>
      <c r="J27" s="135" t="s">
        <v>41</v>
      </c>
      <c r="K27" s="135">
        <v>12000</v>
      </c>
      <c r="L27" s="135">
        <f>VLOOKUP(E27,[2]Sheet1!$E$2:$N$5262,3,0)</f>
        <v>12000</v>
      </c>
      <c r="M27" s="168">
        <f>VLOOKUP(E27,[2]Sheet1!$E$2:$N$5262,4,0)</f>
        <v>46052</v>
      </c>
      <c r="N27" s="135" t="str">
        <f>VLOOKUP(E27,[2]Sheet1!$E$2:$N$5262,5,0)</f>
        <v>AGHA.M.JAFFER</v>
      </c>
      <c r="O27" s="135" t="str">
        <f>VLOOKUP(E27,[2]Sheet1!$E$2:$N$5262,6,0)</f>
        <v>Accepted</v>
      </c>
      <c r="P27" s="135" t="str">
        <f>VLOOKUP(E27,[2]Sheet1!$E$2:$N$5262,7,0)</f>
        <v>Online Transfer</v>
      </c>
      <c r="Q27" s="135" t="str">
        <f>VLOOKUP(E27,[2]Sheet1!$E$2:$N$5262,8,0)</f>
        <v>Renewal</v>
      </c>
      <c r="R27" s="135" t="s">
        <v>16</v>
      </c>
      <c r="S27" s="135" t="str">
        <f>VLOOKUP(E27,[2]Sheet1!$E$2:$N$5262,10,0)</f>
        <v>-</v>
      </c>
      <c r="T27" s="167">
        <f t="shared" si="1"/>
        <v>0</v>
      </c>
    </row>
    <row r="28" spans="1:20" s="135" customFormat="1" hidden="1">
      <c r="A28" s="72">
        <v>27</v>
      </c>
      <c r="B28" s="72" t="s">
        <v>39</v>
      </c>
      <c r="C28" s="73" t="s">
        <v>10644</v>
      </c>
      <c r="D28" s="73" t="s">
        <v>10645</v>
      </c>
      <c r="E28" s="73" t="s">
        <v>10646</v>
      </c>
      <c r="F28" s="73" t="s">
        <v>10647</v>
      </c>
      <c r="G28" s="74">
        <v>12000</v>
      </c>
      <c r="H28" s="73" t="s">
        <v>66</v>
      </c>
      <c r="I28" s="73" t="s">
        <v>669</v>
      </c>
      <c r="J28" s="135" t="s">
        <v>41</v>
      </c>
      <c r="K28" s="135">
        <v>12000</v>
      </c>
      <c r="L28" s="135">
        <f>VLOOKUP(E28,[2]Sheet1!$E$2:$N$5262,3,0)</f>
        <v>12000</v>
      </c>
      <c r="M28" s="168">
        <f>VLOOKUP(E28,[2]Sheet1!$E$2:$N$5262,4,0)</f>
        <v>46052</v>
      </c>
      <c r="N28" s="135" t="str">
        <f>VLOOKUP(E28,[2]Sheet1!$E$2:$N$5262,5,0)</f>
        <v>AGHA.M.JAFFER</v>
      </c>
      <c r="O28" s="135" t="str">
        <f>VLOOKUP(E28,[2]Sheet1!$E$2:$N$5262,6,0)</f>
        <v>Accepted</v>
      </c>
      <c r="P28" s="135" t="str">
        <f>VLOOKUP(E28,[2]Sheet1!$E$2:$N$5262,7,0)</f>
        <v>Online Transfer</v>
      </c>
      <c r="Q28" s="135" t="str">
        <f>VLOOKUP(E28,[2]Sheet1!$E$2:$N$5262,8,0)</f>
        <v>Renewal</v>
      </c>
      <c r="R28" s="135" t="s">
        <v>16</v>
      </c>
      <c r="S28" s="135" t="str">
        <f>VLOOKUP(E28,[2]Sheet1!$E$2:$N$5262,10,0)</f>
        <v>-</v>
      </c>
      <c r="T28" s="167">
        <f t="shared" si="1"/>
        <v>0</v>
      </c>
    </row>
    <row r="29" spans="1:20" s="135" customFormat="1">
      <c r="A29" s="73">
        <v>28</v>
      </c>
      <c r="B29" s="72" t="s">
        <v>39</v>
      </c>
      <c r="C29" s="73" t="s">
        <v>10648</v>
      </c>
      <c r="D29" s="73" t="s">
        <v>10649</v>
      </c>
      <c r="E29" s="73" t="s">
        <v>10650</v>
      </c>
      <c r="F29" s="73" t="s">
        <v>10651</v>
      </c>
      <c r="G29" s="74">
        <v>16500</v>
      </c>
      <c r="H29" s="73" t="s">
        <v>66</v>
      </c>
      <c r="I29" s="73" t="s">
        <v>669</v>
      </c>
      <c r="J29" s="135" t="s">
        <v>41</v>
      </c>
      <c r="K29" s="135">
        <v>16500</v>
      </c>
      <c r="L29" s="135">
        <f>VLOOKUP(E29,[2]Sheet1!$E$2:$N$5262,3,0)</f>
        <v>16500</v>
      </c>
      <c r="M29" s="168">
        <f>VLOOKUP(E29,[2]Sheet1!$E$2:$N$5262,4,0)</f>
        <v>46052</v>
      </c>
      <c r="N29" s="135" t="str">
        <f>VLOOKUP(E29,[2]Sheet1!$E$2:$N$5262,5,0)</f>
        <v>AGHA.M.JAFFER</v>
      </c>
      <c r="O29" s="135" t="str">
        <f>VLOOKUP(E29,[2]Sheet1!$E$2:$N$5262,6,0)</f>
        <v>Accepted</v>
      </c>
      <c r="P29" s="135" t="str">
        <f>VLOOKUP(E29,[2]Sheet1!$E$2:$N$5262,7,0)</f>
        <v>Online Transfer</v>
      </c>
      <c r="Q29" s="135" t="str">
        <f>VLOOKUP(E29,[2]Sheet1!$E$2:$N$5262,8,0)</f>
        <v>Conversion</v>
      </c>
      <c r="R29" s="135" t="s">
        <v>16</v>
      </c>
      <c r="S29" s="135" t="str">
        <f>VLOOKUP(E29,[2]Sheet1!$E$2:$N$5262,10,0)</f>
        <v>-</v>
      </c>
      <c r="T29" s="167">
        <f t="shared" si="1"/>
        <v>0</v>
      </c>
    </row>
    <row r="30" spans="1:20" s="135" customFormat="1" hidden="1">
      <c r="A30" s="72">
        <v>29</v>
      </c>
      <c r="B30" s="72" t="s">
        <v>39</v>
      </c>
      <c r="C30" s="73" t="s">
        <v>10652</v>
      </c>
      <c r="D30" s="73" t="s">
        <v>10653</v>
      </c>
      <c r="E30" s="73" t="s">
        <v>10654</v>
      </c>
      <c r="F30" s="73" t="s">
        <v>10655</v>
      </c>
      <c r="G30" s="74">
        <v>13000</v>
      </c>
      <c r="H30" s="73" t="s">
        <v>66</v>
      </c>
      <c r="I30" s="73" t="s">
        <v>669</v>
      </c>
      <c r="J30" s="135" t="s">
        <v>41</v>
      </c>
      <c r="K30" s="135">
        <v>13000</v>
      </c>
      <c r="L30" s="135">
        <f>VLOOKUP(E30,[2]Sheet1!$E$2:$N$5262,3,0)</f>
        <v>13000</v>
      </c>
      <c r="M30" s="168">
        <f>VLOOKUP(E30,[2]Sheet1!$E$2:$N$5262,4,0)</f>
        <v>46052</v>
      </c>
      <c r="N30" s="135" t="str">
        <f>VLOOKUP(E30,[2]Sheet1!$E$2:$N$5262,5,0)</f>
        <v>AGHA.M.JAFFER</v>
      </c>
      <c r="O30" s="135" t="str">
        <f>VLOOKUP(E30,[2]Sheet1!$E$2:$N$5262,6,0)</f>
        <v>Accepted</v>
      </c>
      <c r="P30" s="135" t="str">
        <f>VLOOKUP(E30,[2]Sheet1!$E$2:$N$5262,7,0)</f>
        <v>Online Transfer</v>
      </c>
      <c r="Q30" s="135" t="str">
        <f>VLOOKUP(E30,[2]Sheet1!$E$2:$N$5262,8,0)</f>
        <v>Renewal</v>
      </c>
      <c r="R30" s="135" t="s">
        <v>16</v>
      </c>
      <c r="S30" s="135" t="str">
        <f>VLOOKUP(E30,[2]Sheet1!$E$2:$N$5262,10,0)</f>
        <v>-</v>
      </c>
      <c r="T30" s="167">
        <f t="shared" si="1"/>
        <v>0</v>
      </c>
    </row>
    <row r="31" spans="1:20" s="135" customFormat="1">
      <c r="A31" s="73">
        <v>30</v>
      </c>
      <c r="B31" s="72" t="s">
        <v>39</v>
      </c>
      <c r="C31" s="73" t="s">
        <v>10656</v>
      </c>
      <c r="D31" s="73" t="s">
        <v>10657</v>
      </c>
      <c r="E31" s="73" t="s">
        <v>10658</v>
      </c>
      <c r="F31" s="73" t="s">
        <v>10659</v>
      </c>
      <c r="G31" s="74">
        <v>14500</v>
      </c>
      <c r="H31" s="73" t="s">
        <v>66</v>
      </c>
      <c r="I31" s="73" t="s">
        <v>669</v>
      </c>
      <c r="J31" s="135" t="s">
        <v>41</v>
      </c>
      <c r="K31" s="135">
        <v>14500</v>
      </c>
      <c r="L31" s="135">
        <f>VLOOKUP(E31,[2]Sheet1!$E$2:$N$5262,3,0)</f>
        <v>14500</v>
      </c>
      <c r="M31" s="168">
        <f>VLOOKUP(E31,[2]Sheet1!$E$2:$N$5262,4,0)</f>
        <v>46051</v>
      </c>
      <c r="N31" s="135" t="str">
        <f>VLOOKUP(E31,[2]Sheet1!$E$2:$N$5262,5,0)</f>
        <v>AGHA.M.JAFFER</v>
      </c>
      <c r="O31" s="135" t="str">
        <f>VLOOKUP(E31,[2]Sheet1!$E$2:$N$5262,6,0)</f>
        <v>Accepted</v>
      </c>
      <c r="P31" s="135" t="str">
        <f>VLOOKUP(E31,[2]Sheet1!$E$2:$N$5262,7,0)</f>
        <v>Online Transfer</v>
      </c>
      <c r="Q31" s="135" t="str">
        <f>VLOOKUP(E31,[2]Sheet1!$E$2:$N$5262,8,0)</f>
        <v>Conversion</v>
      </c>
      <c r="R31" s="135" t="s">
        <v>16</v>
      </c>
      <c r="S31" s="135" t="str">
        <f>VLOOKUP(E31,[2]Sheet1!$E$2:$N$5262,10,0)</f>
        <v>-</v>
      </c>
      <c r="T31" s="167">
        <f t="shared" si="1"/>
        <v>0</v>
      </c>
    </row>
    <row r="32" spans="1:20" s="135" customFormat="1">
      <c r="A32" s="72">
        <v>31</v>
      </c>
      <c r="B32" s="72" t="s">
        <v>39</v>
      </c>
      <c r="C32" s="73" t="s">
        <v>10660</v>
      </c>
      <c r="D32" s="73" t="s">
        <v>10661</v>
      </c>
      <c r="E32" s="73" t="s">
        <v>10662</v>
      </c>
      <c r="F32" s="73" t="s">
        <v>10659</v>
      </c>
      <c r="G32" s="74">
        <v>16000</v>
      </c>
      <c r="H32" s="73" t="s">
        <v>66</v>
      </c>
      <c r="I32" s="73" t="s">
        <v>669</v>
      </c>
      <c r="J32" s="135" t="s">
        <v>41</v>
      </c>
      <c r="K32" s="135">
        <v>16000</v>
      </c>
      <c r="L32" s="135">
        <f>VLOOKUP(E32,[2]Sheet1!$E$2:$N$5262,3,0)</f>
        <v>16000</v>
      </c>
      <c r="M32" s="168">
        <f>VLOOKUP(E32,[2]Sheet1!$E$2:$N$5262,4,0)</f>
        <v>46051</v>
      </c>
      <c r="N32" s="135" t="str">
        <f>VLOOKUP(E32,[2]Sheet1!$E$2:$N$5262,5,0)</f>
        <v>AGHA.M.JAFFER</v>
      </c>
      <c r="O32" s="135" t="str">
        <f>VLOOKUP(E32,[2]Sheet1!$E$2:$N$5262,6,0)</f>
        <v>Accepted</v>
      </c>
      <c r="P32" s="135" t="str">
        <f>VLOOKUP(E32,[2]Sheet1!$E$2:$N$5262,7,0)</f>
        <v>Cash Deposit</v>
      </c>
      <c r="Q32" s="135" t="str">
        <f>VLOOKUP(E32,[2]Sheet1!$E$2:$N$5262,8,0)</f>
        <v>Conversion</v>
      </c>
      <c r="R32" s="135" t="s">
        <v>16</v>
      </c>
      <c r="S32" s="135" t="str">
        <f>VLOOKUP(E32,[2]Sheet1!$E$2:$N$5262,10,0)</f>
        <v>-</v>
      </c>
      <c r="T32" s="167">
        <f t="shared" si="1"/>
        <v>0</v>
      </c>
    </row>
    <row r="33" spans="1:20" s="135" customFormat="1" hidden="1">
      <c r="A33" s="73">
        <v>32</v>
      </c>
      <c r="B33" s="72" t="s">
        <v>39</v>
      </c>
      <c r="C33" s="73" t="s">
        <v>10663</v>
      </c>
      <c r="D33" s="73" t="s">
        <v>10664</v>
      </c>
      <c r="E33" s="74">
        <v>4078174</v>
      </c>
      <c r="F33" s="73" t="s">
        <v>10665</v>
      </c>
      <c r="G33" s="74">
        <v>14500</v>
      </c>
      <c r="H33" s="73" t="s">
        <v>66</v>
      </c>
      <c r="I33" s="73" t="s">
        <v>669</v>
      </c>
      <c r="J33" s="135" t="s">
        <v>41</v>
      </c>
      <c r="K33" s="135">
        <v>14500</v>
      </c>
      <c r="L33" s="135">
        <f>VLOOKUP(E33,[2]Sheet1!$E$2:$N$5262,3,0)</f>
        <v>14500</v>
      </c>
      <c r="M33" s="168">
        <f>VLOOKUP(E33,[2]Sheet1!$E$2:$N$5262,4,0)</f>
        <v>46051</v>
      </c>
      <c r="N33" s="135" t="str">
        <f>VLOOKUP(E33,[2]Sheet1!$E$2:$N$5262,5,0)</f>
        <v>AGHA.M.JAFFER</v>
      </c>
      <c r="O33" s="135" t="str">
        <f>VLOOKUP(E33,[2]Sheet1!$E$2:$N$5262,6,0)</f>
        <v>Accepted</v>
      </c>
      <c r="P33" s="135" t="str">
        <f>VLOOKUP(E33,[2]Sheet1!$E$2:$N$5262,7,0)</f>
        <v>Online Transfer</v>
      </c>
      <c r="Q33" s="135" t="str">
        <f>VLOOKUP(E33,[2]Sheet1!$E$2:$N$5262,8,0)</f>
        <v>Renewal</v>
      </c>
      <c r="R33" s="135" t="s">
        <v>16</v>
      </c>
      <c r="S33" s="135" t="str">
        <f>VLOOKUP(E33,[2]Sheet1!$E$2:$N$5262,10,0)</f>
        <v>-</v>
      </c>
      <c r="T33" s="167">
        <f t="shared" si="1"/>
        <v>0</v>
      </c>
    </row>
    <row r="34" spans="1:20" s="135" customFormat="1" hidden="1">
      <c r="A34" s="72">
        <v>33</v>
      </c>
      <c r="B34" s="72" t="s">
        <v>39</v>
      </c>
      <c r="C34" s="73" t="s">
        <v>10666</v>
      </c>
      <c r="D34" s="73" t="s">
        <v>10667</v>
      </c>
      <c r="E34" s="73" t="s">
        <v>10668</v>
      </c>
      <c r="F34" s="73" t="s">
        <v>10669</v>
      </c>
      <c r="G34" s="74">
        <v>15500</v>
      </c>
      <c r="H34" s="73" t="s">
        <v>66</v>
      </c>
      <c r="I34" s="73" t="s">
        <v>669</v>
      </c>
      <c r="J34" s="135" t="s">
        <v>41</v>
      </c>
      <c r="K34" s="135">
        <v>15500</v>
      </c>
      <c r="L34" s="135">
        <f>VLOOKUP(E34,[2]Sheet1!$E$2:$N$5262,3,0)</f>
        <v>15500</v>
      </c>
      <c r="M34" s="168">
        <f>VLOOKUP(E34,[2]Sheet1!$E$2:$N$5262,4,0)</f>
        <v>46051</v>
      </c>
      <c r="N34" s="135" t="str">
        <f>VLOOKUP(E34,[2]Sheet1!$E$2:$N$5262,5,0)</f>
        <v>AGHA.M.JAFFER</v>
      </c>
      <c r="O34" s="135" t="str">
        <f>VLOOKUP(E34,[2]Sheet1!$E$2:$N$5262,6,0)</f>
        <v>Accepted</v>
      </c>
      <c r="P34" s="135" t="str">
        <f>VLOOKUP(E34,[2]Sheet1!$E$2:$N$5262,7,0)</f>
        <v>Online Transfer</v>
      </c>
      <c r="Q34" s="135" t="str">
        <f>VLOOKUP(E34,[2]Sheet1!$E$2:$N$5262,8,0)</f>
        <v>Renewal</v>
      </c>
      <c r="R34" s="135" t="s">
        <v>16</v>
      </c>
      <c r="S34" s="135" t="str">
        <f>VLOOKUP(E34,[2]Sheet1!$E$2:$N$5262,10,0)</f>
        <v>-</v>
      </c>
      <c r="T34" s="167">
        <f t="shared" si="1"/>
        <v>0</v>
      </c>
    </row>
    <row r="35" spans="1:20" s="135" customFormat="1" hidden="1">
      <c r="A35" s="73">
        <v>34</v>
      </c>
      <c r="B35" s="72" t="s">
        <v>39</v>
      </c>
      <c r="C35" s="73" t="s">
        <v>10670</v>
      </c>
      <c r="D35" s="73" t="s">
        <v>10671</v>
      </c>
      <c r="E35" s="73" t="s">
        <v>10672</v>
      </c>
      <c r="F35" s="73" t="s">
        <v>10673</v>
      </c>
      <c r="G35" s="74">
        <v>13500</v>
      </c>
      <c r="H35" s="73" t="s">
        <v>66</v>
      </c>
      <c r="I35" s="73" t="s">
        <v>669</v>
      </c>
      <c r="J35" s="135" t="s">
        <v>41</v>
      </c>
      <c r="K35" s="135">
        <v>13500</v>
      </c>
      <c r="L35" s="135">
        <f>VLOOKUP(E35,[2]Sheet1!$E$2:$N$5262,3,0)</f>
        <v>13500</v>
      </c>
      <c r="M35" s="168">
        <f>VLOOKUP(E35,[2]Sheet1!$E$2:$N$5262,4,0)</f>
        <v>46051</v>
      </c>
      <c r="N35" s="135" t="str">
        <f>VLOOKUP(E35,[2]Sheet1!$E$2:$N$5262,5,0)</f>
        <v>AGHA.M.JAFFER</v>
      </c>
      <c r="O35" s="135" t="str">
        <f>VLOOKUP(E35,[2]Sheet1!$E$2:$N$5262,6,0)</f>
        <v>Accepted</v>
      </c>
      <c r="P35" s="135" t="str">
        <f>VLOOKUP(E35,[2]Sheet1!$E$2:$N$5262,7,0)</f>
        <v>Online Transfer</v>
      </c>
      <c r="Q35" s="135" t="str">
        <f>VLOOKUP(E35,[2]Sheet1!$E$2:$N$5262,8,0)</f>
        <v>Renewal</v>
      </c>
      <c r="R35" s="135" t="s">
        <v>16</v>
      </c>
      <c r="S35" s="135" t="str">
        <f>VLOOKUP(E35,[2]Sheet1!$E$2:$N$5262,10,0)</f>
        <v>-</v>
      </c>
      <c r="T35" s="167">
        <f t="shared" si="1"/>
        <v>0</v>
      </c>
    </row>
    <row r="36" spans="1:20" s="135" customFormat="1" hidden="1">
      <c r="A36" s="72">
        <v>35</v>
      </c>
      <c r="B36" s="72" t="s">
        <v>39</v>
      </c>
      <c r="C36" s="73" t="s">
        <v>10674</v>
      </c>
      <c r="D36" s="73" t="s">
        <v>10675</v>
      </c>
      <c r="E36" s="74">
        <v>70344</v>
      </c>
      <c r="F36" s="73" t="s">
        <v>10676</v>
      </c>
      <c r="G36" s="74">
        <v>15500</v>
      </c>
      <c r="H36" s="73" t="s">
        <v>66</v>
      </c>
      <c r="I36" s="73" t="s">
        <v>669</v>
      </c>
      <c r="J36" s="135" t="s">
        <v>41</v>
      </c>
      <c r="K36" s="135">
        <v>15500</v>
      </c>
      <c r="L36" s="135">
        <f>VLOOKUP(E36,[2]Sheet1!$E$2:$N$5262,3,0)</f>
        <v>15500</v>
      </c>
      <c r="M36" s="168">
        <f>VLOOKUP(E36,[2]Sheet1!$E$2:$N$5262,4,0)</f>
        <v>46050</v>
      </c>
      <c r="N36" s="135" t="str">
        <f>VLOOKUP(E36,[2]Sheet1!$E$2:$N$5262,5,0)</f>
        <v>AGHA.M.JAFFER</v>
      </c>
      <c r="O36" s="135" t="str">
        <f>VLOOKUP(E36,[2]Sheet1!$E$2:$N$5262,6,0)</f>
        <v>Accepted</v>
      </c>
      <c r="P36" s="135" t="str">
        <f>VLOOKUP(E36,[2]Sheet1!$E$2:$N$5262,7,0)</f>
        <v>Online Transfer</v>
      </c>
      <c r="Q36" s="135" t="str">
        <f>VLOOKUP(E36,[2]Sheet1!$E$2:$N$5262,8,0)</f>
        <v>Renewal</v>
      </c>
      <c r="R36" s="135" t="s">
        <v>16</v>
      </c>
      <c r="S36" s="135" t="str">
        <f>VLOOKUP(E36,[2]Sheet1!$E$2:$N$5262,10,0)</f>
        <v>-</v>
      </c>
      <c r="T36" s="167">
        <f t="shared" si="1"/>
        <v>0</v>
      </c>
    </row>
    <row r="37" spans="1:20" s="135" customFormat="1" hidden="1">
      <c r="A37" s="73">
        <v>36</v>
      </c>
      <c r="B37" s="72" t="s">
        <v>39</v>
      </c>
      <c r="C37" s="73" t="s">
        <v>10677</v>
      </c>
      <c r="D37" s="74">
        <v>170171</v>
      </c>
      <c r="E37" s="74">
        <v>1070152</v>
      </c>
      <c r="F37" s="73" t="s">
        <v>10678</v>
      </c>
      <c r="G37" s="74">
        <v>14000</v>
      </c>
      <c r="H37" s="73" t="s">
        <v>66</v>
      </c>
      <c r="I37" s="73" t="s">
        <v>669</v>
      </c>
      <c r="J37" s="135" t="s">
        <v>41</v>
      </c>
      <c r="K37" s="135">
        <v>14000</v>
      </c>
      <c r="L37" s="135">
        <f>VLOOKUP(E37,[2]Sheet1!$E$2:$N$5262,3,0)</f>
        <v>14000</v>
      </c>
      <c r="M37" s="168">
        <f>VLOOKUP(E37,[2]Sheet1!$E$2:$N$5262,4,0)</f>
        <v>46050</v>
      </c>
      <c r="N37" s="135" t="str">
        <f>VLOOKUP(E37,[2]Sheet1!$E$2:$N$5262,5,0)</f>
        <v>AGHA.M.JAFFER</v>
      </c>
      <c r="O37" s="135" t="str">
        <f>VLOOKUP(E37,[2]Sheet1!$E$2:$N$5262,6,0)</f>
        <v>Accepted</v>
      </c>
      <c r="P37" s="135" t="str">
        <f>VLOOKUP(E37,[2]Sheet1!$E$2:$N$5262,7,0)</f>
        <v>Online Transfer</v>
      </c>
      <c r="Q37" s="135" t="str">
        <f>VLOOKUP(E37,[2]Sheet1!$E$2:$N$5262,8,0)</f>
        <v>Renewal</v>
      </c>
      <c r="R37" s="135" t="s">
        <v>16</v>
      </c>
      <c r="S37" s="135" t="str">
        <f>VLOOKUP(E37,[2]Sheet1!$E$2:$N$5262,10,0)</f>
        <v>-</v>
      </c>
      <c r="T37" s="167">
        <f t="shared" si="1"/>
        <v>0</v>
      </c>
    </row>
    <row r="38" spans="1:20" s="135" customFormat="1" hidden="1">
      <c r="A38" s="72">
        <v>37</v>
      </c>
      <c r="B38" s="72" t="s">
        <v>39</v>
      </c>
      <c r="C38" s="73" t="s">
        <v>10679</v>
      </c>
      <c r="D38" s="73" t="s">
        <v>10680</v>
      </c>
      <c r="E38" s="74">
        <v>9507684</v>
      </c>
      <c r="F38" s="73" t="s">
        <v>10681</v>
      </c>
      <c r="G38" s="74">
        <v>15500</v>
      </c>
      <c r="H38" s="73" t="s">
        <v>66</v>
      </c>
      <c r="I38" s="73" t="s">
        <v>669</v>
      </c>
      <c r="J38" s="135" t="s">
        <v>41</v>
      </c>
      <c r="K38" s="135">
        <v>15500</v>
      </c>
      <c r="L38" s="135">
        <f>VLOOKUP(E38,[2]Sheet1!$E$2:$N$5262,3,0)</f>
        <v>15500</v>
      </c>
      <c r="M38" s="168">
        <f>VLOOKUP(E38,[2]Sheet1!$E$2:$N$5262,4,0)</f>
        <v>46050</v>
      </c>
      <c r="N38" s="135" t="str">
        <f>VLOOKUP(E38,[2]Sheet1!$E$2:$N$5262,5,0)</f>
        <v>AGHA.M.JAFFER</v>
      </c>
      <c r="O38" s="135" t="str">
        <f>VLOOKUP(E38,[2]Sheet1!$E$2:$N$5262,6,0)</f>
        <v>Accepted</v>
      </c>
      <c r="P38" s="135" t="str">
        <f>VLOOKUP(E38,[2]Sheet1!$E$2:$N$5262,7,0)</f>
        <v>Online Transfer</v>
      </c>
      <c r="Q38" s="135" t="str">
        <f>VLOOKUP(E38,[2]Sheet1!$E$2:$N$5262,8,0)</f>
        <v>Renewal</v>
      </c>
      <c r="R38" s="135" t="s">
        <v>16</v>
      </c>
      <c r="S38" s="135" t="str">
        <f>VLOOKUP(E38,[2]Sheet1!$E$2:$N$5262,10,0)</f>
        <v>-</v>
      </c>
      <c r="T38" s="167">
        <f t="shared" si="1"/>
        <v>0</v>
      </c>
    </row>
    <row r="39" spans="1:20" s="135" customFormat="1">
      <c r="A39" s="73">
        <v>38</v>
      </c>
      <c r="B39" s="72" t="s">
        <v>39</v>
      </c>
      <c r="C39" s="73" t="s">
        <v>10682</v>
      </c>
      <c r="D39" s="73" t="s">
        <v>10683</v>
      </c>
      <c r="E39" s="73" t="s">
        <v>10682</v>
      </c>
      <c r="F39" s="73" t="s">
        <v>10684</v>
      </c>
      <c r="G39" s="74">
        <v>16000</v>
      </c>
      <c r="H39" s="73" t="s">
        <v>66</v>
      </c>
      <c r="I39" s="73" t="s">
        <v>669</v>
      </c>
      <c r="J39" s="135" t="s">
        <v>41</v>
      </c>
      <c r="K39" s="135">
        <v>16000</v>
      </c>
      <c r="L39" s="135">
        <f>VLOOKUP(E39,[2]Sheet1!$E$2:$N$5262,3,0)</f>
        <v>16000</v>
      </c>
      <c r="M39" s="168">
        <f>VLOOKUP(E39,[2]Sheet1!$E$2:$N$5262,4,0)</f>
        <v>46050</v>
      </c>
      <c r="N39" s="135" t="str">
        <f>VLOOKUP(E39,[2]Sheet1!$E$2:$N$5262,5,0)</f>
        <v>AGHA.M.JAFFER</v>
      </c>
      <c r="O39" s="135" t="str">
        <f>VLOOKUP(E39,[2]Sheet1!$E$2:$N$5262,6,0)</f>
        <v>Accepted</v>
      </c>
      <c r="P39" s="135" t="str">
        <f>VLOOKUP(E39,[2]Sheet1!$E$2:$N$5262,7,0)</f>
        <v>Online Transfer</v>
      </c>
      <c r="Q39" s="135" t="str">
        <f>VLOOKUP(E39,[2]Sheet1!$E$2:$N$5262,8,0)</f>
        <v>Conversion</v>
      </c>
      <c r="R39" s="135" t="s">
        <v>16</v>
      </c>
      <c r="S39" s="135" t="str">
        <f>VLOOKUP(E39,[2]Sheet1!$E$2:$N$5262,10,0)</f>
        <v>-</v>
      </c>
      <c r="T39" s="167">
        <f t="shared" si="1"/>
        <v>0</v>
      </c>
    </row>
    <row r="40" spans="1:20" s="135" customFormat="1" hidden="1">
      <c r="A40" s="72">
        <v>39</v>
      </c>
      <c r="B40" s="72" t="s">
        <v>39</v>
      </c>
      <c r="C40" s="73" t="s">
        <v>10685</v>
      </c>
      <c r="D40" s="74">
        <v>168265</v>
      </c>
      <c r="E40" s="74">
        <v>10068257</v>
      </c>
      <c r="F40" s="73" t="s">
        <v>10686</v>
      </c>
      <c r="G40" s="74">
        <v>13000</v>
      </c>
      <c r="H40" s="73" t="s">
        <v>66</v>
      </c>
      <c r="I40" s="73" t="s">
        <v>669</v>
      </c>
      <c r="J40" s="135" t="s">
        <v>41</v>
      </c>
      <c r="K40" s="135">
        <v>13000</v>
      </c>
      <c r="L40" s="135">
        <f>VLOOKUP(E40,[2]Sheet1!$E$2:$N$5262,3,0)</f>
        <v>13000</v>
      </c>
      <c r="M40" s="168">
        <f>VLOOKUP(E40,[2]Sheet1!$E$2:$N$5262,4,0)</f>
        <v>46050</v>
      </c>
      <c r="N40" s="135" t="str">
        <f>VLOOKUP(E40,[2]Sheet1!$E$2:$N$5262,5,0)</f>
        <v>AGHA.M.JAFFER</v>
      </c>
      <c r="O40" s="135" t="str">
        <f>VLOOKUP(E40,[2]Sheet1!$E$2:$N$5262,6,0)</f>
        <v>Accepted</v>
      </c>
      <c r="P40" s="135" t="str">
        <f>VLOOKUP(E40,[2]Sheet1!$E$2:$N$5262,7,0)</f>
        <v>Online Transfer</v>
      </c>
      <c r="Q40" s="135" t="str">
        <f>VLOOKUP(E40,[2]Sheet1!$E$2:$N$5262,8,0)</f>
        <v>Renewal</v>
      </c>
      <c r="R40" s="135" t="s">
        <v>16</v>
      </c>
      <c r="S40" s="135" t="str">
        <f>VLOOKUP(E40,[2]Sheet1!$E$2:$N$5262,10,0)</f>
        <v>-</v>
      </c>
      <c r="T40" s="167">
        <f t="shared" si="1"/>
        <v>0</v>
      </c>
    </row>
    <row r="41" spans="1:20" s="135" customFormat="1" hidden="1">
      <c r="A41" s="73">
        <v>40</v>
      </c>
      <c r="B41" s="72" t="s">
        <v>39</v>
      </c>
      <c r="C41" s="73" t="s">
        <v>10687</v>
      </c>
      <c r="D41" s="73" t="s">
        <v>10688</v>
      </c>
      <c r="E41" s="74">
        <v>109380</v>
      </c>
      <c r="F41" s="73" t="s">
        <v>10689</v>
      </c>
      <c r="G41" s="74">
        <v>13000</v>
      </c>
      <c r="H41" s="73" t="s">
        <v>66</v>
      </c>
      <c r="I41" s="73" t="s">
        <v>669</v>
      </c>
      <c r="J41" s="135" t="s">
        <v>41</v>
      </c>
      <c r="K41" s="135">
        <v>13000</v>
      </c>
      <c r="L41" s="135">
        <f>VLOOKUP(E41,[2]Sheet1!$E$2:$N$5262,3,0)</f>
        <v>13000</v>
      </c>
      <c r="M41" s="168">
        <f>VLOOKUP(E41,[2]Sheet1!$E$2:$N$5262,4,0)</f>
        <v>46050</v>
      </c>
      <c r="N41" s="135" t="str">
        <f>VLOOKUP(E41,[2]Sheet1!$E$2:$N$5262,5,0)</f>
        <v>AGHA.M.JAFFER</v>
      </c>
      <c r="O41" s="135" t="str">
        <f>VLOOKUP(E41,[2]Sheet1!$E$2:$N$5262,6,0)</f>
        <v>Accepted</v>
      </c>
      <c r="P41" s="135" t="str">
        <f>VLOOKUP(E41,[2]Sheet1!$E$2:$N$5262,7,0)</f>
        <v>Cash Deposit</v>
      </c>
      <c r="Q41" s="135" t="str">
        <f>VLOOKUP(E41,[2]Sheet1!$E$2:$N$5262,8,0)</f>
        <v>Renewal</v>
      </c>
      <c r="R41" s="135" t="s">
        <v>16</v>
      </c>
      <c r="S41" s="135" t="str">
        <f>VLOOKUP(E41,[2]Sheet1!$E$2:$N$5262,10,0)</f>
        <v>-</v>
      </c>
      <c r="T41" s="167">
        <f t="shared" si="1"/>
        <v>0</v>
      </c>
    </row>
    <row r="42" spans="1:20" s="135" customFormat="1" hidden="1">
      <c r="A42" s="72">
        <v>41</v>
      </c>
      <c r="B42" s="72" t="s">
        <v>39</v>
      </c>
      <c r="C42" s="73" t="s">
        <v>10690</v>
      </c>
      <c r="D42" s="73" t="s">
        <v>10691</v>
      </c>
      <c r="E42" s="73" t="s">
        <v>10692</v>
      </c>
      <c r="F42" s="73" t="s">
        <v>10693</v>
      </c>
      <c r="G42" s="74">
        <v>15500</v>
      </c>
      <c r="H42" s="73" t="s">
        <v>66</v>
      </c>
      <c r="I42" s="73" t="s">
        <v>669</v>
      </c>
      <c r="J42" s="135" t="s">
        <v>41</v>
      </c>
      <c r="K42" s="135">
        <v>15500</v>
      </c>
      <c r="L42" s="135">
        <f>VLOOKUP(E42,[2]Sheet1!$E$2:$N$5262,3,0)</f>
        <v>15500</v>
      </c>
      <c r="M42" s="168">
        <f>VLOOKUP(E42,[2]Sheet1!$E$2:$N$5262,4,0)</f>
        <v>46049</v>
      </c>
      <c r="N42" s="135" t="str">
        <f>VLOOKUP(E42,[2]Sheet1!$E$2:$N$5262,5,0)</f>
        <v>AGHA.M.JAFFER</v>
      </c>
      <c r="O42" s="135" t="str">
        <f>VLOOKUP(E42,[2]Sheet1!$E$2:$N$5262,6,0)</f>
        <v>Accepted</v>
      </c>
      <c r="P42" s="135" t="str">
        <f>VLOOKUP(E42,[2]Sheet1!$E$2:$N$5262,7,0)</f>
        <v>Online Transfer</v>
      </c>
      <c r="Q42" s="135" t="str">
        <f>VLOOKUP(E42,[2]Sheet1!$E$2:$N$5262,8,0)</f>
        <v>Renewal</v>
      </c>
      <c r="R42" s="135" t="s">
        <v>16</v>
      </c>
      <c r="S42" s="135" t="str">
        <f>VLOOKUP(E42,[2]Sheet1!$E$2:$N$5262,10,0)</f>
        <v>-</v>
      </c>
      <c r="T42" s="167">
        <f t="shared" si="1"/>
        <v>0</v>
      </c>
    </row>
    <row r="43" spans="1:20" s="135" customFormat="1" hidden="1">
      <c r="A43" s="73">
        <v>42</v>
      </c>
      <c r="B43" s="72" t="s">
        <v>39</v>
      </c>
      <c r="C43" s="139" t="s">
        <v>10694</v>
      </c>
      <c r="D43" s="74">
        <v>191887</v>
      </c>
      <c r="E43" s="74">
        <v>10091903</v>
      </c>
      <c r="F43" s="73" t="s">
        <v>10695</v>
      </c>
      <c r="G43" s="74">
        <v>12000</v>
      </c>
      <c r="H43" s="73" t="s">
        <v>66</v>
      </c>
      <c r="I43" s="73" t="s">
        <v>669</v>
      </c>
      <c r="J43" s="135" t="s">
        <v>41</v>
      </c>
      <c r="K43" s="135">
        <v>12000</v>
      </c>
      <c r="L43" s="135">
        <f>VLOOKUP(E43,[2]Sheet1!$E$2:$N$5262,3,0)</f>
        <v>12000</v>
      </c>
      <c r="M43" s="168">
        <f>VLOOKUP(E43,[2]Sheet1!$E$2:$N$5262,4,0)</f>
        <v>46048</v>
      </c>
      <c r="N43" s="135" t="str">
        <f>VLOOKUP(E43,[2]Sheet1!$E$2:$N$5262,5,0)</f>
        <v>AGHA.M.JAFFER</v>
      </c>
      <c r="O43" s="135" t="str">
        <f>VLOOKUP(E43,[2]Sheet1!$E$2:$N$5262,6,0)</f>
        <v>Accepted</v>
      </c>
      <c r="P43" s="135" t="str">
        <f>VLOOKUP(E43,[2]Sheet1!$E$2:$N$5262,7,0)</f>
        <v>Online Transfer</v>
      </c>
      <c r="Q43" s="135" t="str">
        <f>VLOOKUP(E43,[2]Sheet1!$E$2:$N$5262,8,0)</f>
        <v>Renewal</v>
      </c>
      <c r="R43" s="135" t="s">
        <v>16</v>
      </c>
      <c r="S43" s="135" t="str">
        <f>VLOOKUP(E43,[2]Sheet1!$E$2:$N$5262,10,0)</f>
        <v>-</v>
      </c>
      <c r="T43" s="167">
        <f t="shared" si="1"/>
        <v>0</v>
      </c>
    </row>
    <row r="44" spans="1:20" s="135" customFormat="1" hidden="1">
      <c r="A44" s="72">
        <v>43</v>
      </c>
      <c r="B44" s="72" t="s">
        <v>39</v>
      </c>
      <c r="C44" s="73" t="s">
        <v>10696</v>
      </c>
      <c r="D44" s="73" t="s">
        <v>10697</v>
      </c>
      <c r="E44" s="74">
        <v>9507598</v>
      </c>
      <c r="F44" s="73" t="s">
        <v>10698</v>
      </c>
      <c r="G44" s="74">
        <v>13000</v>
      </c>
      <c r="H44" s="73" t="s">
        <v>66</v>
      </c>
      <c r="I44" s="73" t="s">
        <v>669</v>
      </c>
      <c r="J44" s="135" t="s">
        <v>41</v>
      </c>
      <c r="K44" s="135">
        <v>13000</v>
      </c>
      <c r="L44" s="135">
        <f>VLOOKUP(E44,[2]Sheet1!$E$2:$N$5262,3,0)</f>
        <v>13000</v>
      </c>
      <c r="M44" s="168">
        <f>VLOOKUP(E44,[2]Sheet1!$E$2:$N$5262,4,0)</f>
        <v>46048</v>
      </c>
      <c r="N44" s="135" t="str">
        <f>VLOOKUP(E44,[2]Sheet1!$E$2:$N$5262,5,0)</f>
        <v>AGHA.M.JAFFER</v>
      </c>
      <c r="O44" s="135" t="str">
        <f>VLOOKUP(E44,[2]Sheet1!$E$2:$N$5262,6,0)</f>
        <v>Accepted</v>
      </c>
      <c r="P44" s="135" t="str">
        <f>VLOOKUP(E44,[2]Sheet1!$E$2:$N$5262,7,0)</f>
        <v>Online Transfer</v>
      </c>
      <c r="Q44" s="135" t="str">
        <f>VLOOKUP(E44,[2]Sheet1!$E$2:$N$5262,8,0)</f>
        <v>Renewal</v>
      </c>
      <c r="R44" s="135" t="s">
        <v>16</v>
      </c>
      <c r="S44" s="135" t="str">
        <f>VLOOKUP(E44,[2]Sheet1!$E$2:$N$5262,10,0)</f>
        <v>-</v>
      </c>
      <c r="T44" s="167">
        <f t="shared" si="1"/>
        <v>0</v>
      </c>
    </row>
    <row r="45" spans="1:20" s="135" customFormat="1" hidden="1">
      <c r="A45" s="73">
        <v>44</v>
      </c>
      <c r="B45" s="72" t="s">
        <v>39</v>
      </c>
      <c r="C45" s="73" t="s">
        <v>10699</v>
      </c>
      <c r="D45" s="73" t="s">
        <v>10700</v>
      </c>
      <c r="E45" s="74">
        <v>12389</v>
      </c>
      <c r="F45" s="73" t="s">
        <v>10701</v>
      </c>
      <c r="G45" s="74">
        <v>12000</v>
      </c>
      <c r="H45" s="73" t="s">
        <v>66</v>
      </c>
      <c r="I45" s="73" t="s">
        <v>669</v>
      </c>
      <c r="J45" s="135" t="s">
        <v>41</v>
      </c>
      <c r="K45" s="135">
        <v>12000</v>
      </c>
      <c r="L45" s="135">
        <f>VLOOKUP(E45,[2]Sheet1!$E$2:$N$5262,3,0)</f>
        <v>12000</v>
      </c>
      <c r="M45" s="168">
        <f>VLOOKUP(E45,[2]Sheet1!$E$2:$N$5262,4,0)</f>
        <v>46048</v>
      </c>
      <c r="N45" s="135" t="str">
        <f>VLOOKUP(E45,[2]Sheet1!$E$2:$N$5262,5,0)</f>
        <v>AGHA.M.JAFFER</v>
      </c>
      <c r="O45" s="135" t="str">
        <f>VLOOKUP(E45,[2]Sheet1!$E$2:$N$5262,6,0)</f>
        <v>Accepted</v>
      </c>
      <c r="P45" s="135" t="str">
        <f>VLOOKUP(E45,[2]Sheet1!$E$2:$N$5262,7,0)</f>
        <v>Online Transfer</v>
      </c>
      <c r="Q45" s="135" t="str">
        <f>VLOOKUP(E45,[2]Sheet1!$E$2:$N$5262,8,0)</f>
        <v>Renewal</v>
      </c>
      <c r="R45" s="135" t="s">
        <v>16</v>
      </c>
      <c r="S45" s="135" t="str">
        <f>VLOOKUP(E45,[2]Sheet1!$E$2:$N$5262,10,0)</f>
        <v>-</v>
      </c>
      <c r="T45" s="167">
        <f t="shared" si="1"/>
        <v>0</v>
      </c>
    </row>
    <row r="46" spans="1:20" s="135" customFormat="1" hidden="1">
      <c r="A46" s="72">
        <v>45</v>
      </c>
      <c r="B46" s="72" t="s">
        <v>39</v>
      </c>
      <c r="C46" s="73" t="s">
        <v>10702</v>
      </c>
      <c r="D46" s="73" t="s">
        <v>10703</v>
      </c>
      <c r="E46" s="74">
        <v>900995</v>
      </c>
      <c r="F46" s="73" t="s">
        <v>10704</v>
      </c>
      <c r="G46" s="74">
        <v>13000</v>
      </c>
      <c r="H46" s="73" t="s">
        <v>66</v>
      </c>
      <c r="I46" s="73" t="s">
        <v>669</v>
      </c>
      <c r="J46" s="135" t="s">
        <v>41</v>
      </c>
      <c r="K46" s="135">
        <v>13000</v>
      </c>
      <c r="L46" s="135">
        <f>VLOOKUP(E46,[2]Sheet1!$E$2:$N$5262,3,0)</f>
        <v>13000</v>
      </c>
      <c r="M46" s="168">
        <f>VLOOKUP(E46,[2]Sheet1!$E$2:$N$5262,4,0)</f>
        <v>46048</v>
      </c>
      <c r="N46" s="135" t="str">
        <f>VLOOKUP(E46,[2]Sheet1!$E$2:$N$5262,5,0)</f>
        <v>AGHA.M.JAFFER</v>
      </c>
      <c r="O46" s="135" t="str">
        <f>VLOOKUP(E46,[2]Sheet1!$E$2:$N$5262,6,0)</f>
        <v>Accepted</v>
      </c>
      <c r="P46" s="135" t="str">
        <f>VLOOKUP(E46,[2]Sheet1!$E$2:$N$5262,7,0)</f>
        <v>Online Transfer</v>
      </c>
      <c r="Q46" s="135" t="str">
        <f>VLOOKUP(E46,[2]Sheet1!$E$2:$N$5262,8,0)</f>
        <v>Renewal</v>
      </c>
      <c r="R46" s="135" t="s">
        <v>16</v>
      </c>
      <c r="S46" s="135" t="str">
        <f>VLOOKUP(E46,[2]Sheet1!$E$2:$N$5262,10,0)</f>
        <v>-</v>
      </c>
      <c r="T46" s="167">
        <f t="shared" si="1"/>
        <v>0</v>
      </c>
    </row>
    <row r="47" spans="1:20" s="135" customFormat="1">
      <c r="A47" s="73">
        <v>46</v>
      </c>
      <c r="B47" s="72" t="s">
        <v>39</v>
      </c>
      <c r="C47" s="73" t="s">
        <v>10705</v>
      </c>
      <c r="D47" s="73" t="s">
        <v>10706</v>
      </c>
      <c r="E47" s="73" t="s">
        <v>10707</v>
      </c>
      <c r="F47" s="73" t="s">
        <v>10708</v>
      </c>
      <c r="G47" s="74">
        <v>11000</v>
      </c>
      <c r="H47" s="73" t="s">
        <v>66</v>
      </c>
      <c r="I47" s="73" t="s">
        <v>669</v>
      </c>
      <c r="J47" s="135" t="s">
        <v>41</v>
      </c>
      <c r="K47" s="135">
        <v>11000</v>
      </c>
      <c r="L47" s="135">
        <f>VLOOKUP(E47,[2]Sheet1!$E$2:$N$5262,3,0)</f>
        <v>11000</v>
      </c>
      <c r="M47" s="168">
        <f>VLOOKUP(E47,[2]Sheet1!$E$2:$N$5262,4,0)</f>
        <v>46046</v>
      </c>
      <c r="N47" s="135" t="str">
        <f>VLOOKUP(E47,[2]Sheet1!$E$2:$N$5262,5,0)</f>
        <v>AGHA.M.JAFFER</v>
      </c>
      <c r="O47" s="135" t="str">
        <f>VLOOKUP(E47,[2]Sheet1!$E$2:$N$5262,6,0)</f>
        <v>Accepted</v>
      </c>
      <c r="P47" s="135" t="str">
        <f>VLOOKUP(E47,[2]Sheet1!$E$2:$N$5262,7,0)</f>
        <v>Online Transfer</v>
      </c>
      <c r="Q47" s="135" t="str">
        <f>VLOOKUP(E47,[2]Sheet1!$E$2:$N$5262,8,0)</f>
        <v>Conversion</v>
      </c>
      <c r="R47" s="135" t="s">
        <v>16</v>
      </c>
      <c r="S47" s="135" t="str">
        <f>VLOOKUP(E47,[2]Sheet1!$E$2:$N$5262,10,0)</f>
        <v>-</v>
      </c>
      <c r="T47" s="167">
        <f t="shared" si="1"/>
        <v>0</v>
      </c>
    </row>
    <row r="48" spans="1:20" s="135" customFormat="1" hidden="1">
      <c r="A48" s="72">
        <v>47</v>
      </c>
      <c r="B48" s="72" t="s">
        <v>39</v>
      </c>
      <c r="C48" s="73" t="s">
        <v>10709</v>
      </c>
      <c r="D48" s="73" t="s">
        <v>10710</v>
      </c>
      <c r="E48" s="73" t="s">
        <v>10711</v>
      </c>
      <c r="F48" s="73" t="s">
        <v>10712</v>
      </c>
      <c r="G48" s="74">
        <v>14000</v>
      </c>
      <c r="H48" s="73" t="s">
        <v>66</v>
      </c>
      <c r="I48" s="73" t="s">
        <v>669</v>
      </c>
      <c r="J48" s="135" t="s">
        <v>41</v>
      </c>
      <c r="K48" s="135">
        <v>14000</v>
      </c>
      <c r="L48" s="135">
        <f>VLOOKUP(E48,[2]Sheet1!$E$2:$N$5262,3,0)</f>
        <v>14000</v>
      </c>
      <c r="M48" s="168">
        <f>VLOOKUP(E48,[2]Sheet1!$E$2:$N$5262,4,0)</f>
        <v>46048</v>
      </c>
      <c r="N48" s="135" t="str">
        <f>VLOOKUP(E48,[2]Sheet1!$E$2:$N$5262,5,0)</f>
        <v>AGHA.M.JAFFER</v>
      </c>
      <c r="O48" s="135" t="str">
        <f>VLOOKUP(E48,[2]Sheet1!$E$2:$N$5262,6,0)</f>
        <v>Accepted</v>
      </c>
      <c r="P48" s="135" t="str">
        <f>VLOOKUP(E48,[2]Sheet1!$E$2:$N$5262,7,0)</f>
        <v>Online Transfer</v>
      </c>
      <c r="Q48" s="135" t="str">
        <f>VLOOKUP(E48,[2]Sheet1!$E$2:$N$5262,8,0)</f>
        <v>Renewal</v>
      </c>
      <c r="R48" s="135" t="s">
        <v>16</v>
      </c>
      <c r="S48" s="135" t="str">
        <f>VLOOKUP(E48,[2]Sheet1!$E$2:$N$5262,10,0)</f>
        <v>-</v>
      </c>
      <c r="T48" s="167">
        <f t="shared" si="1"/>
        <v>0</v>
      </c>
    </row>
    <row r="49" spans="1:20" s="135" customFormat="1" hidden="1">
      <c r="A49" s="73">
        <v>48</v>
      </c>
      <c r="B49" s="72" t="s">
        <v>39</v>
      </c>
      <c r="C49" s="73" t="s">
        <v>10713</v>
      </c>
      <c r="D49" s="73" t="s">
        <v>10713</v>
      </c>
      <c r="E49" s="73" t="s">
        <v>10714</v>
      </c>
      <c r="F49" s="73" t="s">
        <v>10715</v>
      </c>
      <c r="G49" s="74">
        <v>13000</v>
      </c>
      <c r="H49" s="73" t="s">
        <v>66</v>
      </c>
      <c r="I49" s="73" t="s">
        <v>669</v>
      </c>
      <c r="J49" s="135" t="s">
        <v>41</v>
      </c>
      <c r="K49" s="135">
        <v>13000</v>
      </c>
      <c r="L49" s="135">
        <f>VLOOKUP(E49,[2]Sheet1!$E$2:$N$5262,3,0)</f>
        <v>13000</v>
      </c>
      <c r="M49" s="168">
        <f>VLOOKUP(E49,[2]Sheet1!$E$2:$N$5262,4,0)</f>
        <v>46048</v>
      </c>
      <c r="N49" s="135" t="str">
        <f>VLOOKUP(E49,[2]Sheet1!$E$2:$N$5262,5,0)</f>
        <v>AGHA.M.JAFFER</v>
      </c>
      <c r="O49" s="135" t="str">
        <f>VLOOKUP(E49,[2]Sheet1!$E$2:$N$5262,6,0)</f>
        <v>Accepted</v>
      </c>
      <c r="P49" s="135" t="str">
        <f>VLOOKUP(E49,[2]Sheet1!$E$2:$N$5262,7,0)</f>
        <v>Online Transfer</v>
      </c>
      <c r="Q49" s="135" t="str">
        <f>VLOOKUP(E49,[2]Sheet1!$E$2:$N$5262,8,0)</f>
        <v>Renewal</v>
      </c>
      <c r="R49" s="135" t="s">
        <v>16</v>
      </c>
      <c r="S49" s="135" t="str">
        <f>VLOOKUP(E49,[2]Sheet1!$E$2:$N$5262,10,0)</f>
        <v>-</v>
      </c>
      <c r="T49" s="167">
        <f t="shared" si="1"/>
        <v>0</v>
      </c>
    </row>
    <row r="50" spans="1:20" s="135" customFormat="1" hidden="1">
      <c r="A50" s="72">
        <v>49</v>
      </c>
      <c r="B50" s="72" t="s">
        <v>39</v>
      </c>
      <c r="C50" s="73" t="s">
        <v>10716</v>
      </c>
      <c r="D50" s="73" t="s">
        <v>10717</v>
      </c>
      <c r="E50" s="73" t="s">
        <v>10718</v>
      </c>
      <c r="F50" s="73" t="s">
        <v>10719</v>
      </c>
      <c r="G50" s="74">
        <v>13000</v>
      </c>
      <c r="H50" s="73" t="s">
        <v>66</v>
      </c>
      <c r="I50" s="73" t="s">
        <v>669</v>
      </c>
      <c r="J50" s="135" t="s">
        <v>41</v>
      </c>
      <c r="K50" s="135">
        <v>13000</v>
      </c>
      <c r="L50" s="135">
        <f>VLOOKUP(E50,[2]Sheet1!$E$2:$N$5262,3,0)</f>
        <v>13000</v>
      </c>
      <c r="M50" s="168">
        <f>VLOOKUP(E50,[2]Sheet1!$E$2:$N$5262,4,0)</f>
        <v>46048</v>
      </c>
      <c r="N50" s="135" t="str">
        <f>VLOOKUP(E50,[2]Sheet1!$E$2:$N$5262,5,0)</f>
        <v>AGHA.M.JAFFER</v>
      </c>
      <c r="O50" s="135" t="str">
        <f>VLOOKUP(E50,[2]Sheet1!$E$2:$N$5262,6,0)</f>
        <v>Accepted</v>
      </c>
      <c r="P50" s="135" t="str">
        <f>VLOOKUP(E50,[2]Sheet1!$E$2:$N$5262,7,0)</f>
        <v>Online Transfer</v>
      </c>
      <c r="Q50" s="135" t="str">
        <f>VLOOKUP(E50,[2]Sheet1!$E$2:$N$5262,8,0)</f>
        <v>Renewal</v>
      </c>
      <c r="R50" s="135" t="s">
        <v>16</v>
      </c>
      <c r="S50" s="135" t="str">
        <f>VLOOKUP(E50,[2]Sheet1!$E$2:$N$5262,10,0)</f>
        <v>-</v>
      </c>
      <c r="T50" s="167">
        <f t="shared" si="1"/>
        <v>0</v>
      </c>
    </row>
    <row r="51" spans="1:20" s="135" customFormat="1" hidden="1">
      <c r="A51" s="73">
        <v>50</v>
      </c>
      <c r="B51" s="72" t="s">
        <v>39</v>
      </c>
      <c r="C51" s="73" t="s">
        <v>10720</v>
      </c>
      <c r="D51" s="74">
        <v>5190092</v>
      </c>
      <c r="E51" s="74">
        <v>94062</v>
      </c>
      <c r="F51" s="73" t="s">
        <v>10721</v>
      </c>
      <c r="G51" s="74">
        <v>15500</v>
      </c>
      <c r="H51" s="73" t="s">
        <v>66</v>
      </c>
      <c r="I51" s="73" t="s">
        <v>669</v>
      </c>
      <c r="J51" s="135" t="s">
        <v>41</v>
      </c>
      <c r="K51" s="135">
        <v>15500</v>
      </c>
      <c r="L51" s="135">
        <f>VLOOKUP(E51,[2]Sheet1!$E$2:$N$5262,3,0)</f>
        <v>15500</v>
      </c>
      <c r="M51" s="168">
        <f>VLOOKUP(E51,[2]Sheet1!$E$2:$N$5262,4,0)</f>
        <v>46046</v>
      </c>
      <c r="N51" s="135" t="str">
        <f>VLOOKUP(E51,[2]Sheet1!$E$2:$N$5262,5,0)</f>
        <v>AGHA.M.JAFFER</v>
      </c>
      <c r="O51" s="135" t="str">
        <f>VLOOKUP(E51,[2]Sheet1!$E$2:$N$5262,6,0)</f>
        <v>Accepted</v>
      </c>
      <c r="P51" s="135" t="str">
        <f>VLOOKUP(E51,[2]Sheet1!$E$2:$N$5262,7,0)</f>
        <v>Online Transfer</v>
      </c>
      <c r="Q51" s="135" t="str">
        <f>VLOOKUP(E51,[2]Sheet1!$E$2:$N$5262,8,0)</f>
        <v>Renewal</v>
      </c>
      <c r="R51" s="135" t="s">
        <v>16</v>
      </c>
      <c r="S51" s="135" t="str">
        <f>VLOOKUP(E51,[2]Sheet1!$E$2:$N$5262,10,0)</f>
        <v>-</v>
      </c>
      <c r="T51" s="167">
        <f t="shared" si="1"/>
        <v>0</v>
      </c>
    </row>
    <row r="52" spans="1:20" s="135" customFormat="1" hidden="1">
      <c r="A52" s="72">
        <v>51</v>
      </c>
      <c r="B52" s="72" t="s">
        <v>39</v>
      </c>
      <c r="C52" s="73" t="s">
        <v>10722</v>
      </c>
      <c r="D52" s="74">
        <v>38148</v>
      </c>
      <c r="E52" s="74">
        <v>100900</v>
      </c>
      <c r="F52" s="73" t="s">
        <v>10723</v>
      </c>
      <c r="G52" s="74">
        <v>14000</v>
      </c>
      <c r="H52" s="73" t="s">
        <v>66</v>
      </c>
      <c r="I52" s="73" t="s">
        <v>669</v>
      </c>
      <c r="J52" s="135" t="s">
        <v>41</v>
      </c>
      <c r="K52" s="135">
        <v>14000</v>
      </c>
      <c r="L52" s="135">
        <f>VLOOKUP(E52,[2]Sheet1!$E$2:$N$5262,3,0)</f>
        <v>14000</v>
      </c>
      <c r="M52" s="168">
        <f>VLOOKUP(E52,[2]Sheet1!$E$2:$N$5262,4,0)</f>
        <v>46048</v>
      </c>
      <c r="N52" s="135" t="str">
        <f>VLOOKUP(E52,[2]Sheet1!$E$2:$N$5262,5,0)</f>
        <v>AGHA.M.JAFFER</v>
      </c>
      <c r="O52" s="135" t="str">
        <f>VLOOKUP(E52,[2]Sheet1!$E$2:$N$5262,6,0)</f>
        <v>Accepted</v>
      </c>
      <c r="P52" s="135" t="str">
        <f>VLOOKUP(E52,[2]Sheet1!$E$2:$N$5262,7,0)</f>
        <v>Online Transfer</v>
      </c>
      <c r="Q52" s="135" t="str">
        <f>VLOOKUP(E52,[2]Sheet1!$E$2:$N$5262,8,0)</f>
        <v>Renewal</v>
      </c>
      <c r="R52" s="135" t="s">
        <v>16</v>
      </c>
      <c r="S52" s="135" t="str">
        <f>VLOOKUP(E52,[2]Sheet1!$E$2:$N$5262,10,0)</f>
        <v>-</v>
      </c>
      <c r="T52" s="167">
        <f t="shared" si="1"/>
        <v>0</v>
      </c>
    </row>
    <row r="53" spans="1:20" s="135" customFormat="1">
      <c r="A53" s="73">
        <v>52</v>
      </c>
      <c r="B53" s="72" t="s">
        <v>39</v>
      </c>
      <c r="C53" s="73" t="s">
        <v>10724</v>
      </c>
      <c r="D53" s="73" t="s">
        <v>10725</v>
      </c>
      <c r="E53" s="73" t="s">
        <v>10726</v>
      </c>
      <c r="F53" s="73" t="s">
        <v>10708</v>
      </c>
      <c r="G53" s="74">
        <v>16500</v>
      </c>
      <c r="H53" s="73" t="s">
        <v>66</v>
      </c>
      <c r="I53" s="73" t="s">
        <v>669</v>
      </c>
      <c r="J53" s="135" t="s">
        <v>41</v>
      </c>
      <c r="K53" s="135">
        <v>16500</v>
      </c>
      <c r="L53" s="135">
        <f>VLOOKUP(E53,[2]Sheet1!$E$2:$N$5262,3,0)</f>
        <v>16500</v>
      </c>
      <c r="M53" s="168">
        <f>VLOOKUP(E53,[2]Sheet1!$E$2:$N$5262,4,0)</f>
        <v>46046</v>
      </c>
      <c r="N53" s="135" t="str">
        <f>VLOOKUP(E53,[2]Sheet1!$E$2:$N$5262,5,0)</f>
        <v>AGHA.M.JAFFER</v>
      </c>
      <c r="O53" s="135" t="str">
        <f>VLOOKUP(E53,[2]Sheet1!$E$2:$N$5262,6,0)</f>
        <v>Accepted</v>
      </c>
      <c r="P53" s="135" t="str">
        <f>VLOOKUP(E53,[2]Sheet1!$E$2:$N$5262,7,0)</f>
        <v>Online Transfer</v>
      </c>
      <c r="Q53" s="135" t="str">
        <f>VLOOKUP(E53,[2]Sheet1!$E$2:$N$5262,8,0)</f>
        <v>Conversion</v>
      </c>
      <c r="R53" s="135" t="s">
        <v>16</v>
      </c>
      <c r="S53" s="135" t="str">
        <f>VLOOKUP(E53,[2]Sheet1!$E$2:$N$5262,10,0)</f>
        <v>-</v>
      </c>
      <c r="T53" s="167">
        <f t="shared" si="1"/>
        <v>0</v>
      </c>
    </row>
    <row r="54" spans="1:20" s="135" customFormat="1" hidden="1">
      <c r="A54" s="72">
        <v>53</v>
      </c>
      <c r="B54" s="72" t="s">
        <v>39</v>
      </c>
      <c r="C54" s="73" t="s">
        <v>10727</v>
      </c>
      <c r="D54" s="74">
        <v>167343</v>
      </c>
      <c r="E54" s="74">
        <v>10067293</v>
      </c>
      <c r="F54" s="73" t="s">
        <v>10728</v>
      </c>
      <c r="G54" s="74">
        <v>15500</v>
      </c>
      <c r="H54" s="73" t="s">
        <v>66</v>
      </c>
      <c r="I54" s="73" t="s">
        <v>669</v>
      </c>
      <c r="J54" s="135" t="s">
        <v>41</v>
      </c>
      <c r="K54" s="135">
        <v>15500</v>
      </c>
      <c r="L54" s="135">
        <f>VLOOKUP(E54,[2]Sheet1!$E$2:$N$5262,3,0)</f>
        <v>15500</v>
      </c>
      <c r="M54" s="168">
        <f>VLOOKUP(E54,[2]Sheet1!$E$2:$N$5262,4,0)</f>
        <v>46046</v>
      </c>
      <c r="N54" s="135" t="str">
        <f>VLOOKUP(E54,[2]Sheet1!$E$2:$N$5262,5,0)</f>
        <v>AGHA.M.JAFFER</v>
      </c>
      <c r="O54" s="135" t="str">
        <f>VLOOKUP(E54,[2]Sheet1!$E$2:$N$5262,6,0)</f>
        <v>Accepted</v>
      </c>
      <c r="P54" s="135" t="str">
        <f>VLOOKUP(E54,[2]Sheet1!$E$2:$N$5262,7,0)</f>
        <v>Online Transfer</v>
      </c>
      <c r="Q54" s="135" t="str">
        <f>VLOOKUP(E54,[2]Sheet1!$E$2:$N$5262,8,0)</f>
        <v>Renewal</v>
      </c>
      <c r="R54" s="135" t="s">
        <v>16</v>
      </c>
      <c r="S54" s="135" t="str">
        <f>VLOOKUP(E54,[2]Sheet1!$E$2:$N$5262,10,0)</f>
        <v>-</v>
      </c>
      <c r="T54" s="167">
        <f t="shared" si="1"/>
        <v>0</v>
      </c>
    </row>
    <row r="55" spans="1:20" s="135" customFormat="1" hidden="1">
      <c r="A55" s="73">
        <v>54</v>
      </c>
      <c r="B55" s="72" t="s">
        <v>39</v>
      </c>
      <c r="C55" s="73" t="s">
        <v>10729</v>
      </c>
      <c r="D55" s="73" t="s">
        <v>10730</v>
      </c>
      <c r="E55" s="74">
        <v>1235971</v>
      </c>
      <c r="F55" s="73" t="s">
        <v>10731</v>
      </c>
      <c r="G55" s="74">
        <v>15500</v>
      </c>
      <c r="H55" s="73" t="s">
        <v>66</v>
      </c>
      <c r="I55" s="73" t="s">
        <v>669</v>
      </c>
      <c r="J55" s="135" t="s">
        <v>41</v>
      </c>
      <c r="K55" s="135">
        <v>15500</v>
      </c>
      <c r="L55" s="135">
        <f>VLOOKUP(E55,[2]Sheet1!$E$2:$N$5262,3,0)</f>
        <v>15500</v>
      </c>
      <c r="M55" s="168">
        <f>VLOOKUP(E55,[2]Sheet1!$E$2:$N$5262,4,0)</f>
        <v>46048</v>
      </c>
      <c r="N55" s="135" t="str">
        <f>VLOOKUP(E55,[2]Sheet1!$E$2:$N$5262,5,0)</f>
        <v>AGHA.M.JAFFER</v>
      </c>
      <c r="O55" s="135" t="str">
        <f>VLOOKUP(E55,[2]Sheet1!$E$2:$N$5262,6,0)</f>
        <v>Accepted</v>
      </c>
      <c r="P55" s="135" t="str">
        <f>VLOOKUP(E55,[2]Sheet1!$E$2:$N$5262,7,0)</f>
        <v>Online Transfer</v>
      </c>
      <c r="Q55" s="135" t="str">
        <f>VLOOKUP(E55,[2]Sheet1!$E$2:$N$5262,8,0)</f>
        <v>Renewal</v>
      </c>
      <c r="R55" s="135" t="s">
        <v>16</v>
      </c>
      <c r="S55" s="135" t="str">
        <f>VLOOKUP(E55,[2]Sheet1!$E$2:$N$5262,10,0)</f>
        <v>-</v>
      </c>
      <c r="T55" s="167">
        <f t="shared" si="1"/>
        <v>0</v>
      </c>
    </row>
    <row r="56" spans="1:20" s="135" customFormat="1" hidden="1">
      <c r="A56" s="72">
        <v>55</v>
      </c>
      <c r="B56" s="72" t="s">
        <v>39</v>
      </c>
      <c r="C56" s="73" t="s">
        <v>10732</v>
      </c>
      <c r="D56" s="73" t="s">
        <v>10733</v>
      </c>
      <c r="E56" s="73" t="s">
        <v>10734</v>
      </c>
      <c r="F56" s="73" t="s">
        <v>10735</v>
      </c>
      <c r="G56" s="74">
        <v>13000</v>
      </c>
      <c r="H56" s="73" t="s">
        <v>66</v>
      </c>
      <c r="I56" s="73" t="s">
        <v>669</v>
      </c>
      <c r="J56" s="135" t="s">
        <v>41</v>
      </c>
      <c r="K56" s="135">
        <v>13000</v>
      </c>
      <c r="L56" s="135">
        <f>VLOOKUP(E56,[2]Sheet1!$E$2:$N$5262,3,0)</f>
        <v>13000</v>
      </c>
      <c r="M56" s="168">
        <f>VLOOKUP(E56,[2]Sheet1!$E$2:$N$5262,4,0)</f>
        <v>46046</v>
      </c>
      <c r="N56" s="135" t="str">
        <f>VLOOKUP(E56,[2]Sheet1!$E$2:$N$5262,5,0)</f>
        <v>AGHA.M.JAFFER</v>
      </c>
      <c r="O56" s="135" t="str">
        <f>VLOOKUP(E56,[2]Sheet1!$E$2:$N$5262,6,0)</f>
        <v>Accepted</v>
      </c>
      <c r="P56" s="135" t="str">
        <f>VLOOKUP(E56,[2]Sheet1!$E$2:$N$5262,7,0)</f>
        <v>Online Transfer</v>
      </c>
      <c r="Q56" s="135" t="str">
        <f>VLOOKUP(E56,[2]Sheet1!$E$2:$N$5262,8,0)</f>
        <v>Renewal</v>
      </c>
      <c r="R56" s="135" t="s">
        <v>16</v>
      </c>
      <c r="S56" s="135" t="str">
        <f>VLOOKUP(E56,[2]Sheet1!$E$2:$N$5262,10,0)</f>
        <v>-</v>
      </c>
      <c r="T56" s="167">
        <f t="shared" si="1"/>
        <v>0</v>
      </c>
    </row>
    <row r="57" spans="1:20" s="135" customFormat="1" hidden="1">
      <c r="A57" s="73">
        <v>56</v>
      </c>
      <c r="B57" s="72" t="s">
        <v>39</v>
      </c>
      <c r="C57" s="73" t="s">
        <v>10736</v>
      </c>
      <c r="D57" s="74">
        <v>2086066</v>
      </c>
      <c r="E57" s="74">
        <v>1302230546</v>
      </c>
      <c r="F57" s="73" t="s">
        <v>10737</v>
      </c>
      <c r="G57" s="74">
        <v>15500</v>
      </c>
      <c r="H57" s="73" t="s">
        <v>66</v>
      </c>
      <c r="I57" s="73" t="s">
        <v>669</v>
      </c>
      <c r="J57" s="135" t="s">
        <v>41</v>
      </c>
      <c r="K57" s="135">
        <v>15500</v>
      </c>
      <c r="L57" s="135">
        <f>VLOOKUP(E57,[2]Sheet1!$E$2:$N$5262,3,0)</f>
        <v>15500</v>
      </c>
      <c r="M57" s="168">
        <f>VLOOKUP(E57,[2]Sheet1!$E$2:$N$5262,4,0)</f>
        <v>46045</v>
      </c>
      <c r="N57" s="135" t="str">
        <f>VLOOKUP(E57,[2]Sheet1!$E$2:$N$5262,5,0)</f>
        <v>AGHA.M.JAFFER</v>
      </c>
      <c r="O57" s="135" t="str">
        <f>VLOOKUP(E57,[2]Sheet1!$E$2:$N$5262,6,0)</f>
        <v>Accepted</v>
      </c>
      <c r="P57" s="135" t="str">
        <f>VLOOKUP(E57,[2]Sheet1!$E$2:$N$5262,7,0)</f>
        <v>Online Transfer</v>
      </c>
      <c r="Q57" s="135" t="str">
        <f>VLOOKUP(E57,[2]Sheet1!$E$2:$N$5262,8,0)</f>
        <v>Renewal</v>
      </c>
      <c r="R57" s="135" t="s">
        <v>16</v>
      </c>
      <c r="S57" s="135" t="str">
        <f>VLOOKUP(E57,[2]Sheet1!$E$2:$N$5262,10,0)</f>
        <v>-</v>
      </c>
      <c r="T57" s="167">
        <f t="shared" si="1"/>
        <v>0</v>
      </c>
    </row>
    <row r="58" spans="1:20" s="135" customFormat="1" hidden="1">
      <c r="A58" s="72">
        <v>57</v>
      </c>
      <c r="B58" s="72" t="s">
        <v>39</v>
      </c>
      <c r="C58" s="73" t="s">
        <v>10738</v>
      </c>
      <c r="D58" s="73" t="s">
        <v>10739</v>
      </c>
      <c r="E58" s="74">
        <v>9506014</v>
      </c>
      <c r="F58" s="73" t="s">
        <v>10740</v>
      </c>
      <c r="G58" s="74">
        <v>15500</v>
      </c>
      <c r="H58" s="73" t="s">
        <v>66</v>
      </c>
      <c r="I58" s="73" t="s">
        <v>669</v>
      </c>
      <c r="J58" s="135" t="s">
        <v>41</v>
      </c>
      <c r="K58" s="135">
        <v>15500</v>
      </c>
      <c r="L58" s="135">
        <f>VLOOKUP(E58,[2]Sheet1!$E$2:$N$5262,3,0)</f>
        <v>15500</v>
      </c>
      <c r="M58" s="168">
        <f>VLOOKUP(E58,[2]Sheet1!$E$2:$N$5262,4,0)</f>
        <v>46045</v>
      </c>
      <c r="N58" s="135" t="str">
        <f>VLOOKUP(E58,[2]Sheet1!$E$2:$N$5262,5,0)</f>
        <v>AGHA.M.JAFFER</v>
      </c>
      <c r="O58" s="135" t="str">
        <f>VLOOKUP(E58,[2]Sheet1!$E$2:$N$5262,6,0)</f>
        <v>Accepted</v>
      </c>
      <c r="P58" s="135" t="str">
        <f>VLOOKUP(E58,[2]Sheet1!$E$2:$N$5262,7,0)</f>
        <v>Cash Deposit</v>
      </c>
      <c r="Q58" s="135" t="str">
        <f>VLOOKUP(E58,[2]Sheet1!$E$2:$N$5262,8,0)</f>
        <v>Renewal</v>
      </c>
      <c r="R58" s="135" t="s">
        <v>16</v>
      </c>
      <c r="S58" s="135" t="str">
        <f>VLOOKUP(E58,[2]Sheet1!$E$2:$N$5262,10,0)</f>
        <v>-</v>
      </c>
      <c r="T58" s="167">
        <f t="shared" si="1"/>
        <v>0</v>
      </c>
    </row>
    <row r="59" spans="1:20" s="135" customFormat="1" hidden="1">
      <c r="A59" s="73">
        <v>58</v>
      </c>
      <c r="B59" s="72" t="s">
        <v>39</v>
      </c>
      <c r="C59" s="73" t="s">
        <v>10741</v>
      </c>
      <c r="D59" s="74">
        <v>81004965</v>
      </c>
      <c r="E59" s="74">
        <v>1013718</v>
      </c>
      <c r="F59" s="73" t="s">
        <v>10742</v>
      </c>
      <c r="G59" s="74">
        <v>15500</v>
      </c>
      <c r="H59" s="73" t="s">
        <v>66</v>
      </c>
      <c r="I59" s="73" t="s">
        <v>669</v>
      </c>
      <c r="J59" s="135" t="s">
        <v>41</v>
      </c>
      <c r="K59" s="135">
        <v>15500</v>
      </c>
      <c r="L59" s="135">
        <f>VLOOKUP(E59,[2]Sheet1!$E$2:$N$5262,3,0)</f>
        <v>15500</v>
      </c>
      <c r="M59" s="168">
        <f>VLOOKUP(E59,[2]Sheet1!$E$2:$N$5262,4,0)</f>
        <v>46045</v>
      </c>
      <c r="N59" s="135" t="str">
        <f>VLOOKUP(E59,[2]Sheet1!$E$2:$N$5262,5,0)</f>
        <v>AGHA.M.JAFFER</v>
      </c>
      <c r="O59" s="135" t="str">
        <f>VLOOKUP(E59,[2]Sheet1!$E$2:$N$5262,6,0)</f>
        <v>Accepted</v>
      </c>
      <c r="P59" s="135" t="str">
        <f>VLOOKUP(E59,[2]Sheet1!$E$2:$N$5262,7,0)</f>
        <v>Online Transfer</v>
      </c>
      <c r="Q59" s="135" t="str">
        <f>VLOOKUP(E59,[2]Sheet1!$E$2:$N$5262,8,0)</f>
        <v>Renewal</v>
      </c>
      <c r="R59" s="135" t="s">
        <v>16</v>
      </c>
      <c r="S59" s="135" t="str">
        <f>VLOOKUP(E59,[2]Sheet1!$E$2:$N$5262,10,0)</f>
        <v>-</v>
      </c>
      <c r="T59" s="167">
        <f t="shared" si="1"/>
        <v>0</v>
      </c>
    </row>
    <row r="60" spans="1:20" s="135" customFormat="1" hidden="1">
      <c r="A60" s="72">
        <v>59</v>
      </c>
      <c r="B60" s="72" t="s">
        <v>39</v>
      </c>
      <c r="C60" s="73" t="s">
        <v>10743</v>
      </c>
      <c r="D60" s="73" t="s">
        <v>10744</v>
      </c>
      <c r="E60" s="73" t="s">
        <v>10745</v>
      </c>
      <c r="F60" s="73" t="s">
        <v>10746</v>
      </c>
      <c r="G60" s="74">
        <v>9000</v>
      </c>
      <c r="H60" s="73" t="s">
        <v>66</v>
      </c>
      <c r="I60" s="73" t="s">
        <v>669</v>
      </c>
      <c r="J60" s="135" t="s">
        <v>41</v>
      </c>
      <c r="K60" s="135">
        <v>9000</v>
      </c>
      <c r="L60" s="135">
        <f>VLOOKUP(E60,[2]Sheet1!$E$2:$N$5262,3,0)</f>
        <v>9000</v>
      </c>
      <c r="M60" s="168">
        <f>VLOOKUP(E60,[2]Sheet1!$E$2:$N$5262,4,0)</f>
        <v>46050</v>
      </c>
      <c r="N60" s="135" t="str">
        <f>VLOOKUP(E60,[2]Sheet1!$E$2:$N$5262,5,0)</f>
        <v>AGHA.M.JAFFER</v>
      </c>
      <c r="O60" s="135" t="str">
        <f>VLOOKUP(E60,[2]Sheet1!$E$2:$N$5262,6,0)</f>
        <v>Accepted</v>
      </c>
      <c r="P60" s="135" t="str">
        <f>VLOOKUP(E60,[2]Sheet1!$E$2:$N$5262,7,0)</f>
        <v>Cash</v>
      </c>
      <c r="Q60" s="135" t="str">
        <f>VLOOKUP(E60,[2]Sheet1!$E$2:$N$5262,8,0)</f>
        <v>Renewal</v>
      </c>
      <c r="R60" s="135" t="s">
        <v>16</v>
      </c>
      <c r="S60" s="135" t="str">
        <f>VLOOKUP(E60,[2]Sheet1!$E$2:$N$5262,10,0)</f>
        <v>-</v>
      </c>
      <c r="T60" s="167">
        <f t="shared" si="1"/>
        <v>0</v>
      </c>
    </row>
    <row r="61" spans="1:20" s="135" customFormat="1" hidden="1">
      <c r="A61" s="73">
        <v>60</v>
      </c>
      <c r="B61" s="72" t="s">
        <v>39</v>
      </c>
      <c r="C61" s="73" t="s">
        <v>10747</v>
      </c>
      <c r="D61" s="73" t="s">
        <v>10748</v>
      </c>
      <c r="E61" s="73" t="s">
        <v>10749</v>
      </c>
      <c r="F61" s="73" t="s">
        <v>10750</v>
      </c>
      <c r="G61" s="74">
        <v>15500</v>
      </c>
      <c r="H61" s="73" t="s">
        <v>66</v>
      </c>
      <c r="I61" s="73" t="s">
        <v>669</v>
      </c>
      <c r="J61" s="135" t="s">
        <v>41</v>
      </c>
      <c r="K61" s="135">
        <v>15500</v>
      </c>
      <c r="L61" s="135">
        <f>VLOOKUP(E61,[2]Sheet1!$E$2:$N$5262,3,0)</f>
        <v>15500</v>
      </c>
      <c r="M61" s="168">
        <f>VLOOKUP(E61,[2]Sheet1!$E$2:$N$5262,4,0)</f>
        <v>46044</v>
      </c>
      <c r="N61" s="135" t="str">
        <f>VLOOKUP(E61,[2]Sheet1!$E$2:$N$5262,5,0)</f>
        <v>AGHA.M.JAFFER</v>
      </c>
      <c r="O61" s="135" t="str">
        <f>VLOOKUP(E61,[2]Sheet1!$E$2:$N$5262,6,0)</f>
        <v>Accepted</v>
      </c>
      <c r="P61" s="135" t="str">
        <f>VLOOKUP(E61,[2]Sheet1!$E$2:$N$5262,7,0)</f>
        <v>Online Transfer</v>
      </c>
      <c r="Q61" s="135" t="str">
        <f>VLOOKUP(E61,[2]Sheet1!$E$2:$N$5262,8,0)</f>
        <v>Renewal</v>
      </c>
      <c r="R61" s="135" t="s">
        <v>16</v>
      </c>
      <c r="S61" s="135" t="str">
        <f>VLOOKUP(E61,[2]Sheet1!$E$2:$N$5262,10,0)</f>
        <v>-</v>
      </c>
      <c r="T61" s="167">
        <f t="shared" si="1"/>
        <v>0</v>
      </c>
    </row>
    <row r="62" spans="1:20" s="135" customFormat="1" hidden="1">
      <c r="A62" s="72">
        <v>61</v>
      </c>
      <c r="B62" s="72" t="s">
        <v>39</v>
      </c>
      <c r="C62" s="73" t="s">
        <v>10751</v>
      </c>
      <c r="D62" s="74">
        <v>5291185</v>
      </c>
      <c r="E62" s="74">
        <v>5543902</v>
      </c>
      <c r="F62" s="73" t="s">
        <v>10752</v>
      </c>
      <c r="G62" s="74">
        <v>12000</v>
      </c>
      <c r="H62" s="73" t="s">
        <v>66</v>
      </c>
      <c r="I62" s="73" t="s">
        <v>669</v>
      </c>
      <c r="J62" s="135" t="s">
        <v>41</v>
      </c>
      <c r="K62" s="135">
        <v>12000</v>
      </c>
      <c r="L62" s="135">
        <f>VLOOKUP(E62,[2]Sheet1!$E$2:$N$5262,3,0)</f>
        <v>12000</v>
      </c>
      <c r="M62" s="168">
        <f>VLOOKUP(E62,[2]Sheet1!$E$2:$N$5262,4,0)</f>
        <v>46040</v>
      </c>
      <c r="N62" s="135" t="str">
        <f>VLOOKUP(E62,[2]Sheet1!$E$2:$N$5262,5,0)</f>
        <v>AGHA.M.JAFFER</v>
      </c>
      <c r="O62" s="135" t="str">
        <f>VLOOKUP(E62,[2]Sheet1!$E$2:$N$5262,6,0)</f>
        <v>Accepted</v>
      </c>
      <c r="P62" s="135" t="str">
        <f>VLOOKUP(E62,[2]Sheet1!$E$2:$N$5262,7,0)</f>
        <v>Online Transfer</v>
      </c>
      <c r="Q62" s="135" t="str">
        <f>VLOOKUP(E62,[2]Sheet1!$E$2:$N$5262,8,0)</f>
        <v>Renewal</v>
      </c>
      <c r="R62" s="135" t="s">
        <v>16</v>
      </c>
      <c r="S62" s="135" t="str">
        <f>VLOOKUP(E62,[2]Sheet1!$E$2:$N$5262,10,0)</f>
        <v>-</v>
      </c>
      <c r="T62" s="167">
        <f t="shared" si="1"/>
        <v>0</v>
      </c>
    </row>
    <row r="63" spans="1:20" s="135" customFormat="1">
      <c r="A63" s="73">
        <v>62</v>
      </c>
      <c r="B63" s="72" t="s">
        <v>39</v>
      </c>
      <c r="C63" s="73" t="s">
        <v>10753</v>
      </c>
      <c r="D63" s="74">
        <v>212285</v>
      </c>
      <c r="E63" s="74">
        <v>1112346</v>
      </c>
      <c r="F63" s="73" t="s">
        <v>10754</v>
      </c>
      <c r="G63" s="74">
        <v>18000</v>
      </c>
      <c r="H63" s="73" t="s">
        <v>66</v>
      </c>
      <c r="I63" s="73" t="s">
        <v>669</v>
      </c>
      <c r="J63" s="135" t="s">
        <v>41</v>
      </c>
      <c r="K63" s="135">
        <v>18000</v>
      </c>
      <c r="L63" s="135">
        <f>VLOOKUP(E63,[2]Sheet1!$E$2:$N$5262,3,0)</f>
        <v>18000</v>
      </c>
      <c r="M63" s="168">
        <f>VLOOKUP(E63,[2]Sheet1!$E$2:$N$5262,4,0)</f>
        <v>46044</v>
      </c>
      <c r="N63" s="135" t="str">
        <f>VLOOKUP(E63,[2]Sheet1!$E$2:$N$5262,5,0)</f>
        <v>AGHA.M.JAFFER</v>
      </c>
      <c r="O63" s="135" t="str">
        <f>VLOOKUP(E63,[2]Sheet1!$E$2:$N$5262,6,0)</f>
        <v>Accepted</v>
      </c>
      <c r="P63" s="135" t="str">
        <f>VLOOKUP(E63,[2]Sheet1!$E$2:$N$5262,7,0)</f>
        <v>Online Transfer</v>
      </c>
      <c r="Q63" s="135" t="str">
        <f>VLOOKUP(E63,[2]Sheet1!$E$2:$N$5262,8,0)</f>
        <v>Conversion</v>
      </c>
      <c r="R63" s="135" t="s">
        <v>16</v>
      </c>
      <c r="S63" s="135" t="str">
        <f>VLOOKUP(E63,[2]Sheet1!$E$2:$N$5262,10,0)</f>
        <v>-</v>
      </c>
      <c r="T63" s="167">
        <f t="shared" si="1"/>
        <v>0</v>
      </c>
    </row>
    <row r="64" spans="1:20" s="135" customFormat="1" hidden="1">
      <c r="A64" s="72">
        <v>63</v>
      </c>
      <c r="B64" s="72" t="s">
        <v>39</v>
      </c>
      <c r="C64" s="73" t="s">
        <v>10755</v>
      </c>
      <c r="D64" s="73" t="s">
        <v>10756</v>
      </c>
      <c r="E64" s="74">
        <v>1100158</v>
      </c>
      <c r="F64" s="73" t="s">
        <v>10757</v>
      </c>
      <c r="G64" s="74">
        <v>10000</v>
      </c>
      <c r="H64" s="73" t="s">
        <v>66</v>
      </c>
      <c r="I64" s="73" t="s">
        <v>669</v>
      </c>
      <c r="J64" s="135" t="s">
        <v>41</v>
      </c>
      <c r="K64" s="135">
        <v>10000</v>
      </c>
      <c r="L64" s="135">
        <f>VLOOKUP(E64,[2]Sheet1!$E$2:$N$5262,3,0)</f>
        <v>10000</v>
      </c>
      <c r="M64" s="168">
        <f>VLOOKUP(E64,[2]Sheet1!$E$2:$N$5262,4,0)</f>
        <v>46044</v>
      </c>
      <c r="N64" s="135" t="str">
        <f>VLOOKUP(E64,[2]Sheet1!$E$2:$N$5262,5,0)</f>
        <v>AGHA.M.JAFFER</v>
      </c>
      <c r="O64" s="135" t="str">
        <f>VLOOKUP(E64,[2]Sheet1!$E$2:$N$5262,6,0)</f>
        <v>Accepted</v>
      </c>
      <c r="P64" s="135" t="str">
        <f>VLOOKUP(E64,[2]Sheet1!$E$2:$N$5262,7,0)</f>
        <v>Online Transfer</v>
      </c>
      <c r="Q64" s="135" t="str">
        <f>VLOOKUP(E64,[2]Sheet1!$E$2:$N$5262,8,0)</f>
        <v>Renewal</v>
      </c>
      <c r="R64" s="135" t="s">
        <v>16</v>
      </c>
      <c r="S64" s="135" t="str">
        <f>VLOOKUP(E64,[2]Sheet1!$E$2:$N$5262,10,0)</f>
        <v>-</v>
      </c>
      <c r="T64" s="167">
        <f t="shared" si="1"/>
        <v>0</v>
      </c>
    </row>
    <row r="65" spans="1:20" s="135" customFormat="1">
      <c r="A65" s="73">
        <v>64</v>
      </c>
      <c r="B65" s="72" t="s">
        <v>39</v>
      </c>
      <c r="C65" s="73" t="s">
        <v>10758</v>
      </c>
      <c r="D65" s="74">
        <v>7912561</v>
      </c>
      <c r="E65" s="73" t="s">
        <v>10759</v>
      </c>
      <c r="F65" s="73" t="s">
        <v>10754</v>
      </c>
      <c r="G65" s="74">
        <v>13000</v>
      </c>
      <c r="H65" s="73" t="s">
        <v>66</v>
      </c>
      <c r="I65" s="73" t="s">
        <v>669</v>
      </c>
      <c r="J65" s="135" t="s">
        <v>41</v>
      </c>
      <c r="K65" s="135">
        <v>13000</v>
      </c>
      <c r="L65" s="135">
        <f>VLOOKUP(E65,[2]Sheet1!$E$2:$N$5262,3,0)</f>
        <v>13000</v>
      </c>
      <c r="M65" s="168">
        <f>VLOOKUP(E65,[2]Sheet1!$E$2:$N$5262,4,0)</f>
        <v>46044</v>
      </c>
      <c r="N65" s="135" t="str">
        <f>VLOOKUP(E65,[2]Sheet1!$E$2:$N$5262,5,0)</f>
        <v>AGHA.M.JAFFER</v>
      </c>
      <c r="O65" s="135" t="str">
        <f>VLOOKUP(E65,[2]Sheet1!$E$2:$N$5262,6,0)</f>
        <v>Accepted</v>
      </c>
      <c r="P65" s="135" t="str">
        <f>VLOOKUP(E65,[2]Sheet1!$E$2:$N$5262,7,0)</f>
        <v>Online Transfer</v>
      </c>
      <c r="Q65" s="135" t="str">
        <f>VLOOKUP(E65,[2]Sheet1!$E$2:$N$5262,8,0)</f>
        <v>Conversion</v>
      </c>
      <c r="R65" s="135" t="s">
        <v>16</v>
      </c>
      <c r="S65" s="135" t="str">
        <f>VLOOKUP(E65,[2]Sheet1!$E$2:$N$5262,10,0)</f>
        <v>-</v>
      </c>
      <c r="T65" s="167">
        <f t="shared" si="1"/>
        <v>0</v>
      </c>
    </row>
    <row r="66" spans="1:20" s="135" customFormat="1" hidden="1">
      <c r="A66" s="72">
        <v>65</v>
      </c>
      <c r="B66" s="72" t="s">
        <v>39</v>
      </c>
      <c r="C66" s="73" t="s">
        <v>10760</v>
      </c>
      <c r="D66" s="73" t="s">
        <v>10761</v>
      </c>
      <c r="E66" s="73" t="s">
        <v>10762</v>
      </c>
      <c r="F66" s="73" t="s">
        <v>10763</v>
      </c>
      <c r="G66" s="74">
        <v>15500</v>
      </c>
      <c r="H66" s="73" t="s">
        <v>66</v>
      </c>
      <c r="I66" s="73" t="s">
        <v>669</v>
      </c>
      <c r="J66" s="135" t="s">
        <v>41</v>
      </c>
      <c r="K66" s="135">
        <v>15500</v>
      </c>
      <c r="L66" s="135">
        <f>VLOOKUP(E66,[2]Sheet1!$E$2:$N$5262,3,0)</f>
        <v>15500</v>
      </c>
      <c r="M66" s="168">
        <f>VLOOKUP(E66,[2]Sheet1!$E$2:$N$5262,4,0)</f>
        <v>46043</v>
      </c>
      <c r="N66" s="135" t="str">
        <f>VLOOKUP(E66,[2]Sheet1!$E$2:$N$5262,5,0)</f>
        <v>AGHA.M.JAFFER</v>
      </c>
      <c r="O66" s="135" t="str">
        <f>VLOOKUP(E66,[2]Sheet1!$E$2:$N$5262,6,0)</f>
        <v>Accepted</v>
      </c>
      <c r="P66" s="135" t="str">
        <f>VLOOKUP(E66,[2]Sheet1!$E$2:$N$5262,7,0)</f>
        <v>Cash Deposit</v>
      </c>
      <c r="Q66" s="135" t="str">
        <f>VLOOKUP(E66,[2]Sheet1!$E$2:$N$5262,8,0)</f>
        <v>Renewal</v>
      </c>
      <c r="R66" s="135" t="s">
        <v>16</v>
      </c>
      <c r="S66" s="135" t="str">
        <f>VLOOKUP(E66,[2]Sheet1!$E$2:$N$5262,10,0)</f>
        <v>-</v>
      </c>
      <c r="T66" s="167">
        <f t="shared" si="1"/>
        <v>0</v>
      </c>
    </row>
    <row r="67" spans="1:20" s="135" customFormat="1" hidden="1">
      <c r="A67" s="73">
        <v>66</v>
      </c>
      <c r="B67" s="72" t="s">
        <v>39</v>
      </c>
      <c r="C67" s="73" t="s">
        <v>10764</v>
      </c>
      <c r="D67" s="73" t="s">
        <v>10765</v>
      </c>
      <c r="E67" s="73" t="s">
        <v>10766</v>
      </c>
      <c r="F67" s="73" t="s">
        <v>145</v>
      </c>
      <c r="G67" s="74">
        <v>10000</v>
      </c>
      <c r="H67" s="73" t="s">
        <v>66</v>
      </c>
      <c r="I67" s="73" t="s">
        <v>669</v>
      </c>
      <c r="J67" s="135" t="s">
        <v>41</v>
      </c>
      <c r="K67" s="135">
        <v>10000</v>
      </c>
      <c r="L67" s="135">
        <f>VLOOKUP(E67,[2]Sheet1!$E$2:$N$5262,3,0)</f>
        <v>10000</v>
      </c>
      <c r="M67" s="168">
        <f>VLOOKUP(E67,[2]Sheet1!$E$2:$N$5262,4,0)</f>
        <v>46038</v>
      </c>
      <c r="N67" s="135" t="str">
        <f>VLOOKUP(E67,[2]Sheet1!$E$2:$N$5262,5,0)</f>
        <v>AGHA.M.JAFFER</v>
      </c>
      <c r="O67" s="135" t="str">
        <f>VLOOKUP(E67,[2]Sheet1!$E$2:$N$5262,6,0)</f>
        <v>Accepted</v>
      </c>
      <c r="P67" s="135" t="str">
        <f>VLOOKUP(E67,[2]Sheet1!$E$2:$N$5262,7,0)</f>
        <v>Online Transfer</v>
      </c>
      <c r="Q67" s="135" t="str">
        <f>VLOOKUP(E67,[2]Sheet1!$E$2:$N$5262,8,0)</f>
        <v>Renewal</v>
      </c>
      <c r="R67" s="135" t="s">
        <v>16</v>
      </c>
      <c r="S67" s="135" t="str">
        <f>VLOOKUP(E67,[2]Sheet1!$E$2:$N$5262,10,0)</f>
        <v>-</v>
      </c>
      <c r="T67" s="167">
        <f t="shared" si="1"/>
        <v>0</v>
      </c>
    </row>
    <row r="68" spans="1:20" s="135" customFormat="1" hidden="1">
      <c r="A68" s="72">
        <v>67</v>
      </c>
      <c r="B68" s="72" t="s">
        <v>39</v>
      </c>
      <c r="C68" s="73" t="s">
        <v>10767</v>
      </c>
      <c r="D68" s="73" t="s">
        <v>10768</v>
      </c>
      <c r="E68" s="73" t="s">
        <v>10769</v>
      </c>
      <c r="F68" s="73" t="s">
        <v>10770</v>
      </c>
      <c r="G68" s="74">
        <v>10000</v>
      </c>
      <c r="H68" s="73" t="s">
        <v>66</v>
      </c>
      <c r="I68" s="73" t="s">
        <v>669</v>
      </c>
      <c r="J68" s="135" t="s">
        <v>41</v>
      </c>
      <c r="K68" s="135">
        <v>10000</v>
      </c>
      <c r="L68" s="135">
        <f>VLOOKUP(E68,[2]Sheet1!$E$2:$N$5262,3,0)</f>
        <v>10000</v>
      </c>
      <c r="M68" s="168">
        <f>VLOOKUP(E68,[2]Sheet1!$E$2:$N$5262,4,0)</f>
        <v>46038</v>
      </c>
      <c r="N68" s="135" t="str">
        <f>VLOOKUP(E68,[2]Sheet1!$E$2:$N$5262,5,0)</f>
        <v>AGHA.M.JAFFER</v>
      </c>
      <c r="O68" s="135" t="str">
        <f>VLOOKUP(E68,[2]Sheet1!$E$2:$N$5262,6,0)</f>
        <v>Accepted</v>
      </c>
      <c r="P68" s="135" t="str">
        <f>VLOOKUP(E68,[2]Sheet1!$E$2:$N$5262,7,0)</f>
        <v>Online Transfer</v>
      </c>
      <c r="Q68" s="135" t="str">
        <f>VLOOKUP(E68,[2]Sheet1!$E$2:$N$5262,8,0)</f>
        <v>Renewal</v>
      </c>
      <c r="R68" s="135" t="s">
        <v>16</v>
      </c>
      <c r="S68" s="135" t="str">
        <f>VLOOKUP(E68,[2]Sheet1!$E$2:$N$5262,10,0)</f>
        <v>-</v>
      </c>
      <c r="T68" s="167">
        <f t="shared" si="1"/>
        <v>0</v>
      </c>
    </row>
    <row r="69" spans="1:20" s="135" customFormat="1" hidden="1">
      <c r="A69" s="73">
        <v>68</v>
      </c>
      <c r="B69" s="72" t="s">
        <v>39</v>
      </c>
      <c r="C69" s="73" t="s">
        <v>10771</v>
      </c>
      <c r="D69" s="73" t="s">
        <v>10772</v>
      </c>
      <c r="E69" s="73" t="s">
        <v>10773</v>
      </c>
      <c r="F69" s="73" t="s">
        <v>10774</v>
      </c>
      <c r="G69" s="74">
        <v>10000</v>
      </c>
      <c r="H69" s="73" t="s">
        <v>66</v>
      </c>
      <c r="I69" s="73" t="s">
        <v>669</v>
      </c>
      <c r="J69" s="135" t="s">
        <v>41</v>
      </c>
      <c r="K69" s="135">
        <v>10000</v>
      </c>
      <c r="L69" s="135">
        <f>VLOOKUP(E69,[2]Sheet1!$E$2:$N$5262,3,0)</f>
        <v>10000</v>
      </c>
      <c r="M69" s="168">
        <f>VLOOKUP(E69,[2]Sheet1!$E$2:$N$5262,4,0)</f>
        <v>46043</v>
      </c>
      <c r="N69" s="135" t="str">
        <f>VLOOKUP(E69,[2]Sheet1!$E$2:$N$5262,5,0)</f>
        <v>AGHA.M.JAFFER</v>
      </c>
      <c r="O69" s="135" t="str">
        <f>VLOOKUP(E69,[2]Sheet1!$E$2:$N$5262,6,0)</f>
        <v>Accepted</v>
      </c>
      <c r="P69" s="135" t="str">
        <f>VLOOKUP(E69,[2]Sheet1!$E$2:$N$5262,7,0)</f>
        <v>Online Transfer</v>
      </c>
      <c r="Q69" s="135" t="str">
        <f>VLOOKUP(E69,[2]Sheet1!$E$2:$N$5262,8,0)</f>
        <v>Renewal</v>
      </c>
      <c r="R69" s="135" t="s">
        <v>16</v>
      </c>
      <c r="S69" s="135" t="str">
        <f>VLOOKUP(E69,[2]Sheet1!$E$2:$N$5262,10,0)</f>
        <v>-</v>
      </c>
      <c r="T69" s="167">
        <f t="shared" ref="T69:T132" si="2">+G69-L69</f>
        <v>0</v>
      </c>
    </row>
    <row r="70" spans="1:20" s="135" customFormat="1" hidden="1">
      <c r="A70" s="72">
        <v>69</v>
      </c>
      <c r="B70" s="72" t="s">
        <v>39</v>
      </c>
      <c r="C70" s="73" t="s">
        <v>10775</v>
      </c>
      <c r="D70" s="74">
        <v>311348</v>
      </c>
      <c r="E70" s="74">
        <v>35731</v>
      </c>
      <c r="F70" s="73" t="s">
        <v>10776</v>
      </c>
      <c r="G70" s="74">
        <v>14000</v>
      </c>
      <c r="H70" s="73" t="s">
        <v>66</v>
      </c>
      <c r="I70" s="73" t="s">
        <v>669</v>
      </c>
      <c r="J70" s="135" t="s">
        <v>41</v>
      </c>
      <c r="K70" s="135">
        <v>14000</v>
      </c>
      <c r="L70" s="135">
        <f>VLOOKUP(E70,[2]Sheet1!$E$2:$N$5262,3,0)</f>
        <v>14000</v>
      </c>
      <c r="M70" s="168">
        <f>VLOOKUP(E70,[2]Sheet1!$E$2:$N$5262,4,0)</f>
        <v>46043</v>
      </c>
      <c r="N70" s="135" t="str">
        <f>VLOOKUP(E70,[2]Sheet1!$E$2:$N$5262,5,0)</f>
        <v>AGHA.M.JAFFER</v>
      </c>
      <c r="O70" s="135" t="str">
        <f>VLOOKUP(E70,[2]Sheet1!$E$2:$N$5262,6,0)</f>
        <v>Accepted</v>
      </c>
      <c r="P70" s="135" t="str">
        <f>VLOOKUP(E70,[2]Sheet1!$E$2:$N$5262,7,0)</f>
        <v>Online Transfer</v>
      </c>
      <c r="Q70" s="135" t="str">
        <f>VLOOKUP(E70,[2]Sheet1!$E$2:$N$5262,8,0)</f>
        <v>Renewal</v>
      </c>
      <c r="R70" s="135" t="s">
        <v>16</v>
      </c>
      <c r="S70" s="135" t="str">
        <f>VLOOKUP(E70,[2]Sheet1!$E$2:$N$5262,10,0)</f>
        <v>-</v>
      </c>
      <c r="T70" s="167">
        <f t="shared" si="2"/>
        <v>0</v>
      </c>
    </row>
    <row r="71" spans="1:20" s="135" customFormat="1" hidden="1">
      <c r="A71" s="73">
        <v>70</v>
      </c>
      <c r="B71" s="72" t="s">
        <v>39</v>
      </c>
      <c r="C71" s="73" t="s">
        <v>10777</v>
      </c>
      <c r="D71" s="73" t="s">
        <v>10778</v>
      </c>
      <c r="E71" s="73" t="s">
        <v>10779</v>
      </c>
      <c r="F71" s="73" t="s">
        <v>10780</v>
      </c>
      <c r="G71" s="74">
        <v>11000</v>
      </c>
      <c r="H71" s="73" t="s">
        <v>66</v>
      </c>
      <c r="I71" s="73" t="s">
        <v>669</v>
      </c>
      <c r="J71" s="135" t="s">
        <v>41</v>
      </c>
      <c r="K71" s="135">
        <v>11000</v>
      </c>
      <c r="L71" s="135">
        <f>VLOOKUP(E71,[2]Sheet1!$E$2:$N$5262,3,0)</f>
        <v>11000</v>
      </c>
      <c r="M71" s="168">
        <f>VLOOKUP(E71,[2]Sheet1!$E$2:$N$5262,4,0)</f>
        <v>46043</v>
      </c>
      <c r="N71" s="135" t="str">
        <f>VLOOKUP(E71,[2]Sheet1!$E$2:$N$5262,5,0)</f>
        <v>AGHA.M.JAFFER</v>
      </c>
      <c r="O71" s="135" t="str">
        <f>VLOOKUP(E71,[2]Sheet1!$E$2:$N$5262,6,0)</f>
        <v>Accepted</v>
      </c>
      <c r="P71" s="135" t="str">
        <f>VLOOKUP(E71,[2]Sheet1!$E$2:$N$5262,7,0)</f>
        <v>Online Transfer</v>
      </c>
      <c r="Q71" s="135" t="str">
        <f>VLOOKUP(E71,[2]Sheet1!$E$2:$N$5262,8,0)</f>
        <v>Renewal</v>
      </c>
      <c r="R71" s="135" t="s">
        <v>16</v>
      </c>
      <c r="S71" s="135" t="str">
        <f>VLOOKUP(E71,[2]Sheet1!$E$2:$N$5262,10,0)</f>
        <v>-</v>
      </c>
      <c r="T71" s="167">
        <f t="shared" si="2"/>
        <v>0</v>
      </c>
    </row>
    <row r="72" spans="1:20" s="135" customFormat="1" hidden="1">
      <c r="A72" s="72">
        <v>71</v>
      </c>
      <c r="B72" s="72" t="s">
        <v>39</v>
      </c>
      <c r="C72" s="73" t="s">
        <v>10781</v>
      </c>
      <c r="D72" s="73" t="s">
        <v>10782</v>
      </c>
      <c r="E72" s="73" t="s">
        <v>10783</v>
      </c>
      <c r="F72" s="73" t="s">
        <v>10784</v>
      </c>
      <c r="G72" s="74">
        <v>15500</v>
      </c>
      <c r="H72" s="73" t="s">
        <v>66</v>
      </c>
      <c r="I72" s="73" t="s">
        <v>669</v>
      </c>
      <c r="J72" s="135" t="s">
        <v>41</v>
      </c>
      <c r="K72" s="135">
        <v>15500</v>
      </c>
      <c r="L72" s="135">
        <f>VLOOKUP(E72,[2]Sheet1!$E$2:$N$5262,3,0)</f>
        <v>15500</v>
      </c>
      <c r="M72" s="168">
        <f>VLOOKUP(E72,[2]Sheet1!$E$2:$N$5262,4,0)</f>
        <v>46043</v>
      </c>
      <c r="N72" s="135" t="str">
        <f>VLOOKUP(E72,[2]Sheet1!$E$2:$N$5262,5,0)</f>
        <v>AGHA.M.JAFFER</v>
      </c>
      <c r="O72" s="135" t="str">
        <f>VLOOKUP(E72,[2]Sheet1!$E$2:$N$5262,6,0)</f>
        <v>Accepted</v>
      </c>
      <c r="P72" s="135" t="str">
        <f>VLOOKUP(E72,[2]Sheet1!$E$2:$N$5262,7,0)</f>
        <v>Online Transfer</v>
      </c>
      <c r="Q72" s="135" t="str">
        <f>VLOOKUP(E72,[2]Sheet1!$E$2:$N$5262,8,0)</f>
        <v>Renewal</v>
      </c>
      <c r="R72" s="135" t="s">
        <v>16</v>
      </c>
      <c r="S72" s="135" t="str">
        <f>VLOOKUP(E72,[2]Sheet1!$E$2:$N$5262,10,0)</f>
        <v>-</v>
      </c>
      <c r="T72" s="167">
        <f t="shared" si="2"/>
        <v>0</v>
      </c>
    </row>
    <row r="73" spans="1:20" s="135" customFormat="1" hidden="1">
      <c r="A73" s="73">
        <v>72</v>
      </c>
      <c r="B73" s="72" t="s">
        <v>39</v>
      </c>
      <c r="C73" s="73" t="s">
        <v>10785</v>
      </c>
      <c r="D73" s="73" t="s">
        <v>10786</v>
      </c>
      <c r="E73" s="74">
        <v>7031819</v>
      </c>
      <c r="F73" s="73" t="s">
        <v>10787</v>
      </c>
      <c r="G73" s="74">
        <v>13000</v>
      </c>
      <c r="H73" s="73" t="s">
        <v>66</v>
      </c>
      <c r="I73" s="73" t="s">
        <v>669</v>
      </c>
      <c r="J73" s="135" t="s">
        <v>41</v>
      </c>
      <c r="K73" s="135">
        <v>13000</v>
      </c>
      <c r="L73" s="135">
        <f>VLOOKUP(E73,[2]Sheet1!$E$2:$N$5262,3,0)</f>
        <v>13000</v>
      </c>
      <c r="M73" s="168">
        <f>VLOOKUP(E73,[2]Sheet1!$E$2:$N$5262,4,0)</f>
        <v>46043</v>
      </c>
      <c r="N73" s="135" t="str">
        <f>VLOOKUP(E73,[2]Sheet1!$E$2:$N$5262,5,0)</f>
        <v>AGHA.M.JAFFER</v>
      </c>
      <c r="O73" s="135" t="str">
        <f>VLOOKUP(E73,[2]Sheet1!$E$2:$N$5262,6,0)</f>
        <v>Accepted</v>
      </c>
      <c r="P73" s="135" t="str">
        <f>VLOOKUP(E73,[2]Sheet1!$E$2:$N$5262,7,0)</f>
        <v>Online Transfer</v>
      </c>
      <c r="Q73" s="135" t="str">
        <f>VLOOKUP(E73,[2]Sheet1!$E$2:$N$5262,8,0)</f>
        <v>Renewal</v>
      </c>
      <c r="R73" s="135" t="s">
        <v>16</v>
      </c>
      <c r="S73" s="135" t="str">
        <f>VLOOKUP(E73,[2]Sheet1!$E$2:$N$5262,10,0)</f>
        <v>-</v>
      </c>
      <c r="T73" s="167">
        <f t="shared" si="2"/>
        <v>0</v>
      </c>
    </row>
    <row r="74" spans="1:20" s="135" customFormat="1" hidden="1">
      <c r="A74" s="72">
        <v>73</v>
      </c>
      <c r="B74" s="72" t="s">
        <v>39</v>
      </c>
      <c r="C74" s="73" t="s">
        <v>10788</v>
      </c>
      <c r="D74" s="73" t="s">
        <v>10789</v>
      </c>
      <c r="E74" s="74">
        <v>7028805</v>
      </c>
      <c r="F74" s="73" t="s">
        <v>10790</v>
      </c>
      <c r="G74" s="74">
        <v>13500</v>
      </c>
      <c r="H74" s="73" t="s">
        <v>66</v>
      </c>
      <c r="I74" s="73" t="s">
        <v>669</v>
      </c>
      <c r="J74" s="135" t="s">
        <v>41</v>
      </c>
      <c r="K74" s="135">
        <v>13500</v>
      </c>
      <c r="L74" s="135">
        <f>VLOOKUP(E74,[2]Sheet1!$E$2:$N$5262,3,0)</f>
        <v>13500</v>
      </c>
      <c r="M74" s="168">
        <f>VLOOKUP(E74,[2]Sheet1!$E$2:$N$5262,4,0)</f>
        <v>46043</v>
      </c>
      <c r="N74" s="135" t="str">
        <f>VLOOKUP(E74,[2]Sheet1!$E$2:$N$5262,5,0)</f>
        <v>AGHA.M.JAFFER</v>
      </c>
      <c r="O74" s="135" t="str">
        <f>VLOOKUP(E74,[2]Sheet1!$E$2:$N$5262,6,0)</f>
        <v>Accepted</v>
      </c>
      <c r="P74" s="135" t="str">
        <f>VLOOKUP(E74,[2]Sheet1!$E$2:$N$5262,7,0)</f>
        <v>Cash Deposit</v>
      </c>
      <c r="Q74" s="135" t="str">
        <f>VLOOKUP(E74,[2]Sheet1!$E$2:$N$5262,8,0)</f>
        <v>Renewal</v>
      </c>
      <c r="R74" s="135" t="s">
        <v>16</v>
      </c>
      <c r="S74" s="135" t="str">
        <f>VLOOKUP(E74,[2]Sheet1!$E$2:$N$5262,10,0)</f>
        <v>-</v>
      </c>
      <c r="T74" s="167">
        <f t="shared" si="2"/>
        <v>0</v>
      </c>
    </row>
    <row r="75" spans="1:20" s="135" customFormat="1" hidden="1">
      <c r="A75" s="73">
        <v>74</v>
      </c>
      <c r="B75" s="72" t="s">
        <v>39</v>
      </c>
      <c r="C75" s="73" t="s">
        <v>10791</v>
      </c>
      <c r="D75" s="74">
        <v>4800593</v>
      </c>
      <c r="E75" s="73" t="s">
        <v>10792</v>
      </c>
      <c r="F75" s="73" t="s">
        <v>10793</v>
      </c>
      <c r="G75" s="74">
        <v>13000</v>
      </c>
      <c r="H75" s="73" t="s">
        <v>66</v>
      </c>
      <c r="I75" s="73" t="s">
        <v>669</v>
      </c>
      <c r="J75" s="135" t="s">
        <v>41</v>
      </c>
      <c r="K75" s="135">
        <v>13000</v>
      </c>
      <c r="L75" s="135">
        <f>VLOOKUP(E75,[2]Sheet1!$E$2:$N$5262,3,0)</f>
        <v>13000</v>
      </c>
      <c r="M75" s="168">
        <f>VLOOKUP(E75,[2]Sheet1!$E$2:$N$5262,4,0)</f>
        <v>46042</v>
      </c>
      <c r="N75" s="135" t="str">
        <f>VLOOKUP(E75,[2]Sheet1!$E$2:$N$5262,5,0)</f>
        <v>AGHA.M.JAFFER</v>
      </c>
      <c r="O75" s="135" t="str">
        <f>VLOOKUP(E75,[2]Sheet1!$E$2:$N$5262,6,0)</f>
        <v>Accepted</v>
      </c>
      <c r="P75" s="135" t="str">
        <f>VLOOKUP(E75,[2]Sheet1!$E$2:$N$5262,7,0)</f>
        <v>Online Transfer</v>
      </c>
      <c r="Q75" s="135" t="str">
        <f>VLOOKUP(E75,[2]Sheet1!$E$2:$N$5262,8,0)</f>
        <v>Renewal</v>
      </c>
      <c r="R75" s="135" t="s">
        <v>16</v>
      </c>
      <c r="S75" s="135" t="str">
        <f>VLOOKUP(E75,[2]Sheet1!$E$2:$N$5262,10,0)</f>
        <v>-</v>
      </c>
      <c r="T75" s="167">
        <f t="shared" si="2"/>
        <v>0</v>
      </c>
    </row>
    <row r="76" spans="1:20" s="135" customFormat="1" hidden="1">
      <c r="A76" s="72">
        <v>75</v>
      </c>
      <c r="B76" s="72" t="s">
        <v>39</v>
      </c>
      <c r="C76" s="139" t="s">
        <v>10794</v>
      </c>
      <c r="D76" s="74">
        <v>324829</v>
      </c>
      <c r="E76" s="73" t="s">
        <v>10795</v>
      </c>
      <c r="F76" s="73" t="s">
        <v>10796</v>
      </c>
      <c r="G76" s="74">
        <v>15500</v>
      </c>
      <c r="H76" s="73" t="s">
        <v>66</v>
      </c>
      <c r="I76" s="73" t="s">
        <v>669</v>
      </c>
      <c r="J76" s="135" t="s">
        <v>41</v>
      </c>
      <c r="K76" s="135">
        <v>15500</v>
      </c>
      <c r="L76" s="135">
        <f>VLOOKUP(E76,[2]Sheet1!$E$2:$N$5262,3,0)</f>
        <v>15500</v>
      </c>
      <c r="M76" s="168">
        <f>VLOOKUP(E76,[2]Sheet1!$E$2:$N$5262,4,0)</f>
        <v>46036</v>
      </c>
      <c r="N76" s="135" t="str">
        <f>VLOOKUP(E76,[2]Sheet1!$E$2:$N$5262,5,0)</f>
        <v>AGHA.M.JAFFER</v>
      </c>
      <c r="O76" s="135" t="str">
        <f>VLOOKUP(E76,[2]Sheet1!$E$2:$N$5262,6,0)</f>
        <v>Accepted</v>
      </c>
      <c r="P76" s="135" t="str">
        <f>VLOOKUP(E76,[2]Sheet1!$E$2:$N$5262,7,0)</f>
        <v>Cash Deposit</v>
      </c>
      <c r="Q76" s="135" t="str">
        <f>VLOOKUP(E76,[2]Sheet1!$E$2:$N$5262,8,0)</f>
        <v>Renewal</v>
      </c>
      <c r="R76" s="135" t="s">
        <v>16</v>
      </c>
      <c r="S76" s="135" t="str">
        <f>VLOOKUP(E76,[2]Sheet1!$E$2:$N$5262,10,0)</f>
        <v>-</v>
      </c>
      <c r="T76" s="167">
        <f t="shared" si="2"/>
        <v>0</v>
      </c>
    </row>
    <row r="77" spans="1:20" s="135" customFormat="1" hidden="1">
      <c r="A77" s="73">
        <v>76</v>
      </c>
      <c r="B77" s="72" t="s">
        <v>39</v>
      </c>
      <c r="C77" s="73" t="s">
        <v>10797</v>
      </c>
      <c r="D77" s="73" t="s">
        <v>10798</v>
      </c>
      <c r="E77" s="73" t="s">
        <v>10799</v>
      </c>
      <c r="F77" s="73" t="s">
        <v>10800</v>
      </c>
      <c r="G77" s="74">
        <v>14500</v>
      </c>
      <c r="H77" s="73" t="s">
        <v>66</v>
      </c>
      <c r="I77" s="73" t="s">
        <v>669</v>
      </c>
      <c r="J77" s="135" t="s">
        <v>41</v>
      </c>
      <c r="K77" s="135">
        <v>14500</v>
      </c>
      <c r="L77" s="135">
        <f>VLOOKUP(E77,[2]Sheet1!$E$2:$N$5262,3,0)</f>
        <v>14500</v>
      </c>
      <c r="M77" s="168">
        <f>VLOOKUP(E77,[2]Sheet1!$E$2:$N$5262,4,0)</f>
        <v>46042</v>
      </c>
      <c r="N77" s="135" t="str">
        <f>VLOOKUP(E77,[2]Sheet1!$E$2:$N$5262,5,0)</f>
        <v>AGHA.M.JAFFER</v>
      </c>
      <c r="O77" s="135" t="str">
        <f>VLOOKUP(E77,[2]Sheet1!$E$2:$N$5262,6,0)</f>
        <v>Accepted</v>
      </c>
      <c r="P77" s="135" t="str">
        <f>VLOOKUP(E77,[2]Sheet1!$E$2:$N$5262,7,0)</f>
        <v>Online Transfer</v>
      </c>
      <c r="Q77" s="135" t="str">
        <f>VLOOKUP(E77,[2]Sheet1!$E$2:$N$5262,8,0)</f>
        <v>Renewal</v>
      </c>
      <c r="R77" s="135" t="s">
        <v>16</v>
      </c>
      <c r="S77" s="135" t="str">
        <f>VLOOKUP(E77,[2]Sheet1!$E$2:$N$5262,10,0)</f>
        <v>-</v>
      </c>
      <c r="T77" s="167">
        <f t="shared" si="2"/>
        <v>0</v>
      </c>
    </row>
    <row r="78" spans="1:20" s="135" customFormat="1" hidden="1">
      <c r="A78" s="72">
        <v>77</v>
      </c>
      <c r="B78" s="72" t="s">
        <v>39</v>
      </c>
      <c r="C78" s="73" t="s">
        <v>10801</v>
      </c>
      <c r="D78" s="73" t="s">
        <v>10802</v>
      </c>
      <c r="E78" s="74">
        <v>9717093</v>
      </c>
      <c r="F78" s="73" t="s">
        <v>10803</v>
      </c>
      <c r="G78" s="74">
        <v>14000</v>
      </c>
      <c r="H78" s="73" t="s">
        <v>66</v>
      </c>
      <c r="I78" s="73" t="s">
        <v>669</v>
      </c>
      <c r="J78" s="135" t="s">
        <v>41</v>
      </c>
      <c r="K78" s="135">
        <v>14000</v>
      </c>
      <c r="L78" s="135">
        <f>VLOOKUP(E78,[2]Sheet1!$E$2:$N$5262,3,0)</f>
        <v>14000</v>
      </c>
      <c r="M78" s="168">
        <f>VLOOKUP(E78,[2]Sheet1!$E$2:$N$5262,4,0)</f>
        <v>46042</v>
      </c>
      <c r="N78" s="135" t="str">
        <f>VLOOKUP(E78,[2]Sheet1!$E$2:$N$5262,5,0)</f>
        <v>AGHA.M.JAFFER</v>
      </c>
      <c r="O78" s="135" t="str">
        <f>VLOOKUP(E78,[2]Sheet1!$E$2:$N$5262,6,0)</f>
        <v>Accepted</v>
      </c>
      <c r="P78" s="135" t="str">
        <f>VLOOKUP(E78,[2]Sheet1!$E$2:$N$5262,7,0)</f>
        <v>Cash Deposit</v>
      </c>
      <c r="Q78" s="135" t="str">
        <f>VLOOKUP(E78,[2]Sheet1!$E$2:$N$5262,8,0)</f>
        <v>Renewal</v>
      </c>
      <c r="R78" s="135" t="s">
        <v>16</v>
      </c>
      <c r="S78" s="135" t="str">
        <f>VLOOKUP(E78,[2]Sheet1!$E$2:$N$5262,10,0)</f>
        <v>-</v>
      </c>
      <c r="T78" s="167">
        <f t="shared" si="2"/>
        <v>0</v>
      </c>
    </row>
    <row r="79" spans="1:20" s="135" customFormat="1" hidden="1">
      <c r="A79" s="73">
        <v>78</v>
      </c>
      <c r="B79" s="72" t="s">
        <v>39</v>
      </c>
      <c r="C79" s="73" t="s">
        <v>10804</v>
      </c>
      <c r="D79" s="73" t="s">
        <v>10805</v>
      </c>
      <c r="E79" s="73" t="s">
        <v>10806</v>
      </c>
      <c r="F79" s="73" t="s">
        <v>10807</v>
      </c>
      <c r="G79" s="74">
        <v>15500</v>
      </c>
      <c r="H79" s="73" t="s">
        <v>66</v>
      </c>
      <c r="I79" s="73" t="s">
        <v>669</v>
      </c>
      <c r="J79" s="135" t="s">
        <v>41</v>
      </c>
      <c r="K79" s="135">
        <v>15500</v>
      </c>
      <c r="L79" s="135">
        <f>VLOOKUP(E79,[2]Sheet1!$E$2:$N$5262,3,0)</f>
        <v>15500</v>
      </c>
      <c r="M79" s="168">
        <f>VLOOKUP(E79,[2]Sheet1!$E$2:$N$5262,4,0)</f>
        <v>46041</v>
      </c>
      <c r="N79" s="135" t="str">
        <f>VLOOKUP(E79,[2]Sheet1!$E$2:$N$5262,5,0)</f>
        <v>AGHA.M.JAFFER</v>
      </c>
      <c r="O79" s="135" t="str">
        <f>VLOOKUP(E79,[2]Sheet1!$E$2:$N$5262,6,0)</f>
        <v>Accepted</v>
      </c>
      <c r="P79" s="135" t="str">
        <f>VLOOKUP(E79,[2]Sheet1!$E$2:$N$5262,7,0)</f>
        <v>Cash Deposit</v>
      </c>
      <c r="Q79" s="135" t="str">
        <f>VLOOKUP(E79,[2]Sheet1!$E$2:$N$5262,8,0)</f>
        <v>Renewal</v>
      </c>
      <c r="R79" s="135" t="s">
        <v>16</v>
      </c>
      <c r="S79" s="135" t="str">
        <f>VLOOKUP(E79,[2]Sheet1!$E$2:$N$5262,10,0)</f>
        <v>-</v>
      </c>
      <c r="T79" s="167">
        <f t="shared" si="2"/>
        <v>0</v>
      </c>
    </row>
    <row r="80" spans="1:20" s="135" customFormat="1" hidden="1">
      <c r="A80" s="72">
        <v>79</v>
      </c>
      <c r="B80" s="72" t="s">
        <v>39</v>
      </c>
      <c r="C80" s="73" t="s">
        <v>10808</v>
      </c>
      <c r="D80" s="73" t="s">
        <v>10809</v>
      </c>
      <c r="E80" s="73" t="s">
        <v>10810</v>
      </c>
      <c r="F80" s="73" t="s">
        <v>10811</v>
      </c>
      <c r="G80" s="74">
        <v>13000</v>
      </c>
      <c r="H80" s="73" t="s">
        <v>66</v>
      </c>
      <c r="I80" s="73" t="s">
        <v>669</v>
      </c>
      <c r="J80" s="135" t="s">
        <v>41</v>
      </c>
      <c r="K80" s="135">
        <v>13000</v>
      </c>
      <c r="L80" s="135">
        <f>VLOOKUP(E80,[2]Sheet1!$E$2:$N$5262,3,0)</f>
        <v>13000</v>
      </c>
      <c r="M80" s="168">
        <f>VLOOKUP(E80,[2]Sheet1!$E$2:$N$5262,4,0)</f>
        <v>46041</v>
      </c>
      <c r="N80" s="135" t="str">
        <f>VLOOKUP(E80,[2]Sheet1!$E$2:$N$5262,5,0)</f>
        <v>AGHA.M.JAFFER</v>
      </c>
      <c r="O80" s="135" t="str">
        <f>VLOOKUP(E80,[2]Sheet1!$E$2:$N$5262,6,0)</f>
        <v>Accepted</v>
      </c>
      <c r="P80" s="135" t="str">
        <f>VLOOKUP(E80,[2]Sheet1!$E$2:$N$5262,7,0)</f>
        <v>Online Transfer</v>
      </c>
      <c r="Q80" s="135" t="str">
        <f>VLOOKUP(E80,[2]Sheet1!$E$2:$N$5262,8,0)</f>
        <v>Renewal</v>
      </c>
      <c r="R80" s="135" t="s">
        <v>16</v>
      </c>
      <c r="S80" s="135" t="str">
        <f>VLOOKUP(E80,[2]Sheet1!$E$2:$N$5262,10,0)</f>
        <v>-</v>
      </c>
      <c r="T80" s="167">
        <f t="shared" si="2"/>
        <v>0</v>
      </c>
    </row>
    <row r="81" spans="1:20" s="135" customFormat="1" hidden="1">
      <c r="A81" s="73">
        <v>80</v>
      </c>
      <c r="B81" s="72" t="s">
        <v>39</v>
      </c>
      <c r="C81" s="73" t="s">
        <v>10812</v>
      </c>
      <c r="D81" s="74">
        <v>57289</v>
      </c>
      <c r="E81" s="74">
        <v>7036239</v>
      </c>
      <c r="F81" s="73" t="s">
        <v>10813</v>
      </c>
      <c r="G81" s="74">
        <v>14500</v>
      </c>
      <c r="H81" s="73" t="s">
        <v>66</v>
      </c>
      <c r="I81" s="73" t="s">
        <v>669</v>
      </c>
      <c r="J81" s="135" t="s">
        <v>41</v>
      </c>
      <c r="K81" s="135">
        <v>14500</v>
      </c>
      <c r="L81" s="135">
        <f>VLOOKUP(E81,[2]Sheet1!$E$2:$N$5262,3,0)</f>
        <v>14500</v>
      </c>
      <c r="M81" s="168">
        <f>VLOOKUP(E81,[2]Sheet1!$E$2:$N$5262,4,0)</f>
        <v>46041</v>
      </c>
      <c r="N81" s="135" t="str">
        <f>VLOOKUP(E81,[2]Sheet1!$E$2:$N$5262,5,0)</f>
        <v>AGHA.M.JAFFER</v>
      </c>
      <c r="O81" s="135" t="str">
        <f>VLOOKUP(E81,[2]Sheet1!$E$2:$N$5262,6,0)</f>
        <v>Accepted</v>
      </c>
      <c r="P81" s="135" t="str">
        <f>VLOOKUP(E81,[2]Sheet1!$E$2:$N$5262,7,0)</f>
        <v>Cash Deposit</v>
      </c>
      <c r="Q81" s="135" t="str">
        <f>VLOOKUP(E81,[2]Sheet1!$E$2:$N$5262,8,0)</f>
        <v>Renewal</v>
      </c>
      <c r="R81" s="135" t="s">
        <v>16</v>
      </c>
      <c r="S81" s="135" t="str">
        <f>VLOOKUP(E81,[2]Sheet1!$E$2:$N$5262,10,0)</f>
        <v>-</v>
      </c>
      <c r="T81" s="167">
        <f t="shared" si="2"/>
        <v>0</v>
      </c>
    </row>
    <row r="82" spans="1:20" s="135" customFormat="1" hidden="1">
      <c r="A82" s="72">
        <v>81</v>
      </c>
      <c r="B82" s="72" t="s">
        <v>39</v>
      </c>
      <c r="C82" s="73" t="s">
        <v>10814</v>
      </c>
      <c r="D82" s="73" t="s">
        <v>10815</v>
      </c>
      <c r="E82" s="73" t="s">
        <v>10816</v>
      </c>
      <c r="F82" s="73" t="s">
        <v>10817</v>
      </c>
      <c r="G82" s="74">
        <v>15500</v>
      </c>
      <c r="H82" s="73" t="s">
        <v>66</v>
      </c>
      <c r="I82" s="73" t="s">
        <v>669</v>
      </c>
      <c r="J82" s="135" t="s">
        <v>41</v>
      </c>
      <c r="K82" s="135">
        <v>15500</v>
      </c>
      <c r="L82" s="135">
        <f>VLOOKUP(E82,[2]Sheet1!$E$2:$N$5262,3,0)</f>
        <v>15500</v>
      </c>
      <c r="M82" s="168">
        <f>VLOOKUP(E82,[2]Sheet1!$E$2:$N$5262,4,0)</f>
        <v>46042</v>
      </c>
      <c r="N82" s="135" t="str">
        <f>VLOOKUP(E82,[2]Sheet1!$E$2:$N$5262,5,0)</f>
        <v>AGHA.M.JAFFER</v>
      </c>
      <c r="O82" s="135" t="str">
        <f>VLOOKUP(E82,[2]Sheet1!$E$2:$N$5262,6,0)</f>
        <v>Accepted</v>
      </c>
      <c r="P82" s="135" t="str">
        <f>VLOOKUP(E82,[2]Sheet1!$E$2:$N$5262,7,0)</f>
        <v>Online Transfer</v>
      </c>
      <c r="Q82" s="135" t="str">
        <f>VLOOKUP(E82,[2]Sheet1!$E$2:$N$5262,8,0)</f>
        <v>Renewal</v>
      </c>
      <c r="R82" s="135" t="s">
        <v>16</v>
      </c>
      <c r="S82" s="135" t="str">
        <f>VLOOKUP(E82,[2]Sheet1!$E$2:$N$5262,10,0)</f>
        <v>-</v>
      </c>
      <c r="T82" s="167">
        <f t="shared" si="2"/>
        <v>0</v>
      </c>
    </row>
    <row r="83" spans="1:20" s="135" customFormat="1" hidden="1">
      <c r="A83" s="73">
        <v>82</v>
      </c>
      <c r="B83" s="72" t="s">
        <v>39</v>
      </c>
      <c r="C83" s="73" t="s">
        <v>10818</v>
      </c>
      <c r="D83" s="73" t="s">
        <v>10819</v>
      </c>
      <c r="E83" s="74">
        <v>4168855</v>
      </c>
      <c r="F83" s="73" t="s">
        <v>10820</v>
      </c>
      <c r="G83" s="74">
        <v>13000</v>
      </c>
      <c r="H83" s="73" t="s">
        <v>66</v>
      </c>
      <c r="I83" s="73" t="s">
        <v>669</v>
      </c>
      <c r="J83" s="135" t="s">
        <v>41</v>
      </c>
      <c r="K83" s="135">
        <v>13000</v>
      </c>
      <c r="L83" s="135">
        <v>13000</v>
      </c>
      <c r="M83" s="168">
        <f>VLOOKUP(E83,[2]Sheet1!$E$2:$N$5262,4,0)</f>
        <v>46041</v>
      </c>
      <c r="N83" s="135" t="str">
        <f>VLOOKUP(E83,[2]Sheet1!$E$2:$N$5262,5,0)</f>
        <v>AGHA.M.JAFFER</v>
      </c>
      <c r="O83" s="135" t="str">
        <f>VLOOKUP(E83,[2]Sheet1!$E$2:$N$5262,6,0)</f>
        <v>Accepted</v>
      </c>
      <c r="P83" s="135" t="str">
        <f>VLOOKUP(E83,[2]Sheet1!$E$2:$N$5262,7,0)</f>
        <v>Online Transfer</v>
      </c>
      <c r="Q83" s="135" t="str">
        <f>VLOOKUP(E83,[2]Sheet1!$E$2:$N$5262,8,0)</f>
        <v>Renewal</v>
      </c>
      <c r="R83" s="135" t="s">
        <v>16</v>
      </c>
      <c r="S83" s="135" t="str">
        <f>VLOOKUP(E83,[2]Sheet1!$E$2:$N$5262,10,0)</f>
        <v>-</v>
      </c>
      <c r="T83" s="167">
        <f t="shared" si="2"/>
        <v>0</v>
      </c>
    </row>
    <row r="84" spans="1:20" s="135" customFormat="1" hidden="1">
      <c r="A84" s="73">
        <v>84</v>
      </c>
      <c r="B84" s="72" t="s">
        <v>39</v>
      </c>
      <c r="C84" s="73" t="s">
        <v>10821</v>
      </c>
      <c r="D84" s="74">
        <v>3080001</v>
      </c>
      <c r="E84" s="73" t="s">
        <v>10822</v>
      </c>
      <c r="F84" s="73" t="s">
        <v>10823</v>
      </c>
      <c r="G84" s="74">
        <v>13000</v>
      </c>
      <c r="H84" s="73" t="s">
        <v>66</v>
      </c>
      <c r="I84" s="73" t="s">
        <v>669</v>
      </c>
      <c r="J84" s="135" t="s">
        <v>41</v>
      </c>
      <c r="K84" s="135">
        <v>13000</v>
      </c>
      <c r="L84" s="135">
        <f>VLOOKUP(E84,[2]Sheet1!$E$2:$N$5262,3,0)</f>
        <v>13000</v>
      </c>
      <c r="M84" s="168">
        <f>VLOOKUP(E84,[2]Sheet1!$E$2:$N$5262,4,0)</f>
        <v>46041</v>
      </c>
      <c r="N84" s="135" t="str">
        <f>VLOOKUP(E84,[2]Sheet1!$E$2:$N$5262,5,0)</f>
        <v>AGHA.M.JAFFER</v>
      </c>
      <c r="O84" s="135" t="str">
        <f>VLOOKUP(E84,[2]Sheet1!$E$2:$N$5262,6,0)</f>
        <v>Accepted</v>
      </c>
      <c r="P84" s="135" t="str">
        <f>VLOOKUP(E84,[2]Sheet1!$E$2:$N$5262,7,0)</f>
        <v>Online Transfer</v>
      </c>
      <c r="Q84" s="135" t="str">
        <f>VLOOKUP(E84,[2]Sheet1!$E$2:$N$5262,8,0)</f>
        <v>Renewal</v>
      </c>
      <c r="R84" s="135" t="s">
        <v>16</v>
      </c>
      <c r="S84" s="135" t="str">
        <f>VLOOKUP(E84,[2]Sheet1!$E$2:$N$5262,10,0)</f>
        <v>-</v>
      </c>
      <c r="T84" s="167">
        <f t="shared" si="2"/>
        <v>0</v>
      </c>
    </row>
    <row r="85" spans="1:20" s="135" customFormat="1" hidden="1">
      <c r="A85" s="72">
        <v>85</v>
      </c>
      <c r="B85" s="72" t="s">
        <v>39</v>
      </c>
      <c r="C85" s="73" t="s">
        <v>10824</v>
      </c>
      <c r="D85" s="74">
        <v>159048</v>
      </c>
      <c r="E85" s="74">
        <v>10059054</v>
      </c>
      <c r="F85" s="73" t="s">
        <v>10825</v>
      </c>
      <c r="G85" s="74">
        <v>13000</v>
      </c>
      <c r="H85" s="73" t="s">
        <v>66</v>
      </c>
      <c r="I85" s="73" t="s">
        <v>669</v>
      </c>
      <c r="J85" s="135" t="s">
        <v>41</v>
      </c>
      <c r="K85" s="135">
        <v>13000</v>
      </c>
      <c r="L85" s="135">
        <f>VLOOKUP(E85,[2]Sheet1!$E$2:$N$5262,3,0)</f>
        <v>13000</v>
      </c>
      <c r="M85" s="168">
        <f>VLOOKUP(E85,[2]Sheet1!$E$2:$N$5262,4,0)</f>
        <v>46040</v>
      </c>
      <c r="N85" s="135" t="str">
        <f>VLOOKUP(E85,[2]Sheet1!$E$2:$N$5262,5,0)</f>
        <v>AGHA.M.JAFFER</v>
      </c>
      <c r="O85" s="135" t="str">
        <f>VLOOKUP(E85,[2]Sheet1!$E$2:$N$5262,6,0)</f>
        <v>Accepted</v>
      </c>
      <c r="P85" s="135" t="str">
        <f>VLOOKUP(E85,[2]Sheet1!$E$2:$N$5262,7,0)</f>
        <v>Online Transfer</v>
      </c>
      <c r="Q85" s="135" t="str">
        <f>VLOOKUP(E85,[2]Sheet1!$E$2:$N$5262,8,0)</f>
        <v>Renewal</v>
      </c>
      <c r="R85" s="135" t="s">
        <v>16</v>
      </c>
      <c r="S85" s="135" t="str">
        <f>VLOOKUP(E85,[2]Sheet1!$E$2:$N$5262,10,0)</f>
        <v>-</v>
      </c>
      <c r="T85" s="167">
        <f t="shared" si="2"/>
        <v>0</v>
      </c>
    </row>
    <row r="86" spans="1:20" s="135" customFormat="1" hidden="1">
      <c r="A86" s="73">
        <v>86</v>
      </c>
      <c r="B86" s="72" t="s">
        <v>39</v>
      </c>
      <c r="C86" s="73" t="s">
        <v>10826</v>
      </c>
      <c r="D86" s="73" t="s">
        <v>10827</v>
      </c>
      <c r="E86" s="74">
        <v>511221</v>
      </c>
      <c r="F86" s="73" t="s">
        <v>10828</v>
      </c>
      <c r="G86" s="74">
        <v>12000</v>
      </c>
      <c r="H86" s="73" t="s">
        <v>66</v>
      </c>
      <c r="I86" s="73" t="s">
        <v>669</v>
      </c>
      <c r="J86" s="135" t="s">
        <v>41</v>
      </c>
      <c r="K86" s="135">
        <v>12000</v>
      </c>
      <c r="L86" s="135">
        <f>VLOOKUP(E86,[2]Sheet1!$E$2:$N$5262,3,0)</f>
        <v>12000</v>
      </c>
      <c r="M86" s="168">
        <f>VLOOKUP(E86,[2]Sheet1!$E$2:$N$5262,4,0)</f>
        <v>46039</v>
      </c>
      <c r="N86" s="135" t="str">
        <f>VLOOKUP(E86,[2]Sheet1!$E$2:$N$5262,5,0)</f>
        <v>AGHA.M.JAFFER</v>
      </c>
      <c r="O86" s="135" t="str">
        <f>VLOOKUP(E86,[2]Sheet1!$E$2:$N$5262,6,0)</f>
        <v>Accepted</v>
      </c>
      <c r="P86" s="135" t="str">
        <f>VLOOKUP(E86,[2]Sheet1!$E$2:$N$5262,7,0)</f>
        <v>Online Transfer</v>
      </c>
      <c r="Q86" s="135" t="str">
        <f>VLOOKUP(E86,[2]Sheet1!$E$2:$N$5262,8,0)</f>
        <v>Renewal</v>
      </c>
      <c r="R86" s="135" t="s">
        <v>16</v>
      </c>
      <c r="S86" s="135" t="str">
        <f>VLOOKUP(E86,[2]Sheet1!$E$2:$N$5262,10,0)</f>
        <v>-</v>
      </c>
      <c r="T86" s="167">
        <f t="shared" si="2"/>
        <v>0</v>
      </c>
    </row>
    <row r="87" spans="1:20" s="135" customFormat="1" hidden="1">
      <c r="A87" s="72">
        <v>87</v>
      </c>
      <c r="B87" s="72" t="s">
        <v>39</v>
      </c>
      <c r="C87" s="73" t="s">
        <v>10829</v>
      </c>
      <c r="D87" s="73" t="s">
        <v>10830</v>
      </c>
      <c r="E87" s="74">
        <v>7036827</v>
      </c>
      <c r="F87" s="73" t="s">
        <v>10831</v>
      </c>
      <c r="G87" s="74">
        <v>12500</v>
      </c>
      <c r="H87" s="73" t="s">
        <v>66</v>
      </c>
      <c r="I87" s="73" t="s">
        <v>669</v>
      </c>
      <c r="J87" s="135" t="s">
        <v>41</v>
      </c>
      <c r="K87" s="135">
        <v>12500</v>
      </c>
      <c r="L87" s="135">
        <f>VLOOKUP(E87,[2]Sheet1!$E$2:$N$5262,3,0)</f>
        <v>12500</v>
      </c>
      <c r="M87" s="168">
        <f>VLOOKUP(E87,[2]Sheet1!$E$2:$N$5262,4,0)</f>
        <v>46039</v>
      </c>
      <c r="N87" s="135" t="str">
        <f>VLOOKUP(E87,[2]Sheet1!$E$2:$N$5262,5,0)</f>
        <v>AGHA.M.JAFFER</v>
      </c>
      <c r="O87" s="135" t="str">
        <f>VLOOKUP(E87,[2]Sheet1!$E$2:$N$5262,6,0)</f>
        <v>Accepted</v>
      </c>
      <c r="P87" s="135" t="str">
        <f>VLOOKUP(E87,[2]Sheet1!$E$2:$N$5262,7,0)</f>
        <v>Online Transfer</v>
      </c>
      <c r="Q87" s="135" t="str">
        <f>VLOOKUP(E87,[2]Sheet1!$E$2:$N$5262,8,0)</f>
        <v>Renewal</v>
      </c>
      <c r="R87" s="135" t="s">
        <v>16</v>
      </c>
      <c r="S87" s="135" t="str">
        <f>VLOOKUP(E87,[2]Sheet1!$E$2:$N$5262,10,0)</f>
        <v>-</v>
      </c>
      <c r="T87" s="167">
        <f t="shared" si="2"/>
        <v>0</v>
      </c>
    </row>
    <row r="88" spans="1:20" s="135" customFormat="1" hidden="1">
      <c r="A88" s="73">
        <v>88</v>
      </c>
      <c r="B88" s="72" t="s">
        <v>39</v>
      </c>
      <c r="C88" s="73" t="s">
        <v>10832</v>
      </c>
      <c r="D88" s="73" t="s">
        <v>10833</v>
      </c>
      <c r="E88" s="73" t="s">
        <v>10834</v>
      </c>
      <c r="F88" s="73" t="s">
        <v>10835</v>
      </c>
      <c r="G88" s="74">
        <v>12500</v>
      </c>
      <c r="H88" s="73" t="s">
        <v>66</v>
      </c>
      <c r="I88" s="73" t="s">
        <v>669</v>
      </c>
      <c r="J88" s="135" t="s">
        <v>41</v>
      </c>
      <c r="K88" s="135">
        <v>12500</v>
      </c>
      <c r="L88" s="135">
        <f>VLOOKUP(E88,[2]Sheet1!$E$2:$N$5262,3,0)</f>
        <v>12500</v>
      </c>
      <c r="M88" s="168">
        <f>VLOOKUP(E88,[2]Sheet1!$E$2:$N$5262,4,0)</f>
        <v>46039</v>
      </c>
      <c r="N88" s="135" t="str">
        <f>VLOOKUP(E88,[2]Sheet1!$E$2:$N$5262,5,0)</f>
        <v>AGHA.M.JAFFER</v>
      </c>
      <c r="O88" s="135" t="str">
        <f>VLOOKUP(E88,[2]Sheet1!$E$2:$N$5262,6,0)</f>
        <v>Accepted</v>
      </c>
      <c r="P88" s="135" t="str">
        <f>VLOOKUP(E88,[2]Sheet1!$E$2:$N$5262,7,0)</f>
        <v>Online Transfer</v>
      </c>
      <c r="Q88" s="135" t="str">
        <f>VLOOKUP(E88,[2]Sheet1!$E$2:$N$5262,8,0)</f>
        <v>Renewal</v>
      </c>
      <c r="R88" s="135" t="s">
        <v>16</v>
      </c>
      <c r="S88" s="135" t="str">
        <f>VLOOKUP(E88,[2]Sheet1!$E$2:$N$5262,10,0)</f>
        <v>-</v>
      </c>
      <c r="T88" s="167">
        <f t="shared" si="2"/>
        <v>0</v>
      </c>
    </row>
    <row r="89" spans="1:20" s="135" customFormat="1" hidden="1">
      <c r="A89" s="72">
        <v>89</v>
      </c>
      <c r="B89" s="72" t="s">
        <v>39</v>
      </c>
      <c r="C89" s="73" t="s">
        <v>10836</v>
      </c>
      <c r="D89" s="73" t="s">
        <v>10837</v>
      </c>
      <c r="E89" s="73" t="s">
        <v>10838</v>
      </c>
      <c r="F89" s="73" t="s">
        <v>10839</v>
      </c>
      <c r="G89" s="74">
        <v>12000</v>
      </c>
      <c r="H89" s="73" t="s">
        <v>66</v>
      </c>
      <c r="I89" s="73" t="s">
        <v>669</v>
      </c>
      <c r="J89" s="135" t="s">
        <v>41</v>
      </c>
      <c r="K89" s="135">
        <v>12000</v>
      </c>
      <c r="L89" s="135">
        <f>VLOOKUP(E89,[2]Sheet1!$E$2:$N$5262,3,0)</f>
        <v>12000</v>
      </c>
      <c r="M89" s="168">
        <f>VLOOKUP(E89,[2]Sheet1!$E$2:$N$5262,4,0)</f>
        <v>46039</v>
      </c>
      <c r="N89" s="135" t="str">
        <f>VLOOKUP(E89,[2]Sheet1!$E$2:$N$5262,5,0)</f>
        <v>AGHA.M.JAFFER</v>
      </c>
      <c r="O89" s="135" t="str">
        <f>VLOOKUP(E89,[2]Sheet1!$E$2:$N$5262,6,0)</f>
        <v>Accepted</v>
      </c>
      <c r="P89" s="135" t="str">
        <f>VLOOKUP(E89,[2]Sheet1!$E$2:$N$5262,7,0)</f>
        <v>Online Transfer</v>
      </c>
      <c r="Q89" s="135" t="str">
        <f>VLOOKUP(E89,[2]Sheet1!$E$2:$N$5262,8,0)</f>
        <v>Renewal</v>
      </c>
      <c r="R89" s="135" t="s">
        <v>16</v>
      </c>
      <c r="S89" s="135" t="str">
        <f>VLOOKUP(E89,[2]Sheet1!$E$2:$N$5262,10,0)</f>
        <v>-</v>
      </c>
      <c r="T89" s="167">
        <f t="shared" si="2"/>
        <v>0</v>
      </c>
    </row>
    <row r="90" spans="1:20" s="135" customFormat="1" hidden="1">
      <c r="A90" s="73">
        <v>90</v>
      </c>
      <c r="B90" s="72" t="s">
        <v>39</v>
      </c>
      <c r="C90" s="73" t="s">
        <v>10840</v>
      </c>
      <c r="D90" s="74">
        <v>22430055433</v>
      </c>
      <c r="E90" s="73" t="s">
        <v>10841</v>
      </c>
      <c r="F90" s="73" t="s">
        <v>10842</v>
      </c>
      <c r="G90" s="74">
        <v>12000</v>
      </c>
      <c r="H90" s="73" t="s">
        <v>66</v>
      </c>
      <c r="I90" s="73" t="s">
        <v>669</v>
      </c>
      <c r="J90" s="135" t="s">
        <v>41</v>
      </c>
      <c r="K90" s="135">
        <v>12000</v>
      </c>
      <c r="L90" s="135">
        <f>VLOOKUP(E90,[2]Sheet1!$E$2:$N$5262,3,0)</f>
        <v>12000</v>
      </c>
      <c r="M90" s="168">
        <f>VLOOKUP(E90,[2]Sheet1!$E$2:$N$5262,4,0)</f>
        <v>46039</v>
      </c>
      <c r="N90" s="135" t="str">
        <f>VLOOKUP(E90,[2]Sheet1!$E$2:$N$5262,5,0)</f>
        <v>AGHA.M.JAFFER</v>
      </c>
      <c r="O90" s="135" t="str">
        <f>VLOOKUP(E90,[2]Sheet1!$E$2:$N$5262,6,0)</f>
        <v>Accepted</v>
      </c>
      <c r="P90" s="135" t="str">
        <f>VLOOKUP(E90,[2]Sheet1!$E$2:$N$5262,7,0)</f>
        <v>Online Transfer</v>
      </c>
      <c r="Q90" s="135" t="str">
        <f>VLOOKUP(E90,[2]Sheet1!$E$2:$N$5262,8,0)</f>
        <v>Renewal</v>
      </c>
      <c r="R90" s="135" t="s">
        <v>16</v>
      </c>
      <c r="S90" s="135" t="str">
        <f>VLOOKUP(E90,[2]Sheet1!$E$2:$N$5262,10,0)</f>
        <v>-</v>
      </c>
      <c r="T90" s="167">
        <f t="shared" si="2"/>
        <v>0</v>
      </c>
    </row>
    <row r="91" spans="1:20" s="135" customFormat="1" hidden="1">
      <c r="A91" s="72">
        <v>91</v>
      </c>
      <c r="B91" s="72" t="s">
        <v>39</v>
      </c>
      <c r="C91" s="73" t="s">
        <v>10843</v>
      </c>
      <c r="D91" s="74">
        <v>243083</v>
      </c>
      <c r="E91" s="74">
        <v>10143081</v>
      </c>
      <c r="F91" s="73" t="s">
        <v>10844</v>
      </c>
      <c r="G91" s="74">
        <v>13000</v>
      </c>
      <c r="H91" s="73" t="s">
        <v>66</v>
      </c>
      <c r="I91" s="73" t="s">
        <v>669</v>
      </c>
      <c r="J91" s="135" t="s">
        <v>41</v>
      </c>
      <c r="K91" s="135">
        <v>13000</v>
      </c>
      <c r="L91" s="135">
        <f>VLOOKUP(E91,[2]Sheet1!$E$2:$N$5262,3,0)</f>
        <v>13000</v>
      </c>
      <c r="M91" s="168">
        <f>VLOOKUP(E91,[2]Sheet1!$E$2:$N$5262,4,0)</f>
        <v>46038</v>
      </c>
      <c r="N91" s="135" t="str">
        <f>VLOOKUP(E91,[2]Sheet1!$E$2:$N$5262,5,0)</f>
        <v>AGHA.M.JAFFER</v>
      </c>
      <c r="O91" s="135" t="str">
        <f>VLOOKUP(E91,[2]Sheet1!$E$2:$N$5262,6,0)</f>
        <v>Accepted</v>
      </c>
      <c r="P91" s="135" t="str">
        <f>VLOOKUP(E91,[2]Sheet1!$E$2:$N$5262,7,0)</f>
        <v>Online Transfer</v>
      </c>
      <c r="Q91" s="135" t="str">
        <f>VLOOKUP(E91,[2]Sheet1!$E$2:$N$5262,8,0)</f>
        <v>Renewal</v>
      </c>
      <c r="R91" s="135" t="s">
        <v>16</v>
      </c>
      <c r="S91" s="135" t="str">
        <f>VLOOKUP(E91,[2]Sheet1!$E$2:$N$5262,10,0)</f>
        <v>-</v>
      </c>
      <c r="T91" s="167">
        <f t="shared" si="2"/>
        <v>0</v>
      </c>
    </row>
    <row r="92" spans="1:20" s="135" customFormat="1" hidden="1">
      <c r="A92" s="73">
        <v>92</v>
      </c>
      <c r="B92" s="72" t="s">
        <v>39</v>
      </c>
      <c r="C92" s="73" t="s">
        <v>10845</v>
      </c>
      <c r="D92" s="74">
        <v>24431523662</v>
      </c>
      <c r="E92" s="73" t="s">
        <v>10846</v>
      </c>
      <c r="F92" s="73" t="s">
        <v>10847</v>
      </c>
      <c r="G92" s="74">
        <v>14000</v>
      </c>
      <c r="H92" s="73" t="s">
        <v>66</v>
      </c>
      <c r="I92" s="73" t="s">
        <v>669</v>
      </c>
      <c r="J92" s="135" t="s">
        <v>41</v>
      </c>
      <c r="K92" s="135">
        <v>14000</v>
      </c>
      <c r="L92" s="135">
        <f>VLOOKUP(E92,[2]Sheet1!$E$2:$N$5262,3,0)</f>
        <v>14000</v>
      </c>
      <c r="M92" s="168">
        <f>VLOOKUP(E92,[2]Sheet1!$E$2:$N$5262,4,0)</f>
        <v>46038</v>
      </c>
      <c r="N92" s="135" t="str">
        <f>VLOOKUP(E92,[2]Sheet1!$E$2:$N$5262,5,0)</f>
        <v>AGHA.M.JAFFER</v>
      </c>
      <c r="O92" s="135" t="str">
        <f>VLOOKUP(E92,[2]Sheet1!$E$2:$N$5262,6,0)</f>
        <v>Accepted</v>
      </c>
      <c r="P92" s="135" t="str">
        <f>VLOOKUP(E92,[2]Sheet1!$E$2:$N$5262,7,0)</f>
        <v>Online Transfer</v>
      </c>
      <c r="Q92" s="135" t="str">
        <f>VLOOKUP(E92,[2]Sheet1!$E$2:$N$5262,8,0)</f>
        <v>Renewal</v>
      </c>
      <c r="R92" s="135" t="s">
        <v>16</v>
      </c>
      <c r="S92" s="135" t="str">
        <f>VLOOKUP(E92,[2]Sheet1!$E$2:$N$5262,10,0)</f>
        <v>-</v>
      </c>
      <c r="T92" s="167">
        <f t="shared" si="2"/>
        <v>0</v>
      </c>
    </row>
    <row r="93" spans="1:20" s="135" customFormat="1" hidden="1">
      <c r="A93" s="72">
        <v>93</v>
      </c>
      <c r="B93" s="72" t="s">
        <v>39</v>
      </c>
      <c r="C93" s="73" t="s">
        <v>10848</v>
      </c>
      <c r="D93" s="73" t="s">
        <v>10849</v>
      </c>
      <c r="E93" s="74">
        <v>7030374</v>
      </c>
      <c r="F93" s="73" t="s">
        <v>10850</v>
      </c>
      <c r="G93" s="74">
        <v>14000</v>
      </c>
      <c r="H93" s="73" t="s">
        <v>66</v>
      </c>
      <c r="I93" s="73" t="s">
        <v>669</v>
      </c>
      <c r="J93" s="135" t="s">
        <v>41</v>
      </c>
      <c r="K93" s="135">
        <v>14000</v>
      </c>
      <c r="L93" s="135">
        <f>VLOOKUP(E93,[2]Sheet1!$E$2:$N$5262,3,0)</f>
        <v>14000</v>
      </c>
      <c r="M93" s="168">
        <f>VLOOKUP(E93,[2]Sheet1!$E$2:$N$5262,4,0)</f>
        <v>46038</v>
      </c>
      <c r="N93" s="135" t="str">
        <f>VLOOKUP(E93,[2]Sheet1!$E$2:$N$5262,5,0)</f>
        <v>AGHA.M.JAFFER</v>
      </c>
      <c r="O93" s="135" t="str">
        <f>VLOOKUP(E93,[2]Sheet1!$E$2:$N$5262,6,0)</f>
        <v>Accepted</v>
      </c>
      <c r="P93" s="135" t="str">
        <f>VLOOKUP(E93,[2]Sheet1!$E$2:$N$5262,7,0)</f>
        <v>Online Transfer</v>
      </c>
      <c r="Q93" s="135" t="str">
        <f>VLOOKUP(E93,[2]Sheet1!$E$2:$N$5262,8,0)</f>
        <v>Renewal</v>
      </c>
      <c r="R93" s="135" t="s">
        <v>16</v>
      </c>
      <c r="S93" s="135" t="str">
        <f>VLOOKUP(E93,[2]Sheet1!$E$2:$N$5262,10,0)</f>
        <v>-</v>
      </c>
      <c r="T93" s="167">
        <f t="shared" si="2"/>
        <v>0</v>
      </c>
    </row>
    <row r="94" spans="1:20" s="135" customFormat="1" hidden="1">
      <c r="A94" s="73">
        <v>94</v>
      </c>
      <c r="B94" s="72" t="s">
        <v>39</v>
      </c>
      <c r="C94" s="73" t="s">
        <v>10851</v>
      </c>
      <c r="D94" s="73" t="s">
        <v>10852</v>
      </c>
      <c r="E94" s="73" t="s">
        <v>10853</v>
      </c>
      <c r="F94" s="73" t="s">
        <v>10854</v>
      </c>
      <c r="G94" s="74">
        <v>12500</v>
      </c>
      <c r="H94" s="73" t="s">
        <v>66</v>
      </c>
      <c r="I94" s="73" t="s">
        <v>669</v>
      </c>
      <c r="J94" s="135" t="s">
        <v>41</v>
      </c>
      <c r="K94" s="135">
        <v>12500</v>
      </c>
      <c r="L94" s="135">
        <f>VLOOKUP(E94,[2]Sheet1!$E$2:$N$5262,3,0)</f>
        <v>12500</v>
      </c>
      <c r="M94" s="168">
        <f>VLOOKUP(E94,[2]Sheet1!$E$2:$N$5262,4,0)</f>
        <v>46035</v>
      </c>
      <c r="N94" s="135" t="str">
        <f>VLOOKUP(E94,[2]Sheet1!$E$2:$N$5262,5,0)</f>
        <v>AGHA.M.JAFFER</v>
      </c>
      <c r="O94" s="135" t="str">
        <f>VLOOKUP(E94,[2]Sheet1!$E$2:$N$5262,6,0)</f>
        <v>Accepted</v>
      </c>
      <c r="P94" s="135" t="str">
        <f>VLOOKUP(E94,[2]Sheet1!$E$2:$N$5262,7,0)</f>
        <v>Online Transfer</v>
      </c>
      <c r="Q94" s="135" t="str">
        <f>VLOOKUP(E94,[2]Sheet1!$E$2:$N$5262,8,0)</f>
        <v>Renewal</v>
      </c>
      <c r="R94" s="135" t="s">
        <v>16</v>
      </c>
      <c r="S94" s="135" t="str">
        <f>VLOOKUP(E94,[2]Sheet1!$E$2:$N$5262,10,0)</f>
        <v>-</v>
      </c>
      <c r="T94" s="167">
        <f t="shared" si="2"/>
        <v>0</v>
      </c>
    </row>
    <row r="95" spans="1:20" s="135" customFormat="1" hidden="1">
      <c r="A95" s="72">
        <v>95</v>
      </c>
      <c r="B95" s="72" t="s">
        <v>39</v>
      </c>
      <c r="C95" s="73" t="s">
        <v>10855</v>
      </c>
      <c r="D95" s="73" t="s">
        <v>10856</v>
      </c>
      <c r="E95" s="73" t="s">
        <v>10857</v>
      </c>
      <c r="F95" s="73" t="s">
        <v>10858</v>
      </c>
      <c r="G95" s="74">
        <v>12500</v>
      </c>
      <c r="H95" s="73" t="s">
        <v>66</v>
      </c>
      <c r="I95" s="73" t="s">
        <v>669</v>
      </c>
      <c r="J95" s="135" t="s">
        <v>41</v>
      </c>
      <c r="K95" s="135">
        <v>12500</v>
      </c>
      <c r="L95" s="135">
        <f>VLOOKUP(E95,[2]Sheet1!$E$2:$N$5262,3,0)</f>
        <v>12500</v>
      </c>
      <c r="M95" s="168">
        <f>VLOOKUP(E95,[2]Sheet1!$E$2:$N$5262,4,0)</f>
        <v>46036</v>
      </c>
      <c r="N95" s="135" t="str">
        <f>VLOOKUP(E95,[2]Sheet1!$E$2:$N$5262,5,0)</f>
        <v>AGHA.M.JAFFER</v>
      </c>
      <c r="O95" s="135" t="str">
        <f>VLOOKUP(E95,[2]Sheet1!$E$2:$N$5262,6,0)</f>
        <v>Accepted</v>
      </c>
      <c r="P95" s="135" t="str">
        <f>VLOOKUP(E95,[2]Sheet1!$E$2:$N$5262,7,0)</f>
        <v>Online Transfer</v>
      </c>
      <c r="Q95" s="135" t="str">
        <f>VLOOKUP(E95,[2]Sheet1!$E$2:$N$5262,8,0)</f>
        <v>Renewal</v>
      </c>
      <c r="R95" s="135" t="s">
        <v>16</v>
      </c>
      <c r="S95" s="135" t="str">
        <f>VLOOKUP(E95,[2]Sheet1!$E$2:$N$5262,10,0)</f>
        <v>-</v>
      </c>
      <c r="T95" s="167">
        <f t="shared" si="2"/>
        <v>0</v>
      </c>
    </row>
    <row r="96" spans="1:20" s="135" customFormat="1" hidden="1">
      <c r="A96" s="73">
        <v>96</v>
      </c>
      <c r="B96" s="72" t="s">
        <v>39</v>
      </c>
      <c r="C96" s="73" t="s">
        <v>10859</v>
      </c>
      <c r="D96" s="74">
        <v>374503</v>
      </c>
      <c r="E96" s="74">
        <v>215466</v>
      </c>
      <c r="F96" s="73" t="s">
        <v>10860</v>
      </c>
      <c r="G96" s="74">
        <v>15500</v>
      </c>
      <c r="H96" s="73" t="s">
        <v>66</v>
      </c>
      <c r="I96" s="73" t="s">
        <v>669</v>
      </c>
      <c r="J96" s="135" t="s">
        <v>41</v>
      </c>
      <c r="K96" s="135">
        <v>15500</v>
      </c>
      <c r="L96" s="135">
        <f>VLOOKUP(E96,[2]Sheet1!$E$2:$N$5262,3,0)</f>
        <v>15500</v>
      </c>
      <c r="M96" s="168">
        <f>VLOOKUP(E96,[2]Sheet1!$E$2:$N$5262,4,0)</f>
        <v>46038</v>
      </c>
      <c r="N96" s="135" t="str">
        <f>VLOOKUP(E96,[2]Sheet1!$E$2:$N$5262,5,0)</f>
        <v>AGHA.M.JAFFER</v>
      </c>
      <c r="O96" s="135" t="str">
        <f>VLOOKUP(E96,[2]Sheet1!$E$2:$N$5262,6,0)</f>
        <v>Accepted</v>
      </c>
      <c r="P96" s="135" t="str">
        <f>VLOOKUP(E96,[2]Sheet1!$E$2:$N$5262,7,0)</f>
        <v>Online Transfer</v>
      </c>
      <c r="Q96" s="135" t="str">
        <f>VLOOKUP(E96,[2]Sheet1!$E$2:$N$5262,8,0)</f>
        <v>Renewal</v>
      </c>
      <c r="R96" s="135" t="s">
        <v>16</v>
      </c>
      <c r="S96" s="135" t="str">
        <f>VLOOKUP(E96,[2]Sheet1!$E$2:$N$5262,10,0)</f>
        <v>-</v>
      </c>
      <c r="T96" s="167">
        <f t="shared" si="2"/>
        <v>0</v>
      </c>
    </row>
    <row r="97" spans="1:20" s="135" customFormat="1" hidden="1">
      <c r="A97" s="72">
        <v>97</v>
      </c>
      <c r="B97" s="72" t="s">
        <v>39</v>
      </c>
      <c r="C97" s="73" t="s">
        <v>10861</v>
      </c>
      <c r="D97" s="74">
        <v>1015160</v>
      </c>
      <c r="E97" s="73" t="s">
        <v>10862</v>
      </c>
      <c r="F97" s="73" t="s">
        <v>10863</v>
      </c>
      <c r="G97" s="74">
        <v>15500</v>
      </c>
      <c r="H97" s="73" t="s">
        <v>66</v>
      </c>
      <c r="I97" s="73" t="s">
        <v>669</v>
      </c>
      <c r="J97" s="135" t="s">
        <v>41</v>
      </c>
      <c r="K97" s="135">
        <v>15500</v>
      </c>
      <c r="L97" s="135">
        <f>VLOOKUP(E97,[2]Sheet1!$E$2:$N$5262,3,0)</f>
        <v>15500</v>
      </c>
      <c r="M97" s="168">
        <f>VLOOKUP(E97,[2]Sheet1!$E$2:$N$5262,4,0)</f>
        <v>46037</v>
      </c>
      <c r="N97" s="135" t="str">
        <f>VLOOKUP(E97,[2]Sheet1!$E$2:$N$5262,5,0)</f>
        <v>AGHA.M.JAFFER</v>
      </c>
      <c r="O97" s="135" t="str">
        <f>VLOOKUP(E97,[2]Sheet1!$E$2:$N$5262,6,0)</f>
        <v>Accepted</v>
      </c>
      <c r="P97" s="135" t="str">
        <f>VLOOKUP(E97,[2]Sheet1!$E$2:$N$5262,7,0)</f>
        <v>Online Transfer</v>
      </c>
      <c r="Q97" s="135" t="str">
        <f>VLOOKUP(E97,[2]Sheet1!$E$2:$N$5262,8,0)</f>
        <v>Renewal</v>
      </c>
      <c r="R97" s="135" t="s">
        <v>16</v>
      </c>
      <c r="S97" s="135" t="str">
        <f>VLOOKUP(E97,[2]Sheet1!$E$2:$N$5262,10,0)</f>
        <v>-</v>
      </c>
      <c r="T97" s="167">
        <f t="shared" si="2"/>
        <v>0</v>
      </c>
    </row>
    <row r="98" spans="1:20" s="135" customFormat="1" hidden="1">
      <c r="A98" s="73">
        <v>98</v>
      </c>
      <c r="B98" s="72" t="s">
        <v>39</v>
      </c>
      <c r="C98" s="73" t="s">
        <v>10864</v>
      </c>
      <c r="D98" s="73" t="s">
        <v>10865</v>
      </c>
      <c r="E98" s="73" t="s">
        <v>10866</v>
      </c>
      <c r="F98" s="73" t="s">
        <v>10867</v>
      </c>
      <c r="G98" s="74">
        <v>13000</v>
      </c>
      <c r="H98" s="73" t="s">
        <v>66</v>
      </c>
      <c r="I98" s="73" t="s">
        <v>669</v>
      </c>
      <c r="J98" s="135" t="s">
        <v>41</v>
      </c>
      <c r="K98" s="135">
        <v>13000</v>
      </c>
      <c r="L98" s="135">
        <f>VLOOKUP(E98,[2]Sheet1!$E$2:$N$5262,3,0)</f>
        <v>13000</v>
      </c>
      <c r="M98" s="168">
        <f>VLOOKUP(E98,[2]Sheet1!$E$2:$N$5262,4,0)</f>
        <v>46037</v>
      </c>
      <c r="N98" s="135" t="str">
        <f>VLOOKUP(E98,[2]Sheet1!$E$2:$N$5262,5,0)</f>
        <v>AGHA.M.JAFFER</v>
      </c>
      <c r="O98" s="135" t="str">
        <f>VLOOKUP(E98,[2]Sheet1!$E$2:$N$5262,6,0)</f>
        <v>Accepted</v>
      </c>
      <c r="P98" s="135" t="str">
        <f>VLOOKUP(E98,[2]Sheet1!$E$2:$N$5262,7,0)</f>
        <v>Online Transfer</v>
      </c>
      <c r="Q98" s="135" t="str">
        <f>VLOOKUP(E98,[2]Sheet1!$E$2:$N$5262,8,0)</f>
        <v>Renewal</v>
      </c>
      <c r="R98" s="135" t="s">
        <v>16</v>
      </c>
      <c r="S98" s="135" t="str">
        <f>VLOOKUP(E98,[2]Sheet1!$E$2:$N$5262,10,0)</f>
        <v>-</v>
      </c>
      <c r="T98" s="167">
        <f t="shared" si="2"/>
        <v>0</v>
      </c>
    </row>
    <row r="99" spans="1:20" s="135" customFormat="1" hidden="1">
      <c r="A99" s="72">
        <v>99</v>
      </c>
      <c r="B99" s="72" t="s">
        <v>39</v>
      </c>
      <c r="C99" s="73" t="s">
        <v>10868</v>
      </c>
      <c r="D99" s="74">
        <v>6925826</v>
      </c>
      <c r="E99" s="73" t="s">
        <v>10869</v>
      </c>
      <c r="F99" s="73" t="s">
        <v>10870</v>
      </c>
      <c r="G99" s="74">
        <v>15500</v>
      </c>
      <c r="H99" s="73" t="s">
        <v>66</v>
      </c>
      <c r="I99" s="73" t="s">
        <v>669</v>
      </c>
      <c r="J99" s="135" t="s">
        <v>41</v>
      </c>
      <c r="K99" s="135">
        <v>15500</v>
      </c>
      <c r="L99" s="135">
        <f>VLOOKUP(E99,[2]Sheet1!$E$2:$N$5262,3,0)</f>
        <v>15500</v>
      </c>
      <c r="M99" s="168">
        <f>VLOOKUP(E99,[2]Sheet1!$E$2:$N$5262,4,0)</f>
        <v>46037</v>
      </c>
      <c r="N99" s="135" t="str">
        <f>VLOOKUP(E99,[2]Sheet1!$E$2:$N$5262,5,0)</f>
        <v>AGHA.M.JAFFER</v>
      </c>
      <c r="O99" s="135" t="str">
        <f>VLOOKUP(E99,[2]Sheet1!$E$2:$N$5262,6,0)</f>
        <v>Accepted</v>
      </c>
      <c r="P99" s="135" t="str">
        <f>VLOOKUP(E99,[2]Sheet1!$E$2:$N$5262,7,0)</f>
        <v>Online Transfer</v>
      </c>
      <c r="Q99" s="135" t="str">
        <f>VLOOKUP(E99,[2]Sheet1!$E$2:$N$5262,8,0)</f>
        <v>Renewal</v>
      </c>
      <c r="R99" s="135" t="s">
        <v>16</v>
      </c>
      <c r="S99" s="135" t="str">
        <f>VLOOKUP(E99,[2]Sheet1!$E$2:$N$5262,10,0)</f>
        <v>-</v>
      </c>
      <c r="T99" s="167">
        <f t="shared" si="2"/>
        <v>0</v>
      </c>
    </row>
    <row r="100" spans="1:20" s="135" customFormat="1" hidden="1">
      <c r="A100" s="73">
        <v>100</v>
      </c>
      <c r="B100" s="72" t="s">
        <v>39</v>
      </c>
      <c r="C100" s="73" t="s">
        <v>10871</v>
      </c>
      <c r="D100" s="74">
        <v>12924867</v>
      </c>
      <c r="E100" s="73" t="s">
        <v>10872</v>
      </c>
      <c r="F100" s="73" t="s">
        <v>10873</v>
      </c>
      <c r="G100" s="74">
        <v>15500</v>
      </c>
      <c r="H100" s="73" t="s">
        <v>66</v>
      </c>
      <c r="I100" s="73" t="s">
        <v>669</v>
      </c>
      <c r="J100" s="135" t="s">
        <v>41</v>
      </c>
      <c r="K100" s="135">
        <v>15500</v>
      </c>
      <c r="L100" s="135">
        <f>VLOOKUP(E100,[2]Sheet1!$E$2:$N$5262,3,0)</f>
        <v>15500</v>
      </c>
      <c r="M100" s="168">
        <f>VLOOKUP(E100,[2]Sheet1!$E$2:$N$5262,4,0)</f>
        <v>46036</v>
      </c>
      <c r="N100" s="135" t="str">
        <f>VLOOKUP(E100,[2]Sheet1!$E$2:$N$5262,5,0)</f>
        <v>AGHA.M.JAFFER</v>
      </c>
      <c r="O100" s="135" t="str">
        <f>VLOOKUP(E100,[2]Sheet1!$E$2:$N$5262,6,0)</f>
        <v>Accepted</v>
      </c>
      <c r="P100" s="135" t="str">
        <f>VLOOKUP(E100,[2]Sheet1!$E$2:$N$5262,7,0)</f>
        <v>Online Transfer</v>
      </c>
      <c r="Q100" s="135" t="str">
        <f>VLOOKUP(E100,[2]Sheet1!$E$2:$N$5262,8,0)</f>
        <v>Renewal</v>
      </c>
      <c r="R100" s="135" t="s">
        <v>16</v>
      </c>
      <c r="S100" s="135" t="str">
        <f>VLOOKUP(E100,[2]Sheet1!$E$2:$N$5262,10,0)</f>
        <v>-</v>
      </c>
      <c r="T100" s="167">
        <f t="shared" si="2"/>
        <v>0</v>
      </c>
    </row>
    <row r="101" spans="1:20" s="135" customFormat="1" hidden="1">
      <c r="A101" s="72">
        <v>101</v>
      </c>
      <c r="B101" s="72" t="s">
        <v>39</v>
      </c>
      <c r="C101" s="73" t="s">
        <v>10874</v>
      </c>
      <c r="D101" s="74">
        <v>171761</v>
      </c>
      <c r="E101" s="74">
        <v>713066</v>
      </c>
      <c r="F101" s="73" t="s">
        <v>10875</v>
      </c>
      <c r="G101" s="74">
        <v>15500</v>
      </c>
      <c r="H101" s="73" t="s">
        <v>66</v>
      </c>
      <c r="I101" s="73" t="s">
        <v>669</v>
      </c>
      <c r="J101" s="135" t="s">
        <v>41</v>
      </c>
      <c r="K101" s="135">
        <v>15500</v>
      </c>
      <c r="L101" s="135">
        <f>VLOOKUP(E101,[2]Sheet1!$E$2:$N$5262,3,0)</f>
        <v>15500</v>
      </c>
      <c r="M101" s="168">
        <f>VLOOKUP(E101,[2]Sheet1!$E$2:$N$5262,4,0)</f>
        <v>46037</v>
      </c>
      <c r="N101" s="135" t="str">
        <f>VLOOKUP(E101,[2]Sheet1!$E$2:$N$5262,5,0)</f>
        <v>AGHA.M.JAFFER</v>
      </c>
      <c r="O101" s="135" t="str">
        <f>VLOOKUP(E101,[2]Sheet1!$E$2:$N$5262,6,0)</f>
        <v>Accepted</v>
      </c>
      <c r="P101" s="135" t="str">
        <f>VLOOKUP(E101,[2]Sheet1!$E$2:$N$5262,7,0)</f>
        <v>Online Transfer</v>
      </c>
      <c r="Q101" s="135" t="str">
        <f>VLOOKUP(E101,[2]Sheet1!$E$2:$N$5262,8,0)</f>
        <v>Renewal</v>
      </c>
      <c r="R101" s="135" t="s">
        <v>16</v>
      </c>
      <c r="S101" s="135" t="str">
        <f>VLOOKUP(E101,[2]Sheet1!$E$2:$N$5262,10,0)</f>
        <v>-</v>
      </c>
      <c r="T101" s="167">
        <f t="shared" si="2"/>
        <v>0</v>
      </c>
    </row>
    <row r="102" spans="1:20" s="135" customFormat="1" hidden="1">
      <c r="A102" s="73">
        <v>102</v>
      </c>
      <c r="B102" s="72" t="s">
        <v>39</v>
      </c>
      <c r="C102" s="73" t="s">
        <v>10876</v>
      </c>
      <c r="D102" s="73" t="s">
        <v>10877</v>
      </c>
      <c r="E102" s="74">
        <v>1190899</v>
      </c>
      <c r="F102" s="73" t="s">
        <v>10878</v>
      </c>
      <c r="G102" s="74">
        <v>13000</v>
      </c>
      <c r="H102" s="73" t="s">
        <v>66</v>
      </c>
      <c r="I102" s="73" t="s">
        <v>669</v>
      </c>
      <c r="J102" s="135" t="s">
        <v>41</v>
      </c>
      <c r="K102" s="135">
        <v>13000</v>
      </c>
      <c r="L102" s="135">
        <f>VLOOKUP(E102,[2]Sheet1!$E$2:$N$5262,3,0)</f>
        <v>13000</v>
      </c>
      <c r="M102" s="168">
        <f>VLOOKUP(E102,[2]Sheet1!$E$2:$N$5262,4,0)</f>
        <v>46036</v>
      </c>
      <c r="N102" s="135" t="str">
        <f>VLOOKUP(E102,[2]Sheet1!$E$2:$N$5262,5,0)</f>
        <v>AGHA.M.JAFFER</v>
      </c>
      <c r="O102" s="135" t="str">
        <f>VLOOKUP(E102,[2]Sheet1!$E$2:$N$5262,6,0)</f>
        <v>Accepted</v>
      </c>
      <c r="P102" s="135" t="str">
        <f>VLOOKUP(E102,[2]Sheet1!$E$2:$N$5262,7,0)</f>
        <v>Online Transfer</v>
      </c>
      <c r="Q102" s="135" t="str">
        <f>VLOOKUP(E102,[2]Sheet1!$E$2:$N$5262,8,0)</f>
        <v>Renewal</v>
      </c>
      <c r="R102" s="135" t="s">
        <v>16</v>
      </c>
      <c r="S102" s="135" t="str">
        <f>VLOOKUP(E102,[2]Sheet1!$E$2:$N$5262,10,0)</f>
        <v>-</v>
      </c>
      <c r="T102" s="167">
        <f t="shared" si="2"/>
        <v>0</v>
      </c>
    </row>
    <row r="103" spans="1:20" s="135" customFormat="1" hidden="1">
      <c r="A103" s="72">
        <v>103</v>
      </c>
      <c r="B103" s="72" t="s">
        <v>39</v>
      </c>
      <c r="C103" s="73" t="s">
        <v>10879</v>
      </c>
      <c r="D103" s="74">
        <v>5314580</v>
      </c>
      <c r="E103" s="74">
        <v>5560871</v>
      </c>
      <c r="F103" s="73" t="s">
        <v>10880</v>
      </c>
      <c r="G103" s="74">
        <v>15500</v>
      </c>
      <c r="H103" s="73" t="s">
        <v>66</v>
      </c>
      <c r="I103" s="73" t="s">
        <v>669</v>
      </c>
      <c r="J103" s="135" t="s">
        <v>41</v>
      </c>
      <c r="K103" s="135">
        <v>15500</v>
      </c>
      <c r="L103" s="135">
        <f>VLOOKUP(E103,[2]Sheet1!$E$2:$N$5262,3,0)</f>
        <v>15500</v>
      </c>
      <c r="M103" s="168">
        <f>VLOOKUP(E103,[2]Sheet1!$E$2:$N$5262,4,0)</f>
        <v>46036</v>
      </c>
      <c r="N103" s="135" t="str">
        <f>VLOOKUP(E103,[2]Sheet1!$E$2:$N$5262,5,0)</f>
        <v>AGHA.M.JAFFER</v>
      </c>
      <c r="O103" s="135" t="str">
        <f>VLOOKUP(E103,[2]Sheet1!$E$2:$N$5262,6,0)</f>
        <v>Accepted</v>
      </c>
      <c r="P103" s="135" t="str">
        <f>VLOOKUP(E103,[2]Sheet1!$E$2:$N$5262,7,0)</f>
        <v>Online Transfer</v>
      </c>
      <c r="Q103" s="135" t="str">
        <f>VLOOKUP(E103,[2]Sheet1!$E$2:$N$5262,8,0)</f>
        <v>Renewal</v>
      </c>
      <c r="R103" s="135" t="s">
        <v>16</v>
      </c>
      <c r="S103" s="135" t="str">
        <f>VLOOKUP(E103,[2]Sheet1!$E$2:$N$5262,10,0)</f>
        <v>-</v>
      </c>
      <c r="T103" s="167">
        <f t="shared" si="2"/>
        <v>0</v>
      </c>
    </row>
    <row r="104" spans="1:20" s="135" customFormat="1" hidden="1">
      <c r="A104" s="73">
        <v>104</v>
      </c>
      <c r="B104" s="72" t="s">
        <v>39</v>
      </c>
      <c r="C104" s="73" t="s">
        <v>10881</v>
      </c>
      <c r="D104" s="73" t="s">
        <v>10882</v>
      </c>
      <c r="E104" s="73" t="s">
        <v>10883</v>
      </c>
      <c r="F104" s="73" t="s">
        <v>10884</v>
      </c>
      <c r="G104" s="74">
        <v>13000</v>
      </c>
      <c r="H104" s="73" t="s">
        <v>66</v>
      </c>
      <c r="I104" s="73" t="s">
        <v>669</v>
      </c>
      <c r="J104" s="135" t="s">
        <v>41</v>
      </c>
      <c r="K104" s="135">
        <v>13000</v>
      </c>
      <c r="L104" s="135">
        <f>VLOOKUP(E104,[2]Sheet1!$E$2:$N$5262,3,0)</f>
        <v>13000</v>
      </c>
      <c r="M104" s="168">
        <f>VLOOKUP(E104,[2]Sheet1!$E$2:$N$5262,4,0)</f>
        <v>46032</v>
      </c>
      <c r="N104" s="135" t="str">
        <f>VLOOKUP(E104,[2]Sheet1!$E$2:$N$5262,5,0)</f>
        <v>AGHA.M.JAFFER</v>
      </c>
      <c r="O104" s="135" t="str">
        <f>VLOOKUP(E104,[2]Sheet1!$E$2:$N$5262,6,0)</f>
        <v>Accepted</v>
      </c>
      <c r="P104" s="135" t="str">
        <f>VLOOKUP(E104,[2]Sheet1!$E$2:$N$5262,7,0)</f>
        <v>Online Transfer</v>
      </c>
      <c r="Q104" s="135" t="str">
        <f>VLOOKUP(E104,[2]Sheet1!$E$2:$N$5262,8,0)</f>
        <v>Renewal</v>
      </c>
      <c r="R104" s="135" t="s">
        <v>16</v>
      </c>
      <c r="S104" s="135" t="str">
        <f>VLOOKUP(E104,[2]Sheet1!$E$2:$N$5262,10,0)</f>
        <v>-</v>
      </c>
      <c r="T104" s="167">
        <f t="shared" si="2"/>
        <v>0</v>
      </c>
    </row>
    <row r="105" spans="1:20" s="135" customFormat="1" hidden="1">
      <c r="A105" s="72">
        <v>105</v>
      </c>
      <c r="B105" s="72" t="s">
        <v>39</v>
      </c>
      <c r="C105" s="73" t="s">
        <v>10885</v>
      </c>
      <c r="D105" s="73" t="s">
        <v>10886</v>
      </c>
      <c r="E105" s="74">
        <v>7063864</v>
      </c>
      <c r="F105" s="73" t="s">
        <v>10887</v>
      </c>
      <c r="G105" s="74">
        <v>15500</v>
      </c>
      <c r="H105" s="73" t="s">
        <v>66</v>
      </c>
      <c r="I105" s="73" t="s">
        <v>669</v>
      </c>
      <c r="J105" s="135" t="s">
        <v>41</v>
      </c>
      <c r="K105" s="135">
        <v>15500</v>
      </c>
      <c r="L105" s="135">
        <f>VLOOKUP(E105,[2]Sheet1!$E$2:$N$5262,3,0)</f>
        <v>15500</v>
      </c>
      <c r="M105" s="168">
        <f>VLOOKUP(E105,[2]Sheet1!$E$2:$N$5262,4,0)</f>
        <v>46035</v>
      </c>
      <c r="N105" s="135" t="str">
        <f>VLOOKUP(E105,[2]Sheet1!$E$2:$N$5262,5,0)</f>
        <v>AGHA.M.JAFFER</v>
      </c>
      <c r="O105" s="135" t="str">
        <f>VLOOKUP(E105,[2]Sheet1!$E$2:$N$5262,6,0)</f>
        <v>Accepted</v>
      </c>
      <c r="P105" s="135" t="str">
        <f>VLOOKUP(E105,[2]Sheet1!$E$2:$N$5262,7,0)</f>
        <v>Online Transfer</v>
      </c>
      <c r="Q105" s="135" t="str">
        <f>VLOOKUP(E105,[2]Sheet1!$E$2:$N$5262,8,0)</f>
        <v>Renewal</v>
      </c>
      <c r="R105" s="135" t="s">
        <v>16</v>
      </c>
      <c r="S105" s="135" t="str">
        <f>VLOOKUP(E105,[2]Sheet1!$E$2:$N$5262,10,0)</f>
        <v>-</v>
      </c>
      <c r="T105" s="167">
        <f t="shared" si="2"/>
        <v>0</v>
      </c>
    </row>
    <row r="106" spans="1:20" s="135" customFormat="1" hidden="1">
      <c r="A106" s="73">
        <v>106</v>
      </c>
      <c r="B106" s="72" t="s">
        <v>39</v>
      </c>
      <c r="C106" s="73" t="s">
        <v>10888</v>
      </c>
      <c r="D106" s="73" t="s">
        <v>10889</v>
      </c>
      <c r="E106" s="73" t="s">
        <v>10890</v>
      </c>
      <c r="F106" s="73" t="s">
        <v>10891</v>
      </c>
      <c r="G106" s="74">
        <v>13000</v>
      </c>
      <c r="H106" s="73" t="s">
        <v>66</v>
      </c>
      <c r="I106" s="73" t="s">
        <v>669</v>
      </c>
      <c r="J106" s="135" t="s">
        <v>41</v>
      </c>
      <c r="K106" s="135">
        <v>13000</v>
      </c>
      <c r="L106" s="135">
        <f>VLOOKUP(E106,[2]Sheet1!$E$2:$N$5262,3,0)</f>
        <v>13000</v>
      </c>
      <c r="M106" s="168">
        <f>VLOOKUP(E106,[2]Sheet1!$E$2:$N$5262,4,0)</f>
        <v>46035</v>
      </c>
      <c r="N106" s="135" t="str">
        <f>VLOOKUP(E106,[2]Sheet1!$E$2:$N$5262,5,0)</f>
        <v>AGHA.M.JAFFER</v>
      </c>
      <c r="O106" s="135" t="str">
        <f>VLOOKUP(E106,[2]Sheet1!$E$2:$N$5262,6,0)</f>
        <v>Accepted</v>
      </c>
      <c r="P106" s="135" t="str">
        <f>VLOOKUP(E106,[2]Sheet1!$E$2:$N$5262,7,0)</f>
        <v>Online Transfer</v>
      </c>
      <c r="Q106" s="135" t="str">
        <f>VLOOKUP(E106,[2]Sheet1!$E$2:$N$5262,8,0)</f>
        <v>Renewal</v>
      </c>
      <c r="R106" s="135" t="s">
        <v>16</v>
      </c>
      <c r="S106" s="135" t="str">
        <f>VLOOKUP(E106,[2]Sheet1!$E$2:$N$5262,10,0)</f>
        <v>-</v>
      </c>
      <c r="T106" s="167">
        <f t="shared" si="2"/>
        <v>0</v>
      </c>
    </row>
    <row r="107" spans="1:20" s="135" customFormat="1" hidden="1">
      <c r="A107" s="72">
        <v>107</v>
      </c>
      <c r="B107" s="72" t="s">
        <v>39</v>
      </c>
      <c r="C107" s="73" t="s">
        <v>10892</v>
      </c>
      <c r="D107" s="73" t="s">
        <v>10893</v>
      </c>
      <c r="E107" s="73" t="s">
        <v>10894</v>
      </c>
      <c r="F107" s="73" t="s">
        <v>10895</v>
      </c>
      <c r="G107" s="74">
        <v>13000</v>
      </c>
      <c r="H107" s="73" t="s">
        <v>66</v>
      </c>
      <c r="I107" s="73" t="s">
        <v>669</v>
      </c>
      <c r="J107" s="135" t="s">
        <v>41</v>
      </c>
      <c r="K107" s="135">
        <v>13000</v>
      </c>
      <c r="L107" s="135">
        <f>VLOOKUP(E107,[2]Sheet1!$E$2:$N$5262,3,0)</f>
        <v>13000</v>
      </c>
      <c r="M107" s="168">
        <f>VLOOKUP(E107,[2]Sheet1!$E$2:$N$5262,4,0)</f>
        <v>46035</v>
      </c>
      <c r="N107" s="135" t="str">
        <f>VLOOKUP(E107,[2]Sheet1!$E$2:$N$5262,5,0)</f>
        <v>AGHA.M.JAFFER</v>
      </c>
      <c r="O107" s="135" t="str">
        <f>VLOOKUP(E107,[2]Sheet1!$E$2:$N$5262,6,0)</f>
        <v>Accepted</v>
      </c>
      <c r="P107" s="135" t="str">
        <f>VLOOKUP(E107,[2]Sheet1!$E$2:$N$5262,7,0)</f>
        <v>Online Transfer</v>
      </c>
      <c r="Q107" s="135" t="str">
        <f>VLOOKUP(E107,[2]Sheet1!$E$2:$N$5262,8,0)</f>
        <v>Renewal</v>
      </c>
      <c r="R107" s="135" t="s">
        <v>16</v>
      </c>
      <c r="S107" s="135" t="str">
        <f>VLOOKUP(E107,[2]Sheet1!$E$2:$N$5262,10,0)</f>
        <v>-</v>
      </c>
      <c r="T107" s="167">
        <f t="shared" si="2"/>
        <v>0</v>
      </c>
    </row>
    <row r="108" spans="1:20" s="135" customFormat="1" hidden="1">
      <c r="A108" s="73">
        <v>108</v>
      </c>
      <c r="B108" s="72" t="s">
        <v>39</v>
      </c>
      <c r="C108" s="73" t="s">
        <v>10896</v>
      </c>
      <c r="D108" s="73" t="s">
        <v>10897</v>
      </c>
      <c r="E108" s="73" t="s">
        <v>10898</v>
      </c>
      <c r="F108" s="73" t="s">
        <v>10899</v>
      </c>
      <c r="G108" s="74">
        <v>15500</v>
      </c>
      <c r="H108" s="73" t="s">
        <v>66</v>
      </c>
      <c r="I108" s="73" t="s">
        <v>669</v>
      </c>
      <c r="J108" s="135" t="s">
        <v>41</v>
      </c>
      <c r="K108" s="135">
        <v>15500</v>
      </c>
      <c r="L108" s="135">
        <f>VLOOKUP(E108,[2]Sheet1!$E$2:$N$5262,3,0)</f>
        <v>15500</v>
      </c>
      <c r="M108" s="168">
        <f>VLOOKUP(E108,[2]Sheet1!$E$2:$N$5262,4,0)</f>
        <v>46035</v>
      </c>
      <c r="N108" s="135" t="str">
        <f>VLOOKUP(E108,[2]Sheet1!$E$2:$N$5262,5,0)</f>
        <v>AGHA.M.JAFFER</v>
      </c>
      <c r="O108" s="135" t="str">
        <f>VLOOKUP(E108,[2]Sheet1!$E$2:$N$5262,6,0)</f>
        <v>Accepted</v>
      </c>
      <c r="P108" s="135" t="str">
        <f>VLOOKUP(E108,[2]Sheet1!$E$2:$N$5262,7,0)</f>
        <v>Online Transfer</v>
      </c>
      <c r="Q108" s="135" t="str">
        <f>VLOOKUP(E108,[2]Sheet1!$E$2:$N$5262,8,0)</f>
        <v>Renewal</v>
      </c>
      <c r="R108" s="135" t="s">
        <v>16</v>
      </c>
      <c r="S108" s="135" t="str">
        <f>VLOOKUP(E108,[2]Sheet1!$E$2:$N$5262,10,0)</f>
        <v>-</v>
      </c>
      <c r="T108" s="167">
        <f t="shared" si="2"/>
        <v>0</v>
      </c>
    </row>
    <row r="109" spans="1:20" s="135" customFormat="1" hidden="1">
      <c r="A109" s="72">
        <v>109</v>
      </c>
      <c r="B109" s="72" t="s">
        <v>39</v>
      </c>
      <c r="C109" s="73" t="s">
        <v>10900</v>
      </c>
      <c r="D109" s="73" t="s">
        <v>10901</v>
      </c>
      <c r="E109" s="73" t="s">
        <v>10902</v>
      </c>
      <c r="F109" s="73" t="s">
        <v>10903</v>
      </c>
      <c r="G109" s="74">
        <v>12000</v>
      </c>
      <c r="H109" s="73" t="s">
        <v>66</v>
      </c>
      <c r="I109" s="73" t="s">
        <v>669</v>
      </c>
      <c r="J109" s="135" t="s">
        <v>41</v>
      </c>
      <c r="K109" s="135">
        <v>12000</v>
      </c>
      <c r="L109" s="135">
        <f>VLOOKUP(E109,[2]Sheet1!$E$2:$N$5262,3,0)</f>
        <v>12000</v>
      </c>
      <c r="M109" s="168">
        <f>VLOOKUP(E109,[2]Sheet1!$E$2:$N$5262,4,0)</f>
        <v>46032</v>
      </c>
      <c r="N109" s="135" t="str">
        <f>VLOOKUP(E109,[2]Sheet1!$E$2:$N$5262,5,0)</f>
        <v>AGHA.M.JAFFER</v>
      </c>
      <c r="O109" s="135" t="str">
        <f>VLOOKUP(E109,[2]Sheet1!$E$2:$N$5262,6,0)</f>
        <v>Accepted</v>
      </c>
      <c r="P109" s="135" t="str">
        <f>VLOOKUP(E109,[2]Sheet1!$E$2:$N$5262,7,0)</f>
        <v>Online Transfer</v>
      </c>
      <c r="Q109" s="135" t="str">
        <f>VLOOKUP(E109,[2]Sheet1!$E$2:$N$5262,8,0)</f>
        <v>Renewal</v>
      </c>
      <c r="R109" s="135" t="s">
        <v>16</v>
      </c>
      <c r="S109" s="135" t="str">
        <f>VLOOKUP(E109,[2]Sheet1!$E$2:$N$5262,10,0)</f>
        <v>-</v>
      </c>
      <c r="T109" s="167">
        <f t="shared" si="2"/>
        <v>0</v>
      </c>
    </row>
    <row r="110" spans="1:20" s="135" customFormat="1" hidden="1">
      <c r="A110" s="73">
        <v>110</v>
      </c>
      <c r="B110" s="72" t="s">
        <v>39</v>
      </c>
      <c r="C110" s="73" t="s">
        <v>10904</v>
      </c>
      <c r="D110" s="73" t="s">
        <v>10905</v>
      </c>
      <c r="E110" s="74">
        <v>7063930</v>
      </c>
      <c r="F110" s="73" t="s">
        <v>10906</v>
      </c>
      <c r="G110" s="74">
        <v>12000</v>
      </c>
      <c r="H110" s="73" t="s">
        <v>66</v>
      </c>
      <c r="I110" s="73" t="s">
        <v>669</v>
      </c>
      <c r="J110" s="135" t="s">
        <v>41</v>
      </c>
      <c r="K110" s="135">
        <v>12000</v>
      </c>
      <c r="L110" s="135">
        <f>VLOOKUP(E110,[2]Sheet1!$E$2:$N$5262,3,0)</f>
        <v>12000</v>
      </c>
      <c r="M110" s="168">
        <f>VLOOKUP(E110,[2]Sheet1!$E$2:$N$5262,4,0)</f>
        <v>46032</v>
      </c>
      <c r="N110" s="135" t="str">
        <f>VLOOKUP(E110,[2]Sheet1!$E$2:$N$5262,5,0)</f>
        <v>AGHA.M.JAFFER</v>
      </c>
      <c r="O110" s="135" t="str">
        <f>VLOOKUP(E110,[2]Sheet1!$E$2:$N$5262,6,0)</f>
        <v>Accepted</v>
      </c>
      <c r="P110" s="135" t="str">
        <f>VLOOKUP(E110,[2]Sheet1!$E$2:$N$5262,7,0)</f>
        <v>Online Transfer</v>
      </c>
      <c r="Q110" s="135" t="str">
        <f>VLOOKUP(E110,[2]Sheet1!$E$2:$N$5262,8,0)</f>
        <v>Renewal</v>
      </c>
      <c r="R110" s="135" t="s">
        <v>16</v>
      </c>
      <c r="S110" s="135" t="str">
        <f>VLOOKUP(E110,[2]Sheet1!$E$2:$N$5262,10,0)</f>
        <v>-</v>
      </c>
      <c r="T110" s="167">
        <f t="shared" si="2"/>
        <v>0</v>
      </c>
    </row>
    <row r="111" spans="1:20" s="135" customFormat="1" hidden="1">
      <c r="A111" s="72">
        <v>111</v>
      </c>
      <c r="B111" s="72" t="s">
        <v>39</v>
      </c>
      <c r="C111" s="73" t="s">
        <v>10907</v>
      </c>
      <c r="D111" s="74">
        <v>205167</v>
      </c>
      <c r="E111" s="74">
        <v>1105120</v>
      </c>
      <c r="F111" s="73" t="s">
        <v>10908</v>
      </c>
      <c r="G111" s="74">
        <v>12000</v>
      </c>
      <c r="H111" s="73" t="s">
        <v>66</v>
      </c>
      <c r="I111" s="73" t="s">
        <v>669</v>
      </c>
      <c r="J111" s="135" t="s">
        <v>41</v>
      </c>
      <c r="K111" s="135">
        <v>12000</v>
      </c>
      <c r="L111" s="135">
        <f>VLOOKUP(E111,[2]Sheet1!$E$2:$N$5262,3,0)</f>
        <v>12000</v>
      </c>
      <c r="M111" s="168">
        <f>VLOOKUP(E111,[2]Sheet1!$E$2:$N$5262,4,0)</f>
        <v>46032</v>
      </c>
      <c r="N111" s="135" t="str">
        <f>VLOOKUP(E111,[2]Sheet1!$E$2:$N$5262,5,0)</f>
        <v>AGHA.M.JAFFER</v>
      </c>
      <c r="O111" s="135" t="str">
        <f>VLOOKUP(E111,[2]Sheet1!$E$2:$N$5262,6,0)</f>
        <v>Accepted</v>
      </c>
      <c r="P111" s="135" t="str">
        <f>VLOOKUP(E111,[2]Sheet1!$E$2:$N$5262,7,0)</f>
        <v>Online Transfer</v>
      </c>
      <c r="Q111" s="135" t="str">
        <f>VLOOKUP(E111,[2]Sheet1!$E$2:$N$5262,8,0)</f>
        <v>Renewal</v>
      </c>
      <c r="R111" s="135" t="s">
        <v>16</v>
      </c>
      <c r="S111" s="135" t="str">
        <f>VLOOKUP(E111,[2]Sheet1!$E$2:$N$5262,10,0)</f>
        <v>-</v>
      </c>
      <c r="T111" s="167">
        <f t="shared" si="2"/>
        <v>0</v>
      </c>
    </row>
    <row r="112" spans="1:20" s="135" customFormat="1" hidden="1">
      <c r="A112" s="73">
        <v>112</v>
      </c>
      <c r="B112" s="72" t="s">
        <v>39</v>
      </c>
      <c r="C112" s="73" t="s">
        <v>10909</v>
      </c>
      <c r="D112" s="73" t="s">
        <v>10910</v>
      </c>
      <c r="E112" s="73" t="s">
        <v>10911</v>
      </c>
      <c r="F112" s="73" t="s">
        <v>10912</v>
      </c>
      <c r="G112" s="74">
        <v>15500</v>
      </c>
      <c r="H112" s="73" t="s">
        <v>66</v>
      </c>
      <c r="I112" s="73" t="s">
        <v>669</v>
      </c>
      <c r="J112" s="135" t="s">
        <v>41</v>
      </c>
      <c r="K112" s="135">
        <v>15500</v>
      </c>
      <c r="L112" s="135">
        <f>VLOOKUP(E112,[2]Sheet1!$E$2:$N$5262,3,0)</f>
        <v>15500</v>
      </c>
      <c r="M112" s="168">
        <f>VLOOKUP(E112,[2]Sheet1!$E$2:$N$5262,4,0)</f>
        <v>46034</v>
      </c>
      <c r="N112" s="135" t="str">
        <f>VLOOKUP(E112,[2]Sheet1!$E$2:$N$5262,5,0)</f>
        <v>AGHA.M.JAFFER</v>
      </c>
      <c r="O112" s="135" t="str">
        <f>VLOOKUP(E112,[2]Sheet1!$E$2:$N$5262,6,0)</f>
        <v>Accepted</v>
      </c>
      <c r="P112" s="135" t="str">
        <f>VLOOKUP(E112,[2]Sheet1!$E$2:$N$5262,7,0)</f>
        <v>Online Transfer</v>
      </c>
      <c r="Q112" s="135" t="str">
        <f>VLOOKUP(E112,[2]Sheet1!$E$2:$N$5262,8,0)</f>
        <v>Renewal</v>
      </c>
      <c r="R112" s="135" t="s">
        <v>16</v>
      </c>
      <c r="S112" s="135" t="str">
        <f>VLOOKUP(E112,[2]Sheet1!$E$2:$N$5262,10,0)</f>
        <v>-</v>
      </c>
      <c r="T112" s="167">
        <f t="shared" si="2"/>
        <v>0</v>
      </c>
    </row>
    <row r="113" spans="1:20" s="135" customFormat="1" hidden="1">
      <c r="A113" s="72">
        <v>113</v>
      </c>
      <c r="B113" s="72" t="s">
        <v>39</v>
      </c>
      <c r="C113" s="73" t="s">
        <v>10913</v>
      </c>
      <c r="D113" s="74">
        <v>2377941</v>
      </c>
      <c r="E113" s="73" t="s">
        <v>10914</v>
      </c>
      <c r="F113" s="73" t="s">
        <v>10915</v>
      </c>
      <c r="G113" s="74">
        <v>15500</v>
      </c>
      <c r="H113" s="73" t="s">
        <v>66</v>
      </c>
      <c r="I113" s="73" t="s">
        <v>669</v>
      </c>
      <c r="J113" s="135" t="s">
        <v>41</v>
      </c>
      <c r="K113" s="135">
        <v>15500</v>
      </c>
      <c r="L113" s="135">
        <f>VLOOKUP(E113,[2]Sheet1!$E$2:$N$5262,3,0)</f>
        <v>15500</v>
      </c>
      <c r="M113" s="168">
        <f>VLOOKUP(E113,[2]Sheet1!$E$2:$N$5262,4,0)</f>
        <v>46034</v>
      </c>
      <c r="N113" s="135" t="str">
        <f>VLOOKUP(E113,[2]Sheet1!$E$2:$N$5262,5,0)</f>
        <v>AGHA.M.JAFFER</v>
      </c>
      <c r="O113" s="135" t="str">
        <f>VLOOKUP(E113,[2]Sheet1!$E$2:$N$5262,6,0)</f>
        <v>Accepted</v>
      </c>
      <c r="P113" s="135" t="str">
        <f>VLOOKUP(E113,[2]Sheet1!$E$2:$N$5262,7,0)</f>
        <v>Online Transfer</v>
      </c>
      <c r="Q113" s="135" t="str">
        <f>VLOOKUP(E113,[2]Sheet1!$E$2:$N$5262,8,0)</f>
        <v>Renewal</v>
      </c>
      <c r="R113" s="135" t="s">
        <v>16</v>
      </c>
      <c r="S113" s="135" t="str">
        <f>VLOOKUP(E113,[2]Sheet1!$E$2:$N$5262,10,0)</f>
        <v>-</v>
      </c>
      <c r="T113" s="167">
        <f t="shared" si="2"/>
        <v>0</v>
      </c>
    </row>
    <row r="114" spans="1:20" s="135" customFormat="1" hidden="1">
      <c r="A114" s="73">
        <v>114</v>
      </c>
      <c r="B114" s="72" t="s">
        <v>39</v>
      </c>
      <c r="C114" s="73" t="s">
        <v>10916</v>
      </c>
      <c r="D114" s="73" t="s">
        <v>10917</v>
      </c>
      <c r="E114" s="74">
        <v>354193</v>
      </c>
      <c r="F114" s="73" t="s">
        <v>10918</v>
      </c>
      <c r="G114" s="74">
        <v>13000</v>
      </c>
      <c r="H114" s="73" t="s">
        <v>66</v>
      </c>
      <c r="I114" s="73" t="s">
        <v>669</v>
      </c>
      <c r="J114" s="135" t="s">
        <v>41</v>
      </c>
      <c r="K114" s="135">
        <v>13000</v>
      </c>
      <c r="L114" s="135">
        <f>VLOOKUP(E114,[2]Sheet1!$E$2:$N$5262,3,0)</f>
        <v>13000</v>
      </c>
      <c r="M114" s="168">
        <f>VLOOKUP(E114,[2]Sheet1!$E$2:$N$5262,4,0)</f>
        <v>46034</v>
      </c>
      <c r="N114" s="135" t="str">
        <f>VLOOKUP(E114,[2]Sheet1!$E$2:$N$5262,5,0)</f>
        <v>AGHA.M.JAFFER</v>
      </c>
      <c r="O114" s="135" t="str">
        <f>VLOOKUP(E114,[2]Sheet1!$E$2:$N$5262,6,0)</f>
        <v>Accepted</v>
      </c>
      <c r="P114" s="135" t="str">
        <f>VLOOKUP(E114,[2]Sheet1!$E$2:$N$5262,7,0)</f>
        <v>Online Transfer</v>
      </c>
      <c r="Q114" s="135" t="str">
        <f>VLOOKUP(E114,[2]Sheet1!$E$2:$N$5262,8,0)</f>
        <v>Renewal</v>
      </c>
      <c r="R114" s="135" t="s">
        <v>16</v>
      </c>
      <c r="S114" s="135" t="str">
        <f>VLOOKUP(E114,[2]Sheet1!$E$2:$N$5262,10,0)</f>
        <v>-</v>
      </c>
      <c r="T114" s="167">
        <f t="shared" si="2"/>
        <v>0</v>
      </c>
    </row>
    <row r="115" spans="1:20" s="135" customFormat="1" hidden="1">
      <c r="A115" s="72">
        <v>115</v>
      </c>
      <c r="B115" s="72" t="s">
        <v>39</v>
      </c>
      <c r="C115" s="73" t="s">
        <v>10919</v>
      </c>
      <c r="D115" s="73" t="s">
        <v>10920</v>
      </c>
      <c r="E115" s="73" t="s">
        <v>10921</v>
      </c>
      <c r="F115" s="73" t="s">
        <v>10922</v>
      </c>
      <c r="G115" s="74">
        <v>15500</v>
      </c>
      <c r="H115" s="73" t="s">
        <v>66</v>
      </c>
      <c r="I115" s="73" t="s">
        <v>669</v>
      </c>
      <c r="J115" s="135" t="s">
        <v>41</v>
      </c>
      <c r="K115" s="135">
        <v>15500</v>
      </c>
      <c r="L115" s="135">
        <f>VLOOKUP(E115,[2]Sheet1!$E$2:$N$5262,3,0)</f>
        <v>15500</v>
      </c>
      <c r="M115" s="168">
        <f>VLOOKUP(E115,[2]Sheet1!$E$2:$N$5262,4,0)</f>
        <v>46034</v>
      </c>
      <c r="N115" s="135" t="str">
        <f>VLOOKUP(E115,[2]Sheet1!$E$2:$N$5262,5,0)</f>
        <v>AGHA.M.JAFFER</v>
      </c>
      <c r="O115" s="135" t="str">
        <f>VLOOKUP(E115,[2]Sheet1!$E$2:$N$5262,6,0)</f>
        <v>Accepted</v>
      </c>
      <c r="P115" s="135" t="str">
        <f>VLOOKUP(E115,[2]Sheet1!$E$2:$N$5262,7,0)</f>
        <v>Online Transfer</v>
      </c>
      <c r="Q115" s="135" t="str">
        <f>VLOOKUP(E115,[2]Sheet1!$E$2:$N$5262,8,0)</f>
        <v>Renewal</v>
      </c>
      <c r="R115" s="135" t="s">
        <v>16</v>
      </c>
      <c r="S115" s="135" t="str">
        <f>VLOOKUP(E115,[2]Sheet1!$E$2:$N$5262,10,0)</f>
        <v>-</v>
      </c>
      <c r="T115" s="167">
        <f t="shared" si="2"/>
        <v>0</v>
      </c>
    </row>
    <row r="116" spans="1:20" s="135" customFormat="1" hidden="1">
      <c r="A116" s="73">
        <v>116</v>
      </c>
      <c r="B116" s="72" t="s">
        <v>39</v>
      </c>
      <c r="C116" s="73" t="s">
        <v>10923</v>
      </c>
      <c r="D116" s="74">
        <v>268978</v>
      </c>
      <c r="E116" s="74">
        <v>1168959</v>
      </c>
      <c r="F116" s="73" t="s">
        <v>10924</v>
      </c>
      <c r="G116" s="74">
        <v>15500</v>
      </c>
      <c r="H116" s="73" t="s">
        <v>66</v>
      </c>
      <c r="I116" s="73" t="s">
        <v>669</v>
      </c>
      <c r="J116" s="135" t="s">
        <v>41</v>
      </c>
      <c r="K116" s="135">
        <v>15500</v>
      </c>
      <c r="L116" s="135">
        <f>VLOOKUP(E116,[2]Sheet1!$E$2:$N$5262,3,0)</f>
        <v>15500</v>
      </c>
      <c r="M116" s="168">
        <f>VLOOKUP(E116,[2]Sheet1!$E$2:$N$5262,4,0)</f>
        <v>46034</v>
      </c>
      <c r="N116" s="135" t="str">
        <f>VLOOKUP(E116,[2]Sheet1!$E$2:$N$5262,5,0)</f>
        <v>AGHA.M.JAFFER</v>
      </c>
      <c r="O116" s="135" t="str">
        <f>VLOOKUP(E116,[2]Sheet1!$E$2:$N$5262,6,0)</f>
        <v>Accepted</v>
      </c>
      <c r="P116" s="135" t="str">
        <f>VLOOKUP(E116,[2]Sheet1!$E$2:$N$5262,7,0)</f>
        <v>Online Transfer</v>
      </c>
      <c r="Q116" s="135" t="str">
        <f>VLOOKUP(E116,[2]Sheet1!$E$2:$N$5262,8,0)</f>
        <v>Renewal</v>
      </c>
      <c r="R116" s="135" t="s">
        <v>16</v>
      </c>
      <c r="S116" s="135" t="str">
        <f>VLOOKUP(E116,[2]Sheet1!$E$2:$N$5262,10,0)</f>
        <v>-</v>
      </c>
      <c r="T116" s="167">
        <f t="shared" si="2"/>
        <v>0</v>
      </c>
    </row>
    <row r="117" spans="1:20" s="135" customFormat="1" hidden="1">
      <c r="A117" s="72">
        <v>117</v>
      </c>
      <c r="B117" s="72" t="s">
        <v>39</v>
      </c>
      <c r="C117" s="73" t="s">
        <v>10925</v>
      </c>
      <c r="D117" s="73" t="s">
        <v>10926</v>
      </c>
      <c r="E117" s="73" t="s">
        <v>10927</v>
      </c>
      <c r="F117" s="73" t="s">
        <v>10928</v>
      </c>
      <c r="G117" s="74">
        <v>13000</v>
      </c>
      <c r="H117" s="73" t="s">
        <v>66</v>
      </c>
      <c r="I117" s="73" t="s">
        <v>669</v>
      </c>
      <c r="J117" s="135" t="s">
        <v>41</v>
      </c>
      <c r="K117" s="135">
        <v>13000</v>
      </c>
      <c r="L117" s="135">
        <f>VLOOKUP(E117,[2]Sheet1!$E$2:$N$5262,3,0)</f>
        <v>13000</v>
      </c>
      <c r="M117" s="168">
        <f>VLOOKUP(E117,[2]Sheet1!$E$2:$N$5262,4,0)</f>
        <v>46032</v>
      </c>
      <c r="N117" s="135" t="str">
        <f>VLOOKUP(E117,[2]Sheet1!$E$2:$N$5262,5,0)</f>
        <v>AGHA.M.JAFFER</v>
      </c>
      <c r="O117" s="135" t="str">
        <f>VLOOKUP(E117,[2]Sheet1!$E$2:$N$5262,6,0)</f>
        <v>Accepted</v>
      </c>
      <c r="P117" s="135" t="str">
        <f>VLOOKUP(E117,[2]Sheet1!$E$2:$N$5262,7,0)</f>
        <v>Online Transfer</v>
      </c>
      <c r="Q117" s="135" t="str">
        <f>VLOOKUP(E117,[2]Sheet1!$E$2:$N$5262,8,0)</f>
        <v>Renewal</v>
      </c>
      <c r="R117" s="135" t="s">
        <v>16</v>
      </c>
      <c r="S117" s="135" t="str">
        <f>VLOOKUP(E117,[2]Sheet1!$E$2:$N$5262,10,0)</f>
        <v>-</v>
      </c>
      <c r="T117" s="167">
        <f t="shared" si="2"/>
        <v>0</v>
      </c>
    </row>
    <row r="118" spans="1:20" s="135" customFormat="1" hidden="1">
      <c r="A118" s="73">
        <v>118</v>
      </c>
      <c r="B118" s="72" t="s">
        <v>39</v>
      </c>
      <c r="C118" s="73" t="s">
        <v>10929</v>
      </c>
      <c r="D118" s="74">
        <v>5545471</v>
      </c>
      <c r="E118" s="73" t="s">
        <v>10930</v>
      </c>
      <c r="F118" s="73" t="s">
        <v>10931</v>
      </c>
      <c r="G118" s="74">
        <v>15500</v>
      </c>
      <c r="H118" s="73" t="s">
        <v>66</v>
      </c>
      <c r="I118" s="73" t="s">
        <v>669</v>
      </c>
      <c r="J118" s="135" t="s">
        <v>41</v>
      </c>
      <c r="K118" s="135">
        <v>15500</v>
      </c>
      <c r="L118" s="135">
        <f>VLOOKUP(E118,[2]Sheet1!$E$2:$N$5262,3,0)</f>
        <v>15500</v>
      </c>
      <c r="M118" s="168">
        <f>VLOOKUP(E118,[2]Sheet1!$E$2:$N$5262,4,0)</f>
        <v>46031</v>
      </c>
      <c r="N118" s="135" t="str">
        <f>VLOOKUP(E118,[2]Sheet1!$E$2:$N$5262,5,0)</f>
        <v>AGHA.M.JAFFER</v>
      </c>
      <c r="O118" s="135" t="str">
        <f>VLOOKUP(E118,[2]Sheet1!$E$2:$N$5262,6,0)</f>
        <v>Accepted</v>
      </c>
      <c r="P118" s="135" t="str">
        <f>VLOOKUP(E118,[2]Sheet1!$E$2:$N$5262,7,0)</f>
        <v>Online Transfer</v>
      </c>
      <c r="Q118" s="135" t="str">
        <f>VLOOKUP(E118,[2]Sheet1!$E$2:$N$5262,8,0)</f>
        <v>Renewal</v>
      </c>
      <c r="R118" s="135" t="s">
        <v>16</v>
      </c>
      <c r="S118" s="135" t="str">
        <f>VLOOKUP(E118,[2]Sheet1!$E$2:$N$5262,10,0)</f>
        <v>-</v>
      </c>
      <c r="T118" s="167">
        <f t="shared" si="2"/>
        <v>0</v>
      </c>
    </row>
    <row r="119" spans="1:20" s="135" customFormat="1" hidden="1">
      <c r="A119" s="72">
        <v>119</v>
      </c>
      <c r="B119" s="72" t="s">
        <v>39</v>
      </c>
      <c r="C119" s="73" t="s">
        <v>10932</v>
      </c>
      <c r="D119" s="73" t="s">
        <v>10933</v>
      </c>
      <c r="E119" s="74">
        <v>6065726</v>
      </c>
      <c r="F119" s="73" t="s">
        <v>10934</v>
      </c>
      <c r="G119" s="74">
        <v>13000</v>
      </c>
      <c r="H119" s="73" t="s">
        <v>66</v>
      </c>
      <c r="I119" s="73" t="s">
        <v>669</v>
      </c>
      <c r="J119" s="135" t="s">
        <v>41</v>
      </c>
      <c r="K119" s="135">
        <v>13000</v>
      </c>
      <c r="L119" s="135">
        <f>VLOOKUP(E119,[2]Sheet1!$E$2:$N$5262,3,0)</f>
        <v>13000</v>
      </c>
      <c r="M119" s="168">
        <f>VLOOKUP(E119,[2]Sheet1!$E$2:$N$5262,4,0)</f>
        <v>46031</v>
      </c>
      <c r="N119" s="135" t="str">
        <f>VLOOKUP(E119,[2]Sheet1!$E$2:$N$5262,5,0)</f>
        <v>AGHA.M.JAFFER</v>
      </c>
      <c r="O119" s="135" t="str">
        <f>VLOOKUP(E119,[2]Sheet1!$E$2:$N$5262,6,0)</f>
        <v>Accepted</v>
      </c>
      <c r="P119" s="135" t="str">
        <f>VLOOKUP(E119,[2]Sheet1!$E$2:$N$5262,7,0)</f>
        <v>Online Transfer</v>
      </c>
      <c r="Q119" s="135" t="str">
        <f>VLOOKUP(E119,[2]Sheet1!$E$2:$N$5262,8,0)</f>
        <v>Renewal</v>
      </c>
      <c r="R119" s="135" t="s">
        <v>16</v>
      </c>
      <c r="S119" s="135" t="str">
        <f>VLOOKUP(E119,[2]Sheet1!$E$2:$N$5262,10,0)</f>
        <v>-</v>
      </c>
      <c r="T119" s="167">
        <f t="shared" si="2"/>
        <v>0</v>
      </c>
    </row>
    <row r="120" spans="1:20" s="135" customFormat="1" hidden="1">
      <c r="A120" s="73">
        <v>120</v>
      </c>
      <c r="B120" s="72" t="s">
        <v>39</v>
      </c>
      <c r="C120" s="73" t="s">
        <v>10935</v>
      </c>
      <c r="D120" s="73" t="s">
        <v>10936</v>
      </c>
      <c r="E120" s="73" t="s">
        <v>10937</v>
      </c>
      <c r="F120" s="73" t="s">
        <v>10938</v>
      </c>
      <c r="G120" s="74">
        <v>13000</v>
      </c>
      <c r="H120" s="73" t="s">
        <v>66</v>
      </c>
      <c r="I120" s="73" t="s">
        <v>669</v>
      </c>
      <c r="J120" s="135" t="s">
        <v>41</v>
      </c>
      <c r="K120" s="135">
        <v>13000</v>
      </c>
      <c r="L120" s="135">
        <f>VLOOKUP(E120,[2]Sheet1!$E$2:$N$5262,3,0)</f>
        <v>13000</v>
      </c>
      <c r="M120" s="168">
        <f>VLOOKUP(E120,[2]Sheet1!$E$2:$N$5262,4,0)</f>
        <v>46031</v>
      </c>
      <c r="N120" s="135" t="str">
        <f>VLOOKUP(E120,[2]Sheet1!$E$2:$N$5262,5,0)</f>
        <v>AGHA.M.JAFFER</v>
      </c>
      <c r="O120" s="135" t="str">
        <f>VLOOKUP(E120,[2]Sheet1!$E$2:$N$5262,6,0)</f>
        <v>Accepted</v>
      </c>
      <c r="P120" s="135" t="str">
        <f>VLOOKUP(E120,[2]Sheet1!$E$2:$N$5262,7,0)</f>
        <v>Online Transfer</v>
      </c>
      <c r="Q120" s="135" t="str">
        <f>VLOOKUP(E120,[2]Sheet1!$E$2:$N$5262,8,0)</f>
        <v>Renewal</v>
      </c>
      <c r="R120" s="135" t="s">
        <v>16</v>
      </c>
      <c r="S120" s="135" t="str">
        <f>VLOOKUP(E120,[2]Sheet1!$E$2:$N$5262,10,0)</f>
        <v>-</v>
      </c>
      <c r="T120" s="167">
        <f t="shared" si="2"/>
        <v>0</v>
      </c>
    </row>
    <row r="121" spans="1:20" s="135" customFormat="1" hidden="1">
      <c r="A121" s="72">
        <v>121</v>
      </c>
      <c r="B121" s="72" t="s">
        <v>39</v>
      </c>
      <c r="C121" s="73" t="s">
        <v>10939</v>
      </c>
      <c r="D121" s="74">
        <v>579874</v>
      </c>
      <c r="E121" s="74">
        <v>500501</v>
      </c>
      <c r="F121" s="73" t="s">
        <v>10940</v>
      </c>
      <c r="G121" s="74">
        <v>15500</v>
      </c>
      <c r="H121" s="73" t="s">
        <v>66</v>
      </c>
      <c r="I121" s="73" t="s">
        <v>669</v>
      </c>
      <c r="J121" s="135" t="s">
        <v>41</v>
      </c>
      <c r="K121" s="135">
        <v>15500</v>
      </c>
      <c r="L121" s="135">
        <f>VLOOKUP(E121,[2]Sheet1!$E$2:$N$5262,3,0)</f>
        <v>15500</v>
      </c>
      <c r="M121" s="168">
        <f>VLOOKUP(E121,[2]Sheet1!$E$2:$N$5262,4,0)</f>
        <v>46031</v>
      </c>
      <c r="N121" s="135" t="str">
        <f>VLOOKUP(E121,[2]Sheet1!$E$2:$N$5262,5,0)</f>
        <v>AGHA.M.JAFFER</v>
      </c>
      <c r="O121" s="135" t="str">
        <f>VLOOKUP(E121,[2]Sheet1!$E$2:$N$5262,6,0)</f>
        <v>Accepted</v>
      </c>
      <c r="P121" s="135" t="str">
        <f>VLOOKUP(E121,[2]Sheet1!$E$2:$N$5262,7,0)</f>
        <v>Online Transfer</v>
      </c>
      <c r="Q121" s="135" t="str">
        <f>VLOOKUP(E121,[2]Sheet1!$E$2:$N$5262,8,0)</f>
        <v>Renewal</v>
      </c>
      <c r="R121" s="135" t="s">
        <v>16</v>
      </c>
      <c r="S121" s="135" t="str">
        <f>VLOOKUP(E121,[2]Sheet1!$E$2:$N$5262,10,0)</f>
        <v>-</v>
      </c>
      <c r="T121" s="167">
        <f t="shared" si="2"/>
        <v>0</v>
      </c>
    </row>
    <row r="122" spans="1:20" s="135" customFormat="1">
      <c r="A122" s="73">
        <v>122</v>
      </c>
      <c r="B122" s="72" t="s">
        <v>39</v>
      </c>
      <c r="C122" s="73" t="s">
        <v>10941</v>
      </c>
      <c r="D122" s="73" t="s">
        <v>10942</v>
      </c>
      <c r="E122" s="73" t="s">
        <v>10943</v>
      </c>
      <c r="F122" s="73" t="s">
        <v>10944</v>
      </c>
      <c r="G122" s="74">
        <v>15500</v>
      </c>
      <c r="H122" s="73" t="s">
        <v>66</v>
      </c>
      <c r="I122" s="73" t="s">
        <v>669</v>
      </c>
      <c r="J122" s="135" t="s">
        <v>41</v>
      </c>
      <c r="K122" s="135">
        <v>15500</v>
      </c>
      <c r="L122" s="135">
        <f>VLOOKUP(E122,[2]Sheet1!$E$2:$N$5262,3,0)</f>
        <v>15500</v>
      </c>
      <c r="M122" s="168">
        <f>VLOOKUP(E122,[2]Sheet1!$E$2:$N$5262,4,0)</f>
        <v>46031</v>
      </c>
      <c r="N122" s="135" t="str">
        <f>VLOOKUP(E122,[2]Sheet1!$E$2:$N$5262,5,0)</f>
        <v>AGHA.M.JAFFER</v>
      </c>
      <c r="O122" s="135" t="str">
        <f>VLOOKUP(E122,[2]Sheet1!$E$2:$N$5262,6,0)</f>
        <v>Accepted</v>
      </c>
      <c r="P122" s="135" t="str">
        <f>VLOOKUP(E122,[2]Sheet1!$E$2:$N$5262,7,0)</f>
        <v>Cash Deposit</v>
      </c>
      <c r="Q122" s="135" t="str">
        <f>VLOOKUP(E122,[2]Sheet1!$E$2:$N$5262,8,0)</f>
        <v>Conversion</v>
      </c>
      <c r="R122" s="135" t="s">
        <v>16</v>
      </c>
      <c r="S122" s="135" t="str">
        <f>VLOOKUP(E122,[2]Sheet1!$E$2:$N$5262,10,0)</f>
        <v>-</v>
      </c>
      <c r="T122" s="167">
        <f t="shared" si="2"/>
        <v>0</v>
      </c>
    </row>
    <row r="123" spans="1:20" s="135" customFormat="1">
      <c r="A123" s="72">
        <v>123</v>
      </c>
      <c r="B123" s="72" t="s">
        <v>39</v>
      </c>
      <c r="C123" s="73" t="s">
        <v>10945</v>
      </c>
      <c r="D123" s="74">
        <v>236469</v>
      </c>
      <c r="E123" s="74">
        <v>10136473</v>
      </c>
      <c r="F123" s="73" t="s">
        <v>10946</v>
      </c>
      <c r="G123" s="74">
        <v>13000</v>
      </c>
      <c r="H123" s="73" t="s">
        <v>66</v>
      </c>
      <c r="I123" s="73" t="s">
        <v>669</v>
      </c>
      <c r="J123" s="135" t="s">
        <v>41</v>
      </c>
      <c r="K123" s="135">
        <v>13000</v>
      </c>
      <c r="L123" s="135">
        <f>VLOOKUP(E123,[2]Sheet1!$E$2:$N$5262,3,0)</f>
        <v>13000</v>
      </c>
      <c r="M123" s="168">
        <f>VLOOKUP(E123,[2]Sheet1!$E$2:$N$5262,4,0)</f>
        <v>46029</v>
      </c>
      <c r="N123" s="135" t="str">
        <f>VLOOKUP(E123,[2]Sheet1!$E$2:$N$5262,5,0)</f>
        <v>AGHA.M.JAFFER</v>
      </c>
      <c r="O123" s="135" t="str">
        <f>VLOOKUP(E123,[2]Sheet1!$E$2:$N$5262,6,0)</f>
        <v>Accepted</v>
      </c>
      <c r="P123" s="135" t="str">
        <f>VLOOKUP(E123,[2]Sheet1!$E$2:$N$5262,7,0)</f>
        <v>Online Transfer</v>
      </c>
      <c r="Q123" s="135" t="str">
        <f>VLOOKUP(E123,[2]Sheet1!$E$2:$N$5262,8,0)</f>
        <v>Conversion</v>
      </c>
      <c r="R123" s="135" t="s">
        <v>16</v>
      </c>
      <c r="S123" s="135" t="str">
        <f>VLOOKUP(E123,[2]Sheet1!$E$2:$N$5262,10,0)</f>
        <v>-</v>
      </c>
      <c r="T123" s="167">
        <f t="shared" si="2"/>
        <v>0</v>
      </c>
    </row>
    <row r="124" spans="1:20" s="135" customFormat="1" hidden="1">
      <c r="A124" s="73">
        <v>124</v>
      </c>
      <c r="B124" s="72" t="s">
        <v>39</v>
      </c>
      <c r="C124" s="73" t="s">
        <v>10947</v>
      </c>
      <c r="D124" s="73" t="s">
        <v>10948</v>
      </c>
      <c r="E124" s="73" t="s">
        <v>10949</v>
      </c>
      <c r="F124" s="73" t="s">
        <v>10950</v>
      </c>
      <c r="G124" s="74">
        <v>15500</v>
      </c>
      <c r="H124" s="73" t="s">
        <v>66</v>
      </c>
      <c r="I124" s="73" t="s">
        <v>669</v>
      </c>
      <c r="J124" s="135" t="s">
        <v>41</v>
      </c>
      <c r="K124" s="135">
        <v>15500</v>
      </c>
      <c r="L124" s="135">
        <f>VLOOKUP(E124,[2]Sheet1!$E$2:$N$5262,3,0)</f>
        <v>15500</v>
      </c>
      <c r="M124" s="168">
        <f>VLOOKUP(E124,[2]Sheet1!$E$2:$N$5262,4,0)</f>
        <v>46030</v>
      </c>
      <c r="N124" s="135" t="str">
        <f>VLOOKUP(E124,[2]Sheet1!$E$2:$N$5262,5,0)</f>
        <v>AGHA.M.JAFFER</v>
      </c>
      <c r="O124" s="135" t="str">
        <f>VLOOKUP(E124,[2]Sheet1!$E$2:$N$5262,6,0)</f>
        <v>Accepted</v>
      </c>
      <c r="P124" s="135" t="str">
        <f>VLOOKUP(E124,[2]Sheet1!$E$2:$N$5262,7,0)</f>
        <v>Online Transfer</v>
      </c>
      <c r="Q124" s="135" t="str">
        <f>VLOOKUP(E124,[2]Sheet1!$E$2:$N$5262,8,0)</f>
        <v>Renewal</v>
      </c>
      <c r="R124" s="135" t="s">
        <v>16</v>
      </c>
      <c r="S124" s="135" t="str">
        <f>VLOOKUP(E124,[2]Sheet1!$E$2:$N$5262,10,0)</f>
        <v>-</v>
      </c>
      <c r="T124" s="167">
        <f t="shared" si="2"/>
        <v>0</v>
      </c>
    </row>
    <row r="125" spans="1:20" s="135" customFormat="1" hidden="1">
      <c r="A125" s="72">
        <v>125</v>
      </c>
      <c r="B125" s="72" t="s">
        <v>39</v>
      </c>
      <c r="C125" s="73" t="s">
        <v>10951</v>
      </c>
      <c r="D125" s="73" t="s">
        <v>10952</v>
      </c>
      <c r="E125" s="73" t="s">
        <v>10953</v>
      </c>
      <c r="F125" s="73" t="s">
        <v>10954</v>
      </c>
      <c r="G125" s="74">
        <v>10000</v>
      </c>
      <c r="H125" s="73" t="s">
        <v>66</v>
      </c>
      <c r="I125" s="73" t="s">
        <v>669</v>
      </c>
      <c r="J125" s="135" t="s">
        <v>41</v>
      </c>
      <c r="K125" s="135">
        <v>10000</v>
      </c>
      <c r="L125" s="135">
        <f>VLOOKUP(E125,[2]Sheet1!$E$2:$N$5262,3,0)</f>
        <v>10000</v>
      </c>
      <c r="M125" s="168">
        <f>VLOOKUP(E125,[2]Sheet1!$E$2:$N$5262,4,0)</f>
        <v>46024</v>
      </c>
      <c r="N125" s="135" t="str">
        <f>VLOOKUP(E125,[2]Sheet1!$E$2:$N$5262,5,0)</f>
        <v>AGHA.M.JAFFER</v>
      </c>
      <c r="O125" s="135" t="str">
        <f>VLOOKUP(E125,[2]Sheet1!$E$2:$N$5262,6,0)</f>
        <v>Accepted</v>
      </c>
      <c r="P125" s="135" t="str">
        <f>VLOOKUP(E125,[2]Sheet1!$E$2:$N$5262,7,0)</f>
        <v>Online Transfer</v>
      </c>
      <c r="Q125" s="135" t="str">
        <f>VLOOKUP(E125,[2]Sheet1!$E$2:$N$5262,8,0)</f>
        <v>Renewal</v>
      </c>
      <c r="R125" s="135" t="s">
        <v>16</v>
      </c>
      <c r="S125" s="135" t="str">
        <f>VLOOKUP(E125,[2]Sheet1!$E$2:$N$5262,10,0)</f>
        <v>-</v>
      </c>
      <c r="T125" s="167">
        <f t="shared" si="2"/>
        <v>0</v>
      </c>
    </row>
    <row r="126" spans="1:20" s="135" customFormat="1" hidden="1">
      <c r="A126" s="73">
        <v>126</v>
      </c>
      <c r="B126" s="72" t="s">
        <v>39</v>
      </c>
      <c r="C126" s="73" t="s">
        <v>10955</v>
      </c>
      <c r="D126" s="74">
        <v>290376</v>
      </c>
      <c r="E126" s="74">
        <v>1190343</v>
      </c>
      <c r="F126" s="73" t="s">
        <v>10956</v>
      </c>
      <c r="G126" s="74">
        <v>12000</v>
      </c>
      <c r="H126" s="73" t="s">
        <v>66</v>
      </c>
      <c r="I126" s="73" t="s">
        <v>669</v>
      </c>
      <c r="J126" s="135" t="s">
        <v>41</v>
      </c>
      <c r="K126" s="135">
        <v>12000</v>
      </c>
      <c r="L126" s="135">
        <f>VLOOKUP(E126,[2]Sheet1!$E$2:$N$5262,3,0)</f>
        <v>12000</v>
      </c>
      <c r="M126" s="168">
        <f>VLOOKUP(E126,[2]Sheet1!$E$2:$N$5262,4,0)</f>
        <v>46029</v>
      </c>
      <c r="N126" s="135" t="str">
        <f>VLOOKUP(E126,[2]Sheet1!$E$2:$N$5262,5,0)</f>
        <v>AGHA.M.JAFFER</v>
      </c>
      <c r="O126" s="135" t="str">
        <f>VLOOKUP(E126,[2]Sheet1!$E$2:$N$5262,6,0)</f>
        <v>Accepted</v>
      </c>
      <c r="P126" s="135" t="str">
        <f>VLOOKUP(E126,[2]Sheet1!$E$2:$N$5262,7,0)</f>
        <v>Online Transfer</v>
      </c>
      <c r="Q126" s="135" t="str">
        <f>VLOOKUP(E126,[2]Sheet1!$E$2:$N$5262,8,0)</f>
        <v>Renewal</v>
      </c>
      <c r="R126" s="135" t="s">
        <v>16</v>
      </c>
      <c r="S126" s="135" t="str">
        <f>VLOOKUP(E126,[2]Sheet1!$E$2:$N$5262,10,0)</f>
        <v>-</v>
      </c>
      <c r="T126" s="167">
        <f t="shared" si="2"/>
        <v>0</v>
      </c>
    </row>
    <row r="127" spans="1:20" s="135" customFormat="1" hidden="1">
      <c r="A127" s="72">
        <v>127</v>
      </c>
      <c r="B127" s="72" t="s">
        <v>39</v>
      </c>
      <c r="C127" s="73" t="s">
        <v>10957</v>
      </c>
      <c r="D127" s="74">
        <v>105594</v>
      </c>
      <c r="E127" s="74">
        <v>10005590</v>
      </c>
      <c r="F127" s="73" t="s">
        <v>10958</v>
      </c>
      <c r="G127" s="74">
        <v>12000</v>
      </c>
      <c r="H127" s="73" t="s">
        <v>66</v>
      </c>
      <c r="I127" s="73" t="s">
        <v>669</v>
      </c>
      <c r="J127" s="135" t="s">
        <v>41</v>
      </c>
      <c r="K127" s="135">
        <v>12000</v>
      </c>
      <c r="L127" s="135">
        <f>VLOOKUP(E127,[2]Sheet1!$E$2:$N$5262,3,0)</f>
        <v>12000</v>
      </c>
      <c r="M127" s="168">
        <f>VLOOKUP(E127,[2]Sheet1!$E$2:$N$5262,4,0)</f>
        <v>46029</v>
      </c>
      <c r="N127" s="135" t="str">
        <f>VLOOKUP(E127,[2]Sheet1!$E$2:$N$5262,5,0)</f>
        <v>AGHA.M.JAFFER</v>
      </c>
      <c r="O127" s="135" t="str">
        <f>VLOOKUP(E127,[2]Sheet1!$E$2:$N$5262,6,0)</f>
        <v>Accepted</v>
      </c>
      <c r="P127" s="135" t="str">
        <f>VLOOKUP(E127,[2]Sheet1!$E$2:$N$5262,7,0)</f>
        <v>Online Transfer</v>
      </c>
      <c r="Q127" s="135" t="str">
        <f>VLOOKUP(E127,[2]Sheet1!$E$2:$N$5262,8,0)</f>
        <v>Renewal</v>
      </c>
      <c r="R127" s="135" t="s">
        <v>16</v>
      </c>
      <c r="S127" s="135" t="str">
        <f>VLOOKUP(E127,[2]Sheet1!$E$2:$N$5262,10,0)</f>
        <v>-</v>
      </c>
      <c r="T127" s="167">
        <f t="shared" si="2"/>
        <v>0</v>
      </c>
    </row>
    <row r="128" spans="1:20" s="135" customFormat="1" hidden="1">
      <c r="A128" s="73">
        <v>128</v>
      </c>
      <c r="B128" s="72" t="s">
        <v>39</v>
      </c>
      <c r="C128" s="73" t="s">
        <v>10959</v>
      </c>
      <c r="D128" s="74">
        <v>326648</v>
      </c>
      <c r="E128" s="73" t="s">
        <v>10959</v>
      </c>
      <c r="F128" s="73" t="s">
        <v>10960</v>
      </c>
      <c r="G128" s="74">
        <v>13000</v>
      </c>
      <c r="H128" s="73" t="s">
        <v>66</v>
      </c>
      <c r="I128" s="73" t="s">
        <v>669</v>
      </c>
      <c r="J128" s="135" t="s">
        <v>41</v>
      </c>
      <c r="K128" s="135">
        <v>13000</v>
      </c>
      <c r="L128" s="135">
        <f>VLOOKUP(E128,[2]Sheet1!$E$2:$N$5262,3,0)</f>
        <v>13000</v>
      </c>
      <c r="M128" s="168">
        <f>VLOOKUP(E128,[2]Sheet1!$E$2:$N$5262,4,0)</f>
        <v>46029</v>
      </c>
      <c r="N128" s="135" t="str">
        <f>VLOOKUP(E128,[2]Sheet1!$E$2:$N$5262,5,0)</f>
        <v>AGHA.M.JAFFER</v>
      </c>
      <c r="O128" s="135" t="str">
        <f>VLOOKUP(E128,[2]Sheet1!$E$2:$N$5262,6,0)</f>
        <v>Accepted</v>
      </c>
      <c r="P128" s="135" t="str">
        <f>VLOOKUP(E128,[2]Sheet1!$E$2:$N$5262,7,0)</f>
        <v>Online Transfer</v>
      </c>
      <c r="Q128" s="135" t="str">
        <f>VLOOKUP(E128,[2]Sheet1!$E$2:$N$5262,8,0)</f>
        <v>Renewal</v>
      </c>
      <c r="R128" s="135" t="s">
        <v>16</v>
      </c>
      <c r="S128" s="135" t="str">
        <f>VLOOKUP(E128,[2]Sheet1!$E$2:$N$5262,10,0)</f>
        <v>-</v>
      </c>
      <c r="T128" s="167">
        <f t="shared" si="2"/>
        <v>0</v>
      </c>
    </row>
    <row r="129" spans="1:20" s="135" customFormat="1" hidden="1">
      <c r="A129" s="72">
        <v>129</v>
      </c>
      <c r="B129" s="72" t="s">
        <v>39</v>
      </c>
      <c r="C129" s="73" t="s">
        <v>10961</v>
      </c>
      <c r="D129" s="73" t="s">
        <v>10962</v>
      </c>
      <c r="E129" s="74">
        <v>7025622</v>
      </c>
      <c r="F129" s="73" t="s">
        <v>10963</v>
      </c>
      <c r="G129" s="74">
        <v>15500</v>
      </c>
      <c r="H129" s="73" t="s">
        <v>66</v>
      </c>
      <c r="I129" s="73" t="s">
        <v>669</v>
      </c>
      <c r="J129" s="135" t="s">
        <v>41</v>
      </c>
      <c r="K129" s="135">
        <v>15500</v>
      </c>
      <c r="L129" s="135">
        <f>VLOOKUP(E129,[2]Sheet1!$E$2:$N$5262,3,0)</f>
        <v>15500</v>
      </c>
      <c r="M129" s="168">
        <f>VLOOKUP(E129,[2]Sheet1!$E$2:$N$5262,4,0)</f>
        <v>46029</v>
      </c>
      <c r="N129" s="135" t="str">
        <f>VLOOKUP(E129,[2]Sheet1!$E$2:$N$5262,5,0)</f>
        <v>AGHA.M.JAFFER</v>
      </c>
      <c r="O129" s="135" t="str">
        <f>VLOOKUP(E129,[2]Sheet1!$E$2:$N$5262,6,0)</f>
        <v>Accepted</v>
      </c>
      <c r="P129" s="135" t="str">
        <f>VLOOKUP(E129,[2]Sheet1!$E$2:$N$5262,7,0)</f>
        <v>Online Transfer</v>
      </c>
      <c r="Q129" s="135" t="str">
        <f>VLOOKUP(E129,[2]Sheet1!$E$2:$N$5262,8,0)</f>
        <v>Renewal</v>
      </c>
      <c r="R129" s="135" t="s">
        <v>16</v>
      </c>
      <c r="S129" s="135" t="str">
        <f>VLOOKUP(E129,[2]Sheet1!$E$2:$N$5262,10,0)</f>
        <v>-</v>
      </c>
      <c r="T129" s="167">
        <f t="shared" si="2"/>
        <v>0</v>
      </c>
    </row>
    <row r="130" spans="1:20" s="135" customFormat="1" hidden="1">
      <c r="A130" s="73">
        <v>130</v>
      </c>
      <c r="B130" s="72" t="s">
        <v>39</v>
      </c>
      <c r="C130" s="73" t="s">
        <v>10964</v>
      </c>
      <c r="D130" s="73" t="s">
        <v>10965</v>
      </c>
      <c r="E130" s="73" t="s">
        <v>10966</v>
      </c>
      <c r="F130" s="73" t="s">
        <v>10967</v>
      </c>
      <c r="G130" s="74">
        <v>14000</v>
      </c>
      <c r="H130" s="73" t="s">
        <v>66</v>
      </c>
      <c r="I130" s="73" t="s">
        <v>669</v>
      </c>
      <c r="J130" s="135" t="s">
        <v>41</v>
      </c>
      <c r="K130" s="135">
        <v>14000</v>
      </c>
      <c r="L130" s="135">
        <f>VLOOKUP(E130,[2]Sheet1!$E$2:$N$5262,3,0)</f>
        <v>14000</v>
      </c>
      <c r="M130" s="168">
        <f>VLOOKUP(E130,[2]Sheet1!$E$2:$N$5262,4,0)</f>
        <v>46028</v>
      </c>
      <c r="N130" s="135" t="str">
        <f>VLOOKUP(E130,[2]Sheet1!$E$2:$N$5262,5,0)</f>
        <v>AGHA.M.JAFFER</v>
      </c>
      <c r="O130" s="135" t="str">
        <f>VLOOKUP(E130,[2]Sheet1!$E$2:$N$5262,6,0)</f>
        <v>Accepted</v>
      </c>
      <c r="P130" s="135" t="str">
        <f>VLOOKUP(E130,[2]Sheet1!$E$2:$N$5262,7,0)</f>
        <v>Online Transfer</v>
      </c>
      <c r="Q130" s="135" t="str">
        <f>VLOOKUP(E130,[2]Sheet1!$E$2:$N$5262,8,0)</f>
        <v>Renewal</v>
      </c>
      <c r="R130" s="135" t="s">
        <v>16</v>
      </c>
      <c r="S130" s="135" t="str">
        <f>VLOOKUP(E130,[2]Sheet1!$E$2:$N$5262,10,0)</f>
        <v>-</v>
      </c>
      <c r="T130" s="167">
        <f t="shared" si="2"/>
        <v>0</v>
      </c>
    </row>
    <row r="131" spans="1:20" s="135" customFormat="1" hidden="1">
      <c r="A131" s="72">
        <v>131</v>
      </c>
      <c r="B131" s="72" t="s">
        <v>39</v>
      </c>
      <c r="C131" s="73" t="s">
        <v>10968</v>
      </c>
      <c r="D131" s="73" t="s">
        <v>10969</v>
      </c>
      <c r="E131" s="73" t="s">
        <v>10970</v>
      </c>
      <c r="F131" s="73" t="s">
        <v>10971</v>
      </c>
      <c r="G131" s="74">
        <v>14000</v>
      </c>
      <c r="H131" s="73" t="s">
        <v>66</v>
      </c>
      <c r="I131" s="73" t="s">
        <v>669</v>
      </c>
      <c r="J131" s="135" t="s">
        <v>41</v>
      </c>
      <c r="K131" s="135">
        <v>14000</v>
      </c>
      <c r="L131" s="135">
        <f>VLOOKUP(E131,[2]Sheet1!$E$2:$N$5262,3,0)</f>
        <v>14000</v>
      </c>
      <c r="M131" s="168">
        <f>VLOOKUP(E131,[2]Sheet1!$E$2:$N$5262,4,0)</f>
        <v>46028</v>
      </c>
      <c r="N131" s="135" t="str">
        <f>VLOOKUP(E131,[2]Sheet1!$E$2:$N$5262,5,0)</f>
        <v>AGHA.M.JAFFER</v>
      </c>
      <c r="O131" s="135" t="str">
        <f>VLOOKUP(E131,[2]Sheet1!$E$2:$N$5262,6,0)</f>
        <v>Accepted</v>
      </c>
      <c r="P131" s="135" t="str">
        <f>VLOOKUP(E131,[2]Sheet1!$E$2:$N$5262,7,0)</f>
        <v>Online Transfer</v>
      </c>
      <c r="Q131" s="135" t="str">
        <f>VLOOKUP(E131,[2]Sheet1!$E$2:$N$5262,8,0)</f>
        <v>Renewal</v>
      </c>
      <c r="R131" s="135" t="s">
        <v>16</v>
      </c>
      <c r="S131" s="135" t="str">
        <f>VLOOKUP(E131,[2]Sheet1!$E$2:$N$5262,10,0)</f>
        <v>-</v>
      </c>
      <c r="T131" s="167">
        <f t="shared" si="2"/>
        <v>0</v>
      </c>
    </row>
    <row r="132" spans="1:20" s="135" customFormat="1" hidden="1">
      <c r="A132" s="73">
        <v>132</v>
      </c>
      <c r="B132" s="72" t="s">
        <v>39</v>
      </c>
      <c r="C132" s="73" t="s">
        <v>10972</v>
      </c>
      <c r="D132" s="73" t="s">
        <v>10973</v>
      </c>
      <c r="E132" s="73" t="s">
        <v>10974</v>
      </c>
      <c r="F132" s="73" t="s">
        <v>10975</v>
      </c>
      <c r="G132" s="74">
        <v>15500</v>
      </c>
      <c r="H132" s="73" t="s">
        <v>66</v>
      </c>
      <c r="I132" s="73" t="s">
        <v>669</v>
      </c>
      <c r="J132" s="135" t="s">
        <v>41</v>
      </c>
      <c r="K132" s="135">
        <v>15500</v>
      </c>
      <c r="L132" s="135">
        <f>VLOOKUP(E132,[2]Sheet1!$E$2:$N$5262,3,0)</f>
        <v>15500</v>
      </c>
      <c r="M132" s="168">
        <f>VLOOKUP(E132,[2]Sheet1!$E$2:$N$5262,4,0)</f>
        <v>46027</v>
      </c>
      <c r="N132" s="135" t="str">
        <f>VLOOKUP(E132,[2]Sheet1!$E$2:$N$5262,5,0)</f>
        <v>AGHA.M.JAFFER</v>
      </c>
      <c r="O132" s="135" t="str">
        <f>VLOOKUP(E132,[2]Sheet1!$E$2:$N$5262,6,0)</f>
        <v>Accepted</v>
      </c>
      <c r="P132" s="135" t="str">
        <f>VLOOKUP(E132,[2]Sheet1!$E$2:$N$5262,7,0)</f>
        <v>Cash Deposit</v>
      </c>
      <c r="Q132" s="135" t="str">
        <f>VLOOKUP(E132,[2]Sheet1!$E$2:$N$5262,8,0)</f>
        <v>Renewal</v>
      </c>
      <c r="R132" s="135" t="s">
        <v>16</v>
      </c>
      <c r="S132" s="135" t="str">
        <f>VLOOKUP(E132,[2]Sheet1!$E$2:$N$5262,10,0)</f>
        <v>-</v>
      </c>
      <c r="T132" s="167">
        <f t="shared" si="2"/>
        <v>0</v>
      </c>
    </row>
    <row r="133" spans="1:20" s="135" customFormat="1" hidden="1">
      <c r="A133" s="72">
        <v>133</v>
      </c>
      <c r="B133" s="72" t="s">
        <v>39</v>
      </c>
      <c r="C133" s="73" t="s">
        <v>10976</v>
      </c>
      <c r="D133" s="73" t="s">
        <v>10977</v>
      </c>
      <c r="E133" s="74">
        <v>7046678</v>
      </c>
      <c r="F133" s="73" t="s">
        <v>10978</v>
      </c>
      <c r="G133" s="74">
        <v>15500</v>
      </c>
      <c r="H133" s="73" t="s">
        <v>66</v>
      </c>
      <c r="I133" s="73" t="s">
        <v>669</v>
      </c>
      <c r="J133" s="135" t="s">
        <v>41</v>
      </c>
      <c r="K133" s="135">
        <v>15500</v>
      </c>
      <c r="L133" s="135">
        <f>VLOOKUP(E133,[2]Sheet1!$E$2:$N$5262,3,0)</f>
        <v>15500</v>
      </c>
      <c r="M133" s="168">
        <f>VLOOKUP(E133,[2]Sheet1!$E$2:$N$5262,4,0)</f>
        <v>46028</v>
      </c>
      <c r="N133" s="135" t="str">
        <f>VLOOKUP(E133,[2]Sheet1!$E$2:$N$5262,5,0)</f>
        <v>AGHA.M.JAFFER</v>
      </c>
      <c r="O133" s="135" t="str">
        <f>VLOOKUP(E133,[2]Sheet1!$E$2:$N$5262,6,0)</f>
        <v>Accepted</v>
      </c>
      <c r="P133" s="135" t="str">
        <f>VLOOKUP(E133,[2]Sheet1!$E$2:$N$5262,7,0)</f>
        <v>Online Transfer</v>
      </c>
      <c r="Q133" s="135" t="str">
        <f>VLOOKUP(E133,[2]Sheet1!$E$2:$N$5262,8,0)</f>
        <v>Renewal</v>
      </c>
      <c r="R133" s="135" t="s">
        <v>16</v>
      </c>
      <c r="S133" s="135" t="str">
        <f>VLOOKUP(E133,[2]Sheet1!$E$2:$N$5262,10,0)</f>
        <v>-</v>
      </c>
      <c r="T133" s="167">
        <f t="shared" ref="T133:T144" si="3">+G133-L133</f>
        <v>0</v>
      </c>
    </row>
    <row r="134" spans="1:20" s="135" customFormat="1" hidden="1">
      <c r="A134" s="73">
        <v>134</v>
      </c>
      <c r="B134" s="72" t="s">
        <v>39</v>
      </c>
      <c r="C134" s="73" t="s">
        <v>10979</v>
      </c>
      <c r="D134" s="73" t="s">
        <v>10980</v>
      </c>
      <c r="E134" s="73" t="s">
        <v>10981</v>
      </c>
      <c r="F134" s="73" t="s">
        <v>10982</v>
      </c>
      <c r="G134" s="74">
        <v>13000</v>
      </c>
      <c r="H134" s="73" t="s">
        <v>66</v>
      </c>
      <c r="I134" s="73" t="s">
        <v>669</v>
      </c>
      <c r="J134" s="135" t="s">
        <v>41</v>
      </c>
      <c r="K134" s="135">
        <v>13000</v>
      </c>
      <c r="L134" s="135">
        <f>VLOOKUP(E134,[2]Sheet1!$E$2:$N$5262,3,0)</f>
        <v>13000</v>
      </c>
      <c r="M134" s="168">
        <f>VLOOKUP(E134,[2]Sheet1!$E$2:$N$5262,4,0)</f>
        <v>46027</v>
      </c>
      <c r="N134" s="135" t="str">
        <f>VLOOKUP(E134,[2]Sheet1!$E$2:$N$5262,5,0)</f>
        <v>AGHA.M.JAFFER</v>
      </c>
      <c r="O134" s="135" t="str">
        <f>VLOOKUP(E134,[2]Sheet1!$E$2:$N$5262,6,0)</f>
        <v>Accepted</v>
      </c>
      <c r="P134" s="135" t="str">
        <f>VLOOKUP(E134,[2]Sheet1!$E$2:$N$5262,7,0)</f>
        <v>Online Transfer</v>
      </c>
      <c r="Q134" s="135" t="str">
        <f>VLOOKUP(E134,[2]Sheet1!$E$2:$N$5262,8,0)</f>
        <v>Renewal</v>
      </c>
      <c r="R134" s="135" t="s">
        <v>16</v>
      </c>
      <c r="S134" s="135" t="str">
        <f>VLOOKUP(E134,[2]Sheet1!$E$2:$N$5262,10,0)</f>
        <v>-</v>
      </c>
      <c r="T134" s="167">
        <f t="shared" si="3"/>
        <v>0</v>
      </c>
    </row>
    <row r="135" spans="1:20" s="135" customFormat="1" hidden="1">
      <c r="A135" s="72">
        <v>135</v>
      </c>
      <c r="B135" s="72" t="s">
        <v>39</v>
      </c>
      <c r="C135" s="73" t="s">
        <v>10983</v>
      </c>
      <c r="D135" s="74">
        <v>288453</v>
      </c>
      <c r="E135" s="74">
        <v>1188433</v>
      </c>
      <c r="F135" s="73" t="s">
        <v>10984</v>
      </c>
      <c r="G135" s="74">
        <v>15500</v>
      </c>
      <c r="H135" s="73" t="s">
        <v>66</v>
      </c>
      <c r="I135" s="73" t="s">
        <v>669</v>
      </c>
      <c r="J135" s="135" t="s">
        <v>41</v>
      </c>
      <c r="K135" s="135">
        <v>15500</v>
      </c>
      <c r="L135" s="135">
        <f>VLOOKUP(E135,[2]Sheet1!$E$2:$N$5262,3,0)</f>
        <v>15500</v>
      </c>
      <c r="M135" s="168">
        <f>VLOOKUP(E135,[2]Sheet1!$E$2:$N$5262,4,0)</f>
        <v>46027</v>
      </c>
      <c r="N135" s="135" t="str">
        <f>VLOOKUP(E135,[2]Sheet1!$E$2:$N$5262,5,0)</f>
        <v>AGHA.M.JAFFER</v>
      </c>
      <c r="O135" s="135" t="str">
        <f>VLOOKUP(E135,[2]Sheet1!$E$2:$N$5262,6,0)</f>
        <v>Accepted</v>
      </c>
      <c r="P135" s="135" t="str">
        <f>VLOOKUP(E135,[2]Sheet1!$E$2:$N$5262,7,0)</f>
        <v>Online Transfer</v>
      </c>
      <c r="Q135" s="135" t="str">
        <f>VLOOKUP(E135,[2]Sheet1!$E$2:$N$5262,8,0)</f>
        <v>Renewal</v>
      </c>
      <c r="R135" s="135" t="s">
        <v>16</v>
      </c>
      <c r="S135" s="135" t="str">
        <f>VLOOKUP(E135,[2]Sheet1!$E$2:$N$5262,10,0)</f>
        <v>-</v>
      </c>
      <c r="T135" s="167">
        <f t="shared" si="3"/>
        <v>0</v>
      </c>
    </row>
    <row r="136" spans="1:20" s="135" customFormat="1" hidden="1">
      <c r="A136" s="73">
        <v>136</v>
      </c>
      <c r="B136" s="72" t="s">
        <v>39</v>
      </c>
      <c r="C136" s="73" t="s">
        <v>10985</v>
      </c>
      <c r="D136" s="73" t="s">
        <v>10986</v>
      </c>
      <c r="E136" s="73" t="s">
        <v>10987</v>
      </c>
      <c r="F136" s="73" t="s">
        <v>10988</v>
      </c>
      <c r="G136" s="74">
        <v>13000</v>
      </c>
      <c r="H136" s="73" t="s">
        <v>66</v>
      </c>
      <c r="I136" s="73" t="s">
        <v>669</v>
      </c>
      <c r="J136" s="135" t="s">
        <v>41</v>
      </c>
      <c r="K136" s="135">
        <v>13000</v>
      </c>
      <c r="L136" s="135">
        <f>VLOOKUP(E136,[2]Sheet1!$E$2:$N$5262,3,0)</f>
        <v>13000</v>
      </c>
      <c r="M136" s="168">
        <f>VLOOKUP(E136,[2]Sheet1!$E$2:$N$5262,4,0)</f>
        <v>46027</v>
      </c>
      <c r="N136" s="135" t="str">
        <f>VLOOKUP(E136,[2]Sheet1!$E$2:$N$5262,5,0)</f>
        <v>AGHA.M.JAFFER</v>
      </c>
      <c r="O136" s="135" t="str">
        <f>VLOOKUP(E136,[2]Sheet1!$E$2:$N$5262,6,0)</f>
        <v>Accepted</v>
      </c>
      <c r="P136" s="135" t="str">
        <f>VLOOKUP(E136,[2]Sheet1!$E$2:$N$5262,7,0)</f>
        <v>Online Transfer</v>
      </c>
      <c r="Q136" s="135" t="str">
        <f>VLOOKUP(E136,[2]Sheet1!$E$2:$N$5262,8,0)</f>
        <v>Renewal</v>
      </c>
      <c r="R136" s="135" t="s">
        <v>16</v>
      </c>
      <c r="S136" s="135" t="str">
        <f>VLOOKUP(E136,[2]Sheet1!$E$2:$N$5262,10,0)</f>
        <v>-</v>
      </c>
      <c r="T136" s="167">
        <f t="shared" si="3"/>
        <v>0</v>
      </c>
    </row>
    <row r="137" spans="1:20" s="135" customFormat="1" hidden="1">
      <c r="A137" s="72">
        <v>137</v>
      </c>
      <c r="B137" s="72" t="s">
        <v>39</v>
      </c>
      <c r="C137" s="73" t="s">
        <v>10989</v>
      </c>
      <c r="D137" s="73" t="s">
        <v>10990</v>
      </c>
      <c r="E137" s="73" t="s">
        <v>10991</v>
      </c>
      <c r="F137" s="73" t="s">
        <v>10992</v>
      </c>
      <c r="G137" s="74">
        <v>13500</v>
      </c>
      <c r="H137" s="73" t="s">
        <v>66</v>
      </c>
      <c r="I137" s="73" t="s">
        <v>669</v>
      </c>
      <c r="J137" s="135" t="s">
        <v>41</v>
      </c>
      <c r="K137" s="135">
        <v>13500</v>
      </c>
      <c r="L137" s="135">
        <f>VLOOKUP(E137,[2]Sheet1!$E$2:$N$5262,3,0)</f>
        <v>13500</v>
      </c>
      <c r="M137" s="168">
        <f>VLOOKUP(E137,[2]Sheet1!$E$2:$N$5262,4,0)</f>
        <v>46026</v>
      </c>
      <c r="N137" s="135" t="str">
        <f>VLOOKUP(E137,[2]Sheet1!$E$2:$N$5262,5,0)</f>
        <v>AGHA.M.JAFFER</v>
      </c>
      <c r="O137" s="135" t="str">
        <f>VLOOKUP(E137,[2]Sheet1!$E$2:$N$5262,6,0)</f>
        <v>Accepted</v>
      </c>
      <c r="P137" s="135" t="str">
        <f>VLOOKUP(E137,[2]Sheet1!$E$2:$N$5262,7,0)</f>
        <v>Online Transfer</v>
      </c>
      <c r="Q137" s="135" t="str">
        <f>VLOOKUP(E137,[2]Sheet1!$E$2:$N$5262,8,0)</f>
        <v>Renewal</v>
      </c>
      <c r="R137" s="135" t="s">
        <v>16</v>
      </c>
      <c r="S137" s="135" t="str">
        <f>VLOOKUP(E137,[2]Sheet1!$E$2:$N$5262,10,0)</f>
        <v>-</v>
      </c>
      <c r="T137" s="167">
        <f t="shared" si="3"/>
        <v>0</v>
      </c>
    </row>
    <row r="138" spans="1:20" s="135" customFormat="1" hidden="1">
      <c r="A138" s="73">
        <v>138</v>
      </c>
      <c r="B138" s="72" t="s">
        <v>39</v>
      </c>
      <c r="C138" s="73" t="s">
        <v>10993</v>
      </c>
      <c r="D138" s="73" t="s">
        <v>10994</v>
      </c>
      <c r="E138" s="74">
        <v>4074727</v>
      </c>
      <c r="F138" s="73" t="s">
        <v>10995</v>
      </c>
      <c r="G138" s="74">
        <v>14000</v>
      </c>
      <c r="H138" s="73" t="s">
        <v>66</v>
      </c>
      <c r="I138" s="73" t="s">
        <v>669</v>
      </c>
      <c r="J138" s="135" t="s">
        <v>41</v>
      </c>
      <c r="K138" s="135">
        <v>14000</v>
      </c>
      <c r="L138" s="135">
        <f>VLOOKUP(E138,[2]Sheet1!$E$2:$N$5262,3,0)</f>
        <v>14000</v>
      </c>
      <c r="M138" s="168">
        <f>VLOOKUP(E138,[2]Sheet1!$E$2:$N$5262,4,0)</f>
        <v>46025</v>
      </c>
      <c r="N138" s="135" t="str">
        <f>VLOOKUP(E138,[2]Sheet1!$E$2:$N$5262,5,0)</f>
        <v>AGHA.M.JAFFER</v>
      </c>
      <c r="O138" s="135" t="str">
        <f>VLOOKUP(E138,[2]Sheet1!$E$2:$N$5262,6,0)</f>
        <v>Accepted</v>
      </c>
      <c r="P138" s="135" t="str">
        <f>VLOOKUP(E138,[2]Sheet1!$E$2:$N$5262,7,0)</f>
        <v>Online Transfer</v>
      </c>
      <c r="Q138" s="135" t="str">
        <f>VLOOKUP(E138,[2]Sheet1!$E$2:$N$5262,8,0)</f>
        <v>Renewal</v>
      </c>
      <c r="R138" s="135" t="s">
        <v>16</v>
      </c>
      <c r="S138" s="135" t="str">
        <f>VLOOKUP(E138,[2]Sheet1!$E$2:$N$5262,10,0)</f>
        <v>-</v>
      </c>
      <c r="T138" s="167">
        <f t="shared" si="3"/>
        <v>0</v>
      </c>
    </row>
    <row r="139" spans="1:20" s="135" customFormat="1" hidden="1">
      <c r="A139" s="72">
        <v>139</v>
      </c>
      <c r="B139" s="72" t="s">
        <v>39</v>
      </c>
      <c r="C139" s="73" t="s">
        <v>10996</v>
      </c>
      <c r="D139" s="73" t="s">
        <v>10997</v>
      </c>
      <c r="E139" s="73" t="s">
        <v>10998</v>
      </c>
      <c r="F139" s="73" t="s">
        <v>10999</v>
      </c>
      <c r="G139" s="74">
        <v>14000</v>
      </c>
      <c r="H139" s="73" t="s">
        <v>66</v>
      </c>
      <c r="I139" s="73" t="s">
        <v>669</v>
      </c>
      <c r="J139" s="135" t="s">
        <v>41</v>
      </c>
      <c r="K139" s="135">
        <v>14000</v>
      </c>
      <c r="L139" s="135">
        <f>VLOOKUP(E139,[2]Sheet1!$E$2:$N$5262,3,0)</f>
        <v>14000</v>
      </c>
      <c r="M139" s="168">
        <f>VLOOKUP(E139,[2]Sheet1!$E$2:$N$5262,4,0)</f>
        <v>46025</v>
      </c>
      <c r="N139" s="135" t="str">
        <f>VLOOKUP(E139,[2]Sheet1!$E$2:$N$5262,5,0)</f>
        <v>AGHA.M.JAFFER</v>
      </c>
      <c r="O139" s="135" t="str">
        <f>VLOOKUP(E139,[2]Sheet1!$E$2:$N$5262,6,0)</f>
        <v>Accepted</v>
      </c>
      <c r="P139" s="135" t="str">
        <f>VLOOKUP(E139,[2]Sheet1!$E$2:$N$5262,7,0)</f>
        <v>Online Transfer</v>
      </c>
      <c r="Q139" s="135" t="str">
        <f>VLOOKUP(E139,[2]Sheet1!$E$2:$N$5262,8,0)</f>
        <v>Renewal</v>
      </c>
      <c r="R139" s="135" t="s">
        <v>16</v>
      </c>
      <c r="S139" s="135" t="str">
        <f>VLOOKUP(E139,[2]Sheet1!$E$2:$N$5262,10,0)</f>
        <v>-</v>
      </c>
      <c r="T139" s="167">
        <f t="shared" si="3"/>
        <v>0</v>
      </c>
    </row>
    <row r="140" spans="1:20" s="135" customFormat="1" hidden="1">
      <c r="A140" s="73">
        <v>140</v>
      </c>
      <c r="B140" s="72" t="s">
        <v>39</v>
      </c>
      <c r="C140" s="73" t="s">
        <v>11000</v>
      </c>
      <c r="D140" s="73" t="s">
        <v>11001</v>
      </c>
      <c r="E140" s="73" t="s">
        <v>11002</v>
      </c>
      <c r="F140" s="73" t="s">
        <v>11003</v>
      </c>
      <c r="G140" s="74">
        <v>13000</v>
      </c>
      <c r="H140" s="73" t="s">
        <v>66</v>
      </c>
      <c r="I140" s="73" t="s">
        <v>669</v>
      </c>
      <c r="J140" s="135" t="s">
        <v>41</v>
      </c>
      <c r="K140" s="135">
        <v>13000</v>
      </c>
      <c r="L140" s="135">
        <f>VLOOKUP(E140,[2]Sheet1!$E$2:$N$5262,3,0)</f>
        <v>13000</v>
      </c>
      <c r="M140" s="168">
        <f>VLOOKUP(E140,[2]Sheet1!$E$2:$N$5262,4,0)</f>
        <v>46025</v>
      </c>
      <c r="N140" s="135" t="str">
        <f>VLOOKUP(E140,[2]Sheet1!$E$2:$N$5262,5,0)</f>
        <v>AGHA.M.JAFFER</v>
      </c>
      <c r="O140" s="135" t="str">
        <f>VLOOKUP(E140,[2]Sheet1!$E$2:$N$5262,6,0)</f>
        <v>Accepted</v>
      </c>
      <c r="P140" s="135" t="str">
        <f>VLOOKUP(E140,[2]Sheet1!$E$2:$N$5262,7,0)</f>
        <v>Online Transfer</v>
      </c>
      <c r="Q140" s="135" t="str">
        <f>VLOOKUP(E140,[2]Sheet1!$E$2:$N$5262,8,0)</f>
        <v>Renewal</v>
      </c>
      <c r="R140" s="135" t="s">
        <v>16</v>
      </c>
      <c r="S140" s="135" t="str">
        <f>VLOOKUP(E140,[2]Sheet1!$E$2:$N$5262,10,0)</f>
        <v>-</v>
      </c>
      <c r="T140" s="167">
        <f t="shared" si="3"/>
        <v>0</v>
      </c>
    </row>
    <row r="141" spans="1:20" s="135" customFormat="1" hidden="1">
      <c r="A141" s="72">
        <v>141</v>
      </c>
      <c r="B141" s="72" t="s">
        <v>39</v>
      </c>
      <c r="C141" s="73" t="s">
        <v>11004</v>
      </c>
      <c r="D141" s="73" t="s">
        <v>11005</v>
      </c>
      <c r="E141" s="73" t="s">
        <v>11006</v>
      </c>
      <c r="F141" s="73" t="s">
        <v>11007</v>
      </c>
      <c r="G141" s="74">
        <v>14000</v>
      </c>
      <c r="H141" s="73" t="s">
        <v>66</v>
      </c>
      <c r="I141" s="73" t="s">
        <v>669</v>
      </c>
      <c r="J141" s="135" t="s">
        <v>41</v>
      </c>
      <c r="K141" s="135">
        <v>14000</v>
      </c>
      <c r="L141" s="135">
        <f>VLOOKUP(E141,[2]Sheet1!$E$2:$N$5262,3,0)</f>
        <v>14000</v>
      </c>
      <c r="M141" s="168">
        <f>VLOOKUP(E141,[2]Sheet1!$E$2:$N$5262,4,0)</f>
        <v>46025</v>
      </c>
      <c r="N141" s="135" t="str">
        <f>VLOOKUP(E141,[2]Sheet1!$E$2:$N$5262,5,0)</f>
        <v>AGHA.M.JAFFER</v>
      </c>
      <c r="O141" s="135" t="str">
        <f>VLOOKUP(E141,[2]Sheet1!$E$2:$N$5262,6,0)</f>
        <v>Accepted</v>
      </c>
      <c r="P141" s="135" t="str">
        <f>VLOOKUP(E141,[2]Sheet1!$E$2:$N$5262,7,0)</f>
        <v>Online Transfer</v>
      </c>
      <c r="Q141" s="135" t="str">
        <f>VLOOKUP(E141,[2]Sheet1!$E$2:$N$5262,8,0)</f>
        <v>Renewal</v>
      </c>
      <c r="R141" s="135" t="s">
        <v>16</v>
      </c>
      <c r="S141" s="135" t="str">
        <f>VLOOKUP(E141,[2]Sheet1!$E$2:$N$5262,10,0)</f>
        <v>-</v>
      </c>
      <c r="T141" s="167">
        <f t="shared" si="3"/>
        <v>0</v>
      </c>
    </row>
    <row r="142" spans="1:20" s="135" customFormat="1" hidden="1">
      <c r="A142" s="73">
        <v>142</v>
      </c>
      <c r="B142" s="72" t="s">
        <v>39</v>
      </c>
      <c r="C142" s="73" t="s">
        <v>11008</v>
      </c>
      <c r="D142" s="73" t="s">
        <v>11009</v>
      </c>
      <c r="E142" s="73" t="s">
        <v>11010</v>
      </c>
      <c r="F142" s="73" t="s">
        <v>568</v>
      </c>
      <c r="G142" s="74">
        <v>15500</v>
      </c>
      <c r="H142" s="73" t="s">
        <v>66</v>
      </c>
      <c r="I142" s="73" t="s">
        <v>669</v>
      </c>
      <c r="J142" s="135" t="s">
        <v>41</v>
      </c>
      <c r="K142" s="135">
        <v>15500</v>
      </c>
      <c r="L142" s="135">
        <f>VLOOKUP(E142,[2]Sheet1!$E$2:$N$5262,3,0)</f>
        <v>15500</v>
      </c>
      <c r="M142" s="168">
        <f>VLOOKUP(E142,[2]Sheet1!$E$2:$N$5262,4,0)</f>
        <v>46024</v>
      </c>
      <c r="N142" s="135" t="str">
        <f>VLOOKUP(E142,[2]Sheet1!$E$2:$N$5262,5,0)</f>
        <v>AGHA.M.JAFFER</v>
      </c>
      <c r="O142" s="135" t="str">
        <f>VLOOKUP(E142,[2]Sheet1!$E$2:$N$5262,6,0)</f>
        <v>Accepted</v>
      </c>
      <c r="P142" s="135" t="str">
        <f>VLOOKUP(E142,[2]Sheet1!$E$2:$N$5262,7,0)</f>
        <v>Online Transfer</v>
      </c>
      <c r="Q142" s="135" t="str">
        <f>VLOOKUP(E142,[2]Sheet1!$E$2:$N$5262,8,0)</f>
        <v>Renewal</v>
      </c>
      <c r="R142" s="135" t="s">
        <v>16</v>
      </c>
      <c r="S142" s="135" t="str">
        <f>VLOOKUP(E142,[2]Sheet1!$E$2:$N$5262,10,0)</f>
        <v>-</v>
      </c>
      <c r="T142" s="167">
        <f t="shared" si="3"/>
        <v>0</v>
      </c>
    </row>
    <row r="143" spans="1:20" s="135" customFormat="1" hidden="1">
      <c r="A143" s="72">
        <v>143</v>
      </c>
      <c r="B143" s="72" t="s">
        <v>39</v>
      </c>
      <c r="C143" s="73" t="s">
        <v>11011</v>
      </c>
      <c r="D143" s="73" t="s">
        <v>11012</v>
      </c>
      <c r="E143" s="73" t="s">
        <v>11013</v>
      </c>
      <c r="F143" s="73" t="s">
        <v>11014</v>
      </c>
      <c r="G143" s="74">
        <v>14000</v>
      </c>
      <c r="H143" s="73" t="s">
        <v>66</v>
      </c>
      <c r="I143" s="73" t="s">
        <v>669</v>
      </c>
      <c r="J143" s="135" t="s">
        <v>41</v>
      </c>
      <c r="K143" s="135">
        <v>14000</v>
      </c>
      <c r="L143" s="135">
        <f>VLOOKUP(E143,[2]Sheet1!$E$2:$N$5262,3,0)</f>
        <v>14000</v>
      </c>
      <c r="M143" s="168">
        <f>VLOOKUP(E143,[2]Sheet1!$E$2:$N$5262,4,0)</f>
        <v>46023</v>
      </c>
      <c r="N143" s="135" t="str">
        <f>VLOOKUP(E143,[2]Sheet1!$E$2:$N$5262,5,0)</f>
        <v>AGHA.M.JAFFER</v>
      </c>
      <c r="O143" s="135" t="str">
        <f>VLOOKUP(E143,[2]Sheet1!$E$2:$N$5262,6,0)</f>
        <v>Accepted</v>
      </c>
      <c r="P143" s="135" t="str">
        <f>VLOOKUP(E143,[2]Sheet1!$E$2:$N$5262,7,0)</f>
        <v>Online Transfer</v>
      </c>
      <c r="Q143" s="135" t="str">
        <f>VLOOKUP(E143,[2]Sheet1!$E$2:$N$5262,8,0)</f>
        <v>Renewal</v>
      </c>
      <c r="R143" s="135" t="s">
        <v>16</v>
      </c>
      <c r="S143" s="135" t="str">
        <f>VLOOKUP(E143,[2]Sheet1!$E$2:$N$5262,10,0)</f>
        <v>-</v>
      </c>
      <c r="T143" s="167">
        <f t="shared" si="3"/>
        <v>0</v>
      </c>
    </row>
    <row r="144" spans="1:20" s="135" customFormat="1" hidden="1">
      <c r="A144" s="73">
        <v>144</v>
      </c>
      <c r="B144" s="72" t="s">
        <v>39</v>
      </c>
      <c r="C144" s="73" t="s">
        <v>11015</v>
      </c>
      <c r="D144" s="73" t="s">
        <v>11016</v>
      </c>
      <c r="E144" s="73" t="s">
        <v>11017</v>
      </c>
      <c r="F144" s="73" t="s">
        <v>11018</v>
      </c>
      <c r="G144" s="74">
        <v>12500</v>
      </c>
      <c r="H144" s="73" t="s">
        <v>66</v>
      </c>
      <c r="I144" s="73" t="s">
        <v>669</v>
      </c>
      <c r="J144" s="135" t="s">
        <v>41</v>
      </c>
      <c r="K144" s="135">
        <v>12500</v>
      </c>
      <c r="L144" s="135">
        <f>VLOOKUP(E144,[2]Sheet1!$E$2:$N$5262,3,0)</f>
        <v>12500</v>
      </c>
      <c r="M144" s="168">
        <f>VLOOKUP(E144,[2]Sheet1!$E$2:$N$5262,4,0)</f>
        <v>46023</v>
      </c>
      <c r="N144" s="135" t="str">
        <f>VLOOKUP(E144,[2]Sheet1!$E$2:$N$5262,5,0)</f>
        <v>AGHA.M.JAFFER</v>
      </c>
      <c r="O144" s="135" t="str">
        <f>VLOOKUP(E144,[2]Sheet1!$E$2:$N$5262,6,0)</f>
        <v>Accepted</v>
      </c>
      <c r="P144" s="135" t="str">
        <f>VLOOKUP(E144,[2]Sheet1!$E$2:$N$5262,7,0)</f>
        <v>Online Transfer</v>
      </c>
      <c r="Q144" s="135" t="str">
        <f>VLOOKUP(E144,[2]Sheet1!$E$2:$N$5262,8,0)</f>
        <v>Renewal</v>
      </c>
      <c r="R144" s="135" t="s">
        <v>16</v>
      </c>
      <c r="S144" s="135" t="str">
        <f>VLOOKUP(E144,[2]Sheet1!$E$2:$N$5262,10,0)</f>
        <v>-</v>
      </c>
      <c r="T144" s="167">
        <f t="shared" si="3"/>
        <v>0</v>
      </c>
    </row>
    <row r="145" spans="1:20" s="135" customFormat="1" hidden="1">
      <c r="A145" s="72">
        <v>145</v>
      </c>
      <c r="B145" s="72" t="s">
        <v>39</v>
      </c>
      <c r="C145" s="140" t="s">
        <v>11019</v>
      </c>
      <c r="D145" s="140" t="s">
        <v>11020</v>
      </c>
      <c r="E145" s="140" t="s">
        <v>11021</v>
      </c>
      <c r="F145" s="73"/>
      <c r="G145" s="141">
        <v>7500</v>
      </c>
      <c r="H145" s="73" t="s">
        <v>73</v>
      </c>
      <c r="I145" s="73" t="s">
        <v>669</v>
      </c>
      <c r="J145" s="135" t="s">
        <v>41</v>
      </c>
      <c r="K145" s="135">
        <v>7500</v>
      </c>
      <c r="L145" s="135">
        <v>7500</v>
      </c>
      <c r="M145" s="168">
        <v>46028</v>
      </c>
      <c r="N145" s="135" t="str">
        <f>+I145</f>
        <v>AGHA.M.JAFFER</v>
      </c>
      <c r="O145" s="135" t="s">
        <v>73</v>
      </c>
      <c r="P145" s="135" t="s">
        <v>561</v>
      </c>
      <c r="Q145" s="135" t="s">
        <v>141</v>
      </c>
      <c r="R145" s="135" t="s">
        <v>16</v>
      </c>
      <c r="S145" s="135" t="s">
        <v>16</v>
      </c>
    </row>
    <row r="146" spans="1:20" s="135" customFormat="1" hidden="1">
      <c r="A146" s="73">
        <v>146</v>
      </c>
      <c r="B146" s="72" t="s">
        <v>39</v>
      </c>
      <c r="C146" s="140" t="s">
        <v>11023</v>
      </c>
      <c r="D146" s="140">
        <v>1659600</v>
      </c>
      <c r="E146" s="140" t="s">
        <v>11024</v>
      </c>
      <c r="F146" s="73"/>
      <c r="G146" s="140">
        <v>7500</v>
      </c>
      <c r="H146" s="73" t="s">
        <v>73</v>
      </c>
      <c r="I146" s="73" t="s">
        <v>669</v>
      </c>
      <c r="J146" s="135" t="s">
        <v>41</v>
      </c>
      <c r="K146" s="135">
        <v>7500</v>
      </c>
      <c r="L146" s="135">
        <v>7500</v>
      </c>
      <c r="M146" s="168">
        <v>46028</v>
      </c>
      <c r="N146" s="135" t="str">
        <f t="shared" ref="N146:N147" si="4">+I146</f>
        <v>AGHA.M.JAFFER</v>
      </c>
      <c r="O146" s="135" t="s">
        <v>73</v>
      </c>
      <c r="P146" s="135" t="s">
        <v>561</v>
      </c>
      <c r="Q146" s="135" t="s">
        <v>141</v>
      </c>
      <c r="R146" s="135" t="s">
        <v>16</v>
      </c>
      <c r="S146" s="135" t="s">
        <v>16</v>
      </c>
    </row>
    <row r="147" spans="1:20" s="135" customFormat="1" hidden="1">
      <c r="A147" s="72">
        <v>147</v>
      </c>
      <c r="B147" s="72" t="s">
        <v>39</v>
      </c>
      <c r="C147" s="140" t="s">
        <v>11025</v>
      </c>
      <c r="D147" s="140" t="s">
        <v>11026</v>
      </c>
      <c r="E147" s="140" t="s">
        <v>11027</v>
      </c>
      <c r="F147" s="73"/>
      <c r="G147" s="140">
        <v>7500</v>
      </c>
      <c r="H147" s="73" t="s">
        <v>73</v>
      </c>
      <c r="I147" s="73" t="s">
        <v>669</v>
      </c>
      <c r="J147" s="135" t="s">
        <v>41</v>
      </c>
      <c r="K147" s="135">
        <v>7500</v>
      </c>
      <c r="L147" s="135">
        <v>7500</v>
      </c>
      <c r="M147" s="168">
        <v>46028</v>
      </c>
      <c r="N147" s="135" t="str">
        <f t="shared" si="4"/>
        <v>AGHA.M.JAFFER</v>
      </c>
      <c r="O147" s="135" t="s">
        <v>73</v>
      </c>
      <c r="P147" s="135" t="s">
        <v>561</v>
      </c>
      <c r="Q147" s="135" t="s">
        <v>141</v>
      </c>
      <c r="R147" s="135" t="s">
        <v>16</v>
      </c>
      <c r="S147" s="135" t="s">
        <v>16</v>
      </c>
    </row>
    <row r="148" spans="1:20" s="135" customFormat="1" hidden="1">
      <c r="A148" s="73">
        <v>148</v>
      </c>
      <c r="B148" s="72" t="s">
        <v>39</v>
      </c>
      <c r="C148" s="142" t="s">
        <v>11028</v>
      </c>
      <c r="D148" s="140" t="s">
        <v>11029</v>
      </c>
      <c r="E148" s="140" t="s">
        <v>11030</v>
      </c>
      <c r="F148" s="73"/>
      <c r="G148" s="140">
        <v>10000</v>
      </c>
      <c r="H148" s="73" t="s">
        <v>73</v>
      </c>
      <c r="I148" s="73" t="s">
        <v>669</v>
      </c>
      <c r="J148" s="135" t="s">
        <v>41</v>
      </c>
      <c r="K148" s="135">
        <v>6681</v>
      </c>
      <c r="L148" s="135">
        <v>6681</v>
      </c>
      <c r="M148" s="168">
        <v>46051</v>
      </c>
      <c r="N148" s="135" t="str">
        <f>+I148</f>
        <v>AGHA.M.JAFFER</v>
      </c>
      <c r="O148" s="135" t="s">
        <v>73</v>
      </c>
      <c r="P148" s="135" t="s">
        <v>54</v>
      </c>
      <c r="Q148" s="135" t="s">
        <v>141</v>
      </c>
      <c r="R148" s="135" t="s">
        <v>16</v>
      </c>
      <c r="S148" s="135" t="s">
        <v>16</v>
      </c>
    </row>
    <row r="149" spans="1:20" s="135" customFormat="1" hidden="1">
      <c r="A149" s="72">
        <v>149</v>
      </c>
      <c r="B149" s="72" t="s">
        <v>39</v>
      </c>
      <c r="C149" s="73" t="s">
        <v>11031</v>
      </c>
      <c r="D149" s="73" t="s">
        <v>11032</v>
      </c>
      <c r="E149" s="73" t="s">
        <v>11033</v>
      </c>
      <c r="F149" s="73" t="s">
        <v>11034</v>
      </c>
      <c r="G149" s="74">
        <v>10000</v>
      </c>
      <c r="H149" s="73" t="s">
        <v>66</v>
      </c>
      <c r="I149" s="73" t="s">
        <v>168</v>
      </c>
      <c r="J149" s="135" t="s">
        <v>41</v>
      </c>
      <c r="K149" s="135">
        <v>10000</v>
      </c>
      <c r="L149" s="135">
        <f>VLOOKUP(E149,[2]Sheet1!$E$2:$N$5262,3,0)</f>
        <v>10000</v>
      </c>
      <c r="M149" s="168">
        <f>VLOOKUP(E149,[2]Sheet1!$E$2:$N$5262,4,0)</f>
        <v>46051</v>
      </c>
      <c r="N149" s="135" t="str">
        <f>VLOOKUP(E149,[2]Sheet1!$E$2:$N$5262,5,0)</f>
        <v>WASEEM.TARIQ</v>
      </c>
      <c r="O149" s="135" t="str">
        <f>VLOOKUP(E149,[2]Sheet1!$E$2:$N$5262,6,0)</f>
        <v>Accepted</v>
      </c>
      <c r="P149" s="135" t="str">
        <f>VLOOKUP(E149,[2]Sheet1!$E$2:$N$5262,7,0)</f>
        <v>Online Transfer</v>
      </c>
      <c r="Q149" s="135" t="str">
        <f>VLOOKUP(E149,[2]Sheet1!$E$2:$N$5262,8,0)</f>
        <v>Renewal</v>
      </c>
      <c r="R149" s="135" t="s">
        <v>16</v>
      </c>
      <c r="S149" s="135" t="str">
        <f>VLOOKUP(E149,[2]Sheet1!$E$2:$N$5262,10,0)</f>
        <v>-</v>
      </c>
      <c r="T149" s="167">
        <f t="shared" ref="T149:T212" si="5">+G149-L149</f>
        <v>0</v>
      </c>
    </row>
    <row r="150" spans="1:20" hidden="1">
      <c r="A150" s="101">
        <v>150</v>
      </c>
      <c r="B150" s="105" t="s">
        <v>39</v>
      </c>
      <c r="C150" s="101" t="s">
        <v>11035</v>
      </c>
      <c r="D150" s="101" t="s">
        <v>11036</v>
      </c>
      <c r="E150" s="102">
        <v>2165412</v>
      </c>
      <c r="F150" s="101" t="s">
        <v>11037</v>
      </c>
      <c r="G150" s="102">
        <v>11000</v>
      </c>
      <c r="H150" s="101" t="s">
        <v>66</v>
      </c>
      <c r="I150" s="101" t="s">
        <v>168</v>
      </c>
      <c r="J150" s="135" t="s">
        <v>41</v>
      </c>
      <c r="K150" s="135">
        <v>11000</v>
      </c>
      <c r="L150" s="135">
        <f>VLOOKUP(E150,[2]Sheet1!$E$2:$N$5262,3,0)</f>
        <v>11000</v>
      </c>
      <c r="M150" s="168">
        <f>VLOOKUP(E150,[2]Sheet1!$E$2:$N$5262,4,0)</f>
        <v>46051</v>
      </c>
      <c r="N150" s="135" t="str">
        <f>VLOOKUP(E150,[2]Sheet1!$E$2:$N$5262,5,0)</f>
        <v>WASEEM.TARIQ</v>
      </c>
      <c r="O150" s="135" t="str">
        <f>VLOOKUP(E150,[2]Sheet1!$E$2:$N$5262,6,0)</f>
        <v>Accepted</v>
      </c>
      <c r="P150" s="135" t="str">
        <f>VLOOKUP(E150,[2]Sheet1!$E$2:$N$5262,7,0)</f>
        <v>Online Transfer</v>
      </c>
      <c r="Q150" s="135" t="str">
        <f>VLOOKUP(E150,[2]Sheet1!$E$2:$N$5262,8,0)</f>
        <v>Renewal</v>
      </c>
      <c r="R150" s="135" t="s">
        <v>16</v>
      </c>
      <c r="S150" s="135" t="str">
        <f>VLOOKUP(E150,[2]Sheet1!$E$2:$N$5262,10,0)</f>
        <v>-</v>
      </c>
      <c r="T150" s="167">
        <f t="shared" si="5"/>
        <v>0</v>
      </c>
    </row>
    <row r="151" spans="1:20" s="135" customFormat="1" hidden="1">
      <c r="A151" s="72">
        <v>151</v>
      </c>
      <c r="B151" s="72" t="s">
        <v>39</v>
      </c>
      <c r="C151" s="73" t="s">
        <v>11038</v>
      </c>
      <c r="D151" s="74">
        <v>518797</v>
      </c>
      <c r="E151" s="74">
        <v>1011932</v>
      </c>
      <c r="F151" s="73" t="s">
        <v>11039</v>
      </c>
      <c r="G151" s="74">
        <v>16000</v>
      </c>
      <c r="H151" s="73" t="s">
        <v>66</v>
      </c>
      <c r="I151" s="73" t="s">
        <v>168</v>
      </c>
      <c r="J151" s="135" t="s">
        <v>41</v>
      </c>
      <c r="K151" s="135">
        <v>16000</v>
      </c>
      <c r="L151" s="135">
        <f>VLOOKUP(E151,[2]Sheet1!$E$2:$N$5262,3,0)</f>
        <v>16000</v>
      </c>
      <c r="M151" s="168">
        <f>VLOOKUP(E151,[2]Sheet1!$E$2:$N$5262,4,0)</f>
        <v>46042</v>
      </c>
      <c r="N151" s="135" t="str">
        <f>VLOOKUP(E151,[2]Sheet1!$E$2:$N$5262,5,0)</f>
        <v>WASEEM.TARIQ</v>
      </c>
      <c r="O151" s="135" t="str">
        <f>VLOOKUP(E151,[2]Sheet1!$E$2:$N$5262,6,0)</f>
        <v>Accepted</v>
      </c>
      <c r="P151" s="135" t="str">
        <f>VLOOKUP(E151,[2]Sheet1!$E$2:$N$5262,7,0)</f>
        <v>Online Transfer</v>
      </c>
      <c r="Q151" s="135" t="str">
        <f>VLOOKUP(E151,[2]Sheet1!$E$2:$N$5262,8,0)</f>
        <v>Renewal</v>
      </c>
      <c r="R151" s="135" t="s">
        <v>16</v>
      </c>
      <c r="S151" s="135" t="str">
        <f>VLOOKUP(E151,[2]Sheet1!$E$2:$N$5262,10,0)</f>
        <v>-</v>
      </c>
      <c r="T151" s="167">
        <f t="shared" si="5"/>
        <v>0</v>
      </c>
    </row>
    <row r="152" spans="1:20" s="135" customFormat="1">
      <c r="A152" s="73">
        <v>152</v>
      </c>
      <c r="B152" s="72" t="s">
        <v>39</v>
      </c>
      <c r="C152" s="73" t="s">
        <v>11040</v>
      </c>
      <c r="D152" s="74">
        <v>126142</v>
      </c>
      <c r="E152" s="74">
        <v>10026148</v>
      </c>
      <c r="F152" s="73" t="s">
        <v>11041</v>
      </c>
      <c r="G152" s="74">
        <v>15500</v>
      </c>
      <c r="H152" s="73" t="s">
        <v>66</v>
      </c>
      <c r="I152" s="73" t="s">
        <v>168</v>
      </c>
      <c r="J152" s="135" t="s">
        <v>41</v>
      </c>
      <c r="K152" s="135">
        <v>15500</v>
      </c>
      <c r="L152" s="135">
        <f>VLOOKUP(E152,[2]Sheet1!$E$2:$N$5262,3,0)</f>
        <v>15500</v>
      </c>
      <c r="M152" s="168">
        <f>VLOOKUP(E152,[2]Sheet1!$E$2:$N$5262,4,0)</f>
        <v>46053</v>
      </c>
      <c r="N152" s="135" t="str">
        <f>VLOOKUP(E152,[2]Sheet1!$E$2:$N$5262,5,0)</f>
        <v>WASEEM.TARIQ</v>
      </c>
      <c r="O152" s="135" t="str">
        <f>VLOOKUP(E152,[2]Sheet1!$E$2:$N$5262,6,0)</f>
        <v>Accepted</v>
      </c>
      <c r="P152" s="135" t="str">
        <f>VLOOKUP(E152,[2]Sheet1!$E$2:$N$5262,7,0)</f>
        <v>Online Transfer</v>
      </c>
      <c r="Q152" s="135" t="str">
        <f>VLOOKUP(E152,[2]Sheet1!$E$2:$N$5262,8,0)</f>
        <v>Conversion</v>
      </c>
      <c r="R152" s="135" t="s">
        <v>16</v>
      </c>
      <c r="S152" s="135" t="str">
        <f>VLOOKUP(E152,[2]Sheet1!$E$2:$N$5262,10,0)</f>
        <v>-</v>
      </c>
      <c r="T152" s="167">
        <f t="shared" si="5"/>
        <v>0</v>
      </c>
    </row>
    <row r="153" spans="1:20" s="135" customFormat="1" hidden="1">
      <c r="A153" s="72">
        <v>153</v>
      </c>
      <c r="B153" s="72" t="s">
        <v>39</v>
      </c>
      <c r="C153" s="73" t="s">
        <v>11042</v>
      </c>
      <c r="D153" s="74">
        <v>408823</v>
      </c>
      <c r="E153" s="73" t="s">
        <v>11043</v>
      </c>
      <c r="F153" s="73" t="s">
        <v>11044</v>
      </c>
      <c r="G153" s="74">
        <v>15500</v>
      </c>
      <c r="H153" s="73" t="s">
        <v>66</v>
      </c>
      <c r="I153" s="73" t="s">
        <v>168</v>
      </c>
      <c r="J153" s="135" t="s">
        <v>41</v>
      </c>
      <c r="K153" s="135">
        <v>15500</v>
      </c>
      <c r="L153" s="135">
        <f>VLOOKUP(E153,[2]Sheet1!$E$2:$N$5262,3,0)</f>
        <v>15500</v>
      </c>
      <c r="M153" s="168">
        <f>VLOOKUP(E153,[2]Sheet1!$E$2:$N$5262,4,0)</f>
        <v>46052</v>
      </c>
      <c r="N153" s="135" t="str">
        <f>VLOOKUP(E153,[2]Sheet1!$E$2:$N$5262,5,0)</f>
        <v>WASEEM.TARIQ</v>
      </c>
      <c r="O153" s="135" t="str">
        <f>VLOOKUP(E153,[2]Sheet1!$E$2:$N$5262,6,0)</f>
        <v>Accepted</v>
      </c>
      <c r="P153" s="135" t="str">
        <f>VLOOKUP(E153,[2]Sheet1!$E$2:$N$5262,7,0)</f>
        <v>Online Transfer</v>
      </c>
      <c r="Q153" s="135" t="str">
        <f>VLOOKUP(E153,[2]Sheet1!$E$2:$N$5262,8,0)</f>
        <v>Renewal</v>
      </c>
      <c r="R153" s="135" t="s">
        <v>16</v>
      </c>
      <c r="S153" s="135" t="str">
        <f>VLOOKUP(E153,[2]Sheet1!$E$2:$N$5262,10,0)</f>
        <v>-</v>
      </c>
      <c r="T153" s="167">
        <f t="shared" si="5"/>
        <v>0</v>
      </c>
    </row>
    <row r="154" spans="1:20" s="135" customFormat="1" hidden="1">
      <c r="A154" s="73">
        <v>154</v>
      </c>
      <c r="B154" s="72" t="s">
        <v>39</v>
      </c>
      <c r="C154" s="73" t="s">
        <v>11045</v>
      </c>
      <c r="D154" s="73" t="s">
        <v>11046</v>
      </c>
      <c r="E154" s="73" t="s">
        <v>11047</v>
      </c>
      <c r="F154" s="73" t="s">
        <v>11048</v>
      </c>
      <c r="G154" s="74">
        <v>11000</v>
      </c>
      <c r="H154" s="73" t="s">
        <v>66</v>
      </c>
      <c r="I154" s="73" t="s">
        <v>168</v>
      </c>
      <c r="J154" s="135" t="s">
        <v>41</v>
      </c>
      <c r="K154" s="135">
        <v>11000</v>
      </c>
      <c r="L154" s="135">
        <f>VLOOKUP(E154,[2]Sheet1!$E$2:$N$5262,3,0)</f>
        <v>11000</v>
      </c>
      <c r="M154" s="168">
        <f>VLOOKUP(E154,[2]Sheet1!$E$2:$N$5262,4,0)</f>
        <v>46052</v>
      </c>
      <c r="N154" s="135" t="str">
        <f>VLOOKUP(E154,[2]Sheet1!$E$2:$N$5262,5,0)</f>
        <v>WASEEM.TARIQ</v>
      </c>
      <c r="O154" s="135" t="str">
        <f>VLOOKUP(E154,[2]Sheet1!$E$2:$N$5262,6,0)</f>
        <v>Accepted</v>
      </c>
      <c r="P154" s="135" t="str">
        <f>VLOOKUP(E154,[2]Sheet1!$E$2:$N$5262,7,0)</f>
        <v>Online Transfer</v>
      </c>
      <c r="Q154" s="135" t="str">
        <f>VLOOKUP(E154,[2]Sheet1!$E$2:$N$5262,8,0)</f>
        <v>Renewal</v>
      </c>
      <c r="R154" s="135" t="s">
        <v>16</v>
      </c>
      <c r="S154" s="135" t="str">
        <f>VLOOKUP(E154,[2]Sheet1!$E$2:$N$5262,10,0)</f>
        <v>-</v>
      </c>
      <c r="T154" s="167">
        <f t="shared" si="5"/>
        <v>0</v>
      </c>
    </row>
    <row r="155" spans="1:20" s="135" customFormat="1" hidden="1">
      <c r="A155" s="72">
        <v>155</v>
      </c>
      <c r="B155" s="72" t="s">
        <v>39</v>
      </c>
      <c r="C155" s="73" t="s">
        <v>11049</v>
      </c>
      <c r="D155" s="73" t="s">
        <v>11050</v>
      </c>
      <c r="E155" s="73" t="s">
        <v>11051</v>
      </c>
      <c r="F155" s="73" t="s">
        <v>11052</v>
      </c>
      <c r="G155" s="74">
        <v>15500</v>
      </c>
      <c r="H155" s="73" t="s">
        <v>66</v>
      </c>
      <c r="I155" s="73" t="s">
        <v>168</v>
      </c>
      <c r="J155" s="135" t="s">
        <v>41</v>
      </c>
      <c r="K155" s="135">
        <v>15500</v>
      </c>
      <c r="L155" s="135">
        <f>VLOOKUP(E155,[2]Sheet1!$E$2:$N$5262,3,0)</f>
        <v>15500</v>
      </c>
      <c r="M155" s="168">
        <f>VLOOKUP(E155,[2]Sheet1!$E$2:$N$5262,4,0)</f>
        <v>46052</v>
      </c>
      <c r="N155" s="135" t="str">
        <f>VLOOKUP(E155,[2]Sheet1!$E$2:$N$5262,5,0)</f>
        <v>WASEEM.TARIQ</v>
      </c>
      <c r="O155" s="135" t="str">
        <f>VLOOKUP(E155,[2]Sheet1!$E$2:$N$5262,6,0)</f>
        <v>Accepted</v>
      </c>
      <c r="P155" s="135" t="str">
        <f>VLOOKUP(E155,[2]Sheet1!$E$2:$N$5262,7,0)</f>
        <v>Online Transfer</v>
      </c>
      <c r="Q155" s="135" t="str">
        <f>VLOOKUP(E155,[2]Sheet1!$E$2:$N$5262,8,0)</f>
        <v>Renewal</v>
      </c>
      <c r="R155" s="135" t="s">
        <v>16</v>
      </c>
      <c r="S155" s="135" t="str">
        <f>VLOOKUP(E155,[2]Sheet1!$E$2:$N$5262,10,0)</f>
        <v>-</v>
      </c>
      <c r="T155" s="167">
        <f t="shared" si="5"/>
        <v>0</v>
      </c>
    </row>
    <row r="156" spans="1:20" s="135" customFormat="1" hidden="1">
      <c r="A156" s="73">
        <v>156</v>
      </c>
      <c r="B156" s="72" t="s">
        <v>39</v>
      </c>
      <c r="C156" s="73" t="s">
        <v>11053</v>
      </c>
      <c r="D156" s="73" t="s">
        <v>11054</v>
      </c>
      <c r="E156" s="74">
        <v>4173276</v>
      </c>
      <c r="F156" s="73" t="s">
        <v>145</v>
      </c>
      <c r="G156" s="74">
        <v>13000</v>
      </c>
      <c r="H156" s="73" t="s">
        <v>66</v>
      </c>
      <c r="I156" s="73" t="s">
        <v>168</v>
      </c>
      <c r="J156" s="135" t="s">
        <v>41</v>
      </c>
      <c r="K156" s="135">
        <v>13000</v>
      </c>
      <c r="L156" s="135">
        <f>VLOOKUP(E156,[2]Sheet1!$E$2:$N$5262,3,0)</f>
        <v>13000</v>
      </c>
      <c r="M156" s="168">
        <f>VLOOKUP(E156,[2]Sheet1!$E$2:$N$5262,4,0)</f>
        <v>46053</v>
      </c>
      <c r="N156" s="135" t="str">
        <f>VLOOKUP(E156,[2]Sheet1!$E$2:$N$5262,5,0)</f>
        <v>WASEEM.TARIQ</v>
      </c>
      <c r="O156" s="135" t="str">
        <f>VLOOKUP(E156,[2]Sheet1!$E$2:$N$5262,6,0)</f>
        <v>Accepted</v>
      </c>
      <c r="P156" s="135" t="str">
        <f>VLOOKUP(E156,[2]Sheet1!$E$2:$N$5262,7,0)</f>
        <v>Online Transfer</v>
      </c>
      <c r="Q156" s="135" t="str">
        <f>VLOOKUP(E156,[2]Sheet1!$E$2:$N$5262,8,0)</f>
        <v>Renewal</v>
      </c>
      <c r="R156" s="135" t="s">
        <v>16</v>
      </c>
      <c r="S156" s="135" t="str">
        <f>VLOOKUP(E156,[2]Sheet1!$E$2:$N$5262,10,0)</f>
        <v>-</v>
      </c>
      <c r="T156" s="167">
        <f t="shared" si="5"/>
        <v>0</v>
      </c>
    </row>
    <row r="157" spans="1:20" s="135" customFormat="1" hidden="1">
      <c r="A157" s="72">
        <v>157</v>
      </c>
      <c r="B157" s="72" t="s">
        <v>39</v>
      </c>
      <c r="C157" s="73" t="s">
        <v>11055</v>
      </c>
      <c r="D157" s="73" t="s">
        <v>11056</v>
      </c>
      <c r="E157" s="74">
        <v>5533426</v>
      </c>
      <c r="F157" s="73" t="s">
        <v>11057</v>
      </c>
      <c r="G157" s="74">
        <v>15500</v>
      </c>
      <c r="H157" s="73" t="s">
        <v>66</v>
      </c>
      <c r="I157" s="73" t="s">
        <v>168</v>
      </c>
      <c r="J157" s="135" t="s">
        <v>41</v>
      </c>
      <c r="K157" s="135">
        <v>15500</v>
      </c>
      <c r="L157" s="135">
        <f>VLOOKUP(E157,[2]Sheet1!$E$2:$N$5262,3,0)</f>
        <v>15500</v>
      </c>
      <c r="M157" s="168">
        <f>VLOOKUP(E157,[2]Sheet1!$E$2:$N$5262,4,0)</f>
        <v>46053</v>
      </c>
      <c r="N157" s="135" t="str">
        <f>VLOOKUP(E157,[2]Sheet1!$E$2:$N$5262,5,0)</f>
        <v>WASEEM.TARIQ</v>
      </c>
      <c r="O157" s="135" t="str">
        <f>VLOOKUP(E157,[2]Sheet1!$E$2:$N$5262,6,0)</f>
        <v>Accepted</v>
      </c>
      <c r="P157" s="135" t="str">
        <f>VLOOKUP(E157,[2]Sheet1!$E$2:$N$5262,7,0)</f>
        <v>Online Transfer</v>
      </c>
      <c r="Q157" s="135" t="str">
        <f>VLOOKUP(E157,[2]Sheet1!$E$2:$N$5262,8,0)</f>
        <v>Renewal</v>
      </c>
      <c r="R157" s="135" t="s">
        <v>16</v>
      </c>
      <c r="S157" s="135" t="str">
        <f>VLOOKUP(E157,[2]Sheet1!$E$2:$N$5262,10,0)</f>
        <v>-</v>
      </c>
      <c r="T157" s="167">
        <f t="shared" si="5"/>
        <v>0</v>
      </c>
    </row>
    <row r="158" spans="1:20" s="135" customFormat="1" hidden="1">
      <c r="A158" s="73">
        <v>158</v>
      </c>
      <c r="B158" s="72" t="s">
        <v>39</v>
      </c>
      <c r="C158" s="73" t="s">
        <v>11058</v>
      </c>
      <c r="D158" s="73" t="s">
        <v>11059</v>
      </c>
      <c r="E158" s="74">
        <v>1330340</v>
      </c>
      <c r="F158" s="73" t="s">
        <v>11060</v>
      </c>
      <c r="G158" s="74">
        <v>13000</v>
      </c>
      <c r="H158" s="73" t="s">
        <v>66</v>
      </c>
      <c r="I158" s="73" t="s">
        <v>168</v>
      </c>
      <c r="J158" s="135" t="s">
        <v>41</v>
      </c>
      <c r="K158" s="135">
        <v>13000</v>
      </c>
      <c r="L158" s="135">
        <f>VLOOKUP(E158,[2]Sheet1!$E$2:$N$5262,3,0)</f>
        <v>13000</v>
      </c>
      <c r="M158" s="168">
        <f>VLOOKUP(E158,[2]Sheet1!$E$2:$N$5262,4,0)</f>
        <v>46053</v>
      </c>
      <c r="N158" s="135" t="str">
        <f>VLOOKUP(E158,[2]Sheet1!$E$2:$N$5262,5,0)</f>
        <v>WASEEM.TARIQ</v>
      </c>
      <c r="O158" s="135" t="str">
        <f>VLOOKUP(E158,[2]Sheet1!$E$2:$N$5262,6,0)</f>
        <v>Accepted</v>
      </c>
      <c r="P158" s="135" t="str">
        <f>VLOOKUP(E158,[2]Sheet1!$E$2:$N$5262,7,0)</f>
        <v>Online Transfer</v>
      </c>
      <c r="Q158" s="135" t="str">
        <f>VLOOKUP(E158,[2]Sheet1!$E$2:$N$5262,8,0)</f>
        <v>Renewal</v>
      </c>
      <c r="R158" s="135" t="s">
        <v>16</v>
      </c>
      <c r="S158" s="135" t="str">
        <f>VLOOKUP(E158,[2]Sheet1!$E$2:$N$5262,10,0)</f>
        <v>-</v>
      </c>
      <c r="T158" s="167">
        <f t="shared" si="5"/>
        <v>0</v>
      </c>
    </row>
    <row r="159" spans="1:20" s="135" customFormat="1" hidden="1">
      <c r="A159" s="72">
        <v>159</v>
      </c>
      <c r="B159" s="72" t="s">
        <v>39</v>
      </c>
      <c r="C159" s="73" t="s">
        <v>11061</v>
      </c>
      <c r="D159" s="74">
        <v>152246</v>
      </c>
      <c r="E159" s="74">
        <v>1052342</v>
      </c>
      <c r="F159" s="73" t="s">
        <v>11062</v>
      </c>
      <c r="G159" s="74">
        <v>14500</v>
      </c>
      <c r="H159" s="73" t="s">
        <v>66</v>
      </c>
      <c r="I159" s="73" t="s">
        <v>168</v>
      </c>
      <c r="J159" s="135" t="s">
        <v>41</v>
      </c>
      <c r="K159" s="135">
        <v>14500</v>
      </c>
      <c r="L159" s="135">
        <f>VLOOKUP(E159,[2]Sheet1!$E$2:$N$5262,3,0)</f>
        <v>14500</v>
      </c>
      <c r="M159" s="168">
        <f>VLOOKUP(E159,[2]Sheet1!$E$2:$N$5262,4,0)</f>
        <v>46052</v>
      </c>
      <c r="N159" s="135" t="str">
        <f>VLOOKUP(E159,[2]Sheet1!$E$2:$N$5262,5,0)</f>
        <v>WASEEM.TARIQ</v>
      </c>
      <c r="O159" s="135" t="str">
        <f>VLOOKUP(E159,[2]Sheet1!$E$2:$N$5262,6,0)</f>
        <v>Accepted</v>
      </c>
      <c r="P159" s="135" t="str">
        <f>VLOOKUP(E159,[2]Sheet1!$E$2:$N$5262,7,0)</f>
        <v>Online Transfer</v>
      </c>
      <c r="Q159" s="135" t="str">
        <f>VLOOKUP(E159,[2]Sheet1!$E$2:$N$5262,8,0)</f>
        <v>Renewal</v>
      </c>
      <c r="R159" s="135" t="s">
        <v>16</v>
      </c>
      <c r="S159" s="135" t="str">
        <f>VLOOKUP(E159,[2]Sheet1!$E$2:$N$5262,10,0)</f>
        <v>-</v>
      </c>
      <c r="T159" s="167">
        <f t="shared" si="5"/>
        <v>0</v>
      </c>
    </row>
    <row r="160" spans="1:20" s="135" customFormat="1" hidden="1">
      <c r="A160" s="73">
        <v>160</v>
      </c>
      <c r="B160" s="72" t="s">
        <v>39</v>
      </c>
      <c r="C160" s="73" t="s">
        <v>11063</v>
      </c>
      <c r="D160" s="73" t="s">
        <v>11064</v>
      </c>
      <c r="E160" s="74">
        <v>10048059</v>
      </c>
      <c r="F160" s="73" t="s">
        <v>11065</v>
      </c>
      <c r="G160" s="74">
        <v>13000</v>
      </c>
      <c r="H160" s="73" t="s">
        <v>66</v>
      </c>
      <c r="I160" s="73" t="s">
        <v>168</v>
      </c>
      <c r="J160" s="135" t="s">
        <v>41</v>
      </c>
      <c r="K160" s="135">
        <v>13000</v>
      </c>
      <c r="L160" s="135">
        <f>VLOOKUP(E160,[2]Sheet1!$E$2:$N$5262,3,0)</f>
        <v>13000</v>
      </c>
      <c r="M160" s="168">
        <f>VLOOKUP(E160,[2]Sheet1!$E$2:$N$5262,4,0)</f>
        <v>46052</v>
      </c>
      <c r="N160" s="135" t="str">
        <f>VLOOKUP(E160,[2]Sheet1!$E$2:$N$5262,5,0)</f>
        <v>WASEEM.TARIQ</v>
      </c>
      <c r="O160" s="135" t="str">
        <f>VLOOKUP(E160,[2]Sheet1!$E$2:$N$5262,6,0)</f>
        <v>Accepted</v>
      </c>
      <c r="P160" s="135" t="str">
        <f>VLOOKUP(E160,[2]Sheet1!$E$2:$N$5262,7,0)</f>
        <v>Online Transfer</v>
      </c>
      <c r="Q160" s="135" t="str">
        <f>VLOOKUP(E160,[2]Sheet1!$E$2:$N$5262,8,0)</f>
        <v>Renewal</v>
      </c>
      <c r="R160" s="135" t="s">
        <v>16</v>
      </c>
      <c r="S160" s="135" t="str">
        <f>VLOOKUP(E160,[2]Sheet1!$E$2:$N$5262,10,0)</f>
        <v>-</v>
      </c>
      <c r="T160" s="167">
        <f t="shared" si="5"/>
        <v>0</v>
      </c>
    </row>
    <row r="161" spans="1:20" s="135" customFormat="1" hidden="1">
      <c r="A161" s="72">
        <v>161</v>
      </c>
      <c r="B161" s="72" t="s">
        <v>39</v>
      </c>
      <c r="C161" s="73" t="s">
        <v>11066</v>
      </c>
      <c r="D161" s="74">
        <v>152190</v>
      </c>
      <c r="E161" s="74">
        <v>10052198</v>
      </c>
      <c r="F161" s="73" t="s">
        <v>621</v>
      </c>
      <c r="G161" s="74">
        <v>13000</v>
      </c>
      <c r="H161" s="73" t="s">
        <v>66</v>
      </c>
      <c r="I161" s="73" t="s">
        <v>168</v>
      </c>
      <c r="J161" s="135" t="s">
        <v>41</v>
      </c>
      <c r="K161" s="135">
        <v>13000</v>
      </c>
      <c r="L161" s="135">
        <f>VLOOKUP(E161,[2]Sheet1!$E$2:$N$5262,3,0)</f>
        <v>13000</v>
      </c>
      <c r="M161" s="168">
        <f>VLOOKUP(E161,[2]Sheet1!$E$2:$N$5262,4,0)</f>
        <v>46052</v>
      </c>
      <c r="N161" s="135" t="str">
        <f>VLOOKUP(E161,[2]Sheet1!$E$2:$N$5262,5,0)</f>
        <v>WASEEM.TARIQ</v>
      </c>
      <c r="O161" s="135" t="str">
        <f>VLOOKUP(E161,[2]Sheet1!$E$2:$N$5262,6,0)</f>
        <v>Accepted</v>
      </c>
      <c r="P161" s="135" t="str">
        <f>VLOOKUP(E161,[2]Sheet1!$E$2:$N$5262,7,0)</f>
        <v>Cash Deposit</v>
      </c>
      <c r="Q161" s="135" t="str">
        <f>VLOOKUP(E161,[2]Sheet1!$E$2:$N$5262,8,0)</f>
        <v>Renewal</v>
      </c>
      <c r="R161" s="135" t="s">
        <v>16</v>
      </c>
      <c r="S161" s="135" t="str">
        <f>VLOOKUP(E161,[2]Sheet1!$E$2:$N$5262,10,0)</f>
        <v>-</v>
      </c>
      <c r="T161" s="167">
        <f t="shared" si="5"/>
        <v>0</v>
      </c>
    </row>
    <row r="162" spans="1:20" s="135" customFormat="1" hidden="1">
      <c r="A162" s="73">
        <v>162</v>
      </c>
      <c r="B162" s="72" t="s">
        <v>39</v>
      </c>
      <c r="C162" s="73" t="s">
        <v>11067</v>
      </c>
      <c r="D162" s="74">
        <v>7536483</v>
      </c>
      <c r="E162" s="74">
        <v>257328</v>
      </c>
      <c r="F162" s="73" t="s">
        <v>11068</v>
      </c>
      <c r="G162" s="74">
        <v>15500</v>
      </c>
      <c r="H162" s="73" t="s">
        <v>66</v>
      </c>
      <c r="I162" s="73" t="s">
        <v>168</v>
      </c>
      <c r="J162" s="135" t="s">
        <v>41</v>
      </c>
      <c r="K162" s="135">
        <v>15500</v>
      </c>
      <c r="L162" s="135">
        <f>VLOOKUP(E162,[2]Sheet1!$E$2:$N$5262,3,0)</f>
        <v>15500</v>
      </c>
      <c r="M162" s="168">
        <f>VLOOKUP(E162,[2]Sheet1!$E$2:$N$5262,4,0)</f>
        <v>46052</v>
      </c>
      <c r="N162" s="135" t="str">
        <f>VLOOKUP(E162,[2]Sheet1!$E$2:$N$5262,5,0)</f>
        <v>WASEEM.TARIQ</v>
      </c>
      <c r="O162" s="135" t="str">
        <f>VLOOKUP(E162,[2]Sheet1!$E$2:$N$5262,6,0)</f>
        <v>Accepted</v>
      </c>
      <c r="P162" s="135" t="str">
        <f>VLOOKUP(E162,[2]Sheet1!$E$2:$N$5262,7,0)</f>
        <v>Online Transfer</v>
      </c>
      <c r="Q162" s="135" t="str">
        <f>VLOOKUP(E162,[2]Sheet1!$E$2:$N$5262,8,0)</f>
        <v>Renewal</v>
      </c>
      <c r="R162" s="135" t="s">
        <v>16</v>
      </c>
      <c r="S162" s="135" t="str">
        <f>VLOOKUP(E162,[2]Sheet1!$E$2:$N$5262,10,0)</f>
        <v>-</v>
      </c>
      <c r="T162" s="167">
        <f t="shared" si="5"/>
        <v>0</v>
      </c>
    </row>
    <row r="163" spans="1:20" s="135" customFormat="1" hidden="1">
      <c r="A163" s="72">
        <v>163</v>
      </c>
      <c r="B163" s="72" t="s">
        <v>39</v>
      </c>
      <c r="C163" s="73" t="s">
        <v>11069</v>
      </c>
      <c r="D163" s="73" t="s">
        <v>11070</v>
      </c>
      <c r="E163" s="73" t="s">
        <v>11071</v>
      </c>
      <c r="F163" s="73" t="s">
        <v>11048</v>
      </c>
      <c r="G163" s="74">
        <v>13500</v>
      </c>
      <c r="H163" s="73" t="s">
        <v>66</v>
      </c>
      <c r="I163" s="73" t="s">
        <v>168</v>
      </c>
      <c r="J163" s="135" t="s">
        <v>41</v>
      </c>
      <c r="K163" s="135">
        <v>13500</v>
      </c>
      <c r="L163" s="135">
        <f>VLOOKUP(E163,[2]Sheet1!$E$2:$N$5262,3,0)</f>
        <v>13500</v>
      </c>
      <c r="M163" s="168">
        <f>VLOOKUP(E163,[2]Sheet1!$E$2:$N$5262,4,0)</f>
        <v>46052</v>
      </c>
      <c r="N163" s="135" t="str">
        <f>VLOOKUP(E163,[2]Sheet1!$E$2:$N$5262,5,0)</f>
        <v>WASEEM.TARIQ</v>
      </c>
      <c r="O163" s="135" t="str">
        <f>VLOOKUP(E163,[2]Sheet1!$E$2:$N$5262,6,0)</f>
        <v>Accepted</v>
      </c>
      <c r="P163" s="135" t="str">
        <f>VLOOKUP(E163,[2]Sheet1!$E$2:$N$5262,7,0)</f>
        <v>Online Transfer</v>
      </c>
      <c r="Q163" s="135" t="str">
        <f>VLOOKUP(E163,[2]Sheet1!$E$2:$N$5262,8,0)</f>
        <v>Renewal</v>
      </c>
      <c r="R163" s="135" t="s">
        <v>16</v>
      </c>
      <c r="S163" s="135" t="str">
        <f>VLOOKUP(E163,[2]Sheet1!$E$2:$N$5262,10,0)</f>
        <v>-</v>
      </c>
      <c r="T163" s="167">
        <f t="shared" si="5"/>
        <v>0</v>
      </c>
    </row>
    <row r="164" spans="1:20" s="135" customFormat="1" hidden="1">
      <c r="A164" s="73">
        <v>164</v>
      </c>
      <c r="B164" s="72" t="s">
        <v>39</v>
      </c>
      <c r="C164" s="73" t="s">
        <v>11072</v>
      </c>
      <c r="D164" s="73" t="s">
        <v>11073</v>
      </c>
      <c r="E164" s="74">
        <v>4199364</v>
      </c>
      <c r="F164" s="73" t="s">
        <v>11074</v>
      </c>
      <c r="G164" s="74">
        <v>10000</v>
      </c>
      <c r="H164" s="73" t="s">
        <v>66</v>
      </c>
      <c r="I164" s="73" t="s">
        <v>168</v>
      </c>
      <c r="J164" s="135" t="s">
        <v>41</v>
      </c>
      <c r="K164" s="135">
        <v>10000</v>
      </c>
      <c r="L164" s="135">
        <f>VLOOKUP(E164,[2]Sheet1!$E$2:$N$5262,3,0)</f>
        <v>10000</v>
      </c>
      <c r="M164" s="168">
        <f>VLOOKUP(E164,[2]Sheet1!$E$2:$N$5262,4,0)</f>
        <v>46052</v>
      </c>
      <c r="N164" s="135" t="str">
        <f>VLOOKUP(E164,[2]Sheet1!$E$2:$N$5262,5,0)</f>
        <v>WASEEM.TARIQ</v>
      </c>
      <c r="O164" s="135" t="str">
        <f>VLOOKUP(E164,[2]Sheet1!$E$2:$N$5262,6,0)</f>
        <v>Accepted</v>
      </c>
      <c r="P164" s="135" t="str">
        <f>VLOOKUP(E164,[2]Sheet1!$E$2:$N$5262,7,0)</f>
        <v>Online Transfer</v>
      </c>
      <c r="Q164" s="135" t="str">
        <f>VLOOKUP(E164,[2]Sheet1!$E$2:$N$5262,8,0)</f>
        <v>Renewal</v>
      </c>
      <c r="R164" s="135" t="s">
        <v>16</v>
      </c>
      <c r="S164" s="135" t="str">
        <f>VLOOKUP(E164,[2]Sheet1!$E$2:$N$5262,10,0)</f>
        <v>-</v>
      </c>
      <c r="T164" s="167">
        <f t="shared" si="5"/>
        <v>0</v>
      </c>
    </row>
    <row r="165" spans="1:20" s="135" customFormat="1" hidden="1">
      <c r="A165" s="72">
        <v>165</v>
      </c>
      <c r="B165" s="72" t="s">
        <v>39</v>
      </c>
      <c r="C165" s="73" t="s">
        <v>11075</v>
      </c>
      <c r="D165" s="73" t="s">
        <v>11076</v>
      </c>
      <c r="E165" s="73" t="s">
        <v>11077</v>
      </c>
      <c r="F165" s="73" t="s">
        <v>11078</v>
      </c>
      <c r="G165" s="74">
        <v>15500</v>
      </c>
      <c r="H165" s="73" t="s">
        <v>66</v>
      </c>
      <c r="I165" s="73" t="s">
        <v>168</v>
      </c>
      <c r="J165" s="135" t="s">
        <v>41</v>
      </c>
      <c r="K165" s="135">
        <v>15500</v>
      </c>
      <c r="L165" s="135">
        <f>VLOOKUP(E165,[2]Sheet1!$E$2:$N$5262,3,0)</f>
        <v>15500</v>
      </c>
      <c r="M165" s="168">
        <f>VLOOKUP(E165,[2]Sheet1!$E$2:$N$5262,4,0)</f>
        <v>46052</v>
      </c>
      <c r="N165" s="135" t="str">
        <f>VLOOKUP(E165,[2]Sheet1!$E$2:$N$5262,5,0)</f>
        <v>WASEEM.TARIQ</v>
      </c>
      <c r="O165" s="135" t="str">
        <f>VLOOKUP(E165,[2]Sheet1!$E$2:$N$5262,6,0)</f>
        <v>Accepted</v>
      </c>
      <c r="P165" s="135" t="str">
        <f>VLOOKUP(E165,[2]Sheet1!$E$2:$N$5262,7,0)</f>
        <v>Online Transfer</v>
      </c>
      <c r="Q165" s="135" t="str">
        <f>VLOOKUP(E165,[2]Sheet1!$E$2:$N$5262,8,0)</f>
        <v>Renewal</v>
      </c>
      <c r="R165" s="135" t="s">
        <v>16</v>
      </c>
      <c r="S165" s="135" t="str">
        <f>VLOOKUP(E165,[2]Sheet1!$E$2:$N$5262,10,0)</f>
        <v>-</v>
      </c>
      <c r="T165" s="167">
        <f t="shared" si="5"/>
        <v>0</v>
      </c>
    </row>
    <row r="166" spans="1:20" s="135" customFormat="1" hidden="1">
      <c r="A166" s="73">
        <v>166</v>
      </c>
      <c r="B166" s="72" t="s">
        <v>39</v>
      </c>
      <c r="C166" s="73" t="s">
        <v>11079</v>
      </c>
      <c r="D166" s="73" t="s">
        <v>11080</v>
      </c>
      <c r="E166" s="73" t="s">
        <v>11081</v>
      </c>
      <c r="F166" s="73" t="s">
        <v>11082</v>
      </c>
      <c r="G166" s="74">
        <v>10000</v>
      </c>
      <c r="H166" s="73" t="s">
        <v>66</v>
      </c>
      <c r="I166" s="73" t="s">
        <v>168</v>
      </c>
      <c r="J166" s="135" t="s">
        <v>41</v>
      </c>
      <c r="K166" s="135">
        <v>10000</v>
      </c>
      <c r="L166" s="135">
        <f>VLOOKUP(E166,[2]Sheet1!$E$2:$N$5262,3,0)</f>
        <v>10000</v>
      </c>
      <c r="M166" s="168">
        <f>VLOOKUP(E166,[2]Sheet1!$E$2:$N$5262,4,0)</f>
        <v>46049</v>
      </c>
      <c r="N166" s="135" t="str">
        <f>VLOOKUP(E166,[2]Sheet1!$E$2:$N$5262,5,0)</f>
        <v>WASEEM.TARIQ</v>
      </c>
      <c r="O166" s="135" t="str">
        <f>VLOOKUP(E166,[2]Sheet1!$E$2:$N$5262,6,0)</f>
        <v>Accepted</v>
      </c>
      <c r="P166" s="135" t="str">
        <f>VLOOKUP(E166,[2]Sheet1!$E$2:$N$5262,7,0)</f>
        <v>Online Transfer</v>
      </c>
      <c r="Q166" s="135" t="str">
        <f>VLOOKUP(E166,[2]Sheet1!$E$2:$N$5262,8,0)</f>
        <v>Renewal</v>
      </c>
      <c r="R166" s="135" t="s">
        <v>16</v>
      </c>
      <c r="S166" s="135" t="str">
        <f>VLOOKUP(E166,[2]Sheet1!$E$2:$N$5262,10,0)</f>
        <v>-</v>
      </c>
      <c r="T166" s="167">
        <f t="shared" si="5"/>
        <v>0</v>
      </c>
    </row>
    <row r="167" spans="1:20" s="135" customFormat="1" hidden="1">
      <c r="A167" s="72">
        <v>167</v>
      </c>
      <c r="B167" s="72" t="s">
        <v>39</v>
      </c>
      <c r="C167" s="73" t="s">
        <v>11083</v>
      </c>
      <c r="D167" s="73" t="s">
        <v>11084</v>
      </c>
      <c r="E167" s="73" t="s">
        <v>11085</v>
      </c>
      <c r="F167" s="73" t="s">
        <v>11086</v>
      </c>
      <c r="G167" s="74">
        <v>12500</v>
      </c>
      <c r="H167" s="73" t="s">
        <v>66</v>
      </c>
      <c r="I167" s="73" t="s">
        <v>168</v>
      </c>
      <c r="J167" s="135" t="s">
        <v>41</v>
      </c>
      <c r="K167" s="135">
        <v>12500</v>
      </c>
      <c r="L167" s="135">
        <f>VLOOKUP(E167,[2]Sheet1!$E$2:$N$5262,3,0)</f>
        <v>12500</v>
      </c>
      <c r="M167" s="168">
        <f>VLOOKUP(E167,[2]Sheet1!$E$2:$N$5262,4,0)</f>
        <v>46052</v>
      </c>
      <c r="N167" s="135" t="str">
        <f>VLOOKUP(E167,[2]Sheet1!$E$2:$N$5262,5,0)</f>
        <v>WASEEM.TARIQ</v>
      </c>
      <c r="O167" s="135" t="str">
        <f>VLOOKUP(E167,[2]Sheet1!$E$2:$N$5262,6,0)</f>
        <v>Accepted</v>
      </c>
      <c r="P167" s="135" t="str">
        <f>VLOOKUP(E167,[2]Sheet1!$E$2:$N$5262,7,0)</f>
        <v>Online Transfer</v>
      </c>
      <c r="Q167" s="135" t="str">
        <f>VLOOKUP(E167,[2]Sheet1!$E$2:$N$5262,8,0)</f>
        <v>Renewal</v>
      </c>
      <c r="R167" s="135" t="s">
        <v>16</v>
      </c>
      <c r="S167" s="135" t="str">
        <f>VLOOKUP(E167,[2]Sheet1!$E$2:$N$5262,10,0)</f>
        <v>-</v>
      </c>
      <c r="T167" s="167">
        <f t="shared" si="5"/>
        <v>0</v>
      </c>
    </row>
    <row r="168" spans="1:20" s="135" customFormat="1" hidden="1">
      <c r="A168" s="73">
        <v>168</v>
      </c>
      <c r="B168" s="72" t="s">
        <v>39</v>
      </c>
      <c r="C168" s="73" t="s">
        <v>11087</v>
      </c>
      <c r="D168" s="73" t="s">
        <v>11088</v>
      </c>
      <c r="E168" s="73" t="s">
        <v>11089</v>
      </c>
      <c r="F168" s="73" t="s">
        <v>10867</v>
      </c>
      <c r="G168" s="74">
        <v>13000</v>
      </c>
      <c r="H168" s="73" t="s">
        <v>66</v>
      </c>
      <c r="I168" s="73" t="s">
        <v>168</v>
      </c>
      <c r="J168" s="135" t="s">
        <v>41</v>
      </c>
      <c r="K168" s="135">
        <v>13000</v>
      </c>
      <c r="L168" s="135">
        <f>VLOOKUP(E168,[2]Sheet1!$E$2:$N$5262,3,0)</f>
        <v>13000</v>
      </c>
      <c r="M168" s="168">
        <f>VLOOKUP(E168,[2]Sheet1!$E$2:$N$5262,4,0)</f>
        <v>46051</v>
      </c>
      <c r="N168" s="135" t="str">
        <f>VLOOKUP(E168,[2]Sheet1!$E$2:$N$5262,5,0)</f>
        <v>WASEEM.TARIQ</v>
      </c>
      <c r="O168" s="135" t="str">
        <f>VLOOKUP(E168,[2]Sheet1!$E$2:$N$5262,6,0)</f>
        <v>Accepted</v>
      </c>
      <c r="P168" s="135" t="str">
        <f>VLOOKUP(E168,[2]Sheet1!$E$2:$N$5262,7,0)</f>
        <v>Online Transfer</v>
      </c>
      <c r="Q168" s="135" t="str">
        <f>VLOOKUP(E168,[2]Sheet1!$E$2:$N$5262,8,0)</f>
        <v>Renewal</v>
      </c>
      <c r="R168" s="135" t="s">
        <v>16</v>
      </c>
      <c r="S168" s="135" t="str">
        <f>VLOOKUP(E168,[2]Sheet1!$E$2:$N$5262,10,0)</f>
        <v>-</v>
      </c>
      <c r="T168" s="167">
        <f t="shared" si="5"/>
        <v>0</v>
      </c>
    </row>
    <row r="169" spans="1:20" s="135" customFormat="1" hidden="1">
      <c r="A169" s="72">
        <v>169</v>
      </c>
      <c r="B169" s="72" t="s">
        <v>39</v>
      </c>
      <c r="C169" s="73" t="s">
        <v>11090</v>
      </c>
      <c r="D169" s="74">
        <v>121751</v>
      </c>
      <c r="E169" s="74">
        <v>1021737</v>
      </c>
      <c r="F169" s="73" t="s">
        <v>11086</v>
      </c>
      <c r="G169" s="74">
        <v>15500</v>
      </c>
      <c r="H169" s="73" t="s">
        <v>66</v>
      </c>
      <c r="I169" s="73" t="s">
        <v>168</v>
      </c>
      <c r="J169" s="135" t="s">
        <v>41</v>
      </c>
      <c r="K169" s="135">
        <v>15500</v>
      </c>
      <c r="L169" s="135">
        <f>VLOOKUP(E169,[2]Sheet1!$E$2:$N$5262,3,0)</f>
        <v>15500</v>
      </c>
      <c r="M169" s="168">
        <f>VLOOKUP(E169,[2]Sheet1!$E$2:$N$5262,4,0)</f>
        <v>46051</v>
      </c>
      <c r="N169" s="135" t="str">
        <f>VLOOKUP(E169,[2]Sheet1!$E$2:$N$5262,5,0)</f>
        <v>WASEEM.TARIQ</v>
      </c>
      <c r="O169" s="135" t="str">
        <f>VLOOKUP(E169,[2]Sheet1!$E$2:$N$5262,6,0)</f>
        <v>Accepted</v>
      </c>
      <c r="P169" s="135" t="str">
        <f>VLOOKUP(E169,[2]Sheet1!$E$2:$N$5262,7,0)</f>
        <v>Online Transfer</v>
      </c>
      <c r="Q169" s="135" t="str">
        <f>VLOOKUP(E169,[2]Sheet1!$E$2:$N$5262,8,0)</f>
        <v>Renewal</v>
      </c>
      <c r="R169" s="135" t="s">
        <v>16</v>
      </c>
      <c r="S169" s="135" t="str">
        <f>VLOOKUP(E169,[2]Sheet1!$E$2:$N$5262,10,0)</f>
        <v>-</v>
      </c>
      <c r="T169" s="167">
        <f t="shared" si="5"/>
        <v>0</v>
      </c>
    </row>
    <row r="170" spans="1:20" hidden="1">
      <c r="A170" s="101">
        <v>170</v>
      </c>
      <c r="B170" s="105" t="s">
        <v>39</v>
      </c>
      <c r="C170" s="101" t="s">
        <v>11035</v>
      </c>
      <c r="D170" s="101" t="s">
        <v>11036</v>
      </c>
      <c r="E170" s="102">
        <v>2165412</v>
      </c>
      <c r="F170" s="101" t="s">
        <v>11037</v>
      </c>
      <c r="G170" s="102">
        <v>11000</v>
      </c>
      <c r="H170" s="101" t="s">
        <v>66</v>
      </c>
      <c r="I170" s="101" t="s">
        <v>168</v>
      </c>
      <c r="J170" s="135" t="s">
        <v>41</v>
      </c>
      <c r="K170" s="135">
        <v>11000</v>
      </c>
      <c r="L170" s="135">
        <f>VLOOKUP(E170,[2]Sheet1!$E$2:$N$5262,3,0)</f>
        <v>11000</v>
      </c>
      <c r="M170" s="168">
        <f>VLOOKUP(E170,[2]Sheet1!$E$2:$N$5262,4,0)</f>
        <v>46051</v>
      </c>
      <c r="N170" s="135" t="str">
        <f>VLOOKUP(E170,[2]Sheet1!$E$2:$N$5262,5,0)</f>
        <v>WASEEM.TARIQ</v>
      </c>
      <c r="O170" s="135" t="str">
        <f>VLOOKUP(E170,[2]Sheet1!$E$2:$N$5262,6,0)</f>
        <v>Accepted</v>
      </c>
      <c r="P170" s="135" t="str">
        <f>VLOOKUP(E170,[2]Sheet1!$E$2:$N$5262,7,0)</f>
        <v>Online Transfer</v>
      </c>
      <c r="Q170" s="135" t="str">
        <f>VLOOKUP(E170,[2]Sheet1!$E$2:$N$5262,8,0)</f>
        <v>Renewal</v>
      </c>
      <c r="R170" s="135" t="s">
        <v>16</v>
      </c>
      <c r="S170" s="135" t="str">
        <f>VLOOKUP(E170,[2]Sheet1!$E$2:$N$5262,10,0)</f>
        <v>-</v>
      </c>
      <c r="T170" s="167">
        <f t="shared" si="5"/>
        <v>0</v>
      </c>
    </row>
    <row r="171" spans="1:20" hidden="1">
      <c r="A171" s="105">
        <v>171</v>
      </c>
      <c r="B171" s="105" t="s">
        <v>39</v>
      </c>
      <c r="C171" s="101" t="s">
        <v>11035</v>
      </c>
      <c r="D171" s="101" t="s">
        <v>11036</v>
      </c>
      <c r="E171" s="102">
        <v>2165412</v>
      </c>
      <c r="F171" s="101" t="s">
        <v>11037</v>
      </c>
      <c r="G171" s="102">
        <v>11000</v>
      </c>
      <c r="H171" s="101" t="s">
        <v>66</v>
      </c>
      <c r="I171" s="101" t="s">
        <v>168</v>
      </c>
      <c r="J171" s="135" t="s">
        <v>41</v>
      </c>
      <c r="K171" s="135">
        <v>11000</v>
      </c>
      <c r="L171" s="135">
        <f>VLOOKUP(E171,[2]Sheet1!$E$2:$N$5262,3,0)</f>
        <v>11000</v>
      </c>
      <c r="M171" s="168">
        <f>VLOOKUP(E171,[2]Sheet1!$E$2:$N$5262,4,0)</f>
        <v>46051</v>
      </c>
      <c r="N171" s="135" t="str">
        <f>VLOOKUP(E171,[2]Sheet1!$E$2:$N$5262,5,0)</f>
        <v>WASEEM.TARIQ</v>
      </c>
      <c r="O171" s="135" t="str">
        <f>VLOOKUP(E171,[2]Sheet1!$E$2:$N$5262,6,0)</f>
        <v>Accepted</v>
      </c>
      <c r="P171" s="135" t="str">
        <f>VLOOKUP(E171,[2]Sheet1!$E$2:$N$5262,7,0)</f>
        <v>Online Transfer</v>
      </c>
      <c r="Q171" s="135" t="str">
        <f>VLOOKUP(E171,[2]Sheet1!$E$2:$N$5262,8,0)</f>
        <v>Renewal</v>
      </c>
      <c r="R171" s="135" t="s">
        <v>16</v>
      </c>
      <c r="S171" s="135" t="str">
        <f>VLOOKUP(E171,[2]Sheet1!$E$2:$N$5262,10,0)</f>
        <v>-</v>
      </c>
      <c r="T171" s="167">
        <f t="shared" si="5"/>
        <v>0</v>
      </c>
    </row>
    <row r="172" spans="1:20" s="135" customFormat="1" hidden="1">
      <c r="A172" s="73">
        <v>172</v>
      </c>
      <c r="B172" s="72" t="s">
        <v>39</v>
      </c>
      <c r="C172" s="73" t="s">
        <v>11091</v>
      </c>
      <c r="D172" s="73" t="s">
        <v>11092</v>
      </c>
      <c r="E172" s="73" t="s">
        <v>11093</v>
      </c>
      <c r="F172" s="73" t="s">
        <v>11094</v>
      </c>
      <c r="G172" s="74">
        <v>13000</v>
      </c>
      <c r="H172" s="73" t="s">
        <v>66</v>
      </c>
      <c r="I172" s="73" t="s">
        <v>168</v>
      </c>
      <c r="J172" s="135" t="s">
        <v>41</v>
      </c>
      <c r="K172" s="135">
        <v>13000</v>
      </c>
      <c r="L172" s="135">
        <f>VLOOKUP(E172,[2]Sheet1!$E$2:$N$5262,3,0)</f>
        <v>13000</v>
      </c>
      <c r="M172" s="168">
        <f>VLOOKUP(E172,[2]Sheet1!$E$2:$N$5262,4,0)</f>
        <v>46051</v>
      </c>
      <c r="N172" s="135" t="str">
        <f>VLOOKUP(E172,[2]Sheet1!$E$2:$N$5262,5,0)</f>
        <v>WASEEM.TARIQ</v>
      </c>
      <c r="O172" s="135" t="str">
        <f>VLOOKUP(E172,[2]Sheet1!$E$2:$N$5262,6,0)</f>
        <v>Accepted</v>
      </c>
      <c r="P172" s="135" t="str">
        <f>VLOOKUP(E172,[2]Sheet1!$E$2:$N$5262,7,0)</f>
        <v>Online Transfer</v>
      </c>
      <c r="Q172" s="135" t="str">
        <f>VLOOKUP(E172,[2]Sheet1!$E$2:$N$5262,8,0)</f>
        <v>Renewal</v>
      </c>
      <c r="R172" s="135" t="s">
        <v>16</v>
      </c>
      <c r="S172" s="135" t="str">
        <f>VLOOKUP(E172,[2]Sheet1!$E$2:$N$5262,10,0)</f>
        <v>-</v>
      </c>
      <c r="T172" s="167">
        <f t="shared" si="5"/>
        <v>0</v>
      </c>
    </row>
    <row r="173" spans="1:20" s="135" customFormat="1" hidden="1">
      <c r="A173" s="72">
        <v>173</v>
      </c>
      <c r="B173" s="72" t="s">
        <v>39</v>
      </c>
      <c r="C173" s="73" t="s">
        <v>11095</v>
      </c>
      <c r="D173" s="73" t="s">
        <v>11096</v>
      </c>
      <c r="E173" s="74">
        <v>1093353</v>
      </c>
      <c r="F173" s="73" t="s">
        <v>11097</v>
      </c>
      <c r="G173" s="74">
        <v>15500</v>
      </c>
      <c r="H173" s="73" t="s">
        <v>66</v>
      </c>
      <c r="I173" s="73" t="s">
        <v>168</v>
      </c>
      <c r="J173" s="135" t="s">
        <v>41</v>
      </c>
      <c r="K173" s="135">
        <v>15500</v>
      </c>
      <c r="L173" s="135">
        <f>VLOOKUP(E173,[2]Sheet1!$E$2:$N$5262,3,0)</f>
        <v>15500</v>
      </c>
      <c r="M173" s="168">
        <f>VLOOKUP(E173,[2]Sheet1!$E$2:$N$5262,4,0)</f>
        <v>46051</v>
      </c>
      <c r="N173" s="135" t="str">
        <f>VLOOKUP(E173,[2]Sheet1!$E$2:$N$5262,5,0)</f>
        <v>WASEEM.TARIQ</v>
      </c>
      <c r="O173" s="135" t="str">
        <f>VLOOKUP(E173,[2]Sheet1!$E$2:$N$5262,6,0)</f>
        <v>Accepted</v>
      </c>
      <c r="P173" s="135" t="str">
        <f>VLOOKUP(E173,[2]Sheet1!$E$2:$N$5262,7,0)</f>
        <v>Online Transfer</v>
      </c>
      <c r="Q173" s="135" t="str">
        <f>VLOOKUP(E173,[2]Sheet1!$E$2:$N$5262,8,0)</f>
        <v>Renewal</v>
      </c>
      <c r="R173" s="135" t="s">
        <v>16</v>
      </c>
      <c r="S173" s="135" t="str">
        <f>VLOOKUP(E173,[2]Sheet1!$E$2:$N$5262,10,0)</f>
        <v>-</v>
      </c>
      <c r="T173" s="167">
        <f t="shared" si="5"/>
        <v>0</v>
      </c>
    </row>
    <row r="174" spans="1:20" s="135" customFormat="1">
      <c r="A174" s="73">
        <v>174</v>
      </c>
      <c r="B174" s="72" t="s">
        <v>39</v>
      </c>
      <c r="C174" s="73" t="s">
        <v>11098</v>
      </c>
      <c r="D174" s="73" t="s">
        <v>11099</v>
      </c>
      <c r="E174" s="73" t="s">
        <v>11100</v>
      </c>
      <c r="F174" s="73" t="s">
        <v>10659</v>
      </c>
      <c r="G174" s="74">
        <v>14000</v>
      </c>
      <c r="H174" s="73" t="s">
        <v>66</v>
      </c>
      <c r="I174" s="73" t="s">
        <v>168</v>
      </c>
      <c r="J174" s="135" t="s">
        <v>41</v>
      </c>
      <c r="K174" s="135">
        <v>14000</v>
      </c>
      <c r="L174" s="135">
        <f>VLOOKUP(E174,[2]Sheet1!$E$2:$N$5262,3,0)</f>
        <v>14000</v>
      </c>
      <c r="M174" s="168">
        <f>VLOOKUP(E174,[2]Sheet1!$E$2:$N$5262,4,0)</f>
        <v>46049</v>
      </c>
      <c r="N174" s="135" t="str">
        <f>VLOOKUP(E174,[2]Sheet1!$E$2:$N$5262,5,0)</f>
        <v>WASEEM.TARIQ</v>
      </c>
      <c r="O174" s="135" t="str">
        <f>VLOOKUP(E174,[2]Sheet1!$E$2:$N$5262,6,0)</f>
        <v>Accepted</v>
      </c>
      <c r="P174" s="135" t="str">
        <f>VLOOKUP(E174,[2]Sheet1!$E$2:$N$5262,7,0)</f>
        <v>Online Transfer</v>
      </c>
      <c r="Q174" s="135" t="str">
        <f>VLOOKUP(E174,[2]Sheet1!$E$2:$N$5262,8,0)</f>
        <v>Conversion</v>
      </c>
      <c r="R174" s="135" t="s">
        <v>16</v>
      </c>
      <c r="S174" s="135" t="str">
        <f>VLOOKUP(E174,[2]Sheet1!$E$2:$N$5262,10,0)</f>
        <v>-</v>
      </c>
      <c r="T174" s="167">
        <f t="shared" si="5"/>
        <v>0</v>
      </c>
    </row>
    <row r="175" spans="1:20" s="135" customFormat="1" hidden="1">
      <c r="A175" s="72">
        <v>175</v>
      </c>
      <c r="B175" s="72" t="s">
        <v>39</v>
      </c>
      <c r="C175" s="73" t="s">
        <v>11101</v>
      </c>
      <c r="D175" s="73" t="s">
        <v>11102</v>
      </c>
      <c r="E175" s="73" t="s">
        <v>11103</v>
      </c>
      <c r="F175" s="73" t="s">
        <v>11104</v>
      </c>
      <c r="G175" s="74">
        <v>15500</v>
      </c>
      <c r="H175" s="73" t="s">
        <v>66</v>
      </c>
      <c r="I175" s="73" t="s">
        <v>168</v>
      </c>
      <c r="J175" s="135" t="s">
        <v>41</v>
      </c>
      <c r="K175" s="135">
        <v>15500</v>
      </c>
      <c r="L175" s="135">
        <f>VLOOKUP(E175,[2]Sheet1!$E$2:$N$5262,3,0)</f>
        <v>15500</v>
      </c>
      <c r="M175" s="168">
        <f>VLOOKUP(E175,[2]Sheet1!$E$2:$N$5262,4,0)</f>
        <v>46050</v>
      </c>
      <c r="N175" s="135" t="str">
        <f>VLOOKUP(E175,[2]Sheet1!$E$2:$N$5262,5,0)</f>
        <v>WASEEM.TARIQ</v>
      </c>
      <c r="O175" s="135" t="str">
        <f>VLOOKUP(E175,[2]Sheet1!$E$2:$N$5262,6,0)</f>
        <v>Accepted</v>
      </c>
      <c r="P175" s="135" t="str">
        <f>VLOOKUP(E175,[2]Sheet1!$E$2:$N$5262,7,0)</f>
        <v>Online Transfer</v>
      </c>
      <c r="Q175" s="135" t="str">
        <f>VLOOKUP(E175,[2]Sheet1!$E$2:$N$5262,8,0)</f>
        <v>Renewal</v>
      </c>
      <c r="R175" s="135" t="s">
        <v>16</v>
      </c>
      <c r="S175" s="135" t="str">
        <f>VLOOKUP(E175,[2]Sheet1!$E$2:$N$5262,10,0)</f>
        <v>-</v>
      </c>
      <c r="T175" s="167">
        <f t="shared" si="5"/>
        <v>0</v>
      </c>
    </row>
    <row r="176" spans="1:20" s="135" customFormat="1" hidden="1">
      <c r="A176" s="73">
        <v>176</v>
      </c>
      <c r="B176" s="72" t="s">
        <v>39</v>
      </c>
      <c r="C176" s="73" t="s">
        <v>11105</v>
      </c>
      <c r="D176" s="74">
        <v>210090</v>
      </c>
      <c r="E176" s="74">
        <v>10109971</v>
      </c>
      <c r="F176" s="73" t="s">
        <v>11106</v>
      </c>
      <c r="G176" s="74">
        <v>14000</v>
      </c>
      <c r="H176" s="73" t="s">
        <v>66</v>
      </c>
      <c r="I176" s="73" t="s">
        <v>168</v>
      </c>
      <c r="J176" s="135" t="s">
        <v>41</v>
      </c>
      <c r="K176" s="135">
        <v>14000</v>
      </c>
      <c r="L176" s="135">
        <f>VLOOKUP(E176,[2]Sheet1!$E$2:$N$5262,3,0)</f>
        <v>14000</v>
      </c>
      <c r="M176" s="168">
        <f>VLOOKUP(E176,[2]Sheet1!$E$2:$N$5262,4,0)</f>
        <v>46051</v>
      </c>
      <c r="N176" s="135" t="str">
        <f>VLOOKUP(E176,[2]Sheet1!$E$2:$N$5262,5,0)</f>
        <v>WASEEM.TARIQ</v>
      </c>
      <c r="O176" s="135" t="str">
        <f>VLOOKUP(E176,[2]Sheet1!$E$2:$N$5262,6,0)</f>
        <v>Accepted</v>
      </c>
      <c r="P176" s="135" t="str">
        <f>VLOOKUP(E176,[2]Sheet1!$E$2:$N$5262,7,0)</f>
        <v>Cash Deposit</v>
      </c>
      <c r="Q176" s="135" t="str">
        <f>VLOOKUP(E176,[2]Sheet1!$E$2:$N$5262,8,0)</f>
        <v>Renewal</v>
      </c>
      <c r="R176" s="135" t="s">
        <v>16</v>
      </c>
      <c r="S176" s="135" t="str">
        <f>VLOOKUP(E176,[2]Sheet1!$E$2:$N$5262,10,0)</f>
        <v>-</v>
      </c>
      <c r="T176" s="167">
        <f t="shared" si="5"/>
        <v>0</v>
      </c>
    </row>
    <row r="177" spans="1:20" s="135" customFormat="1" hidden="1">
      <c r="A177" s="72">
        <v>177</v>
      </c>
      <c r="B177" s="72" t="s">
        <v>39</v>
      </c>
      <c r="C177" s="73" t="s">
        <v>11107</v>
      </c>
      <c r="D177" s="74">
        <v>3512928</v>
      </c>
      <c r="E177" s="73" t="s">
        <v>11108</v>
      </c>
      <c r="F177" s="73" t="s">
        <v>11109</v>
      </c>
      <c r="G177" s="74">
        <v>13500</v>
      </c>
      <c r="H177" s="73" t="s">
        <v>66</v>
      </c>
      <c r="I177" s="73" t="s">
        <v>168</v>
      </c>
      <c r="J177" s="135" t="s">
        <v>41</v>
      </c>
      <c r="K177" s="135">
        <v>13500</v>
      </c>
      <c r="L177" s="135">
        <f>VLOOKUP(E177,[2]Sheet1!$E$2:$N$5262,3,0)</f>
        <v>13500</v>
      </c>
      <c r="M177" s="168">
        <f>VLOOKUP(E177,[2]Sheet1!$E$2:$N$5262,4,0)</f>
        <v>46050</v>
      </c>
      <c r="N177" s="135" t="str">
        <f>VLOOKUP(E177,[2]Sheet1!$E$2:$N$5262,5,0)</f>
        <v>WASEEM.TARIQ</v>
      </c>
      <c r="O177" s="135" t="str">
        <f>VLOOKUP(E177,[2]Sheet1!$E$2:$N$5262,6,0)</f>
        <v>Accepted</v>
      </c>
      <c r="P177" s="135" t="str">
        <f>VLOOKUP(E177,[2]Sheet1!$E$2:$N$5262,7,0)</f>
        <v>Online Transfer</v>
      </c>
      <c r="Q177" s="135" t="str">
        <f>VLOOKUP(E177,[2]Sheet1!$E$2:$N$5262,8,0)</f>
        <v>Renewal</v>
      </c>
      <c r="R177" s="135" t="s">
        <v>16</v>
      </c>
      <c r="S177" s="135" t="str">
        <f>VLOOKUP(E177,[2]Sheet1!$E$2:$N$5262,10,0)</f>
        <v>-</v>
      </c>
      <c r="T177" s="167">
        <f t="shared" si="5"/>
        <v>0</v>
      </c>
    </row>
    <row r="178" spans="1:20" s="135" customFormat="1" hidden="1">
      <c r="A178" s="73">
        <v>178</v>
      </c>
      <c r="B178" s="72" t="s">
        <v>39</v>
      </c>
      <c r="C178" s="73" t="s">
        <v>11110</v>
      </c>
      <c r="D178" s="73" t="s">
        <v>11111</v>
      </c>
      <c r="E178" s="73" t="s">
        <v>11112</v>
      </c>
      <c r="F178" s="73" t="s">
        <v>11113</v>
      </c>
      <c r="G178" s="74">
        <v>10000</v>
      </c>
      <c r="H178" s="73" t="s">
        <v>66</v>
      </c>
      <c r="I178" s="73" t="s">
        <v>168</v>
      </c>
      <c r="J178" s="135" t="s">
        <v>41</v>
      </c>
      <c r="K178" s="135">
        <v>10000</v>
      </c>
      <c r="L178" s="135">
        <f>VLOOKUP(E178,[2]Sheet1!$E$2:$N$5262,3,0)</f>
        <v>10000</v>
      </c>
      <c r="M178" s="168">
        <f>VLOOKUP(E178,[2]Sheet1!$E$2:$N$5262,4,0)</f>
        <v>46050</v>
      </c>
      <c r="N178" s="135" t="str">
        <f>VLOOKUP(E178,[2]Sheet1!$E$2:$N$5262,5,0)</f>
        <v>WASEEM.TARIQ</v>
      </c>
      <c r="O178" s="135" t="str">
        <f>VLOOKUP(E178,[2]Sheet1!$E$2:$N$5262,6,0)</f>
        <v>Accepted</v>
      </c>
      <c r="P178" s="135" t="str">
        <f>VLOOKUP(E178,[2]Sheet1!$E$2:$N$5262,7,0)</f>
        <v>Online Transfer</v>
      </c>
      <c r="Q178" s="135" t="str">
        <f>VLOOKUP(E178,[2]Sheet1!$E$2:$N$5262,8,0)</f>
        <v>Renewal</v>
      </c>
      <c r="R178" s="135" t="s">
        <v>16</v>
      </c>
      <c r="S178" s="135" t="str">
        <f>VLOOKUP(E178,[2]Sheet1!$E$2:$N$5262,10,0)</f>
        <v>-</v>
      </c>
      <c r="T178" s="167">
        <f t="shared" si="5"/>
        <v>0</v>
      </c>
    </row>
    <row r="179" spans="1:20" s="135" customFormat="1" hidden="1">
      <c r="A179" s="72">
        <v>179</v>
      </c>
      <c r="B179" s="72" t="s">
        <v>39</v>
      </c>
      <c r="C179" s="73" t="s">
        <v>11114</v>
      </c>
      <c r="D179" s="73" t="s">
        <v>11115</v>
      </c>
      <c r="E179" s="73" t="s">
        <v>11116</v>
      </c>
      <c r="F179" s="73" t="s">
        <v>11117</v>
      </c>
      <c r="G179" s="74">
        <v>13000</v>
      </c>
      <c r="H179" s="73" t="s">
        <v>66</v>
      </c>
      <c r="I179" s="73" t="s">
        <v>168</v>
      </c>
      <c r="J179" s="135" t="s">
        <v>41</v>
      </c>
      <c r="K179" s="135">
        <v>13000</v>
      </c>
      <c r="L179" s="135">
        <f>VLOOKUP(E179,[2]Sheet1!$E$2:$N$5262,3,0)</f>
        <v>13000</v>
      </c>
      <c r="M179" s="168">
        <f>VLOOKUP(E179,[2]Sheet1!$E$2:$N$5262,4,0)</f>
        <v>46050</v>
      </c>
      <c r="N179" s="135" t="str">
        <f>VLOOKUP(E179,[2]Sheet1!$E$2:$N$5262,5,0)</f>
        <v>WASEEM.TARIQ</v>
      </c>
      <c r="O179" s="135" t="str">
        <f>VLOOKUP(E179,[2]Sheet1!$E$2:$N$5262,6,0)</f>
        <v>Accepted</v>
      </c>
      <c r="P179" s="135" t="str">
        <f>VLOOKUP(E179,[2]Sheet1!$E$2:$N$5262,7,0)</f>
        <v>Online Transfer</v>
      </c>
      <c r="Q179" s="135" t="str">
        <f>VLOOKUP(E179,[2]Sheet1!$E$2:$N$5262,8,0)</f>
        <v>Renewal</v>
      </c>
      <c r="R179" s="135" t="s">
        <v>16</v>
      </c>
      <c r="S179" s="135" t="str">
        <f>VLOOKUP(E179,[2]Sheet1!$E$2:$N$5262,10,0)</f>
        <v>-</v>
      </c>
      <c r="T179" s="167">
        <f t="shared" si="5"/>
        <v>0</v>
      </c>
    </row>
    <row r="180" spans="1:20" s="135" customFormat="1" hidden="1">
      <c r="A180" s="73">
        <v>180</v>
      </c>
      <c r="B180" s="72" t="s">
        <v>39</v>
      </c>
      <c r="C180" s="73" t="s">
        <v>11118</v>
      </c>
      <c r="D180" s="74">
        <v>176057</v>
      </c>
      <c r="E180" s="74">
        <v>10076068</v>
      </c>
      <c r="F180" s="73" t="s">
        <v>11119</v>
      </c>
      <c r="G180" s="74">
        <v>7000</v>
      </c>
      <c r="H180" s="73" t="s">
        <v>66</v>
      </c>
      <c r="I180" s="73" t="s">
        <v>168</v>
      </c>
      <c r="J180" s="135" t="s">
        <v>41</v>
      </c>
      <c r="K180" s="135">
        <v>7000</v>
      </c>
      <c r="L180" s="135">
        <f>VLOOKUP(E180,[2]Sheet1!$E$2:$N$5262,3,0)</f>
        <v>7000</v>
      </c>
      <c r="M180" s="168">
        <f>VLOOKUP(E180,[2]Sheet1!$E$2:$N$5262,4,0)</f>
        <v>46050</v>
      </c>
      <c r="N180" s="135" t="str">
        <f>VLOOKUP(E180,[2]Sheet1!$E$2:$N$5262,5,0)</f>
        <v>WASEEM.TARIQ</v>
      </c>
      <c r="O180" s="135" t="str">
        <f>VLOOKUP(E180,[2]Sheet1!$E$2:$N$5262,6,0)</f>
        <v>Accepted</v>
      </c>
      <c r="P180" s="135" t="str">
        <f>VLOOKUP(E180,[2]Sheet1!$E$2:$N$5262,7,0)</f>
        <v>Online Transfer</v>
      </c>
      <c r="Q180" s="135" t="str">
        <f>VLOOKUP(E180,[2]Sheet1!$E$2:$N$5262,8,0)</f>
        <v>Renewal</v>
      </c>
      <c r="R180" s="135" t="s">
        <v>16</v>
      </c>
      <c r="S180" s="135" t="str">
        <f>VLOOKUP(E180,[2]Sheet1!$E$2:$N$5262,10,0)</f>
        <v>-</v>
      </c>
      <c r="T180" s="167">
        <f t="shared" si="5"/>
        <v>0</v>
      </c>
    </row>
    <row r="181" spans="1:20" s="135" customFormat="1" hidden="1">
      <c r="A181" s="72">
        <v>181</v>
      </c>
      <c r="B181" s="72" t="s">
        <v>39</v>
      </c>
      <c r="C181" s="73" t="s">
        <v>11120</v>
      </c>
      <c r="D181" s="73" t="s">
        <v>11121</v>
      </c>
      <c r="E181" s="73" t="s">
        <v>11122</v>
      </c>
      <c r="F181" s="73" t="s">
        <v>11123</v>
      </c>
      <c r="G181" s="74">
        <v>14000</v>
      </c>
      <c r="H181" s="73" t="s">
        <v>66</v>
      </c>
      <c r="I181" s="73" t="s">
        <v>168</v>
      </c>
      <c r="J181" s="135" t="s">
        <v>41</v>
      </c>
      <c r="K181" s="135">
        <v>14000</v>
      </c>
      <c r="L181" s="135">
        <f>VLOOKUP(E181,[2]Sheet1!$E$2:$N$5262,3,0)</f>
        <v>14000</v>
      </c>
      <c r="M181" s="168">
        <f>VLOOKUP(E181,[2]Sheet1!$E$2:$N$5262,4,0)</f>
        <v>46050</v>
      </c>
      <c r="N181" s="135" t="str">
        <f>VLOOKUP(E181,[2]Sheet1!$E$2:$N$5262,5,0)</f>
        <v>WASEEM.TARIQ</v>
      </c>
      <c r="O181" s="135" t="str">
        <f>VLOOKUP(E181,[2]Sheet1!$E$2:$N$5262,6,0)</f>
        <v>Accepted</v>
      </c>
      <c r="P181" s="135" t="str">
        <f>VLOOKUP(E181,[2]Sheet1!$E$2:$N$5262,7,0)</f>
        <v>Online Transfer</v>
      </c>
      <c r="Q181" s="135" t="str">
        <f>VLOOKUP(E181,[2]Sheet1!$E$2:$N$5262,8,0)</f>
        <v>Renewal</v>
      </c>
      <c r="R181" s="135" t="s">
        <v>16</v>
      </c>
      <c r="S181" s="135" t="str">
        <f>VLOOKUP(E181,[2]Sheet1!$E$2:$N$5262,10,0)</f>
        <v>-</v>
      </c>
      <c r="T181" s="167">
        <f t="shared" si="5"/>
        <v>0</v>
      </c>
    </row>
    <row r="182" spans="1:20" s="135" customFormat="1" hidden="1">
      <c r="A182" s="73">
        <v>182</v>
      </c>
      <c r="B182" s="72" t="s">
        <v>39</v>
      </c>
      <c r="C182" s="73" t="s">
        <v>11124</v>
      </c>
      <c r="D182" s="73" t="s">
        <v>11125</v>
      </c>
      <c r="E182" s="73" t="s">
        <v>11126</v>
      </c>
      <c r="F182" s="73" t="s">
        <v>11127</v>
      </c>
      <c r="G182" s="74">
        <v>15500</v>
      </c>
      <c r="H182" s="73" t="s">
        <v>66</v>
      </c>
      <c r="I182" s="73" t="s">
        <v>168</v>
      </c>
      <c r="J182" s="135" t="s">
        <v>41</v>
      </c>
      <c r="K182" s="135">
        <v>15500</v>
      </c>
      <c r="L182" s="135">
        <f>VLOOKUP(E182,[2]Sheet1!$E$2:$N$5262,3,0)</f>
        <v>15500</v>
      </c>
      <c r="M182" s="168">
        <f>VLOOKUP(E182,[2]Sheet1!$E$2:$N$5262,4,0)</f>
        <v>46050</v>
      </c>
      <c r="N182" s="135" t="str">
        <f>VLOOKUP(E182,[2]Sheet1!$E$2:$N$5262,5,0)</f>
        <v>WASEEM.TARIQ</v>
      </c>
      <c r="O182" s="135" t="str">
        <f>VLOOKUP(E182,[2]Sheet1!$E$2:$N$5262,6,0)</f>
        <v>Accepted</v>
      </c>
      <c r="P182" s="135" t="str">
        <f>VLOOKUP(E182,[2]Sheet1!$E$2:$N$5262,7,0)</f>
        <v>Online Transfer</v>
      </c>
      <c r="Q182" s="135" t="str">
        <f>VLOOKUP(E182,[2]Sheet1!$E$2:$N$5262,8,0)</f>
        <v>Renewal</v>
      </c>
      <c r="R182" s="135" t="s">
        <v>16</v>
      </c>
      <c r="S182" s="135" t="str">
        <f>VLOOKUP(E182,[2]Sheet1!$E$2:$N$5262,10,0)</f>
        <v>-</v>
      </c>
      <c r="T182" s="167">
        <f t="shared" si="5"/>
        <v>0</v>
      </c>
    </row>
    <row r="183" spans="1:20" s="135" customFormat="1" hidden="1">
      <c r="A183" s="72">
        <v>183</v>
      </c>
      <c r="B183" s="72" t="s">
        <v>39</v>
      </c>
      <c r="C183" s="73" t="s">
        <v>11128</v>
      </c>
      <c r="D183" s="74">
        <v>523803</v>
      </c>
      <c r="E183" s="74">
        <v>4149777</v>
      </c>
      <c r="F183" s="73" t="s">
        <v>11129</v>
      </c>
      <c r="G183" s="74">
        <v>10000</v>
      </c>
      <c r="H183" s="73" t="s">
        <v>66</v>
      </c>
      <c r="I183" s="73" t="s">
        <v>168</v>
      </c>
      <c r="J183" s="135" t="s">
        <v>41</v>
      </c>
      <c r="K183" s="135">
        <v>10000</v>
      </c>
      <c r="L183" s="135">
        <f>VLOOKUP(E183,[2]Sheet1!$E$2:$N$5262,3,0)</f>
        <v>10000</v>
      </c>
      <c r="M183" s="168">
        <f>VLOOKUP(E183,[2]Sheet1!$E$2:$N$5262,4,0)</f>
        <v>46050</v>
      </c>
      <c r="N183" s="135" t="str">
        <f>VLOOKUP(E183,[2]Sheet1!$E$2:$N$5262,5,0)</f>
        <v>WASEEM.TARIQ</v>
      </c>
      <c r="O183" s="135" t="str">
        <f>VLOOKUP(E183,[2]Sheet1!$E$2:$N$5262,6,0)</f>
        <v>Accepted</v>
      </c>
      <c r="P183" s="135" t="str">
        <f>VLOOKUP(E183,[2]Sheet1!$E$2:$N$5262,7,0)</f>
        <v>Online Transfer</v>
      </c>
      <c r="Q183" s="135" t="str">
        <f>VLOOKUP(E183,[2]Sheet1!$E$2:$N$5262,8,0)</f>
        <v>Renewal</v>
      </c>
      <c r="R183" s="135" t="s">
        <v>16</v>
      </c>
      <c r="S183" s="135" t="str">
        <f>VLOOKUP(E183,[2]Sheet1!$E$2:$N$5262,10,0)</f>
        <v>-</v>
      </c>
      <c r="T183" s="167">
        <f t="shared" si="5"/>
        <v>0</v>
      </c>
    </row>
    <row r="184" spans="1:20" s="135" customFormat="1" hidden="1">
      <c r="A184" s="73">
        <v>184</v>
      </c>
      <c r="B184" s="72" t="s">
        <v>39</v>
      </c>
      <c r="C184" s="73" t="s">
        <v>11130</v>
      </c>
      <c r="D184" s="74">
        <v>344167</v>
      </c>
      <c r="E184" s="74">
        <v>509129</v>
      </c>
      <c r="F184" s="73" t="s">
        <v>11131</v>
      </c>
      <c r="G184" s="74">
        <v>13000</v>
      </c>
      <c r="H184" s="73" t="s">
        <v>66</v>
      </c>
      <c r="I184" s="73" t="s">
        <v>168</v>
      </c>
      <c r="J184" s="135" t="s">
        <v>41</v>
      </c>
      <c r="K184" s="135">
        <v>13000</v>
      </c>
      <c r="L184" s="135">
        <f>VLOOKUP(E184,[2]Sheet1!$E$2:$N$5262,3,0)</f>
        <v>13000</v>
      </c>
      <c r="M184" s="168">
        <f>VLOOKUP(E184,[2]Sheet1!$E$2:$N$5262,4,0)</f>
        <v>46051</v>
      </c>
      <c r="N184" s="135" t="str">
        <f>VLOOKUP(E184,[2]Sheet1!$E$2:$N$5262,5,0)</f>
        <v>WASEEM.TARIQ</v>
      </c>
      <c r="O184" s="135" t="str">
        <f>VLOOKUP(E184,[2]Sheet1!$E$2:$N$5262,6,0)</f>
        <v>Accepted</v>
      </c>
      <c r="P184" s="135" t="str">
        <f>VLOOKUP(E184,[2]Sheet1!$E$2:$N$5262,7,0)</f>
        <v>Cheque</v>
      </c>
      <c r="Q184" s="135" t="str">
        <f>VLOOKUP(E184,[2]Sheet1!$E$2:$N$5262,8,0)</f>
        <v>Renewal</v>
      </c>
      <c r="R184" s="135" t="s">
        <v>16</v>
      </c>
      <c r="S184" s="135" t="str">
        <f>VLOOKUP(E184,[2]Sheet1!$E$2:$N$5262,10,0)</f>
        <v>-</v>
      </c>
      <c r="T184" s="167">
        <f t="shared" si="5"/>
        <v>0</v>
      </c>
    </row>
    <row r="185" spans="1:20" s="135" customFormat="1" hidden="1">
      <c r="A185" s="72">
        <v>185</v>
      </c>
      <c r="B185" s="72" t="s">
        <v>39</v>
      </c>
      <c r="C185" s="73" t="s">
        <v>11132</v>
      </c>
      <c r="D185" s="73" t="s">
        <v>11133</v>
      </c>
      <c r="E185" s="74">
        <v>4202011</v>
      </c>
      <c r="F185" s="73" t="s">
        <v>11134</v>
      </c>
      <c r="G185" s="74">
        <v>13000</v>
      </c>
      <c r="H185" s="73" t="s">
        <v>66</v>
      </c>
      <c r="I185" s="73" t="s">
        <v>168</v>
      </c>
      <c r="J185" s="135" t="s">
        <v>41</v>
      </c>
      <c r="K185" s="135">
        <v>13000</v>
      </c>
      <c r="L185" s="135">
        <f>VLOOKUP(E185,[2]Sheet1!$E$2:$N$5262,3,0)</f>
        <v>13000</v>
      </c>
      <c r="M185" s="168">
        <f>VLOOKUP(E185,[2]Sheet1!$E$2:$N$5262,4,0)</f>
        <v>46050</v>
      </c>
      <c r="N185" s="135" t="str">
        <f>VLOOKUP(E185,[2]Sheet1!$E$2:$N$5262,5,0)</f>
        <v>WASEEM.TARIQ</v>
      </c>
      <c r="O185" s="135" t="str">
        <f>VLOOKUP(E185,[2]Sheet1!$E$2:$N$5262,6,0)</f>
        <v>Accepted</v>
      </c>
      <c r="P185" s="135" t="str">
        <f>VLOOKUP(E185,[2]Sheet1!$E$2:$N$5262,7,0)</f>
        <v>Online Transfer</v>
      </c>
      <c r="Q185" s="135" t="str">
        <f>VLOOKUP(E185,[2]Sheet1!$E$2:$N$5262,8,0)</f>
        <v>Renewal</v>
      </c>
      <c r="R185" s="135" t="s">
        <v>16</v>
      </c>
      <c r="S185" s="135" t="str">
        <f>VLOOKUP(E185,[2]Sheet1!$E$2:$N$5262,10,0)</f>
        <v>-</v>
      </c>
      <c r="T185" s="167">
        <f t="shared" si="5"/>
        <v>0</v>
      </c>
    </row>
    <row r="186" spans="1:20" s="135" customFormat="1" hidden="1">
      <c r="A186" s="73">
        <v>186</v>
      </c>
      <c r="B186" s="72" t="s">
        <v>39</v>
      </c>
      <c r="C186" s="73" t="s">
        <v>11135</v>
      </c>
      <c r="D186" s="73" t="s">
        <v>11136</v>
      </c>
      <c r="E186" s="73" t="s">
        <v>11137</v>
      </c>
      <c r="F186" s="73" t="s">
        <v>11138</v>
      </c>
      <c r="G186" s="74">
        <v>15500</v>
      </c>
      <c r="H186" s="73" t="s">
        <v>66</v>
      </c>
      <c r="I186" s="73" t="s">
        <v>168</v>
      </c>
      <c r="J186" s="135" t="s">
        <v>41</v>
      </c>
      <c r="K186" s="135">
        <v>15500</v>
      </c>
      <c r="L186" s="135">
        <f>VLOOKUP(E186,[2]Sheet1!$E$2:$N$5262,3,0)</f>
        <v>15500</v>
      </c>
      <c r="M186" s="168">
        <f>VLOOKUP(E186,[2]Sheet1!$E$2:$N$5262,4,0)</f>
        <v>46025</v>
      </c>
      <c r="N186" s="135" t="str">
        <f>VLOOKUP(E186,[2]Sheet1!$E$2:$N$5262,5,0)</f>
        <v>WASEEM.TARIQ</v>
      </c>
      <c r="O186" s="135" t="str">
        <f>VLOOKUP(E186,[2]Sheet1!$E$2:$N$5262,6,0)</f>
        <v>Accepted</v>
      </c>
      <c r="P186" s="135" t="str">
        <f>VLOOKUP(E186,[2]Sheet1!$E$2:$N$5262,7,0)</f>
        <v>Cash Deposit</v>
      </c>
      <c r="Q186" s="135" t="str">
        <f>VLOOKUP(E186,[2]Sheet1!$E$2:$N$5262,8,0)</f>
        <v>Renewal</v>
      </c>
      <c r="R186" s="135" t="s">
        <v>16</v>
      </c>
      <c r="S186" s="135" t="str">
        <f>VLOOKUP(E186,[2]Sheet1!$E$2:$N$5262,10,0)</f>
        <v>-</v>
      </c>
      <c r="T186" s="167">
        <f t="shared" si="5"/>
        <v>0</v>
      </c>
    </row>
    <row r="187" spans="1:20" s="135" customFormat="1">
      <c r="A187" s="72">
        <v>187</v>
      </c>
      <c r="B187" s="72" t="s">
        <v>39</v>
      </c>
      <c r="C187" s="73" t="s">
        <v>11139</v>
      </c>
      <c r="D187" s="74">
        <v>226896</v>
      </c>
      <c r="E187" s="74">
        <v>1126927</v>
      </c>
      <c r="F187" s="73" t="s">
        <v>11140</v>
      </c>
      <c r="G187" s="74">
        <v>14000</v>
      </c>
      <c r="H187" s="73" t="s">
        <v>66</v>
      </c>
      <c r="I187" s="73" t="s">
        <v>168</v>
      </c>
      <c r="J187" s="135" t="s">
        <v>41</v>
      </c>
      <c r="K187" s="135">
        <v>14000</v>
      </c>
      <c r="L187" s="135">
        <f>VLOOKUP(E187,[2]Sheet1!$E$2:$N$5262,3,0)</f>
        <v>14000</v>
      </c>
      <c r="M187" s="168">
        <f>VLOOKUP(E187,[2]Sheet1!$E$2:$N$5262,4,0)</f>
        <v>46049</v>
      </c>
      <c r="N187" s="135" t="str">
        <f>VLOOKUP(E187,[2]Sheet1!$E$2:$N$5262,5,0)</f>
        <v>WASEEM.TARIQ</v>
      </c>
      <c r="O187" s="135" t="str">
        <f>VLOOKUP(E187,[2]Sheet1!$E$2:$N$5262,6,0)</f>
        <v>Accepted</v>
      </c>
      <c r="P187" s="135" t="str">
        <f>VLOOKUP(E187,[2]Sheet1!$E$2:$N$5262,7,0)</f>
        <v>Online Transfer</v>
      </c>
      <c r="Q187" s="135" t="str">
        <f>VLOOKUP(E187,[2]Sheet1!$E$2:$N$5262,8,0)</f>
        <v>Conversion</v>
      </c>
      <c r="R187" s="135" t="s">
        <v>16</v>
      </c>
      <c r="S187" s="135" t="str">
        <f>VLOOKUP(E187,[2]Sheet1!$E$2:$N$5262,10,0)</f>
        <v>-</v>
      </c>
      <c r="T187" s="167">
        <f t="shared" si="5"/>
        <v>0</v>
      </c>
    </row>
    <row r="188" spans="1:20" s="135" customFormat="1" hidden="1">
      <c r="A188" s="73">
        <v>188</v>
      </c>
      <c r="B188" s="72" t="s">
        <v>39</v>
      </c>
      <c r="C188" s="73" t="s">
        <v>11141</v>
      </c>
      <c r="D188" s="74">
        <v>979797774</v>
      </c>
      <c r="E188" s="73" t="s">
        <v>11142</v>
      </c>
      <c r="F188" s="73" t="s">
        <v>11143</v>
      </c>
      <c r="G188" s="74">
        <v>15500</v>
      </c>
      <c r="H188" s="73" t="s">
        <v>66</v>
      </c>
      <c r="I188" s="73" t="s">
        <v>168</v>
      </c>
      <c r="J188" s="135" t="s">
        <v>41</v>
      </c>
      <c r="K188" s="135">
        <v>15500</v>
      </c>
      <c r="L188" s="135">
        <f>VLOOKUP(E188,[2]Sheet1!$E$2:$N$5262,3,0)</f>
        <v>15500</v>
      </c>
      <c r="M188" s="168">
        <f>VLOOKUP(E188,[2]Sheet1!$E$2:$N$5262,4,0)</f>
        <v>46049</v>
      </c>
      <c r="N188" s="135" t="str">
        <f>VLOOKUP(E188,[2]Sheet1!$E$2:$N$5262,5,0)</f>
        <v>WASEEM.TARIQ</v>
      </c>
      <c r="O188" s="135" t="str">
        <f>VLOOKUP(E188,[2]Sheet1!$E$2:$N$5262,6,0)</f>
        <v>Accepted</v>
      </c>
      <c r="P188" s="135" t="str">
        <f>VLOOKUP(E188,[2]Sheet1!$E$2:$N$5262,7,0)</f>
        <v>Online Transfer</v>
      </c>
      <c r="Q188" s="135" t="str">
        <f>VLOOKUP(E188,[2]Sheet1!$E$2:$N$5262,8,0)</f>
        <v>Renewal</v>
      </c>
      <c r="R188" s="135" t="s">
        <v>16</v>
      </c>
      <c r="S188" s="135" t="str">
        <f>VLOOKUP(E188,[2]Sheet1!$E$2:$N$5262,10,0)</f>
        <v>-</v>
      </c>
      <c r="T188" s="167">
        <f t="shared" si="5"/>
        <v>0</v>
      </c>
    </row>
    <row r="189" spans="1:20" s="135" customFormat="1" hidden="1">
      <c r="A189" s="72">
        <v>189</v>
      </c>
      <c r="B189" s="72" t="s">
        <v>39</v>
      </c>
      <c r="C189" s="73" t="s">
        <v>11144</v>
      </c>
      <c r="D189" s="74">
        <v>141857</v>
      </c>
      <c r="E189" s="74">
        <v>10041865</v>
      </c>
      <c r="F189" s="73" t="s">
        <v>10636</v>
      </c>
      <c r="G189" s="74">
        <v>13500</v>
      </c>
      <c r="H189" s="73" t="s">
        <v>66</v>
      </c>
      <c r="I189" s="73" t="s">
        <v>168</v>
      </c>
      <c r="J189" s="135" t="s">
        <v>41</v>
      </c>
      <c r="K189" s="135">
        <v>13500</v>
      </c>
      <c r="L189" s="135">
        <f>VLOOKUP(E189,[2]Sheet1!$E$2:$N$5262,3,0)</f>
        <v>13500</v>
      </c>
      <c r="M189" s="168">
        <f>VLOOKUP(E189,[2]Sheet1!$E$2:$N$5262,4,0)</f>
        <v>46049</v>
      </c>
      <c r="N189" s="135" t="str">
        <f>VLOOKUP(E189,[2]Sheet1!$E$2:$N$5262,5,0)</f>
        <v>WASEEM.TARIQ</v>
      </c>
      <c r="O189" s="135" t="str">
        <f>VLOOKUP(E189,[2]Sheet1!$E$2:$N$5262,6,0)</f>
        <v>Accepted</v>
      </c>
      <c r="P189" s="135" t="str">
        <f>VLOOKUP(E189,[2]Sheet1!$E$2:$N$5262,7,0)</f>
        <v>Online Transfer</v>
      </c>
      <c r="Q189" s="135" t="str">
        <f>VLOOKUP(E189,[2]Sheet1!$E$2:$N$5262,8,0)</f>
        <v>Renewal</v>
      </c>
      <c r="R189" s="135" t="s">
        <v>16</v>
      </c>
      <c r="S189" s="135" t="str">
        <f>VLOOKUP(E189,[2]Sheet1!$E$2:$N$5262,10,0)</f>
        <v>-</v>
      </c>
      <c r="T189" s="167">
        <f t="shared" si="5"/>
        <v>0</v>
      </c>
    </row>
    <row r="190" spans="1:20" s="135" customFormat="1" hidden="1">
      <c r="A190" s="73">
        <v>190</v>
      </c>
      <c r="B190" s="72" t="s">
        <v>39</v>
      </c>
      <c r="C190" s="73" t="s">
        <v>11145</v>
      </c>
      <c r="D190" s="74">
        <v>2954204</v>
      </c>
      <c r="E190" s="73" t="s">
        <v>11146</v>
      </c>
      <c r="F190" s="73" t="s">
        <v>11147</v>
      </c>
      <c r="G190" s="74">
        <v>13000</v>
      </c>
      <c r="H190" s="73" t="s">
        <v>66</v>
      </c>
      <c r="I190" s="73" t="s">
        <v>168</v>
      </c>
      <c r="J190" s="135" t="s">
        <v>41</v>
      </c>
      <c r="K190" s="135">
        <v>13000</v>
      </c>
      <c r="L190" s="135">
        <f>VLOOKUP(E190,[2]Sheet1!$E$2:$N$5262,3,0)</f>
        <v>13000</v>
      </c>
      <c r="M190" s="168">
        <f>VLOOKUP(E190,[2]Sheet1!$E$2:$N$5262,4,0)</f>
        <v>46048</v>
      </c>
      <c r="N190" s="135" t="str">
        <f>VLOOKUP(E190,[2]Sheet1!$E$2:$N$5262,5,0)</f>
        <v>WASEEM.TARIQ</v>
      </c>
      <c r="O190" s="135" t="str">
        <f>VLOOKUP(E190,[2]Sheet1!$E$2:$N$5262,6,0)</f>
        <v>Accepted</v>
      </c>
      <c r="P190" s="135" t="str">
        <f>VLOOKUP(E190,[2]Sheet1!$E$2:$N$5262,7,0)</f>
        <v>Online Transfer</v>
      </c>
      <c r="Q190" s="135" t="str">
        <f>VLOOKUP(E190,[2]Sheet1!$E$2:$N$5262,8,0)</f>
        <v>Renewal</v>
      </c>
      <c r="R190" s="135" t="s">
        <v>16</v>
      </c>
      <c r="S190" s="135" t="str">
        <f>VLOOKUP(E190,[2]Sheet1!$E$2:$N$5262,10,0)</f>
        <v>-</v>
      </c>
      <c r="T190" s="167">
        <f t="shared" si="5"/>
        <v>0</v>
      </c>
    </row>
    <row r="191" spans="1:20" s="135" customFormat="1" hidden="1">
      <c r="A191" s="72">
        <v>191</v>
      </c>
      <c r="B191" s="72" t="s">
        <v>39</v>
      </c>
      <c r="C191" s="73" t="s">
        <v>11148</v>
      </c>
      <c r="D191" s="73" t="s">
        <v>11149</v>
      </c>
      <c r="E191" s="73" t="s">
        <v>11150</v>
      </c>
      <c r="F191" s="73" t="s">
        <v>11151</v>
      </c>
      <c r="G191" s="74">
        <v>10000</v>
      </c>
      <c r="H191" s="73" t="s">
        <v>66</v>
      </c>
      <c r="I191" s="73" t="s">
        <v>168</v>
      </c>
      <c r="J191" s="135" t="s">
        <v>41</v>
      </c>
      <c r="K191" s="135">
        <v>10000</v>
      </c>
      <c r="L191" s="135">
        <f>VLOOKUP(E191,[2]Sheet1!$E$2:$N$5262,3,0)</f>
        <v>10000</v>
      </c>
      <c r="M191" s="168">
        <f>VLOOKUP(E191,[2]Sheet1!$E$2:$N$5262,4,0)</f>
        <v>46048</v>
      </c>
      <c r="N191" s="135" t="str">
        <f>VLOOKUP(E191,[2]Sheet1!$E$2:$N$5262,5,0)</f>
        <v>WASEEM.TARIQ</v>
      </c>
      <c r="O191" s="135" t="str">
        <f>VLOOKUP(E191,[2]Sheet1!$E$2:$N$5262,6,0)</f>
        <v>Accepted</v>
      </c>
      <c r="P191" s="135" t="str">
        <f>VLOOKUP(E191,[2]Sheet1!$E$2:$N$5262,7,0)</f>
        <v>Online Transfer</v>
      </c>
      <c r="Q191" s="135" t="str">
        <f>VLOOKUP(E191,[2]Sheet1!$E$2:$N$5262,8,0)</f>
        <v>Renewal</v>
      </c>
      <c r="R191" s="135" t="s">
        <v>16</v>
      </c>
      <c r="S191" s="135" t="str">
        <f>VLOOKUP(E191,[2]Sheet1!$E$2:$N$5262,10,0)</f>
        <v>-</v>
      </c>
      <c r="T191" s="167">
        <f t="shared" si="5"/>
        <v>0</v>
      </c>
    </row>
    <row r="192" spans="1:20" s="135" customFormat="1" hidden="1">
      <c r="A192" s="73">
        <v>192</v>
      </c>
      <c r="B192" s="72" t="s">
        <v>39</v>
      </c>
      <c r="C192" s="73" t="s">
        <v>11152</v>
      </c>
      <c r="D192" s="74">
        <v>4800778</v>
      </c>
      <c r="E192" s="73" t="s">
        <v>11153</v>
      </c>
      <c r="F192" s="73" t="s">
        <v>145</v>
      </c>
      <c r="G192" s="74">
        <v>12500</v>
      </c>
      <c r="H192" s="73" t="s">
        <v>66</v>
      </c>
      <c r="I192" s="73" t="s">
        <v>168</v>
      </c>
      <c r="J192" s="135" t="s">
        <v>41</v>
      </c>
      <c r="K192" s="135">
        <v>12500</v>
      </c>
      <c r="L192" s="135">
        <f>VLOOKUP(E192,[2]Sheet1!$E$2:$N$5262,3,0)</f>
        <v>12500</v>
      </c>
      <c r="M192" s="168">
        <f>VLOOKUP(E192,[2]Sheet1!$E$2:$N$5262,4,0)</f>
        <v>46048</v>
      </c>
      <c r="N192" s="135" t="str">
        <f>VLOOKUP(E192,[2]Sheet1!$E$2:$N$5262,5,0)</f>
        <v>WASEEM.TARIQ</v>
      </c>
      <c r="O192" s="135" t="str">
        <f>VLOOKUP(E192,[2]Sheet1!$E$2:$N$5262,6,0)</f>
        <v>Accepted</v>
      </c>
      <c r="P192" s="135" t="str">
        <f>VLOOKUP(E192,[2]Sheet1!$E$2:$N$5262,7,0)</f>
        <v>Cash Deposit</v>
      </c>
      <c r="Q192" s="135" t="str">
        <f>VLOOKUP(E192,[2]Sheet1!$E$2:$N$5262,8,0)</f>
        <v>Renewal</v>
      </c>
      <c r="R192" s="135" t="s">
        <v>16</v>
      </c>
      <c r="S192" s="135" t="str">
        <f>VLOOKUP(E192,[2]Sheet1!$E$2:$N$5262,10,0)</f>
        <v>-</v>
      </c>
      <c r="T192" s="167">
        <f t="shared" si="5"/>
        <v>0</v>
      </c>
    </row>
    <row r="193" spans="1:20" s="135" customFormat="1" hidden="1">
      <c r="A193" s="72">
        <v>193</v>
      </c>
      <c r="B193" s="72" t="s">
        <v>39</v>
      </c>
      <c r="C193" s="73" t="s">
        <v>11154</v>
      </c>
      <c r="D193" s="73" t="s">
        <v>11155</v>
      </c>
      <c r="E193" s="73" t="s">
        <v>11156</v>
      </c>
      <c r="F193" s="73" t="s">
        <v>11157</v>
      </c>
      <c r="G193" s="74">
        <v>13000</v>
      </c>
      <c r="H193" s="73" t="s">
        <v>66</v>
      </c>
      <c r="I193" s="73" t="s">
        <v>168</v>
      </c>
      <c r="J193" s="135" t="s">
        <v>41</v>
      </c>
      <c r="K193" s="135">
        <v>13000</v>
      </c>
      <c r="L193" s="135">
        <f>VLOOKUP(E193,[2]Sheet1!$E$2:$N$5262,3,0)</f>
        <v>13000</v>
      </c>
      <c r="M193" s="168">
        <f>VLOOKUP(E193,[2]Sheet1!$E$2:$N$5262,4,0)</f>
        <v>46050</v>
      </c>
      <c r="N193" s="135" t="str">
        <f>VLOOKUP(E193,[2]Sheet1!$E$2:$N$5262,5,0)</f>
        <v>WASEEM.TARIQ</v>
      </c>
      <c r="O193" s="135" t="str">
        <f>VLOOKUP(E193,[2]Sheet1!$E$2:$N$5262,6,0)</f>
        <v>Accepted</v>
      </c>
      <c r="P193" s="135" t="str">
        <f>VLOOKUP(E193,[2]Sheet1!$E$2:$N$5262,7,0)</f>
        <v>Cheque Deposit</v>
      </c>
      <c r="Q193" s="135" t="str">
        <f>VLOOKUP(E193,[2]Sheet1!$E$2:$N$5262,8,0)</f>
        <v>Renewal</v>
      </c>
      <c r="R193" s="135" t="s">
        <v>16</v>
      </c>
      <c r="S193" s="135" t="str">
        <f>VLOOKUP(E193,[2]Sheet1!$E$2:$N$5262,10,0)</f>
        <v>-</v>
      </c>
      <c r="T193" s="167">
        <f t="shared" si="5"/>
        <v>0</v>
      </c>
    </row>
    <row r="194" spans="1:20" s="135" customFormat="1" hidden="1">
      <c r="A194" s="73">
        <v>194</v>
      </c>
      <c r="B194" s="72" t="s">
        <v>39</v>
      </c>
      <c r="C194" s="73" t="s">
        <v>11158</v>
      </c>
      <c r="D194" s="73" t="s">
        <v>11159</v>
      </c>
      <c r="E194" s="73" t="s">
        <v>11160</v>
      </c>
      <c r="F194" s="73" t="s">
        <v>609</v>
      </c>
      <c r="G194" s="74">
        <v>15500</v>
      </c>
      <c r="H194" s="73" t="s">
        <v>66</v>
      </c>
      <c r="I194" s="73" t="s">
        <v>168</v>
      </c>
      <c r="J194" s="135" t="s">
        <v>41</v>
      </c>
      <c r="K194" s="135">
        <v>15500</v>
      </c>
      <c r="L194" s="135">
        <f>VLOOKUP(E194,[2]Sheet1!$E$2:$N$5262,3,0)</f>
        <v>15500</v>
      </c>
      <c r="M194" s="168">
        <f>VLOOKUP(E194,[2]Sheet1!$E$2:$N$5262,4,0)</f>
        <v>46048</v>
      </c>
      <c r="N194" s="135" t="str">
        <f>VLOOKUP(E194,[2]Sheet1!$E$2:$N$5262,5,0)</f>
        <v>WASEEM.TARIQ</v>
      </c>
      <c r="O194" s="135" t="str">
        <f>VLOOKUP(E194,[2]Sheet1!$E$2:$N$5262,6,0)</f>
        <v>Accepted</v>
      </c>
      <c r="P194" s="135" t="str">
        <f>VLOOKUP(E194,[2]Sheet1!$E$2:$N$5262,7,0)</f>
        <v>Online Transfer</v>
      </c>
      <c r="Q194" s="135" t="str">
        <f>VLOOKUP(E194,[2]Sheet1!$E$2:$N$5262,8,0)</f>
        <v>Renewal</v>
      </c>
      <c r="R194" s="135" t="s">
        <v>16</v>
      </c>
      <c r="S194" s="135" t="str">
        <f>VLOOKUP(E194,[2]Sheet1!$E$2:$N$5262,10,0)</f>
        <v>-</v>
      </c>
      <c r="T194" s="167">
        <f t="shared" si="5"/>
        <v>0</v>
      </c>
    </row>
    <row r="195" spans="1:20" s="135" customFormat="1" hidden="1">
      <c r="A195" s="72">
        <v>195</v>
      </c>
      <c r="B195" s="72" t="s">
        <v>39</v>
      </c>
      <c r="C195" s="73" t="s">
        <v>11161</v>
      </c>
      <c r="D195" s="73" t="s">
        <v>11162</v>
      </c>
      <c r="E195" s="74">
        <v>7008019</v>
      </c>
      <c r="F195" s="73" t="s">
        <v>145</v>
      </c>
      <c r="G195" s="74">
        <v>13000</v>
      </c>
      <c r="H195" s="73" t="s">
        <v>66</v>
      </c>
      <c r="I195" s="73" t="s">
        <v>168</v>
      </c>
      <c r="J195" s="135" t="s">
        <v>41</v>
      </c>
      <c r="K195" s="135">
        <v>13000</v>
      </c>
      <c r="L195" s="135">
        <f>VLOOKUP(E195,[2]Sheet1!$E$2:$N$5262,3,0)</f>
        <v>13000</v>
      </c>
      <c r="M195" s="168">
        <f>VLOOKUP(E195,[2]Sheet1!$E$2:$N$5262,4,0)</f>
        <v>46048</v>
      </c>
      <c r="N195" s="135" t="str">
        <f>VLOOKUP(E195,[2]Sheet1!$E$2:$N$5262,5,0)</f>
        <v>WASEEM.TARIQ</v>
      </c>
      <c r="O195" s="135" t="str">
        <f>VLOOKUP(E195,[2]Sheet1!$E$2:$N$5262,6,0)</f>
        <v>Accepted</v>
      </c>
      <c r="P195" s="135" t="str">
        <f>VLOOKUP(E195,[2]Sheet1!$E$2:$N$5262,7,0)</f>
        <v>Online Transfer</v>
      </c>
      <c r="Q195" s="135" t="str">
        <f>VLOOKUP(E195,[2]Sheet1!$E$2:$N$5262,8,0)</f>
        <v>Renewal</v>
      </c>
      <c r="R195" s="135" t="s">
        <v>16</v>
      </c>
      <c r="S195" s="135" t="str">
        <f>VLOOKUP(E195,[2]Sheet1!$E$2:$N$5262,10,0)</f>
        <v>-</v>
      </c>
      <c r="T195" s="167">
        <f t="shared" si="5"/>
        <v>0</v>
      </c>
    </row>
    <row r="196" spans="1:20" s="135" customFormat="1" hidden="1">
      <c r="A196" s="73">
        <v>196</v>
      </c>
      <c r="B196" s="72" t="s">
        <v>39</v>
      </c>
      <c r="C196" s="73" t="s">
        <v>11163</v>
      </c>
      <c r="D196" s="74">
        <v>284485</v>
      </c>
      <c r="E196" s="74">
        <v>1185222</v>
      </c>
      <c r="F196" s="73" t="s">
        <v>11164</v>
      </c>
      <c r="G196" s="74">
        <v>15500</v>
      </c>
      <c r="H196" s="73" t="s">
        <v>66</v>
      </c>
      <c r="I196" s="73" t="s">
        <v>168</v>
      </c>
      <c r="J196" s="135" t="s">
        <v>41</v>
      </c>
      <c r="K196" s="135">
        <v>15500</v>
      </c>
      <c r="L196" s="135">
        <f>VLOOKUP(E196,[2]Sheet1!$E$2:$N$5262,3,0)</f>
        <v>15500</v>
      </c>
      <c r="M196" s="168">
        <f>VLOOKUP(E196,[2]Sheet1!$E$2:$N$5262,4,0)</f>
        <v>46048</v>
      </c>
      <c r="N196" s="135" t="str">
        <f>VLOOKUP(E196,[2]Sheet1!$E$2:$N$5262,5,0)</f>
        <v>WASEEM.TARIQ</v>
      </c>
      <c r="O196" s="135" t="str">
        <f>VLOOKUP(E196,[2]Sheet1!$E$2:$N$5262,6,0)</f>
        <v>Accepted</v>
      </c>
      <c r="P196" s="135" t="str">
        <f>VLOOKUP(E196,[2]Sheet1!$E$2:$N$5262,7,0)</f>
        <v>Online Transfer</v>
      </c>
      <c r="Q196" s="135" t="str">
        <f>VLOOKUP(E196,[2]Sheet1!$E$2:$N$5262,8,0)</f>
        <v>Renewal</v>
      </c>
      <c r="R196" s="135" t="s">
        <v>16</v>
      </c>
      <c r="S196" s="135" t="str">
        <f>VLOOKUP(E196,[2]Sheet1!$E$2:$N$5262,10,0)</f>
        <v>-</v>
      </c>
      <c r="T196" s="167">
        <f t="shared" si="5"/>
        <v>0</v>
      </c>
    </row>
    <row r="197" spans="1:20" s="135" customFormat="1" hidden="1">
      <c r="A197" s="72">
        <v>197</v>
      </c>
      <c r="B197" s="72" t="s">
        <v>39</v>
      </c>
      <c r="C197" s="73" t="s">
        <v>11165</v>
      </c>
      <c r="D197" s="73" t="s">
        <v>11166</v>
      </c>
      <c r="E197" s="73" t="s">
        <v>11167</v>
      </c>
      <c r="F197" s="73" t="s">
        <v>11168</v>
      </c>
      <c r="G197" s="74">
        <v>11000</v>
      </c>
      <c r="H197" s="73" t="s">
        <v>66</v>
      </c>
      <c r="I197" s="73" t="s">
        <v>168</v>
      </c>
      <c r="J197" s="135" t="s">
        <v>41</v>
      </c>
      <c r="K197" s="135">
        <v>11000</v>
      </c>
      <c r="L197" s="135">
        <f>VLOOKUP(E197,[2]Sheet1!$E$2:$N$5262,3,0)</f>
        <v>11000</v>
      </c>
      <c r="M197" s="168">
        <f>VLOOKUP(E197,[2]Sheet1!$E$2:$N$5262,4,0)</f>
        <v>46045</v>
      </c>
      <c r="N197" s="135" t="str">
        <f>VLOOKUP(E197,[2]Sheet1!$E$2:$N$5262,5,0)</f>
        <v>WASEEM.TARIQ</v>
      </c>
      <c r="O197" s="135" t="str">
        <f>VLOOKUP(E197,[2]Sheet1!$E$2:$N$5262,6,0)</f>
        <v>Accepted</v>
      </c>
      <c r="P197" s="135" t="str">
        <f>VLOOKUP(E197,[2]Sheet1!$E$2:$N$5262,7,0)</f>
        <v>Online Transfer</v>
      </c>
      <c r="Q197" s="135" t="str">
        <f>VLOOKUP(E197,[2]Sheet1!$E$2:$N$5262,8,0)</f>
        <v>Renewal</v>
      </c>
      <c r="R197" s="135" t="s">
        <v>16</v>
      </c>
      <c r="S197" s="135" t="str">
        <f>VLOOKUP(E197,[2]Sheet1!$E$2:$N$5262,10,0)</f>
        <v>-</v>
      </c>
      <c r="T197" s="167">
        <f t="shared" si="5"/>
        <v>0</v>
      </c>
    </row>
    <row r="198" spans="1:20" s="135" customFormat="1" hidden="1">
      <c r="A198" s="73">
        <v>198</v>
      </c>
      <c r="B198" s="72" t="s">
        <v>39</v>
      </c>
      <c r="C198" s="73" t="s">
        <v>11169</v>
      </c>
      <c r="D198" s="73" t="s">
        <v>11170</v>
      </c>
      <c r="E198" s="73" t="s">
        <v>11171</v>
      </c>
      <c r="F198" s="73" t="s">
        <v>579</v>
      </c>
      <c r="G198" s="74">
        <v>15500</v>
      </c>
      <c r="H198" s="73" t="s">
        <v>66</v>
      </c>
      <c r="I198" s="73" t="s">
        <v>168</v>
      </c>
      <c r="J198" s="135" t="s">
        <v>41</v>
      </c>
      <c r="K198" s="135">
        <v>15500</v>
      </c>
      <c r="L198" s="135">
        <f>VLOOKUP(E198,[2]Sheet1!$E$2:$N$5262,3,0)</f>
        <v>15500</v>
      </c>
      <c r="M198" s="168">
        <f>VLOOKUP(E198,[2]Sheet1!$E$2:$N$5262,4,0)</f>
        <v>46048</v>
      </c>
      <c r="N198" s="135" t="str">
        <f>VLOOKUP(E198,[2]Sheet1!$E$2:$N$5262,5,0)</f>
        <v>WASEEM.TARIQ</v>
      </c>
      <c r="O198" s="135" t="str">
        <f>VLOOKUP(E198,[2]Sheet1!$E$2:$N$5262,6,0)</f>
        <v>Accepted</v>
      </c>
      <c r="P198" s="135" t="str">
        <f>VLOOKUP(E198,[2]Sheet1!$E$2:$N$5262,7,0)</f>
        <v>Online Transfer</v>
      </c>
      <c r="Q198" s="135" t="str">
        <f>VLOOKUP(E198,[2]Sheet1!$E$2:$N$5262,8,0)</f>
        <v>Renewal</v>
      </c>
      <c r="R198" s="135" t="s">
        <v>16</v>
      </c>
      <c r="S198" s="135" t="str">
        <f>VLOOKUP(E198,[2]Sheet1!$E$2:$N$5262,10,0)</f>
        <v>-</v>
      </c>
      <c r="T198" s="167">
        <f t="shared" si="5"/>
        <v>0</v>
      </c>
    </row>
    <row r="199" spans="1:20" s="135" customFormat="1" hidden="1">
      <c r="A199" s="72">
        <v>199</v>
      </c>
      <c r="B199" s="72" t="s">
        <v>39</v>
      </c>
      <c r="C199" s="73" t="s">
        <v>11172</v>
      </c>
      <c r="D199" s="74">
        <v>1670004</v>
      </c>
      <c r="E199" s="74">
        <v>10066983</v>
      </c>
      <c r="F199" s="73" t="s">
        <v>11173</v>
      </c>
      <c r="G199" s="74">
        <v>15500</v>
      </c>
      <c r="H199" s="73" t="s">
        <v>66</v>
      </c>
      <c r="I199" s="73" t="s">
        <v>168</v>
      </c>
      <c r="J199" s="135" t="s">
        <v>41</v>
      </c>
      <c r="K199" s="135">
        <v>15500</v>
      </c>
      <c r="L199" s="135">
        <f>VLOOKUP(E199,[2]Sheet1!$E$2:$N$5262,3,0)</f>
        <v>15500</v>
      </c>
      <c r="M199" s="168">
        <f>VLOOKUP(E199,[2]Sheet1!$E$2:$N$5262,4,0)</f>
        <v>46046</v>
      </c>
      <c r="N199" s="135" t="str">
        <f>VLOOKUP(E199,[2]Sheet1!$E$2:$N$5262,5,0)</f>
        <v>WASEEM.TARIQ</v>
      </c>
      <c r="O199" s="135" t="str">
        <f>VLOOKUP(E199,[2]Sheet1!$E$2:$N$5262,6,0)</f>
        <v>Accepted</v>
      </c>
      <c r="P199" s="135" t="str">
        <f>VLOOKUP(E199,[2]Sheet1!$E$2:$N$5262,7,0)</f>
        <v>Online Transfer</v>
      </c>
      <c r="Q199" s="135" t="str">
        <f>VLOOKUP(E199,[2]Sheet1!$E$2:$N$5262,8,0)</f>
        <v>Renewal</v>
      </c>
      <c r="R199" s="135" t="s">
        <v>16</v>
      </c>
      <c r="S199" s="135" t="str">
        <f>VLOOKUP(E199,[2]Sheet1!$E$2:$N$5262,10,0)</f>
        <v>-</v>
      </c>
      <c r="T199" s="167">
        <f t="shared" si="5"/>
        <v>0</v>
      </c>
    </row>
    <row r="200" spans="1:20" s="135" customFormat="1" hidden="1">
      <c r="A200" s="73">
        <v>200</v>
      </c>
      <c r="B200" s="72" t="s">
        <v>39</v>
      </c>
      <c r="C200" s="73" t="s">
        <v>11174</v>
      </c>
      <c r="D200" s="74">
        <v>7852669</v>
      </c>
      <c r="E200" s="74">
        <v>6491326</v>
      </c>
      <c r="F200" s="73" t="s">
        <v>11175</v>
      </c>
      <c r="G200" s="74">
        <v>15500</v>
      </c>
      <c r="H200" s="73" t="s">
        <v>66</v>
      </c>
      <c r="I200" s="73" t="s">
        <v>168</v>
      </c>
      <c r="J200" s="135" t="s">
        <v>41</v>
      </c>
      <c r="K200" s="135">
        <v>15500</v>
      </c>
      <c r="L200" s="135">
        <f>VLOOKUP(E200,[2]Sheet1!$E$2:$N$5262,3,0)</f>
        <v>15500</v>
      </c>
      <c r="M200" s="168">
        <f>VLOOKUP(E200,[2]Sheet1!$E$2:$N$5262,4,0)</f>
        <v>46045</v>
      </c>
      <c r="N200" s="135" t="str">
        <f>VLOOKUP(E200,[2]Sheet1!$E$2:$N$5262,5,0)</f>
        <v>WASEEM.TARIQ</v>
      </c>
      <c r="O200" s="135" t="str">
        <f>VLOOKUP(E200,[2]Sheet1!$E$2:$N$5262,6,0)</f>
        <v>Accepted</v>
      </c>
      <c r="P200" s="135" t="str">
        <f>VLOOKUP(E200,[2]Sheet1!$E$2:$N$5262,7,0)</f>
        <v>Online Transfer</v>
      </c>
      <c r="Q200" s="135" t="str">
        <f>VLOOKUP(E200,[2]Sheet1!$E$2:$N$5262,8,0)</f>
        <v>Renewal</v>
      </c>
      <c r="R200" s="135" t="s">
        <v>16</v>
      </c>
      <c r="S200" s="135" t="str">
        <f>VLOOKUP(E200,[2]Sheet1!$E$2:$N$5262,10,0)</f>
        <v>-</v>
      </c>
      <c r="T200" s="167">
        <f t="shared" si="5"/>
        <v>0</v>
      </c>
    </row>
    <row r="201" spans="1:20" s="135" customFormat="1" hidden="1">
      <c r="A201" s="72">
        <v>201</v>
      </c>
      <c r="B201" s="72" t="s">
        <v>39</v>
      </c>
      <c r="C201" s="73" t="s">
        <v>11176</v>
      </c>
      <c r="D201" s="73" t="s">
        <v>11177</v>
      </c>
      <c r="E201" s="74">
        <v>9511385</v>
      </c>
      <c r="F201" s="73" t="s">
        <v>11178</v>
      </c>
      <c r="G201" s="74">
        <v>15500</v>
      </c>
      <c r="H201" s="73" t="s">
        <v>66</v>
      </c>
      <c r="I201" s="73" t="s">
        <v>168</v>
      </c>
      <c r="J201" s="135" t="s">
        <v>41</v>
      </c>
      <c r="K201" s="135">
        <v>15500</v>
      </c>
      <c r="L201" s="135">
        <f>VLOOKUP(E201,[2]Sheet1!$E$2:$N$5262,3,0)</f>
        <v>15500</v>
      </c>
      <c r="M201" s="168">
        <f>VLOOKUP(E201,[2]Sheet1!$E$2:$N$5262,4,0)</f>
        <v>46045</v>
      </c>
      <c r="N201" s="135" t="str">
        <f>VLOOKUP(E201,[2]Sheet1!$E$2:$N$5262,5,0)</f>
        <v>WASEEM.TARIQ</v>
      </c>
      <c r="O201" s="135" t="str">
        <f>VLOOKUP(E201,[2]Sheet1!$E$2:$N$5262,6,0)</f>
        <v>Accepted</v>
      </c>
      <c r="P201" s="135" t="str">
        <f>VLOOKUP(E201,[2]Sheet1!$E$2:$N$5262,7,0)</f>
        <v>Online Transfer</v>
      </c>
      <c r="Q201" s="135" t="str">
        <f>VLOOKUP(E201,[2]Sheet1!$E$2:$N$5262,8,0)</f>
        <v>Renewal</v>
      </c>
      <c r="R201" s="135" t="s">
        <v>16</v>
      </c>
      <c r="S201" s="135" t="str">
        <f>VLOOKUP(E201,[2]Sheet1!$E$2:$N$5262,10,0)</f>
        <v>-</v>
      </c>
      <c r="T201" s="167">
        <f t="shared" si="5"/>
        <v>0</v>
      </c>
    </row>
    <row r="202" spans="1:20" s="135" customFormat="1" hidden="1">
      <c r="A202" s="73">
        <v>202</v>
      </c>
      <c r="B202" s="72" t="s">
        <v>39</v>
      </c>
      <c r="C202" s="73" t="s">
        <v>11179</v>
      </c>
      <c r="D202" s="73" t="s">
        <v>11180</v>
      </c>
      <c r="E202" s="73" t="s">
        <v>11181</v>
      </c>
      <c r="F202" s="73" t="s">
        <v>11182</v>
      </c>
      <c r="G202" s="74">
        <v>15500</v>
      </c>
      <c r="H202" s="73" t="s">
        <v>66</v>
      </c>
      <c r="I202" s="73" t="s">
        <v>168</v>
      </c>
      <c r="J202" s="135" t="s">
        <v>41</v>
      </c>
      <c r="K202" s="135">
        <v>15500</v>
      </c>
      <c r="L202" s="135">
        <f>VLOOKUP(E202,[2]Sheet1!$E$2:$N$5262,3,0)</f>
        <v>15500</v>
      </c>
      <c r="M202" s="168">
        <f>VLOOKUP(E202,[2]Sheet1!$E$2:$N$5262,4,0)</f>
        <v>46045</v>
      </c>
      <c r="N202" s="135" t="str">
        <f>VLOOKUP(E202,[2]Sheet1!$E$2:$N$5262,5,0)</f>
        <v>WASEEM.TARIQ</v>
      </c>
      <c r="O202" s="135" t="str">
        <f>VLOOKUP(E202,[2]Sheet1!$E$2:$N$5262,6,0)</f>
        <v>Accepted</v>
      </c>
      <c r="P202" s="135" t="str">
        <f>VLOOKUP(E202,[2]Sheet1!$E$2:$N$5262,7,0)</f>
        <v>Online Transfer</v>
      </c>
      <c r="Q202" s="135" t="str">
        <f>VLOOKUP(E202,[2]Sheet1!$E$2:$N$5262,8,0)</f>
        <v>Renewal</v>
      </c>
      <c r="R202" s="135" t="s">
        <v>16</v>
      </c>
      <c r="S202" s="135" t="str">
        <f>VLOOKUP(E202,[2]Sheet1!$E$2:$N$5262,10,0)</f>
        <v>-</v>
      </c>
      <c r="T202" s="167">
        <f t="shared" si="5"/>
        <v>0</v>
      </c>
    </row>
    <row r="203" spans="1:20" s="135" customFormat="1" hidden="1">
      <c r="A203" s="72">
        <v>203</v>
      </c>
      <c r="B203" s="72" t="s">
        <v>39</v>
      </c>
      <c r="C203" s="73" t="s">
        <v>11183</v>
      </c>
      <c r="D203" s="73" t="s">
        <v>11184</v>
      </c>
      <c r="E203" s="73" t="s">
        <v>11185</v>
      </c>
      <c r="F203" s="73" t="s">
        <v>11186</v>
      </c>
      <c r="G203" s="74">
        <v>10000</v>
      </c>
      <c r="H203" s="73" t="s">
        <v>66</v>
      </c>
      <c r="I203" s="73" t="s">
        <v>168</v>
      </c>
      <c r="J203" s="135" t="s">
        <v>41</v>
      </c>
      <c r="K203" s="135">
        <v>10000</v>
      </c>
      <c r="L203" s="135">
        <f>VLOOKUP(E203,[2]Sheet1!$E$2:$N$5262,3,0)</f>
        <v>10000</v>
      </c>
      <c r="M203" s="168">
        <f>VLOOKUP(E203,[2]Sheet1!$E$2:$N$5262,4,0)</f>
        <v>46045</v>
      </c>
      <c r="N203" s="135" t="str">
        <f>VLOOKUP(E203,[2]Sheet1!$E$2:$N$5262,5,0)</f>
        <v>WASEEM.TARIQ</v>
      </c>
      <c r="O203" s="135" t="str">
        <f>VLOOKUP(E203,[2]Sheet1!$E$2:$N$5262,6,0)</f>
        <v>Accepted</v>
      </c>
      <c r="P203" s="135" t="str">
        <f>VLOOKUP(E203,[2]Sheet1!$E$2:$N$5262,7,0)</f>
        <v>Online Transfer</v>
      </c>
      <c r="Q203" s="135" t="str">
        <f>VLOOKUP(E203,[2]Sheet1!$E$2:$N$5262,8,0)</f>
        <v>Renewal</v>
      </c>
      <c r="R203" s="135" t="s">
        <v>16</v>
      </c>
      <c r="S203" s="135" t="str">
        <f>VLOOKUP(E203,[2]Sheet1!$E$2:$N$5262,10,0)</f>
        <v>-</v>
      </c>
      <c r="T203" s="167">
        <f t="shared" si="5"/>
        <v>0</v>
      </c>
    </row>
    <row r="204" spans="1:20" s="135" customFormat="1" hidden="1">
      <c r="A204" s="73">
        <v>204</v>
      </c>
      <c r="B204" s="72" t="s">
        <v>39</v>
      </c>
      <c r="C204" s="73" t="s">
        <v>11187</v>
      </c>
      <c r="D204" s="73" t="s">
        <v>11188</v>
      </c>
      <c r="E204" s="74">
        <v>10052911</v>
      </c>
      <c r="F204" s="73" t="s">
        <v>11189</v>
      </c>
      <c r="G204" s="74">
        <v>13000</v>
      </c>
      <c r="H204" s="73" t="s">
        <v>66</v>
      </c>
      <c r="I204" s="73" t="s">
        <v>168</v>
      </c>
      <c r="J204" s="135" t="s">
        <v>41</v>
      </c>
      <c r="K204" s="135">
        <v>13000</v>
      </c>
      <c r="L204" s="135">
        <f>VLOOKUP(E204,[2]Sheet1!$E$2:$N$5262,3,0)</f>
        <v>13000</v>
      </c>
      <c r="M204" s="168">
        <f>VLOOKUP(E204,[2]Sheet1!$E$2:$N$5262,4,0)</f>
        <v>46045</v>
      </c>
      <c r="N204" s="135" t="str">
        <f>VLOOKUP(E204,[2]Sheet1!$E$2:$N$5262,5,0)</f>
        <v>WASEEM.TARIQ</v>
      </c>
      <c r="O204" s="135" t="str">
        <f>VLOOKUP(E204,[2]Sheet1!$E$2:$N$5262,6,0)</f>
        <v>Accepted</v>
      </c>
      <c r="P204" s="135" t="str">
        <f>VLOOKUP(E204,[2]Sheet1!$E$2:$N$5262,7,0)</f>
        <v>Online Transfer</v>
      </c>
      <c r="Q204" s="135" t="str">
        <f>VLOOKUP(E204,[2]Sheet1!$E$2:$N$5262,8,0)</f>
        <v>Renewal</v>
      </c>
      <c r="R204" s="135" t="s">
        <v>16</v>
      </c>
      <c r="S204" s="135" t="str">
        <f>VLOOKUP(E204,[2]Sheet1!$E$2:$N$5262,10,0)</f>
        <v>-</v>
      </c>
      <c r="T204" s="167">
        <f t="shared" si="5"/>
        <v>0</v>
      </c>
    </row>
    <row r="205" spans="1:20" s="135" customFormat="1" hidden="1">
      <c r="A205" s="72">
        <v>205</v>
      </c>
      <c r="B205" s="72" t="s">
        <v>39</v>
      </c>
      <c r="C205" s="73" t="s">
        <v>11190</v>
      </c>
      <c r="D205" s="73" t="s">
        <v>11191</v>
      </c>
      <c r="E205" s="73" t="s">
        <v>11192</v>
      </c>
      <c r="F205" s="73" t="s">
        <v>11193</v>
      </c>
      <c r="G205" s="74">
        <v>11000</v>
      </c>
      <c r="H205" s="73" t="s">
        <v>66</v>
      </c>
      <c r="I205" s="73" t="s">
        <v>168</v>
      </c>
      <c r="J205" s="135" t="s">
        <v>41</v>
      </c>
      <c r="K205" s="135">
        <v>11000</v>
      </c>
      <c r="L205" s="135">
        <f>VLOOKUP(E205,[2]Sheet1!$E$2:$N$5262,3,0)</f>
        <v>11000</v>
      </c>
      <c r="M205" s="168">
        <f>VLOOKUP(E205,[2]Sheet1!$E$2:$N$5262,4,0)</f>
        <v>46045</v>
      </c>
      <c r="N205" s="135" t="str">
        <f>VLOOKUP(E205,[2]Sheet1!$E$2:$N$5262,5,0)</f>
        <v>WASEEM.TARIQ</v>
      </c>
      <c r="O205" s="135" t="str">
        <f>VLOOKUP(E205,[2]Sheet1!$E$2:$N$5262,6,0)</f>
        <v>Accepted</v>
      </c>
      <c r="P205" s="135" t="str">
        <f>VLOOKUP(E205,[2]Sheet1!$E$2:$N$5262,7,0)</f>
        <v>Online Transfer</v>
      </c>
      <c r="Q205" s="135" t="str">
        <f>VLOOKUP(E205,[2]Sheet1!$E$2:$N$5262,8,0)</f>
        <v>Renewal</v>
      </c>
      <c r="R205" s="135" t="s">
        <v>16</v>
      </c>
      <c r="S205" s="135" t="str">
        <f>VLOOKUP(E205,[2]Sheet1!$E$2:$N$5262,10,0)</f>
        <v>-</v>
      </c>
      <c r="T205" s="167">
        <f t="shared" si="5"/>
        <v>0</v>
      </c>
    </row>
    <row r="206" spans="1:20" s="135" customFormat="1" hidden="1">
      <c r="A206" s="73">
        <v>206</v>
      </c>
      <c r="B206" s="72" t="s">
        <v>39</v>
      </c>
      <c r="C206" s="73" t="s">
        <v>11194</v>
      </c>
      <c r="D206" s="73" t="s">
        <v>11195</v>
      </c>
      <c r="E206" s="73" t="s">
        <v>11196</v>
      </c>
      <c r="F206" s="73" t="s">
        <v>11197</v>
      </c>
      <c r="G206" s="74">
        <v>11000</v>
      </c>
      <c r="H206" s="73" t="s">
        <v>66</v>
      </c>
      <c r="I206" s="73" t="s">
        <v>168</v>
      </c>
      <c r="J206" s="135" t="s">
        <v>41</v>
      </c>
      <c r="K206" s="135">
        <v>11000</v>
      </c>
      <c r="L206" s="135">
        <f>VLOOKUP(E206,[2]Sheet1!$E$2:$N$5262,3,0)</f>
        <v>11000</v>
      </c>
      <c r="M206" s="168">
        <f>VLOOKUP(E206,[2]Sheet1!$E$2:$N$5262,4,0)</f>
        <v>46045</v>
      </c>
      <c r="N206" s="135" t="str">
        <f>VLOOKUP(E206,[2]Sheet1!$E$2:$N$5262,5,0)</f>
        <v>WASEEM.TARIQ</v>
      </c>
      <c r="O206" s="135" t="str">
        <f>VLOOKUP(E206,[2]Sheet1!$E$2:$N$5262,6,0)</f>
        <v>Accepted</v>
      </c>
      <c r="P206" s="135" t="str">
        <f>VLOOKUP(E206,[2]Sheet1!$E$2:$N$5262,7,0)</f>
        <v>Online Transfer</v>
      </c>
      <c r="Q206" s="135" t="str">
        <f>VLOOKUP(E206,[2]Sheet1!$E$2:$N$5262,8,0)</f>
        <v>Renewal</v>
      </c>
      <c r="R206" s="135" t="s">
        <v>16</v>
      </c>
      <c r="S206" s="135" t="str">
        <f>VLOOKUP(E206,[2]Sheet1!$E$2:$N$5262,10,0)</f>
        <v>-</v>
      </c>
      <c r="T206" s="167">
        <f t="shared" si="5"/>
        <v>0</v>
      </c>
    </row>
    <row r="207" spans="1:20" s="135" customFormat="1" hidden="1">
      <c r="A207" s="72">
        <v>207</v>
      </c>
      <c r="B207" s="72" t="s">
        <v>39</v>
      </c>
      <c r="C207" s="73" t="s">
        <v>11198</v>
      </c>
      <c r="D207" s="73" t="s">
        <v>11199</v>
      </c>
      <c r="E207" s="73" t="s">
        <v>11200</v>
      </c>
      <c r="F207" s="73" t="s">
        <v>11201</v>
      </c>
      <c r="G207" s="74">
        <v>11000</v>
      </c>
      <c r="H207" s="73" t="s">
        <v>66</v>
      </c>
      <c r="I207" s="73" t="s">
        <v>168</v>
      </c>
      <c r="J207" s="135" t="s">
        <v>41</v>
      </c>
      <c r="K207" s="135">
        <v>11000</v>
      </c>
      <c r="L207" s="135">
        <f>VLOOKUP(E207,[2]Sheet1!$E$2:$N$5262,3,0)</f>
        <v>11000</v>
      </c>
      <c r="M207" s="168">
        <f>VLOOKUP(E207,[2]Sheet1!$E$2:$N$5262,4,0)</f>
        <v>46044</v>
      </c>
      <c r="N207" s="135" t="str">
        <f>VLOOKUP(E207,[2]Sheet1!$E$2:$N$5262,5,0)</f>
        <v>WASEEM.TARIQ</v>
      </c>
      <c r="O207" s="135" t="str">
        <f>VLOOKUP(E207,[2]Sheet1!$E$2:$N$5262,6,0)</f>
        <v>Accepted</v>
      </c>
      <c r="P207" s="135" t="str">
        <f>VLOOKUP(E207,[2]Sheet1!$E$2:$N$5262,7,0)</f>
        <v>Online Transfer</v>
      </c>
      <c r="Q207" s="135" t="str">
        <f>VLOOKUP(E207,[2]Sheet1!$E$2:$N$5262,8,0)</f>
        <v>Renewal</v>
      </c>
      <c r="R207" s="135" t="s">
        <v>16</v>
      </c>
      <c r="S207" s="135" t="str">
        <f>VLOOKUP(E207,[2]Sheet1!$E$2:$N$5262,10,0)</f>
        <v>-</v>
      </c>
      <c r="T207" s="167">
        <f t="shared" si="5"/>
        <v>0</v>
      </c>
    </row>
    <row r="208" spans="1:20" s="135" customFormat="1" hidden="1">
      <c r="A208" s="73">
        <v>208</v>
      </c>
      <c r="B208" s="72" t="s">
        <v>39</v>
      </c>
      <c r="C208" s="73" t="s">
        <v>11202</v>
      </c>
      <c r="D208" s="73" t="s">
        <v>11203</v>
      </c>
      <c r="E208" s="73" t="s">
        <v>11204</v>
      </c>
      <c r="F208" s="73" t="s">
        <v>11205</v>
      </c>
      <c r="G208" s="74">
        <v>11500</v>
      </c>
      <c r="H208" s="73" t="s">
        <v>66</v>
      </c>
      <c r="I208" s="73" t="s">
        <v>168</v>
      </c>
      <c r="J208" s="135" t="s">
        <v>41</v>
      </c>
      <c r="K208" s="135">
        <v>11500</v>
      </c>
      <c r="L208" s="135">
        <f>VLOOKUP(E208,[2]Sheet1!$E$2:$N$5262,3,0)</f>
        <v>11500</v>
      </c>
      <c r="M208" s="168">
        <f>VLOOKUP(E208,[2]Sheet1!$E$2:$N$5262,4,0)</f>
        <v>46043</v>
      </c>
      <c r="N208" s="135" t="str">
        <f>VLOOKUP(E208,[2]Sheet1!$E$2:$N$5262,5,0)</f>
        <v>WASEEM.TARIQ</v>
      </c>
      <c r="O208" s="135" t="str">
        <f>VLOOKUP(E208,[2]Sheet1!$E$2:$N$5262,6,0)</f>
        <v>Accepted</v>
      </c>
      <c r="P208" s="135" t="str">
        <f>VLOOKUP(E208,[2]Sheet1!$E$2:$N$5262,7,0)</f>
        <v>Cash Deposit</v>
      </c>
      <c r="Q208" s="135" t="str">
        <f>VLOOKUP(E208,[2]Sheet1!$E$2:$N$5262,8,0)</f>
        <v>Renewal</v>
      </c>
      <c r="R208" s="135" t="s">
        <v>16</v>
      </c>
      <c r="S208" s="135" t="str">
        <f>VLOOKUP(E208,[2]Sheet1!$E$2:$N$5262,10,0)</f>
        <v>-</v>
      </c>
      <c r="T208" s="167">
        <f t="shared" si="5"/>
        <v>0</v>
      </c>
    </row>
    <row r="209" spans="1:20" s="135" customFormat="1" hidden="1">
      <c r="A209" s="72">
        <v>209</v>
      </c>
      <c r="B209" s="72" t="s">
        <v>39</v>
      </c>
      <c r="C209" s="73" t="s">
        <v>11206</v>
      </c>
      <c r="D209" s="73" t="s">
        <v>11207</v>
      </c>
      <c r="E209" s="73" t="s">
        <v>11208</v>
      </c>
      <c r="F209" s="73" t="s">
        <v>570</v>
      </c>
      <c r="G209" s="74">
        <v>10000</v>
      </c>
      <c r="H209" s="73" t="s">
        <v>66</v>
      </c>
      <c r="I209" s="73" t="s">
        <v>168</v>
      </c>
      <c r="J209" s="135" t="s">
        <v>41</v>
      </c>
      <c r="K209" s="135">
        <v>10000</v>
      </c>
      <c r="L209" s="135">
        <f>VLOOKUP(E209,[2]Sheet1!$E$2:$N$5262,3,0)</f>
        <v>10000</v>
      </c>
      <c r="M209" s="168">
        <f>VLOOKUP(E209,[2]Sheet1!$E$2:$N$5262,4,0)</f>
        <v>46045</v>
      </c>
      <c r="N209" s="135" t="str">
        <f>VLOOKUP(E209,[2]Sheet1!$E$2:$N$5262,5,0)</f>
        <v>WASEEM.TARIQ</v>
      </c>
      <c r="O209" s="135" t="str">
        <f>VLOOKUP(E209,[2]Sheet1!$E$2:$N$5262,6,0)</f>
        <v>Accepted</v>
      </c>
      <c r="P209" s="135" t="str">
        <f>VLOOKUP(E209,[2]Sheet1!$E$2:$N$5262,7,0)</f>
        <v>Online Transfer</v>
      </c>
      <c r="Q209" s="135" t="str">
        <f>VLOOKUP(E209,[2]Sheet1!$E$2:$N$5262,8,0)</f>
        <v>Renewal</v>
      </c>
      <c r="R209" s="135" t="s">
        <v>16</v>
      </c>
      <c r="S209" s="135" t="str">
        <f>VLOOKUP(E209,[2]Sheet1!$E$2:$N$5262,10,0)</f>
        <v>-</v>
      </c>
      <c r="T209" s="167">
        <f t="shared" si="5"/>
        <v>0</v>
      </c>
    </row>
    <row r="210" spans="1:20" s="135" customFormat="1">
      <c r="A210" s="73">
        <v>210</v>
      </c>
      <c r="B210" s="72" t="s">
        <v>39</v>
      </c>
      <c r="C210" s="73" t="s">
        <v>11209</v>
      </c>
      <c r="D210" s="73" t="s">
        <v>11210</v>
      </c>
      <c r="E210" s="73" t="s">
        <v>11211</v>
      </c>
      <c r="F210" s="73" t="s">
        <v>11212</v>
      </c>
      <c r="G210" s="74">
        <v>15500</v>
      </c>
      <c r="H210" s="73" t="s">
        <v>66</v>
      </c>
      <c r="I210" s="73" t="s">
        <v>168</v>
      </c>
      <c r="J210" s="135" t="s">
        <v>41</v>
      </c>
      <c r="K210" s="135">
        <v>15500</v>
      </c>
      <c r="L210" s="135">
        <f>VLOOKUP(E210,[2]Sheet1!$E$2:$N$5262,3,0)</f>
        <v>15500</v>
      </c>
      <c r="M210" s="168">
        <f>VLOOKUP(E210,[2]Sheet1!$E$2:$N$5262,4,0)</f>
        <v>46045</v>
      </c>
      <c r="N210" s="135" t="str">
        <f>VLOOKUP(E210,[2]Sheet1!$E$2:$N$5262,5,0)</f>
        <v>WASEEM.TARIQ</v>
      </c>
      <c r="O210" s="135" t="str">
        <f>VLOOKUP(E210,[2]Sheet1!$E$2:$N$5262,6,0)</f>
        <v>Accepted</v>
      </c>
      <c r="P210" s="135" t="str">
        <f>VLOOKUP(E210,[2]Sheet1!$E$2:$N$5262,7,0)</f>
        <v>Online Transfer</v>
      </c>
      <c r="Q210" s="135" t="str">
        <f>VLOOKUP(E210,[2]Sheet1!$E$2:$N$5262,8,0)</f>
        <v>Conversion</v>
      </c>
      <c r="R210" s="135" t="s">
        <v>16</v>
      </c>
      <c r="S210" s="135" t="str">
        <f>VLOOKUP(E210,[2]Sheet1!$E$2:$N$5262,10,0)</f>
        <v>-</v>
      </c>
      <c r="T210" s="167">
        <f t="shared" si="5"/>
        <v>0</v>
      </c>
    </row>
    <row r="211" spans="1:20" s="135" customFormat="1" hidden="1">
      <c r="A211" s="72">
        <v>211</v>
      </c>
      <c r="B211" s="72" t="s">
        <v>39</v>
      </c>
      <c r="C211" s="73" t="s">
        <v>11213</v>
      </c>
      <c r="D211" s="73" t="s">
        <v>11214</v>
      </c>
      <c r="E211" s="74">
        <v>4168030</v>
      </c>
      <c r="F211" s="73" t="s">
        <v>10580</v>
      </c>
      <c r="G211" s="74">
        <v>15500</v>
      </c>
      <c r="H211" s="73" t="s">
        <v>66</v>
      </c>
      <c r="I211" s="73" t="s">
        <v>168</v>
      </c>
      <c r="J211" s="135" t="s">
        <v>41</v>
      </c>
      <c r="K211" s="135">
        <v>15500</v>
      </c>
      <c r="L211" s="135">
        <f>VLOOKUP(E211,[2]Sheet1!$E$2:$N$5262,3,0)</f>
        <v>15500</v>
      </c>
      <c r="M211" s="168">
        <f>VLOOKUP(E211,[2]Sheet1!$E$2:$N$5262,4,0)</f>
        <v>46045</v>
      </c>
      <c r="N211" s="135" t="str">
        <f>VLOOKUP(E211,[2]Sheet1!$E$2:$N$5262,5,0)</f>
        <v>WASEEM.TARIQ</v>
      </c>
      <c r="O211" s="135" t="str">
        <f>VLOOKUP(E211,[2]Sheet1!$E$2:$N$5262,6,0)</f>
        <v>Accepted</v>
      </c>
      <c r="P211" s="135" t="str">
        <f>VLOOKUP(E211,[2]Sheet1!$E$2:$N$5262,7,0)</f>
        <v>Online Transfer</v>
      </c>
      <c r="Q211" s="135" t="str">
        <f>VLOOKUP(E211,[2]Sheet1!$E$2:$N$5262,8,0)</f>
        <v>Renewal</v>
      </c>
      <c r="R211" s="135" t="s">
        <v>16</v>
      </c>
      <c r="S211" s="135" t="str">
        <f>VLOOKUP(E211,[2]Sheet1!$E$2:$N$5262,10,0)</f>
        <v>-</v>
      </c>
      <c r="T211" s="167">
        <f t="shared" si="5"/>
        <v>0</v>
      </c>
    </row>
    <row r="212" spans="1:20" s="135" customFormat="1" hidden="1">
      <c r="A212" s="73">
        <v>212</v>
      </c>
      <c r="B212" s="72" t="s">
        <v>39</v>
      </c>
      <c r="C212" s="73" t="s">
        <v>11215</v>
      </c>
      <c r="D212" s="73" t="s">
        <v>11216</v>
      </c>
      <c r="E212" s="73" t="s">
        <v>11217</v>
      </c>
      <c r="F212" s="73" t="s">
        <v>11218</v>
      </c>
      <c r="G212" s="74">
        <v>13000</v>
      </c>
      <c r="H212" s="73" t="s">
        <v>66</v>
      </c>
      <c r="I212" s="73" t="s">
        <v>168</v>
      </c>
      <c r="J212" s="135" t="s">
        <v>41</v>
      </c>
      <c r="K212" s="135">
        <v>13000</v>
      </c>
      <c r="L212" s="135">
        <f>VLOOKUP(E212,[2]Sheet1!$E$2:$N$5262,3,0)</f>
        <v>13000</v>
      </c>
      <c r="M212" s="168">
        <f>VLOOKUP(E212,[2]Sheet1!$E$2:$N$5262,4,0)</f>
        <v>46044</v>
      </c>
      <c r="N212" s="135" t="str">
        <f>VLOOKUP(E212,[2]Sheet1!$E$2:$N$5262,5,0)</f>
        <v>WASEEM.TARIQ</v>
      </c>
      <c r="O212" s="135" t="str">
        <f>VLOOKUP(E212,[2]Sheet1!$E$2:$N$5262,6,0)</f>
        <v>Accepted</v>
      </c>
      <c r="P212" s="135" t="str">
        <f>VLOOKUP(E212,[2]Sheet1!$E$2:$N$5262,7,0)</f>
        <v>Online Transfer</v>
      </c>
      <c r="Q212" s="135" t="str">
        <f>VLOOKUP(E212,[2]Sheet1!$E$2:$N$5262,8,0)</f>
        <v>Renewal</v>
      </c>
      <c r="R212" s="135" t="s">
        <v>16</v>
      </c>
      <c r="S212" s="135" t="str">
        <f>VLOOKUP(E212,[2]Sheet1!$E$2:$N$5262,10,0)</f>
        <v>-</v>
      </c>
      <c r="T212" s="167">
        <f t="shared" si="5"/>
        <v>0</v>
      </c>
    </row>
    <row r="213" spans="1:20" s="135" customFormat="1" hidden="1">
      <c r="A213" s="72">
        <v>213</v>
      </c>
      <c r="B213" s="72" t="s">
        <v>39</v>
      </c>
      <c r="C213" s="73" t="s">
        <v>11219</v>
      </c>
      <c r="D213" s="73" t="s">
        <v>11220</v>
      </c>
      <c r="E213" s="73" t="s">
        <v>11221</v>
      </c>
      <c r="F213" s="73" t="s">
        <v>11222</v>
      </c>
      <c r="G213" s="74">
        <v>12000</v>
      </c>
      <c r="H213" s="73" t="s">
        <v>66</v>
      </c>
      <c r="I213" s="73" t="s">
        <v>168</v>
      </c>
      <c r="J213" s="135" t="s">
        <v>41</v>
      </c>
      <c r="K213" s="135">
        <v>12000</v>
      </c>
      <c r="L213" s="135">
        <f>VLOOKUP(E213,[2]Sheet1!$E$2:$N$5262,3,0)</f>
        <v>12000</v>
      </c>
      <c r="M213" s="168">
        <f>VLOOKUP(E213,[2]Sheet1!$E$2:$N$5262,4,0)</f>
        <v>46044</v>
      </c>
      <c r="N213" s="135" t="str">
        <f>VLOOKUP(E213,[2]Sheet1!$E$2:$N$5262,5,0)</f>
        <v>WASEEM.TARIQ</v>
      </c>
      <c r="O213" s="135" t="str">
        <f>VLOOKUP(E213,[2]Sheet1!$E$2:$N$5262,6,0)</f>
        <v>Accepted</v>
      </c>
      <c r="P213" s="135" t="str">
        <f>VLOOKUP(E213,[2]Sheet1!$E$2:$N$5262,7,0)</f>
        <v>Online Transfer</v>
      </c>
      <c r="Q213" s="135" t="str">
        <f>VLOOKUP(E213,[2]Sheet1!$E$2:$N$5262,8,0)</f>
        <v>Renewal</v>
      </c>
      <c r="R213" s="135" t="s">
        <v>16</v>
      </c>
      <c r="S213" s="135" t="str">
        <f>VLOOKUP(E213,[2]Sheet1!$E$2:$N$5262,10,0)</f>
        <v>-</v>
      </c>
      <c r="T213" s="167">
        <f t="shared" ref="T213:T276" si="6">+G213-L213</f>
        <v>0</v>
      </c>
    </row>
    <row r="214" spans="1:20" s="135" customFormat="1" hidden="1">
      <c r="A214" s="73">
        <v>214</v>
      </c>
      <c r="B214" s="72" t="s">
        <v>39</v>
      </c>
      <c r="C214" s="73" t="s">
        <v>11223</v>
      </c>
      <c r="D214" s="73" t="s">
        <v>11224</v>
      </c>
      <c r="E214" s="73" t="s">
        <v>11225</v>
      </c>
      <c r="F214" s="73" t="s">
        <v>11226</v>
      </c>
      <c r="G214" s="74">
        <v>13500</v>
      </c>
      <c r="H214" s="73" t="s">
        <v>66</v>
      </c>
      <c r="I214" s="73" t="s">
        <v>168</v>
      </c>
      <c r="J214" s="135" t="s">
        <v>41</v>
      </c>
      <c r="K214" s="135">
        <v>13500</v>
      </c>
      <c r="L214" s="135">
        <f>VLOOKUP(E214,[2]Sheet1!$E$2:$N$5262,3,0)</f>
        <v>13500</v>
      </c>
      <c r="M214" s="168">
        <f>VLOOKUP(E214,[2]Sheet1!$E$2:$N$5262,4,0)</f>
        <v>46044</v>
      </c>
      <c r="N214" s="135" t="str">
        <f>VLOOKUP(E214,[2]Sheet1!$E$2:$N$5262,5,0)</f>
        <v>WASEEM.TARIQ</v>
      </c>
      <c r="O214" s="135" t="str">
        <f>VLOOKUP(E214,[2]Sheet1!$E$2:$N$5262,6,0)</f>
        <v>Accepted</v>
      </c>
      <c r="P214" s="135" t="str">
        <f>VLOOKUP(E214,[2]Sheet1!$E$2:$N$5262,7,0)</f>
        <v>Online Transfer</v>
      </c>
      <c r="Q214" s="135" t="str">
        <f>VLOOKUP(E214,[2]Sheet1!$E$2:$N$5262,8,0)</f>
        <v>Renewal</v>
      </c>
      <c r="R214" s="135" t="s">
        <v>16</v>
      </c>
      <c r="S214" s="135" t="str">
        <f>VLOOKUP(E214,[2]Sheet1!$E$2:$N$5262,10,0)</f>
        <v>-</v>
      </c>
      <c r="T214" s="167">
        <f t="shared" si="6"/>
        <v>0</v>
      </c>
    </row>
    <row r="215" spans="1:20" s="135" customFormat="1" hidden="1">
      <c r="A215" s="72">
        <v>215</v>
      </c>
      <c r="B215" s="72" t="s">
        <v>39</v>
      </c>
      <c r="C215" s="73" t="s">
        <v>11227</v>
      </c>
      <c r="D215" s="73" t="s">
        <v>11228</v>
      </c>
      <c r="E215" s="73" t="s">
        <v>11229</v>
      </c>
      <c r="F215" s="73" t="s">
        <v>11230</v>
      </c>
      <c r="G215" s="74">
        <v>15500</v>
      </c>
      <c r="H215" s="73" t="s">
        <v>66</v>
      </c>
      <c r="I215" s="73" t="s">
        <v>168</v>
      </c>
      <c r="J215" s="135" t="s">
        <v>41</v>
      </c>
      <c r="K215" s="135">
        <v>15500</v>
      </c>
      <c r="L215" s="135">
        <f>VLOOKUP(E215,[2]Sheet1!$E$2:$N$5262,3,0)</f>
        <v>15500</v>
      </c>
      <c r="M215" s="168">
        <f>VLOOKUP(E215,[2]Sheet1!$E$2:$N$5262,4,0)</f>
        <v>46044</v>
      </c>
      <c r="N215" s="135" t="str">
        <f>VLOOKUP(E215,[2]Sheet1!$E$2:$N$5262,5,0)</f>
        <v>WASEEM.TARIQ</v>
      </c>
      <c r="O215" s="135" t="str">
        <f>VLOOKUP(E215,[2]Sheet1!$E$2:$N$5262,6,0)</f>
        <v>Accepted</v>
      </c>
      <c r="P215" s="135" t="str">
        <f>VLOOKUP(E215,[2]Sheet1!$E$2:$N$5262,7,0)</f>
        <v>Online Transfer</v>
      </c>
      <c r="Q215" s="135" t="str">
        <f>VLOOKUP(E215,[2]Sheet1!$E$2:$N$5262,8,0)</f>
        <v>Renewal</v>
      </c>
      <c r="R215" s="135" t="s">
        <v>16</v>
      </c>
      <c r="S215" s="135" t="str">
        <f>VLOOKUP(E215,[2]Sheet1!$E$2:$N$5262,10,0)</f>
        <v>-</v>
      </c>
      <c r="T215" s="167">
        <f t="shared" si="6"/>
        <v>0</v>
      </c>
    </row>
    <row r="216" spans="1:20" s="135" customFormat="1" hidden="1">
      <c r="A216" s="73">
        <v>216</v>
      </c>
      <c r="B216" s="72" t="s">
        <v>39</v>
      </c>
      <c r="C216" s="73" t="s">
        <v>11231</v>
      </c>
      <c r="D216" s="74">
        <v>3812070</v>
      </c>
      <c r="E216" s="74">
        <v>1012046</v>
      </c>
      <c r="F216" s="73" t="s">
        <v>11232</v>
      </c>
      <c r="G216" s="74">
        <v>15500</v>
      </c>
      <c r="H216" s="73" t="s">
        <v>66</v>
      </c>
      <c r="I216" s="73" t="s">
        <v>168</v>
      </c>
      <c r="J216" s="135" t="s">
        <v>41</v>
      </c>
      <c r="K216" s="135">
        <v>15500</v>
      </c>
      <c r="L216" s="135">
        <f>VLOOKUP(E216,[2]Sheet1!$E$2:$N$5262,3,0)</f>
        <v>15500</v>
      </c>
      <c r="M216" s="168">
        <f>VLOOKUP(E216,[2]Sheet1!$E$2:$N$5262,4,0)</f>
        <v>46044</v>
      </c>
      <c r="N216" s="135" t="str">
        <f>VLOOKUP(E216,[2]Sheet1!$E$2:$N$5262,5,0)</f>
        <v>WASEEM.TARIQ</v>
      </c>
      <c r="O216" s="135" t="str">
        <f>VLOOKUP(E216,[2]Sheet1!$E$2:$N$5262,6,0)</f>
        <v>Accepted</v>
      </c>
      <c r="P216" s="135" t="str">
        <f>VLOOKUP(E216,[2]Sheet1!$E$2:$N$5262,7,0)</f>
        <v>Online Transfer</v>
      </c>
      <c r="Q216" s="135" t="str">
        <f>VLOOKUP(E216,[2]Sheet1!$E$2:$N$5262,8,0)</f>
        <v>Renewal</v>
      </c>
      <c r="R216" s="135" t="s">
        <v>16</v>
      </c>
      <c r="S216" s="135" t="str">
        <f>VLOOKUP(E216,[2]Sheet1!$E$2:$N$5262,10,0)</f>
        <v>-</v>
      </c>
      <c r="T216" s="167">
        <f t="shared" si="6"/>
        <v>0</v>
      </c>
    </row>
    <row r="217" spans="1:20" s="135" customFormat="1" hidden="1">
      <c r="A217" s="72">
        <v>217</v>
      </c>
      <c r="B217" s="72" t="s">
        <v>39</v>
      </c>
      <c r="C217" s="73" t="s">
        <v>11233</v>
      </c>
      <c r="D217" s="73" t="s">
        <v>11234</v>
      </c>
      <c r="E217" s="74">
        <v>4198585</v>
      </c>
      <c r="F217" s="73" t="s">
        <v>11235</v>
      </c>
      <c r="G217" s="74">
        <v>14500</v>
      </c>
      <c r="H217" s="73" t="s">
        <v>66</v>
      </c>
      <c r="I217" s="73" t="s">
        <v>168</v>
      </c>
      <c r="J217" s="135" t="s">
        <v>41</v>
      </c>
      <c r="K217" s="135">
        <v>14500</v>
      </c>
      <c r="L217" s="135">
        <f>VLOOKUP(E217,[2]Sheet1!$E$2:$N$5262,3,0)</f>
        <v>14500</v>
      </c>
      <c r="M217" s="168">
        <f>VLOOKUP(E217,[2]Sheet1!$E$2:$N$5262,4,0)</f>
        <v>46043</v>
      </c>
      <c r="N217" s="135" t="str">
        <f>VLOOKUP(E217,[2]Sheet1!$E$2:$N$5262,5,0)</f>
        <v>WASEEM.TARIQ</v>
      </c>
      <c r="O217" s="135" t="str">
        <f>VLOOKUP(E217,[2]Sheet1!$E$2:$N$5262,6,0)</f>
        <v>Accepted</v>
      </c>
      <c r="P217" s="135" t="str">
        <f>VLOOKUP(E217,[2]Sheet1!$E$2:$N$5262,7,0)</f>
        <v>Online Transfer</v>
      </c>
      <c r="Q217" s="135" t="str">
        <f>VLOOKUP(E217,[2]Sheet1!$E$2:$N$5262,8,0)</f>
        <v>Renewal</v>
      </c>
      <c r="R217" s="135" t="s">
        <v>16</v>
      </c>
      <c r="S217" s="135" t="str">
        <f>VLOOKUP(E217,[2]Sheet1!$E$2:$N$5262,10,0)</f>
        <v>-</v>
      </c>
      <c r="T217" s="167">
        <f t="shared" si="6"/>
        <v>0</v>
      </c>
    </row>
    <row r="218" spans="1:20" s="135" customFormat="1" hidden="1">
      <c r="A218" s="73">
        <v>218</v>
      </c>
      <c r="B218" s="72" t="s">
        <v>39</v>
      </c>
      <c r="C218" s="73" t="s">
        <v>11236</v>
      </c>
      <c r="D218" s="73" t="s">
        <v>11237</v>
      </c>
      <c r="E218" s="73" t="s">
        <v>11238</v>
      </c>
      <c r="F218" s="73" t="s">
        <v>11239</v>
      </c>
      <c r="G218" s="74">
        <v>14500</v>
      </c>
      <c r="H218" s="73" t="s">
        <v>66</v>
      </c>
      <c r="I218" s="73" t="s">
        <v>168</v>
      </c>
      <c r="J218" s="135" t="s">
        <v>41</v>
      </c>
      <c r="K218" s="135">
        <v>14500</v>
      </c>
      <c r="L218" s="135">
        <f>VLOOKUP(E218,[2]Sheet1!$E$2:$N$5262,3,0)</f>
        <v>14500</v>
      </c>
      <c r="M218" s="168">
        <f>VLOOKUP(E218,[2]Sheet1!$E$2:$N$5262,4,0)</f>
        <v>46043</v>
      </c>
      <c r="N218" s="135" t="str">
        <f>VLOOKUP(E218,[2]Sheet1!$E$2:$N$5262,5,0)</f>
        <v>WASEEM.TARIQ</v>
      </c>
      <c r="O218" s="135" t="str">
        <f>VLOOKUP(E218,[2]Sheet1!$E$2:$N$5262,6,0)</f>
        <v>Accepted</v>
      </c>
      <c r="P218" s="135" t="str">
        <f>VLOOKUP(E218,[2]Sheet1!$E$2:$N$5262,7,0)</f>
        <v>Cash Deposit</v>
      </c>
      <c r="Q218" s="135" t="str">
        <f>VLOOKUP(E218,[2]Sheet1!$E$2:$N$5262,8,0)</f>
        <v>Renewal</v>
      </c>
      <c r="R218" s="135" t="s">
        <v>16</v>
      </c>
      <c r="S218" s="135" t="str">
        <f>VLOOKUP(E218,[2]Sheet1!$E$2:$N$5262,10,0)</f>
        <v>-</v>
      </c>
      <c r="T218" s="167">
        <f t="shared" si="6"/>
        <v>0</v>
      </c>
    </row>
    <row r="219" spans="1:20" s="135" customFormat="1" hidden="1">
      <c r="A219" s="72">
        <v>219</v>
      </c>
      <c r="B219" s="72" t="s">
        <v>39</v>
      </c>
      <c r="C219" s="73" t="s">
        <v>11240</v>
      </c>
      <c r="D219" s="73" t="s">
        <v>11241</v>
      </c>
      <c r="E219" s="73" t="s">
        <v>11242</v>
      </c>
      <c r="F219" s="73" t="s">
        <v>579</v>
      </c>
      <c r="G219" s="74">
        <v>15500</v>
      </c>
      <c r="H219" s="73" t="s">
        <v>66</v>
      </c>
      <c r="I219" s="73" t="s">
        <v>168</v>
      </c>
      <c r="J219" s="135" t="s">
        <v>41</v>
      </c>
      <c r="K219" s="135">
        <v>15500</v>
      </c>
      <c r="L219" s="135">
        <f>VLOOKUP(E219,[2]Sheet1!$E$2:$N$5262,3,0)</f>
        <v>15500</v>
      </c>
      <c r="M219" s="168">
        <f>VLOOKUP(E219,[2]Sheet1!$E$2:$N$5262,4,0)</f>
        <v>46043</v>
      </c>
      <c r="N219" s="135" t="str">
        <f>VLOOKUP(E219,[2]Sheet1!$E$2:$N$5262,5,0)</f>
        <v>WASEEM.TARIQ</v>
      </c>
      <c r="O219" s="135" t="str">
        <f>VLOOKUP(E219,[2]Sheet1!$E$2:$N$5262,6,0)</f>
        <v>Accepted</v>
      </c>
      <c r="P219" s="135" t="str">
        <f>VLOOKUP(E219,[2]Sheet1!$E$2:$N$5262,7,0)</f>
        <v>Online Transfer</v>
      </c>
      <c r="Q219" s="135" t="str">
        <f>VLOOKUP(E219,[2]Sheet1!$E$2:$N$5262,8,0)</f>
        <v>Renewal</v>
      </c>
      <c r="R219" s="135" t="s">
        <v>16</v>
      </c>
      <c r="S219" s="135" t="str">
        <f>VLOOKUP(E219,[2]Sheet1!$E$2:$N$5262,10,0)</f>
        <v>-</v>
      </c>
      <c r="T219" s="167">
        <f t="shared" si="6"/>
        <v>0</v>
      </c>
    </row>
    <row r="220" spans="1:20" s="135" customFormat="1" hidden="1">
      <c r="A220" s="73">
        <v>220</v>
      </c>
      <c r="B220" s="72" t="s">
        <v>39</v>
      </c>
      <c r="C220" s="73" t="s">
        <v>11243</v>
      </c>
      <c r="D220" s="74">
        <v>14800605</v>
      </c>
      <c r="E220" s="73" t="s">
        <v>11244</v>
      </c>
      <c r="F220" s="73" t="s">
        <v>11245</v>
      </c>
      <c r="G220" s="74">
        <v>15500</v>
      </c>
      <c r="H220" s="73" t="s">
        <v>66</v>
      </c>
      <c r="I220" s="73" t="s">
        <v>168</v>
      </c>
      <c r="J220" s="135" t="s">
        <v>41</v>
      </c>
      <c r="K220" s="135">
        <v>15500</v>
      </c>
      <c r="L220" s="135">
        <f>VLOOKUP(E220,[2]Sheet1!$E$2:$N$5262,3,0)</f>
        <v>15500</v>
      </c>
      <c r="M220" s="168">
        <f>VLOOKUP(E220,[2]Sheet1!$E$2:$N$5262,4,0)</f>
        <v>46043</v>
      </c>
      <c r="N220" s="135" t="str">
        <f>VLOOKUP(E220,[2]Sheet1!$E$2:$N$5262,5,0)</f>
        <v>WASEEM.TARIQ</v>
      </c>
      <c r="O220" s="135" t="str">
        <f>VLOOKUP(E220,[2]Sheet1!$E$2:$N$5262,6,0)</f>
        <v>Accepted</v>
      </c>
      <c r="P220" s="135" t="str">
        <f>VLOOKUP(E220,[2]Sheet1!$E$2:$N$5262,7,0)</f>
        <v>Online Transfer</v>
      </c>
      <c r="Q220" s="135" t="str">
        <f>VLOOKUP(E220,[2]Sheet1!$E$2:$N$5262,8,0)</f>
        <v>Renewal</v>
      </c>
      <c r="R220" s="135" t="s">
        <v>16</v>
      </c>
      <c r="S220" s="135" t="str">
        <f>VLOOKUP(E220,[2]Sheet1!$E$2:$N$5262,10,0)</f>
        <v>-</v>
      </c>
      <c r="T220" s="167">
        <f t="shared" si="6"/>
        <v>0</v>
      </c>
    </row>
    <row r="221" spans="1:20" s="135" customFormat="1" hidden="1">
      <c r="A221" s="72">
        <v>221</v>
      </c>
      <c r="B221" s="72" t="s">
        <v>39</v>
      </c>
      <c r="C221" s="73" t="s">
        <v>11246</v>
      </c>
      <c r="D221" s="74">
        <v>7524032</v>
      </c>
      <c r="E221" s="73" t="s">
        <v>11247</v>
      </c>
      <c r="F221" s="73" t="s">
        <v>145</v>
      </c>
      <c r="G221" s="74">
        <v>14500</v>
      </c>
      <c r="H221" s="73" t="s">
        <v>66</v>
      </c>
      <c r="I221" s="73" t="s">
        <v>168</v>
      </c>
      <c r="J221" s="135" t="s">
        <v>41</v>
      </c>
      <c r="K221" s="135">
        <v>14500</v>
      </c>
      <c r="L221" s="135">
        <f>VLOOKUP(E221,[2]Sheet1!$E$2:$N$5262,3,0)</f>
        <v>14500</v>
      </c>
      <c r="M221" s="168">
        <f>VLOOKUP(E221,[2]Sheet1!$E$2:$N$5262,4,0)</f>
        <v>46043</v>
      </c>
      <c r="N221" s="135" t="str">
        <f>VLOOKUP(E221,[2]Sheet1!$E$2:$N$5262,5,0)</f>
        <v>WASEEM.TARIQ</v>
      </c>
      <c r="O221" s="135" t="str">
        <f>VLOOKUP(E221,[2]Sheet1!$E$2:$N$5262,6,0)</f>
        <v>Accepted</v>
      </c>
      <c r="P221" s="135" t="str">
        <f>VLOOKUP(E221,[2]Sheet1!$E$2:$N$5262,7,0)</f>
        <v>Online Transfer</v>
      </c>
      <c r="Q221" s="135" t="str">
        <f>VLOOKUP(E221,[2]Sheet1!$E$2:$N$5262,8,0)</f>
        <v>Renewal</v>
      </c>
      <c r="R221" s="135" t="s">
        <v>16</v>
      </c>
      <c r="S221" s="135" t="str">
        <f>VLOOKUP(E221,[2]Sheet1!$E$2:$N$5262,10,0)</f>
        <v>-</v>
      </c>
      <c r="T221" s="167">
        <f t="shared" si="6"/>
        <v>0</v>
      </c>
    </row>
    <row r="222" spans="1:20" s="135" customFormat="1" hidden="1">
      <c r="A222" s="73">
        <v>222</v>
      </c>
      <c r="B222" s="72" t="s">
        <v>39</v>
      </c>
      <c r="C222" s="73" t="s">
        <v>11248</v>
      </c>
      <c r="D222" s="74">
        <v>12945293</v>
      </c>
      <c r="E222" s="73" t="s">
        <v>11249</v>
      </c>
      <c r="F222" s="73" t="s">
        <v>145</v>
      </c>
      <c r="G222" s="74">
        <v>15500</v>
      </c>
      <c r="H222" s="73" t="s">
        <v>66</v>
      </c>
      <c r="I222" s="73" t="s">
        <v>168</v>
      </c>
      <c r="J222" s="135" t="s">
        <v>41</v>
      </c>
      <c r="K222" s="135">
        <v>15500</v>
      </c>
      <c r="L222" s="135">
        <f>VLOOKUP(E222,[2]Sheet1!$E$2:$N$5262,3,0)</f>
        <v>15500</v>
      </c>
      <c r="M222" s="168">
        <f>VLOOKUP(E222,[2]Sheet1!$E$2:$N$5262,4,0)</f>
        <v>46043</v>
      </c>
      <c r="N222" s="135" t="str">
        <f>VLOOKUP(E222,[2]Sheet1!$E$2:$N$5262,5,0)</f>
        <v>WASEEM.TARIQ</v>
      </c>
      <c r="O222" s="135" t="str">
        <f>VLOOKUP(E222,[2]Sheet1!$E$2:$N$5262,6,0)</f>
        <v>Accepted</v>
      </c>
      <c r="P222" s="135" t="str">
        <f>VLOOKUP(E222,[2]Sheet1!$E$2:$N$5262,7,0)</f>
        <v>Online Transfer</v>
      </c>
      <c r="Q222" s="135" t="str">
        <f>VLOOKUP(E222,[2]Sheet1!$E$2:$N$5262,8,0)</f>
        <v>Renewal</v>
      </c>
      <c r="R222" s="135" t="s">
        <v>16</v>
      </c>
      <c r="S222" s="135" t="str">
        <f>VLOOKUP(E222,[2]Sheet1!$E$2:$N$5262,10,0)</f>
        <v>-</v>
      </c>
      <c r="T222" s="167">
        <f t="shared" si="6"/>
        <v>0</v>
      </c>
    </row>
    <row r="223" spans="1:20" s="135" customFormat="1" hidden="1">
      <c r="A223" s="72">
        <v>223</v>
      </c>
      <c r="B223" s="72" t="s">
        <v>39</v>
      </c>
      <c r="C223" s="73" t="s">
        <v>11250</v>
      </c>
      <c r="D223" s="74">
        <v>341211</v>
      </c>
      <c r="E223" s="74">
        <v>7040351</v>
      </c>
      <c r="F223" s="73" t="s">
        <v>11251</v>
      </c>
      <c r="G223" s="74">
        <v>14000</v>
      </c>
      <c r="H223" s="73" t="s">
        <v>66</v>
      </c>
      <c r="I223" s="73" t="s">
        <v>168</v>
      </c>
      <c r="J223" s="135" t="s">
        <v>41</v>
      </c>
      <c r="K223" s="135">
        <v>14000</v>
      </c>
      <c r="L223" s="135">
        <f>VLOOKUP(E223,[2]Sheet1!$E$2:$N$5262,3,0)</f>
        <v>14000</v>
      </c>
      <c r="M223" s="168">
        <f>VLOOKUP(E223,[2]Sheet1!$E$2:$N$5262,4,0)</f>
        <v>46043</v>
      </c>
      <c r="N223" s="135" t="str">
        <f>VLOOKUP(E223,[2]Sheet1!$E$2:$N$5262,5,0)</f>
        <v>WASEEM.TARIQ</v>
      </c>
      <c r="O223" s="135" t="str">
        <f>VLOOKUP(E223,[2]Sheet1!$E$2:$N$5262,6,0)</f>
        <v>Accepted</v>
      </c>
      <c r="P223" s="135" t="str">
        <f>VLOOKUP(E223,[2]Sheet1!$E$2:$N$5262,7,0)</f>
        <v>Online Transfer</v>
      </c>
      <c r="Q223" s="135" t="str">
        <f>VLOOKUP(E223,[2]Sheet1!$E$2:$N$5262,8,0)</f>
        <v>Renewal</v>
      </c>
      <c r="R223" s="135" t="s">
        <v>16</v>
      </c>
      <c r="S223" s="135" t="str">
        <f>VLOOKUP(E223,[2]Sheet1!$E$2:$N$5262,10,0)</f>
        <v>-</v>
      </c>
      <c r="T223" s="167">
        <f t="shared" si="6"/>
        <v>0</v>
      </c>
    </row>
    <row r="224" spans="1:20" s="135" customFormat="1" hidden="1">
      <c r="A224" s="73">
        <v>224</v>
      </c>
      <c r="B224" s="72" t="s">
        <v>39</v>
      </c>
      <c r="C224" s="73" t="s">
        <v>11252</v>
      </c>
      <c r="D224" s="73" t="s">
        <v>11253</v>
      </c>
      <c r="E224" s="74">
        <v>4169872</v>
      </c>
      <c r="F224" s="73" t="s">
        <v>590</v>
      </c>
      <c r="G224" s="74">
        <v>13000</v>
      </c>
      <c r="H224" s="73" t="s">
        <v>66</v>
      </c>
      <c r="I224" s="73" t="s">
        <v>168</v>
      </c>
      <c r="J224" s="135" t="s">
        <v>41</v>
      </c>
      <c r="K224" s="135">
        <v>13000</v>
      </c>
      <c r="L224" s="135">
        <f>VLOOKUP(E224,[2]Sheet1!$E$2:$N$5262,3,0)</f>
        <v>13000</v>
      </c>
      <c r="M224" s="168">
        <f>VLOOKUP(E224,[2]Sheet1!$E$2:$N$5262,4,0)</f>
        <v>46038</v>
      </c>
      <c r="N224" s="135" t="str">
        <f>VLOOKUP(E224,[2]Sheet1!$E$2:$N$5262,5,0)</f>
        <v>WASEEM.TARIQ</v>
      </c>
      <c r="O224" s="135" t="str">
        <f>VLOOKUP(E224,[2]Sheet1!$E$2:$N$5262,6,0)</f>
        <v>Accepted</v>
      </c>
      <c r="P224" s="135" t="str">
        <f>VLOOKUP(E224,[2]Sheet1!$E$2:$N$5262,7,0)</f>
        <v>Cash Deposit</v>
      </c>
      <c r="Q224" s="135" t="str">
        <f>VLOOKUP(E224,[2]Sheet1!$E$2:$N$5262,8,0)</f>
        <v>Renewal</v>
      </c>
      <c r="R224" s="135" t="s">
        <v>16</v>
      </c>
      <c r="S224" s="135" t="str">
        <f>VLOOKUP(E224,[2]Sheet1!$E$2:$N$5262,10,0)</f>
        <v>-</v>
      </c>
      <c r="T224" s="167">
        <f t="shared" si="6"/>
        <v>0</v>
      </c>
    </row>
    <row r="225" spans="1:20" s="135" customFormat="1" hidden="1">
      <c r="A225" s="72">
        <v>225</v>
      </c>
      <c r="B225" s="72" t="s">
        <v>39</v>
      </c>
      <c r="C225" s="73" t="s">
        <v>11254</v>
      </c>
      <c r="D225" s="73" t="s">
        <v>11255</v>
      </c>
      <c r="E225" s="73" t="s">
        <v>11256</v>
      </c>
      <c r="F225" s="73" t="s">
        <v>11257</v>
      </c>
      <c r="G225" s="74">
        <v>12000</v>
      </c>
      <c r="H225" s="73" t="s">
        <v>66</v>
      </c>
      <c r="I225" s="73" t="s">
        <v>168</v>
      </c>
      <c r="J225" s="135" t="s">
        <v>41</v>
      </c>
      <c r="K225" s="135">
        <v>12000</v>
      </c>
      <c r="L225" s="135">
        <f>VLOOKUP(E225,[2]Sheet1!$E$2:$N$5262,3,0)</f>
        <v>12000</v>
      </c>
      <c r="M225" s="168">
        <f>VLOOKUP(E225,[2]Sheet1!$E$2:$N$5262,4,0)</f>
        <v>46043</v>
      </c>
      <c r="N225" s="135" t="str">
        <f>VLOOKUP(E225,[2]Sheet1!$E$2:$N$5262,5,0)</f>
        <v>WASEEM.TARIQ</v>
      </c>
      <c r="O225" s="135" t="str">
        <f>VLOOKUP(E225,[2]Sheet1!$E$2:$N$5262,6,0)</f>
        <v>Accepted</v>
      </c>
      <c r="P225" s="135" t="str">
        <f>VLOOKUP(E225,[2]Sheet1!$E$2:$N$5262,7,0)</f>
        <v>Online Transfer</v>
      </c>
      <c r="Q225" s="135" t="str">
        <f>VLOOKUP(E225,[2]Sheet1!$E$2:$N$5262,8,0)</f>
        <v>Renewal</v>
      </c>
      <c r="R225" s="135" t="s">
        <v>16</v>
      </c>
      <c r="S225" s="135" t="str">
        <f>VLOOKUP(E225,[2]Sheet1!$E$2:$N$5262,10,0)</f>
        <v>-</v>
      </c>
      <c r="T225" s="167">
        <f t="shared" si="6"/>
        <v>0</v>
      </c>
    </row>
    <row r="226" spans="1:20" s="135" customFormat="1" hidden="1">
      <c r="A226" s="73">
        <v>226</v>
      </c>
      <c r="B226" s="72" t="s">
        <v>39</v>
      </c>
      <c r="C226" s="73" t="s">
        <v>11258</v>
      </c>
      <c r="D226" s="73" t="s">
        <v>11259</v>
      </c>
      <c r="E226" s="73" t="s">
        <v>11260</v>
      </c>
      <c r="F226" s="73" t="s">
        <v>11261</v>
      </c>
      <c r="G226" s="74">
        <v>13500</v>
      </c>
      <c r="H226" s="73" t="s">
        <v>66</v>
      </c>
      <c r="I226" s="73" t="s">
        <v>168</v>
      </c>
      <c r="J226" s="135" t="s">
        <v>41</v>
      </c>
      <c r="K226" s="135">
        <v>13500</v>
      </c>
      <c r="L226" s="135">
        <f>VLOOKUP(E226,[2]Sheet1!$E$2:$N$5262,3,0)</f>
        <v>13500</v>
      </c>
      <c r="M226" s="168">
        <f>VLOOKUP(E226,[2]Sheet1!$E$2:$N$5262,4,0)</f>
        <v>46042</v>
      </c>
      <c r="N226" s="135" t="str">
        <f>VLOOKUP(E226,[2]Sheet1!$E$2:$N$5262,5,0)</f>
        <v>WASEEM.TARIQ</v>
      </c>
      <c r="O226" s="135" t="str">
        <f>VLOOKUP(E226,[2]Sheet1!$E$2:$N$5262,6,0)</f>
        <v>Accepted</v>
      </c>
      <c r="P226" s="135" t="str">
        <f>VLOOKUP(E226,[2]Sheet1!$E$2:$N$5262,7,0)</f>
        <v>Online Transfer</v>
      </c>
      <c r="Q226" s="135" t="str">
        <f>VLOOKUP(E226,[2]Sheet1!$E$2:$N$5262,8,0)</f>
        <v>Renewal</v>
      </c>
      <c r="R226" s="135" t="s">
        <v>16</v>
      </c>
      <c r="S226" s="135" t="str">
        <f>VLOOKUP(E226,[2]Sheet1!$E$2:$N$5262,10,0)</f>
        <v>-</v>
      </c>
      <c r="T226" s="167">
        <f t="shared" si="6"/>
        <v>0</v>
      </c>
    </row>
    <row r="227" spans="1:20" s="135" customFormat="1" hidden="1">
      <c r="A227" s="72">
        <v>227</v>
      </c>
      <c r="B227" s="72" t="s">
        <v>39</v>
      </c>
      <c r="C227" s="73" t="s">
        <v>11262</v>
      </c>
      <c r="D227" s="74">
        <v>149680</v>
      </c>
      <c r="E227" s="74">
        <v>1049393</v>
      </c>
      <c r="F227" s="73" t="s">
        <v>11263</v>
      </c>
      <c r="G227" s="74">
        <v>12500</v>
      </c>
      <c r="H227" s="73" t="s">
        <v>66</v>
      </c>
      <c r="I227" s="73" t="s">
        <v>168</v>
      </c>
      <c r="J227" s="135" t="s">
        <v>41</v>
      </c>
      <c r="K227" s="135">
        <v>12500</v>
      </c>
      <c r="L227" s="135">
        <v>12500</v>
      </c>
      <c r="M227" s="168">
        <f>VLOOKUP(E227,[2]Sheet1!$E$2:$N$5262,4,0)</f>
        <v>46041</v>
      </c>
      <c r="N227" s="135" t="str">
        <f>VLOOKUP(E227,[2]Sheet1!$E$2:$N$5262,5,0)</f>
        <v>WASEEM.TARIQ</v>
      </c>
      <c r="O227" s="135" t="str">
        <f>VLOOKUP(E227,[2]Sheet1!$E$2:$N$5262,6,0)</f>
        <v>Accepted</v>
      </c>
      <c r="P227" s="135" t="str">
        <f>VLOOKUP(E227,[2]Sheet1!$E$2:$N$5262,7,0)</f>
        <v>Online Transfer</v>
      </c>
      <c r="Q227" s="135" t="str">
        <f>VLOOKUP(E227,[2]Sheet1!$E$2:$N$5262,8,0)</f>
        <v>Renewal</v>
      </c>
      <c r="R227" s="135" t="s">
        <v>16</v>
      </c>
      <c r="S227" s="135" t="str">
        <f>VLOOKUP(E227,[2]Sheet1!$E$2:$N$5262,10,0)</f>
        <v>-</v>
      </c>
      <c r="T227" s="167">
        <f t="shared" si="6"/>
        <v>0</v>
      </c>
    </row>
    <row r="228" spans="1:20" s="135" customFormat="1" hidden="1">
      <c r="A228" s="73">
        <v>228</v>
      </c>
      <c r="B228" s="72" t="s">
        <v>39</v>
      </c>
      <c r="C228" s="73" t="s">
        <v>11264</v>
      </c>
      <c r="D228" s="74">
        <v>152173</v>
      </c>
      <c r="E228" s="74">
        <v>1051843</v>
      </c>
      <c r="F228" s="73" t="s">
        <v>11265</v>
      </c>
      <c r="G228" s="74">
        <v>14000</v>
      </c>
      <c r="H228" s="73" t="s">
        <v>66</v>
      </c>
      <c r="I228" s="73" t="s">
        <v>168</v>
      </c>
      <c r="J228" s="135" t="s">
        <v>41</v>
      </c>
      <c r="K228" s="135">
        <v>14000</v>
      </c>
      <c r="L228" s="135">
        <f>VLOOKUP(E228,[2]Sheet1!$E$2:$N$5262,3,0)</f>
        <v>14000</v>
      </c>
      <c r="M228" s="168">
        <f>VLOOKUP(E228,[2]Sheet1!$E$2:$N$5262,4,0)</f>
        <v>46042</v>
      </c>
      <c r="N228" s="135" t="str">
        <f>VLOOKUP(E228,[2]Sheet1!$E$2:$N$5262,5,0)</f>
        <v>WASEEM.TARIQ</v>
      </c>
      <c r="O228" s="135" t="str">
        <f>VLOOKUP(E228,[2]Sheet1!$E$2:$N$5262,6,0)</f>
        <v>Accepted</v>
      </c>
      <c r="P228" s="135" t="str">
        <f>VLOOKUP(E228,[2]Sheet1!$E$2:$N$5262,7,0)</f>
        <v>Cash Deposit</v>
      </c>
      <c r="Q228" s="135" t="str">
        <f>VLOOKUP(E228,[2]Sheet1!$E$2:$N$5262,8,0)</f>
        <v>Renewal</v>
      </c>
      <c r="R228" s="135" t="s">
        <v>16</v>
      </c>
      <c r="S228" s="135" t="str">
        <f>VLOOKUP(E228,[2]Sheet1!$E$2:$N$5262,10,0)</f>
        <v>-</v>
      </c>
      <c r="T228" s="167">
        <f t="shared" si="6"/>
        <v>0</v>
      </c>
    </row>
    <row r="229" spans="1:20" s="135" customFormat="1" hidden="1">
      <c r="A229" s="72">
        <v>229</v>
      </c>
      <c r="B229" s="72" t="s">
        <v>39</v>
      </c>
      <c r="C229" s="73" t="s">
        <v>11266</v>
      </c>
      <c r="D229" s="73" t="s">
        <v>11267</v>
      </c>
      <c r="E229" s="73" t="s">
        <v>11268</v>
      </c>
      <c r="F229" s="73" t="s">
        <v>11269</v>
      </c>
      <c r="G229" s="74">
        <v>11750</v>
      </c>
      <c r="H229" s="73" t="s">
        <v>66</v>
      </c>
      <c r="I229" s="73" t="s">
        <v>168</v>
      </c>
      <c r="J229" s="135" t="s">
        <v>41</v>
      </c>
      <c r="K229" s="135">
        <v>11750</v>
      </c>
      <c r="L229" s="135">
        <f>VLOOKUP(E229,[2]Sheet1!$E$2:$N$5262,3,0)</f>
        <v>11750</v>
      </c>
      <c r="M229" s="168">
        <f>VLOOKUP(E229,[2]Sheet1!$E$2:$N$5262,4,0)</f>
        <v>46041</v>
      </c>
      <c r="N229" s="135" t="str">
        <f>VLOOKUP(E229,[2]Sheet1!$E$2:$N$5262,5,0)</f>
        <v>WASEEM.TARIQ</v>
      </c>
      <c r="O229" s="135" t="str">
        <f>VLOOKUP(E229,[2]Sheet1!$E$2:$N$5262,6,0)</f>
        <v>Accepted</v>
      </c>
      <c r="P229" s="135" t="str">
        <f>VLOOKUP(E229,[2]Sheet1!$E$2:$N$5262,7,0)</f>
        <v>Online Transfer</v>
      </c>
      <c r="Q229" s="135" t="str">
        <f>VLOOKUP(E229,[2]Sheet1!$E$2:$N$5262,8,0)</f>
        <v>Renewal</v>
      </c>
      <c r="R229" s="135" t="s">
        <v>16</v>
      </c>
      <c r="S229" s="135" t="str">
        <f>VLOOKUP(E229,[2]Sheet1!$E$2:$N$5262,10,0)</f>
        <v>-</v>
      </c>
      <c r="T229" s="167">
        <f t="shared" si="6"/>
        <v>0</v>
      </c>
    </row>
    <row r="230" spans="1:20" s="135" customFormat="1" hidden="1">
      <c r="A230" s="73">
        <v>230</v>
      </c>
      <c r="B230" s="72" t="s">
        <v>39</v>
      </c>
      <c r="C230" s="73" t="s">
        <v>11270</v>
      </c>
      <c r="D230" s="73" t="s">
        <v>11271</v>
      </c>
      <c r="E230" s="73" t="s">
        <v>11272</v>
      </c>
      <c r="F230" s="73" t="s">
        <v>564</v>
      </c>
      <c r="G230" s="74">
        <v>15500</v>
      </c>
      <c r="H230" s="73" t="s">
        <v>66</v>
      </c>
      <c r="I230" s="73" t="s">
        <v>168</v>
      </c>
      <c r="J230" s="135" t="s">
        <v>41</v>
      </c>
      <c r="K230" s="135">
        <v>15500</v>
      </c>
      <c r="L230" s="135">
        <f>VLOOKUP(E230,[2]Sheet1!$E$2:$N$5262,3,0)</f>
        <v>15500</v>
      </c>
      <c r="M230" s="168">
        <f>VLOOKUP(E230,[2]Sheet1!$E$2:$N$5262,4,0)</f>
        <v>46041</v>
      </c>
      <c r="N230" s="135" t="str">
        <f>VLOOKUP(E230,[2]Sheet1!$E$2:$N$5262,5,0)</f>
        <v>WASEEM.TARIQ</v>
      </c>
      <c r="O230" s="135" t="str">
        <f>VLOOKUP(E230,[2]Sheet1!$E$2:$N$5262,6,0)</f>
        <v>Accepted</v>
      </c>
      <c r="P230" s="135" t="str">
        <f>VLOOKUP(E230,[2]Sheet1!$E$2:$N$5262,7,0)</f>
        <v>Online Transfer</v>
      </c>
      <c r="Q230" s="135" t="str">
        <f>VLOOKUP(E230,[2]Sheet1!$E$2:$N$5262,8,0)</f>
        <v>Renewal</v>
      </c>
      <c r="R230" s="135" t="s">
        <v>16</v>
      </c>
      <c r="S230" s="135" t="str">
        <f>VLOOKUP(E230,[2]Sheet1!$E$2:$N$5262,10,0)</f>
        <v>-</v>
      </c>
      <c r="T230" s="167">
        <f t="shared" si="6"/>
        <v>0</v>
      </c>
    </row>
    <row r="231" spans="1:20" s="135" customFormat="1" hidden="1">
      <c r="A231" s="72">
        <v>231</v>
      </c>
      <c r="B231" s="72" t="s">
        <v>39</v>
      </c>
      <c r="C231" s="73" t="s">
        <v>11273</v>
      </c>
      <c r="D231" s="73" t="s">
        <v>11274</v>
      </c>
      <c r="E231" s="74">
        <v>6007157</v>
      </c>
      <c r="F231" s="73" t="s">
        <v>11275</v>
      </c>
      <c r="G231" s="74">
        <v>13000</v>
      </c>
      <c r="H231" s="73" t="s">
        <v>66</v>
      </c>
      <c r="I231" s="73" t="s">
        <v>168</v>
      </c>
      <c r="J231" s="135" t="s">
        <v>41</v>
      </c>
      <c r="K231" s="135">
        <v>13000</v>
      </c>
      <c r="L231" s="135">
        <f>VLOOKUP(E231,[2]Sheet1!$E$2:$N$5262,3,0)</f>
        <v>13000</v>
      </c>
      <c r="M231" s="168">
        <f>VLOOKUP(E231,[2]Sheet1!$E$2:$N$5262,4,0)</f>
        <v>46041</v>
      </c>
      <c r="N231" s="135" t="str">
        <f>VLOOKUP(E231,[2]Sheet1!$E$2:$N$5262,5,0)</f>
        <v>WASEEM.TARIQ</v>
      </c>
      <c r="O231" s="135" t="str">
        <f>VLOOKUP(E231,[2]Sheet1!$E$2:$N$5262,6,0)</f>
        <v>Accepted</v>
      </c>
      <c r="P231" s="135" t="str">
        <f>VLOOKUP(E231,[2]Sheet1!$E$2:$N$5262,7,0)</f>
        <v>Cash Deposit</v>
      </c>
      <c r="Q231" s="135" t="str">
        <f>VLOOKUP(E231,[2]Sheet1!$E$2:$N$5262,8,0)</f>
        <v>Renewal</v>
      </c>
      <c r="R231" s="135" t="s">
        <v>16</v>
      </c>
      <c r="S231" s="135" t="str">
        <f>VLOOKUP(E231,[2]Sheet1!$E$2:$N$5262,10,0)</f>
        <v>-</v>
      </c>
      <c r="T231" s="167">
        <f t="shared" si="6"/>
        <v>0</v>
      </c>
    </row>
    <row r="232" spans="1:20" s="135" customFormat="1" hidden="1">
      <c r="A232" s="73">
        <v>232</v>
      </c>
      <c r="B232" s="72" t="s">
        <v>39</v>
      </c>
      <c r="C232" s="73" t="s">
        <v>11276</v>
      </c>
      <c r="D232" s="74">
        <v>162247</v>
      </c>
      <c r="E232" s="74">
        <v>4012782</v>
      </c>
      <c r="F232" s="73" t="s">
        <v>11277</v>
      </c>
      <c r="G232" s="74">
        <v>13000</v>
      </c>
      <c r="H232" s="73" t="s">
        <v>66</v>
      </c>
      <c r="I232" s="73" t="s">
        <v>168</v>
      </c>
      <c r="J232" s="135" t="s">
        <v>41</v>
      </c>
      <c r="K232" s="135">
        <v>13000</v>
      </c>
      <c r="L232" s="135">
        <f>VLOOKUP(E232,[2]Sheet1!$E$2:$N$5262,3,0)</f>
        <v>13000</v>
      </c>
      <c r="M232" s="168">
        <f>VLOOKUP(E232,[2]Sheet1!$E$2:$N$5262,4,0)</f>
        <v>46041</v>
      </c>
      <c r="N232" s="135" t="str">
        <f>VLOOKUP(E232,[2]Sheet1!$E$2:$N$5262,5,0)</f>
        <v>WASEEM.TARIQ</v>
      </c>
      <c r="O232" s="135" t="str">
        <f>VLOOKUP(E232,[2]Sheet1!$E$2:$N$5262,6,0)</f>
        <v>Accepted</v>
      </c>
      <c r="P232" s="135" t="str">
        <f>VLOOKUP(E232,[2]Sheet1!$E$2:$N$5262,7,0)</f>
        <v>Cash Deposit</v>
      </c>
      <c r="Q232" s="135" t="str">
        <f>VLOOKUP(E232,[2]Sheet1!$E$2:$N$5262,8,0)</f>
        <v>Renewal</v>
      </c>
      <c r="R232" s="135" t="s">
        <v>16</v>
      </c>
      <c r="S232" s="135" t="str">
        <f>VLOOKUP(E232,[2]Sheet1!$E$2:$N$5262,10,0)</f>
        <v>-</v>
      </c>
      <c r="T232" s="167">
        <f t="shared" si="6"/>
        <v>0</v>
      </c>
    </row>
    <row r="233" spans="1:20" s="135" customFormat="1" hidden="1">
      <c r="A233" s="72">
        <v>233</v>
      </c>
      <c r="B233" s="72" t="s">
        <v>39</v>
      </c>
      <c r="C233" s="73" t="s">
        <v>11278</v>
      </c>
      <c r="D233" s="73" t="s">
        <v>11279</v>
      </c>
      <c r="E233" s="73" t="s">
        <v>11280</v>
      </c>
      <c r="F233" s="73" t="s">
        <v>11281</v>
      </c>
      <c r="G233" s="74">
        <v>13000</v>
      </c>
      <c r="H233" s="73" t="s">
        <v>66</v>
      </c>
      <c r="I233" s="73" t="s">
        <v>168</v>
      </c>
      <c r="J233" s="135" t="s">
        <v>41</v>
      </c>
      <c r="K233" s="135">
        <v>13000</v>
      </c>
      <c r="L233" s="135">
        <f>VLOOKUP(E233,[2]Sheet1!$E$2:$N$5262,3,0)</f>
        <v>13000</v>
      </c>
      <c r="M233" s="168">
        <f>VLOOKUP(E233,[2]Sheet1!$E$2:$N$5262,4,0)</f>
        <v>46042</v>
      </c>
      <c r="N233" s="135" t="str">
        <f>VLOOKUP(E233,[2]Sheet1!$E$2:$N$5262,5,0)</f>
        <v>WASEEM.TARIQ</v>
      </c>
      <c r="O233" s="135" t="str">
        <f>VLOOKUP(E233,[2]Sheet1!$E$2:$N$5262,6,0)</f>
        <v>Accepted</v>
      </c>
      <c r="P233" s="135" t="str">
        <f>VLOOKUP(E233,[2]Sheet1!$E$2:$N$5262,7,0)</f>
        <v>Cash Deposit</v>
      </c>
      <c r="Q233" s="135" t="str">
        <f>VLOOKUP(E233,[2]Sheet1!$E$2:$N$5262,8,0)</f>
        <v>Renewal</v>
      </c>
      <c r="R233" s="135" t="s">
        <v>16</v>
      </c>
      <c r="S233" s="135" t="str">
        <f>VLOOKUP(E233,[2]Sheet1!$E$2:$N$5262,10,0)</f>
        <v>-</v>
      </c>
      <c r="T233" s="167">
        <f t="shared" si="6"/>
        <v>0</v>
      </c>
    </row>
    <row r="234" spans="1:20" s="135" customFormat="1" hidden="1">
      <c r="A234" s="73">
        <v>234</v>
      </c>
      <c r="B234" s="72" t="s">
        <v>39</v>
      </c>
      <c r="C234" s="73" t="s">
        <v>11282</v>
      </c>
      <c r="D234" s="74">
        <v>154310</v>
      </c>
      <c r="E234" s="74">
        <v>10054301</v>
      </c>
      <c r="F234" s="73" t="s">
        <v>11283</v>
      </c>
      <c r="G234" s="74">
        <v>13000</v>
      </c>
      <c r="H234" s="73" t="s">
        <v>66</v>
      </c>
      <c r="I234" s="73" t="s">
        <v>168</v>
      </c>
      <c r="J234" s="135" t="s">
        <v>41</v>
      </c>
      <c r="K234" s="135">
        <v>13000</v>
      </c>
      <c r="L234" s="135">
        <f>VLOOKUP(E234,[2]Sheet1!$E$2:$N$5262,3,0)</f>
        <v>13000</v>
      </c>
      <c r="M234" s="168">
        <f>VLOOKUP(E234,[2]Sheet1!$E$2:$N$5262,4,0)</f>
        <v>46042</v>
      </c>
      <c r="N234" s="135" t="str">
        <f>VLOOKUP(E234,[2]Sheet1!$E$2:$N$5262,5,0)</f>
        <v>WASEEM.TARIQ</v>
      </c>
      <c r="O234" s="135" t="str">
        <f>VLOOKUP(E234,[2]Sheet1!$E$2:$N$5262,6,0)</f>
        <v>Accepted</v>
      </c>
      <c r="P234" s="135" t="str">
        <f>VLOOKUP(E234,[2]Sheet1!$E$2:$N$5262,7,0)</f>
        <v>Online Transfer</v>
      </c>
      <c r="Q234" s="135" t="str">
        <f>VLOOKUP(E234,[2]Sheet1!$E$2:$N$5262,8,0)</f>
        <v>Renewal</v>
      </c>
      <c r="R234" s="135" t="s">
        <v>16</v>
      </c>
      <c r="S234" s="135" t="str">
        <f>VLOOKUP(E234,[2]Sheet1!$E$2:$N$5262,10,0)</f>
        <v>-</v>
      </c>
      <c r="T234" s="167">
        <f t="shared" si="6"/>
        <v>0</v>
      </c>
    </row>
    <row r="235" spans="1:20" s="135" customFormat="1" hidden="1">
      <c r="A235" s="72">
        <v>235</v>
      </c>
      <c r="B235" s="72" t="s">
        <v>39</v>
      </c>
      <c r="C235" s="73" t="s">
        <v>11284</v>
      </c>
      <c r="D235" s="73" t="s">
        <v>11285</v>
      </c>
      <c r="E235" s="73" t="s">
        <v>11286</v>
      </c>
      <c r="F235" s="73" t="s">
        <v>11287</v>
      </c>
      <c r="G235" s="74">
        <v>10000</v>
      </c>
      <c r="H235" s="73" t="s">
        <v>66</v>
      </c>
      <c r="I235" s="73" t="s">
        <v>168</v>
      </c>
      <c r="J235" s="135" t="s">
        <v>41</v>
      </c>
      <c r="K235" s="135">
        <v>10000</v>
      </c>
      <c r="L235" s="135">
        <f>VLOOKUP(E235,[2]Sheet1!$E$2:$N$5262,3,0)</f>
        <v>10000</v>
      </c>
      <c r="M235" s="168">
        <f>VLOOKUP(E235,[2]Sheet1!$E$2:$N$5262,4,0)</f>
        <v>46041</v>
      </c>
      <c r="N235" s="135" t="str">
        <f>VLOOKUP(E235,[2]Sheet1!$E$2:$N$5262,5,0)</f>
        <v>WASEEM.TARIQ</v>
      </c>
      <c r="O235" s="135" t="str">
        <f>VLOOKUP(E235,[2]Sheet1!$E$2:$N$5262,6,0)</f>
        <v>Accepted</v>
      </c>
      <c r="P235" s="135" t="str">
        <f>VLOOKUP(E235,[2]Sheet1!$E$2:$N$5262,7,0)</f>
        <v>Online Transfer</v>
      </c>
      <c r="Q235" s="135" t="str">
        <f>VLOOKUP(E235,[2]Sheet1!$E$2:$N$5262,8,0)</f>
        <v>Renewal</v>
      </c>
      <c r="R235" s="135" t="s">
        <v>16</v>
      </c>
      <c r="S235" s="135" t="str">
        <f>VLOOKUP(E235,[2]Sheet1!$E$2:$N$5262,10,0)</f>
        <v>-</v>
      </c>
      <c r="T235" s="167">
        <f t="shared" si="6"/>
        <v>0</v>
      </c>
    </row>
    <row r="236" spans="1:20" s="135" customFormat="1" hidden="1">
      <c r="A236" s="73">
        <v>236</v>
      </c>
      <c r="B236" s="72" t="s">
        <v>39</v>
      </c>
      <c r="C236" s="73" t="s">
        <v>11288</v>
      </c>
      <c r="D236" s="74">
        <v>228332</v>
      </c>
      <c r="E236" s="74">
        <v>10128340</v>
      </c>
      <c r="F236" s="73" t="s">
        <v>11289</v>
      </c>
      <c r="G236" s="74">
        <v>15500</v>
      </c>
      <c r="H236" s="73" t="s">
        <v>66</v>
      </c>
      <c r="I236" s="73" t="s">
        <v>168</v>
      </c>
      <c r="J236" s="135" t="s">
        <v>41</v>
      </c>
      <c r="K236" s="135">
        <v>15500</v>
      </c>
      <c r="L236" s="135">
        <f>VLOOKUP(E236,[2]Sheet1!$E$2:$N$5262,3,0)</f>
        <v>15500</v>
      </c>
      <c r="M236" s="168">
        <f>VLOOKUP(E236,[2]Sheet1!$E$2:$N$5262,4,0)</f>
        <v>46041</v>
      </c>
      <c r="N236" s="135" t="str">
        <f>VLOOKUP(E236,[2]Sheet1!$E$2:$N$5262,5,0)</f>
        <v>WASEEM.TARIQ</v>
      </c>
      <c r="O236" s="135" t="str">
        <f>VLOOKUP(E236,[2]Sheet1!$E$2:$N$5262,6,0)</f>
        <v>Accepted</v>
      </c>
      <c r="P236" s="135" t="str">
        <f>VLOOKUP(E236,[2]Sheet1!$E$2:$N$5262,7,0)</f>
        <v>Cash Deposit</v>
      </c>
      <c r="Q236" s="135" t="str">
        <f>VLOOKUP(E236,[2]Sheet1!$E$2:$N$5262,8,0)</f>
        <v>Renewal</v>
      </c>
      <c r="R236" s="135" t="s">
        <v>16</v>
      </c>
      <c r="S236" s="135" t="str">
        <f>VLOOKUP(E236,[2]Sheet1!$E$2:$N$5262,10,0)</f>
        <v>-</v>
      </c>
      <c r="T236" s="167">
        <f t="shared" si="6"/>
        <v>0</v>
      </c>
    </row>
    <row r="237" spans="1:20" s="135" customFormat="1" hidden="1">
      <c r="A237" s="72">
        <v>237</v>
      </c>
      <c r="B237" s="72" t="s">
        <v>39</v>
      </c>
      <c r="C237" s="73" t="s">
        <v>11290</v>
      </c>
      <c r="D237" s="73" t="s">
        <v>11291</v>
      </c>
      <c r="E237" s="73" t="s">
        <v>11292</v>
      </c>
      <c r="F237" s="73" t="s">
        <v>11293</v>
      </c>
      <c r="G237" s="74">
        <v>14000</v>
      </c>
      <c r="H237" s="73" t="s">
        <v>66</v>
      </c>
      <c r="I237" s="73" t="s">
        <v>168</v>
      </c>
      <c r="J237" s="135" t="s">
        <v>41</v>
      </c>
      <c r="K237" s="135">
        <v>14000</v>
      </c>
      <c r="L237" s="135">
        <f>VLOOKUP(E237,[2]Sheet1!$E$2:$N$5262,3,0)</f>
        <v>14000</v>
      </c>
      <c r="M237" s="168">
        <f>VLOOKUP(E237,[2]Sheet1!$E$2:$N$5262,4,0)</f>
        <v>46041</v>
      </c>
      <c r="N237" s="135" t="str">
        <f>VLOOKUP(E237,[2]Sheet1!$E$2:$N$5262,5,0)</f>
        <v>WASEEM.TARIQ</v>
      </c>
      <c r="O237" s="135" t="str">
        <f>VLOOKUP(E237,[2]Sheet1!$E$2:$N$5262,6,0)</f>
        <v>Accepted</v>
      </c>
      <c r="P237" s="135" t="str">
        <f>VLOOKUP(E237,[2]Sheet1!$E$2:$N$5262,7,0)</f>
        <v>Cash Deposit</v>
      </c>
      <c r="Q237" s="135" t="str">
        <f>VLOOKUP(E237,[2]Sheet1!$E$2:$N$5262,8,0)</f>
        <v>Renewal</v>
      </c>
      <c r="R237" s="135" t="s">
        <v>16</v>
      </c>
      <c r="S237" s="135" t="str">
        <f>VLOOKUP(E237,[2]Sheet1!$E$2:$N$5262,10,0)</f>
        <v>-</v>
      </c>
      <c r="T237" s="167">
        <f t="shared" si="6"/>
        <v>0</v>
      </c>
    </row>
    <row r="238" spans="1:20" s="135" customFormat="1">
      <c r="A238" s="73">
        <v>238</v>
      </c>
      <c r="B238" s="72" t="s">
        <v>39</v>
      </c>
      <c r="C238" s="73" t="s">
        <v>11294</v>
      </c>
      <c r="D238" s="74">
        <v>5067075</v>
      </c>
      <c r="E238" s="74">
        <v>1117064</v>
      </c>
      <c r="F238" s="73" t="s">
        <v>11295</v>
      </c>
      <c r="G238" s="74">
        <v>15000</v>
      </c>
      <c r="H238" s="73" t="s">
        <v>66</v>
      </c>
      <c r="I238" s="73" t="s">
        <v>168</v>
      </c>
      <c r="J238" s="135" t="s">
        <v>41</v>
      </c>
      <c r="K238" s="135">
        <v>15000</v>
      </c>
      <c r="L238" s="135">
        <f>VLOOKUP(E238,[2]Sheet1!$E$2:$N$5262,3,0)</f>
        <v>15000</v>
      </c>
      <c r="M238" s="168">
        <f>VLOOKUP(E238,[2]Sheet1!$E$2:$N$5262,4,0)</f>
        <v>46041</v>
      </c>
      <c r="N238" s="135" t="str">
        <f>VLOOKUP(E238,[2]Sheet1!$E$2:$N$5262,5,0)</f>
        <v>WASEEM.TARIQ</v>
      </c>
      <c r="O238" s="135" t="str">
        <f>VLOOKUP(E238,[2]Sheet1!$E$2:$N$5262,6,0)</f>
        <v>Accepted</v>
      </c>
      <c r="P238" s="135" t="str">
        <f>VLOOKUP(E238,[2]Sheet1!$E$2:$N$5262,7,0)</f>
        <v>Online Transfer</v>
      </c>
      <c r="Q238" s="135" t="str">
        <f>VLOOKUP(E238,[2]Sheet1!$E$2:$N$5262,8,0)</f>
        <v>Conversion</v>
      </c>
      <c r="R238" s="135" t="s">
        <v>16</v>
      </c>
      <c r="S238" s="135" t="str">
        <f>VLOOKUP(E238,[2]Sheet1!$E$2:$N$5262,10,0)</f>
        <v>-</v>
      </c>
      <c r="T238" s="167">
        <f t="shared" si="6"/>
        <v>0</v>
      </c>
    </row>
    <row r="239" spans="1:20" s="135" customFormat="1" hidden="1">
      <c r="A239" s="72">
        <v>239</v>
      </c>
      <c r="B239" s="72" t="s">
        <v>39</v>
      </c>
      <c r="C239" s="73" t="s">
        <v>11296</v>
      </c>
      <c r="D239" s="73" t="s">
        <v>11297</v>
      </c>
      <c r="E239" s="74">
        <v>9505405</v>
      </c>
      <c r="F239" s="73" t="s">
        <v>10780</v>
      </c>
      <c r="G239" s="74">
        <v>14500</v>
      </c>
      <c r="H239" s="73" t="s">
        <v>66</v>
      </c>
      <c r="I239" s="73" t="s">
        <v>168</v>
      </c>
      <c r="J239" s="135" t="s">
        <v>41</v>
      </c>
      <c r="K239" s="135">
        <v>14500</v>
      </c>
      <c r="L239" s="135">
        <f>VLOOKUP(E239,[2]Sheet1!$E$2:$N$5262,3,0)</f>
        <v>14500</v>
      </c>
      <c r="M239" s="168">
        <f>VLOOKUP(E239,[2]Sheet1!$E$2:$N$5262,4,0)</f>
        <v>46041</v>
      </c>
      <c r="N239" s="135" t="str">
        <f>VLOOKUP(E239,[2]Sheet1!$E$2:$N$5262,5,0)</f>
        <v>WASEEM.TARIQ</v>
      </c>
      <c r="O239" s="135" t="str">
        <f>VLOOKUP(E239,[2]Sheet1!$E$2:$N$5262,6,0)</f>
        <v>Accepted</v>
      </c>
      <c r="P239" s="135" t="str">
        <f>VLOOKUP(E239,[2]Sheet1!$E$2:$N$5262,7,0)</f>
        <v>Online Transfer</v>
      </c>
      <c r="Q239" s="135" t="str">
        <f>VLOOKUP(E239,[2]Sheet1!$E$2:$N$5262,8,0)</f>
        <v>Renewal</v>
      </c>
      <c r="R239" s="135" t="s">
        <v>16</v>
      </c>
      <c r="S239" s="135" t="str">
        <f>VLOOKUP(E239,[2]Sheet1!$E$2:$N$5262,10,0)</f>
        <v>-</v>
      </c>
      <c r="T239" s="167">
        <f t="shared" si="6"/>
        <v>0</v>
      </c>
    </row>
    <row r="240" spans="1:20" s="135" customFormat="1" hidden="1">
      <c r="A240" s="73">
        <v>240</v>
      </c>
      <c r="B240" s="72" t="s">
        <v>39</v>
      </c>
      <c r="C240" s="73" t="s">
        <v>11298</v>
      </c>
      <c r="D240" s="73" t="s">
        <v>11299</v>
      </c>
      <c r="E240" s="74">
        <v>7063757</v>
      </c>
      <c r="F240" s="73" t="s">
        <v>11300</v>
      </c>
      <c r="G240" s="74">
        <v>11500</v>
      </c>
      <c r="H240" s="73" t="s">
        <v>66</v>
      </c>
      <c r="I240" s="73" t="s">
        <v>168</v>
      </c>
      <c r="J240" s="135" t="s">
        <v>41</v>
      </c>
      <c r="K240" s="135">
        <v>11500</v>
      </c>
      <c r="L240" s="135">
        <f>VLOOKUP(E240,[2]Sheet1!$E$2:$N$5262,3,0)</f>
        <v>11500</v>
      </c>
      <c r="M240" s="168">
        <f>VLOOKUP(E240,[2]Sheet1!$E$2:$N$5262,4,0)</f>
        <v>46040</v>
      </c>
      <c r="N240" s="135" t="str">
        <f>VLOOKUP(E240,[2]Sheet1!$E$2:$N$5262,5,0)</f>
        <v>WASEEM.TARIQ</v>
      </c>
      <c r="O240" s="135" t="str">
        <f>VLOOKUP(E240,[2]Sheet1!$E$2:$N$5262,6,0)</f>
        <v>Accepted</v>
      </c>
      <c r="P240" s="135" t="str">
        <f>VLOOKUP(E240,[2]Sheet1!$E$2:$N$5262,7,0)</f>
        <v>Online Transfer</v>
      </c>
      <c r="Q240" s="135" t="str">
        <f>VLOOKUP(E240,[2]Sheet1!$E$2:$N$5262,8,0)</f>
        <v>Renewal</v>
      </c>
      <c r="R240" s="135" t="s">
        <v>16</v>
      </c>
      <c r="S240" s="135" t="str">
        <f>VLOOKUP(E240,[2]Sheet1!$E$2:$N$5262,10,0)</f>
        <v>-</v>
      </c>
      <c r="T240" s="167">
        <f t="shared" si="6"/>
        <v>0</v>
      </c>
    </row>
    <row r="241" spans="1:20" s="135" customFormat="1" hidden="1">
      <c r="A241" s="72">
        <v>241</v>
      </c>
      <c r="B241" s="72" t="s">
        <v>39</v>
      </c>
      <c r="C241" s="73" t="s">
        <v>11301</v>
      </c>
      <c r="D241" s="74">
        <v>17530416</v>
      </c>
      <c r="E241" s="74">
        <v>248801</v>
      </c>
      <c r="F241" s="73" t="s">
        <v>11302</v>
      </c>
      <c r="G241" s="74">
        <v>14000</v>
      </c>
      <c r="H241" s="73" t="s">
        <v>66</v>
      </c>
      <c r="I241" s="73" t="s">
        <v>168</v>
      </c>
      <c r="J241" s="135" t="s">
        <v>41</v>
      </c>
      <c r="K241" s="135">
        <v>14000</v>
      </c>
      <c r="L241" s="135">
        <f>VLOOKUP(E241,[2]Sheet1!$E$2:$N$5262,3,0)</f>
        <v>14000</v>
      </c>
      <c r="M241" s="168">
        <f>VLOOKUP(E241,[2]Sheet1!$E$2:$N$5262,4,0)</f>
        <v>46041</v>
      </c>
      <c r="N241" s="135" t="str">
        <f>VLOOKUP(E241,[2]Sheet1!$E$2:$N$5262,5,0)</f>
        <v>WASEEM.TARIQ</v>
      </c>
      <c r="O241" s="135" t="str">
        <f>VLOOKUP(E241,[2]Sheet1!$E$2:$N$5262,6,0)</f>
        <v>Accepted</v>
      </c>
      <c r="P241" s="135" t="str">
        <f>VLOOKUP(E241,[2]Sheet1!$E$2:$N$5262,7,0)</f>
        <v>Online Transfer</v>
      </c>
      <c r="Q241" s="135" t="str">
        <f>VLOOKUP(E241,[2]Sheet1!$E$2:$N$5262,8,0)</f>
        <v>Renewal</v>
      </c>
      <c r="R241" s="135" t="s">
        <v>16</v>
      </c>
      <c r="S241" s="135" t="str">
        <f>VLOOKUP(E241,[2]Sheet1!$E$2:$N$5262,10,0)</f>
        <v>-</v>
      </c>
      <c r="T241" s="167">
        <f t="shared" si="6"/>
        <v>0</v>
      </c>
    </row>
    <row r="242" spans="1:20" s="135" customFormat="1" hidden="1">
      <c r="A242" s="73">
        <v>242</v>
      </c>
      <c r="B242" s="72" t="s">
        <v>39</v>
      </c>
      <c r="C242" s="73" t="s">
        <v>11303</v>
      </c>
      <c r="D242" s="73" t="s">
        <v>11304</v>
      </c>
      <c r="E242" s="73" t="s">
        <v>11305</v>
      </c>
      <c r="F242" s="73" t="s">
        <v>11052</v>
      </c>
      <c r="G242" s="74">
        <v>13000</v>
      </c>
      <c r="H242" s="73" t="s">
        <v>66</v>
      </c>
      <c r="I242" s="73" t="s">
        <v>168</v>
      </c>
      <c r="J242" s="135" t="s">
        <v>41</v>
      </c>
      <c r="K242" s="135">
        <v>13000</v>
      </c>
      <c r="L242" s="135">
        <f>VLOOKUP(E242,[2]Sheet1!$E$2:$N$5262,3,0)</f>
        <v>13000</v>
      </c>
      <c r="M242" s="168">
        <f>VLOOKUP(E242,[2]Sheet1!$E$2:$N$5262,4,0)</f>
        <v>46041</v>
      </c>
      <c r="N242" s="135" t="str">
        <f>VLOOKUP(E242,[2]Sheet1!$E$2:$N$5262,5,0)</f>
        <v>WASEEM.TARIQ</v>
      </c>
      <c r="O242" s="135" t="str">
        <f>VLOOKUP(E242,[2]Sheet1!$E$2:$N$5262,6,0)</f>
        <v>Accepted</v>
      </c>
      <c r="P242" s="135" t="str">
        <f>VLOOKUP(E242,[2]Sheet1!$E$2:$N$5262,7,0)</f>
        <v>Online Transfer</v>
      </c>
      <c r="Q242" s="135" t="str">
        <f>VLOOKUP(E242,[2]Sheet1!$E$2:$N$5262,8,0)</f>
        <v>Renewal</v>
      </c>
      <c r="R242" s="135" t="s">
        <v>16</v>
      </c>
      <c r="S242" s="135" t="str">
        <f>VLOOKUP(E242,[2]Sheet1!$E$2:$N$5262,10,0)</f>
        <v>-</v>
      </c>
      <c r="T242" s="167">
        <f t="shared" si="6"/>
        <v>0</v>
      </c>
    </row>
    <row r="243" spans="1:20" s="135" customFormat="1" hidden="1">
      <c r="A243" s="72">
        <v>243</v>
      </c>
      <c r="B243" s="72" t="s">
        <v>39</v>
      </c>
      <c r="C243" s="73" t="s">
        <v>11306</v>
      </c>
      <c r="D243" s="73" t="s">
        <v>11307</v>
      </c>
      <c r="E243" s="73" t="s">
        <v>11308</v>
      </c>
      <c r="F243" s="73" t="s">
        <v>11309</v>
      </c>
      <c r="G243" s="74">
        <v>13000</v>
      </c>
      <c r="H243" s="73" t="s">
        <v>66</v>
      </c>
      <c r="I243" s="73" t="s">
        <v>168</v>
      </c>
      <c r="J243" s="135" t="s">
        <v>41</v>
      </c>
      <c r="K243" s="135">
        <v>13000</v>
      </c>
      <c r="L243" s="135">
        <f>VLOOKUP(E243,[2]Sheet1!$E$2:$N$5262,3,0)</f>
        <v>13000</v>
      </c>
      <c r="M243" s="168">
        <f>VLOOKUP(E243,[2]Sheet1!$E$2:$N$5262,4,0)</f>
        <v>46041</v>
      </c>
      <c r="N243" s="135" t="str">
        <f>VLOOKUP(E243,[2]Sheet1!$E$2:$N$5262,5,0)</f>
        <v>WASEEM.TARIQ</v>
      </c>
      <c r="O243" s="135" t="str">
        <f>VLOOKUP(E243,[2]Sheet1!$E$2:$N$5262,6,0)</f>
        <v>Accepted</v>
      </c>
      <c r="P243" s="135" t="str">
        <f>VLOOKUP(E243,[2]Sheet1!$E$2:$N$5262,7,0)</f>
        <v>Online Transfer</v>
      </c>
      <c r="Q243" s="135" t="str">
        <f>VLOOKUP(E243,[2]Sheet1!$E$2:$N$5262,8,0)</f>
        <v>Renewal</v>
      </c>
      <c r="R243" s="135" t="s">
        <v>16</v>
      </c>
      <c r="S243" s="135" t="str">
        <f>VLOOKUP(E243,[2]Sheet1!$E$2:$N$5262,10,0)</f>
        <v>-</v>
      </c>
      <c r="T243" s="167">
        <f t="shared" si="6"/>
        <v>0</v>
      </c>
    </row>
    <row r="244" spans="1:20" s="135" customFormat="1" hidden="1">
      <c r="A244" s="73">
        <v>244</v>
      </c>
      <c r="B244" s="72" t="s">
        <v>39</v>
      </c>
      <c r="C244" s="73" t="s">
        <v>11310</v>
      </c>
      <c r="D244" s="74">
        <v>153896</v>
      </c>
      <c r="E244" s="74">
        <v>10053862</v>
      </c>
      <c r="F244" s="73" t="s">
        <v>11311</v>
      </c>
      <c r="G244" s="74">
        <v>13000</v>
      </c>
      <c r="H244" s="73" t="s">
        <v>66</v>
      </c>
      <c r="I244" s="73" t="s">
        <v>168</v>
      </c>
      <c r="J244" s="135" t="s">
        <v>41</v>
      </c>
      <c r="K244" s="135">
        <v>13000</v>
      </c>
      <c r="L244" s="135">
        <f>VLOOKUP(E244,[2]Sheet1!$E$2:$N$5262,3,0)</f>
        <v>13000</v>
      </c>
      <c r="M244" s="168">
        <f>VLOOKUP(E244,[2]Sheet1!$E$2:$N$5262,4,0)</f>
        <v>46041</v>
      </c>
      <c r="N244" s="135" t="str">
        <f>VLOOKUP(E244,[2]Sheet1!$E$2:$N$5262,5,0)</f>
        <v>WASEEM.TARIQ</v>
      </c>
      <c r="O244" s="135" t="str">
        <f>VLOOKUP(E244,[2]Sheet1!$E$2:$N$5262,6,0)</f>
        <v>Accepted</v>
      </c>
      <c r="P244" s="135" t="str">
        <f>VLOOKUP(E244,[2]Sheet1!$E$2:$N$5262,7,0)</f>
        <v>Online Transfer</v>
      </c>
      <c r="Q244" s="135" t="str">
        <f>VLOOKUP(E244,[2]Sheet1!$E$2:$N$5262,8,0)</f>
        <v>Renewal</v>
      </c>
      <c r="R244" s="135" t="s">
        <v>16</v>
      </c>
      <c r="S244" s="135" t="str">
        <f>VLOOKUP(E244,[2]Sheet1!$E$2:$N$5262,10,0)</f>
        <v>-</v>
      </c>
      <c r="T244" s="167">
        <f t="shared" si="6"/>
        <v>0</v>
      </c>
    </row>
    <row r="245" spans="1:20" s="135" customFormat="1" hidden="1">
      <c r="A245" s="72">
        <v>245</v>
      </c>
      <c r="B245" s="72" t="s">
        <v>39</v>
      </c>
      <c r="C245" s="73" t="s">
        <v>11312</v>
      </c>
      <c r="D245" s="73" t="s">
        <v>11313</v>
      </c>
      <c r="E245" s="74">
        <v>7036575</v>
      </c>
      <c r="F245" s="73" t="s">
        <v>11314</v>
      </c>
      <c r="G245" s="74">
        <v>15500</v>
      </c>
      <c r="H245" s="73" t="s">
        <v>66</v>
      </c>
      <c r="I245" s="73" t="s">
        <v>168</v>
      </c>
      <c r="J245" s="135" t="s">
        <v>41</v>
      </c>
      <c r="K245" s="135">
        <v>15500</v>
      </c>
      <c r="L245" s="135">
        <f>VLOOKUP(E245,[2]Sheet1!$E$2:$N$5262,3,0)</f>
        <v>15500</v>
      </c>
      <c r="M245" s="168">
        <f>VLOOKUP(E245,[2]Sheet1!$E$2:$N$5262,4,0)</f>
        <v>46039</v>
      </c>
      <c r="N245" s="135" t="str">
        <f>VLOOKUP(E245,[2]Sheet1!$E$2:$N$5262,5,0)</f>
        <v>WASEEM.TARIQ</v>
      </c>
      <c r="O245" s="135" t="str">
        <f>VLOOKUP(E245,[2]Sheet1!$E$2:$N$5262,6,0)</f>
        <v>Accepted</v>
      </c>
      <c r="P245" s="135" t="str">
        <f>VLOOKUP(E245,[2]Sheet1!$E$2:$N$5262,7,0)</f>
        <v>Online Transfer</v>
      </c>
      <c r="Q245" s="135" t="str">
        <f>VLOOKUP(E245,[2]Sheet1!$E$2:$N$5262,8,0)</f>
        <v>Renewal</v>
      </c>
      <c r="R245" s="135" t="s">
        <v>16</v>
      </c>
      <c r="S245" s="135" t="str">
        <f>VLOOKUP(E245,[2]Sheet1!$E$2:$N$5262,10,0)</f>
        <v>-</v>
      </c>
      <c r="T245" s="167">
        <f t="shared" si="6"/>
        <v>0</v>
      </c>
    </row>
    <row r="246" spans="1:20" s="135" customFormat="1" hidden="1">
      <c r="A246" s="73">
        <v>246</v>
      </c>
      <c r="B246" s="72" t="s">
        <v>39</v>
      </c>
      <c r="C246" s="73" t="s">
        <v>11315</v>
      </c>
      <c r="D246" s="74">
        <v>1002002</v>
      </c>
      <c r="E246" s="73" t="s">
        <v>11316</v>
      </c>
      <c r="F246" s="73" t="s">
        <v>11317</v>
      </c>
      <c r="G246" s="74">
        <v>13000</v>
      </c>
      <c r="H246" s="73" t="s">
        <v>66</v>
      </c>
      <c r="I246" s="73" t="s">
        <v>168</v>
      </c>
      <c r="J246" s="135" t="s">
        <v>41</v>
      </c>
      <c r="K246" s="135">
        <v>13000</v>
      </c>
      <c r="L246" s="135">
        <f>VLOOKUP(E246,[2]Sheet1!$E$2:$N$5262,3,0)</f>
        <v>13000</v>
      </c>
      <c r="M246" s="168">
        <f>VLOOKUP(E246,[2]Sheet1!$E$2:$N$5262,4,0)</f>
        <v>46039</v>
      </c>
      <c r="N246" s="135" t="str">
        <f>VLOOKUP(E246,[2]Sheet1!$E$2:$N$5262,5,0)</f>
        <v>WASEEM.TARIQ</v>
      </c>
      <c r="O246" s="135" t="str">
        <f>VLOOKUP(E246,[2]Sheet1!$E$2:$N$5262,6,0)</f>
        <v>Accepted</v>
      </c>
      <c r="P246" s="135" t="str">
        <f>VLOOKUP(E246,[2]Sheet1!$E$2:$N$5262,7,0)</f>
        <v>Online Transfer</v>
      </c>
      <c r="Q246" s="135" t="str">
        <f>VLOOKUP(E246,[2]Sheet1!$E$2:$N$5262,8,0)</f>
        <v>Renewal</v>
      </c>
      <c r="R246" s="135" t="s">
        <v>16</v>
      </c>
      <c r="S246" s="135" t="str">
        <f>VLOOKUP(E246,[2]Sheet1!$E$2:$N$5262,10,0)</f>
        <v>-</v>
      </c>
      <c r="T246" s="167">
        <f t="shared" si="6"/>
        <v>0</v>
      </c>
    </row>
    <row r="247" spans="1:20" s="135" customFormat="1" hidden="1">
      <c r="A247" s="72">
        <v>247</v>
      </c>
      <c r="B247" s="72" t="s">
        <v>39</v>
      </c>
      <c r="C247" s="73" t="s">
        <v>11318</v>
      </c>
      <c r="D247" s="73" t="s">
        <v>11319</v>
      </c>
      <c r="E247" s="74">
        <v>9506367</v>
      </c>
      <c r="F247" s="73" t="s">
        <v>11320</v>
      </c>
      <c r="G247" s="74">
        <v>15500</v>
      </c>
      <c r="H247" s="73" t="s">
        <v>66</v>
      </c>
      <c r="I247" s="73" t="s">
        <v>168</v>
      </c>
      <c r="J247" s="135" t="s">
        <v>41</v>
      </c>
      <c r="K247" s="135">
        <v>15500</v>
      </c>
      <c r="L247" s="135">
        <f>VLOOKUP(E247,[2]Sheet1!$E$2:$N$5262,3,0)</f>
        <v>15500</v>
      </c>
      <c r="M247" s="168">
        <f>VLOOKUP(E247,[2]Sheet1!$E$2:$N$5262,4,0)</f>
        <v>46039</v>
      </c>
      <c r="N247" s="135" t="str">
        <f>VLOOKUP(E247,[2]Sheet1!$E$2:$N$5262,5,0)</f>
        <v>WASEEM.TARIQ</v>
      </c>
      <c r="O247" s="135" t="str">
        <f>VLOOKUP(E247,[2]Sheet1!$E$2:$N$5262,6,0)</f>
        <v>Accepted</v>
      </c>
      <c r="P247" s="135" t="str">
        <f>VLOOKUP(E247,[2]Sheet1!$E$2:$N$5262,7,0)</f>
        <v>Cash Deposit</v>
      </c>
      <c r="Q247" s="135" t="str">
        <f>VLOOKUP(E247,[2]Sheet1!$E$2:$N$5262,8,0)</f>
        <v>Renewal</v>
      </c>
      <c r="R247" s="135" t="s">
        <v>16</v>
      </c>
      <c r="S247" s="135" t="str">
        <f>VLOOKUP(E247,[2]Sheet1!$E$2:$N$5262,10,0)</f>
        <v>-</v>
      </c>
      <c r="T247" s="167">
        <f t="shared" si="6"/>
        <v>0</v>
      </c>
    </row>
    <row r="248" spans="1:20" s="135" customFormat="1" hidden="1">
      <c r="A248" s="73">
        <v>248</v>
      </c>
      <c r="B248" s="72" t="s">
        <v>39</v>
      </c>
      <c r="C248" s="73" t="s">
        <v>11321</v>
      </c>
      <c r="D248" s="73" t="s">
        <v>11322</v>
      </c>
      <c r="E248" s="73" t="s">
        <v>11323</v>
      </c>
      <c r="F248" s="73" t="s">
        <v>10971</v>
      </c>
      <c r="G248" s="74">
        <v>15500</v>
      </c>
      <c r="H248" s="73" t="s">
        <v>66</v>
      </c>
      <c r="I248" s="73" t="s">
        <v>168</v>
      </c>
      <c r="J248" s="135" t="s">
        <v>41</v>
      </c>
      <c r="K248" s="135">
        <v>15500</v>
      </c>
      <c r="L248" s="135">
        <f>VLOOKUP(E248,[2]Sheet1!$E$2:$N$5262,3,0)</f>
        <v>15500</v>
      </c>
      <c r="M248" s="168">
        <f>VLOOKUP(E248,[2]Sheet1!$E$2:$N$5262,4,0)</f>
        <v>46038</v>
      </c>
      <c r="N248" s="135" t="str">
        <f>VLOOKUP(E248,[2]Sheet1!$E$2:$N$5262,5,0)</f>
        <v>WASEEM.TARIQ</v>
      </c>
      <c r="O248" s="135" t="str">
        <f>VLOOKUP(E248,[2]Sheet1!$E$2:$N$5262,6,0)</f>
        <v>Accepted</v>
      </c>
      <c r="P248" s="135" t="str">
        <f>VLOOKUP(E248,[2]Sheet1!$E$2:$N$5262,7,0)</f>
        <v>Online Transfer</v>
      </c>
      <c r="Q248" s="135" t="str">
        <f>VLOOKUP(E248,[2]Sheet1!$E$2:$N$5262,8,0)</f>
        <v>Renewal</v>
      </c>
      <c r="R248" s="135" t="s">
        <v>16</v>
      </c>
      <c r="S248" s="135" t="str">
        <f>VLOOKUP(E248,[2]Sheet1!$E$2:$N$5262,10,0)</f>
        <v>-</v>
      </c>
      <c r="T248" s="167">
        <f t="shared" si="6"/>
        <v>0</v>
      </c>
    </row>
    <row r="249" spans="1:20" s="135" customFormat="1" hidden="1">
      <c r="A249" s="72">
        <v>249</v>
      </c>
      <c r="B249" s="72" t="s">
        <v>39</v>
      </c>
      <c r="C249" s="73" t="s">
        <v>11324</v>
      </c>
      <c r="D249" s="73" t="s">
        <v>11325</v>
      </c>
      <c r="E249" s="73" t="s">
        <v>11326</v>
      </c>
      <c r="F249" s="73" t="s">
        <v>11327</v>
      </c>
      <c r="G249" s="74">
        <v>13000</v>
      </c>
      <c r="H249" s="73" t="s">
        <v>66</v>
      </c>
      <c r="I249" s="73" t="s">
        <v>168</v>
      </c>
      <c r="J249" s="135" t="s">
        <v>41</v>
      </c>
      <c r="K249" s="135">
        <v>13000</v>
      </c>
      <c r="L249" s="135">
        <f>VLOOKUP(E249,[2]Sheet1!$E$2:$N$5262,3,0)</f>
        <v>13000</v>
      </c>
      <c r="M249" s="168">
        <f>VLOOKUP(E249,[2]Sheet1!$E$2:$N$5262,4,0)</f>
        <v>46038</v>
      </c>
      <c r="N249" s="135" t="str">
        <f>VLOOKUP(E249,[2]Sheet1!$E$2:$N$5262,5,0)</f>
        <v>WASEEM.TARIQ</v>
      </c>
      <c r="O249" s="135" t="str">
        <f>VLOOKUP(E249,[2]Sheet1!$E$2:$N$5262,6,0)</f>
        <v>Accepted</v>
      </c>
      <c r="P249" s="135" t="str">
        <f>VLOOKUP(E249,[2]Sheet1!$E$2:$N$5262,7,0)</f>
        <v>Online Transfer</v>
      </c>
      <c r="Q249" s="135" t="str">
        <f>VLOOKUP(E249,[2]Sheet1!$E$2:$N$5262,8,0)</f>
        <v>Renewal</v>
      </c>
      <c r="R249" s="135" t="s">
        <v>16</v>
      </c>
      <c r="S249" s="135" t="str">
        <f>VLOOKUP(E249,[2]Sheet1!$E$2:$N$5262,10,0)</f>
        <v>-</v>
      </c>
      <c r="T249" s="167">
        <f t="shared" si="6"/>
        <v>0</v>
      </c>
    </row>
    <row r="250" spans="1:20" s="135" customFormat="1" hidden="1">
      <c r="A250" s="73">
        <v>250</v>
      </c>
      <c r="B250" s="72" t="s">
        <v>39</v>
      </c>
      <c r="C250" s="73" t="s">
        <v>11328</v>
      </c>
      <c r="D250" s="73" t="s">
        <v>11329</v>
      </c>
      <c r="E250" s="73" t="s">
        <v>11330</v>
      </c>
      <c r="F250" s="73" t="s">
        <v>11331</v>
      </c>
      <c r="G250" s="74">
        <v>13000</v>
      </c>
      <c r="H250" s="73" t="s">
        <v>66</v>
      </c>
      <c r="I250" s="73" t="s">
        <v>168</v>
      </c>
      <c r="J250" s="135" t="s">
        <v>41</v>
      </c>
      <c r="K250" s="135">
        <v>13000</v>
      </c>
      <c r="L250" s="135">
        <f>VLOOKUP(E250,[2]Sheet1!$E$2:$N$5262,3,0)</f>
        <v>13000</v>
      </c>
      <c r="M250" s="168">
        <f>VLOOKUP(E250,[2]Sheet1!$E$2:$N$5262,4,0)</f>
        <v>46038</v>
      </c>
      <c r="N250" s="135" t="str">
        <f>VLOOKUP(E250,[2]Sheet1!$E$2:$N$5262,5,0)</f>
        <v>WASEEM.TARIQ</v>
      </c>
      <c r="O250" s="135" t="str">
        <f>VLOOKUP(E250,[2]Sheet1!$E$2:$N$5262,6,0)</f>
        <v>Accepted</v>
      </c>
      <c r="P250" s="135" t="str">
        <f>VLOOKUP(E250,[2]Sheet1!$E$2:$N$5262,7,0)</f>
        <v>Online Transfer</v>
      </c>
      <c r="Q250" s="135" t="str">
        <f>VLOOKUP(E250,[2]Sheet1!$E$2:$N$5262,8,0)</f>
        <v>Renewal</v>
      </c>
      <c r="R250" s="135" t="s">
        <v>16</v>
      </c>
      <c r="S250" s="135" t="str">
        <f>VLOOKUP(E250,[2]Sheet1!$E$2:$N$5262,10,0)</f>
        <v>-</v>
      </c>
      <c r="T250" s="167">
        <f t="shared" si="6"/>
        <v>0</v>
      </c>
    </row>
    <row r="251" spans="1:20" s="135" customFormat="1" hidden="1">
      <c r="A251" s="72">
        <v>251</v>
      </c>
      <c r="B251" s="72" t="s">
        <v>39</v>
      </c>
      <c r="C251" s="73" t="s">
        <v>11332</v>
      </c>
      <c r="D251" s="73" t="s">
        <v>11333</v>
      </c>
      <c r="E251" s="73" t="s">
        <v>11334</v>
      </c>
      <c r="F251" s="73" t="s">
        <v>10813</v>
      </c>
      <c r="G251" s="74">
        <v>14500</v>
      </c>
      <c r="H251" s="73" t="s">
        <v>66</v>
      </c>
      <c r="I251" s="73" t="s">
        <v>168</v>
      </c>
      <c r="J251" s="135" t="s">
        <v>41</v>
      </c>
      <c r="K251" s="135">
        <v>14500</v>
      </c>
      <c r="L251" s="135">
        <f>VLOOKUP(E251,[2]Sheet1!$E$2:$N$5262,3,0)</f>
        <v>14500</v>
      </c>
      <c r="M251" s="168">
        <f>VLOOKUP(E251,[2]Sheet1!$E$2:$N$5262,4,0)</f>
        <v>46039</v>
      </c>
      <c r="N251" s="135" t="str">
        <f>VLOOKUP(E251,[2]Sheet1!$E$2:$N$5262,5,0)</f>
        <v>WASEEM.TARIQ</v>
      </c>
      <c r="O251" s="135" t="str">
        <f>VLOOKUP(E251,[2]Sheet1!$E$2:$N$5262,6,0)</f>
        <v>Accepted</v>
      </c>
      <c r="P251" s="135" t="str">
        <f>VLOOKUP(E251,[2]Sheet1!$E$2:$N$5262,7,0)</f>
        <v>Online Transfer</v>
      </c>
      <c r="Q251" s="135" t="str">
        <f>VLOOKUP(E251,[2]Sheet1!$E$2:$N$5262,8,0)</f>
        <v>Renewal</v>
      </c>
      <c r="R251" s="135" t="s">
        <v>16</v>
      </c>
      <c r="S251" s="135" t="str">
        <f>VLOOKUP(E251,[2]Sheet1!$E$2:$N$5262,10,0)</f>
        <v>-</v>
      </c>
      <c r="T251" s="167">
        <f t="shared" si="6"/>
        <v>0</v>
      </c>
    </row>
    <row r="252" spans="1:20" s="135" customFormat="1" hidden="1">
      <c r="A252" s="73">
        <v>252</v>
      </c>
      <c r="B252" s="72" t="s">
        <v>39</v>
      </c>
      <c r="C252" s="73" t="s">
        <v>11335</v>
      </c>
      <c r="D252" s="73" t="s">
        <v>11336</v>
      </c>
      <c r="E252" s="73" t="s">
        <v>11337</v>
      </c>
      <c r="F252" s="73" t="s">
        <v>11338</v>
      </c>
      <c r="G252" s="74">
        <v>15500</v>
      </c>
      <c r="H252" s="73" t="s">
        <v>66</v>
      </c>
      <c r="I252" s="73" t="s">
        <v>168</v>
      </c>
      <c r="J252" s="135" t="s">
        <v>41</v>
      </c>
      <c r="K252" s="135">
        <v>15500</v>
      </c>
      <c r="L252" s="135">
        <f>VLOOKUP(E252,[2]Sheet1!$E$2:$N$5262,3,0)</f>
        <v>15500</v>
      </c>
      <c r="M252" s="168">
        <f>VLOOKUP(E252,[2]Sheet1!$E$2:$N$5262,4,0)</f>
        <v>46038</v>
      </c>
      <c r="N252" s="135" t="str">
        <f>VLOOKUP(E252,[2]Sheet1!$E$2:$N$5262,5,0)</f>
        <v>WASEEM.TARIQ</v>
      </c>
      <c r="O252" s="135" t="str">
        <f>VLOOKUP(E252,[2]Sheet1!$E$2:$N$5262,6,0)</f>
        <v>Accepted</v>
      </c>
      <c r="P252" s="135" t="str">
        <f>VLOOKUP(E252,[2]Sheet1!$E$2:$N$5262,7,0)</f>
        <v>Online Transfer</v>
      </c>
      <c r="Q252" s="135" t="str">
        <f>VLOOKUP(E252,[2]Sheet1!$E$2:$N$5262,8,0)</f>
        <v>Renewal</v>
      </c>
      <c r="R252" s="135" t="s">
        <v>16</v>
      </c>
      <c r="S252" s="135" t="str">
        <f>VLOOKUP(E252,[2]Sheet1!$E$2:$N$5262,10,0)</f>
        <v>-</v>
      </c>
      <c r="T252" s="167">
        <f t="shared" si="6"/>
        <v>0</v>
      </c>
    </row>
    <row r="253" spans="1:20" s="135" customFormat="1" hidden="1">
      <c r="A253" s="72">
        <v>253</v>
      </c>
      <c r="B253" s="72" t="s">
        <v>39</v>
      </c>
      <c r="C253" s="73" t="s">
        <v>11339</v>
      </c>
      <c r="D253" s="74">
        <v>174378</v>
      </c>
      <c r="E253" s="74">
        <v>1074399</v>
      </c>
      <c r="F253" s="73" t="s">
        <v>11173</v>
      </c>
      <c r="G253" s="74">
        <v>14500</v>
      </c>
      <c r="H253" s="73" t="s">
        <v>66</v>
      </c>
      <c r="I253" s="73" t="s">
        <v>168</v>
      </c>
      <c r="J253" s="135" t="s">
        <v>41</v>
      </c>
      <c r="K253" s="135">
        <v>14500</v>
      </c>
      <c r="L253" s="135">
        <f>VLOOKUP(E253,[2]Sheet1!$E$2:$N$5262,3,0)</f>
        <v>14500</v>
      </c>
      <c r="M253" s="168">
        <f>VLOOKUP(E253,[2]Sheet1!$E$2:$N$5262,4,0)</f>
        <v>46038</v>
      </c>
      <c r="N253" s="135" t="str">
        <f>VLOOKUP(E253,[2]Sheet1!$E$2:$N$5262,5,0)</f>
        <v>WASEEM.TARIQ</v>
      </c>
      <c r="O253" s="135" t="str">
        <f>VLOOKUP(E253,[2]Sheet1!$E$2:$N$5262,6,0)</f>
        <v>Accepted</v>
      </c>
      <c r="P253" s="135" t="str">
        <f>VLOOKUP(E253,[2]Sheet1!$E$2:$N$5262,7,0)</f>
        <v>Online Transfer</v>
      </c>
      <c r="Q253" s="135" t="str">
        <f>VLOOKUP(E253,[2]Sheet1!$E$2:$N$5262,8,0)</f>
        <v>Renewal</v>
      </c>
      <c r="R253" s="135" t="s">
        <v>16</v>
      </c>
      <c r="S253" s="135" t="str">
        <f>VLOOKUP(E253,[2]Sheet1!$E$2:$N$5262,10,0)</f>
        <v>-</v>
      </c>
      <c r="T253" s="167">
        <f t="shared" si="6"/>
        <v>0</v>
      </c>
    </row>
    <row r="254" spans="1:20" s="135" customFormat="1" hidden="1">
      <c r="A254" s="73">
        <v>254</v>
      </c>
      <c r="B254" s="72" t="s">
        <v>39</v>
      </c>
      <c r="C254" s="73" t="s">
        <v>11340</v>
      </c>
      <c r="D254" s="73" t="s">
        <v>11341</v>
      </c>
      <c r="E254" s="73" t="s">
        <v>11342</v>
      </c>
      <c r="F254" s="73" t="s">
        <v>11343</v>
      </c>
      <c r="G254" s="74">
        <v>12500</v>
      </c>
      <c r="H254" s="73" t="s">
        <v>66</v>
      </c>
      <c r="I254" s="73" t="s">
        <v>168</v>
      </c>
      <c r="J254" s="135" t="s">
        <v>41</v>
      </c>
      <c r="K254" s="135">
        <v>12500</v>
      </c>
      <c r="L254" s="135">
        <f>VLOOKUP(E254,[2]Sheet1!$E$2:$N$5262,3,0)</f>
        <v>12500</v>
      </c>
      <c r="M254" s="168">
        <f>VLOOKUP(E254,[2]Sheet1!$E$2:$N$5262,4,0)</f>
        <v>46038</v>
      </c>
      <c r="N254" s="135" t="str">
        <f>VLOOKUP(E254,[2]Sheet1!$E$2:$N$5262,5,0)</f>
        <v>WASEEM.TARIQ</v>
      </c>
      <c r="O254" s="135" t="str">
        <f>VLOOKUP(E254,[2]Sheet1!$E$2:$N$5262,6,0)</f>
        <v>Accepted</v>
      </c>
      <c r="P254" s="135" t="str">
        <f>VLOOKUP(E254,[2]Sheet1!$E$2:$N$5262,7,0)</f>
        <v>Online Transfer</v>
      </c>
      <c r="Q254" s="135" t="str">
        <f>VLOOKUP(E254,[2]Sheet1!$E$2:$N$5262,8,0)</f>
        <v>Renewal</v>
      </c>
      <c r="R254" s="135" t="s">
        <v>16</v>
      </c>
      <c r="S254" s="135" t="str">
        <f>VLOOKUP(E254,[2]Sheet1!$E$2:$N$5262,10,0)</f>
        <v>-</v>
      </c>
      <c r="T254" s="167">
        <f t="shared" si="6"/>
        <v>0</v>
      </c>
    </row>
    <row r="255" spans="1:20" s="135" customFormat="1" hidden="1">
      <c r="A255" s="72">
        <v>255</v>
      </c>
      <c r="B255" s="72" t="s">
        <v>39</v>
      </c>
      <c r="C255" s="73" t="s">
        <v>11344</v>
      </c>
      <c r="D255" s="73" t="s">
        <v>11345</v>
      </c>
      <c r="E255" s="73" t="s">
        <v>11346</v>
      </c>
      <c r="F255" s="73" t="s">
        <v>10780</v>
      </c>
      <c r="G255" s="74">
        <v>14000</v>
      </c>
      <c r="H255" s="73" t="s">
        <v>66</v>
      </c>
      <c r="I255" s="73" t="s">
        <v>168</v>
      </c>
      <c r="J255" s="135" t="s">
        <v>41</v>
      </c>
      <c r="K255" s="135">
        <v>14000</v>
      </c>
      <c r="L255" s="135">
        <f>VLOOKUP(E255,[2]Sheet1!$E$2:$N$5262,3,0)</f>
        <v>14000</v>
      </c>
      <c r="M255" s="168">
        <f>VLOOKUP(E255,[2]Sheet1!$E$2:$N$5262,4,0)</f>
        <v>46038</v>
      </c>
      <c r="N255" s="135" t="str">
        <f>VLOOKUP(E255,[2]Sheet1!$E$2:$N$5262,5,0)</f>
        <v>WASEEM.TARIQ</v>
      </c>
      <c r="O255" s="135" t="str">
        <f>VLOOKUP(E255,[2]Sheet1!$E$2:$N$5262,6,0)</f>
        <v>Accepted</v>
      </c>
      <c r="P255" s="135" t="str">
        <f>VLOOKUP(E255,[2]Sheet1!$E$2:$N$5262,7,0)</f>
        <v>Online Transfer</v>
      </c>
      <c r="Q255" s="135" t="str">
        <f>VLOOKUP(E255,[2]Sheet1!$E$2:$N$5262,8,0)</f>
        <v>Renewal</v>
      </c>
      <c r="R255" s="135" t="s">
        <v>16</v>
      </c>
      <c r="S255" s="135" t="str">
        <f>VLOOKUP(E255,[2]Sheet1!$E$2:$N$5262,10,0)</f>
        <v>-</v>
      </c>
      <c r="T255" s="167">
        <f t="shared" si="6"/>
        <v>0</v>
      </c>
    </row>
    <row r="256" spans="1:20" s="135" customFormat="1" hidden="1">
      <c r="A256" s="72">
        <v>257</v>
      </c>
      <c r="B256" s="72" t="s">
        <v>39</v>
      </c>
      <c r="C256" s="73" t="s">
        <v>11347</v>
      </c>
      <c r="D256" s="73" t="s">
        <v>11348</v>
      </c>
      <c r="E256" s="73" t="s">
        <v>11349</v>
      </c>
      <c r="F256" s="73" t="s">
        <v>11350</v>
      </c>
      <c r="G256" s="74">
        <v>13000</v>
      </c>
      <c r="H256" s="73" t="s">
        <v>66</v>
      </c>
      <c r="I256" s="73" t="s">
        <v>168</v>
      </c>
      <c r="J256" s="135" t="s">
        <v>41</v>
      </c>
      <c r="K256" s="135">
        <v>13000</v>
      </c>
      <c r="L256" s="135">
        <f>VLOOKUP(E256,[2]Sheet1!$E$2:$N$5262,3,0)</f>
        <v>13000</v>
      </c>
      <c r="M256" s="168">
        <f>VLOOKUP(E256,[2]Sheet1!$E$2:$N$5262,4,0)</f>
        <v>46038</v>
      </c>
      <c r="N256" s="135" t="str">
        <f>VLOOKUP(E256,[2]Sheet1!$E$2:$N$5262,5,0)</f>
        <v>WASEEM.TARIQ</v>
      </c>
      <c r="O256" s="135" t="str">
        <f>VLOOKUP(E256,[2]Sheet1!$E$2:$N$5262,6,0)</f>
        <v>Accepted</v>
      </c>
      <c r="P256" s="135" t="str">
        <f>VLOOKUP(E256,[2]Sheet1!$E$2:$N$5262,7,0)</f>
        <v>Online Transfer</v>
      </c>
      <c r="Q256" s="135" t="str">
        <f>VLOOKUP(E256,[2]Sheet1!$E$2:$N$5262,8,0)</f>
        <v>Renewal</v>
      </c>
      <c r="R256" s="135" t="s">
        <v>16</v>
      </c>
      <c r="S256" s="135" t="str">
        <f>VLOOKUP(E256,[2]Sheet1!$E$2:$N$5262,10,0)</f>
        <v>-</v>
      </c>
      <c r="T256" s="167">
        <f t="shared" si="6"/>
        <v>0</v>
      </c>
    </row>
    <row r="257" spans="1:20" s="135" customFormat="1" hidden="1">
      <c r="A257" s="73">
        <v>258</v>
      </c>
      <c r="B257" s="72" t="s">
        <v>39</v>
      </c>
      <c r="C257" s="73" t="s">
        <v>11351</v>
      </c>
      <c r="D257" s="74">
        <v>2951048</v>
      </c>
      <c r="E257" s="74">
        <v>54436</v>
      </c>
      <c r="F257" s="73" t="s">
        <v>11352</v>
      </c>
      <c r="G257" s="74">
        <v>15500</v>
      </c>
      <c r="H257" s="73" t="s">
        <v>66</v>
      </c>
      <c r="I257" s="73" t="s">
        <v>168</v>
      </c>
      <c r="J257" s="135" t="s">
        <v>41</v>
      </c>
      <c r="K257" s="135">
        <v>15500</v>
      </c>
      <c r="L257" s="135">
        <f>VLOOKUP(E257,[2]Sheet1!$E$2:$N$5262,3,0)</f>
        <v>15500</v>
      </c>
      <c r="M257" s="168">
        <f>VLOOKUP(E257,[2]Sheet1!$E$2:$N$5262,4,0)</f>
        <v>46037</v>
      </c>
      <c r="N257" s="135" t="str">
        <f>VLOOKUP(E257,[2]Sheet1!$E$2:$N$5262,5,0)</f>
        <v>WASEEM.TARIQ</v>
      </c>
      <c r="O257" s="135" t="str">
        <f>VLOOKUP(E257,[2]Sheet1!$E$2:$N$5262,6,0)</f>
        <v>Accepted</v>
      </c>
      <c r="P257" s="135" t="str">
        <f>VLOOKUP(E257,[2]Sheet1!$E$2:$N$5262,7,0)</f>
        <v>Online Transfer</v>
      </c>
      <c r="Q257" s="135" t="str">
        <f>VLOOKUP(E257,[2]Sheet1!$E$2:$N$5262,8,0)</f>
        <v>Renewal</v>
      </c>
      <c r="R257" s="135" t="s">
        <v>16</v>
      </c>
      <c r="S257" s="135" t="str">
        <f>VLOOKUP(E257,[2]Sheet1!$E$2:$N$5262,10,0)</f>
        <v>-</v>
      </c>
      <c r="T257" s="167">
        <f t="shared" si="6"/>
        <v>0</v>
      </c>
    </row>
    <row r="258" spans="1:20" s="135" customFormat="1" hidden="1">
      <c r="A258" s="72">
        <v>259</v>
      </c>
      <c r="B258" s="72" t="s">
        <v>39</v>
      </c>
      <c r="C258" s="73" t="s">
        <v>11353</v>
      </c>
      <c r="D258" s="73" t="s">
        <v>11354</v>
      </c>
      <c r="E258" s="73" t="s">
        <v>11355</v>
      </c>
      <c r="F258" s="73" t="s">
        <v>11356</v>
      </c>
      <c r="G258" s="74">
        <v>15500</v>
      </c>
      <c r="H258" s="73" t="s">
        <v>66</v>
      </c>
      <c r="I258" s="73" t="s">
        <v>168</v>
      </c>
      <c r="J258" s="135" t="s">
        <v>41</v>
      </c>
      <c r="K258" s="135">
        <v>15500</v>
      </c>
      <c r="L258" s="135">
        <f>VLOOKUP(E258,[2]Sheet1!$E$2:$N$5262,3,0)</f>
        <v>15500</v>
      </c>
      <c r="M258" s="168">
        <f>VLOOKUP(E258,[2]Sheet1!$E$2:$N$5262,4,0)</f>
        <v>46038</v>
      </c>
      <c r="N258" s="135" t="str">
        <f>VLOOKUP(E258,[2]Sheet1!$E$2:$N$5262,5,0)</f>
        <v>WASEEM.TARIQ</v>
      </c>
      <c r="O258" s="135" t="str">
        <f>VLOOKUP(E258,[2]Sheet1!$E$2:$N$5262,6,0)</f>
        <v>Accepted</v>
      </c>
      <c r="P258" s="135" t="str">
        <f>VLOOKUP(E258,[2]Sheet1!$E$2:$N$5262,7,0)</f>
        <v>Online Transfer</v>
      </c>
      <c r="Q258" s="135" t="str">
        <f>VLOOKUP(E258,[2]Sheet1!$E$2:$N$5262,8,0)</f>
        <v>Renewal</v>
      </c>
      <c r="R258" s="135" t="s">
        <v>16</v>
      </c>
      <c r="S258" s="135" t="str">
        <f>VLOOKUP(E258,[2]Sheet1!$E$2:$N$5262,10,0)</f>
        <v>-</v>
      </c>
      <c r="T258" s="167">
        <f t="shared" si="6"/>
        <v>0</v>
      </c>
    </row>
    <row r="259" spans="1:20" s="135" customFormat="1" hidden="1">
      <c r="A259" s="73">
        <v>260</v>
      </c>
      <c r="B259" s="72" t="s">
        <v>39</v>
      </c>
      <c r="C259" s="73" t="s">
        <v>11357</v>
      </c>
      <c r="D259" s="74">
        <v>13047950</v>
      </c>
      <c r="E259" s="74">
        <v>10047987</v>
      </c>
      <c r="F259" s="73" t="s">
        <v>609</v>
      </c>
      <c r="G259" s="74">
        <v>14000</v>
      </c>
      <c r="H259" s="73" t="s">
        <v>66</v>
      </c>
      <c r="I259" s="73" t="s">
        <v>168</v>
      </c>
      <c r="J259" s="135" t="s">
        <v>41</v>
      </c>
      <c r="K259" s="135">
        <v>14000</v>
      </c>
      <c r="L259" s="135">
        <f>VLOOKUP(E259,[2]Sheet1!$E$2:$N$5262,3,0)</f>
        <v>14000</v>
      </c>
      <c r="M259" s="168">
        <f>VLOOKUP(E259,[2]Sheet1!$E$2:$N$5262,4,0)</f>
        <v>46037</v>
      </c>
      <c r="N259" s="135" t="str">
        <f>VLOOKUP(E259,[2]Sheet1!$E$2:$N$5262,5,0)</f>
        <v>WASEEM.TARIQ</v>
      </c>
      <c r="O259" s="135" t="str">
        <f>VLOOKUP(E259,[2]Sheet1!$E$2:$N$5262,6,0)</f>
        <v>Accepted</v>
      </c>
      <c r="P259" s="135" t="str">
        <f>VLOOKUP(E259,[2]Sheet1!$E$2:$N$5262,7,0)</f>
        <v>Online Transfer</v>
      </c>
      <c r="Q259" s="135" t="str">
        <f>VLOOKUP(E259,[2]Sheet1!$E$2:$N$5262,8,0)</f>
        <v>Renewal</v>
      </c>
      <c r="R259" s="135" t="s">
        <v>16</v>
      </c>
      <c r="S259" s="135" t="str">
        <f>VLOOKUP(E259,[2]Sheet1!$E$2:$N$5262,10,0)</f>
        <v>-</v>
      </c>
      <c r="T259" s="167">
        <f t="shared" si="6"/>
        <v>0</v>
      </c>
    </row>
    <row r="260" spans="1:20" s="135" customFormat="1" hidden="1">
      <c r="A260" s="72">
        <v>261</v>
      </c>
      <c r="B260" s="72" t="s">
        <v>39</v>
      </c>
      <c r="C260" s="73" t="s">
        <v>11358</v>
      </c>
      <c r="D260" s="73" t="s">
        <v>11359</v>
      </c>
      <c r="E260" s="74">
        <v>9503694</v>
      </c>
      <c r="F260" s="73" t="s">
        <v>11360</v>
      </c>
      <c r="G260" s="74">
        <v>13500</v>
      </c>
      <c r="H260" s="73" t="s">
        <v>66</v>
      </c>
      <c r="I260" s="73" t="s">
        <v>168</v>
      </c>
      <c r="J260" s="135" t="s">
        <v>41</v>
      </c>
      <c r="K260" s="135">
        <v>13500</v>
      </c>
      <c r="L260" s="135">
        <f>VLOOKUP(E260,[2]Sheet1!$E$2:$N$5262,3,0)</f>
        <v>13500</v>
      </c>
      <c r="M260" s="168">
        <f>VLOOKUP(E260,[2]Sheet1!$E$2:$N$5262,4,0)</f>
        <v>46037</v>
      </c>
      <c r="N260" s="135" t="str">
        <f>VLOOKUP(E260,[2]Sheet1!$E$2:$N$5262,5,0)</f>
        <v>WASEEM.TARIQ</v>
      </c>
      <c r="O260" s="135" t="str">
        <f>VLOOKUP(E260,[2]Sheet1!$E$2:$N$5262,6,0)</f>
        <v>Accepted</v>
      </c>
      <c r="P260" s="135" t="str">
        <f>VLOOKUP(E260,[2]Sheet1!$E$2:$N$5262,7,0)</f>
        <v>Online Transfer</v>
      </c>
      <c r="Q260" s="135" t="str">
        <f>VLOOKUP(E260,[2]Sheet1!$E$2:$N$5262,8,0)</f>
        <v>Renewal</v>
      </c>
      <c r="R260" s="135" t="s">
        <v>16</v>
      </c>
      <c r="S260" s="135" t="str">
        <f>VLOOKUP(E260,[2]Sheet1!$E$2:$N$5262,10,0)</f>
        <v>-</v>
      </c>
      <c r="T260" s="167">
        <f t="shared" si="6"/>
        <v>0</v>
      </c>
    </row>
    <row r="261" spans="1:20" s="135" customFormat="1" hidden="1">
      <c r="A261" s="73">
        <v>262</v>
      </c>
      <c r="B261" s="72" t="s">
        <v>39</v>
      </c>
      <c r="C261" s="73" t="s">
        <v>11361</v>
      </c>
      <c r="D261" s="74">
        <v>1749650</v>
      </c>
      <c r="E261" s="74">
        <v>10079635</v>
      </c>
      <c r="F261" s="73" t="s">
        <v>590</v>
      </c>
      <c r="G261" s="74">
        <v>10000</v>
      </c>
      <c r="H261" s="73" t="s">
        <v>66</v>
      </c>
      <c r="I261" s="73" t="s">
        <v>168</v>
      </c>
      <c r="J261" s="135" t="s">
        <v>41</v>
      </c>
      <c r="K261" s="135">
        <v>10000</v>
      </c>
      <c r="L261" s="135">
        <f>VLOOKUP(E261,[2]Sheet1!$E$2:$N$5262,3,0)</f>
        <v>10000</v>
      </c>
      <c r="M261" s="168">
        <f>VLOOKUP(E261,[2]Sheet1!$E$2:$N$5262,4,0)</f>
        <v>46037</v>
      </c>
      <c r="N261" s="135" t="str">
        <f>VLOOKUP(E261,[2]Sheet1!$E$2:$N$5262,5,0)</f>
        <v>WASEEM.TARIQ</v>
      </c>
      <c r="O261" s="135" t="str">
        <f>VLOOKUP(E261,[2]Sheet1!$E$2:$N$5262,6,0)</f>
        <v>Accepted</v>
      </c>
      <c r="P261" s="135" t="str">
        <f>VLOOKUP(E261,[2]Sheet1!$E$2:$N$5262,7,0)</f>
        <v>Online Transfer</v>
      </c>
      <c r="Q261" s="135" t="str">
        <f>VLOOKUP(E261,[2]Sheet1!$E$2:$N$5262,8,0)</f>
        <v>Renewal</v>
      </c>
      <c r="R261" s="135" t="s">
        <v>16</v>
      </c>
      <c r="S261" s="135" t="str">
        <f>VLOOKUP(E261,[2]Sheet1!$E$2:$N$5262,10,0)</f>
        <v>-</v>
      </c>
      <c r="T261" s="167">
        <f t="shared" si="6"/>
        <v>0</v>
      </c>
    </row>
    <row r="262" spans="1:20" s="135" customFormat="1" hidden="1">
      <c r="A262" s="72">
        <v>263</v>
      </c>
      <c r="B262" s="72" t="s">
        <v>39</v>
      </c>
      <c r="C262" s="73" t="s">
        <v>11362</v>
      </c>
      <c r="D262" s="74">
        <v>12910224</v>
      </c>
      <c r="E262" s="73" t="s">
        <v>11363</v>
      </c>
      <c r="F262" s="73" t="s">
        <v>11364</v>
      </c>
      <c r="G262" s="74">
        <v>11000</v>
      </c>
      <c r="H262" s="73" t="s">
        <v>66</v>
      </c>
      <c r="I262" s="73" t="s">
        <v>168</v>
      </c>
      <c r="J262" s="135" t="s">
        <v>41</v>
      </c>
      <c r="K262" s="135">
        <v>11000</v>
      </c>
      <c r="L262" s="135">
        <f>VLOOKUP(E262,[2]Sheet1!$E$2:$N$5262,3,0)</f>
        <v>11000</v>
      </c>
      <c r="M262" s="168">
        <f>VLOOKUP(E262,[2]Sheet1!$E$2:$N$5262,4,0)</f>
        <v>46037</v>
      </c>
      <c r="N262" s="135" t="str">
        <f>VLOOKUP(E262,[2]Sheet1!$E$2:$N$5262,5,0)</f>
        <v>WASEEM.TARIQ</v>
      </c>
      <c r="O262" s="135" t="str">
        <f>VLOOKUP(E262,[2]Sheet1!$E$2:$N$5262,6,0)</f>
        <v>Accepted</v>
      </c>
      <c r="P262" s="135" t="str">
        <f>VLOOKUP(E262,[2]Sheet1!$E$2:$N$5262,7,0)</f>
        <v>Online Transfer</v>
      </c>
      <c r="Q262" s="135" t="str">
        <f>VLOOKUP(E262,[2]Sheet1!$E$2:$N$5262,8,0)</f>
        <v>Renewal</v>
      </c>
      <c r="R262" s="135" t="s">
        <v>16</v>
      </c>
      <c r="S262" s="135" t="str">
        <f>VLOOKUP(E262,[2]Sheet1!$E$2:$N$5262,10,0)</f>
        <v>-</v>
      </c>
      <c r="T262" s="167">
        <f t="shared" si="6"/>
        <v>0</v>
      </c>
    </row>
    <row r="263" spans="1:20" s="135" customFormat="1" hidden="1">
      <c r="A263" s="73">
        <v>264</v>
      </c>
      <c r="B263" s="72" t="s">
        <v>39</v>
      </c>
      <c r="C263" s="73" t="s">
        <v>11365</v>
      </c>
      <c r="D263" s="73" t="s">
        <v>11366</v>
      </c>
      <c r="E263" s="74">
        <v>6065902</v>
      </c>
      <c r="F263" s="73" t="s">
        <v>11367</v>
      </c>
      <c r="G263" s="74">
        <v>11000</v>
      </c>
      <c r="H263" s="73" t="s">
        <v>66</v>
      </c>
      <c r="I263" s="73" t="s">
        <v>168</v>
      </c>
      <c r="J263" s="135" t="s">
        <v>41</v>
      </c>
      <c r="K263" s="135">
        <v>11000</v>
      </c>
      <c r="L263" s="135">
        <f>VLOOKUP(E263,[2]Sheet1!$E$2:$N$5262,3,0)</f>
        <v>11000</v>
      </c>
      <c r="M263" s="168">
        <f>VLOOKUP(E263,[2]Sheet1!$E$2:$N$5262,4,0)</f>
        <v>46037</v>
      </c>
      <c r="N263" s="135" t="str">
        <f>VLOOKUP(E263,[2]Sheet1!$E$2:$N$5262,5,0)</f>
        <v>WASEEM.TARIQ</v>
      </c>
      <c r="O263" s="135" t="str">
        <f>VLOOKUP(E263,[2]Sheet1!$E$2:$N$5262,6,0)</f>
        <v>Accepted</v>
      </c>
      <c r="P263" s="135" t="str">
        <f>VLOOKUP(E263,[2]Sheet1!$E$2:$N$5262,7,0)</f>
        <v>Online Transfer</v>
      </c>
      <c r="Q263" s="135" t="str">
        <f>VLOOKUP(E263,[2]Sheet1!$E$2:$N$5262,8,0)</f>
        <v>Renewal</v>
      </c>
      <c r="R263" s="135" t="s">
        <v>16</v>
      </c>
      <c r="S263" s="135" t="str">
        <f>VLOOKUP(E263,[2]Sheet1!$E$2:$N$5262,10,0)</f>
        <v>-</v>
      </c>
      <c r="T263" s="167">
        <f t="shared" si="6"/>
        <v>0</v>
      </c>
    </row>
    <row r="264" spans="1:20" s="135" customFormat="1" hidden="1">
      <c r="A264" s="72">
        <v>265</v>
      </c>
      <c r="B264" s="72" t="s">
        <v>39</v>
      </c>
      <c r="C264" s="73" t="s">
        <v>11368</v>
      </c>
      <c r="D264" s="74">
        <v>153526</v>
      </c>
      <c r="E264" s="74">
        <v>10053517</v>
      </c>
      <c r="F264" s="73" t="s">
        <v>11369</v>
      </c>
      <c r="G264" s="74">
        <v>10000</v>
      </c>
      <c r="H264" s="73" t="s">
        <v>66</v>
      </c>
      <c r="I264" s="73" t="s">
        <v>168</v>
      </c>
      <c r="J264" s="135" t="s">
        <v>41</v>
      </c>
      <c r="K264" s="135">
        <v>10000</v>
      </c>
      <c r="L264" s="135">
        <f>VLOOKUP(E264,[2]Sheet1!$E$2:$N$5262,3,0)</f>
        <v>10000</v>
      </c>
      <c r="M264" s="168">
        <f>VLOOKUP(E264,[2]Sheet1!$E$2:$N$5262,4,0)</f>
        <v>46035</v>
      </c>
      <c r="N264" s="135" t="str">
        <f>VLOOKUP(E264,[2]Sheet1!$E$2:$N$5262,5,0)</f>
        <v>WASEEM.TARIQ</v>
      </c>
      <c r="O264" s="135" t="str">
        <f>VLOOKUP(E264,[2]Sheet1!$E$2:$N$5262,6,0)</f>
        <v>Accepted</v>
      </c>
      <c r="P264" s="135" t="str">
        <f>VLOOKUP(E264,[2]Sheet1!$E$2:$N$5262,7,0)</f>
        <v>Online Transfer</v>
      </c>
      <c r="Q264" s="135" t="str">
        <f>VLOOKUP(E264,[2]Sheet1!$E$2:$N$5262,8,0)</f>
        <v>Renewal</v>
      </c>
      <c r="R264" s="135" t="s">
        <v>16</v>
      </c>
      <c r="S264" s="135" t="str">
        <f>VLOOKUP(E264,[2]Sheet1!$E$2:$N$5262,10,0)</f>
        <v>-</v>
      </c>
      <c r="T264" s="167">
        <f t="shared" si="6"/>
        <v>0</v>
      </c>
    </row>
    <row r="265" spans="1:20" s="135" customFormat="1" hidden="1">
      <c r="A265" s="73">
        <v>266</v>
      </c>
      <c r="B265" s="72" t="s">
        <v>39</v>
      </c>
      <c r="C265" s="73" t="s">
        <v>11370</v>
      </c>
      <c r="D265" s="73" t="s">
        <v>11371</v>
      </c>
      <c r="E265" s="73" t="s">
        <v>11372</v>
      </c>
      <c r="F265" s="73" t="s">
        <v>573</v>
      </c>
      <c r="G265" s="74">
        <v>10000</v>
      </c>
      <c r="H265" s="73" t="s">
        <v>66</v>
      </c>
      <c r="I265" s="73" t="s">
        <v>168</v>
      </c>
      <c r="J265" s="135" t="s">
        <v>41</v>
      </c>
      <c r="K265" s="135">
        <v>10000</v>
      </c>
      <c r="L265" s="135">
        <f>VLOOKUP(E265,[2]Sheet1!$E$2:$N$5262,3,0)</f>
        <v>10000</v>
      </c>
      <c r="M265" s="168">
        <f>VLOOKUP(E265,[2]Sheet1!$E$2:$N$5262,4,0)</f>
        <v>46036</v>
      </c>
      <c r="N265" s="135" t="str">
        <f>VLOOKUP(E265,[2]Sheet1!$E$2:$N$5262,5,0)</f>
        <v>WASEEM.TARIQ</v>
      </c>
      <c r="O265" s="135" t="str">
        <f>VLOOKUP(E265,[2]Sheet1!$E$2:$N$5262,6,0)</f>
        <v>Accepted</v>
      </c>
      <c r="P265" s="135" t="str">
        <f>VLOOKUP(E265,[2]Sheet1!$E$2:$N$5262,7,0)</f>
        <v>Online Transfer</v>
      </c>
      <c r="Q265" s="135" t="str">
        <f>VLOOKUP(E265,[2]Sheet1!$E$2:$N$5262,8,0)</f>
        <v>Renewal</v>
      </c>
      <c r="R265" s="135" t="s">
        <v>16</v>
      </c>
      <c r="S265" s="135" t="str">
        <f>VLOOKUP(E265,[2]Sheet1!$E$2:$N$5262,10,0)</f>
        <v>-</v>
      </c>
      <c r="T265" s="167">
        <f t="shared" si="6"/>
        <v>0</v>
      </c>
    </row>
    <row r="266" spans="1:20" s="135" customFormat="1" hidden="1">
      <c r="A266" s="72">
        <v>267</v>
      </c>
      <c r="B266" s="72" t="s">
        <v>39</v>
      </c>
      <c r="C266" s="73" t="s">
        <v>11373</v>
      </c>
      <c r="D266" s="73" t="s">
        <v>11374</v>
      </c>
      <c r="E266" s="73" t="s">
        <v>11375</v>
      </c>
      <c r="F266" s="73" t="s">
        <v>11376</v>
      </c>
      <c r="G266" s="74">
        <v>10000</v>
      </c>
      <c r="H266" s="73" t="s">
        <v>66</v>
      </c>
      <c r="I266" s="73" t="s">
        <v>168</v>
      </c>
      <c r="J266" s="135" t="s">
        <v>41</v>
      </c>
      <c r="K266" s="135">
        <v>10000</v>
      </c>
      <c r="L266" s="135">
        <f>VLOOKUP(E266,[2]Sheet1!$E$2:$N$5262,3,0)</f>
        <v>10000</v>
      </c>
      <c r="M266" s="168">
        <f>VLOOKUP(E266,[2]Sheet1!$E$2:$N$5262,4,0)</f>
        <v>46035</v>
      </c>
      <c r="N266" s="135" t="str">
        <f>VLOOKUP(E266,[2]Sheet1!$E$2:$N$5262,5,0)</f>
        <v>WASEEM.TARIQ</v>
      </c>
      <c r="O266" s="135" t="str">
        <f>VLOOKUP(E266,[2]Sheet1!$E$2:$N$5262,6,0)</f>
        <v>Accepted</v>
      </c>
      <c r="P266" s="135" t="str">
        <f>VLOOKUP(E266,[2]Sheet1!$E$2:$N$5262,7,0)</f>
        <v>Online Transfer</v>
      </c>
      <c r="Q266" s="135" t="str">
        <f>VLOOKUP(E266,[2]Sheet1!$E$2:$N$5262,8,0)</f>
        <v>Renewal</v>
      </c>
      <c r="R266" s="135" t="s">
        <v>16</v>
      </c>
      <c r="S266" s="135" t="str">
        <f>VLOOKUP(E266,[2]Sheet1!$E$2:$N$5262,10,0)</f>
        <v>-</v>
      </c>
      <c r="T266" s="167">
        <f t="shared" si="6"/>
        <v>0</v>
      </c>
    </row>
    <row r="267" spans="1:20" s="135" customFormat="1" hidden="1">
      <c r="A267" s="73">
        <v>268</v>
      </c>
      <c r="B267" s="72" t="s">
        <v>39</v>
      </c>
      <c r="C267" s="73" t="s">
        <v>11377</v>
      </c>
      <c r="D267" s="73" t="s">
        <v>11378</v>
      </c>
      <c r="E267" s="73" t="s">
        <v>11379</v>
      </c>
      <c r="F267" s="73" t="s">
        <v>11380</v>
      </c>
      <c r="G267" s="74">
        <v>15000</v>
      </c>
      <c r="H267" s="73" t="s">
        <v>66</v>
      </c>
      <c r="I267" s="73" t="s">
        <v>168</v>
      </c>
      <c r="J267" s="135" t="s">
        <v>41</v>
      </c>
      <c r="K267" s="135">
        <v>15000</v>
      </c>
      <c r="L267" s="135">
        <f>VLOOKUP(E267,[2]Sheet1!$E$2:$N$5262,3,0)</f>
        <v>15000</v>
      </c>
      <c r="M267" s="168">
        <f>VLOOKUP(E267,[2]Sheet1!$E$2:$N$5262,4,0)</f>
        <v>46037</v>
      </c>
      <c r="N267" s="135" t="str">
        <f>VLOOKUP(E267,[2]Sheet1!$E$2:$N$5262,5,0)</f>
        <v>WASEEM.TARIQ</v>
      </c>
      <c r="O267" s="135" t="str">
        <f>VLOOKUP(E267,[2]Sheet1!$E$2:$N$5262,6,0)</f>
        <v>Accepted</v>
      </c>
      <c r="P267" s="135" t="str">
        <f>VLOOKUP(E267,[2]Sheet1!$E$2:$N$5262,7,0)</f>
        <v>Online Transfer</v>
      </c>
      <c r="Q267" s="135" t="str">
        <f>VLOOKUP(E267,[2]Sheet1!$E$2:$N$5262,8,0)</f>
        <v>Renewal</v>
      </c>
      <c r="R267" s="135" t="s">
        <v>16</v>
      </c>
      <c r="S267" s="135" t="str">
        <f>VLOOKUP(E267,[2]Sheet1!$E$2:$N$5262,10,0)</f>
        <v>-</v>
      </c>
      <c r="T267" s="167">
        <f t="shared" si="6"/>
        <v>0</v>
      </c>
    </row>
    <row r="268" spans="1:20" s="135" customFormat="1" hidden="1">
      <c r="A268" s="72">
        <v>269</v>
      </c>
      <c r="B268" s="72" t="s">
        <v>39</v>
      </c>
      <c r="C268" s="73" t="s">
        <v>11381</v>
      </c>
      <c r="D268" s="73" t="s">
        <v>11382</v>
      </c>
      <c r="E268" s="74">
        <v>4172765</v>
      </c>
      <c r="F268" s="73" t="s">
        <v>11383</v>
      </c>
      <c r="G268" s="74">
        <v>15500</v>
      </c>
      <c r="H268" s="73" t="s">
        <v>66</v>
      </c>
      <c r="I268" s="73" t="s">
        <v>168</v>
      </c>
      <c r="J268" s="135" t="s">
        <v>41</v>
      </c>
      <c r="K268" s="135">
        <v>15500</v>
      </c>
      <c r="L268" s="135">
        <f>VLOOKUP(E268,[2]Sheet1!$E$2:$N$5262,3,0)</f>
        <v>15500</v>
      </c>
      <c r="M268" s="168">
        <f>VLOOKUP(E268,[2]Sheet1!$E$2:$N$5262,4,0)</f>
        <v>46036</v>
      </c>
      <c r="N268" s="135" t="str">
        <f>VLOOKUP(E268,[2]Sheet1!$E$2:$N$5262,5,0)</f>
        <v>WASEEM.TARIQ</v>
      </c>
      <c r="O268" s="135" t="str">
        <f>VLOOKUP(E268,[2]Sheet1!$E$2:$N$5262,6,0)</f>
        <v>Accepted</v>
      </c>
      <c r="P268" s="135" t="str">
        <f>VLOOKUP(E268,[2]Sheet1!$E$2:$N$5262,7,0)</f>
        <v>Online Transfer</v>
      </c>
      <c r="Q268" s="135" t="str">
        <f>VLOOKUP(E268,[2]Sheet1!$E$2:$N$5262,8,0)</f>
        <v>Renewal</v>
      </c>
      <c r="R268" s="135" t="s">
        <v>16</v>
      </c>
      <c r="S268" s="135" t="str">
        <f>VLOOKUP(E268,[2]Sheet1!$E$2:$N$5262,10,0)</f>
        <v>-</v>
      </c>
      <c r="T268" s="167">
        <f t="shared" si="6"/>
        <v>0</v>
      </c>
    </row>
    <row r="269" spans="1:20" s="135" customFormat="1" hidden="1">
      <c r="A269" s="73">
        <v>270</v>
      </c>
      <c r="B269" s="72" t="s">
        <v>39</v>
      </c>
      <c r="C269" s="73" t="s">
        <v>11384</v>
      </c>
      <c r="D269" s="73" t="s">
        <v>11385</v>
      </c>
      <c r="E269" s="74">
        <v>5537150</v>
      </c>
      <c r="F269" s="73" t="s">
        <v>11386</v>
      </c>
      <c r="G269" s="74">
        <v>10000</v>
      </c>
      <c r="H269" s="73" t="s">
        <v>66</v>
      </c>
      <c r="I269" s="73" t="s">
        <v>168</v>
      </c>
      <c r="J269" s="135" t="s">
        <v>41</v>
      </c>
      <c r="K269" s="135">
        <v>10000</v>
      </c>
      <c r="L269" s="135">
        <f>VLOOKUP(E269,[2]Sheet1!$E$2:$N$5262,3,0)</f>
        <v>10000</v>
      </c>
      <c r="M269" s="168">
        <f>VLOOKUP(E269,[2]Sheet1!$E$2:$N$5262,4,0)</f>
        <v>46036</v>
      </c>
      <c r="N269" s="135" t="str">
        <f>VLOOKUP(E269,[2]Sheet1!$E$2:$N$5262,5,0)</f>
        <v>WASEEM.TARIQ</v>
      </c>
      <c r="O269" s="135" t="str">
        <f>VLOOKUP(E269,[2]Sheet1!$E$2:$N$5262,6,0)</f>
        <v>Accepted</v>
      </c>
      <c r="P269" s="135" t="str">
        <f>VLOOKUP(E269,[2]Sheet1!$E$2:$N$5262,7,0)</f>
        <v>Online Transfer</v>
      </c>
      <c r="Q269" s="135" t="str">
        <f>VLOOKUP(E269,[2]Sheet1!$E$2:$N$5262,8,0)</f>
        <v>Renewal</v>
      </c>
      <c r="R269" s="135" t="s">
        <v>16</v>
      </c>
      <c r="S269" s="135" t="str">
        <f>VLOOKUP(E269,[2]Sheet1!$E$2:$N$5262,10,0)</f>
        <v>-</v>
      </c>
      <c r="T269" s="167">
        <f t="shared" si="6"/>
        <v>0</v>
      </c>
    </row>
    <row r="270" spans="1:20" s="135" customFormat="1" hidden="1">
      <c r="A270" s="72">
        <v>271</v>
      </c>
      <c r="B270" s="72" t="s">
        <v>39</v>
      </c>
      <c r="C270" s="73" t="s">
        <v>11387</v>
      </c>
      <c r="D270" s="74">
        <v>6914356</v>
      </c>
      <c r="E270" s="73" t="s">
        <v>11388</v>
      </c>
      <c r="F270" s="73" t="s">
        <v>11168</v>
      </c>
      <c r="G270" s="74">
        <v>15500</v>
      </c>
      <c r="H270" s="73" t="s">
        <v>66</v>
      </c>
      <c r="I270" s="73" t="s">
        <v>168</v>
      </c>
      <c r="J270" s="135" t="s">
        <v>41</v>
      </c>
      <c r="K270" s="135">
        <v>15500</v>
      </c>
      <c r="L270" s="135">
        <f>VLOOKUP(E270,[2]Sheet1!$E$2:$N$5262,3,0)</f>
        <v>15500</v>
      </c>
      <c r="M270" s="168">
        <f>VLOOKUP(E270,[2]Sheet1!$E$2:$N$5262,4,0)</f>
        <v>46036</v>
      </c>
      <c r="N270" s="135" t="str">
        <f>VLOOKUP(E270,[2]Sheet1!$E$2:$N$5262,5,0)</f>
        <v>WASEEM.TARIQ</v>
      </c>
      <c r="O270" s="135" t="str">
        <f>VLOOKUP(E270,[2]Sheet1!$E$2:$N$5262,6,0)</f>
        <v>Accepted</v>
      </c>
      <c r="P270" s="135" t="str">
        <f>VLOOKUP(E270,[2]Sheet1!$E$2:$N$5262,7,0)</f>
        <v>Online Transfer</v>
      </c>
      <c r="Q270" s="135" t="str">
        <f>VLOOKUP(E270,[2]Sheet1!$E$2:$N$5262,8,0)</f>
        <v>Renewal</v>
      </c>
      <c r="R270" s="135" t="s">
        <v>16</v>
      </c>
      <c r="S270" s="135" t="str">
        <f>VLOOKUP(E270,[2]Sheet1!$E$2:$N$5262,10,0)</f>
        <v>-</v>
      </c>
      <c r="T270" s="167">
        <f t="shared" si="6"/>
        <v>0</v>
      </c>
    </row>
    <row r="271" spans="1:20" s="135" customFormat="1" hidden="1">
      <c r="A271" s="73">
        <v>272</v>
      </c>
      <c r="B271" s="72" t="s">
        <v>39</v>
      </c>
      <c r="C271" s="73" t="s">
        <v>11389</v>
      </c>
      <c r="D271" s="74">
        <v>13045017</v>
      </c>
      <c r="E271" s="74">
        <v>10045014</v>
      </c>
      <c r="F271" s="73" t="s">
        <v>11390</v>
      </c>
      <c r="G271" s="74">
        <v>15500</v>
      </c>
      <c r="H271" s="73" t="s">
        <v>66</v>
      </c>
      <c r="I271" s="73" t="s">
        <v>168</v>
      </c>
      <c r="J271" s="135" t="s">
        <v>41</v>
      </c>
      <c r="K271" s="135">
        <v>15500</v>
      </c>
      <c r="L271" s="135">
        <f>VLOOKUP(E271,[2]Sheet1!$E$2:$N$5262,3,0)</f>
        <v>15500</v>
      </c>
      <c r="M271" s="168">
        <f>VLOOKUP(E271,[2]Sheet1!$E$2:$N$5262,4,0)</f>
        <v>46036</v>
      </c>
      <c r="N271" s="135" t="str">
        <f>VLOOKUP(E271,[2]Sheet1!$E$2:$N$5262,5,0)</f>
        <v>WASEEM.TARIQ</v>
      </c>
      <c r="O271" s="135" t="str">
        <f>VLOOKUP(E271,[2]Sheet1!$E$2:$N$5262,6,0)</f>
        <v>Accepted</v>
      </c>
      <c r="P271" s="135" t="str">
        <f>VLOOKUP(E271,[2]Sheet1!$E$2:$N$5262,7,0)</f>
        <v>Online Transfer</v>
      </c>
      <c r="Q271" s="135" t="str">
        <f>VLOOKUP(E271,[2]Sheet1!$E$2:$N$5262,8,0)</f>
        <v>Renewal</v>
      </c>
      <c r="R271" s="135" t="s">
        <v>16</v>
      </c>
      <c r="S271" s="135" t="str">
        <f>VLOOKUP(E271,[2]Sheet1!$E$2:$N$5262,10,0)</f>
        <v>-</v>
      </c>
      <c r="T271" s="167">
        <f t="shared" si="6"/>
        <v>0</v>
      </c>
    </row>
    <row r="272" spans="1:20" s="135" customFormat="1" hidden="1">
      <c r="A272" s="72">
        <v>273</v>
      </c>
      <c r="B272" s="72" t="s">
        <v>39</v>
      </c>
      <c r="C272" s="73" t="s">
        <v>11391</v>
      </c>
      <c r="D272" s="73" t="s">
        <v>11392</v>
      </c>
      <c r="E272" s="73" t="s">
        <v>11393</v>
      </c>
      <c r="F272" s="73" t="s">
        <v>11394</v>
      </c>
      <c r="G272" s="74">
        <v>12500</v>
      </c>
      <c r="H272" s="73" t="s">
        <v>66</v>
      </c>
      <c r="I272" s="73" t="s">
        <v>168</v>
      </c>
      <c r="J272" s="135" t="s">
        <v>41</v>
      </c>
      <c r="K272" s="135">
        <v>12500</v>
      </c>
      <c r="L272" s="135">
        <f>VLOOKUP(E272,[2]Sheet1!$E$2:$N$5262,3,0)</f>
        <v>12500</v>
      </c>
      <c r="M272" s="168">
        <f>VLOOKUP(E272,[2]Sheet1!$E$2:$N$5262,4,0)</f>
        <v>46035</v>
      </c>
      <c r="N272" s="135" t="str">
        <f>VLOOKUP(E272,[2]Sheet1!$E$2:$N$5262,5,0)</f>
        <v>WASEEM.TARIQ</v>
      </c>
      <c r="O272" s="135" t="str">
        <f>VLOOKUP(E272,[2]Sheet1!$E$2:$N$5262,6,0)</f>
        <v>Accepted</v>
      </c>
      <c r="P272" s="135" t="str">
        <f>VLOOKUP(E272,[2]Sheet1!$E$2:$N$5262,7,0)</f>
        <v>Online Transfer</v>
      </c>
      <c r="Q272" s="135" t="str">
        <f>VLOOKUP(E272,[2]Sheet1!$E$2:$N$5262,8,0)</f>
        <v>Renewal</v>
      </c>
      <c r="R272" s="135" t="s">
        <v>16</v>
      </c>
      <c r="S272" s="135" t="str">
        <f>VLOOKUP(E272,[2]Sheet1!$E$2:$N$5262,10,0)</f>
        <v>-</v>
      </c>
      <c r="T272" s="167">
        <f t="shared" si="6"/>
        <v>0</v>
      </c>
    </row>
    <row r="273" spans="1:20" s="135" customFormat="1" hidden="1">
      <c r="A273" s="73">
        <v>274</v>
      </c>
      <c r="B273" s="72" t="s">
        <v>39</v>
      </c>
      <c r="C273" s="73" t="s">
        <v>11395</v>
      </c>
      <c r="D273" s="73" t="s">
        <v>11396</v>
      </c>
      <c r="E273" s="74">
        <v>6045776</v>
      </c>
      <c r="F273" s="73" t="s">
        <v>11397</v>
      </c>
      <c r="G273" s="74">
        <v>12000</v>
      </c>
      <c r="H273" s="73" t="s">
        <v>66</v>
      </c>
      <c r="I273" s="73" t="s">
        <v>168</v>
      </c>
      <c r="J273" s="135" t="s">
        <v>41</v>
      </c>
      <c r="K273" s="135">
        <v>12000</v>
      </c>
      <c r="L273" s="135">
        <f>VLOOKUP(E273,[2]Sheet1!$E$2:$N$5262,3,0)</f>
        <v>12000</v>
      </c>
      <c r="M273" s="168">
        <f>VLOOKUP(E273,[2]Sheet1!$E$2:$N$5262,4,0)</f>
        <v>46036</v>
      </c>
      <c r="N273" s="135" t="str">
        <f>VLOOKUP(E273,[2]Sheet1!$E$2:$N$5262,5,0)</f>
        <v>WASEEM.TARIQ</v>
      </c>
      <c r="O273" s="135" t="str">
        <f>VLOOKUP(E273,[2]Sheet1!$E$2:$N$5262,6,0)</f>
        <v>Accepted</v>
      </c>
      <c r="P273" s="135" t="str">
        <f>VLOOKUP(E273,[2]Sheet1!$E$2:$N$5262,7,0)</f>
        <v>Online Transfer</v>
      </c>
      <c r="Q273" s="135" t="str">
        <f>VLOOKUP(E273,[2]Sheet1!$E$2:$N$5262,8,0)</f>
        <v>Renewal</v>
      </c>
      <c r="R273" s="135" t="s">
        <v>16</v>
      </c>
      <c r="S273" s="135" t="str">
        <f>VLOOKUP(E273,[2]Sheet1!$E$2:$N$5262,10,0)</f>
        <v>-</v>
      </c>
      <c r="T273" s="167">
        <f t="shared" si="6"/>
        <v>0</v>
      </c>
    </row>
    <row r="274" spans="1:20" s="135" customFormat="1" hidden="1">
      <c r="A274" s="72">
        <v>275</v>
      </c>
      <c r="B274" s="72" t="s">
        <v>39</v>
      </c>
      <c r="C274" s="73" t="s">
        <v>11398</v>
      </c>
      <c r="D274" s="73" t="s">
        <v>11399</v>
      </c>
      <c r="E274" s="73" t="s">
        <v>11400</v>
      </c>
      <c r="F274" s="73" t="s">
        <v>11401</v>
      </c>
      <c r="G274" s="74">
        <v>12000</v>
      </c>
      <c r="H274" s="73" t="s">
        <v>66</v>
      </c>
      <c r="I274" s="73" t="s">
        <v>168</v>
      </c>
      <c r="J274" s="135" t="s">
        <v>41</v>
      </c>
      <c r="K274" s="135">
        <v>12000</v>
      </c>
      <c r="L274" s="135">
        <f>VLOOKUP(E274,[2]Sheet1!$E$2:$N$5262,3,0)</f>
        <v>12000</v>
      </c>
      <c r="M274" s="168">
        <f>VLOOKUP(E274,[2]Sheet1!$E$2:$N$5262,4,0)</f>
        <v>46036</v>
      </c>
      <c r="N274" s="135" t="str">
        <f>VLOOKUP(E274,[2]Sheet1!$E$2:$N$5262,5,0)</f>
        <v>WASEEM.TARIQ</v>
      </c>
      <c r="O274" s="135" t="str">
        <f>VLOOKUP(E274,[2]Sheet1!$E$2:$N$5262,6,0)</f>
        <v>Accepted</v>
      </c>
      <c r="P274" s="135" t="str">
        <f>VLOOKUP(E274,[2]Sheet1!$E$2:$N$5262,7,0)</f>
        <v>Online Transfer</v>
      </c>
      <c r="Q274" s="135" t="str">
        <f>VLOOKUP(E274,[2]Sheet1!$E$2:$N$5262,8,0)</f>
        <v>Renewal</v>
      </c>
      <c r="R274" s="135" t="s">
        <v>16</v>
      </c>
      <c r="S274" s="135" t="str">
        <f>VLOOKUP(E274,[2]Sheet1!$E$2:$N$5262,10,0)</f>
        <v>-</v>
      </c>
      <c r="T274" s="167">
        <f t="shared" si="6"/>
        <v>0</v>
      </c>
    </row>
    <row r="275" spans="1:20" s="135" customFormat="1" hidden="1">
      <c r="A275" s="73">
        <v>276</v>
      </c>
      <c r="B275" s="72" t="s">
        <v>39</v>
      </c>
      <c r="C275" s="73" t="s">
        <v>11402</v>
      </c>
      <c r="D275" s="73" t="s">
        <v>11403</v>
      </c>
      <c r="E275" s="73" t="s">
        <v>11404</v>
      </c>
      <c r="F275" s="73" t="s">
        <v>11405</v>
      </c>
      <c r="G275" s="74">
        <v>12000</v>
      </c>
      <c r="H275" s="73" t="s">
        <v>66</v>
      </c>
      <c r="I275" s="73" t="s">
        <v>168</v>
      </c>
      <c r="J275" s="135" t="s">
        <v>41</v>
      </c>
      <c r="K275" s="135">
        <v>12000</v>
      </c>
      <c r="L275" s="135">
        <f>VLOOKUP(E275,[2]Sheet1!$E$2:$N$5262,3,0)</f>
        <v>12000</v>
      </c>
      <c r="M275" s="168">
        <f>VLOOKUP(E275,[2]Sheet1!$E$2:$N$5262,4,0)</f>
        <v>46036</v>
      </c>
      <c r="N275" s="135" t="str">
        <f>VLOOKUP(E275,[2]Sheet1!$E$2:$N$5262,5,0)</f>
        <v>WASEEM.TARIQ</v>
      </c>
      <c r="O275" s="135" t="str">
        <f>VLOOKUP(E275,[2]Sheet1!$E$2:$N$5262,6,0)</f>
        <v>Accepted</v>
      </c>
      <c r="P275" s="135" t="str">
        <f>VLOOKUP(E275,[2]Sheet1!$E$2:$N$5262,7,0)</f>
        <v>Online Transfer</v>
      </c>
      <c r="Q275" s="135" t="str">
        <f>VLOOKUP(E275,[2]Sheet1!$E$2:$N$5262,8,0)</f>
        <v>Renewal</v>
      </c>
      <c r="R275" s="135" t="s">
        <v>16</v>
      </c>
      <c r="S275" s="135" t="str">
        <f>VLOOKUP(E275,[2]Sheet1!$E$2:$N$5262,10,0)</f>
        <v>-</v>
      </c>
      <c r="T275" s="167">
        <f t="shared" si="6"/>
        <v>0</v>
      </c>
    </row>
    <row r="276" spans="1:20" s="135" customFormat="1" hidden="1">
      <c r="A276" s="72">
        <v>277</v>
      </c>
      <c r="B276" s="72" t="s">
        <v>39</v>
      </c>
      <c r="C276" s="73" t="s">
        <v>11406</v>
      </c>
      <c r="D276" s="73" t="s">
        <v>11407</v>
      </c>
      <c r="E276" s="73" t="s">
        <v>11408</v>
      </c>
      <c r="F276" s="73" t="s">
        <v>11409</v>
      </c>
      <c r="G276" s="74">
        <v>12000</v>
      </c>
      <c r="H276" s="73" t="s">
        <v>66</v>
      </c>
      <c r="I276" s="73" t="s">
        <v>168</v>
      </c>
      <c r="J276" s="135" t="s">
        <v>41</v>
      </c>
      <c r="K276" s="135">
        <v>12000</v>
      </c>
      <c r="L276" s="135">
        <f>VLOOKUP(E276,[2]Sheet1!$E$2:$N$5262,3,0)</f>
        <v>12000</v>
      </c>
      <c r="M276" s="168">
        <f>VLOOKUP(E276,[2]Sheet1!$E$2:$N$5262,4,0)</f>
        <v>46036</v>
      </c>
      <c r="N276" s="135" t="str">
        <f>VLOOKUP(E276,[2]Sheet1!$E$2:$N$5262,5,0)</f>
        <v>WASEEM.TARIQ</v>
      </c>
      <c r="O276" s="135" t="str">
        <f>VLOOKUP(E276,[2]Sheet1!$E$2:$N$5262,6,0)</f>
        <v>Accepted</v>
      </c>
      <c r="P276" s="135" t="str">
        <f>VLOOKUP(E276,[2]Sheet1!$E$2:$N$5262,7,0)</f>
        <v>Online Transfer</v>
      </c>
      <c r="Q276" s="135" t="str">
        <f>VLOOKUP(E276,[2]Sheet1!$E$2:$N$5262,8,0)</f>
        <v>Renewal</v>
      </c>
      <c r="R276" s="135" t="s">
        <v>16</v>
      </c>
      <c r="S276" s="135" t="str">
        <f>VLOOKUP(E276,[2]Sheet1!$E$2:$N$5262,10,0)</f>
        <v>-</v>
      </c>
      <c r="T276" s="167">
        <f t="shared" si="6"/>
        <v>0</v>
      </c>
    </row>
    <row r="277" spans="1:20" s="135" customFormat="1">
      <c r="A277" s="73">
        <v>278</v>
      </c>
      <c r="B277" s="72" t="s">
        <v>39</v>
      </c>
      <c r="C277" s="73" t="s">
        <v>11410</v>
      </c>
      <c r="D277" s="74">
        <v>1973870</v>
      </c>
      <c r="E277" s="74">
        <v>1097404</v>
      </c>
      <c r="F277" s="73" t="s">
        <v>11411</v>
      </c>
      <c r="G277" s="74">
        <v>12000</v>
      </c>
      <c r="H277" s="73" t="s">
        <v>66</v>
      </c>
      <c r="I277" s="73" t="s">
        <v>168</v>
      </c>
      <c r="J277" s="135" t="s">
        <v>41</v>
      </c>
      <c r="K277" s="135">
        <v>12000</v>
      </c>
      <c r="L277" s="135">
        <f>VLOOKUP(E277,[2]Sheet1!$E$2:$N$5262,3,0)</f>
        <v>12000</v>
      </c>
      <c r="M277" s="168">
        <f>VLOOKUP(E277,[2]Sheet1!$E$2:$N$5262,4,0)</f>
        <v>46038</v>
      </c>
      <c r="N277" s="135" t="str">
        <f>VLOOKUP(E277,[2]Sheet1!$E$2:$N$5262,5,0)</f>
        <v>WASEEM.TARIQ</v>
      </c>
      <c r="O277" s="135" t="str">
        <f>VLOOKUP(E277,[2]Sheet1!$E$2:$N$5262,6,0)</f>
        <v>Accepted</v>
      </c>
      <c r="P277" s="135" t="str">
        <f>VLOOKUP(E277,[2]Sheet1!$E$2:$N$5262,7,0)</f>
        <v>Cash</v>
      </c>
      <c r="Q277" s="135" t="str">
        <f>VLOOKUP(E277,[2]Sheet1!$E$2:$N$5262,8,0)</f>
        <v>Conversion</v>
      </c>
      <c r="R277" s="135" t="s">
        <v>16</v>
      </c>
      <c r="S277" s="135" t="str">
        <f>VLOOKUP(E277,[2]Sheet1!$E$2:$N$5262,10,0)</f>
        <v>-</v>
      </c>
      <c r="T277" s="167">
        <f t="shared" ref="T277:T340" si="7">+G277-L277</f>
        <v>0</v>
      </c>
    </row>
    <row r="278" spans="1:20" s="135" customFormat="1">
      <c r="A278" s="72">
        <v>279</v>
      </c>
      <c r="B278" s="72" t="s">
        <v>39</v>
      </c>
      <c r="C278" s="73" t="s">
        <v>11412</v>
      </c>
      <c r="D278" s="73" t="s">
        <v>11413</v>
      </c>
      <c r="E278" s="74">
        <v>9504769</v>
      </c>
      <c r="F278" s="73" t="s">
        <v>11414</v>
      </c>
      <c r="G278" s="74">
        <v>20500</v>
      </c>
      <c r="H278" s="73" t="s">
        <v>66</v>
      </c>
      <c r="I278" s="73" t="s">
        <v>168</v>
      </c>
      <c r="J278" s="135" t="s">
        <v>41</v>
      </c>
      <c r="K278" s="135">
        <v>20500</v>
      </c>
      <c r="L278" s="135">
        <f>VLOOKUP(E278,[2]Sheet1!$E$2:$N$5262,3,0)</f>
        <v>20500</v>
      </c>
      <c r="M278" s="168">
        <f>VLOOKUP(E278,[2]Sheet1!$E$2:$N$5262,4,0)</f>
        <v>46036</v>
      </c>
      <c r="N278" s="135" t="str">
        <f>VLOOKUP(E278,[2]Sheet1!$E$2:$N$5262,5,0)</f>
        <v>WASEEM.TARIQ</v>
      </c>
      <c r="O278" s="135" t="str">
        <f>VLOOKUP(E278,[2]Sheet1!$E$2:$N$5262,6,0)</f>
        <v>Accepted</v>
      </c>
      <c r="P278" s="135" t="str">
        <f>VLOOKUP(E278,[2]Sheet1!$E$2:$N$5262,7,0)</f>
        <v>Online Transfer</v>
      </c>
      <c r="Q278" s="135" t="str">
        <f>VLOOKUP(E278,[2]Sheet1!$E$2:$N$5262,8,0)</f>
        <v>Conversion</v>
      </c>
      <c r="R278" s="135" t="s">
        <v>16</v>
      </c>
      <c r="S278" s="135" t="str">
        <f>VLOOKUP(E278,[2]Sheet1!$E$2:$N$5262,10,0)</f>
        <v>-</v>
      </c>
      <c r="T278" s="167">
        <f t="shared" si="7"/>
        <v>0</v>
      </c>
    </row>
    <row r="279" spans="1:20" s="135" customFormat="1" hidden="1">
      <c r="A279" s="73">
        <v>280</v>
      </c>
      <c r="B279" s="72" t="s">
        <v>39</v>
      </c>
      <c r="C279" s="73" t="s">
        <v>11415</v>
      </c>
      <c r="D279" s="73" t="s">
        <v>11416</v>
      </c>
      <c r="E279" s="73" t="s">
        <v>11417</v>
      </c>
      <c r="F279" s="73" t="s">
        <v>11418</v>
      </c>
      <c r="G279" s="74">
        <v>15500</v>
      </c>
      <c r="H279" s="73" t="s">
        <v>66</v>
      </c>
      <c r="I279" s="73" t="s">
        <v>168</v>
      </c>
      <c r="J279" s="135" t="s">
        <v>41</v>
      </c>
      <c r="K279" s="135">
        <v>15500</v>
      </c>
      <c r="L279" s="135">
        <f>VLOOKUP(E279,[2]Sheet1!$E$2:$N$5262,3,0)</f>
        <v>15500</v>
      </c>
      <c r="M279" s="168">
        <f>VLOOKUP(E279,[2]Sheet1!$E$2:$N$5262,4,0)</f>
        <v>46037</v>
      </c>
      <c r="N279" s="135" t="str">
        <f>VLOOKUP(E279,[2]Sheet1!$E$2:$N$5262,5,0)</f>
        <v>WASEEM.TARIQ</v>
      </c>
      <c r="O279" s="135" t="str">
        <f>VLOOKUP(E279,[2]Sheet1!$E$2:$N$5262,6,0)</f>
        <v>Accepted</v>
      </c>
      <c r="P279" s="135" t="str">
        <f>VLOOKUP(E279,[2]Sheet1!$E$2:$N$5262,7,0)</f>
        <v>Cheque</v>
      </c>
      <c r="Q279" s="135" t="str">
        <f>VLOOKUP(E279,[2]Sheet1!$E$2:$N$5262,8,0)</f>
        <v>Renewal</v>
      </c>
      <c r="R279" s="135" t="s">
        <v>16</v>
      </c>
      <c r="S279" s="135" t="str">
        <f>VLOOKUP(E279,[2]Sheet1!$E$2:$N$5262,10,0)</f>
        <v>-</v>
      </c>
      <c r="T279" s="167">
        <f t="shared" si="7"/>
        <v>0</v>
      </c>
    </row>
    <row r="280" spans="1:20" s="135" customFormat="1">
      <c r="A280" s="72">
        <v>281</v>
      </c>
      <c r="B280" s="72" t="s">
        <v>39</v>
      </c>
      <c r="C280" s="73" t="s">
        <v>11419</v>
      </c>
      <c r="D280" s="74">
        <v>13501848</v>
      </c>
      <c r="E280" s="73" t="s">
        <v>11420</v>
      </c>
      <c r="F280" s="73" t="s">
        <v>11421</v>
      </c>
      <c r="G280" s="74">
        <v>15500</v>
      </c>
      <c r="H280" s="73" t="s">
        <v>66</v>
      </c>
      <c r="I280" s="73" t="s">
        <v>168</v>
      </c>
      <c r="J280" s="135" t="s">
        <v>41</v>
      </c>
      <c r="K280" s="135">
        <v>15500</v>
      </c>
      <c r="L280" s="135">
        <f>VLOOKUP(E280,[2]Sheet1!$E$2:$N$5262,3,0)</f>
        <v>15500</v>
      </c>
      <c r="M280" s="168">
        <f>VLOOKUP(E280,[2]Sheet1!$E$2:$N$5262,4,0)</f>
        <v>46035</v>
      </c>
      <c r="N280" s="135" t="str">
        <f>VLOOKUP(E280,[2]Sheet1!$E$2:$N$5262,5,0)</f>
        <v>WASEEM.TARIQ</v>
      </c>
      <c r="O280" s="135" t="str">
        <f>VLOOKUP(E280,[2]Sheet1!$E$2:$N$5262,6,0)</f>
        <v>Accepted</v>
      </c>
      <c r="P280" s="135" t="str">
        <f>VLOOKUP(E280,[2]Sheet1!$E$2:$N$5262,7,0)</f>
        <v>Online Transfer</v>
      </c>
      <c r="Q280" s="135" t="str">
        <f>VLOOKUP(E280,[2]Sheet1!$E$2:$N$5262,8,0)</f>
        <v>Conversion</v>
      </c>
      <c r="R280" s="135" t="s">
        <v>16</v>
      </c>
      <c r="S280" s="135" t="str">
        <f>VLOOKUP(E280,[2]Sheet1!$E$2:$N$5262,10,0)</f>
        <v>-</v>
      </c>
      <c r="T280" s="167">
        <f t="shared" si="7"/>
        <v>0</v>
      </c>
    </row>
    <row r="281" spans="1:20" s="135" customFormat="1" hidden="1">
      <c r="A281" s="73">
        <v>282</v>
      </c>
      <c r="B281" s="72" t="s">
        <v>39</v>
      </c>
      <c r="C281" s="73" t="s">
        <v>11422</v>
      </c>
      <c r="D281" s="73" t="s">
        <v>11423</v>
      </c>
      <c r="E281" s="73" t="s">
        <v>11424</v>
      </c>
      <c r="F281" s="73" t="s">
        <v>11425</v>
      </c>
      <c r="G281" s="74">
        <v>10000</v>
      </c>
      <c r="H281" s="73" t="s">
        <v>66</v>
      </c>
      <c r="I281" s="73" t="s">
        <v>168</v>
      </c>
      <c r="J281" s="135" t="s">
        <v>41</v>
      </c>
      <c r="K281" s="135">
        <v>10000</v>
      </c>
      <c r="L281" s="135">
        <f>VLOOKUP(E281,[2]Sheet1!$E$2:$N$5262,3,0)</f>
        <v>10000</v>
      </c>
      <c r="M281" s="168">
        <f>VLOOKUP(E281,[2]Sheet1!$E$2:$N$5262,4,0)</f>
        <v>46035</v>
      </c>
      <c r="N281" s="135" t="str">
        <f>VLOOKUP(E281,[2]Sheet1!$E$2:$N$5262,5,0)</f>
        <v>WASEEM.TARIQ</v>
      </c>
      <c r="O281" s="135" t="str">
        <f>VLOOKUP(E281,[2]Sheet1!$E$2:$N$5262,6,0)</f>
        <v>Accepted</v>
      </c>
      <c r="P281" s="135" t="str">
        <f>VLOOKUP(E281,[2]Sheet1!$E$2:$N$5262,7,0)</f>
        <v>Online Transfer</v>
      </c>
      <c r="Q281" s="135" t="str">
        <f>VLOOKUP(E281,[2]Sheet1!$E$2:$N$5262,8,0)</f>
        <v>Renewal</v>
      </c>
      <c r="R281" s="135" t="s">
        <v>16</v>
      </c>
      <c r="S281" s="135" t="str">
        <f>VLOOKUP(E281,[2]Sheet1!$E$2:$N$5262,10,0)</f>
        <v>-</v>
      </c>
      <c r="T281" s="167">
        <f t="shared" si="7"/>
        <v>0</v>
      </c>
    </row>
    <row r="282" spans="1:20" s="135" customFormat="1" hidden="1">
      <c r="A282" s="72">
        <v>283</v>
      </c>
      <c r="B282" s="72" t="s">
        <v>39</v>
      </c>
      <c r="C282" s="73" t="s">
        <v>11426</v>
      </c>
      <c r="D282" s="73" t="s">
        <v>11427</v>
      </c>
      <c r="E282" s="74">
        <v>10064748</v>
      </c>
      <c r="F282" s="73" t="s">
        <v>11428</v>
      </c>
      <c r="G282" s="74">
        <v>12000</v>
      </c>
      <c r="H282" s="73" t="s">
        <v>66</v>
      </c>
      <c r="I282" s="73" t="s">
        <v>168</v>
      </c>
      <c r="J282" s="135" t="s">
        <v>41</v>
      </c>
      <c r="K282" s="135">
        <v>12000</v>
      </c>
      <c r="L282" s="135">
        <f>VLOOKUP(E282,[2]Sheet1!$E$2:$N$5262,3,0)</f>
        <v>12000</v>
      </c>
      <c r="M282" s="168">
        <f>VLOOKUP(E282,[2]Sheet1!$E$2:$N$5262,4,0)</f>
        <v>46035</v>
      </c>
      <c r="N282" s="135" t="str">
        <f>VLOOKUP(E282,[2]Sheet1!$E$2:$N$5262,5,0)</f>
        <v>WASEEM.TARIQ</v>
      </c>
      <c r="O282" s="135" t="str">
        <f>VLOOKUP(E282,[2]Sheet1!$E$2:$N$5262,6,0)</f>
        <v>Accepted</v>
      </c>
      <c r="P282" s="135" t="str">
        <f>VLOOKUP(E282,[2]Sheet1!$E$2:$N$5262,7,0)</f>
        <v>Online Transfer</v>
      </c>
      <c r="Q282" s="135" t="str">
        <f>VLOOKUP(E282,[2]Sheet1!$E$2:$N$5262,8,0)</f>
        <v>Renewal</v>
      </c>
      <c r="R282" s="135" t="s">
        <v>16</v>
      </c>
      <c r="S282" s="135" t="str">
        <f>VLOOKUP(E282,[2]Sheet1!$E$2:$N$5262,10,0)</f>
        <v>-</v>
      </c>
      <c r="T282" s="167">
        <f t="shared" si="7"/>
        <v>0</v>
      </c>
    </row>
    <row r="283" spans="1:20" s="135" customFormat="1" hidden="1">
      <c r="A283" s="73">
        <v>284</v>
      </c>
      <c r="B283" s="72" t="s">
        <v>39</v>
      </c>
      <c r="C283" s="73" t="s">
        <v>11429</v>
      </c>
      <c r="D283" s="73" t="s">
        <v>11430</v>
      </c>
      <c r="E283" s="74">
        <v>7008529</v>
      </c>
      <c r="F283" s="73" t="s">
        <v>11431</v>
      </c>
      <c r="G283" s="74">
        <v>13000</v>
      </c>
      <c r="H283" s="73" t="s">
        <v>66</v>
      </c>
      <c r="I283" s="73" t="s">
        <v>168</v>
      </c>
      <c r="J283" s="135" t="s">
        <v>41</v>
      </c>
      <c r="K283" s="135">
        <v>13000</v>
      </c>
      <c r="L283" s="135">
        <f>VLOOKUP(E283,[2]Sheet1!$E$2:$N$5262,3,0)</f>
        <v>13000</v>
      </c>
      <c r="M283" s="168">
        <f>VLOOKUP(E283,[2]Sheet1!$E$2:$N$5262,4,0)</f>
        <v>46035</v>
      </c>
      <c r="N283" s="135" t="str">
        <f>VLOOKUP(E283,[2]Sheet1!$E$2:$N$5262,5,0)</f>
        <v>WASEEM.TARIQ</v>
      </c>
      <c r="O283" s="135" t="str">
        <f>VLOOKUP(E283,[2]Sheet1!$E$2:$N$5262,6,0)</f>
        <v>Accepted</v>
      </c>
      <c r="P283" s="135" t="str">
        <f>VLOOKUP(E283,[2]Sheet1!$E$2:$N$5262,7,0)</f>
        <v>Online Transfer</v>
      </c>
      <c r="Q283" s="135" t="str">
        <f>VLOOKUP(E283,[2]Sheet1!$E$2:$N$5262,8,0)</f>
        <v>Renewal</v>
      </c>
      <c r="R283" s="135" t="s">
        <v>16</v>
      </c>
      <c r="S283" s="135" t="str">
        <f>VLOOKUP(E283,[2]Sheet1!$E$2:$N$5262,10,0)</f>
        <v>-</v>
      </c>
      <c r="T283" s="167">
        <f t="shared" si="7"/>
        <v>0</v>
      </c>
    </row>
    <row r="284" spans="1:20" s="135" customFormat="1" hidden="1">
      <c r="A284" s="72">
        <v>285</v>
      </c>
      <c r="B284" s="72" t="s">
        <v>39</v>
      </c>
      <c r="C284" s="73" t="s">
        <v>11432</v>
      </c>
      <c r="D284" s="73" t="s">
        <v>11433</v>
      </c>
      <c r="E284" s="73" t="s">
        <v>11434</v>
      </c>
      <c r="F284" s="73" t="s">
        <v>11435</v>
      </c>
      <c r="G284" s="74">
        <v>15500</v>
      </c>
      <c r="H284" s="73" t="s">
        <v>66</v>
      </c>
      <c r="I284" s="73" t="s">
        <v>168</v>
      </c>
      <c r="J284" s="135" t="s">
        <v>41</v>
      </c>
      <c r="K284" s="135">
        <v>15500</v>
      </c>
      <c r="L284" s="135">
        <f>VLOOKUP(E284,[2]Sheet1!$E$2:$N$5262,3,0)</f>
        <v>15500</v>
      </c>
      <c r="M284" s="168">
        <f>VLOOKUP(E284,[2]Sheet1!$E$2:$N$5262,4,0)</f>
        <v>46035</v>
      </c>
      <c r="N284" s="135" t="str">
        <f>VLOOKUP(E284,[2]Sheet1!$E$2:$N$5262,5,0)</f>
        <v>WASEEM.TARIQ</v>
      </c>
      <c r="O284" s="135" t="str">
        <f>VLOOKUP(E284,[2]Sheet1!$E$2:$N$5262,6,0)</f>
        <v>Accepted</v>
      </c>
      <c r="P284" s="135" t="str">
        <f>VLOOKUP(E284,[2]Sheet1!$E$2:$N$5262,7,0)</f>
        <v>Online Transfer</v>
      </c>
      <c r="Q284" s="135" t="str">
        <f>VLOOKUP(E284,[2]Sheet1!$E$2:$N$5262,8,0)</f>
        <v>Renewal</v>
      </c>
      <c r="R284" s="135" t="s">
        <v>16</v>
      </c>
      <c r="S284" s="135" t="str">
        <f>VLOOKUP(E284,[2]Sheet1!$E$2:$N$5262,10,0)</f>
        <v>-</v>
      </c>
      <c r="T284" s="167">
        <f t="shared" si="7"/>
        <v>0</v>
      </c>
    </row>
    <row r="285" spans="1:20" s="135" customFormat="1" hidden="1">
      <c r="A285" s="73">
        <v>286</v>
      </c>
      <c r="B285" s="72" t="s">
        <v>39</v>
      </c>
      <c r="C285" s="73" t="s">
        <v>11436</v>
      </c>
      <c r="D285" s="73" t="s">
        <v>11437</v>
      </c>
      <c r="E285" s="73" t="s">
        <v>11438</v>
      </c>
      <c r="F285" s="73" t="s">
        <v>573</v>
      </c>
      <c r="G285" s="74">
        <v>15500</v>
      </c>
      <c r="H285" s="73" t="s">
        <v>66</v>
      </c>
      <c r="I285" s="73" t="s">
        <v>168</v>
      </c>
      <c r="J285" s="135" t="s">
        <v>41</v>
      </c>
      <c r="K285" s="135">
        <v>15500</v>
      </c>
      <c r="L285" s="135">
        <f>VLOOKUP(E285,[2]Sheet1!$E$2:$N$5262,3,0)</f>
        <v>15500</v>
      </c>
      <c r="M285" s="168">
        <f>VLOOKUP(E285,[2]Sheet1!$E$2:$N$5262,4,0)</f>
        <v>46034</v>
      </c>
      <c r="N285" s="135" t="str">
        <f>VLOOKUP(E285,[2]Sheet1!$E$2:$N$5262,5,0)</f>
        <v>WASEEM.TARIQ</v>
      </c>
      <c r="O285" s="135" t="str">
        <f>VLOOKUP(E285,[2]Sheet1!$E$2:$N$5262,6,0)</f>
        <v>Accepted</v>
      </c>
      <c r="P285" s="135" t="str">
        <f>VLOOKUP(E285,[2]Sheet1!$E$2:$N$5262,7,0)</f>
        <v>Cash Deposit</v>
      </c>
      <c r="Q285" s="135" t="str">
        <f>VLOOKUP(E285,[2]Sheet1!$E$2:$N$5262,8,0)</f>
        <v>Renewal</v>
      </c>
      <c r="R285" s="135" t="s">
        <v>16</v>
      </c>
      <c r="S285" s="135" t="str">
        <f>VLOOKUP(E285,[2]Sheet1!$E$2:$N$5262,10,0)</f>
        <v>-</v>
      </c>
      <c r="T285" s="167">
        <f t="shared" si="7"/>
        <v>0</v>
      </c>
    </row>
    <row r="286" spans="1:20" s="135" customFormat="1" hidden="1">
      <c r="A286" s="72">
        <v>287</v>
      </c>
      <c r="B286" s="72" t="s">
        <v>39</v>
      </c>
      <c r="C286" s="73" t="s">
        <v>11439</v>
      </c>
      <c r="D286" s="74">
        <v>14805701</v>
      </c>
      <c r="E286" s="73" t="s">
        <v>11440</v>
      </c>
      <c r="F286" s="73" t="s">
        <v>11441</v>
      </c>
      <c r="G286" s="74">
        <v>10000</v>
      </c>
      <c r="H286" s="73" t="s">
        <v>66</v>
      </c>
      <c r="I286" s="73" t="s">
        <v>168</v>
      </c>
      <c r="J286" s="135" t="s">
        <v>41</v>
      </c>
      <c r="K286" s="135">
        <v>10000</v>
      </c>
      <c r="L286" s="135">
        <f>VLOOKUP(E286,[2]Sheet1!$E$2:$N$5262,3,0)</f>
        <v>10000</v>
      </c>
      <c r="M286" s="168">
        <f>VLOOKUP(E286,[2]Sheet1!$E$2:$N$5262,4,0)</f>
        <v>46034</v>
      </c>
      <c r="N286" s="135" t="str">
        <f>VLOOKUP(E286,[2]Sheet1!$E$2:$N$5262,5,0)</f>
        <v>WASEEM.TARIQ</v>
      </c>
      <c r="O286" s="135" t="str">
        <f>VLOOKUP(E286,[2]Sheet1!$E$2:$N$5262,6,0)</f>
        <v>Accepted</v>
      </c>
      <c r="P286" s="135" t="str">
        <f>VLOOKUP(E286,[2]Sheet1!$E$2:$N$5262,7,0)</f>
        <v>Cheque Deposit</v>
      </c>
      <c r="Q286" s="135" t="str">
        <f>VLOOKUP(E286,[2]Sheet1!$E$2:$N$5262,8,0)</f>
        <v>Renewal</v>
      </c>
      <c r="R286" s="135" t="s">
        <v>16</v>
      </c>
      <c r="S286" s="135" t="str">
        <f>VLOOKUP(E286,[2]Sheet1!$E$2:$N$5262,10,0)</f>
        <v>-</v>
      </c>
      <c r="T286" s="167">
        <f t="shared" si="7"/>
        <v>0</v>
      </c>
    </row>
    <row r="287" spans="1:20" s="135" customFormat="1" hidden="1">
      <c r="A287" s="73">
        <v>288</v>
      </c>
      <c r="B287" s="72" t="s">
        <v>39</v>
      </c>
      <c r="C287" s="73" t="s">
        <v>11442</v>
      </c>
      <c r="D287" s="73" t="s">
        <v>11443</v>
      </c>
      <c r="E287" s="74">
        <v>4099834</v>
      </c>
      <c r="F287" s="73" t="s">
        <v>11444</v>
      </c>
      <c r="G287" s="74">
        <v>12000</v>
      </c>
      <c r="H287" s="73" t="s">
        <v>66</v>
      </c>
      <c r="I287" s="73" t="s">
        <v>168</v>
      </c>
      <c r="J287" s="135" t="s">
        <v>41</v>
      </c>
      <c r="K287" s="135">
        <v>12000</v>
      </c>
      <c r="L287" s="135">
        <f>VLOOKUP(E287,[2]Sheet1!$E$2:$N$5262,3,0)</f>
        <v>12000</v>
      </c>
      <c r="M287" s="168">
        <f>VLOOKUP(E287,[2]Sheet1!$E$2:$N$5262,4,0)</f>
        <v>46034</v>
      </c>
      <c r="N287" s="135" t="str">
        <f>VLOOKUP(E287,[2]Sheet1!$E$2:$N$5262,5,0)</f>
        <v>WASEEM.TARIQ</v>
      </c>
      <c r="O287" s="135" t="str">
        <f>VLOOKUP(E287,[2]Sheet1!$E$2:$N$5262,6,0)</f>
        <v>Accepted</v>
      </c>
      <c r="P287" s="135" t="str">
        <f>VLOOKUP(E287,[2]Sheet1!$E$2:$N$5262,7,0)</f>
        <v>Online Transfer</v>
      </c>
      <c r="Q287" s="135" t="str">
        <f>VLOOKUP(E287,[2]Sheet1!$E$2:$N$5262,8,0)</f>
        <v>Renewal</v>
      </c>
      <c r="R287" s="135" t="s">
        <v>16</v>
      </c>
      <c r="S287" s="135" t="str">
        <f>VLOOKUP(E287,[2]Sheet1!$E$2:$N$5262,10,0)</f>
        <v>-</v>
      </c>
      <c r="T287" s="167">
        <f t="shared" si="7"/>
        <v>0</v>
      </c>
    </row>
    <row r="288" spans="1:20" s="135" customFormat="1" hidden="1">
      <c r="A288" s="72">
        <v>289</v>
      </c>
      <c r="B288" s="72" t="s">
        <v>39</v>
      </c>
      <c r="C288" s="73" t="s">
        <v>11445</v>
      </c>
      <c r="D288" s="73" t="s">
        <v>11446</v>
      </c>
      <c r="E288" s="73" t="s">
        <v>11447</v>
      </c>
      <c r="F288" s="73" t="s">
        <v>11448</v>
      </c>
      <c r="G288" s="74">
        <v>15500</v>
      </c>
      <c r="H288" s="73" t="s">
        <v>66</v>
      </c>
      <c r="I288" s="73" t="s">
        <v>168</v>
      </c>
      <c r="J288" s="135" t="s">
        <v>41</v>
      </c>
      <c r="K288" s="135">
        <v>15500</v>
      </c>
      <c r="L288" s="135">
        <f>VLOOKUP(E288,[2]Sheet1!$E$2:$N$5262,3,0)</f>
        <v>15500</v>
      </c>
      <c r="M288" s="168">
        <f>VLOOKUP(E288,[2]Sheet1!$E$2:$N$5262,4,0)</f>
        <v>46034</v>
      </c>
      <c r="N288" s="135" t="str">
        <f>VLOOKUP(E288,[2]Sheet1!$E$2:$N$5262,5,0)</f>
        <v>WASEEM.TARIQ</v>
      </c>
      <c r="O288" s="135" t="str">
        <f>VLOOKUP(E288,[2]Sheet1!$E$2:$N$5262,6,0)</f>
        <v>Accepted</v>
      </c>
      <c r="P288" s="135" t="str">
        <f>VLOOKUP(E288,[2]Sheet1!$E$2:$N$5262,7,0)</f>
        <v>Online Transfer</v>
      </c>
      <c r="Q288" s="135" t="str">
        <f>VLOOKUP(E288,[2]Sheet1!$E$2:$N$5262,8,0)</f>
        <v>Renewal</v>
      </c>
      <c r="R288" s="135" t="s">
        <v>16</v>
      </c>
      <c r="S288" s="135" t="str">
        <f>VLOOKUP(E288,[2]Sheet1!$E$2:$N$5262,10,0)</f>
        <v>-</v>
      </c>
      <c r="T288" s="167">
        <f t="shared" si="7"/>
        <v>0</v>
      </c>
    </row>
    <row r="289" spans="1:20" s="135" customFormat="1" hidden="1">
      <c r="A289" s="73">
        <v>290</v>
      </c>
      <c r="B289" s="72" t="s">
        <v>39</v>
      </c>
      <c r="C289" s="73" t="s">
        <v>11449</v>
      </c>
      <c r="D289" s="73" t="s">
        <v>11450</v>
      </c>
      <c r="E289" s="73" t="s">
        <v>11451</v>
      </c>
      <c r="F289" s="73" t="s">
        <v>569</v>
      </c>
      <c r="G289" s="74">
        <v>11000</v>
      </c>
      <c r="H289" s="73" t="s">
        <v>66</v>
      </c>
      <c r="I289" s="73" t="s">
        <v>168</v>
      </c>
      <c r="J289" s="135" t="s">
        <v>41</v>
      </c>
      <c r="K289" s="135">
        <v>11000</v>
      </c>
      <c r="L289" s="135">
        <f>VLOOKUP(E289,[2]Sheet1!$E$2:$N$5262,3,0)</f>
        <v>11000</v>
      </c>
      <c r="M289" s="168">
        <f>VLOOKUP(E289,[2]Sheet1!$E$2:$N$5262,4,0)</f>
        <v>46034</v>
      </c>
      <c r="N289" s="135" t="str">
        <f>VLOOKUP(E289,[2]Sheet1!$E$2:$N$5262,5,0)</f>
        <v>WASEEM.TARIQ</v>
      </c>
      <c r="O289" s="135" t="str">
        <f>VLOOKUP(E289,[2]Sheet1!$E$2:$N$5262,6,0)</f>
        <v>Accepted</v>
      </c>
      <c r="P289" s="135" t="str">
        <f>VLOOKUP(E289,[2]Sheet1!$E$2:$N$5262,7,0)</f>
        <v>Online Transfer</v>
      </c>
      <c r="Q289" s="135" t="str">
        <f>VLOOKUP(E289,[2]Sheet1!$E$2:$N$5262,8,0)</f>
        <v>Renewal</v>
      </c>
      <c r="R289" s="135" t="s">
        <v>16</v>
      </c>
      <c r="S289" s="135" t="str">
        <f>VLOOKUP(E289,[2]Sheet1!$E$2:$N$5262,10,0)</f>
        <v>-</v>
      </c>
      <c r="T289" s="167">
        <f t="shared" si="7"/>
        <v>0</v>
      </c>
    </row>
    <row r="290" spans="1:20" s="135" customFormat="1" hidden="1">
      <c r="A290" s="72">
        <v>291</v>
      </c>
      <c r="B290" s="72" t="s">
        <v>39</v>
      </c>
      <c r="C290" s="73" t="s">
        <v>11452</v>
      </c>
      <c r="D290" s="73" t="s">
        <v>11453</v>
      </c>
      <c r="E290" s="73" t="s">
        <v>11454</v>
      </c>
      <c r="F290" s="73" t="s">
        <v>11455</v>
      </c>
      <c r="G290" s="74">
        <v>14500</v>
      </c>
      <c r="H290" s="73" t="s">
        <v>66</v>
      </c>
      <c r="I290" s="73" t="s">
        <v>168</v>
      </c>
      <c r="J290" s="135" t="s">
        <v>41</v>
      </c>
      <c r="K290" s="135">
        <v>14500</v>
      </c>
      <c r="L290" s="135">
        <f>VLOOKUP(E290,[2]Sheet1!$E$2:$N$5262,3,0)</f>
        <v>14500</v>
      </c>
      <c r="M290" s="168">
        <f>VLOOKUP(E290,[2]Sheet1!$E$2:$N$5262,4,0)</f>
        <v>46034</v>
      </c>
      <c r="N290" s="135" t="str">
        <f>VLOOKUP(E290,[2]Sheet1!$E$2:$N$5262,5,0)</f>
        <v>WASEEM.TARIQ</v>
      </c>
      <c r="O290" s="135" t="str">
        <f>VLOOKUP(E290,[2]Sheet1!$E$2:$N$5262,6,0)</f>
        <v>Accepted</v>
      </c>
      <c r="P290" s="135" t="str">
        <f>VLOOKUP(E290,[2]Sheet1!$E$2:$N$5262,7,0)</f>
        <v>Online Transfer</v>
      </c>
      <c r="Q290" s="135" t="str">
        <f>VLOOKUP(E290,[2]Sheet1!$E$2:$N$5262,8,0)</f>
        <v>Renewal</v>
      </c>
      <c r="R290" s="135" t="s">
        <v>16</v>
      </c>
      <c r="S290" s="135" t="str">
        <f>VLOOKUP(E290,[2]Sheet1!$E$2:$N$5262,10,0)</f>
        <v>-</v>
      </c>
      <c r="T290" s="167">
        <f t="shared" si="7"/>
        <v>0</v>
      </c>
    </row>
    <row r="291" spans="1:20" s="135" customFormat="1" hidden="1">
      <c r="A291" s="73">
        <v>292</v>
      </c>
      <c r="B291" s="72" t="s">
        <v>39</v>
      </c>
      <c r="C291" s="73" t="s">
        <v>11456</v>
      </c>
      <c r="D291" s="73" t="s">
        <v>11457</v>
      </c>
      <c r="E291" s="73" t="s">
        <v>11458</v>
      </c>
      <c r="F291" s="73" t="s">
        <v>11459</v>
      </c>
      <c r="G291" s="74">
        <v>15500</v>
      </c>
      <c r="H291" s="73" t="s">
        <v>66</v>
      </c>
      <c r="I291" s="73" t="s">
        <v>168</v>
      </c>
      <c r="J291" s="135" t="s">
        <v>41</v>
      </c>
      <c r="K291" s="135">
        <v>15500</v>
      </c>
      <c r="L291" s="135">
        <f>VLOOKUP(E291,[2]Sheet1!$E$2:$N$5262,3,0)</f>
        <v>15500</v>
      </c>
      <c r="M291" s="168">
        <f>VLOOKUP(E291,[2]Sheet1!$E$2:$N$5262,4,0)</f>
        <v>46034</v>
      </c>
      <c r="N291" s="135" t="str">
        <f>VLOOKUP(E291,[2]Sheet1!$E$2:$N$5262,5,0)</f>
        <v>WASEEM.TARIQ</v>
      </c>
      <c r="O291" s="135" t="str">
        <f>VLOOKUP(E291,[2]Sheet1!$E$2:$N$5262,6,0)</f>
        <v>Accepted</v>
      </c>
      <c r="P291" s="135" t="str">
        <f>VLOOKUP(E291,[2]Sheet1!$E$2:$N$5262,7,0)</f>
        <v>Online Transfer</v>
      </c>
      <c r="Q291" s="135" t="str">
        <f>VLOOKUP(E291,[2]Sheet1!$E$2:$N$5262,8,0)</f>
        <v>Renewal</v>
      </c>
      <c r="R291" s="135" t="s">
        <v>16</v>
      </c>
      <c r="S291" s="135" t="str">
        <f>VLOOKUP(E291,[2]Sheet1!$E$2:$N$5262,10,0)</f>
        <v>-</v>
      </c>
      <c r="T291" s="167">
        <f t="shared" si="7"/>
        <v>0</v>
      </c>
    </row>
    <row r="292" spans="1:20" s="135" customFormat="1" hidden="1">
      <c r="A292" s="72">
        <v>293</v>
      </c>
      <c r="B292" s="72" t="s">
        <v>39</v>
      </c>
      <c r="C292" s="73" t="s">
        <v>11460</v>
      </c>
      <c r="D292" s="73" t="s">
        <v>11461</v>
      </c>
      <c r="E292" s="73" t="s">
        <v>11462</v>
      </c>
      <c r="F292" s="73" t="s">
        <v>11463</v>
      </c>
      <c r="G292" s="74">
        <v>12500</v>
      </c>
      <c r="H292" s="73" t="s">
        <v>66</v>
      </c>
      <c r="I292" s="73" t="s">
        <v>168</v>
      </c>
      <c r="J292" s="135" t="s">
        <v>41</v>
      </c>
      <c r="K292" s="135">
        <v>12500</v>
      </c>
      <c r="L292" s="135">
        <f>VLOOKUP(E292,[2]Sheet1!$E$2:$N$5262,3,0)</f>
        <v>12500</v>
      </c>
      <c r="M292" s="168">
        <f>VLOOKUP(E292,[2]Sheet1!$E$2:$N$5262,4,0)</f>
        <v>46029</v>
      </c>
      <c r="N292" s="135" t="str">
        <f>VLOOKUP(E292,[2]Sheet1!$E$2:$N$5262,5,0)</f>
        <v>WASEEM.TARIQ</v>
      </c>
      <c r="O292" s="135" t="str">
        <f>VLOOKUP(E292,[2]Sheet1!$E$2:$N$5262,6,0)</f>
        <v>Accepted</v>
      </c>
      <c r="P292" s="135" t="str">
        <f>VLOOKUP(E292,[2]Sheet1!$E$2:$N$5262,7,0)</f>
        <v>Online Transfer</v>
      </c>
      <c r="Q292" s="135" t="str">
        <f>VLOOKUP(E292,[2]Sheet1!$E$2:$N$5262,8,0)</f>
        <v>Renewal</v>
      </c>
      <c r="R292" s="135" t="s">
        <v>16</v>
      </c>
      <c r="S292" s="135" t="str">
        <f>VLOOKUP(E292,[2]Sheet1!$E$2:$N$5262,10,0)</f>
        <v>-</v>
      </c>
      <c r="T292" s="167">
        <f t="shared" si="7"/>
        <v>0</v>
      </c>
    </row>
    <row r="293" spans="1:20" s="135" customFormat="1" hidden="1">
      <c r="A293" s="73">
        <v>294</v>
      </c>
      <c r="B293" s="72" t="s">
        <v>39</v>
      </c>
      <c r="C293" s="73" t="s">
        <v>11464</v>
      </c>
      <c r="D293" s="73" t="s">
        <v>11465</v>
      </c>
      <c r="E293" s="73" t="s">
        <v>11466</v>
      </c>
      <c r="F293" s="73" t="s">
        <v>11467</v>
      </c>
      <c r="G293" s="74">
        <v>15500</v>
      </c>
      <c r="H293" s="73" t="s">
        <v>66</v>
      </c>
      <c r="I293" s="73" t="s">
        <v>168</v>
      </c>
      <c r="J293" s="135" t="s">
        <v>41</v>
      </c>
      <c r="K293" s="135">
        <v>15500</v>
      </c>
      <c r="L293" s="135">
        <f>VLOOKUP(E293,[2]Sheet1!$E$2:$N$5262,3,0)</f>
        <v>15500</v>
      </c>
      <c r="M293" s="168">
        <f>VLOOKUP(E293,[2]Sheet1!$E$2:$N$5262,4,0)</f>
        <v>46032</v>
      </c>
      <c r="N293" s="135" t="str">
        <f>VLOOKUP(E293,[2]Sheet1!$E$2:$N$5262,5,0)</f>
        <v>WASEEM.TARIQ</v>
      </c>
      <c r="O293" s="135" t="str">
        <f>VLOOKUP(E293,[2]Sheet1!$E$2:$N$5262,6,0)</f>
        <v>Accepted</v>
      </c>
      <c r="P293" s="135" t="str">
        <f>VLOOKUP(E293,[2]Sheet1!$E$2:$N$5262,7,0)</f>
        <v>Online Transfer</v>
      </c>
      <c r="Q293" s="135" t="str">
        <f>VLOOKUP(E293,[2]Sheet1!$E$2:$N$5262,8,0)</f>
        <v>Renewal</v>
      </c>
      <c r="R293" s="135" t="s">
        <v>16</v>
      </c>
      <c r="S293" s="135" t="str">
        <f>VLOOKUP(E293,[2]Sheet1!$E$2:$N$5262,10,0)</f>
        <v>-</v>
      </c>
      <c r="T293" s="167">
        <f t="shared" si="7"/>
        <v>0</v>
      </c>
    </row>
    <row r="294" spans="1:20" s="135" customFormat="1" hidden="1">
      <c r="A294" s="72">
        <v>295</v>
      </c>
      <c r="B294" s="72" t="s">
        <v>39</v>
      </c>
      <c r="C294" s="73" t="s">
        <v>11468</v>
      </c>
      <c r="D294" s="73" t="s">
        <v>11469</v>
      </c>
      <c r="E294" s="73" t="s">
        <v>11470</v>
      </c>
      <c r="F294" s="73" t="s">
        <v>11471</v>
      </c>
      <c r="G294" s="74">
        <v>10000</v>
      </c>
      <c r="H294" s="73" t="s">
        <v>66</v>
      </c>
      <c r="I294" s="73" t="s">
        <v>168</v>
      </c>
      <c r="J294" s="135" t="s">
        <v>41</v>
      </c>
      <c r="K294" s="135">
        <v>10000</v>
      </c>
      <c r="L294" s="135">
        <f>VLOOKUP(E294,[2]Sheet1!$E$2:$N$5262,3,0)</f>
        <v>10000</v>
      </c>
      <c r="M294" s="168">
        <f>VLOOKUP(E294,[2]Sheet1!$E$2:$N$5262,4,0)</f>
        <v>46032</v>
      </c>
      <c r="N294" s="135" t="str">
        <f>VLOOKUP(E294,[2]Sheet1!$E$2:$N$5262,5,0)</f>
        <v>WASEEM.TARIQ</v>
      </c>
      <c r="O294" s="135" t="str">
        <f>VLOOKUP(E294,[2]Sheet1!$E$2:$N$5262,6,0)</f>
        <v>Accepted</v>
      </c>
      <c r="P294" s="135" t="str">
        <f>VLOOKUP(E294,[2]Sheet1!$E$2:$N$5262,7,0)</f>
        <v>Online Transfer</v>
      </c>
      <c r="Q294" s="135" t="str">
        <f>VLOOKUP(E294,[2]Sheet1!$E$2:$N$5262,8,0)</f>
        <v>Renewal</v>
      </c>
      <c r="R294" s="135" t="s">
        <v>16</v>
      </c>
      <c r="S294" s="135" t="str">
        <f>VLOOKUP(E294,[2]Sheet1!$E$2:$N$5262,10,0)</f>
        <v>-</v>
      </c>
      <c r="T294" s="167">
        <f t="shared" si="7"/>
        <v>0</v>
      </c>
    </row>
    <row r="295" spans="1:20" s="135" customFormat="1" hidden="1">
      <c r="A295" s="73">
        <v>296</v>
      </c>
      <c r="B295" s="72" t="s">
        <v>39</v>
      </c>
      <c r="C295" s="73" t="s">
        <v>11472</v>
      </c>
      <c r="D295" s="73" t="s">
        <v>11473</v>
      </c>
      <c r="E295" s="73" t="s">
        <v>11474</v>
      </c>
      <c r="F295" s="73" t="s">
        <v>10854</v>
      </c>
      <c r="G295" s="74">
        <v>13000</v>
      </c>
      <c r="H295" s="73" t="s">
        <v>66</v>
      </c>
      <c r="I295" s="73" t="s">
        <v>168</v>
      </c>
      <c r="J295" s="135" t="s">
        <v>41</v>
      </c>
      <c r="K295" s="135">
        <v>13000</v>
      </c>
      <c r="L295" s="135">
        <f>VLOOKUP(E295,[2]Sheet1!$E$2:$N$5262,3,0)</f>
        <v>13000</v>
      </c>
      <c r="M295" s="168">
        <f>VLOOKUP(E295,[2]Sheet1!$E$2:$N$5262,4,0)</f>
        <v>46033</v>
      </c>
      <c r="N295" s="135" t="str">
        <f>VLOOKUP(E295,[2]Sheet1!$E$2:$N$5262,5,0)</f>
        <v>WASEEM.TARIQ</v>
      </c>
      <c r="O295" s="135" t="str">
        <f>VLOOKUP(E295,[2]Sheet1!$E$2:$N$5262,6,0)</f>
        <v>Accepted</v>
      </c>
      <c r="P295" s="135" t="str">
        <f>VLOOKUP(E295,[2]Sheet1!$E$2:$N$5262,7,0)</f>
        <v>Online Transfer</v>
      </c>
      <c r="Q295" s="135" t="str">
        <f>VLOOKUP(E295,[2]Sheet1!$E$2:$N$5262,8,0)</f>
        <v>Renewal</v>
      </c>
      <c r="R295" s="135" t="s">
        <v>16</v>
      </c>
      <c r="S295" s="135" t="str">
        <f>VLOOKUP(E295,[2]Sheet1!$E$2:$N$5262,10,0)</f>
        <v>-</v>
      </c>
      <c r="T295" s="167">
        <f t="shared" si="7"/>
        <v>0</v>
      </c>
    </row>
    <row r="296" spans="1:20" s="135" customFormat="1" hidden="1">
      <c r="A296" s="72">
        <v>297</v>
      </c>
      <c r="B296" s="72" t="s">
        <v>39</v>
      </c>
      <c r="C296" s="73" t="s">
        <v>11475</v>
      </c>
      <c r="D296" s="74">
        <v>14800495</v>
      </c>
      <c r="E296" s="73" t="s">
        <v>11476</v>
      </c>
      <c r="F296" s="73" t="s">
        <v>11477</v>
      </c>
      <c r="G296" s="74">
        <v>12500</v>
      </c>
      <c r="H296" s="73" t="s">
        <v>66</v>
      </c>
      <c r="I296" s="73" t="s">
        <v>168</v>
      </c>
      <c r="J296" s="135" t="s">
        <v>41</v>
      </c>
      <c r="K296" s="135">
        <v>12500</v>
      </c>
      <c r="L296" s="135">
        <f>VLOOKUP(E296,[2]Sheet1!$E$2:$N$5262,3,0)</f>
        <v>12500</v>
      </c>
      <c r="M296" s="168">
        <f>VLOOKUP(E296,[2]Sheet1!$E$2:$N$5262,4,0)</f>
        <v>46030</v>
      </c>
      <c r="N296" s="135" t="str">
        <f>VLOOKUP(E296,[2]Sheet1!$E$2:$N$5262,5,0)</f>
        <v>WASEEM.TARIQ</v>
      </c>
      <c r="O296" s="135" t="str">
        <f>VLOOKUP(E296,[2]Sheet1!$E$2:$N$5262,6,0)</f>
        <v>Accepted</v>
      </c>
      <c r="P296" s="135" t="str">
        <f>VLOOKUP(E296,[2]Sheet1!$E$2:$N$5262,7,0)</f>
        <v>Online Transfer</v>
      </c>
      <c r="Q296" s="135" t="str">
        <f>VLOOKUP(E296,[2]Sheet1!$E$2:$N$5262,8,0)</f>
        <v>Renewal</v>
      </c>
      <c r="R296" s="135" t="s">
        <v>16</v>
      </c>
      <c r="S296" s="135" t="str">
        <f>VLOOKUP(E296,[2]Sheet1!$E$2:$N$5262,10,0)</f>
        <v>-</v>
      </c>
      <c r="T296" s="167">
        <f t="shared" si="7"/>
        <v>0</v>
      </c>
    </row>
    <row r="297" spans="1:20" s="135" customFormat="1" hidden="1">
      <c r="A297" s="73">
        <v>298</v>
      </c>
      <c r="B297" s="72" t="s">
        <v>39</v>
      </c>
      <c r="C297" s="73" t="s">
        <v>11478</v>
      </c>
      <c r="D297" s="73" t="s">
        <v>11479</v>
      </c>
      <c r="E297" s="73" t="s">
        <v>11480</v>
      </c>
      <c r="F297" s="73" t="s">
        <v>568</v>
      </c>
      <c r="G297" s="74">
        <v>15500</v>
      </c>
      <c r="H297" s="73" t="s">
        <v>66</v>
      </c>
      <c r="I297" s="73" t="s">
        <v>168</v>
      </c>
      <c r="J297" s="135" t="s">
        <v>41</v>
      </c>
      <c r="K297" s="135">
        <v>15500</v>
      </c>
      <c r="L297" s="135">
        <f>VLOOKUP(E297,[2]Sheet1!$E$2:$N$5262,3,0)</f>
        <v>15500</v>
      </c>
      <c r="M297" s="168">
        <f>VLOOKUP(E297,[2]Sheet1!$E$2:$N$5262,4,0)</f>
        <v>46031</v>
      </c>
      <c r="N297" s="135" t="str">
        <f>VLOOKUP(E297,[2]Sheet1!$E$2:$N$5262,5,0)</f>
        <v>WASEEM.TARIQ</v>
      </c>
      <c r="O297" s="135" t="str">
        <f>VLOOKUP(E297,[2]Sheet1!$E$2:$N$5262,6,0)</f>
        <v>Accepted</v>
      </c>
      <c r="P297" s="135" t="str">
        <f>VLOOKUP(E297,[2]Sheet1!$E$2:$N$5262,7,0)</f>
        <v>Cheque Deposit</v>
      </c>
      <c r="Q297" s="135" t="str">
        <f>VLOOKUP(E297,[2]Sheet1!$E$2:$N$5262,8,0)</f>
        <v>Renewal</v>
      </c>
      <c r="R297" s="135" t="s">
        <v>16</v>
      </c>
      <c r="S297" s="135" t="str">
        <f>VLOOKUP(E297,[2]Sheet1!$E$2:$N$5262,10,0)</f>
        <v>-</v>
      </c>
      <c r="T297" s="167">
        <f t="shared" si="7"/>
        <v>0</v>
      </c>
    </row>
    <row r="298" spans="1:20" s="135" customFormat="1" hidden="1">
      <c r="A298" s="72">
        <v>299</v>
      </c>
      <c r="B298" s="72" t="s">
        <v>39</v>
      </c>
      <c r="C298" s="73" t="s">
        <v>11481</v>
      </c>
      <c r="D298" s="73" t="s">
        <v>11482</v>
      </c>
      <c r="E298" s="73" t="s">
        <v>11483</v>
      </c>
      <c r="F298" s="73" t="s">
        <v>11484</v>
      </c>
      <c r="G298" s="74">
        <v>12000</v>
      </c>
      <c r="H298" s="73" t="s">
        <v>66</v>
      </c>
      <c r="I298" s="73" t="s">
        <v>168</v>
      </c>
      <c r="J298" s="135" t="s">
        <v>41</v>
      </c>
      <c r="K298" s="135">
        <v>12000</v>
      </c>
      <c r="L298" s="135">
        <f>VLOOKUP(E298,[2]Sheet1!$E$2:$N$5262,3,0)</f>
        <v>12000</v>
      </c>
      <c r="M298" s="168">
        <f>VLOOKUP(E298,[2]Sheet1!$E$2:$N$5262,4,0)</f>
        <v>46032</v>
      </c>
      <c r="N298" s="135" t="str">
        <f>VLOOKUP(E298,[2]Sheet1!$E$2:$N$5262,5,0)</f>
        <v>WASEEM.TARIQ</v>
      </c>
      <c r="O298" s="135" t="str">
        <f>VLOOKUP(E298,[2]Sheet1!$E$2:$N$5262,6,0)</f>
        <v>Accepted</v>
      </c>
      <c r="P298" s="135" t="str">
        <f>VLOOKUP(E298,[2]Sheet1!$E$2:$N$5262,7,0)</f>
        <v>Online Transfer</v>
      </c>
      <c r="Q298" s="135" t="str">
        <f>VLOOKUP(E298,[2]Sheet1!$E$2:$N$5262,8,0)</f>
        <v>Renewal</v>
      </c>
      <c r="R298" s="135" t="s">
        <v>16</v>
      </c>
      <c r="S298" s="135" t="str">
        <f>VLOOKUP(E298,[2]Sheet1!$E$2:$N$5262,10,0)</f>
        <v>-</v>
      </c>
      <c r="T298" s="167">
        <f t="shared" si="7"/>
        <v>0</v>
      </c>
    </row>
    <row r="299" spans="1:20" s="135" customFormat="1" hidden="1">
      <c r="A299" s="73">
        <v>300</v>
      </c>
      <c r="B299" s="72" t="s">
        <v>39</v>
      </c>
      <c r="C299" s="73" t="s">
        <v>11485</v>
      </c>
      <c r="D299" s="74">
        <v>7538131</v>
      </c>
      <c r="E299" s="73" t="s">
        <v>11486</v>
      </c>
      <c r="F299" s="73" t="s">
        <v>11487</v>
      </c>
      <c r="G299" s="74">
        <v>15500</v>
      </c>
      <c r="H299" s="73" t="s">
        <v>66</v>
      </c>
      <c r="I299" s="73" t="s">
        <v>168</v>
      </c>
      <c r="J299" s="135" t="s">
        <v>41</v>
      </c>
      <c r="K299" s="135">
        <v>15500</v>
      </c>
      <c r="L299" s="135">
        <f>VLOOKUP(E299,[2]Sheet1!$E$2:$N$5262,3,0)</f>
        <v>15500</v>
      </c>
      <c r="M299" s="168">
        <f>VLOOKUP(E299,[2]Sheet1!$E$2:$N$5262,4,0)</f>
        <v>46032</v>
      </c>
      <c r="N299" s="135" t="str">
        <f>VLOOKUP(E299,[2]Sheet1!$E$2:$N$5262,5,0)</f>
        <v>WASEEM.TARIQ</v>
      </c>
      <c r="O299" s="135" t="str">
        <f>VLOOKUP(E299,[2]Sheet1!$E$2:$N$5262,6,0)</f>
        <v>Accepted</v>
      </c>
      <c r="P299" s="135" t="str">
        <f>VLOOKUP(E299,[2]Sheet1!$E$2:$N$5262,7,0)</f>
        <v>Cash Deposit</v>
      </c>
      <c r="Q299" s="135" t="str">
        <f>VLOOKUP(E299,[2]Sheet1!$E$2:$N$5262,8,0)</f>
        <v>Renewal</v>
      </c>
      <c r="R299" s="135" t="s">
        <v>16</v>
      </c>
      <c r="S299" s="135" t="str">
        <f>VLOOKUP(E299,[2]Sheet1!$E$2:$N$5262,10,0)</f>
        <v>-</v>
      </c>
      <c r="T299" s="167">
        <f t="shared" si="7"/>
        <v>0</v>
      </c>
    </row>
    <row r="300" spans="1:20" s="135" customFormat="1" hidden="1">
      <c r="A300" s="72">
        <v>301</v>
      </c>
      <c r="B300" s="72" t="s">
        <v>39</v>
      </c>
      <c r="C300" s="73" t="s">
        <v>11488</v>
      </c>
      <c r="D300" s="73" t="s">
        <v>11489</v>
      </c>
      <c r="E300" s="73" t="s">
        <v>11490</v>
      </c>
      <c r="F300" s="73" t="s">
        <v>11491</v>
      </c>
      <c r="G300" s="74">
        <v>12000</v>
      </c>
      <c r="H300" s="73" t="s">
        <v>66</v>
      </c>
      <c r="I300" s="73" t="s">
        <v>168</v>
      </c>
      <c r="J300" s="135" t="s">
        <v>41</v>
      </c>
      <c r="K300" s="135">
        <v>12000</v>
      </c>
      <c r="L300" s="135">
        <f>VLOOKUP(E300,[2]Sheet1!$E$2:$N$5262,3,0)</f>
        <v>12000</v>
      </c>
      <c r="M300" s="168">
        <f>VLOOKUP(E300,[2]Sheet1!$E$2:$N$5262,4,0)</f>
        <v>46037</v>
      </c>
      <c r="N300" s="135" t="str">
        <f>VLOOKUP(E300,[2]Sheet1!$E$2:$N$5262,5,0)</f>
        <v>WASEEM.TARIQ</v>
      </c>
      <c r="O300" s="135" t="str">
        <f>VLOOKUP(E300,[2]Sheet1!$E$2:$N$5262,6,0)</f>
        <v>Accepted</v>
      </c>
      <c r="P300" s="135" t="str">
        <f>VLOOKUP(E300,[2]Sheet1!$E$2:$N$5262,7,0)</f>
        <v>Cash</v>
      </c>
      <c r="Q300" s="135" t="str">
        <f>VLOOKUP(E300,[2]Sheet1!$E$2:$N$5262,8,0)</f>
        <v>Renewal</v>
      </c>
      <c r="R300" s="135" t="s">
        <v>16</v>
      </c>
      <c r="S300" s="135" t="str">
        <f>VLOOKUP(E300,[2]Sheet1!$E$2:$N$5262,10,0)</f>
        <v>-</v>
      </c>
      <c r="T300" s="167">
        <f t="shared" si="7"/>
        <v>0</v>
      </c>
    </row>
    <row r="301" spans="1:20" s="135" customFormat="1" hidden="1">
      <c r="A301" s="73">
        <v>302</v>
      </c>
      <c r="B301" s="72" t="s">
        <v>39</v>
      </c>
      <c r="C301" s="73" t="s">
        <v>11492</v>
      </c>
      <c r="D301" s="73" t="s">
        <v>11493</v>
      </c>
      <c r="E301" s="73" t="s">
        <v>11494</v>
      </c>
      <c r="F301" s="73" t="s">
        <v>11495</v>
      </c>
      <c r="G301" s="74">
        <v>12000</v>
      </c>
      <c r="H301" s="73" t="s">
        <v>66</v>
      </c>
      <c r="I301" s="73" t="s">
        <v>168</v>
      </c>
      <c r="J301" s="135" t="s">
        <v>41</v>
      </c>
      <c r="K301" s="135">
        <v>12000</v>
      </c>
      <c r="L301" s="135">
        <f>VLOOKUP(E301,[2]Sheet1!$E$2:$N$5262,3,0)</f>
        <v>12000</v>
      </c>
      <c r="M301" s="168">
        <f>VLOOKUP(E301,[2]Sheet1!$E$2:$N$5262,4,0)</f>
        <v>46031</v>
      </c>
      <c r="N301" s="135" t="str">
        <f>VLOOKUP(E301,[2]Sheet1!$E$2:$N$5262,5,0)</f>
        <v>WASEEM.TARIQ</v>
      </c>
      <c r="O301" s="135" t="str">
        <f>VLOOKUP(E301,[2]Sheet1!$E$2:$N$5262,6,0)</f>
        <v>Accepted</v>
      </c>
      <c r="P301" s="135" t="str">
        <f>VLOOKUP(E301,[2]Sheet1!$E$2:$N$5262,7,0)</f>
        <v>Online Transfer</v>
      </c>
      <c r="Q301" s="135" t="str">
        <f>VLOOKUP(E301,[2]Sheet1!$E$2:$N$5262,8,0)</f>
        <v>Renewal</v>
      </c>
      <c r="R301" s="135" t="s">
        <v>16</v>
      </c>
      <c r="S301" s="135" t="str">
        <f>VLOOKUP(E301,[2]Sheet1!$E$2:$N$5262,10,0)</f>
        <v>-</v>
      </c>
      <c r="T301" s="167">
        <f t="shared" si="7"/>
        <v>0</v>
      </c>
    </row>
    <row r="302" spans="1:20" s="135" customFormat="1">
      <c r="A302" s="72">
        <v>303</v>
      </c>
      <c r="B302" s="72" t="s">
        <v>39</v>
      </c>
      <c r="C302" s="73" t="s">
        <v>11496</v>
      </c>
      <c r="D302" s="73" t="s">
        <v>11497</v>
      </c>
      <c r="E302" s="73" t="s">
        <v>11498</v>
      </c>
      <c r="F302" s="73" t="s">
        <v>11499</v>
      </c>
      <c r="G302" s="74">
        <v>13000</v>
      </c>
      <c r="H302" s="73" t="s">
        <v>66</v>
      </c>
      <c r="I302" s="73" t="s">
        <v>168</v>
      </c>
      <c r="J302" s="135" t="s">
        <v>41</v>
      </c>
      <c r="K302" s="135">
        <v>13000</v>
      </c>
      <c r="L302" s="135">
        <f>VLOOKUP(E302,[2]Sheet1!$E$2:$N$5262,3,0)</f>
        <v>13000</v>
      </c>
      <c r="M302" s="168">
        <f>VLOOKUP(E302,[2]Sheet1!$E$2:$N$5262,4,0)</f>
        <v>46032</v>
      </c>
      <c r="N302" s="135" t="str">
        <f>VLOOKUP(E302,[2]Sheet1!$E$2:$N$5262,5,0)</f>
        <v>WASEEM.TARIQ</v>
      </c>
      <c r="O302" s="135" t="str">
        <f>VLOOKUP(E302,[2]Sheet1!$E$2:$N$5262,6,0)</f>
        <v>Accepted</v>
      </c>
      <c r="P302" s="135" t="str">
        <f>VLOOKUP(E302,[2]Sheet1!$E$2:$N$5262,7,0)</f>
        <v>Online Transfer</v>
      </c>
      <c r="Q302" s="135" t="str">
        <f>VLOOKUP(E302,[2]Sheet1!$E$2:$N$5262,8,0)</f>
        <v>Conversion</v>
      </c>
      <c r="R302" s="135" t="s">
        <v>16</v>
      </c>
      <c r="S302" s="135" t="str">
        <f>VLOOKUP(E302,[2]Sheet1!$E$2:$N$5262,10,0)</f>
        <v>-</v>
      </c>
      <c r="T302" s="167">
        <f t="shared" si="7"/>
        <v>0</v>
      </c>
    </row>
    <row r="303" spans="1:20" s="135" customFormat="1" hidden="1">
      <c r="A303" s="73">
        <v>304</v>
      </c>
      <c r="B303" s="72" t="s">
        <v>39</v>
      </c>
      <c r="C303" s="73" t="s">
        <v>11500</v>
      </c>
      <c r="D303" s="73" t="s">
        <v>11501</v>
      </c>
      <c r="E303" s="74">
        <v>1093180</v>
      </c>
      <c r="F303" s="73" t="s">
        <v>11502</v>
      </c>
      <c r="G303" s="74">
        <v>15500</v>
      </c>
      <c r="H303" s="73" t="s">
        <v>66</v>
      </c>
      <c r="I303" s="73" t="s">
        <v>168</v>
      </c>
      <c r="J303" s="135" t="s">
        <v>41</v>
      </c>
      <c r="K303" s="135">
        <v>15500</v>
      </c>
      <c r="L303" s="135">
        <f>VLOOKUP(E303,[2]Sheet1!$E$2:$N$5262,3,0)</f>
        <v>15500</v>
      </c>
      <c r="M303" s="168">
        <f>VLOOKUP(E303,[2]Sheet1!$E$2:$N$5262,4,0)</f>
        <v>46031</v>
      </c>
      <c r="N303" s="135" t="str">
        <f>VLOOKUP(E303,[2]Sheet1!$E$2:$N$5262,5,0)</f>
        <v>WASEEM.TARIQ</v>
      </c>
      <c r="O303" s="135" t="str">
        <f>VLOOKUP(E303,[2]Sheet1!$E$2:$N$5262,6,0)</f>
        <v>Accepted</v>
      </c>
      <c r="P303" s="135" t="str">
        <f>VLOOKUP(E303,[2]Sheet1!$E$2:$N$5262,7,0)</f>
        <v>Online Transfer</v>
      </c>
      <c r="Q303" s="135" t="str">
        <f>VLOOKUP(E303,[2]Sheet1!$E$2:$N$5262,8,0)</f>
        <v>Renewal</v>
      </c>
      <c r="R303" s="135" t="s">
        <v>16</v>
      </c>
      <c r="S303" s="135" t="str">
        <f>VLOOKUP(E303,[2]Sheet1!$E$2:$N$5262,10,0)</f>
        <v>-</v>
      </c>
      <c r="T303" s="167">
        <f t="shared" si="7"/>
        <v>0</v>
      </c>
    </row>
    <row r="304" spans="1:20" s="135" customFormat="1" hidden="1">
      <c r="A304" s="72">
        <v>305</v>
      </c>
      <c r="B304" s="72" t="s">
        <v>39</v>
      </c>
      <c r="C304" s="73" t="s">
        <v>11503</v>
      </c>
      <c r="D304" s="73" t="s">
        <v>11504</v>
      </c>
      <c r="E304" s="74">
        <v>4190647</v>
      </c>
      <c r="F304" s="73" t="s">
        <v>11505</v>
      </c>
      <c r="G304" s="74">
        <v>13500</v>
      </c>
      <c r="H304" s="73" t="s">
        <v>66</v>
      </c>
      <c r="I304" s="73" t="s">
        <v>168</v>
      </c>
      <c r="J304" s="135" t="s">
        <v>41</v>
      </c>
      <c r="K304" s="135">
        <v>13500</v>
      </c>
      <c r="L304" s="135">
        <f>VLOOKUP(E304,[2]Sheet1!$E$2:$N$5262,3,0)</f>
        <v>13500</v>
      </c>
      <c r="M304" s="168">
        <f>VLOOKUP(E304,[2]Sheet1!$E$2:$N$5262,4,0)</f>
        <v>46031</v>
      </c>
      <c r="N304" s="135" t="str">
        <f>VLOOKUP(E304,[2]Sheet1!$E$2:$N$5262,5,0)</f>
        <v>WASEEM.TARIQ</v>
      </c>
      <c r="O304" s="135" t="str">
        <f>VLOOKUP(E304,[2]Sheet1!$E$2:$N$5262,6,0)</f>
        <v>Accepted</v>
      </c>
      <c r="P304" s="135" t="str">
        <f>VLOOKUP(E304,[2]Sheet1!$E$2:$N$5262,7,0)</f>
        <v>Online Transfer</v>
      </c>
      <c r="Q304" s="135" t="str">
        <f>VLOOKUP(E304,[2]Sheet1!$E$2:$N$5262,8,0)</f>
        <v>Renewal</v>
      </c>
      <c r="R304" s="135" t="s">
        <v>16</v>
      </c>
      <c r="S304" s="135" t="str">
        <f>VLOOKUP(E304,[2]Sheet1!$E$2:$N$5262,10,0)</f>
        <v>-</v>
      </c>
      <c r="T304" s="167">
        <f t="shared" si="7"/>
        <v>0</v>
      </c>
    </row>
    <row r="305" spans="1:20" s="135" customFormat="1" hidden="1">
      <c r="A305" s="73">
        <v>306</v>
      </c>
      <c r="B305" s="72" t="s">
        <v>39</v>
      </c>
      <c r="C305" s="73" t="s">
        <v>11506</v>
      </c>
      <c r="D305" s="74">
        <v>1008029</v>
      </c>
      <c r="E305" s="74">
        <v>1124735</v>
      </c>
      <c r="F305" s="73" t="s">
        <v>11507</v>
      </c>
      <c r="G305" s="74">
        <v>15500</v>
      </c>
      <c r="H305" s="73" t="s">
        <v>66</v>
      </c>
      <c r="I305" s="73" t="s">
        <v>168</v>
      </c>
      <c r="J305" s="135" t="s">
        <v>41</v>
      </c>
      <c r="K305" s="135">
        <v>15500</v>
      </c>
      <c r="L305" s="135">
        <f>VLOOKUP(E305,[2]Sheet1!$E$2:$N$5262,3,0)</f>
        <v>15500</v>
      </c>
      <c r="M305" s="168">
        <f>VLOOKUP(E305,[2]Sheet1!$E$2:$N$5262,4,0)</f>
        <v>46031</v>
      </c>
      <c r="N305" s="135" t="str">
        <f>VLOOKUP(E305,[2]Sheet1!$E$2:$N$5262,5,0)</f>
        <v>WASEEM.TARIQ</v>
      </c>
      <c r="O305" s="135" t="str">
        <f>VLOOKUP(E305,[2]Sheet1!$E$2:$N$5262,6,0)</f>
        <v>Accepted</v>
      </c>
      <c r="P305" s="135" t="str">
        <f>VLOOKUP(E305,[2]Sheet1!$E$2:$N$5262,7,0)</f>
        <v>Online Transfer</v>
      </c>
      <c r="Q305" s="135" t="str">
        <f>VLOOKUP(E305,[2]Sheet1!$E$2:$N$5262,8,0)</f>
        <v>Renewal</v>
      </c>
      <c r="R305" s="135" t="s">
        <v>16</v>
      </c>
      <c r="S305" s="135" t="str">
        <f>VLOOKUP(E305,[2]Sheet1!$E$2:$N$5262,10,0)</f>
        <v>-</v>
      </c>
      <c r="T305" s="167">
        <f t="shared" si="7"/>
        <v>0</v>
      </c>
    </row>
    <row r="306" spans="1:20" s="135" customFormat="1" hidden="1">
      <c r="A306" s="72">
        <v>307</v>
      </c>
      <c r="B306" s="72" t="s">
        <v>39</v>
      </c>
      <c r="C306" s="73" t="s">
        <v>11508</v>
      </c>
      <c r="D306" s="74">
        <v>17534827</v>
      </c>
      <c r="E306" s="73" t="s">
        <v>11509</v>
      </c>
      <c r="F306" s="73" t="s">
        <v>11510</v>
      </c>
      <c r="G306" s="74">
        <v>13000</v>
      </c>
      <c r="H306" s="73" t="s">
        <v>66</v>
      </c>
      <c r="I306" s="73" t="s">
        <v>168</v>
      </c>
      <c r="J306" s="135" t="s">
        <v>41</v>
      </c>
      <c r="K306" s="135">
        <v>13000</v>
      </c>
      <c r="L306" s="135">
        <f>VLOOKUP(E306,[2]Sheet1!$E$2:$N$5262,3,0)</f>
        <v>13000</v>
      </c>
      <c r="M306" s="168">
        <f>VLOOKUP(E306,[2]Sheet1!$E$2:$N$5262,4,0)</f>
        <v>46031</v>
      </c>
      <c r="N306" s="135" t="str">
        <f>VLOOKUP(E306,[2]Sheet1!$E$2:$N$5262,5,0)</f>
        <v>WASEEM.TARIQ</v>
      </c>
      <c r="O306" s="135" t="str">
        <f>VLOOKUP(E306,[2]Sheet1!$E$2:$N$5262,6,0)</f>
        <v>Accepted</v>
      </c>
      <c r="P306" s="135" t="str">
        <f>VLOOKUP(E306,[2]Sheet1!$E$2:$N$5262,7,0)</f>
        <v>Online Transfer</v>
      </c>
      <c r="Q306" s="135" t="str">
        <f>VLOOKUP(E306,[2]Sheet1!$E$2:$N$5262,8,0)</f>
        <v>Renewal</v>
      </c>
      <c r="R306" s="135" t="s">
        <v>16</v>
      </c>
      <c r="S306" s="135" t="str">
        <f>VLOOKUP(E306,[2]Sheet1!$E$2:$N$5262,10,0)</f>
        <v>-</v>
      </c>
      <c r="T306" s="167">
        <f t="shared" si="7"/>
        <v>0</v>
      </c>
    </row>
    <row r="307" spans="1:20" s="135" customFormat="1" hidden="1">
      <c r="A307" s="73">
        <v>308</v>
      </c>
      <c r="B307" s="72" t="s">
        <v>39</v>
      </c>
      <c r="C307" s="73" t="s">
        <v>11511</v>
      </c>
      <c r="D307" s="74">
        <v>3513919</v>
      </c>
      <c r="E307" s="73" t="s">
        <v>11512</v>
      </c>
      <c r="F307" s="73" t="s">
        <v>563</v>
      </c>
      <c r="G307" s="74">
        <v>15500</v>
      </c>
      <c r="H307" s="73" t="s">
        <v>66</v>
      </c>
      <c r="I307" s="73" t="s">
        <v>168</v>
      </c>
      <c r="J307" s="135" t="s">
        <v>41</v>
      </c>
      <c r="K307" s="135">
        <v>15500</v>
      </c>
      <c r="L307" s="135">
        <f>VLOOKUP(E307,[2]Sheet1!$E$2:$N$5262,3,0)</f>
        <v>15500</v>
      </c>
      <c r="M307" s="168">
        <f>VLOOKUP(E307,[2]Sheet1!$E$2:$N$5262,4,0)</f>
        <v>46031</v>
      </c>
      <c r="N307" s="135" t="str">
        <f>VLOOKUP(E307,[2]Sheet1!$E$2:$N$5262,5,0)</f>
        <v>WASEEM.TARIQ</v>
      </c>
      <c r="O307" s="135" t="str">
        <f>VLOOKUP(E307,[2]Sheet1!$E$2:$N$5262,6,0)</f>
        <v>Accepted</v>
      </c>
      <c r="P307" s="135" t="str">
        <f>VLOOKUP(E307,[2]Sheet1!$E$2:$N$5262,7,0)</f>
        <v>Online Transfer</v>
      </c>
      <c r="Q307" s="135" t="str">
        <f>VLOOKUP(E307,[2]Sheet1!$E$2:$N$5262,8,0)</f>
        <v>Renewal</v>
      </c>
      <c r="R307" s="135" t="s">
        <v>16</v>
      </c>
      <c r="S307" s="135" t="str">
        <f>VLOOKUP(E307,[2]Sheet1!$E$2:$N$5262,10,0)</f>
        <v>-</v>
      </c>
      <c r="T307" s="167">
        <f t="shared" si="7"/>
        <v>0</v>
      </c>
    </row>
    <row r="308" spans="1:20" s="135" customFormat="1" hidden="1">
      <c r="A308" s="72">
        <v>309</v>
      </c>
      <c r="B308" s="72" t="s">
        <v>39</v>
      </c>
      <c r="C308" s="73" t="s">
        <v>11513</v>
      </c>
      <c r="D308" s="73" t="s">
        <v>11514</v>
      </c>
      <c r="E308" s="73" t="s">
        <v>11515</v>
      </c>
      <c r="F308" s="73" t="s">
        <v>11516</v>
      </c>
      <c r="G308" s="74">
        <v>10000</v>
      </c>
      <c r="H308" s="73" t="s">
        <v>66</v>
      </c>
      <c r="I308" s="73" t="s">
        <v>168</v>
      </c>
      <c r="J308" s="135" t="s">
        <v>41</v>
      </c>
      <c r="K308" s="135">
        <v>10000</v>
      </c>
      <c r="L308" s="135">
        <f>VLOOKUP(E308,[2]Sheet1!$E$2:$N$5262,3,0)</f>
        <v>10000</v>
      </c>
      <c r="M308" s="168">
        <f>VLOOKUP(E308,[2]Sheet1!$E$2:$N$5262,4,0)</f>
        <v>46029</v>
      </c>
      <c r="N308" s="135" t="str">
        <f>VLOOKUP(E308,[2]Sheet1!$E$2:$N$5262,5,0)</f>
        <v>WASEEM.TARIQ</v>
      </c>
      <c r="O308" s="135" t="str">
        <f>VLOOKUP(E308,[2]Sheet1!$E$2:$N$5262,6,0)</f>
        <v>Accepted</v>
      </c>
      <c r="P308" s="135" t="str">
        <f>VLOOKUP(E308,[2]Sheet1!$E$2:$N$5262,7,0)</f>
        <v>Cheque Deposit</v>
      </c>
      <c r="Q308" s="135" t="str">
        <f>VLOOKUP(E308,[2]Sheet1!$E$2:$N$5262,8,0)</f>
        <v>Renewal</v>
      </c>
      <c r="R308" s="135" t="s">
        <v>16</v>
      </c>
      <c r="S308" s="135" t="str">
        <f>VLOOKUP(E308,[2]Sheet1!$E$2:$N$5262,10,0)</f>
        <v>-</v>
      </c>
      <c r="T308" s="167">
        <f t="shared" si="7"/>
        <v>0</v>
      </c>
    </row>
    <row r="309" spans="1:20" s="135" customFormat="1" hidden="1">
      <c r="A309" s="73">
        <v>310</v>
      </c>
      <c r="B309" s="72" t="s">
        <v>39</v>
      </c>
      <c r="C309" s="73" t="s">
        <v>11517</v>
      </c>
      <c r="D309" s="73" t="s">
        <v>11518</v>
      </c>
      <c r="E309" s="74">
        <v>6036315</v>
      </c>
      <c r="F309" s="73" t="s">
        <v>11094</v>
      </c>
      <c r="G309" s="74">
        <v>15500</v>
      </c>
      <c r="H309" s="73" t="s">
        <v>66</v>
      </c>
      <c r="I309" s="73" t="s">
        <v>168</v>
      </c>
      <c r="J309" s="135" t="s">
        <v>41</v>
      </c>
      <c r="K309" s="135">
        <v>15500</v>
      </c>
      <c r="L309" s="135">
        <f>VLOOKUP(E309,[2]Sheet1!$E$2:$N$5262,3,0)</f>
        <v>15500</v>
      </c>
      <c r="M309" s="168">
        <f>VLOOKUP(E309,[2]Sheet1!$E$2:$N$5262,4,0)</f>
        <v>46030</v>
      </c>
      <c r="N309" s="135" t="str">
        <f>VLOOKUP(E309,[2]Sheet1!$E$2:$N$5262,5,0)</f>
        <v>WASEEM.TARIQ</v>
      </c>
      <c r="O309" s="135" t="str">
        <f>VLOOKUP(E309,[2]Sheet1!$E$2:$N$5262,6,0)</f>
        <v>Accepted</v>
      </c>
      <c r="P309" s="135" t="str">
        <f>VLOOKUP(E309,[2]Sheet1!$E$2:$N$5262,7,0)</f>
        <v>Cash Deposit</v>
      </c>
      <c r="Q309" s="135" t="str">
        <f>VLOOKUP(E309,[2]Sheet1!$E$2:$N$5262,8,0)</f>
        <v>Renewal</v>
      </c>
      <c r="R309" s="135" t="s">
        <v>16</v>
      </c>
      <c r="S309" s="135" t="str">
        <f>VLOOKUP(E309,[2]Sheet1!$E$2:$N$5262,10,0)</f>
        <v>-</v>
      </c>
      <c r="T309" s="167">
        <f t="shared" si="7"/>
        <v>0</v>
      </c>
    </row>
    <row r="310" spans="1:20" s="135" customFormat="1" hidden="1">
      <c r="A310" s="72">
        <v>311</v>
      </c>
      <c r="B310" s="72" t="s">
        <v>39</v>
      </c>
      <c r="C310" s="73" t="s">
        <v>11519</v>
      </c>
      <c r="D310" s="73" t="s">
        <v>11520</v>
      </c>
      <c r="E310" s="74">
        <v>4199441</v>
      </c>
      <c r="F310" s="73" t="s">
        <v>11521</v>
      </c>
      <c r="G310" s="74">
        <v>13000</v>
      </c>
      <c r="H310" s="73" t="s">
        <v>66</v>
      </c>
      <c r="I310" s="73" t="s">
        <v>168</v>
      </c>
      <c r="J310" s="135" t="s">
        <v>41</v>
      </c>
      <c r="K310" s="135">
        <v>13000</v>
      </c>
      <c r="L310" s="135">
        <f>VLOOKUP(E310,[2]Sheet1!$E$2:$N$5262,3,0)</f>
        <v>13000</v>
      </c>
      <c r="M310" s="168">
        <f>VLOOKUP(E310,[2]Sheet1!$E$2:$N$5262,4,0)</f>
        <v>46030</v>
      </c>
      <c r="N310" s="135" t="str">
        <f>VLOOKUP(E310,[2]Sheet1!$E$2:$N$5262,5,0)</f>
        <v>WASEEM.TARIQ</v>
      </c>
      <c r="O310" s="135" t="str">
        <f>VLOOKUP(E310,[2]Sheet1!$E$2:$N$5262,6,0)</f>
        <v>Accepted</v>
      </c>
      <c r="P310" s="135" t="str">
        <f>VLOOKUP(E310,[2]Sheet1!$E$2:$N$5262,7,0)</f>
        <v>Online Transfer</v>
      </c>
      <c r="Q310" s="135" t="str">
        <f>VLOOKUP(E310,[2]Sheet1!$E$2:$N$5262,8,0)</f>
        <v>Renewal</v>
      </c>
      <c r="R310" s="135" t="s">
        <v>16</v>
      </c>
      <c r="S310" s="135" t="str">
        <f>VLOOKUP(E310,[2]Sheet1!$E$2:$N$5262,10,0)</f>
        <v>-</v>
      </c>
      <c r="T310" s="167">
        <f t="shared" si="7"/>
        <v>0</v>
      </c>
    </row>
    <row r="311" spans="1:20" s="135" customFormat="1" hidden="1">
      <c r="A311" s="73">
        <v>312</v>
      </c>
      <c r="B311" s="72" t="s">
        <v>39</v>
      </c>
      <c r="C311" s="73" t="s">
        <v>11522</v>
      </c>
      <c r="D311" s="73" t="s">
        <v>11523</v>
      </c>
      <c r="E311" s="73" t="s">
        <v>11524</v>
      </c>
      <c r="F311" s="73" t="s">
        <v>11525</v>
      </c>
      <c r="G311" s="74">
        <v>13000</v>
      </c>
      <c r="H311" s="73" t="s">
        <v>66</v>
      </c>
      <c r="I311" s="73" t="s">
        <v>168</v>
      </c>
      <c r="J311" s="135" t="s">
        <v>41</v>
      </c>
      <c r="K311" s="135">
        <v>13000</v>
      </c>
      <c r="L311" s="135">
        <f>VLOOKUP(E311,[2]Sheet1!$E$2:$N$5262,3,0)</f>
        <v>13000</v>
      </c>
      <c r="M311" s="168">
        <f>VLOOKUP(E311,[2]Sheet1!$E$2:$N$5262,4,0)</f>
        <v>46030</v>
      </c>
      <c r="N311" s="135" t="str">
        <f>VLOOKUP(E311,[2]Sheet1!$E$2:$N$5262,5,0)</f>
        <v>WASEEM.TARIQ</v>
      </c>
      <c r="O311" s="135" t="str">
        <f>VLOOKUP(E311,[2]Sheet1!$E$2:$N$5262,6,0)</f>
        <v>Accepted</v>
      </c>
      <c r="P311" s="135" t="str">
        <f>VLOOKUP(E311,[2]Sheet1!$E$2:$N$5262,7,0)</f>
        <v>Online Transfer</v>
      </c>
      <c r="Q311" s="135" t="str">
        <f>VLOOKUP(E311,[2]Sheet1!$E$2:$N$5262,8,0)</f>
        <v>Renewal</v>
      </c>
      <c r="R311" s="135" t="s">
        <v>16</v>
      </c>
      <c r="S311" s="135" t="str">
        <f>VLOOKUP(E311,[2]Sheet1!$E$2:$N$5262,10,0)</f>
        <v>-</v>
      </c>
      <c r="T311" s="167">
        <f t="shared" si="7"/>
        <v>0</v>
      </c>
    </row>
    <row r="312" spans="1:20" s="135" customFormat="1" hidden="1">
      <c r="A312" s="72">
        <v>313</v>
      </c>
      <c r="B312" s="72" t="s">
        <v>39</v>
      </c>
      <c r="C312" s="73" t="s">
        <v>11526</v>
      </c>
      <c r="D312" s="74">
        <v>231506</v>
      </c>
      <c r="E312" s="74">
        <v>10131508</v>
      </c>
      <c r="F312" s="73" t="s">
        <v>11527</v>
      </c>
      <c r="G312" s="74">
        <v>12000</v>
      </c>
      <c r="H312" s="73" t="s">
        <v>66</v>
      </c>
      <c r="I312" s="73" t="s">
        <v>168</v>
      </c>
      <c r="J312" s="135" t="s">
        <v>41</v>
      </c>
      <c r="K312" s="135">
        <v>12000</v>
      </c>
      <c r="L312" s="135">
        <f>VLOOKUP(E312,[2]Sheet1!$E$2:$N$5262,3,0)</f>
        <v>12000</v>
      </c>
      <c r="M312" s="168">
        <f>VLOOKUP(E312,[2]Sheet1!$E$2:$N$5262,4,0)</f>
        <v>46030</v>
      </c>
      <c r="N312" s="135" t="str">
        <f>VLOOKUP(E312,[2]Sheet1!$E$2:$N$5262,5,0)</f>
        <v>WASEEM.TARIQ</v>
      </c>
      <c r="O312" s="135" t="str">
        <f>VLOOKUP(E312,[2]Sheet1!$E$2:$N$5262,6,0)</f>
        <v>Accepted</v>
      </c>
      <c r="P312" s="135" t="str">
        <f>VLOOKUP(E312,[2]Sheet1!$E$2:$N$5262,7,0)</f>
        <v>Online Transfer</v>
      </c>
      <c r="Q312" s="135" t="str">
        <f>VLOOKUP(E312,[2]Sheet1!$E$2:$N$5262,8,0)</f>
        <v>Renewal</v>
      </c>
      <c r="R312" s="135" t="s">
        <v>16</v>
      </c>
      <c r="S312" s="135" t="str">
        <f>VLOOKUP(E312,[2]Sheet1!$E$2:$N$5262,10,0)</f>
        <v>-</v>
      </c>
      <c r="T312" s="167">
        <f t="shared" si="7"/>
        <v>0</v>
      </c>
    </row>
    <row r="313" spans="1:20" s="135" customFormat="1" hidden="1">
      <c r="A313" s="73">
        <v>314</v>
      </c>
      <c r="B313" s="72" t="s">
        <v>39</v>
      </c>
      <c r="C313" s="73" t="s">
        <v>11528</v>
      </c>
      <c r="D313" s="74">
        <v>133534</v>
      </c>
      <c r="E313" s="74">
        <v>133528</v>
      </c>
      <c r="F313" s="73" t="s">
        <v>11529</v>
      </c>
      <c r="G313" s="74">
        <v>12500</v>
      </c>
      <c r="H313" s="73" t="s">
        <v>66</v>
      </c>
      <c r="I313" s="73" t="s">
        <v>168</v>
      </c>
      <c r="J313" s="135" t="s">
        <v>41</v>
      </c>
      <c r="K313" s="135">
        <v>12500</v>
      </c>
      <c r="L313" s="135">
        <f>VLOOKUP(E313,[2]Sheet1!$E$2:$N$5262,3,0)</f>
        <v>12500</v>
      </c>
      <c r="M313" s="168">
        <f>VLOOKUP(E313,[2]Sheet1!$E$2:$N$5262,4,0)</f>
        <v>46029</v>
      </c>
      <c r="N313" s="135" t="str">
        <f>VLOOKUP(E313,[2]Sheet1!$E$2:$N$5262,5,0)</f>
        <v>WASEEM.TARIQ</v>
      </c>
      <c r="O313" s="135" t="str">
        <f>VLOOKUP(E313,[2]Sheet1!$E$2:$N$5262,6,0)</f>
        <v>Accepted</v>
      </c>
      <c r="P313" s="135" t="str">
        <f>VLOOKUP(E313,[2]Sheet1!$E$2:$N$5262,7,0)</f>
        <v>Online Transfer</v>
      </c>
      <c r="Q313" s="135" t="str">
        <f>VLOOKUP(E313,[2]Sheet1!$E$2:$N$5262,8,0)</f>
        <v>Renewal</v>
      </c>
      <c r="R313" s="135" t="s">
        <v>16</v>
      </c>
      <c r="S313" s="135" t="str">
        <f>VLOOKUP(E313,[2]Sheet1!$E$2:$N$5262,10,0)</f>
        <v>-</v>
      </c>
      <c r="T313" s="167">
        <f t="shared" si="7"/>
        <v>0</v>
      </c>
    </row>
    <row r="314" spans="1:20" s="135" customFormat="1" hidden="1">
      <c r="A314" s="72">
        <v>315</v>
      </c>
      <c r="B314" s="72" t="s">
        <v>39</v>
      </c>
      <c r="C314" s="73" t="s">
        <v>11530</v>
      </c>
      <c r="D314" s="73" t="s">
        <v>11531</v>
      </c>
      <c r="E314" s="74">
        <v>4193135</v>
      </c>
      <c r="F314" s="73" t="s">
        <v>11532</v>
      </c>
      <c r="G314" s="74">
        <v>15500</v>
      </c>
      <c r="H314" s="73" t="s">
        <v>66</v>
      </c>
      <c r="I314" s="73" t="s">
        <v>168</v>
      </c>
      <c r="J314" s="135" t="s">
        <v>41</v>
      </c>
      <c r="K314" s="135">
        <v>15500</v>
      </c>
      <c r="L314" s="135">
        <f>VLOOKUP(E314,[2]Sheet1!$E$2:$N$5262,3,0)</f>
        <v>15500</v>
      </c>
      <c r="M314" s="168">
        <f>VLOOKUP(E314,[2]Sheet1!$E$2:$N$5262,4,0)</f>
        <v>46029</v>
      </c>
      <c r="N314" s="135" t="str">
        <f>VLOOKUP(E314,[2]Sheet1!$E$2:$N$5262,5,0)</f>
        <v>WASEEM.TARIQ</v>
      </c>
      <c r="O314" s="135" t="str">
        <f>VLOOKUP(E314,[2]Sheet1!$E$2:$N$5262,6,0)</f>
        <v>Accepted</v>
      </c>
      <c r="P314" s="135" t="str">
        <f>VLOOKUP(E314,[2]Sheet1!$E$2:$N$5262,7,0)</f>
        <v>Online Transfer</v>
      </c>
      <c r="Q314" s="135" t="str">
        <f>VLOOKUP(E314,[2]Sheet1!$E$2:$N$5262,8,0)</f>
        <v>Renewal</v>
      </c>
      <c r="R314" s="135" t="s">
        <v>16</v>
      </c>
      <c r="S314" s="135" t="str">
        <f>VLOOKUP(E314,[2]Sheet1!$E$2:$N$5262,10,0)</f>
        <v>-</v>
      </c>
      <c r="T314" s="167">
        <f t="shared" si="7"/>
        <v>0</v>
      </c>
    </row>
    <row r="315" spans="1:20" s="135" customFormat="1" hidden="1">
      <c r="A315" s="73">
        <v>316</v>
      </c>
      <c r="B315" s="72" t="s">
        <v>39</v>
      </c>
      <c r="C315" s="73" t="s">
        <v>11533</v>
      </c>
      <c r="D315" s="74">
        <v>343197</v>
      </c>
      <c r="E315" s="74">
        <v>447840</v>
      </c>
      <c r="F315" s="73" t="s">
        <v>11534</v>
      </c>
      <c r="G315" s="74">
        <v>12500</v>
      </c>
      <c r="H315" s="73" t="s">
        <v>66</v>
      </c>
      <c r="I315" s="73" t="s">
        <v>168</v>
      </c>
      <c r="J315" s="135" t="s">
        <v>41</v>
      </c>
      <c r="K315" s="135">
        <v>12500</v>
      </c>
      <c r="L315" s="135">
        <f>VLOOKUP(E315,[2]Sheet1!$E$2:$N$5262,3,0)</f>
        <v>12500</v>
      </c>
      <c r="M315" s="168">
        <f>VLOOKUP(E315,[2]Sheet1!$E$2:$N$5262,4,0)</f>
        <v>46029</v>
      </c>
      <c r="N315" s="135" t="str">
        <f>VLOOKUP(E315,[2]Sheet1!$E$2:$N$5262,5,0)</f>
        <v>WASEEM.TARIQ</v>
      </c>
      <c r="O315" s="135" t="str">
        <f>VLOOKUP(E315,[2]Sheet1!$E$2:$N$5262,6,0)</f>
        <v>Accepted</v>
      </c>
      <c r="P315" s="135" t="str">
        <f>VLOOKUP(E315,[2]Sheet1!$E$2:$N$5262,7,0)</f>
        <v>Cash Deposit</v>
      </c>
      <c r="Q315" s="135" t="str">
        <f>VLOOKUP(E315,[2]Sheet1!$E$2:$N$5262,8,0)</f>
        <v>Renewal</v>
      </c>
      <c r="R315" s="135" t="s">
        <v>16</v>
      </c>
      <c r="S315" s="135" t="str">
        <f>VLOOKUP(E315,[2]Sheet1!$E$2:$N$5262,10,0)</f>
        <v>-</v>
      </c>
      <c r="T315" s="167">
        <f t="shared" si="7"/>
        <v>0</v>
      </c>
    </row>
    <row r="316" spans="1:20" s="135" customFormat="1" hidden="1">
      <c r="A316" s="72">
        <v>317</v>
      </c>
      <c r="B316" s="72" t="s">
        <v>39</v>
      </c>
      <c r="C316" s="73" t="s">
        <v>11535</v>
      </c>
      <c r="D316" s="73" t="s">
        <v>11536</v>
      </c>
      <c r="E316" s="73" t="s">
        <v>11537</v>
      </c>
      <c r="F316" s="73" t="s">
        <v>11538</v>
      </c>
      <c r="G316" s="74">
        <v>13000</v>
      </c>
      <c r="H316" s="73" t="s">
        <v>66</v>
      </c>
      <c r="I316" s="73" t="s">
        <v>168</v>
      </c>
      <c r="J316" s="135" t="s">
        <v>41</v>
      </c>
      <c r="K316" s="135">
        <v>13000</v>
      </c>
      <c r="L316" s="135">
        <f>VLOOKUP(E316,[2]Sheet1!$E$2:$N$5262,3,0)</f>
        <v>13000</v>
      </c>
      <c r="M316" s="168">
        <f>VLOOKUP(E316,[2]Sheet1!$E$2:$N$5262,4,0)</f>
        <v>46029</v>
      </c>
      <c r="N316" s="135" t="str">
        <f>VLOOKUP(E316,[2]Sheet1!$E$2:$N$5262,5,0)</f>
        <v>WASEEM.TARIQ</v>
      </c>
      <c r="O316" s="135" t="str">
        <f>VLOOKUP(E316,[2]Sheet1!$E$2:$N$5262,6,0)</f>
        <v>Accepted</v>
      </c>
      <c r="P316" s="135" t="str">
        <f>VLOOKUP(E316,[2]Sheet1!$E$2:$N$5262,7,0)</f>
        <v>Online Transfer</v>
      </c>
      <c r="Q316" s="135" t="str">
        <f>VLOOKUP(E316,[2]Sheet1!$E$2:$N$5262,8,0)</f>
        <v>Renewal</v>
      </c>
      <c r="R316" s="135" t="s">
        <v>16</v>
      </c>
      <c r="S316" s="135" t="str">
        <f>VLOOKUP(E316,[2]Sheet1!$E$2:$N$5262,10,0)</f>
        <v>-</v>
      </c>
      <c r="T316" s="167">
        <f t="shared" si="7"/>
        <v>0</v>
      </c>
    </row>
    <row r="317" spans="1:20" s="135" customFormat="1" hidden="1">
      <c r="A317" s="73">
        <v>318</v>
      </c>
      <c r="B317" s="72" t="s">
        <v>39</v>
      </c>
      <c r="C317" s="73" t="s">
        <v>11539</v>
      </c>
      <c r="D317" s="73" t="s">
        <v>11540</v>
      </c>
      <c r="E317" s="73" t="s">
        <v>11541</v>
      </c>
      <c r="F317" s="73" t="s">
        <v>11542</v>
      </c>
      <c r="G317" s="74">
        <v>12500</v>
      </c>
      <c r="H317" s="73" t="s">
        <v>66</v>
      </c>
      <c r="I317" s="73" t="s">
        <v>168</v>
      </c>
      <c r="J317" s="135" t="s">
        <v>41</v>
      </c>
      <c r="K317" s="135">
        <v>12500</v>
      </c>
      <c r="L317" s="135">
        <v>12500</v>
      </c>
      <c r="M317" s="168">
        <f>VLOOKUP(E317,[2]Sheet1!$E$2:$N$5262,4,0)</f>
        <v>46028</v>
      </c>
      <c r="N317" s="135" t="str">
        <f>VLOOKUP(E317,[2]Sheet1!$E$2:$N$5262,5,0)</f>
        <v>WASEEM.TARIQ</v>
      </c>
      <c r="O317" s="135" t="str">
        <f>VLOOKUP(E317,[2]Sheet1!$E$2:$N$5262,6,0)</f>
        <v>Accepted</v>
      </c>
      <c r="P317" s="135" t="str">
        <f>VLOOKUP(E317,[2]Sheet1!$E$2:$N$5262,7,0)</f>
        <v>Online Transfer</v>
      </c>
      <c r="Q317" s="135" t="str">
        <f>VLOOKUP(E317,[2]Sheet1!$E$2:$N$5262,8,0)</f>
        <v>Renewal</v>
      </c>
      <c r="R317" s="135" t="s">
        <v>16</v>
      </c>
      <c r="S317" s="135" t="str">
        <f>VLOOKUP(E317,[2]Sheet1!$E$2:$N$5262,10,0)</f>
        <v>-</v>
      </c>
      <c r="T317" s="167">
        <f t="shared" si="7"/>
        <v>0</v>
      </c>
    </row>
    <row r="318" spans="1:20" s="135" customFormat="1" hidden="1">
      <c r="A318" s="72">
        <v>319</v>
      </c>
      <c r="B318" s="72" t="s">
        <v>39</v>
      </c>
      <c r="C318" s="73" t="s">
        <v>11543</v>
      </c>
      <c r="D318" s="74">
        <v>119707</v>
      </c>
      <c r="E318" s="74">
        <v>10019692</v>
      </c>
      <c r="F318" s="73" t="s">
        <v>11544</v>
      </c>
      <c r="G318" s="74">
        <v>14000</v>
      </c>
      <c r="H318" s="73" t="s">
        <v>66</v>
      </c>
      <c r="I318" s="73" t="s">
        <v>168</v>
      </c>
      <c r="J318" s="135" t="s">
        <v>41</v>
      </c>
      <c r="K318" s="135">
        <v>14000</v>
      </c>
      <c r="L318" s="135">
        <f>VLOOKUP(E318,[2]Sheet1!$E$2:$N$5262,3,0)</f>
        <v>14000</v>
      </c>
      <c r="M318" s="168">
        <f>VLOOKUP(E318,[2]Sheet1!$E$2:$N$5262,4,0)</f>
        <v>46029</v>
      </c>
      <c r="N318" s="135" t="str">
        <f>VLOOKUP(E318,[2]Sheet1!$E$2:$N$5262,5,0)</f>
        <v>WASEEM.TARIQ</v>
      </c>
      <c r="O318" s="135" t="str">
        <f>VLOOKUP(E318,[2]Sheet1!$E$2:$N$5262,6,0)</f>
        <v>Accepted</v>
      </c>
      <c r="P318" s="135" t="str">
        <f>VLOOKUP(E318,[2]Sheet1!$E$2:$N$5262,7,0)</f>
        <v>Online Transfer</v>
      </c>
      <c r="Q318" s="135" t="str">
        <f>VLOOKUP(E318,[2]Sheet1!$E$2:$N$5262,8,0)</f>
        <v>Renewal</v>
      </c>
      <c r="R318" s="135" t="s">
        <v>16</v>
      </c>
      <c r="S318" s="135" t="str">
        <f>VLOOKUP(E318,[2]Sheet1!$E$2:$N$5262,10,0)</f>
        <v>-</v>
      </c>
      <c r="T318" s="167">
        <f t="shared" si="7"/>
        <v>0</v>
      </c>
    </row>
    <row r="319" spans="1:20" s="135" customFormat="1" hidden="1">
      <c r="A319" s="73">
        <v>320</v>
      </c>
      <c r="B319" s="72" t="s">
        <v>39</v>
      </c>
      <c r="C319" s="73" t="s">
        <v>11545</v>
      </c>
      <c r="D319" s="73" t="s">
        <v>11546</v>
      </c>
      <c r="E319" s="74">
        <v>4198282</v>
      </c>
      <c r="F319" s="73" t="s">
        <v>11547</v>
      </c>
      <c r="G319" s="74">
        <v>12000</v>
      </c>
      <c r="H319" s="73" t="s">
        <v>66</v>
      </c>
      <c r="I319" s="73" t="s">
        <v>168</v>
      </c>
      <c r="J319" s="135" t="s">
        <v>41</v>
      </c>
      <c r="K319" s="135">
        <v>12000</v>
      </c>
      <c r="L319" s="135">
        <f>VLOOKUP(E319,[2]Sheet1!$E$2:$N$5262,3,0)</f>
        <v>12000</v>
      </c>
      <c r="M319" s="168">
        <f>VLOOKUP(E319,[2]Sheet1!$E$2:$N$5262,4,0)</f>
        <v>46028</v>
      </c>
      <c r="N319" s="135" t="str">
        <f>VLOOKUP(E319,[2]Sheet1!$E$2:$N$5262,5,0)</f>
        <v>WASEEM.TARIQ</v>
      </c>
      <c r="O319" s="135" t="str">
        <f>VLOOKUP(E319,[2]Sheet1!$E$2:$N$5262,6,0)</f>
        <v>Accepted</v>
      </c>
      <c r="P319" s="135" t="str">
        <f>VLOOKUP(E319,[2]Sheet1!$E$2:$N$5262,7,0)</f>
        <v>Cash Deposit</v>
      </c>
      <c r="Q319" s="135" t="str">
        <f>VLOOKUP(E319,[2]Sheet1!$E$2:$N$5262,8,0)</f>
        <v>Renewal</v>
      </c>
      <c r="R319" s="135" t="s">
        <v>16</v>
      </c>
      <c r="S319" s="135" t="str">
        <f>VLOOKUP(E319,[2]Sheet1!$E$2:$N$5262,10,0)</f>
        <v>-</v>
      </c>
      <c r="T319" s="167">
        <f t="shared" si="7"/>
        <v>0</v>
      </c>
    </row>
    <row r="320" spans="1:20" s="135" customFormat="1" hidden="1">
      <c r="A320" s="72">
        <v>321</v>
      </c>
      <c r="B320" s="72" t="s">
        <v>39</v>
      </c>
      <c r="C320" s="73" t="s">
        <v>11548</v>
      </c>
      <c r="D320" s="73" t="s">
        <v>11549</v>
      </c>
      <c r="E320" s="73" t="s">
        <v>11550</v>
      </c>
      <c r="F320" s="73" t="s">
        <v>575</v>
      </c>
      <c r="G320" s="74">
        <v>10000</v>
      </c>
      <c r="H320" s="73" t="s">
        <v>66</v>
      </c>
      <c r="I320" s="73" t="s">
        <v>168</v>
      </c>
      <c r="J320" s="135" t="s">
        <v>41</v>
      </c>
      <c r="K320" s="135">
        <v>10000</v>
      </c>
      <c r="L320" s="135">
        <f>VLOOKUP(E320,[2]Sheet1!$E$2:$N$5262,3,0)</f>
        <v>10000</v>
      </c>
      <c r="M320" s="168">
        <f>VLOOKUP(E320,[2]Sheet1!$E$2:$N$5262,4,0)</f>
        <v>46027</v>
      </c>
      <c r="N320" s="135" t="str">
        <f>VLOOKUP(E320,[2]Sheet1!$E$2:$N$5262,5,0)</f>
        <v>WASEEM.TARIQ</v>
      </c>
      <c r="O320" s="135" t="str">
        <f>VLOOKUP(E320,[2]Sheet1!$E$2:$N$5262,6,0)</f>
        <v>Accepted</v>
      </c>
      <c r="P320" s="135" t="str">
        <f>VLOOKUP(E320,[2]Sheet1!$E$2:$N$5262,7,0)</f>
        <v>Online Transfer</v>
      </c>
      <c r="Q320" s="135" t="str">
        <f>VLOOKUP(E320,[2]Sheet1!$E$2:$N$5262,8,0)</f>
        <v>Renewal</v>
      </c>
      <c r="R320" s="135" t="s">
        <v>16</v>
      </c>
      <c r="S320" s="135" t="str">
        <f>VLOOKUP(E320,[2]Sheet1!$E$2:$N$5262,10,0)</f>
        <v>-</v>
      </c>
      <c r="T320" s="167">
        <f t="shared" si="7"/>
        <v>0</v>
      </c>
    </row>
    <row r="321" spans="1:20" s="135" customFormat="1" hidden="1">
      <c r="A321" s="73">
        <v>322</v>
      </c>
      <c r="B321" s="72" t="s">
        <v>39</v>
      </c>
      <c r="C321" s="73" t="s">
        <v>11551</v>
      </c>
      <c r="D321" s="73" t="s">
        <v>11552</v>
      </c>
      <c r="E321" s="73" t="s">
        <v>11553</v>
      </c>
      <c r="F321" s="73" t="s">
        <v>11554</v>
      </c>
      <c r="G321" s="74">
        <v>15500</v>
      </c>
      <c r="H321" s="73" t="s">
        <v>66</v>
      </c>
      <c r="I321" s="73" t="s">
        <v>168</v>
      </c>
      <c r="J321" s="135" t="s">
        <v>41</v>
      </c>
      <c r="K321" s="135">
        <v>15500</v>
      </c>
      <c r="L321" s="135">
        <f>VLOOKUP(E321,[2]Sheet1!$E$2:$N$5262,3,0)</f>
        <v>15500</v>
      </c>
      <c r="M321" s="168">
        <f>VLOOKUP(E321,[2]Sheet1!$E$2:$N$5262,4,0)</f>
        <v>46028</v>
      </c>
      <c r="N321" s="135" t="str">
        <f>VLOOKUP(E321,[2]Sheet1!$E$2:$N$5262,5,0)</f>
        <v>WASEEM.TARIQ</v>
      </c>
      <c r="O321" s="135" t="str">
        <f>VLOOKUP(E321,[2]Sheet1!$E$2:$N$5262,6,0)</f>
        <v>Accepted</v>
      </c>
      <c r="P321" s="135" t="str">
        <f>VLOOKUP(E321,[2]Sheet1!$E$2:$N$5262,7,0)</f>
        <v>Online Transfer</v>
      </c>
      <c r="Q321" s="135" t="str">
        <f>VLOOKUP(E321,[2]Sheet1!$E$2:$N$5262,8,0)</f>
        <v>Renewal</v>
      </c>
      <c r="R321" s="135" t="s">
        <v>16</v>
      </c>
      <c r="S321" s="135" t="str">
        <f>VLOOKUP(E321,[2]Sheet1!$E$2:$N$5262,10,0)</f>
        <v>-</v>
      </c>
      <c r="T321" s="167">
        <f t="shared" si="7"/>
        <v>0</v>
      </c>
    </row>
    <row r="322" spans="1:20" s="135" customFormat="1" hidden="1">
      <c r="A322" s="73">
        <v>324</v>
      </c>
      <c r="B322" s="72" t="s">
        <v>39</v>
      </c>
      <c r="C322" s="73" t="s">
        <v>11555</v>
      </c>
      <c r="D322" s="73" t="s">
        <v>11556</v>
      </c>
      <c r="E322" s="74">
        <v>4159324</v>
      </c>
      <c r="F322" s="73" t="s">
        <v>564</v>
      </c>
      <c r="G322" s="74">
        <v>12000</v>
      </c>
      <c r="H322" s="73" t="s">
        <v>66</v>
      </c>
      <c r="I322" s="73" t="s">
        <v>168</v>
      </c>
      <c r="J322" s="135" t="s">
        <v>41</v>
      </c>
      <c r="K322" s="135">
        <v>12000</v>
      </c>
      <c r="L322" s="135">
        <f>VLOOKUP(E322,[2]Sheet1!$E$2:$N$5262,3,0)</f>
        <v>12000</v>
      </c>
      <c r="M322" s="168">
        <f>VLOOKUP(E322,[2]Sheet1!$E$2:$N$5262,4,0)</f>
        <v>46028</v>
      </c>
      <c r="N322" s="135" t="str">
        <f>VLOOKUP(E322,[2]Sheet1!$E$2:$N$5262,5,0)</f>
        <v>WASEEM.TARIQ</v>
      </c>
      <c r="O322" s="135" t="str">
        <f>VLOOKUP(E322,[2]Sheet1!$E$2:$N$5262,6,0)</f>
        <v>Accepted</v>
      </c>
      <c r="P322" s="135" t="str">
        <f>VLOOKUP(E322,[2]Sheet1!$E$2:$N$5262,7,0)</f>
        <v>Online Transfer</v>
      </c>
      <c r="Q322" s="135" t="str">
        <f>VLOOKUP(E322,[2]Sheet1!$E$2:$N$5262,8,0)</f>
        <v>Renewal</v>
      </c>
      <c r="R322" s="135" t="s">
        <v>16</v>
      </c>
      <c r="S322" s="135" t="str">
        <f>VLOOKUP(E322,[2]Sheet1!$E$2:$N$5262,10,0)</f>
        <v>-</v>
      </c>
      <c r="T322" s="167">
        <f t="shared" si="7"/>
        <v>0</v>
      </c>
    </row>
    <row r="323" spans="1:20" s="135" customFormat="1" hidden="1">
      <c r="A323" s="72">
        <v>325</v>
      </c>
      <c r="B323" s="72" t="s">
        <v>39</v>
      </c>
      <c r="C323" s="73" t="s">
        <v>11557</v>
      </c>
      <c r="D323" s="73" t="s">
        <v>11558</v>
      </c>
      <c r="E323" s="74">
        <v>7045792</v>
      </c>
      <c r="F323" s="73" t="s">
        <v>11559</v>
      </c>
      <c r="G323" s="74">
        <v>11500</v>
      </c>
      <c r="H323" s="73" t="s">
        <v>66</v>
      </c>
      <c r="I323" s="73" t="s">
        <v>168</v>
      </c>
      <c r="J323" s="135" t="s">
        <v>41</v>
      </c>
      <c r="K323" s="135">
        <v>11500</v>
      </c>
      <c r="L323" s="135">
        <f>VLOOKUP(E323,[2]Sheet1!$E$2:$N$5262,3,0)</f>
        <v>11500</v>
      </c>
      <c r="M323" s="168">
        <f>VLOOKUP(E323,[2]Sheet1!$E$2:$N$5262,4,0)</f>
        <v>46028</v>
      </c>
      <c r="N323" s="135" t="str">
        <f>VLOOKUP(E323,[2]Sheet1!$E$2:$N$5262,5,0)</f>
        <v>WASEEM.TARIQ</v>
      </c>
      <c r="O323" s="135" t="str">
        <f>VLOOKUP(E323,[2]Sheet1!$E$2:$N$5262,6,0)</f>
        <v>Accepted</v>
      </c>
      <c r="P323" s="135" t="str">
        <f>VLOOKUP(E323,[2]Sheet1!$E$2:$N$5262,7,0)</f>
        <v>Online Transfer</v>
      </c>
      <c r="Q323" s="135" t="str">
        <f>VLOOKUP(E323,[2]Sheet1!$E$2:$N$5262,8,0)</f>
        <v>Renewal</v>
      </c>
      <c r="R323" s="135" t="s">
        <v>16</v>
      </c>
      <c r="S323" s="135" t="str">
        <f>VLOOKUP(E323,[2]Sheet1!$E$2:$N$5262,10,0)</f>
        <v>-</v>
      </c>
      <c r="T323" s="167">
        <f t="shared" si="7"/>
        <v>0</v>
      </c>
    </row>
    <row r="324" spans="1:20" s="135" customFormat="1">
      <c r="A324" s="73">
        <v>326</v>
      </c>
      <c r="B324" s="72" t="s">
        <v>39</v>
      </c>
      <c r="C324" s="73" t="s">
        <v>11560</v>
      </c>
      <c r="D324" s="73" t="s">
        <v>11561</v>
      </c>
      <c r="E324" s="73" t="s">
        <v>11562</v>
      </c>
      <c r="F324" s="73" t="s">
        <v>11563</v>
      </c>
      <c r="G324" s="74">
        <v>14000</v>
      </c>
      <c r="H324" s="73" t="s">
        <v>66</v>
      </c>
      <c r="I324" s="73" t="s">
        <v>168</v>
      </c>
      <c r="J324" s="135" t="s">
        <v>41</v>
      </c>
      <c r="K324" s="135">
        <v>14000</v>
      </c>
      <c r="L324" s="135">
        <f>VLOOKUP(E324,[2]Sheet1!$E$2:$N$5262,3,0)</f>
        <v>14000</v>
      </c>
      <c r="M324" s="168">
        <f>VLOOKUP(E324,[2]Sheet1!$E$2:$N$5262,4,0)</f>
        <v>46028</v>
      </c>
      <c r="N324" s="135" t="str">
        <f>VLOOKUP(E324,[2]Sheet1!$E$2:$N$5262,5,0)</f>
        <v>WASEEM.TARIQ</v>
      </c>
      <c r="O324" s="135" t="str">
        <f>VLOOKUP(E324,[2]Sheet1!$E$2:$N$5262,6,0)</f>
        <v>Accepted</v>
      </c>
      <c r="P324" s="135" t="str">
        <f>VLOOKUP(E324,[2]Sheet1!$E$2:$N$5262,7,0)</f>
        <v>Cheque Deposit</v>
      </c>
      <c r="Q324" s="135" t="str">
        <f>VLOOKUP(E324,[2]Sheet1!$E$2:$N$5262,8,0)</f>
        <v>Conversion</v>
      </c>
      <c r="R324" s="135" t="s">
        <v>16</v>
      </c>
      <c r="S324" s="135" t="str">
        <f>VLOOKUP(E324,[2]Sheet1!$E$2:$N$5262,10,0)</f>
        <v>-</v>
      </c>
      <c r="T324" s="167">
        <f t="shared" si="7"/>
        <v>0</v>
      </c>
    </row>
    <row r="325" spans="1:20" s="135" customFormat="1" hidden="1">
      <c r="A325" s="72">
        <v>327</v>
      </c>
      <c r="B325" s="72" t="s">
        <v>39</v>
      </c>
      <c r="C325" s="73" t="s">
        <v>11564</v>
      </c>
      <c r="D325" s="74">
        <v>1205100</v>
      </c>
      <c r="E325" s="74">
        <v>1300004433</v>
      </c>
      <c r="F325" s="73" t="s">
        <v>11565</v>
      </c>
      <c r="G325" s="74">
        <v>14000</v>
      </c>
      <c r="H325" s="73" t="s">
        <v>66</v>
      </c>
      <c r="I325" s="73" t="s">
        <v>168</v>
      </c>
      <c r="J325" s="135" t="s">
        <v>41</v>
      </c>
      <c r="K325" s="135">
        <v>14000</v>
      </c>
      <c r="L325" s="135">
        <f>VLOOKUP(E325,[2]Sheet1!$E$2:$N$5262,3,0)</f>
        <v>14000</v>
      </c>
      <c r="M325" s="168">
        <f>VLOOKUP(E325,[2]Sheet1!$E$2:$N$5262,4,0)</f>
        <v>46027</v>
      </c>
      <c r="N325" s="135" t="str">
        <f>VLOOKUP(E325,[2]Sheet1!$E$2:$N$5262,5,0)</f>
        <v>WASEEM.TARIQ</v>
      </c>
      <c r="O325" s="135" t="str">
        <f>VLOOKUP(E325,[2]Sheet1!$E$2:$N$5262,6,0)</f>
        <v>Accepted</v>
      </c>
      <c r="P325" s="135" t="str">
        <f>VLOOKUP(E325,[2]Sheet1!$E$2:$N$5262,7,0)</f>
        <v>Online Transfer</v>
      </c>
      <c r="Q325" s="135" t="str">
        <f>VLOOKUP(E325,[2]Sheet1!$E$2:$N$5262,8,0)</f>
        <v>Renewal</v>
      </c>
      <c r="R325" s="135" t="s">
        <v>16</v>
      </c>
      <c r="S325" s="135" t="str">
        <f>VLOOKUP(E325,[2]Sheet1!$E$2:$N$5262,10,0)</f>
        <v>-</v>
      </c>
      <c r="T325" s="167">
        <f t="shared" si="7"/>
        <v>0</v>
      </c>
    </row>
    <row r="326" spans="1:20" s="135" customFormat="1" hidden="1">
      <c r="A326" s="73">
        <v>328</v>
      </c>
      <c r="B326" s="72" t="s">
        <v>39</v>
      </c>
      <c r="C326" s="73" t="s">
        <v>11566</v>
      </c>
      <c r="D326" s="73" t="s">
        <v>11567</v>
      </c>
      <c r="E326" s="73" t="s">
        <v>11568</v>
      </c>
      <c r="F326" s="73" t="s">
        <v>11569</v>
      </c>
      <c r="G326" s="74">
        <v>11000</v>
      </c>
      <c r="H326" s="73" t="s">
        <v>66</v>
      </c>
      <c r="I326" s="73" t="s">
        <v>168</v>
      </c>
      <c r="J326" s="135" t="s">
        <v>41</v>
      </c>
      <c r="K326" s="135">
        <v>11000</v>
      </c>
      <c r="L326" s="135">
        <f>VLOOKUP(E326,[2]Sheet1!$E$2:$N$5262,3,0)</f>
        <v>11000</v>
      </c>
      <c r="M326" s="168">
        <f>VLOOKUP(E326,[2]Sheet1!$E$2:$N$5262,4,0)</f>
        <v>46027</v>
      </c>
      <c r="N326" s="135" t="str">
        <f>VLOOKUP(E326,[2]Sheet1!$E$2:$N$5262,5,0)</f>
        <v>WASEEM.TARIQ</v>
      </c>
      <c r="O326" s="135" t="str">
        <f>VLOOKUP(E326,[2]Sheet1!$E$2:$N$5262,6,0)</f>
        <v>Accepted</v>
      </c>
      <c r="P326" s="135" t="str">
        <f>VLOOKUP(E326,[2]Sheet1!$E$2:$N$5262,7,0)</f>
        <v>Cash Deposit</v>
      </c>
      <c r="Q326" s="135" t="str">
        <f>VLOOKUP(E326,[2]Sheet1!$E$2:$N$5262,8,0)</f>
        <v>Renewal</v>
      </c>
      <c r="R326" s="135" t="s">
        <v>16</v>
      </c>
      <c r="S326" s="135" t="str">
        <f>VLOOKUP(E326,[2]Sheet1!$E$2:$N$5262,10,0)</f>
        <v>-</v>
      </c>
      <c r="T326" s="167">
        <f t="shared" si="7"/>
        <v>0</v>
      </c>
    </row>
    <row r="327" spans="1:20" s="135" customFormat="1" hidden="1">
      <c r="A327" s="72">
        <v>329</v>
      </c>
      <c r="B327" s="72" t="s">
        <v>39</v>
      </c>
      <c r="C327" s="73" t="s">
        <v>11570</v>
      </c>
      <c r="D327" s="73" t="s">
        <v>11571</v>
      </c>
      <c r="E327" s="73" t="s">
        <v>11572</v>
      </c>
      <c r="F327" s="73" t="s">
        <v>11573</v>
      </c>
      <c r="G327" s="74">
        <v>15500</v>
      </c>
      <c r="H327" s="73" t="s">
        <v>66</v>
      </c>
      <c r="I327" s="73" t="s">
        <v>168</v>
      </c>
      <c r="J327" s="135" t="s">
        <v>41</v>
      </c>
      <c r="K327" s="135">
        <v>15500</v>
      </c>
      <c r="L327" s="135">
        <f>VLOOKUP(E327,[2]Sheet1!$E$2:$N$5262,3,0)</f>
        <v>15500</v>
      </c>
      <c r="M327" s="168">
        <f>VLOOKUP(E327,[2]Sheet1!$E$2:$N$5262,4,0)</f>
        <v>46028</v>
      </c>
      <c r="N327" s="135" t="str">
        <f>VLOOKUP(E327,[2]Sheet1!$E$2:$N$5262,5,0)</f>
        <v>WASEEM.TARIQ</v>
      </c>
      <c r="O327" s="135" t="str">
        <f>VLOOKUP(E327,[2]Sheet1!$E$2:$N$5262,6,0)</f>
        <v>Accepted</v>
      </c>
      <c r="P327" s="135" t="str">
        <f>VLOOKUP(E327,[2]Sheet1!$E$2:$N$5262,7,0)</f>
        <v>Online Transfer</v>
      </c>
      <c r="Q327" s="135" t="str">
        <f>VLOOKUP(E327,[2]Sheet1!$E$2:$N$5262,8,0)</f>
        <v>Renewal</v>
      </c>
      <c r="R327" s="135" t="s">
        <v>16</v>
      </c>
      <c r="S327" s="135" t="str">
        <f>VLOOKUP(E327,[2]Sheet1!$E$2:$N$5262,10,0)</f>
        <v>-</v>
      </c>
      <c r="T327" s="167">
        <f t="shared" si="7"/>
        <v>0</v>
      </c>
    </row>
    <row r="328" spans="1:20" s="135" customFormat="1" hidden="1">
      <c r="A328" s="73">
        <v>330</v>
      </c>
      <c r="B328" s="72" t="s">
        <v>39</v>
      </c>
      <c r="C328" s="73" t="s">
        <v>11574</v>
      </c>
      <c r="D328" s="74">
        <v>149419</v>
      </c>
      <c r="E328" s="74">
        <v>1049410</v>
      </c>
      <c r="F328" s="73" t="s">
        <v>11575</v>
      </c>
      <c r="G328" s="74">
        <v>12500</v>
      </c>
      <c r="H328" s="73" t="s">
        <v>66</v>
      </c>
      <c r="I328" s="73" t="s">
        <v>168</v>
      </c>
      <c r="J328" s="135" t="s">
        <v>41</v>
      </c>
      <c r="K328" s="135">
        <v>12500</v>
      </c>
      <c r="L328" s="135">
        <f>VLOOKUP(E328,[2]Sheet1!$E$2:$N$5262,3,0)</f>
        <v>12500</v>
      </c>
      <c r="M328" s="168">
        <f>VLOOKUP(E328,[2]Sheet1!$E$2:$N$5262,4,0)</f>
        <v>46028</v>
      </c>
      <c r="N328" s="135" t="str">
        <f>VLOOKUP(E328,[2]Sheet1!$E$2:$N$5262,5,0)</f>
        <v>WASEEM.TARIQ</v>
      </c>
      <c r="O328" s="135" t="str">
        <f>VLOOKUP(E328,[2]Sheet1!$E$2:$N$5262,6,0)</f>
        <v>Accepted</v>
      </c>
      <c r="P328" s="135" t="str">
        <f>VLOOKUP(E328,[2]Sheet1!$E$2:$N$5262,7,0)</f>
        <v>Online Transfer</v>
      </c>
      <c r="Q328" s="135" t="str">
        <f>VLOOKUP(E328,[2]Sheet1!$E$2:$N$5262,8,0)</f>
        <v>Renewal</v>
      </c>
      <c r="R328" s="135" t="s">
        <v>16</v>
      </c>
      <c r="S328" s="135" t="str">
        <f>VLOOKUP(E328,[2]Sheet1!$E$2:$N$5262,10,0)</f>
        <v>-</v>
      </c>
      <c r="T328" s="167">
        <f t="shared" si="7"/>
        <v>0</v>
      </c>
    </row>
    <row r="329" spans="1:20" s="135" customFormat="1" hidden="1">
      <c r="A329" s="72">
        <v>331</v>
      </c>
      <c r="B329" s="72" t="s">
        <v>39</v>
      </c>
      <c r="C329" s="73" t="s">
        <v>11576</v>
      </c>
      <c r="D329" s="74">
        <v>522043</v>
      </c>
      <c r="E329" s="74">
        <v>1004552</v>
      </c>
      <c r="F329" s="73" t="s">
        <v>11577</v>
      </c>
      <c r="G329" s="74">
        <v>15500</v>
      </c>
      <c r="H329" s="73" t="s">
        <v>66</v>
      </c>
      <c r="I329" s="73" t="s">
        <v>168</v>
      </c>
      <c r="J329" s="135" t="s">
        <v>41</v>
      </c>
      <c r="K329" s="135">
        <v>15500</v>
      </c>
      <c r="L329" s="135">
        <f>VLOOKUP(E329,[2]Sheet1!$E$2:$N$5262,3,0)</f>
        <v>15500</v>
      </c>
      <c r="M329" s="168">
        <f>VLOOKUP(E329,[2]Sheet1!$E$2:$N$5262,4,0)</f>
        <v>46027</v>
      </c>
      <c r="N329" s="135" t="str">
        <f>VLOOKUP(E329,[2]Sheet1!$E$2:$N$5262,5,0)</f>
        <v>WASEEM.TARIQ</v>
      </c>
      <c r="O329" s="135" t="str">
        <f>VLOOKUP(E329,[2]Sheet1!$E$2:$N$5262,6,0)</f>
        <v>Accepted</v>
      </c>
      <c r="P329" s="135" t="str">
        <f>VLOOKUP(E329,[2]Sheet1!$E$2:$N$5262,7,0)</f>
        <v>Online Transfer</v>
      </c>
      <c r="Q329" s="135" t="str">
        <f>VLOOKUP(E329,[2]Sheet1!$E$2:$N$5262,8,0)</f>
        <v>Renewal</v>
      </c>
      <c r="R329" s="135" t="s">
        <v>16</v>
      </c>
      <c r="S329" s="135" t="str">
        <f>VLOOKUP(E329,[2]Sheet1!$E$2:$N$5262,10,0)</f>
        <v>-</v>
      </c>
      <c r="T329" s="167">
        <f t="shared" si="7"/>
        <v>0</v>
      </c>
    </row>
    <row r="330" spans="1:20" s="135" customFormat="1" hidden="1">
      <c r="A330" s="73">
        <v>332</v>
      </c>
      <c r="B330" s="72" t="s">
        <v>39</v>
      </c>
      <c r="C330" s="73" t="s">
        <v>11578</v>
      </c>
      <c r="D330" s="74">
        <v>7915598</v>
      </c>
      <c r="E330" s="73" t="s">
        <v>11579</v>
      </c>
      <c r="F330" s="73" t="s">
        <v>11580</v>
      </c>
      <c r="G330" s="74">
        <v>15500</v>
      </c>
      <c r="H330" s="73" t="s">
        <v>66</v>
      </c>
      <c r="I330" s="73" t="s">
        <v>168</v>
      </c>
      <c r="J330" s="135" t="s">
        <v>41</v>
      </c>
      <c r="K330" s="135">
        <v>15500</v>
      </c>
      <c r="L330" s="135">
        <f>VLOOKUP(E330,[2]Sheet1!$E$2:$N$5262,3,0)</f>
        <v>15500</v>
      </c>
      <c r="M330" s="168">
        <f>VLOOKUP(E330,[2]Sheet1!$E$2:$N$5262,4,0)</f>
        <v>46027</v>
      </c>
      <c r="N330" s="135" t="str">
        <f>VLOOKUP(E330,[2]Sheet1!$E$2:$N$5262,5,0)</f>
        <v>WASEEM.TARIQ</v>
      </c>
      <c r="O330" s="135" t="str">
        <f>VLOOKUP(E330,[2]Sheet1!$E$2:$N$5262,6,0)</f>
        <v>Accepted</v>
      </c>
      <c r="P330" s="135" t="str">
        <f>VLOOKUP(E330,[2]Sheet1!$E$2:$N$5262,7,0)</f>
        <v>Online Transfer</v>
      </c>
      <c r="Q330" s="135" t="str">
        <f>VLOOKUP(E330,[2]Sheet1!$E$2:$N$5262,8,0)</f>
        <v>Renewal</v>
      </c>
      <c r="R330" s="135" t="s">
        <v>16</v>
      </c>
      <c r="S330" s="135" t="str">
        <f>VLOOKUP(E330,[2]Sheet1!$E$2:$N$5262,10,0)</f>
        <v>-</v>
      </c>
      <c r="T330" s="167">
        <f t="shared" si="7"/>
        <v>0</v>
      </c>
    </row>
    <row r="331" spans="1:20" s="135" customFormat="1" hidden="1">
      <c r="A331" s="72">
        <v>333</v>
      </c>
      <c r="B331" s="72" t="s">
        <v>39</v>
      </c>
      <c r="C331" s="73" t="s">
        <v>11581</v>
      </c>
      <c r="D331" s="73" t="s">
        <v>11582</v>
      </c>
      <c r="E331" s="74">
        <v>6061265</v>
      </c>
      <c r="F331" s="73" t="s">
        <v>11583</v>
      </c>
      <c r="G331" s="74">
        <v>13000</v>
      </c>
      <c r="H331" s="73" t="s">
        <v>66</v>
      </c>
      <c r="I331" s="73" t="s">
        <v>168</v>
      </c>
      <c r="J331" s="135" t="s">
        <v>41</v>
      </c>
      <c r="K331" s="135">
        <v>13000</v>
      </c>
      <c r="L331" s="135">
        <f>VLOOKUP(E331,[2]Sheet1!$E$2:$N$5262,3,0)</f>
        <v>13000</v>
      </c>
      <c r="M331" s="168">
        <f>VLOOKUP(E331,[2]Sheet1!$E$2:$N$5262,4,0)</f>
        <v>46027</v>
      </c>
      <c r="N331" s="135" t="str">
        <f>VLOOKUP(E331,[2]Sheet1!$E$2:$N$5262,5,0)</f>
        <v>WASEEM.TARIQ</v>
      </c>
      <c r="O331" s="135" t="str">
        <f>VLOOKUP(E331,[2]Sheet1!$E$2:$N$5262,6,0)</f>
        <v>Accepted</v>
      </c>
      <c r="P331" s="135" t="str">
        <f>VLOOKUP(E331,[2]Sheet1!$E$2:$N$5262,7,0)</f>
        <v>Online Transfer</v>
      </c>
      <c r="Q331" s="135" t="str">
        <f>VLOOKUP(E331,[2]Sheet1!$E$2:$N$5262,8,0)</f>
        <v>Renewal</v>
      </c>
      <c r="R331" s="135" t="s">
        <v>16</v>
      </c>
      <c r="S331" s="135" t="str">
        <f>VLOOKUP(E331,[2]Sheet1!$E$2:$N$5262,10,0)</f>
        <v>-</v>
      </c>
      <c r="T331" s="167">
        <f t="shared" si="7"/>
        <v>0</v>
      </c>
    </row>
    <row r="332" spans="1:20" s="135" customFormat="1" hidden="1">
      <c r="A332" s="73">
        <v>334</v>
      </c>
      <c r="B332" s="72" t="s">
        <v>39</v>
      </c>
      <c r="C332" s="73" t="s">
        <v>11584</v>
      </c>
      <c r="D332" s="74">
        <v>1016834</v>
      </c>
      <c r="E332" s="74">
        <v>116820</v>
      </c>
      <c r="F332" s="73" t="s">
        <v>11585</v>
      </c>
      <c r="G332" s="74">
        <v>15500</v>
      </c>
      <c r="H332" s="73" t="s">
        <v>66</v>
      </c>
      <c r="I332" s="73" t="s">
        <v>168</v>
      </c>
      <c r="J332" s="135" t="s">
        <v>41</v>
      </c>
      <c r="K332" s="135">
        <v>15500</v>
      </c>
      <c r="L332" s="135">
        <f>VLOOKUP(E332,[2]Sheet1!$E$2:$N$5262,3,0)</f>
        <v>15500</v>
      </c>
      <c r="M332" s="168">
        <f>VLOOKUP(E332,[2]Sheet1!$E$2:$N$5262,4,0)</f>
        <v>46027</v>
      </c>
      <c r="N332" s="135" t="str">
        <f>VLOOKUP(E332,[2]Sheet1!$E$2:$N$5262,5,0)</f>
        <v>WASEEM.TARIQ</v>
      </c>
      <c r="O332" s="135" t="str">
        <f>VLOOKUP(E332,[2]Sheet1!$E$2:$N$5262,6,0)</f>
        <v>Accepted</v>
      </c>
      <c r="P332" s="135" t="str">
        <f>VLOOKUP(E332,[2]Sheet1!$E$2:$N$5262,7,0)</f>
        <v>Online Transfer</v>
      </c>
      <c r="Q332" s="135" t="str">
        <f>VLOOKUP(E332,[2]Sheet1!$E$2:$N$5262,8,0)</f>
        <v>Renewal</v>
      </c>
      <c r="R332" s="135" t="s">
        <v>16</v>
      </c>
      <c r="S332" s="135" t="str">
        <f>VLOOKUP(E332,[2]Sheet1!$E$2:$N$5262,10,0)</f>
        <v>-</v>
      </c>
      <c r="T332" s="167">
        <f t="shared" si="7"/>
        <v>0</v>
      </c>
    </row>
    <row r="333" spans="1:20" s="135" customFormat="1" hidden="1">
      <c r="A333" s="72">
        <v>335</v>
      </c>
      <c r="B333" s="72" t="s">
        <v>39</v>
      </c>
      <c r="C333" s="73" t="s">
        <v>11586</v>
      </c>
      <c r="D333" s="74">
        <v>21043462</v>
      </c>
      <c r="E333" s="74">
        <v>143453</v>
      </c>
      <c r="F333" s="73" t="s">
        <v>11587</v>
      </c>
      <c r="G333" s="74">
        <v>12500</v>
      </c>
      <c r="H333" s="73" t="s">
        <v>66</v>
      </c>
      <c r="I333" s="73" t="s">
        <v>168</v>
      </c>
      <c r="J333" s="135" t="s">
        <v>41</v>
      </c>
      <c r="K333" s="135">
        <v>12500</v>
      </c>
      <c r="L333" s="135">
        <v>12500</v>
      </c>
      <c r="M333" s="168">
        <f>VLOOKUP(E333,[2]Sheet1!$E$2:$N$5262,4,0)</f>
        <v>46027</v>
      </c>
      <c r="N333" s="135" t="str">
        <f>VLOOKUP(E333,[2]Sheet1!$E$2:$N$5262,5,0)</f>
        <v>WASEEM.TARIQ</v>
      </c>
      <c r="O333" s="135" t="str">
        <f>VLOOKUP(E333,[2]Sheet1!$E$2:$N$5262,6,0)</f>
        <v>Accepted</v>
      </c>
      <c r="P333" s="135" t="str">
        <f>VLOOKUP(E333,[2]Sheet1!$E$2:$N$5262,7,0)</f>
        <v>Online Transfer</v>
      </c>
      <c r="Q333" s="135" t="str">
        <f>VLOOKUP(E333,[2]Sheet1!$E$2:$N$5262,8,0)</f>
        <v>Renewal</v>
      </c>
      <c r="R333" s="135" t="s">
        <v>16</v>
      </c>
      <c r="S333" s="135" t="str">
        <f>VLOOKUP(E333,[2]Sheet1!$E$2:$N$5262,10,0)</f>
        <v>-</v>
      </c>
      <c r="T333" s="167">
        <f t="shared" si="7"/>
        <v>0</v>
      </c>
    </row>
    <row r="334" spans="1:20" s="135" customFormat="1" hidden="1">
      <c r="A334" s="73">
        <v>336</v>
      </c>
      <c r="B334" s="72" t="s">
        <v>39</v>
      </c>
      <c r="C334" s="73" t="s">
        <v>11588</v>
      </c>
      <c r="D334" s="73" t="s">
        <v>11589</v>
      </c>
      <c r="E334" s="74">
        <v>6030299</v>
      </c>
      <c r="F334" s="73" t="s">
        <v>11590</v>
      </c>
      <c r="G334" s="74">
        <v>12000</v>
      </c>
      <c r="H334" s="73" t="s">
        <v>66</v>
      </c>
      <c r="I334" s="73" t="s">
        <v>168</v>
      </c>
      <c r="J334" s="135" t="s">
        <v>41</v>
      </c>
      <c r="K334" s="135">
        <v>12000</v>
      </c>
      <c r="L334" s="135">
        <f>VLOOKUP(E334,[2]Sheet1!$E$2:$N$5262,3,0)</f>
        <v>12000</v>
      </c>
      <c r="M334" s="168">
        <f>VLOOKUP(E334,[2]Sheet1!$E$2:$N$5262,4,0)</f>
        <v>46024</v>
      </c>
      <c r="N334" s="135" t="str">
        <f>VLOOKUP(E334,[2]Sheet1!$E$2:$N$5262,5,0)</f>
        <v>WASEEM.TARIQ</v>
      </c>
      <c r="O334" s="135" t="str">
        <f>VLOOKUP(E334,[2]Sheet1!$E$2:$N$5262,6,0)</f>
        <v>Accepted</v>
      </c>
      <c r="P334" s="135" t="str">
        <f>VLOOKUP(E334,[2]Sheet1!$E$2:$N$5262,7,0)</f>
        <v>Online Transfer</v>
      </c>
      <c r="Q334" s="135" t="str">
        <f>VLOOKUP(E334,[2]Sheet1!$E$2:$N$5262,8,0)</f>
        <v>Renewal</v>
      </c>
      <c r="R334" s="135" t="s">
        <v>16</v>
      </c>
      <c r="S334" s="135" t="str">
        <f>VLOOKUP(E334,[2]Sheet1!$E$2:$N$5262,10,0)</f>
        <v>-</v>
      </c>
      <c r="T334" s="167">
        <f t="shared" si="7"/>
        <v>0</v>
      </c>
    </row>
    <row r="335" spans="1:20" s="135" customFormat="1" hidden="1">
      <c r="A335" s="72">
        <v>337</v>
      </c>
      <c r="B335" s="72" t="s">
        <v>39</v>
      </c>
      <c r="C335" s="73" t="s">
        <v>11591</v>
      </c>
      <c r="D335" s="74">
        <v>899251</v>
      </c>
      <c r="E335" s="74">
        <v>1094114</v>
      </c>
      <c r="F335" s="73" t="s">
        <v>11592</v>
      </c>
      <c r="G335" s="74">
        <v>13999</v>
      </c>
      <c r="H335" s="73" t="s">
        <v>66</v>
      </c>
      <c r="I335" s="73" t="s">
        <v>168</v>
      </c>
      <c r="J335" s="135" t="s">
        <v>41</v>
      </c>
      <c r="K335" s="135">
        <v>13999</v>
      </c>
      <c r="L335" s="135">
        <f>VLOOKUP(E335,[2]Sheet1!$E$2:$N$5262,3,0)</f>
        <v>13999</v>
      </c>
      <c r="M335" s="168">
        <f>VLOOKUP(E335,[2]Sheet1!$E$2:$N$5262,4,0)</f>
        <v>46027</v>
      </c>
      <c r="N335" s="135" t="str">
        <f>VLOOKUP(E335,[2]Sheet1!$E$2:$N$5262,5,0)</f>
        <v>WASEEM.TARIQ</v>
      </c>
      <c r="O335" s="135" t="str">
        <f>VLOOKUP(E335,[2]Sheet1!$E$2:$N$5262,6,0)</f>
        <v>Accepted</v>
      </c>
      <c r="P335" s="135" t="str">
        <f>VLOOKUP(E335,[2]Sheet1!$E$2:$N$5262,7,0)</f>
        <v>Cheque Deposit</v>
      </c>
      <c r="Q335" s="135" t="str">
        <f>VLOOKUP(E335,[2]Sheet1!$E$2:$N$5262,8,0)</f>
        <v>Renewal</v>
      </c>
      <c r="R335" s="135" t="s">
        <v>16</v>
      </c>
      <c r="S335" s="135" t="str">
        <f>VLOOKUP(E335,[2]Sheet1!$E$2:$N$5262,10,0)</f>
        <v>-</v>
      </c>
      <c r="T335" s="167">
        <f t="shared" si="7"/>
        <v>0</v>
      </c>
    </row>
    <row r="336" spans="1:20" s="135" customFormat="1" hidden="1">
      <c r="A336" s="72">
        <v>339</v>
      </c>
      <c r="B336" s="72" t="s">
        <v>39</v>
      </c>
      <c r="C336" s="73" t="s">
        <v>11593</v>
      </c>
      <c r="D336" s="74">
        <v>202765</v>
      </c>
      <c r="E336" s="74">
        <v>1102738</v>
      </c>
      <c r="F336" s="73" t="s">
        <v>11594</v>
      </c>
      <c r="G336" s="74">
        <v>12500</v>
      </c>
      <c r="H336" s="73" t="s">
        <v>66</v>
      </c>
      <c r="I336" s="73" t="s">
        <v>168</v>
      </c>
      <c r="J336" s="135" t="s">
        <v>41</v>
      </c>
      <c r="K336" s="135">
        <v>12500</v>
      </c>
      <c r="L336" s="135">
        <f>VLOOKUP(E336,[2]Sheet1!$E$2:$N$5262,3,0)</f>
        <v>12500</v>
      </c>
      <c r="M336" s="168">
        <f>VLOOKUP(E336,[2]Sheet1!$E$2:$N$5262,4,0)</f>
        <v>46026</v>
      </c>
      <c r="N336" s="135" t="str">
        <f>VLOOKUP(E336,[2]Sheet1!$E$2:$N$5262,5,0)</f>
        <v>WASEEM.TARIQ</v>
      </c>
      <c r="O336" s="135" t="str">
        <f>VLOOKUP(E336,[2]Sheet1!$E$2:$N$5262,6,0)</f>
        <v>Accepted</v>
      </c>
      <c r="P336" s="135" t="str">
        <f>VLOOKUP(E336,[2]Sheet1!$E$2:$N$5262,7,0)</f>
        <v>Online Transfer</v>
      </c>
      <c r="Q336" s="135" t="str">
        <f>VLOOKUP(E336,[2]Sheet1!$E$2:$N$5262,8,0)</f>
        <v>Renewal</v>
      </c>
      <c r="R336" s="135" t="s">
        <v>16</v>
      </c>
      <c r="S336" s="135" t="str">
        <f>VLOOKUP(E336,[2]Sheet1!$E$2:$N$5262,10,0)</f>
        <v>-</v>
      </c>
      <c r="T336" s="167">
        <f t="shared" si="7"/>
        <v>0</v>
      </c>
    </row>
    <row r="337" spans="1:20" s="135" customFormat="1" hidden="1">
      <c r="A337" s="73">
        <v>340</v>
      </c>
      <c r="B337" s="72" t="s">
        <v>39</v>
      </c>
      <c r="C337" s="73" t="s">
        <v>11595</v>
      </c>
      <c r="D337" s="74">
        <v>164667</v>
      </c>
      <c r="E337" s="74">
        <v>10064653</v>
      </c>
      <c r="F337" s="73" t="s">
        <v>11596</v>
      </c>
      <c r="G337" s="74">
        <v>12500</v>
      </c>
      <c r="H337" s="73" t="s">
        <v>66</v>
      </c>
      <c r="I337" s="73" t="s">
        <v>168</v>
      </c>
      <c r="J337" s="135" t="s">
        <v>41</v>
      </c>
      <c r="K337" s="135">
        <v>12500</v>
      </c>
      <c r="L337" s="135">
        <f>VLOOKUP(E337,[2]Sheet1!$E$2:$N$5262,3,0)</f>
        <v>12500</v>
      </c>
      <c r="M337" s="168">
        <f>VLOOKUP(E337,[2]Sheet1!$E$2:$N$5262,4,0)</f>
        <v>46026</v>
      </c>
      <c r="N337" s="135" t="str">
        <f>VLOOKUP(E337,[2]Sheet1!$E$2:$N$5262,5,0)</f>
        <v>WASEEM.TARIQ</v>
      </c>
      <c r="O337" s="135" t="str">
        <f>VLOOKUP(E337,[2]Sheet1!$E$2:$N$5262,6,0)</f>
        <v>Accepted</v>
      </c>
      <c r="P337" s="135" t="str">
        <f>VLOOKUP(E337,[2]Sheet1!$E$2:$N$5262,7,0)</f>
        <v>Online Transfer</v>
      </c>
      <c r="Q337" s="135" t="str">
        <f>VLOOKUP(E337,[2]Sheet1!$E$2:$N$5262,8,0)</f>
        <v>Renewal</v>
      </c>
      <c r="R337" s="135" t="s">
        <v>16</v>
      </c>
      <c r="S337" s="135" t="str">
        <f>VLOOKUP(E337,[2]Sheet1!$E$2:$N$5262,10,0)</f>
        <v>-</v>
      </c>
      <c r="T337" s="167">
        <f t="shared" si="7"/>
        <v>0</v>
      </c>
    </row>
    <row r="338" spans="1:20" s="135" customFormat="1" hidden="1">
      <c r="A338" s="72">
        <v>341</v>
      </c>
      <c r="B338" s="72" t="s">
        <v>39</v>
      </c>
      <c r="C338" s="73" t="s">
        <v>11597</v>
      </c>
      <c r="D338" s="73" t="s">
        <v>11598</v>
      </c>
      <c r="E338" s="74">
        <v>1049661</v>
      </c>
      <c r="F338" s="73" t="s">
        <v>11599</v>
      </c>
      <c r="G338" s="74">
        <v>13000</v>
      </c>
      <c r="H338" s="73" t="s">
        <v>66</v>
      </c>
      <c r="I338" s="73" t="s">
        <v>168</v>
      </c>
      <c r="J338" s="135" t="s">
        <v>41</v>
      </c>
      <c r="K338" s="135">
        <v>13000</v>
      </c>
      <c r="L338" s="135">
        <f>VLOOKUP(E338,[2]Sheet1!$E$2:$N$5262,3,0)</f>
        <v>13000</v>
      </c>
      <c r="M338" s="168">
        <f>VLOOKUP(E338,[2]Sheet1!$E$2:$N$5262,4,0)</f>
        <v>46027</v>
      </c>
      <c r="N338" s="135" t="str">
        <f>VLOOKUP(E338,[2]Sheet1!$E$2:$N$5262,5,0)</f>
        <v>WASEEM.TARIQ</v>
      </c>
      <c r="O338" s="135" t="str">
        <f>VLOOKUP(E338,[2]Sheet1!$E$2:$N$5262,6,0)</f>
        <v>Accepted</v>
      </c>
      <c r="P338" s="135" t="str">
        <f>VLOOKUP(E338,[2]Sheet1!$E$2:$N$5262,7,0)</f>
        <v>Cash Deposit</v>
      </c>
      <c r="Q338" s="135" t="str">
        <f>VLOOKUP(E338,[2]Sheet1!$E$2:$N$5262,8,0)</f>
        <v>Renewal</v>
      </c>
      <c r="R338" s="135" t="s">
        <v>16</v>
      </c>
      <c r="S338" s="135" t="str">
        <f>VLOOKUP(E338,[2]Sheet1!$E$2:$N$5262,10,0)</f>
        <v>-</v>
      </c>
      <c r="T338" s="167">
        <f t="shared" si="7"/>
        <v>0</v>
      </c>
    </row>
    <row r="339" spans="1:20" s="135" customFormat="1" hidden="1">
      <c r="A339" s="73">
        <v>342</v>
      </c>
      <c r="B339" s="72" t="s">
        <v>39</v>
      </c>
      <c r="C339" s="73" t="s">
        <v>11600</v>
      </c>
      <c r="D339" s="73" t="s">
        <v>11601</v>
      </c>
      <c r="E339" s="73" t="s">
        <v>11602</v>
      </c>
      <c r="F339" s="73" t="s">
        <v>11603</v>
      </c>
      <c r="G339" s="74">
        <v>9000</v>
      </c>
      <c r="H339" s="73" t="s">
        <v>66</v>
      </c>
      <c r="I339" s="73" t="s">
        <v>168</v>
      </c>
      <c r="J339" s="135" t="s">
        <v>41</v>
      </c>
      <c r="K339" s="135">
        <v>9000</v>
      </c>
      <c r="L339" s="135">
        <f>VLOOKUP(E339,[2]Sheet1!$E$2:$N$5262,3,0)</f>
        <v>9000</v>
      </c>
      <c r="M339" s="168">
        <f>VLOOKUP(E339,[2]Sheet1!$E$2:$N$5262,4,0)</f>
        <v>46023</v>
      </c>
      <c r="N339" s="135" t="str">
        <f>VLOOKUP(E339,[2]Sheet1!$E$2:$N$5262,5,0)</f>
        <v>WASEEM.TARIQ</v>
      </c>
      <c r="O339" s="135" t="str">
        <f>VLOOKUP(E339,[2]Sheet1!$E$2:$N$5262,6,0)</f>
        <v>Accepted</v>
      </c>
      <c r="P339" s="135" t="str">
        <f>VLOOKUP(E339,[2]Sheet1!$E$2:$N$5262,7,0)</f>
        <v>Online Transfer</v>
      </c>
      <c r="Q339" s="135" t="str">
        <f>VLOOKUP(E339,[2]Sheet1!$E$2:$N$5262,8,0)</f>
        <v>Renewal</v>
      </c>
      <c r="R339" s="135" t="s">
        <v>16</v>
      </c>
      <c r="S339" s="135" t="str">
        <f>VLOOKUP(E339,[2]Sheet1!$E$2:$N$5262,10,0)</f>
        <v>-</v>
      </c>
      <c r="T339" s="167">
        <f t="shared" si="7"/>
        <v>0</v>
      </c>
    </row>
    <row r="340" spans="1:20" s="135" customFormat="1" hidden="1">
      <c r="A340" s="72">
        <v>343</v>
      </c>
      <c r="B340" s="72" t="s">
        <v>39</v>
      </c>
      <c r="C340" s="73" t="s">
        <v>11604</v>
      </c>
      <c r="D340" s="74">
        <v>1004110</v>
      </c>
      <c r="E340" s="73" t="s">
        <v>11605</v>
      </c>
      <c r="F340" s="73" t="s">
        <v>11606</v>
      </c>
      <c r="G340" s="74">
        <v>15500</v>
      </c>
      <c r="H340" s="73" t="s">
        <v>66</v>
      </c>
      <c r="I340" s="73" t="s">
        <v>168</v>
      </c>
      <c r="J340" s="135" t="s">
        <v>41</v>
      </c>
      <c r="K340" s="135">
        <v>15500</v>
      </c>
      <c r="L340" s="135">
        <f>VLOOKUP(E340,[2]Sheet1!$E$2:$N$5262,3,0)</f>
        <v>15500</v>
      </c>
      <c r="M340" s="168">
        <f>VLOOKUP(E340,[2]Sheet1!$E$2:$N$5262,4,0)</f>
        <v>46025</v>
      </c>
      <c r="N340" s="135" t="str">
        <f>VLOOKUP(E340,[2]Sheet1!$E$2:$N$5262,5,0)</f>
        <v>WASEEM.TARIQ</v>
      </c>
      <c r="O340" s="135" t="str">
        <f>VLOOKUP(E340,[2]Sheet1!$E$2:$N$5262,6,0)</f>
        <v>Accepted</v>
      </c>
      <c r="P340" s="135" t="str">
        <f>VLOOKUP(E340,[2]Sheet1!$E$2:$N$5262,7,0)</f>
        <v>Online Transfer</v>
      </c>
      <c r="Q340" s="135" t="str">
        <f>VLOOKUP(E340,[2]Sheet1!$E$2:$N$5262,8,0)</f>
        <v>Renewal</v>
      </c>
      <c r="R340" s="135" t="s">
        <v>16</v>
      </c>
      <c r="S340" s="135" t="str">
        <f>VLOOKUP(E340,[2]Sheet1!$E$2:$N$5262,10,0)</f>
        <v>-</v>
      </c>
      <c r="T340" s="167">
        <f t="shared" si="7"/>
        <v>0</v>
      </c>
    </row>
    <row r="341" spans="1:20" s="135" customFormat="1" hidden="1">
      <c r="A341" s="73">
        <v>344</v>
      </c>
      <c r="B341" s="72" t="s">
        <v>39</v>
      </c>
      <c r="C341" s="73" t="s">
        <v>11607</v>
      </c>
      <c r="D341" s="73" t="s">
        <v>11608</v>
      </c>
      <c r="E341" s="73" t="s">
        <v>11609</v>
      </c>
      <c r="F341" s="73" t="s">
        <v>11610</v>
      </c>
      <c r="G341" s="74">
        <v>12500</v>
      </c>
      <c r="H341" s="73" t="s">
        <v>66</v>
      </c>
      <c r="I341" s="73" t="s">
        <v>168</v>
      </c>
      <c r="J341" s="135" t="s">
        <v>41</v>
      </c>
      <c r="K341" s="135">
        <v>12500</v>
      </c>
      <c r="L341" s="135">
        <f>VLOOKUP(E341,[2]Sheet1!$E$2:$N$5262,3,0)</f>
        <v>12500</v>
      </c>
      <c r="M341" s="168">
        <f>VLOOKUP(E341,[2]Sheet1!$E$2:$N$5262,4,0)</f>
        <v>46024</v>
      </c>
      <c r="N341" s="135" t="str">
        <f>VLOOKUP(E341,[2]Sheet1!$E$2:$N$5262,5,0)</f>
        <v>WASEEM.TARIQ</v>
      </c>
      <c r="O341" s="135" t="str">
        <f>VLOOKUP(E341,[2]Sheet1!$E$2:$N$5262,6,0)</f>
        <v>Accepted</v>
      </c>
      <c r="P341" s="135" t="str">
        <f>VLOOKUP(E341,[2]Sheet1!$E$2:$N$5262,7,0)</f>
        <v>Online Transfer</v>
      </c>
      <c r="Q341" s="135" t="str">
        <f>VLOOKUP(E341,[2]Sheet1!$E$2:$N$5262,8,0)</f>
        <v>Renewal</v>
      </c>
      <c r="R341" s="135" t="s">
        <v>16</v>
      </c>
      <c r="S341" s="135" t="str">
        <f>VLOOKUP(E341,[2]Sheet1!$E$2:$N$5262,10,0)</f>
        <v>-</v>
      </c>
      <c r="T341" s="167">
        <f t="shared" ref="T341:T350" si="8">+G341-L341</f>
        <v>0</v>
      </c>
    </row>
    <row r="342" spans="1:20" s="135" customFormat="1" hidden="1">
      <c r="A342" s="72">
        <v>345</v>
      </c>
      <c r="B342" s="72" t="s">
        <v>39</v>
      </c>
      <c r="C342" s="73" t="s">
        <v>11611</v>
      </c>
      <c r="D342" s="73" t="s">
        <v>11612</v>
      </c>
      <c r="E342" s="73" t="s">
        <v>11613</v>
      </c>
      <c r="F342" s="73" t="s">
        <v>11614</v>
      </c>
      <c r="G342" s="74">
        <v>14500</v>
      </c>
      <c r="H342" s="73" t="s">
        <v>66</v>
      </c>
      <c r="I342" s="73" t="s">
        <v>168</v>
      </c>
      <c r="J342" s="135" t="s">
        <v>41</v>
      </c>
      <c r="K342" s="135">
        <v>14500</v>
      </c>
      <c r="L342" s="135">
        <f>VLOOKUP(E342,[2]Sheet1!$E$2:$N$5262,3,0)</f>
        <v>14500</v>
      </c>
      <c r="M342" s="168">
        <f>VLOOKUP(E342,[2]Sheet1!$E$2:$N$5262,4,0)</f>
        <v>46024</v>
      </c>
      <c r="N342" s="135" t="str">
        <f>VLOOKUP(E342,[2]Sheet1!$E$2:$N$5262,5,0)</f>
        <v>WASEEM.TARIQ</v>
      </c>
      <c r="O342" s="135" t="str">
        <f>VLOOKUP(E342,[2]Sheet1!$E$2:$N$5262,6,0)</f>
        <v>Accepted</v>
      </c>
      <c r="P342" s="135" t="str">
        <f>VLOOKUP(E342,[2]Sheet1!$E$2:$N$5262,7,0)</f>
        <v>Online Transfer</v>
      </c>
      <c r="Q342" s="135" t="str">
        <f>VLOOKUP(E342,[2]Sheet1!$E$2:$N$5262,8,0)</f>
        <v>Renewal</v>
      </c>
      <c r="R342" s="135" t="s">
        <v>16</v>
      </c>
      <c r="S342" s="135" t="str">
        <f>VLOOKUP(E342,[2]Sheet1!$E$2:$N$5262,10,0)</f>
        <v>-</v>
      </c>
      <c r="T342" s="167">
        <f t="shared" si="8"/>
        <v>0</v>
      </c>
    </row>
    <row r="343" spans="1:20" s="135" customFormat="1" hidden="1">
      <c r="A343" s="73">
        <v>346</v>
      </c>
      <c r="B343" s="72" t="s">
        <v>39</v>
      </c>
      <c r="C343" s="73" t="s">
        <v>11615</v>
      </c>
      <c r="D343" s="73" t="s">
        <v>11616</v>
      </c>
      <c r="E343" s="74">
        <v>4039861</v>
      </c>
      <c r="F343" s="73" t="s">
        <v>11617</v>
      </c>
      <c r="G343" s="74">
        <v>14000</v>
      </c>
      <c r="H343" s="73" t="s">
        <v>66</v>
      </c>
      <c r="I343" s="73" t="s">
        <v>168</v>
      </c>
      <c r="J343" s="135" t="s">
        <v>41</v>
      </c>
      <c r="K343" s="135">
        <v>14000</v>
      </c>
      <c r="L343" s="135">
        <f>VLOOKUP(E343,[2]Sheet1!$E$2:$N$5262,3,0)</f>
        <v>14000</v>
      </c>
      <c r="M343" s="168">
        <f>VLOOKUP(E343,[2]Sheet1!$E$2:$N$5262,4,0)</f>
        <v>46024</v>
      </c>
      <c r="N343" s="135" t="str">
        <f>VLOOKUP(E343,[2]Sheet1!$E$2:$N$5262,5,0)</f>
        <v>WASEEM.TARIQ</v>
      </c>
      <c r="O343" s="135" t="str">
        <f>VLOOKUP(E343,[2]Sheet1!$E$2:$N$5262,6,0)</f>
        <v>Accepted</v>
      </c>
      <c r="P343" s="135" t="str">
        <f>VLOOKUP(E343,[2]Sheet1!$E$2:$N$5262,7,0)</f>
        <v>Online Transfer</v>
      </c>
      <c r="Q343" s="135" t="str">
        <f>VLOOKUP(E343,[2]Sheet1!$E$2:$N$5262,8,0)</f>
        <v>Renewal</v>
      </c>
      <c r="R343" s="135" t="s">
        <v>16</v>
      </c>
      <c r="S343" s="135" t="str">
        <f>VLOOKUP(E343,[2]Sheet1!$E$2:$N$5262,10,0)</f>
        <v>-</v>
      </c>
      <c r="T343" s="167">
        <f t="shared" si="8"/>
        <v>0</v>
      </c>
    </row>
    <row r="344" spans="1:20" s="135" customFormat="1" hidden="1">
      <c r="A344" s="72">
        <v>347</v>
      </c>
      <c r="B344" s="72" t="s">
        <v>39</v>
      </c>
      <c r="C344" s="73" t="s">
        <v>11618</v>
      </c>
      <c r="D344" s="73" t="s">
        <v>11619</v>
      </c>
      <c r="E344" s="73" t="s">
        <v>11620</v>
      </c>
      <c r="F344" s="73" t="s">
        <v>562</v>
      </c>
      <c r="G344" s="74">
        <v>12500</v>
      </c>
      <c r="H344" s="73" t="s">
        <v>66</v>
      </c>
      <c r="I344" s="73" t="s">
        <v>168</v>
      </c>
      <c r="J344" s="135" t="s">
        <v>41</v>
      </c>
      <c r="K344" s="135">
        <v>12500</v>
      </c>
      <c r="L344" s="135">
        <f>VLOOKUP(E344,[2]Sheet1!$E$2:$N$5262,3,0)</f>
        <v>12500</v>
      </c>
      <c r="M344" s="168">
        <f>VLOOKUP(E344,[2]Sheet1!$E$2:$N$5262,4,0)</f>
        <v>46024</v>
      </c>
      <c r="N344" s="135" t="str">
        <f>VLOOKUP(E344,[2]Sheet1!$E$2:$N$5262,5,0)</f>
        <v>WASEEM.TARIQ</v>
      </c>
      <c r="O344" s="135" t="str">
        <f>VLOOKUP(E344,[2]Sheet1!$E$2:$N$5262,6,0)</f>
        <v>Accepted</v>
      </c>
      <c r="P344" s="135" t="str">
        <f>VLOOKUP(E344,[2]Sheet1!$E$2:$N$5262,7,0)</f>
        <v>Online Transfer</v>
      </c>
      <c r="Q344" s="135" t="str">
        <f>VLOOKUP(E344,[2]Sheet1!$E$2:$N$5262,8,0)</f>
        <v>Renewal</v>
      </c>
      <c r="R344" s="135" t="s">
        <v>16</v>
      </c>
      <c r="S344" s="135" t="str">
        <f>VLOOKUP(E344,[2]Sheet1!$E$2:$N$5262,10,0)</f>
        <v>-</v>
      </c>
      <c r="T344" s="167">
        <f t="shared" si="8"/>
        <v>0</v>
      </c>
    </row>
    <row r="345" spans="1:20" s="135" customFormat="1" hidden="1">
      <c r="A345" s="73">
        <v>348</v>
      </c>
      <c r="B345" s="72" t="s">
        <v>39</v>
      </c>
      <c r="C345" s="73" t="s">
        <v>11621</v>
      </c>
      <c r="D345" s="73" t="s">
        <v>11622</v>
      </c>
      <c r="E345" s="73" t="s">
        <v>11623</v>
      </c>
      <c r="F345" s="73" t="s">
        <v>11624</v>
      </c>
      <c r="G345" s="74">
        <v>11000</v>
      </c>
      <c r="H345" s="73" t="s">
        <v>66</v>
      </c>
      <c r="I345" s="73" t="s">
        <v>168</v>
      </c>
      <c r="J345" s="135" t="s">
        <v>41</v>
      </c>
      <c r="K345" s="135">
        <v>11000</v>
      </c>
      <c r="L345" s="135">
        <f>VLOOKUP(E345,[2]Sheet1!$E$2:$N$5262,3,0)</f>
        <v>11000</v>
      </c>
      <c r="M345" s="168">
        <f>VLOOKUP(E345,[2]Sheet1!$E$2:$N$5262,4,0)</f>
        <v>46023</v>
      </c>
      <c r="N345" s="135" t="str">
        <f>VLOOKUP(E345,[2]Sheet1!$E$2:$N$5262,5,0)</f>
        <v>WASEEM.TARIQ</v>
      </c>
      <c r="O345" s="135" t="str">
        <f>VLOOKUP(E345,[2]Sheet1!$E$2:$N$5262,6,0)</f>
        <v>Accepted</v>
      </c>
      <c r="P345" s="135" t="str">
        <f>VLOOKUP(E345,[2]Sheet1!$E$2:$N$5262,7,0)</f>
        <v>Online Transfer</v>
      </c>
      <c r="Q345" s="135" t="str">
        <f>VLOOKUP(E345,[2]Sheet1!$E$2:$N$5262,8,0)</f>
        <v>Renewal</v>
      </c>
      <c r="R345" s="135" t="s">
        <v>16</v>
      </c>
      <c r="S345" s="135" t="str">
        <f>VLOOKUP(E345,[2]Sheet1!$E$2:$N$5262,10,0)</f>
        <v>-</v>
      </c>
      <c r="T345" s="167">
        <f t="shared" si="8"/>
        <v>0</v>
      </c>
    </row>
    <row r="346" spans="1:20" s="135" customFormat="1" hidden="1">
      <c r="A346" s="72">
        <v>349</v>
      </c>
      <c r="B346" s="72" t="s">
        <v>39</v>
      </c>
      <c r="C346" s="73" t="s">
        <v>11625</v>
      </c>
      <c r="D346" s="73" t="s">
        <v>11626</v>
      </c>
      <c r="E346" s="73" t="s">
        <v>11627</v>
      </c>
      <c r="F346" s="73" t="s">
        <v>11628</v>
      </c>
      <c r="G346" s="74">
        <v>11000</v>
      </c>
      <c r="H346" s="73" t="s">
        <v>66</v>
      </c>
      <c r="I346" s="73" t="s">
        <v>168</v>
      </c>
      <c r="J346" s="135" t="s">
        <v>41</v>
      </c>
      <c r="K346" s="135">
        <v>11000</v>
      </c>
      <c r="L346" s="135">
        <f>VLOOKUP(E346,[2]Sheet1!$E$2:$N$5262,3,0)</f>
        <v>11000</v>
      </c>
      <c r="M346" s="168">
        <f>VLOOKUP(E346,[2]Sheet1!$E$2:$N$5262,4,0)</f>
        <v>46023</v>
      </c>
      <c r="N346" s="135" t="str">
        <f>VLOOKUP(E346,[2]Sheet1!$E$2:$N$5262,5,0)</f>
        <v>WASEEM.TARIQ</v>
      </c>
      <c r="O346" s="135" t="str">
        <f>VLOOKUP(E346,[2]Sheet1!$E$2:$N$5262,6,0)</f>
        <v>Accepted</v>
      </c>
      <c r="P346" s="135" t="str">
        <f>VLOOKUP(E346,[2]Sheet1!$E$2:$N$5262,7,0)</f>
        <v>Online Transfer</v>
      </c>
      <c r="Q346" s="135" t="str">
        <f>VLOOKUP(E346,[2]Sheet1!$E$2:$N$5262,8,0)</f>
        <v>Renewal</v>
      </c>
      <c r="R346" s="135" t="s">
        <v>16</v>
      </c>
      <c r="S346" s="135" t="str">
        <f>VLOOKUP(E346,[2]Sheet1!$E$2:$N$5262,10,0)</f>
        <v>-</v>
      </c>
      <c r="T346" s="167">
        <f t="shared" si="8"/>
        <v>0</v>
      </c>
    </row>
    <row r="347" spans="1:20" s="135" customFormat="1">
      <c r="A347" s="73">
        <v>350</v>
      </c>
      <c r="B347" s="72" t="s">
        <v>39</v>
      </c>
      <c r="C347" s="73" t="s">
        <v>11629</v>
      </c>
      <c r="D347" s="73" t="s">
        <v>11630</v>
      </c>
      <c r="E347" s="73" t="s">
        <v>11631</v>
      </c>
      <c r="F347" s="73" t="s">
        <v>11632</v>
      </c>
      <c r="G347" s="74">
        <v>14000</v>
      </c>
      <c r="H347" s="73" t="s">
        <v>66</v>
      </c>
      <c r="I347" s="73" t="s">
        <v>168</v>
      </c>
      <c r="J347" s="135" t="s">
        <v>41</v>
      </c>
      <c r="K347" s="135">
        <v>14000</v>
      </c>
      <c r="L347" s="135">
        <f>VLOOKUP(E347,[2]Sheet1!$E$2:$N$5262,3,0)</f>
        <v>14000</v>
      </c>
      <c r="M347" s="168">
        <f>VLOOKUP(E347,[2]Sheet1!$E$2:$N$5262,4,0)</f>
        <v>46023</v>
      </c>
      <c r="N347" s="135" t="str">
        <f>VLOOKUP(E347,[2]Sheet1!$E$2:$N$5262,5,0)</f>
        <v>WASEEM.TARIQ</v>
      </c>
      <c r="O347" s="135" t="str">
        <f>VLOOKUP(E347,[2]Sheet1!$E$2:$N$5262,6,0)</f>
        <v>Accepted</v>
      </c>
      <c r="P347" s="135" t="str">
        <f>VLOOKUP(E347,[2]Sheet1!$E$2:$N$5262,7,0)</f>
        <v>Online Transfer</v>
      </c>
      <c r="Q347" s="135" t="str">
        <f>VLOOKUP(E347,[2]Sheet1!$E$2:$N$5262,8,0)</f>
        <v>Conversion</v>
      </c>
      <c r="R347" s="135" t="s">
        <v>16</v>
      </c>
      <c r="S347" s="135" t="str">
        <f>VLOOKUP(E347,[2]Sheet1!$E$2:$N$5262,10,0)</f>
        <v>-</v>
      </c>
      <c r="T347" s="167">
        <f t="shared" si="8"/>
        <v>0</v>
      </c>
    </row>
    <row r="348" spans="1:20" s="135" customFormat="1" hidden="1">
      <c r="A348" s="72">
        <v>351</v>
      </c>
      <c r="B348" s="72" t="s">
        <v>39</v>
      </c>
      <c r="C348" s="73" t="s">
        <v>11633</v>
      </c>
      <c r="D348" s="73" t="s">
        <v>11634</v>
      </c>
      <c r="E348" s="74">
        <v>7043337</v>
      </c>
      <c r="F348" s="73" t="s">
        <v>11635</v>
      </c>
      <c r="G348" s="74">
        <v>12500</v>
      </c>
      <c r="H348" s="73" t="s">
        <v>66</v>
      </c>
      <c r="I348" s="73" t="s">
        <v>168</v>
      </c>
      <c r="J348" s="135" t="s">
        <v>41</v>
      </c>
      <c r="K348" s="135">
        <v>12500</v>
      </c>
      <c r="L348" s="135">
        <f>VLOOKUP(E348,[2]Sheet1!$E$2:$N$5262,3,0)</f>
        <v>12500</v>
      </c>
      <c r="M348" s="168">
        <f>VLOOKUP(E348,[2]Sheet1!$E$2:$N$5262,4,0)</f>
        <v>46023</v>
      </c>
      <c r="N348" s="135" t="str">
        <f>VLOOKUP(E348,[2]Sheet1!$E$2:$N$5262,5,0)</f>
        <v>WASEEM.TARIQ</v>
      </c>
      <c r="O348" s="135" t="str">
        <f>VLOOKUP(E348,[2]Sheet1!$E$2:$N$5262,6,0)</f>
        <v>Accepted</v>
      </c>
      <c r="P348" s="135" t="str">
        <f>VLOOKUP(E348,[2]Sheet1!$E$2:$N$5262,7,0)</f>
        <v>Online Transfer</v>
      </c>
      <c r="Q348" s="135" t="str">
        <f>VLOOKUP(E348,[2]Sheet1!$E$2:$N$5262,8,0)</f>
        <v>Renewal</v>
      </c>
      <c r="R348" s="135" t="s">
        <v>16</v>
      </c>
      <c r="S348" s="135" t="str">
        <f>VLOOKUP(E348,[2]Sheet1!$E$2:$N$5262,10,0)</f>
        <v>-</v>
      </c>
      <c r="T348" s="167">
        <f t="shared" si="8"/>
        <v>0</v>
      </c>
    </row>
    <row r="349" spans="1:20" s="135" customFormat="1" hidden="1">
      <c r="A349" s="73">
        <v>352</v>
      </c>
      <c r="B349" s="72" t="s">
        <v>39</v>
      </c>
      <c r="C349" s="73" t="s">
        <v>11636</v>
      </c>
      <c r="D349" s="74">
        <v>14803782</v>
      </c>
      <c r="E349" s="74">
        <v>20479</v>
      </c>
      <c r="F349" s="73" t="s">
        <v>564</v>
      </c>
      <c r="G349" s="74">
        <v>13000</v>
      </c>
      <c r="H349" s="73" t="s">
        <v>66</v>
      </c>
      <c r="I349" s="73" t="s">
        <v>168</v>
      </c>
      <c r="J349" s="135" t="s">
        <v>41</v>
      </c>
      <c r="K349" s="135">
        <v>13000</v>
      </c>
      <c r="L349" s="135">
        <f>VLOOKUP(E349,[2]Sheet1!$E$2:$N$5262,3,0)</f>
        <v>13000</v>
      </c>
      <c r="M349" s="168">
        <f>VLOOKUP(E349,[2]Sheet1!$E$2:$N$5262,4,0)</f>
        <v>46023</v>
      </c>
      <c r="N349" s="135" t="str">
        <f>VLOOKUP(E349,[2]Sheet1!$E$2:$N$5262,5,0)</f>
        <v>WASEEM.TARIQ</v>
      </c>
      <c r="O349" s="135" t="str">
        <f>VLOOKUP(E349,[2]Sheet1!$E$2:$N$5262,6,0)</f>
        <v>Accepted</v>
      </c>
      <c r="P349" s="135" t="str">
        <f>VLOOKUP(E349,[2]Sheet1!$E$2:$N$5262,7,0)</f>
        <v>Online Transfer</v>
      </c>
      <c r="Q349" s="135" t="str">
        <f>VLOOKUP(E349,[2]Sheet1!$E$2:$N$5262,8,0)</f>
        <v>Renewal</v>
      </c>
      <c r="R349" s="135" t="s">
        <v>16</v>
      </c>
      <c r="S349" s="135" t="str">
        <f>VLOOKUP(E349,[2]Sheet1!$E$2:$N$5262,10,0)</f>
        <v>-</v>
      </c>
      <c r="T349" s="167">
        <f t="shared" si="8"/>
        <v>0</v>
      </c>
    </row>
    <row r="350" spans="1:20" s="135" customFormat="1" hidden="1">
      <c r="A350" s="72">
        <v>353</v>
      </c>
      <c r="B350" s="72" t="s">
        <v>39</v>
      </c>
      <c r="C350" s="73" t="s">
        <v>11637</v>
      </c>
      <c r="D350" s="74">
        <v>7535467</v>
      </c>
      <c r="E350" s="73" t="s">
        <v>11638</v>
      </c>
      <c r="F350" s="73" t="s">
        <v>11639</v>
      </c>
      <c r="G350" s="74">
        <v>13000</v>
      </c>
      <c r="H350" s="73" t="s">
        <v>66</v>
      </c>
      <c r="I350" s="139" t="s">
        <v>168</v>
      </c>
      <c r="J350" s="135" t="s">
        <v>41</v>
      </c>
      <c r="K350" s="135">
        <v>13000</v>
      </c>
      <c r="L350" s="135">
        <f>VLOOKUP(E350,[2]Sheet1!$E$2:$N$5262,3,0)</f>
        <v>13000</v>
      </c>
      <c r="M350" s="169">
        <v>46049</v>
      </c>
      <c r="N350" s="135" t="str">
        <f>VLOOKUP(E350,[2]Sheet1!$E$2:$N$5262,5,0)</f>
        <v>WASEEM.TARIQ</v>
      </c>
      <c r="O350" s="135" t="str">
        <f>VLOOKUP(E350,[2]Sheet1!$E$2:$N$5262,6,0)</f>
        <v>Accepted</v>
      </c>
      <c r="P350" s="135" t="str">
        <f>VLOOKUP(E350,[2]Sheet1!$E$2:$N$5262,7,0)</f>
        <v>Cash</v>
      </c>
      <c r="Q350" s="135" t="str">
        <f>VLOOKUP(E350,[2]Sheet1!$E$2:$N$5262,8,0)</f>
        <v>Renewal</v>
      </c>
      <c r="R350" s="135" t="s">
        <v>16</v>
      </c>
      <c r="S350" s="135" t="str">
        <f>VLOOKUP(E350,[2]Sheet1!$E$2:$N$5262,10,0)</f>
        <v>-</v>
      </c>
      <c r="T350" s="167">
        <f t="shared" si="8"/>
        <v>0</v>
      </c>
    </row>
    <row r="351" spans="1:20" s="135" customFormat="1" hidden="1">
      <c r="A351" s="73">
        <v>354</v>
      </c>
      <c r="B351" s="72" t="s">
        <v>39</v>
      </c>
      <c r="C351" s="143" t="s">
        <v>11640</v>
      </c>
      <c r="D351" s="143" t="s">
        <v>11641</v>
      </c>
      <c r="E351" s="143">
        <v>7100594</v>
      </c>
      <c r="F351" s="140"/>
      <c r="G351" s="143">
        <v>7500</v>
      </c>
      <c r="H351" s="73" t="s">
        <v>73</v>
      </c>
      <c r="I351" s="140" t="s">
        <v>168</v>
      </c>
      <c r="J351" s="135" t="s">
        <v>41</v>
      </c>
      <c r="K351" s="135">
        <v>7500</v>
      </c>
      <c r="L351" s="135">
        <v>7500</v>
      </c>
      <c r="M351" s="168">
        <v>46028</v>
      </c>
      <c r="N351" s="135" t="str">
        <f t="shared" ref="N351:N363" si="9">+I351</f>
        <v>WASEEM.TARIQ</v>
      </c>
      <c r="O351" s="135" t="s">
        <v>73</v>
      </c>
      <c r="P351" s="135" t="s">
        <v>561</v>
      </c>
      <c r="Q351" s="135" t="s">
        <v>141</v>
      </c>
      <c r="R351" s="135" t="s">
        <v>16</v>
      </c>
      <c r="S351" s="135" t="s">
        <v>16</v>
      </c>
    </row>
    <row r="352" spans="1:20" s="135" customFormat="1" hidden="1">
      <c r="A352" s="72">
        <v>355</v>
      </c>
      <c r="B352" s="72" t="s">
        <v>39</v>
      </c>
      <c r="C352" s="143" t="s">
        <v>11642</v>
      </c>
      <c r="D352" s="143" t="s">
        <v>11643</v>
      </c>
      <c r="E352" s="143">
        <v>7100568</v>
      </c>
      <c r="F352" s="140"/>
      <c r="G352" s="143">
        <v>7500</v>
      </c>
      <c r="H352" s="73" t="s">
        <v>73</v>
      </c>
      <c r="I352" s="140" t="s">
        <v>168</v>
      </c>
      <c r="J352" s="135" t="s">
        <v>41</v>
      </c>
      <c r="K352" s="135">
        <v>7500</v>
      </c>
      <c r="L352" s="135">
        <v>7500</v>
      </c>
      <c r="M352" s="168">
        <v>46028</v>
      </c>
      <c r="N352" s="135" t="str">
        <f t="shared" si="9"/>
        <v>WASEEM.TARIQ</v>
      </c>
      <c r="O352" s="135" t="s">
        <v>73</v>
      </c>
      <c r="P352" s="135" t="s">
        <v>561</v>
      </c>
      <c r="Q352" s="135" t="s">
        <v>141</v>
      </c>
      <c r="R352" s="135" t="s">
        <v>16</v>
      </c>
      <c r="S352" s="135" t="s">
        <v>16</v>
      </c>
    </row>
    <row r="353" spans="1:19" s="135" customFormat="1" hidden="1">
      <c r="A353" s="73">
        <v>356</v>
      </c>
      <c r="B353" s="72" t="s">
        <v>39</v>
      </c>
      <c r="C353" s="143" t="s">
        <v>11644</v>
      </c>
      <c r="D353" s="143" t="s">
        <v>11645</v>
      </c>
      <c r="E353" s="143">
        <v>7100569</v>
      </c>
      <c r="F353" s="140"/>
      <c r="G353" s="143">
        <v>7500</v>
      </c>
      <c r="H353" s="73" t="s">
        <v>73</v>
      </c>
      <c r="I353" s="140" t="s">
        <v>168</v>
      </c>
      <c r="J353" s="135" t="s">
        <v>41</v>
      </c>
      <c r="K353" s="135">
        <v>7500</v>
      </c>
      <c r="L353" s="135">
        <v>7500</v>
      </c>
      <c r="M353" s="168">
        <v>46028</v>
      </c>
      <c r="N353" s="135" t="str">
        <f t="shared" si="9"/>
        <v>WASEEM.TARIQ</v>
      </c>
      <c r="O353" s="135" t="s">
        <v>73</v>
      </c>
      <c r="P353" s="135" t="s">
        <v>561</v>
      </c>
      <c r="Q353" s="135" t="s">
        <v>141</v>
      </c>
      <c r="R353" s="135" t="s">
        <v>16</v>
      </c>
      <c r="S353" s="135" t="s">
        <v>16</v>
      </c>
    </row>
    <row r="354" spans="1:19" s="135" customFormat="1" hidden="1">
      <c r="A354" s="72">
        <v>357</v>
      </c>
      <c r="B354" s="72" t="s">
        <v>39</v>
      </c>
      <c r="C354" s="143" t="s">
        <v>11646</v>
      </c>
      <c r="D354" s="143" t="s">
        <v>11647</v>
      </c>
      <c r="E354" s="143">
        <v>7100570</v>
      </c>
      <c r="F354" s="140"/>
      <c r="G354" s="143">
        <v>7500</v>
      </c>
      <c r="H354" s="73" t="s">
        <v>73</v>
      </c>
      <c r="I354" s="140" t="s">
        <v>168</v>
      </c>
      <c r="J354" s="135" t="s">
        <v>41</v>
      </c>
      <c r="K354" s="135">
        <v>7500</v>
      </c>
      <c r="L354" s="135">
        <v>7500</v>
      </c>
      <c r="M354" s="168">
        <v>46028</v>
      </c>
      <c r="N354" s="135" t="str">
        <f t="shared" si="9"/>
        <v>WASEEM.TARIQ</v>
      </c>
      <c r="O354" s="135" t="s">
        <v>73</v>
      </c>
      <c r="P354" s="135" t="s">
        <v>561</v>
      </c>
      <c r="Q354" s="135" t="s">
        <v>141</v>
      </c>
      <c r="R354" s="135" t="s">
        <v>16</v>
      </c>
      <c r="S354" s="135" t="s">
        <v>16</v>
      </c>
    </row>
    <row r="355" spans="1:19" s="135" customFormat="1" hidden="1">
      <c r="A355" s="73">
        <v>358</v>
      </c>
      <c r="B355" s="72" t="s">
        <v>39</v>
      </c>
      <c r="C355" s="143" t="s">
        <v>11648</v>
      </c>
      <c r="D355" s="143" t="s">
        <v>11649</v>
      </c>
      <c r="E355" s="143">
        <v>7100571</v>
      </c>
      <c r="F355" s="140"/>
      <c r="G355" s="143">
        <v>7500</v>
      </c>
      <c r="H355" s="73" t="s">
        <v>73</v>
      </c>
      <c r="I355" s="140" t="s">
        <v>168</v>
      </c>
      <c r="J355" s="135" t="s">
        <v>41</v>
      </c>
      <c r="K355" s="135">
        <v>7500</v>
      </c>
      <c r="L355" s="135">
        <v>7500</v>
      </c>
      <c r="M355" s="168">
        <v>46028</v>
      </c>
      <c r="N355" s="135" t="str">
        <f t="shared" si="9"/>
        <v>WASEEM.TARIQ</v>
      </c>
      <c r="O355" s="135" t="s">
        <v>73</v>
      </c>
      <c r="P355" s="135" t="s">
        <v>561</v>
      </c>
      <c r="Q355" s="135" t="s">
        <v>141</v>
      </c>
      <c r="R355" s="135" t="s">
        <v>16</v>
      </c>
      <c r="S355" s="135" t="s">
        <v>16</v>
      </c>
    </row>
    <row r="356" spans="1:19" s="135" customFormat="1" hidden="1">
      <c r="A356" s="72">
        <v>359</v>
      </c>
      <c r="B356" s="72" t="s">
        <v>39</v>
      </c>
      <c r="C356" s="143" t="s">
        <v>11650</v>
      </c>
      <c r="D356" s="143" t="s">
        <v>11651</v>
      </c>
      <c r="E356" s="143">
        <v>7100572</v>
      </c>
      <c r="F356" s="140"/>
      <c r="G356" s="143">
        <v>7500</v>
      </c>
      <c r="H356" s="73" t="s">
        <v>73</v>
      </c>
      <c r="I356" s="140" t="s">
        <v>168</v>
      </c>
      <c r="J356" s="135" t="s">
        <v>41</v>
      </c>
      <c r="K356" s="135">
        <v>7500</v>
      </c>
      <c r="L356" s="135">
        <v>7500</v>
      </c>
      <c r="M356" s="168">
        <v>46028</v>
      </c>
      <c r="N356" s="135" t="str">
        <f t="shared" si="9"/>
        <v>WASEEM.TARIQ</v>
      </c>
      <c r="O356" s="135" t="s">
        <v>73</v>
      </c>
      <c r="P356" s="135" t="s">
        <v>561</v>
      </c>
      <c r="Q356" s="135" t="s">
        <v>141</v>
      </c>
      <c r="R356" s="135" t="s">
        <v>16</v>
      </c>
      <c r="S356" s="135" t="s">
        <v>16</v>
      </c>
    </row>
    <row r="357" spans="1:19" s="135" customFormat="1" hidden="1">
      <c r="A357" s="73">
        <v>360</v>
      </c>
      <c r="B357" s="72" t="s">
        <v>39</v>
      </c>
      <c r="C357" s="143" t="s">
        <v>11652</v>
      </c>
      <c r="D357" s="143" t="s">
        <v>11653</v>
      </c>
      <c r="E357" s="143" t="s">
        <v>11654</v>
      </c>
      <c r="F357" s="140"/>
      <c r="G357" s="143">
        <v>7500</v>
      </c>
      <c r="H357" s="73" t="s">
        <v>73</v>
      </c>
      <c r="I357" s="140" t="s">
        <v>168</v>
      </c>
      <c r="J357" s="135" t="s">
        <v>41</v>
      </c>
      <c r="K357" s="135">
        <v>7500</v>
      </c>
      <c r="L357" s="135">
        <v>7500</v>
      </c>
      <c r="M357" s="168">
        <v>46028</v>
      </c>
      <c r="N357" s="135" t="str">
        <f t="shared" si="9"/>
        <v>WASEEM.TARIQ</v>
      </c>
      <c r="O357" s="135" t="s">
        <v>73</v>
      </c>
      <c r="P357" s="135" t="s">
        <v>561</v>
      </c>
      <c r="Q357" s="135" t="s">
        <v>141</v>
      </c>
      <c r="R357" s="135" t="s">
        <v>16</v>
      </c>
      <c r="S357" s="135" t="s">
        <v>16</v>
      </c>
    </row>
    <row r="358" spans="1:19" s="135" customFormat="1" hidden="1">
      <c r="A358" s="72">
        <v>361</v>
      </c>
      <c r="B358" s="72" t="s">
        <v>39</v>
      </c>
      <c r="C358" s="143" t="s">
        <v>11655</v>
      </c>
      <c r="D358" s="143" t="s">
        <v>11656</v>
      </c>
      <c r="E358" s="143" t="s">
        <v>11657</v>
      </c>
      <c r="F358" s="140"/>
      <c r="G358" s="143">
        <v>7500</v>
      </c>
      <c r="H358" s="73" t="s">
        <v>73</v>
      </c>
      <c r="I358" s="140" t="s">
        <v>168</v>
      </c>
      <c r="J358" s="135" t="s">
        <v>41</v>
      </c>
      <c r="K358" s="135">
        <v>7500</v>
      </c>
      <c r="L358" s="135">
        <v>7500</v>
      </c>
      <c r="M358" s="168">
        <v>46028</v>
      </c>
      <c r="N358" s="135" t="str">
        <f t="shared" si="9"/>
        <v>WASEEM.TARIQ</v>
      </c>
      <c r="O358" s="135" t="s">
        <v>73</v>
      </c>
      <c r="P358" s="135" t="s">
        <v>561</v>
      </c>
      <c r="Q358" s="135" t="s">
        <v>141</v>
      </c>
      <c r="R358" s="135" t="s">
        <v>16</v>
      </c>
      <c r="S358" s="135" t="s">
        <v>16</v>
      </c>
    </row>
    <row r="359" spans="1:19" s="135" customFormat="1" hidden="1">
      <c r="A359" s="73">
        <v>362</v>
      </c>
      <c r="B359" s="72" t="s">
        <v>39</v>
      </c>
      <c r="C359" s="143" t="s">
        <v>11658</v>
      </c>
      <c r="D359" s="143" t="s">
        <v>11659</v>
      </c>
      <c r="E359" s="143" t="s">
        <v>11660</v>
      </c>
      <c r="F359" s="140"/>
      <c r="G359" s="143">
        <v>7500</v>
      </c>
      <c r="H359" s="73" t="s">
        <v>73</v>
      </c>
      <c r="I359" s="140" t="s">
        <v>168</v>
      </c>
      <c r="J359" s="135" t="s">
        <v>41</v>
      </c>
      <c r="K359" s="135">
        <v>7500</v>
      </c>
      <c r="L359" s="135">
        <v>7500</v>
      </c>
      <c r="M359" s="168">
        <v>46028</v>
      </c>
      <c r="N359" s="135" t="str">
        <f t="shared" si="9"/>
        <v>WASEEM.TARIQ</v>
      </c>
      <c r="O359" s="135" t="s">
        <v>73</v>
      </c>
      <c r="P359" s="135" t="s">
        <v>561</v>
      </c>
      <c r="Q359" s="135" t="s">
        <v>141</v>
      </c>
      <c r="R359" s="135" t="s">
        <v>16</v>
      </c>
      <c r="S359" s="135" t="s">
        <v>16</v>
      </c>
    </row>
    <row r="360" spans="1:19" s="135" customFormat="1" hidden="1">
      <c r="A360" s="72">
        <v>363</v>
      </c>
      <c r="B360" s="72" t="s">
        <v>39</v>
      </c>
      <c r="C360" s="143" t="s">
        <v>11661</v>
      </c>
      <c r="D360" s="143" t="s">
        <v>11662</v>
      </c>
      <c r="E360" s="143" t="s">
        <v>11663</v>
      </c>
      <c r="F360" s="140"/>
      <c r="G360" s="143">
        <v>7500</v>
      </c>
      <c r="H360" s="73" t="s">
        <v>73</v>
      </c>
      <c r="I360" s="140" t="s">
        <v>168</v>
      </c>
      <c r="J360" s="135" t="s">
        <v>41</v>
      </c>
      <c r="K360" s="135">
        <v>7500</v>
      </c>
      <c r="L360" s="135">
        <v>7500</v>
      </c>
      <c r="M360" s="168">
        <v>46028</v>
      </c>
      <c r="N360" s="135" t="str">
        <f t="shared" si="9"/>
        <v>WASEEM.TARIQ</v>
      </c>
      <c r="O360" s="135" t="s">
        <v>73</v>
      </c>
      <c r="P360" s="135" t="s">
        <v>561</v>
      </c>
      <c r="Q360" s="135" t="s">
        <v>141</v>
      </c>
      <c r="R360" s="135" t="s">
        <v>16</v>
      </c>
      <c r="S360" s="135" t="s">
        <v>16</v>
      </c>
    </row>
    <row r="361" spans="1:19" s="135" customFormat="1" hidden="1">
      <c r="A361" s="73">
        <v>364</v>
      </c>
      <c r="B361" s="72" t="s">
        <v>39</v>
      </c>
      <c r="C361" s="143" t="s">
        <v>11664</v>
      </c>
      <c r="D361" s="143" t="s">
        <v>11665</v>
      </c>
      <c r="E361" s="143" t="s">
        <v>11666</v>
      </c>
      <c r="F361" s="140"/>
      <c r="G361" s="143">
        <v>7500</v>
      </c>
      <c r="H361" s="73" t="s">
        <v>73</v>
      </c>
      <c r="I361" s="140" t="s">
        <v>168</v>
      </c>
      <c r="J361" s="135" t="s">
        <v>41</v>
      </c>
      <c r="K361" s="135">
        <v>7500</v>
      </c>
      <c r="L361" s="135">
        <v>7500</v>
      </c>
      <c r="M361" s="168">
        <v>46028</v>
      </c>
      <c r="N361" s="135" t="str">
        <f t="shared" si="9"/>
        <v>WASEEM.TARIQ</v>
      </c>
      <c r="O361" s="135" t="s">
        <v>73</v>
      </c>
      <c r="P361" s="135" t="s">
        <v>561</v>
      </c>
      <c r="Q361" s="135" t="s">
        <v>141</v>
      </c>
      <c r="R361" s="135" t="s">
        <v>16</v>
      </c>
      <c r="S361" s="135" t="s">
        <v>16</v>
      </c>
    </row>
    <row r="362" spans="1:19" s="135" customFormat="1" hidden="1">
      <c r="A362" s="72">
        <v>365</v>
      </c>
      <c r="B362" s="72" t="s">
        <v>39</v>
      </c>
      <c r="C362" s="143" t="s">
        <v>11667</v>
      </c>
      <c r="D362" s="143" t="s">
        <v>11668</v>
      </c>
      <c r="E362" s="143">
        <v>106600765</v>
      </c>
      <c r="F362" s="140"/>
      <c r="G362" s="143">
        <v>7500</v>
      </c>
      <c r="H362" s="73" t="s">
        <v>73</v>
      </c>
      <c r="I362" s="140" t="s">
        <v>168</v>
      </c>
      <c r="J362" s="135" t="s">
        <v>41</v>
      </c>
      <c r="K362" s="135">
        <v>7500</v>
      </c>
      <c r="L362" s="135">
        <v>7500</v>
      </c>
      <c r="M362" s="168">
        <v>46028</v>
      </c>
      <c r="N362" s="135" t="str">
        <f t="shared" si="9"/>
        <v>WASEEM.TARIQ</v>
      </c>
      <c r="O362" s="135" t="s">
        <v>73</v>
      </c>
      <c r="P362" s="135" t="s">
        <v>561</v>
      </c>
      <c r="Q362" s="135" t="s">
        <v>141</v>
      </c>
      <c r="R362" s="135" t="s">
        <v>16</v>
      </c>
      <c r="S362" s="135" t="s">
        <v>16</v>
      </c>
    </row>
    <row r="363" spans="1:19" s="135" customFormat="1" hidden="1">
      <c r="A363" s="73">
        <v>366</v>
      </c>
      <c r="B363" s="72" t="s">
        <v>39</v>
      </c>
      <c r="C363" s="143" t="s">
        <v>11669</v>
      </c>
      <c r="D363" s="143" t="s">
        <v>11670</v>
      </c>
      <c r="E363" s="143" t="s">
        <v>11671</v>
      </c>
      <c r="F363" s="140"/>
      <c r="G363" s="143">
        <v>7500</v>
      </c>
      <c r="H363" s="73" t="s">
        <v>73</v>
      </c>
      <c r="I363" s="140" t="s">
        <v>168</v>
      </c>
      <c r="J363" s="135" t="s">
        <v>41</v>
      </c>
      <c r="K363" s="135">
        <v>7500</v>
      </c>
      <c r="L363" s="135">
        <v>7500</v>
      </c>
      <c r="M363" s="168">
        <v>46028</v>
      </c>
      <c r="N363" s="135" t="str">
        <f t="shared" si="9"/>
        <v>WASEEM.TARIQ</v>
      </c>
      <c r="O363" s="135" t="s">
        <v>73</v>
      </c>
      <c r="P363" s="135" t="s">
        <v>561</v>
      </c>
      <c r="Q363" s="135" t="s">
        <v>141</v>
      </c>
      <c r="R363" s="135" t="s">
        <v>16</v>
      </c>
      <c r="S363" s="135" t="s">
        <v>16</v>
      </c>
    </row>
    <row r="364" spans="1:19" s="135" customFormat="1" hidden="1">
      <c r="A364" s="72">
        <v>367</v>
      </c>
      <c r="B364" s="72" t="s">
        <v>39</v>
      </c>
      <c r="C364" s="143" t="s">
        <v>11672</v>
      </c>
      <c r="D364" s="143" t="s">
        <v>11673</v>
      </c>
      <c r="E364" s="143" t="s">
        <v>11674</v>
      </c>
      <c r="F364" s="140"/>
      <c r="G364" s="140">
        <v>10000</v>
      </c>
      <c r="H364" s="73" t="s">
        <v>73</v>
      </c>
      <c r="I364" s="140" t="s">
        <v>168</v>
      </c>
      <c r="J364" s="135" t="s">
        <v>41</v>
      </c>
      <c r="K364" s="135">
        <v>10000</v>
      </c>
      <c r="L364" s="135">
        <v>10000</v>
      </c>
      <c r="M364" s="168">
        <v>46041</v>
      </c>
      <c r="N364" s="135" t="str">
        <f>+I364</f>
        <v>WASEEM.TARIQ</v>
      </c>
      <c r="O364" s="135" t="s">
        <v>73</v>
      </c>
      <c r="P364" s="135" t="s">
        <v>54</v>
      </c>
      <c r="Q364" s="135" t="s">
        <v>141</v>
      </c>
      <c r="R364" s="135" t="s">
        <v>16</v>
      </c>
      <c r="S364" s="135" t="s">
        <v>16</v>
      </c>
    </row>
    <row r="365" spans="1:19" s="135" customFormat="1" hidden="1">
      <c r="A365" s="73">
        <v>368</v>
      </c>
      <c r="B365" s="72" t="s">
        <v>39</v>
      </c>
      <c r="C365" s="143" t="s">
        <v>11675</v>
      </c>
      <c r="D365" s="143" t="s">
        <v>11676</v>
      </c>
      <c r="E365" s="144">
        <v>6047645</v>
      </c>
      <c r="F365" s="140"/>
      <c r="G365" s="143">
        <v>7520</v>
      </c>
      <c r="H365" s="73" t="s">
        <v>73</v>
      </c>
      <c r="I365" s="140" t="s">
        <v>168</v>
      </c>
      <c r="J365" s="135" t="s">
        <v>41</v>
      </c>
      <c r="K365" s="135">
        <v>7520</v>
      </c>
      <c r="L365" s="135">
        <v>7520</v>
      </c>
      <c r="M365" s="169">
        <v>46052</v>
      </c>
      <c r="N365" s="135" t="str">
        <f>+I365</f>
        <v>WASEEM.TARIQ</v>
      </c>
      <c r="O365" s="135" t="s">
        <v>73</v>
      </c>
      <c r="P365" s="135" t="s">
        <v>72</v>
      </c>
      <c r="Q365" s="135" t="s">
        <v>141</v>
      </c>
      <c r="R365" s="135" t="s">
        <v>16</v>
      </c>
      <c r="S365" s="135" t="s">
        <v>16</v>
      </c>
    </row>
    <row r="366" spans="1:19" s="135" customFormat="1" hidden="1">
      <c r="A366" s="72">
        <v>369</v>
      </c>
      <c r="B366" s="72" t="s">
        <v>39</v>
      </c>
      <c r="C366" s="143" t="s">
        <v>11677</v>
      </c>
      <c r="D366" s="144">
        <v>206338</v>
      </c>
      <c r="E366" s="144">
        <v>10106350</v>
      </c>
      <c r="F366" s="140"/>
      <c r="G366" s="143">
        <v>7520</v>
      </c>
      <c r="H366" s="73" t="s">
        <v>73</v>
      </c>
      <c r="I366" s="140" t="s">
        <v>168</v>
      </c>
      <c r="J366" s="135" t="s">
        <v>41</v>
      </c>
      <c r="K366" s="135">
        <v>7520</v>
      </c>
      <c r="L366" s="135">
        <v>7520</v>
      </c>
      <c r="M366" s="169">
        <v>46052</v>
      </c>
      <c r="N366" s="135" t="str">
        <f>+I366</f>
        <v>WASEEM.TARIQ</v>
      </c>
      <c r="O366" s="135" t="s">
        <v>73</v>
      </c>
      <c r="P366" s="135" t="s">
        <v>72</v>
      </c>
      <c r="Q366" s="135" t="s">
        <v>141</v>
      </c>
      <c r="R366" s="135" t="s">
        <v>16</v>
      </c>
      <c r="S366" s="135" t="s">
        <v>16</v>
      </c>
    </row>
    <row r="367" spans="1:19" s="135" customFormat="1" hidden="1">
      <c r="A367" s="73">
        <v>370</v>
      </c>
      <c r="B367" s="72" t="s">
        <v>39</v>
      </c>
      <c r="C367" s="143" t="s">
        <v>11678</v>
      </c>
      <c r="D367" s="144">
        <v>207462</v>
      </c>
      <c r="E367" s="144">
        <v>10107466</v>
      </c>
      <c r="F367" s="140"/>
      <c r="G367" s="143">
        <v>7520</v>
      </c>
      <c r="H367" s="73" t="s">
        <v>73</v>
      </c>
      <c r="I367" s="140" t="s">
        <v>168</v>
      </c>
      <c r="J367" s="135" t="s">
        <v>41</v>
      </c>
      <c r="K367" s="135">
        <v>7520</v>
      </c>
      <c r="L367" s="135">
        <v>7520</v>
      </c>
      <c r="M367" s="169">
        <v>46052</v>
      </c>
      <c r="N367" s="135" t="str">
        <f t="shared" ref="N367:N368" si="10">+I367</f>
        <v>WASEEM.TARIQ</v>
      </c>
      <c r="O367" s="135" t="s">
        <v>73</v>
      </c>
      <c r="P367" s="135" t="s">
        <v>72</v>
      </c>
      <c r="Q367" s="135" t="s">
        <v>141</v>
      </c>
      <c r="R367" s="135" t="s">
        <v>16</v>
      </c>
      <c r="S367" s="135" t="s">
        <v>16</v>
      </c>
    </row>
    <row r="368" spans="1:19" s="135" customFormat="1" hidden="1">
      <c r="A368" s="72">
        <v>371</v>
      </c>
      <c r="B368" s="72" t="s">
        <v>39</v>
      </c>
      <c r="C368" s="143" t="s">
        <v>11679</v>
      </c>
      <c r="D368" s="144">
        <v>206060</v>
      </c>
      <c r="E368" s="144">
        <v>10106064</v>
      </c>
      <c r="F368" s="140"/>
      <c r="G368" s="143">
        <v>7520</v>
      </c>
      <c r="H368" s="73" t="s">
        <v>73</v>
      </c>
      <c r="I368" s="140" t="s">
        <v>168</v>
      </c>
      <c r="J368" s="135" t="s">
        <v>41</v>
      </c>
      <c r="K368" s="135">
        <v>7520</v>
      </c>
      <c r="L368" s="135">
        <v>7520</v>
      </c>
      <c r="M368" s="169">
        <v>46052</v>
      </c>
      <c r="N368" s="135" t="str">
        <f t="shared" si="10"/>
        <v>WASEEM.TARIQ</v>
      </c>
      <c r="O368" s="135" t="s">
        <v>73</v>
      </c>
      <c r="P368" s="135" t="s">
        <v>72</v>
      </c>
      <c r="Q368" s="135" t="s">
        <v>141</v>
      </c>
      <c r="R368" s="135" t="s">
        <v>16</v>
      </c>
      <c r="S368" s="135" t="s">
        <v>16</v>
      </c>
    </row>
    <row r="369" spans="1:20" s="135" customFormat="1" hidden="1">
      <c r="A369" s="73">
        <v>372</v>
      </c>
      <c r="B369" s="72" t="s">
        <v>39</v>
      </c>
      <c r="C369" s="73" t="s">
        <v>11680</v>
      </c>
      <c r="D369" s="74">
        <v>131249</v>
      </c>
      <c r="E369" s="74">
        <v>10031256</v>
      </c>
      <c r="F369" s="73" t="s">
        <v>11681</v>
      </c>
      <c r="G369" s="74">
        <v>12000</v>
      </c>
      <c r="H369" s="73" t="s">
        <v>66</v>
      </c>
      <c r="I369" s="73" t="s">
        <v>6</v>
      </c>
      <c r="J369" s="135" t="s">
        <v>41</v>
      </c>
      <c r="K369" s="135">
        <v>12000</v>
      </c>
      <c r="L369" s="135">
        <f>VLOOKUP(E369,[2]Sheet1!$E$2:$N$5262,3,0)</f>
        <v>12000</v>
      </c>
      <c r="M369" s="168">
        <f>VLOOKUP(E369,[2]Sheet1!$E$2:$N$5262,4,0)</f>
        <v>46052</v>
      </c>
      <c r="N369" s="135" t="str">
        <f>VLOOKUP(E369,[2]Sheet1!$E$2:$N$5262,5,0)</f>
        <v>YOUSUF.KHAN</v>
      </c>
      <c r="O369" s="135" t="str">
        <f>VLOOKUP(E369,[2]Sheet1!$E$2:$N$5262,6,0)</f>
        <v>Accepted</v>
      </c>
      <c r="P369" s="135" t="str">
        <f>VLOOKUP(E369,[2]Sheet1!$E$2:$N$5262,7,0)</f>
        <v>Online Transfer</v>
      </c>
      <c r="Q369" s="135" t="str">
        <f>VLOOKUP(E369,[2]Sheet1!$E$2:$N$5262,8,0)</f>
        <v>Renewal</v>
      </c>
      <c r="R369" s="135" t="s">
        <v>16</v>
      </c>
      <c r="S369" s="135" t="str">
        <f>VLOOKUP(E369,[2]Sheet1!$E$2:$N$5262,10,0)</f>
        <v>-</v>
      </c>
      <c r="T369" s="167">
        <f t="shared" ref="T369:T432" si="11">+G369-L369</f>
        <v>0</v>
      </c>
    </row>
    <row r="370" spans="1:20" s="135" customFormat="1" hidden="1">
      <c r="A370" s="72">
        <v>373</v>
      </c>
      <c r="B370" s="72" t="s">
        <v>39</v>
      </c>
      <c r="C370" s="73" t="s">
        <v>11682</v>
      </c>
      <c r="D370" s="73" t="s">
        <v>11683</v>
      </c>
      <c r="E370" s="73" t="s">
        <v>11684</v>
      </c>
      <c r="F370" s="73" t="s">
        <v>11685</v>
      </c>
      <c r="G370" s="74">
        <v>12000</v>
      </c>
      <c r="H370" s="73" t="s">
        <v>66</v>
      </c>
      <c r="I370" s="73" t="s">
        <v>6</v>
      </c>
      <c r="J370" s="135" t="s">
        <v>41</v>
      </c>
      <c r="K370" s="135">
        <v>12000</v>
      </c>
      <c r="L370" s="135">
        <f>VLOOKUP(E370,[2]Sheet1!$E$2:$N$5262,3,0)</f>
        <v>12000</v>
      </c>
      <c r="M370" s="168">
        <f>VLOOKUP(E370,[2]Sheet1!$E$2:$N$5262,4,0)</f>
        <v>46051</v>
      </c>
      <c r="N370" s="135" t="str">
        <f>VLOOKUP(E370,[2]Sheet1!$E$2:$N$5262,5,0)</f>
        <v>YOUSUF.KHAN</v>
      </c>
      <c r="O370" s="135" t="str">
        <f>VLOOKUP(E370,[2]Sheet1!$E$2:$N$5262,6,0)</f>
        <v>Accepted</v>
      </c>
      <c r="P370" s="135" t="str">
        <f>VLOOKUP(E370,[2]Sheet1!$E$2:$N$5262,7,0)</f>
        <v>Online Transfer</v>
      </c>
      <c r="Q370" s="135" t="str">
        <f>VLOOKUP(E370,[2]Sheet1!$E$2:$N$5262,8,0)</f>
        <v>Renewal</v>
      </c>
      <c r="R370" s="135" t="s">
        <v>16</v>
      </c>
      <c r="S370" s="135" t="str">
        <f>VLOOKUP(E370,[2]Sheet1!$E$2:$N$5262,10,0)</f>
        <v>-</v>
      </c>
      <c r="T370" s="167">
        <f t="shared" si="11"/>
        <v>0</v>
      </c>
    </row>
    <row r="371" spans="1:20" s="135" customFormat="1" hidden="1">
      <c r="A371" s="73">
        <v>374</v>
      </c>
      <c r="B371" s="72" t="s">
        <v>39</v>
      </c>
      <c r="C371" s="73" t="s">
        <v>11686</v>
      </c>
      <c r="D371" s="73" t="s">
        <v>11687</v>
      </c>
      <c r="E371" s="73" t="s">
        <v>11688</v>
      </c>
      <c r="F371" s="73" t="s">
        <v>11689</v>
      </c>
      <c r="G371" s="74">
        <v>15000</v>
      </c>
      <c r="H371" s="73" t="s">
        <v>66</v>
      </c>
      <c r="I371" s="73" t="s">
        <v>6</v>
      </c>
      <c r="J371" s="135" t="s">
        <v>41</v>
      </c>
      <c r="K371" s="135">
        <v>15000</v>
      </c>
      <c r="L371" s="135">
        <f>VLOOKUP(E371,[2]Sheet1!$E$2:$N$5262,3,0)</f>
        <v>15000</v>
      </c>
      <c r="M371" s="168">
        <f>VLOOKUP(E371,[2]Sheet1!$E$2:$N$5262,4,0)</f>
        <v>46052</v>
      </c>
      <c r="N371" s="135" t="str">
        <f>VLOOKUP(E371,[2]Sheet1!$E$2:$N$5262,5,0)</f>
        <v>YOUSUF.KHAN</v>
      </c>
      <c r="O371" s="135" t="str">
        <f>VLOOKUP(E371,[2]Sheet1!$E$2:$N$5262,6,0)</f>
        <v>Accepted</v>
      </c>
      <c r="P371" s="135" t="str">
        <f>VLOOKUP(E371,[2]Sheet1!$E$2:$N$5262,7,0)</f>
        <v>Online Transfer</v>
      </c>
      <c r="Q371" s="135" t="str">
        <f>VLOOKUP(E371,[2]Sheet1!$E$2:$N$5262,8,0)</f>
        <v>Renewal</v>
      </c>
      <c r="R371" s="135" t="s">
        <v>16</v>
      </c>
      <c r="S371" s="135" t="str">
        <f>VLOOKUP(E371,[2]Sheet1!$E$2:$N$5262,10,0)</f>
        <v>-</v>
      </c>
      <c r="T371" s="167">
        <f t="shared" si="11"/>
        <v>0</v>
      </c>
    </row>
    <row r="372" spans="1:20" s="135" customFormat="1" hidden="1">
      <c r="A372" s="72">
        <v>375</v>
      </c>
      <c r="B372" s="72" t="s">
        <v>39</v>
      </c>
      <c r="C372" s="73" t="s">
        <v>11690</v>
      </c>
      <c r="D372" s="73" t="s">
        <v>11691</v>
      </c>
      <c r="E372" s="74">
        <v>7034233</v>
      </c>
      <c r="F372" s="73" t="s">
        <v>11692</v>
      </c>
      <c r="G372" s="74">
        <v>13000</v>
      </c>
      <c r="H372" s="73" t="s">
        <v>66</v>
      </c>
      <c r="I372" s="73" t="s">
        <v>6</v>
      </c>
      <c r="J372" s="135" t="s">
        <v>41</v>
      </c>
      <c r="K372" s="135">
        <v>13000</v>
      </c>
      <c r="L372" s="135">
        <f>VLOOKUP(E372,[2]Sheet1!$E$2:$N$5262,3,0)</f>
        <v>13000</v>
      </c>
      <c r="M372" s="168">
        <f>VLOOKUP(E372,[2]Sheet1!$E$2:$N$5262,4,0)</f>
        <v>46050</v>
      </c>
      <c r="N372" s="135" t="str">
        <f>VLOOKUP(E372,[2]Sheet1!$E$2:$N$5262,5,0)</f>
        <v>YOUSUF.KHAN</v>
      </c>
      <c r="O372" s="135" t="str">
        <f>VLOOKUP(E372,[2]Sheet1!$E$2:$N$5262,6,0)</f>
        <v>Accepted</v>
      </c>
      <c r="P372" s="135" t="str">
        <f>VLOOKUP(E372,[2]Sheet1!$E$2:$N$5262,7,0)</f>
        <v>Online Transfer</v>
      </c>
      <c r="Q372" s="135" t="str">
        <f>VLOOKUP(E372,[2]Sheet1!$E$2:$N$5262,8,0)</f>
        <v>Renewal</v>
      </c>
      <c r="R372" s="135" t="s">
        <v>16</v>
      </c>
      <c r="S372" s="135" t="str">
        <f>VLOOKUP(E372,[2]Sheet1!$E$2:$N$5262,10,0)</f>
        <v>-</v>
      </c>
      <c r="T372" s="167">
        <f t="shared" si="11"/>
        <v>0</v>
      </c>
    </row>
    <row r="373" spans="1:20" s="135" customFormat="1" hidden="1">
      <c r="A373" s="73">
        <v>376</v>
      </c>
      <c r="B373" s="72" t="s">
        <v>39</v>
      </c>
      <c r="C373" s="73" t="s">
        <v>11693</v>
      </c>
      <c r="D373" s="74">
        <v>90006337</v>
      </c>
      <c r="E373" s="74">
        <v>502611</v>
      </c>
      <c r="F373" s="73" t="s">
        <v>11694</v>
      </c>
      <c r="G373" s="74">
        <v>15000</v>
      </c>
      <c r="H373" s="73" t="s">
        <v>66</v>
      </c>
      <c r="I373" s="73" t="s">
        <v>6</v>
      </c>
      <c r="J373" s="135" t="s">
        <v>41</v>
      </c>
      <c r="K373" s="135">
        <v>15000</v>
      </c>
      <c r="L373" s="135">
        <f>VLOOKUP(E373,[2]Sheet1!$E$2:$N$5262,3,0)</f>
        <v>15000</v>
      </c>
      <c r="M373" s="168">
        <f>VLOOKUP(E373,[2]Sheet1!$E$2:$N$5262,4,0)</f>
        <v>46049</v>
      </c>
      <c r="N373" s="135" t="str">
        <f>VLOOKUP(E373,[2]Sheet1!$E$2:$N$5262,5,0)</f>
        <v>YOUSUF.KHAN</v>
      </c>
      <c r="O373" s="135" t="str">
        <f>VLOOKUP(E373,[2]Sheet1!$E$2:$N$5262,6,0)</f>
        <v>Accepted</v>
      </c>
      <c r="P373" s="135" t="str">
        <f>VLOOKUP(E373,[2]Sheet1!$E$2:$N$5262,7,0)</f>
        <v>Online Transfer</v>
      </c>
      <c r="Q373" s="135" t="str">
        <f>VLOOKUP(E373,[2]Sheet1!$E$2:$N$5262,8,0)</f>
        <v>Renewal</v>
      </c>
      <c r="R373" s="135" t="s">
        <v>16</v>
      </c>
      <c r="S373" s="135" t="str">
        <f>VLOOKUP(E373,[2]Sheet1!$E$2:$N$5262,10,0)</f>
        <v>-</v>
      </c>
      <c r="T373" s="167">
        <f t="shared" si="11"/>
        <v>0</v>
      </c>
    </row>
    <row r="374" spans="1:20" s="135" customFormat="1" hidden="1">
      <c r="A374" s="72">
        <v>377</v>
      </c>
      <c r="B374" s="72" t="s">
        <v>39</v>
      </c>
      <c r="C374" s="73" t="s">
        <v>11695</v>
      </c>
      <c r="D374" s="73" t="s">
        <v>11696</v>
      </c>
      <c r="E374" s="73" t="s">
        <v>11697</v>
      </c>
      <c r="F374" s="73" t="s">
        <v>11698</v>
      </c>
      <c r="G374" s="74">
        <v>10000</v>
      </c>
      <c r="H374" s="73" t="s">
        <v>66</v>
      </c>
      <c r="I374" s="73" t="s">
        <v>6</v>
      </c>
      <c r="J374" s="135" t="s">
        <v>41</v>
      </c>
      <c r="K374" s="135">
        <v>10000</v>
      </c>
      <c r="L374" s="135">
        <f>VLOOKUP(E374,[2]Sheet1!$E$2:$N$5262,3,0)</f>
        <v>10000</v>
      </c>
      <c r="M374" s="168">
        <f>VLOOKUP(E374,[2]Sheet1!$E$2:$N$5262,4,0)</f>
        <v>46050</v>
      </c>
      <c r="N374" s="135" t="str">
        <f>VLOOKUP(E374,[2]Sheet1!$E$2:$N$5262,5,0)</f>
        <v>YOUSUF.KHAN</v>
      </c>
      <c r="O374" s="135" t="str">
        <f>VLOOKUP(E374,[2]Sheet1!$E$2:$N$5262,6,0)</f>
        <v>Accepted</v>
      </c>
      <c r="P374" s="135" t="str">
        <f>VLOOKUP(E374,[2]Sheet1!$E$2:$N$5262,7,0)</f>
        <v>Online Transfer</v>
      </c>
      <c r="Q374" s="135" t="str">
        <f>VLOOKUP(E374,[2]Sheet1!$E$2:$N$5262,8,0)</f>
        <v>Renewal</v>
      </c>
      <c r="R374" s="135" t="s">
        <v>16</v>
      </c>
      <c r="S374" s="135" t="str">
        <f>VLOOKUP(E374,[2]Sheet1!$E$2:$N$5262,10,0)</f>
        <v>-</v>
      </c>
      <c r="T374" s="167">
        <f t="shared" si="11"/>
        <v>0</v>
      </c>
    </row>
    <row r="375" spans="1:20" s="135" customFormat="1" hidden="1">
      <c r="A375" s="73">
        <v>378</v>
      </c>
      <c r="B375" s="72" t="s">
        <v>39</v>
      </c>
      <c r="C375" s="73" t="s">
        <v>11699</v>
      </c>
      <c r="D375" s="73" t="s">
        <v>11700</v>
      </c>
      <c r="E375" s="73" t="s">
        <v>11701</v>
      </c>
      <c r="F375" s="73" t="s">
        <v>11702</v>
      </c>
      <c r="G375" s="74">
        <v>13000</v>
      </c>
      <c r="H375" s="73" t="s">
        <v>66</v>
      </c>
      <c r="I375" s="73" t="s">
        <v>6</v>
      </c>
      <c r="J375" s="135" t="s">
        <v>41</v>
      </c>
      <c r="K375" s="135">
        <v>13000</v>
      </c>
      <c r="L375" s="135">
        <f>VLOOKUP(E375,[2]Sheet1!$E$2:$N$5262,3,0)</f>
        <v>13000</v>
      </c>
      <c r="M375" s="168">
        <f>VLOOKUP(E375,[2]Sheet1!$E$2:$N$5262,4,0)</f>
        <v>46049</v>
      </c>
      <c r="N375" s="135" t="str">
        <f>VLOOKUP(E375,[2]Sheet1!$E$2:$N$5262,5,0)</f>
        <v>YOUSUF.KHAN</v>
      </c>
      <c r="O375" s="135" t="str">
        <f>VLOOKUP(E375,[2]Sheet1!$E$2:$N$5262,6,0)</f>
        <v>Accepted</v>
      </c>
      <c r="P375" s="135" t="str">
        <f>VLOOKUP(E375,[2]Sheet1!$E$2:$N$5262,7,0)</f>
        <v>Online Transfer</v>
      </c>
      <c r="Q375" s="135" t="str">
        <f>VLOOKUP(E375,[2]Sheet1!$E$2:$N$5262,8,0)</f>
        <v>Renewal</v>
      </c>
      <c r="R375" s="135" t="s">
        <v>16</v>
      </c>
      <c r="S375" s="135" t="str">
        <f>VLOOKUP(E375,[2]Sheet1!$E$2:$N$5262,10,0)</f>
        <v>-</v>
      </c>
      <c r="T375" s="167">
        <f t="shared" si="11"/>
        <v>0</v>
      </c>
    </row>
    <row r="376" spans="1:20" s="135" customFormat="1" hidden="1">
      <c r="A376" s="72">
        <v>379</v>
      </c>
      <c r="B376" s="72" t="s">
        <v>39</v>
      </c>
      <c r="C376" s="73" t="s">
        <v>11703</v>
      </c>
      <c r="D376" s="73" t="s">
        <v>11704</v>
      </c>
      <c r="E376" s="73" t="s">
        <v>11705</v>
      </c>
      <c r="F376" s="73" t="s">
        <v>11706</v>
      </c>
      <c r="G376" s="74">
        <v>15000</v>
      </c>
      <c r="H376" s="73" t="s">
        <v>66</v>
      </c>
      <c r="I376" s="73" t="s">
        <v>6</v>
      </c>
      <c r="J376" s="135" t="s">
        <v>41</v>
      </c>
      <c r="K376" s="135">
        <v>15000</v>
      </c>
      <c r="L376" s="135">
        <f>VLOOKUP(E376,[2]Sheet1!$E$2:$N$5262,3,0)</f>
        <v>15000</v>
      </c>
      <c r="M376" s="168">
        <f>VLOOKUP(E376,[2]Sheet1!$E$2:$N$5262,4,0)</f>
        <v>46051</v>
      </c>
      <c r="N376" s="135" t="str">
        <f>VLOOKUP(E376,[2]Sheet1!$E$2:$N$5262,5,0)</f>
        <v>YOUSUF.KHAN</v>
      </c>
      <c r="O376" s="135" t="str">
        <f>VLOOKUP(E376,[2]Sheet1!$E$2:$N$5262,6,0)</f>
        <v>Accepted</v>
      </c>
      <c r="P376" s="135" t="str">
        <f>VLOOKUP(E376,[2]Sheet1!$E$2:$N$5262,7,0)</f>
        <v>Online Transfer</v>
      </c>
      <c r="Q376" s="135" t="str">
        <f>VLOOKUP(E376,[2]Sheet1!$E$2:$N$5262,8,0)</f>
        <v>Renewal</v>
      </c>
      <c r="R376" s="135" t="s">
        <v>16</v>
      </c>
      <c r="S376" s="135" t="str">
        <f>VLOOKUP(E376,[2]Sheet1!$E$2:$N$5262,10,0)</f>
        <v>-</v>
      </c>
      <c r="T376" s="167">
        <f t="shared" si="11"/>
        <v>0</v>
      </c>
    </row>
    <row r="377" spans="1:20" s="135" customFormat="1">
      <c r="A377" s="73">
        <v>380</v>
      </c>
      <c r="B377" s="72" t="s">
        <v>39</v>
      </c>
      <c r="C377" s="73" t="s">
        <v>11707</v>
      </c>
      <c r="D377" s="73" t="s">
        <v>11708</v>
      </c>
      <c r="E377" s="73" t="s">
        <v>11709</v>
      </c>
      <c r="F377" s="73" t="s">
        <v>10651</v>
      </c>
      <c r="G377" s="74">
        <v>18000</v>
      </c>
      <c r="H377" s="73" t="s">
        <v>66</v>
      </c>
      <c r="I377" s="73" t="s">
        <v>6</v>
      </c>
      <c r="J377" s="135" t="s">
        <v>41</v>
      </c>
      <c r="K377" s="135">
        <v>18000</v>
      </c>
      <c r="L377" s="135">
        <f>VLOOKUP(E377,[2]Sheet1!$E$2:$N$5262,3,0)</f>
        <v>18000</v>
      </c>
      <c r="M377" s="168">
        <f>VLOOKUP(E377,[2]Sheet1!$E$2:$N$5262,4,0)</f>
        <v>46052</v>
      </c>
      <c r="N377" s="135" t="str">
        <f>VLOOKUP(E377,[2]Sheet1!$E$2:$N$5262,5,0)</f>
        <v>YOUSUF.KHAN</v>
      </c>
      <c r="O377" s="135" t="str">
        <f>VLOOKUP(E377,[2]Sheet1!$E$2:$N$5262,6,0)</f>
        <v>Accepted</v>
      </c>
      <c r="P377" s="135" t="str">
        <f>VLOOKUP(E377,[2]Sheet1!$E$2:$N$5262,7,0)</f>
        <v>Online Transfer</v>
      </c>
      <c r="Q377" s="135" t="str">
        <f>VLOOKUP(E377,[2]Sheet1!$E$2:$N$5262,8,0)</f>
        <v>Conversion</v>
      </c>
      <c r="R377" s="135" t="s">
        <v>16</v>
      </c>
      <c r="S377" s="135" t="str">
        <f>VLOOKUP(E377,[2]Sheet1!$E$2:$N$5262,10,0)</f>
        <v>-</v>
      </c>
      <c r="T377" s="167">
        <f t="shared" si="11"/>
        <v>0</v>
      </c>
    </row>
    <row r="378" spans="1:20" s="135" customFormat="1" hidden="1">
      <c r="A378" s="72">
        <v>381</v>
      </c>
      <c r="B378" s="72" t="s">
        <v>39</v>
      </c>
      <c r="C378" s="73" t="s">
        <v>11710</v>
      </c>
      <c r="D378" s="73" t="s">
        <v>11711</v>
      </c>
      <c r="E378" s="74">
        <v>9400243</v>
      </c>
      <c r="F378" s="73" t="s">
        <v>11712</v>
      </c>
      <c r="G378" s="74">
        <v>12000</v>
      </c>
      <c r="H378" s="73" t="s">
        <v>66</v>
      </c>
      <c r="I378" s="73" t="s">
        <v>6</v>
      </c>
      <c r="J378" s="135" t="s">
        <v>41</v>
      </c>
      <c r="K378" s="135">
        <v>12000</v>
      </c>
      <c r="L378" s="135">
        <f>VLOOKUP(E378,[2]Sheet1!$E$2:$N$5262,3,0)</f>
        <v>12000</v>
      </c>
      <c r="M378" s="168">
        <f>VLOOKUP(E378,[2]Sheet1!$E$2:$N$5262,4,0)</f>
        <v>46051</v>
      </c>
      <c r="N378" s="135" t="str">
        <f>VLOOKUP(E378,[2]Sheet1!$E$2:$N$5262,5,0)</f>
        <v>YOUSUF.KHAN</v>
      </c>
      <c r="O378" s="135" t="str">
        <f>VLOOKUP(E378,[2]Sheet1!$E$2:$N$5262,6,0)</f>
        <v>Accepted</v>
      </c>
      <c r="P378" s="135" t="str">
        <f>VLOOKUP(E378,[2]Sheet1!$E$2:$N$5262,7,0)</f>
        <v>Online Transfer</v>
      </c>
      <c r="Q378" s="135" t="str">
        <f>VLOOKUP(E378,[2]Sheet1!$E$2:$N$5262,8,0)</f>
        <v>Renewal</v>
      </c>
      <c r="R378" s="135" t="s">
        <v>16</v>
      </c>
      <c r="S378" s="135" t="str">
        <f>VLOOKUP(E378,[2]Sheet1!$E$2:$N$5262,10,0)</f>
        <v>-</v>
      </c>
      <c r="T378" s="167">
        <f t="shared" si="11"/>
        <v>0</v>
      </c>
    </row>
    <row r="379" spans="1:20" s="135" customFormat="1" hidden="1">
      <c r="A379" s="73">
        <v>382</v>
      </c>
      <c r="B379" s="72" t="s">
        <v>39</v>
      </c>
      <c r="C379" s="73" t="s">
        <v>11713</v>
      </c>
      <c r="D379" s="73" t="s">
        <v>11714</v>
      </c>
      <c r="E379" s="73" t="s">
        <v>11715</v>
      </c>
      <c r="F379" s="73" t="s">
        <v>11716</v>
      </c>
      <c r="G379" s="74">
        <v>15000</v>
      </c>
      <c r="H379" s="73" t="s">
        <v>66</v>
      </c>
      <c r="I379" s="73" t="s">
        <v>6</v>
      </c>
      <c r="J379" s="135" t="s">
        <v>41</v>
      </c>
      <c r="K379" s="135">
        <v>15000</v>
      </c>
      <c r="L379" s="135">
        <f>VLOOKUP(E379,[2]Sheet1!$E$2:$N$5262,3,0)</f>
        <v>15000</v>
      </c>
      <c r="M379" s="168">
        <f>VLOOKUP(E379,[2]Sheet1!$E$2:$N$5262,4,0)</f>
        <v>46049</v>
      </c>
      <c r="N379" s="135" t="str">
        <f>VLOOKUP(E379,[2]Sheet1!$E$2:$N$5262,5,0)</f>
        <v>YOUSUF.KHAN</v>
      </c>
      <c r="O379" s="135" t="str">
        <f>VLOOKUP(E379,[2]Sheet1!$E$2:$N$5262,6,0)</f>
        <v>Accepted</v>
      </c>
      <c r="P379" s="135" t="str">
        <f>VLOOKUP(E379,[2]Sheet1!$E$2:$N$5262,7,0)</f>
        <v>Online Transfer</v>
      </c>
      <c r="Q379" s="135" t="str">
        <f>VLOOKUP(E379,[2]Sheet1!$E$2:$N$5262,8,0)</f>
        <v>Renewal</v>
      </c>
      <c r="R379" s="135" t="s">
        <v>16</v>
      </c>
      <c r="S379" s="135" t="str">
        <f>VLOOKUP(E379,[2]Sheet1!$E$2:$N$5262,10,0)</f>
        <v>-</v>
      </c>
      <c r="T379" s="167">
        <f t="shared" si="11"/>
        <v>0</v>
      </c>
    </row>
    <row r="380" spans="1:20" s="135" customFormat="1" hidden="1">
      <c r="A380" s="72">
        <v>383</v>
      </c>
      <c r="B380" s="72" t="s">
        <v>39</v>
      </c>
      <c r="C380" s="73" t="s">
        <v>11717</v>
      </c>
      <c r="D380" s="73" t="s">
        <v>11718</v>
      </c>
      <c r="E380" s="74">
        <v>1189896</v>
      </c>
      <c r="F380" s="73" t="s">
        <v>11719</v>
      </c>
      <c r="G380" s="74">
        <v>15000</v>
      </c>
      <c r="H380" s="73" t="s">
        <v>66</v>
      </c>
      <c r="I380" s="73" t="s">
        <v>6</v>
      </c>
      <c r="J380" s="135" t="s">
        <v>41</v>
      </c>
      <c r="K380" s="135">
        <v>15000</v>
      </c>
      <c r="L380" s="135">
        <f>VLOOKUP(E380,[2]Sheet1!$E$2:$N$5262,3,0)</f>
        <v>15000</v>
      </c>
      <c r="M380" s="168">
        <f>VLOOKUP(E380,[2]Sheet1!$E$2:$N$5262,4,0)</f>
        <v>46049</v>
      </c>
      <c r="N380" s="135" t="str">
        <f>VLOOKUP(E380,[2]Sheet1!$E$2:$N$5262,5,0)</f>
        <v>YOUSUF.KHAN</v>
      </c>
      <c r="O380" s="135" t="str">
        <f>VLOOKUP(E380,[2]Sheet1!$E$2:$N$5262,6,0)</f>
        <v>Accepted</v>
      </c>
      <c r="P380" s="135" t="str">
        <f>VLOOKUP(E380,[2]Sheet1!$E$2:$N$5262,7,0)</f>
        <v>Online Transfer</v>
      </c>
      <c r="Q380" s="135" t="str">
        <f>VLOOKUP(E380,[2]Sheet1!$E$2:$N$5262,8,0)</f>
        <v>Renewal</v>
      </c>
      <c r="R380" s="135" t="s">
        <v>16</v>
      </c>
      <c r="S380" s="135" t="str">
        <f>VLOOKUP(E380,[2]Sheet1!$E$2:$N$5262,10,0)</f>
        <v>-</v>
      </c>
      <c r="T380" s="167">
        <f t="shared" si="11"/>
        <v>0</v>
      </c>
    </row>
    <row r="381" spans="1:20" s="135" customFormat="1" hidden="1">
      <c r="A381" s="73">
        <v>384</v>
      </c>
      <c r="B381" s="72" t="s">
        <v>39</v>
      </c>
      <c r="C381" s="73" t="s">
        <v>11720</v>
      </c>
      <c r="D381" s="73" t="s">
        <v>11721</v>
      </c>
      <c r="E381" s="73" t="s">
        <v>11722</v>
      </c>
      <c r="F381" s="73" t="s">
        <v>11723</v>
      </c>
      <c r="G381" s="74">
        <v>15000</v>
      </c>
      <c r="H381" s="73" t="s">
        <v>66</v>
      </c>
      <c r="I381" s="73" t="s">
        <v>6</v>
      </c>
      <c r="J381" s="135" t="s">
        <v>41</v>
      </c>
      <c r="K381" s="135">
        <v>15000</v>
      </c>
      <c r="L381" s="135">
        <f>VLOOKUP(E381,[2]Sheet1!$E$2:$N$5262,3,0)</f>
        <v>15000</v>
      </c>
      <c r="M381" s="168">
        <f>VLOOKUP(E381,[2]Sheet1!$E$2:$N$5262,4,0)</f>
        <v>46049</v>
      </c>
      <c r="N381" s="135" t="str">
        <f>VLOOKUP(E381,[2]Sheet1!$E$2:$N$5262,5,0)</f>
        <v>YOUSUF.KHAN</v>
      </c>
      <c r="O381" s="135" t="str">
        <f>VLOOKUP(E381,[2]Sheet1!$E$2:$N$5262,6,0)</f>
        <v>Accepted</v>
      </c>
      <c r="P381" s="135" t="str">
        <f>VLOOKUP(E381,[2]Sheet1!$E$2:$N$5262,7,0)</f>
        <v>Cash Deposit</v>
      </c>
      <c r="Q381" s="135" t="str">
        <f>VLOOKUP(E381,[2]Sheet1!$E$2:$N$5262,8,0)</f>
        <v>Renewal</v>
      </c>
      <c r="R381" s="135" t="s">
        <v>16</v>
      </c>
      <c r="S381" s="135" t="str">
        <f>VLOOKUP(E381,[2]Sheet1!$E$2:$N$5262,10,0)</f>
        <v>-</v>
      </c>
      <c r="T381" s="167">
        <f t="shared" si="11"/>
        <v>0</v>
      </c>
    </row>
    <row r="382" spans="1:20" s="135" customFormat="1">
      <c r="A382" s="72">
        <v>385</v>
      </c>
      <c r="B382" s="72" t="s">
        <v>39</v>
      </c>
      <c r="C382" s="73" t="s">
        <v>11724</v>
      </c>
      <c r="D382" s="73" t="s">
        <v>11725</v>
      </c>
      <c r="E382" s="73" t="s">
        <v>11724</v>
      </c>
      <c r="F382" s="73" t="s">
        <v>10684</v>
      </c>
      <c r="G382" s="74">
        <v>15000</v>
      </c>
      <c r="H382" s="73" t="s">
        <v>66</v>
      </c>
      <c r="I382" s="73" t="s">
        <v>6</v>
      </c>
      <c r="J382" s="135" t="s">
        <v>41</v>
      </c>
      <c r="K382" s="135">
        <v>15000</v>
      </c>
      <c r="L382" s="135">
        <f>VLOOKUP(E382,[2]Sheet1!$E$2:$N$5262,3,0)</f>
        <v>15000</v>
      </c>
      <c r="M382" s="168">
        <f>VLOOKUP(E382,[2]Sheet1!$E$2:$N$5262,4,0)</f>
        <v>46050</v>
      </c>
      <c r="N382" s="135" t="str">
        <f>VLOOKUP(E382,[2]Sheet1!$E$2:$N$5262,5,0)</f>
        <v>YOUSUF.KHAN</v>
      </c>
      <c r="O382" s="135" t="str">
        <f>VLOOKUP(E382,[2]Sheet1!$E$2:$N$5262,6,0)</f>
        <v>Accepted</v>
      </c>
      <c r="P382" s="135" t="str">
        <f>VLOOKUP(E382,[2]Sheet1!$E$2:$N$5262,7,0)</f>
        <v>Online Transfer</v>
      </c>
      <c r="Q382" s="135" t="str">
        <f>VLOOKUP(E382,[2]Sheet1!$E$2:$N$5262,8,0)</f>
        <v>Conversion</v>
      </c>
      <c r="R382" s="135" t="s">
        <v>16</v>
      </c>
      <c r="S382" s="135" t="str">
        <f>VLOOKUP(E382,[2]Sheet1!$E$2:$N$5262,10,0)</f>
        <v>-</v>
      </c>
      <c r="T382" s="167">
        <f t="shared" si="11"/>
        <v>0</v>
      </c>
    </row>
    <row r="383" spans="1:20" s="135" customFormat="1">
      <c r="A383" s="73">
        <v>386</v>
      </c>
      <c r="B383" s="72" t="s">
        <v>39</v>
      </c>
      <c r="C383" s="73" t="s">
        <v>11726</v>
      </c>
      <c r="D383" s="73" t="s">
        <v>11727</v>
      </c>
      <c r="E383" s="73" t="s">
        <v>11728</v>
      </c>
      <c r="F383" s="73" t="s">
        <v>10684</v>
      </c>
      <c r="G383" s="74">
        <v>18000</v>
      </c>
      <c r="H383" s="73" t="s">
        <v>66</v>
      </c>
      <c r="I383" s="73" t="s">
        <v>6</v>
      </c>
      <c r="J383" s="135" t="s">
        <v>41</v>
      </c>
      <c r="K383" s="135">
        <v>18000</v>
      </c>
      <c r="L383" s="135">
        <f>VLOOKUP(E383,[2]Sheet1!$E$2:$N$5262,3,0)</f>
        <v>18000</v>
      </c>
      <c r="M383" s="168">
        <f>VLOOKUP(E383,[2]Sheet1!$E$2:$N$5262,4,0)</f>
        <v>46050</v>
      </c>
      <c r="N383" s="135" t="str">
        <f>VLOOKUP(E383,[2]Sheet1!$E$2:$N$5262,5,0)</f>
        <v>YOUSUF.KHAN</v>
      </c>
      <c r="O383" s="135" t="str">
        <f>VLOOKUP(E383,[2]Sheet1!$E$2:$N$5262,6,0)</f>
        <v>Accepted</v>
      </c>
      <c r="P383" s="135" t="str">
        <f>VLOOKUP(E383,[2]Sheet1!$E$2:$N$5262,7,0)</f>
        <v>Online Transfer</v>
      </c>
      <c r="Q383" s="135" t="str">
        <f>VLOOKUP(E383,[2]Sheet1!$E$2:$N$5262,8,0)</f>
        <v>Conversion</v>
      </c>
      <c r="R383" s="135" t="s">
        <v>16</v>
      </c>
      <c r="S383" s="135" t="str">
        <f>VLOOKUP(E383,[2]Sheet1!$E$2:$N$5262,10,0)</f>
        <v>-</v>
      </c>
      <c r="T383" s="167">
        <f t="shared" si="11"/>
        <v>0</v>
      </c>
    </row>
    <row r="384" spans="1:20" s="135" customFormat="1" hidden="1">
      <c r="A384" s="72">
        <v>387</v>
      </c>
      <c r="B384" s="72" t="s">
        <v>39</v>
      </c>
      <c r="C384" s="73" t="s">
        <v>11729</v>
      </c>
      <c r="D384" s="73" t="s">
        <v>11730</v>
      </c>
      <c r="E384" s="73" t="s">
        <v>11731</v>
      </c>
      <c r="F384" s="73" t="s">
        <v>11732</v>
      </c>
      <c r="G384" s="74">
        <v>13000</v>
      </c>
      <c r="H384" s="73" t="s">
        <v>66</v>
      </c>
      <c r="I384" s="73" t="s">
        <v>6</v>
      </c>
      <c r="J384" s="135" t="s">
        <v>41</v>
      </c>
      <c r="K384" s="135">
        <v>13000</v>
      </c>
      <c r="L384" s="135">
        <f>VLOOKUP(E384,[2]Sheet1!$E$2:$N$5262,3,0)</f>
        <v>13000</v>
      </c>
      <c r="M384" s="168">
        <f>VLOOKUP(E384,[2]Sheet1!$E$2:$N$5262,4,0)</f>
        <v>46049</v>
      </c>
      <c r="N384" s="135" t="str">
        <f>VLOOKUP(E384,[2]Sheet1!$E$2:$N$5262,5,0)</f>
        <v>YOUSUF.KHAN</v>
      </c>
      <c r="O384" s="135" t="str">
        <f>VLOOKUP(E384,[2]Sheet1!$E$2:$N$5262,6,0)</f>
        <v>Accepted</v>
      </c>
      <c r="P384" s="135" t="str">
        <f>VLOOKUP(E384,[2]Sheet1!$E$2:$N$5262,7,0)</f>
        <v>Online Transfer</v>
      </c>
      <c r="Q384" s="135" t="str">
        <f>VLOOKUP(E384,[2]Sheet1!$E$2:$N$5262,8,0)</f>
        <v>Renewal</v>
      </c>
      <c r="R384" s="135" t="s">
        <v>16</v>
      </c>
      <c r="S384" s="135" t="str">
        <f>VLOOKUP(E384,[2]Sheet1!$E$2:$N$5262,10,0)</f>
        <v>-</v>
      </c>
      <c r="T384" s="167">
        <f t="shared" si="11"/>
        <v>0</v>
      </c>
    </row>
    <row r="385" spans="1:20" s="135" customFormat="1" hidden="1">
      <c r="A385" s="73">
        <v>388</v>
      </c>
      <c r="B385" s="72" t="s">
        <v>39</v>
      </c>
      <c r="C385" s="73" t="s">
        <v>11733</v>
      </c>
      <c r="D385" s="74">
        <v>363899</v>
      </c>
      <c r="E385" s="74">
        <v>218137</v>
      </c>
      <c r="F385" s="73" t="s">
        <v>11734</v>
      </c>
      <c r="G385" s="74">
        <v>12500</v>
      </c>
      <c r="H385" s="73" t="s">
        <v>66</v>
      </c>
      <c r="I385" s="73" t="s">
        <v>6</v>
      </c>
      <c r="J385" s="135" t="s">
        <v>41</v>
      </c>
      <c r="K385" s="135">
        <v>12500</v>
      </c>
      <c r="L385" s="135">
        <f>VLOOKUP(E385,[2]Sheet1!$E$2:$N$5262,3,0)</f>
        <v>12500</v>
      </c>
      <c r="M385" s="168">
        <f>VLOOKUP(E385,[2]Sheet1!$E$2:$N$5262,4,0)</f>
        <v>46048</v>
      </c>
      <c r="N385" s="135" t="str">
        <f>VLOOKUP(E385,[2]Sheet1!$E$2:$N$5262,5,0)</f>
        <v>YOUSUF.KHAN</v>
      </c>
      <c r="O385" s="135" t="str">
        <f>VLOOKUP(E385,[2]Sheet1!$E$2:$N$5262,6,0)</f>
        <v>Accepted</v>
      </c>
      <c r="P385" s="135" t="str">
        <f>VLOOKUP(E385,[2]Sheet1!$E$2:$N$5262,7,0)</f>
        <v>Online Transfer</v>
      </c>
      <c r="Q385" s="135" t="str">
        <f>VLOOKUP(E385,[2]Sheet1!$E$2:$N$5262,8,0)</f>
        <v>Renewal</v>
      </c>
      <c r="R385" s="135" t="s">
        <v>16</v>
      </c>
      <c r="S385" s="135" t="str">
        <f>VLOOKUP(E385,[2]Sheet1!$E$2:$N$5262,10,0)</f>
        <v>-</v>
      </c>
      <c r="T385" s="167">
        <f t="shared" si="11"/>
        <v>0</v>
      </c>
    </row>
    <row r="386" spans="1:20" s="135" customFormat="1" hidden="1">
      <c r="A386" s="72">
        <v>389</v>
      </c>
      <c r="B386" s="72" t="s">
        <v>39</v>
      </c>
      <c r="C386" s="73" t="s">
        <v>11735</v>
      </c>
      <c r="D386" s="74">
        <v>314499</v>
      </c>
      <c r="E386" s="74">
        <v>1002694</v>
      </c>
      <c r="F386" s="73" t="s">
        <v>11736</v>
      </c>
      <c r="G386" s="74">
        <v>11000</v>
      </c>
      <c r="H386" s="73" t="s">
        <v>66</v>
      </c>
      <c r="I386" s="73" t="s">
        <v>6</v>
      </c>
      <c r="J386" s="135" t="s">
        <v>41</v>
      </c>
      <c r="K386" s="135">
        <v>11000</v>
      </c>
      <c r="L386" s="135">
        <f>VLOOKUP(E386,[2]Sheet1!$E$2:$N$5262,3,0)</f>
        <v>11000</v>
      </c>
      <c r="M386" s="168">
        <f>VLOOKUP(E386,[2]Sheet1!$E$2:$N$5262,4,0)</f>
        <v>46049</v>
      </c>
      <c r="N386" s="135" t="str">
        <f>VLOOKUP(E386,[2]Sheet1!$E$2:$N$5262,5,0)</f>
        <v>YOUSUF.KHAN</v>
      </c>
      <c r="O386" s="135" t="str">
        <f>VLOOKUP(E386,[2]Sheet1!$E$2:$N$5262,6,0)</f>
        <v>Accepted</v>
      </c>
      <c r="P386" s="135" t="str">
        <f>VLOOKUP(E386,[2]Sheet1!$E$2:$N$5262,7,0)</f>
        <v>Cash Deposit</v>
      </c>
      <c r="Q386" s="135" t="str">
        <f>VLOOKUP(E386,[2]Sheet1!$E$2:$N$5262,8,0)</f>
        <v>Renewal</v>
      </c>
      <c r="R386" s="135" t="s">
        <v>16</v>
      </c>
      <c r="S386" s="135" t="str">
        <f>VLOOKUP(E386,[2]Sheet1!$E$2:$N$5262,10,0)</f>
        <v>-</v>
      </c>
      <c r="T386" s="167">
        <f t="shared" si="11"/>
        <v>0</v>
      </c>
    </row>
    <row r="387" spans="1:20" s="135" customFormat="1" hidden="1">
      <c r="A387" s="73">
        <v>390</v>
      </c>
      <c r="B387" s="72" t="s">
        <v>39</v>
      </c>
      <c r="C387" s="73" t="s">
        <v>11737</v>
      </c>
      <c r="D387" s="73" t="s">
        <v>11738</v>
      </c>
      <c r="E387" s="73" t="s">
        <v>11739</v>
      </c>
      <c r="F387" s="73" t="s">
        <v>11740</v>
      </c>
      <c r="G387" s="74">
        <v>12500</v>
      </c>
      <c r="H387" s="73" t="s">
        <v>66</v>
      </c>
      <c r="I387" s="73" t="s">
        <v>6</v>
      </c>
      <c r="J387" s="135" t="s">
        <v>41</v>
      </c>
      <c r="K387" s="135">
        <v>12500</v>
      </c>
      <c r="L387" s="135">
        <f>VLOOKUP(E387,[2]Sheet1!$E$2:$N$5262,3,0)</f>
        <v>12500</v>
      </c>
      <c r="M387" s="168">
        <f>VLOOKUP(E387,[2]Sheet1!$E$2:$N$5262,4,0)</f>
        <v>46048</v>
      </c>
      <c r="N387" s="135" t="str">
        <f>VLOOKUP(E387,[2]Sheet1!$E$2:$N$5262,5,0)</f>
        <v>YOUSUF.KHAN</v>
      </c>
      <c r="O387" s="135" t="str">
        <f>VLOOKUP(E387,[2]Sheet1!$E$2:$N$5262,6,0)</f>
        <v>Accepted</v>
      </c>
      <c r="P387" s="135" t="str">
        <f>VLOOKUP(E387,[2]Sheet1!$E$2:$N$5262,7,0)</f>
        <v>Online Transfer</v>
      </c>
      <c r="Q387" s="135" t="str">
        <f>VLOOKUP(E387,[2]Sheet1!$E$2:$N$5262,8,0)</f>
        <v>Renewal</v>
      </c>
      <c r="R387" s="135" t="s">
        <v>16</v>
      </c>
      <c r="S387" s="135" t="str">
        <f>VLOOKUP(E387,[2]Sheet1!$E$2:$N$5262,10,0)</f>
        <v>-</v>
      </c>
      <c r="T387" s="167">
        <f t="shared" si="11"/>
        <v>0</v>
      </c>
    </row>
    <row r="388" spans="1:20" s="135" customFormat="1" hidden="1">
      <c r="A388" s="72">
        <v>391</v>
      </c>
      <c r="B388" s="72" t="s">
        <v>39</v>
      </c>
      <c r="C388" s="73" t="s">
        <v>11741</v>
      </c>
      <c r="D388" s="73" t="s">
        <v>11742</v>
      </c>
      <c r="E388" s="74">
        <v>7067799</v>
      </c>
      <c r="F388" s="73" t="s">
        <v>11743</v>
      </c>
      <c r="G388" s="74">
        <v>15000</v>
      </c>
      <c r="H388" s="73" t="s">
        <v>66</v>
      </c>
      <c r="I388" s="73" t="s">
        <v>6</v>
      </c>
      <c r="J388" s="135" t="s">
        <v>41</v>
      </c>
      <c r="K388" s="135">
        <v>15000</v>
      </c>
      <c r="L388" s="135">
        <f>VLOOKUP(E388,[2]Sheet1!$E$2:$N$5262,3,0)</f>
        <v>15000</v>
      </c>
      <c r="M388" s="168">
        <f>VLOOKUP(E388,[2]Sheet1!$E$2:$N$5262,4,0)</f>
        <v>46048</v>
      </c>
      <c r="N388" s="135" t="str">
        <f>VLOOKUP(E388,[2]Sheet1!$E$2:$N$5262,5,0)</f>
        <v>YOUSUF.KHAN</v>
      </c>
      <c r="O388" s="135" t="str">
        <f>VLOOKUP(E388,[2]Sheet1!$E$2:$N$5262,6,0)</f>
        <v>Accepted</v>
      </c>
      <c r="P388" s="135" t="str">
        <f>VLOOKUP(E388,[2]Sheet1!$E$2:$N$5262,7,0)</f>
        <v>Online Transfer</v>
      </c>
      <c r="Q388" s="135" t="str">
        <f>VLOOKUP(E388,[2]Sheet1!$E$2:$N$5262,8,0)</f>
        <v>Renewal</v>
      </c>
      <c r="R388" s="135" t="s">
        <v>16</v>
      </c>
      <c r="S388" s="135" t="str">
        <f>VLOOKUP(E388,[2]Sheet1!$E$2:$N$5262,10,0)</f>
        <v>-</v>
      </c>
      <c r="T388" s="167">
        <f t="shared" si="11"/>
        <v>0</v>
      </c>
    </row>
    <row r="389" spans="1:20" s="135" customFormat="1" hidden="1">
      <c r="A389" s="73">
        <v>392</v>
      </c>
      <c r="B389" s="72" t="s">
        <v>39</v>
      </c>
      <c r="C389" s="73" t="s">
        <v>11744</v>
      </c>
      <c r="D389" s="73" t="s">
        <v>11745</v>
      </c>
      <c r="E389" s="73" t="s">
        <v>11746</v>
      </c>
      <c r="F389" s="73" t="s">
        <v>11747</v>
      </c>
      <c r="G389" s="74">
        <v>14000</v>
      </c>
      <c r="H389" s="73" t="s">
        <v>66</v>
      </c>
      <c r="I389" s="73" t="s">
        <v>6</v>
      </c>
      <c r="J389" s="135" t="s">
        <v>41</v>
      </c>
      <c r="K389" s="135">
        <v>14000</v>
      </c>
      <c r="L389" s="135">
        <f>VLOOKUP(E389,[2]Sheet1!$E$2:$N$5262,3,0)</f>
        <v>14000</v>
      </c>
      <c r="M389" s="168">
        <f>VLOOKUP(E389,[2]Sheet1!$E$2:$N$5262,4,0)</f>
        <v>46048</v>
      </c>
      <c r="N389" s="135" t="str">
        <f>VLOOKUP(E389,[2]Sheet1!$E$2:$N$5262,5,0)</f>
        <v>YOUSUF.KHAN</v>
      </c>
      <c r="O389" s="135" t="str">
        <f>VLOOKUP(E389,[2]Sheet1!$E$2:$N$5262,6,0)</f>
        <v>Accepted</v>
      </c>
      <c r="P389" s="135" t="str">
        <f>VLOOKUP(E389,[2]Sheet1!$E$2:$N$5262,7,0)</f>
        <v>Online Transfer</v>
      </c>
      <c r="Q389" s="135" t="str">
        <f>VLOOKUP(E389,[2]Sheet1!$E$2:$N$5262,8,0)</f>
        <v>Renewal</v>
      </c>
      <c r="R389" s="135" t="s">
        <v>16</v>
      </c>
      <c r="S389" s="135" t="str">
        <f>VLOOKUP(E389,[2]Sheet1!$E$2:$N$5262,10,0)</f>
        <v>-</v>
      </c>
      <c r="T389" s="167">
        <f t="shared" si="11"/>
        <v>0</v>
      </c>
    </row>
    <row r="390" spans="1:20" s="135" customFormat="1" hidden="1">
      <c r="A390" s="72">
        <v>393</v>
      </c>
      <c r="B390" s="72" t="s">
        <v>39</v>
      </c>
      <c r="C390" s="73" t="s">
        <v>11748</v>
      </c>
      <c r="D390" s="73" t="s">
        <v>11749</v>
      </c>
      <c r="E390" s="74">
        <v>4513515</v>
      </c>
      <c r="F390" s="73" t="s">
        <v>11750</v>
      </c>
      <c r="G390" s="74">
        <v>12000</v>
      </c>
      <c r="H390" s="73" t="s">
        <v>66</v>
      </c>
      <c r="I390" s="73" t="s">
        <v>6</v>
      </c>
      <c r="J390" s="135" t="s">
        <v>41</v>
      </c>
      <c r="K390" s="135">
        <v>12000</v>
      </c>
      <c r="L390" s="135">
        <f>VLOOKUP(E390,[2]Sheet1!$E$2:$N$5262,3,0)</f>
        <v>12000</v>
      </c>
      <c r="M390" s="168">
        <f>VLOOKUP(E390,[2]Sheet1!$E$2:$N$5262,4,0)</f>
        <v>46048</v>
      </c>
      <c r="N390" s="135" t="str">
        <f>VLOOKUP(E390,[2]Sheet1!$E$2:$N$5262,5,0)</f>
        <v>YOUSUF.KHAN</v>
      </c>
      <c r="O390" s="135" t="str">
        <f>VLOOKUP(E390,[2]Sheet1!$E$2:$N$5262,6,0)</f>
        <v>Accepted</v>
      </c>
      <c r="P390" s="135" t="str">
        <f>VLOOKUP(E390,[2]Sheet1!$E$2:$N$5262,7,0)</f>
        <v>Cheque Deposit</v>
      </c>
      <c r="Q390" s="135" t="str">
        <f>VLOOKUP(E390,[2]Sheet1!$E$2:$N$5262,8,0)</f>
        <v>Renewal</v>
      </c>
      <c r="R390" s="135" t="s">
        <v>16</v>
      </c>
      <c r="S390" s="135" t="str">
        <f>VLOOKUP(E390,[2]Sheet1!$E$2:$N$5262,10,0)</f>
        <v>-</v>
      </c>
      <c r="T390" s="167">
        <f t="shared" si="11"/>
        <v>0</v>
      </c>
    </row>
    <row r="391" spans="1:20" s="135" customFormat="1" hidden="1">
      <c r="A391" s="73">
        <v>394</v>
      </c>
      <c r="B391" s="72" t="s">
        <v>39</v>
      </c>
      <c r="C391" s="73" t="s">
        <v>11751</v>
      </c>
      <c r="D391" s="73" t="s">
        <v>11752</v>
      </c>
      <c r="E391" s="73" t="s">
        <v>11753</v>
      </c>
      <c r="F391" s="73" t="s">
        <v>579</v>
      </c>
      <c r="G391" s="74">
        <v>10000</v>
      </c>
      <c r="H391" s="73" t="s">
        <v>66</v>
      </c>
      <c r="I391" s="73" t="s">
        <v>6</v>
      </c>
      <c r="J391" s="135" t="s">
        <v>41</v>
      </c>
      <c r="K391" s="135">
        <v>10000</v>
      </c>
      <c r="L391" s="135">
        <f>VLOOKUP(E391,[2]Sheet1!$E$2:$N$5262,3,0)</f>
        <v>10000</v>
      </c>
      <c r="M391" s="168">
        <f>VLOOKUP(E391,[2]Sheet1!$E$2:$N$5262,4,0)</f>
        <v>46049</v>
      </c>
      <c r="N391" s="135" t="str">
        <f>VLOOKUP(E391,[2]Sheet1!$E$2:$N$5262,5,0)</f>
        <v>YOUSUF.KHAN</v>
      </c>
      <c r="O391" s="135" t="str">
        <f>VLOOKUP(E391,[2]Sheet1!$E$2:$N$5262,6,0)</f>
        <v>Accepted</v>
      </c>
      <c r="P391" s="135" t="str">
        <f>VLOOKUP(E391,[2]Sheet1!$E$2:$N$5262,7,0)</f>
        <v>Online Transfer</v>
      </c>
      <c r="Q391" s="135" t="str">
        <f>VLOOKUP(E391,[2]Sheet1!$E$2:$N$5262,8,0)</f>
        <v>Renewal</v>
      </c>
      <c r="R391" s="135" t="s">
        <v>16</v>
      </c>
      <c r="S391" s="135" t="str">
        <f>VLOOKUP(E391,[2]Sheet1!$E$2:$N$5262,10,0)</f>
        <v>-</v>
      </c>
      <c r="T391" s="167">
        <f t="shared" si="11"/>
        <v>0</v>
      </c>
    </row>
    <row r="392" spans="1:20" s="135" customFormat="1" hidden="1">
      <c r="A392" s="72">
        <v>395</v>
      </c>
      <c r="B392" s="72" t="s">
        <v>39</v>
      </c>
      <c r="C392" s="73" t="s">
        <v>11754</v>
      </c>
      <c r="D392" s="73" t="s">
        <v>11755</v>
      </c>
      <c r="E392" s="73" t="s">
        <v>11756</v>
      </c>
      <c r="F392" s="73" t="s">
        <v>11757</v>
      </c>
      <c r="G392" s="74">
        <v>12000</v>
      </c>
      <c r="H392" s="73" t="s">
        <v>66</v>
      </c>
      <c r="I392" s="73" t="s">
        <v>6</v>
      </c>
      <c r="J392" s="135" t="s">
        <v>41</v>
      </c>
      <c r="K392" s="135">
        <v>12000</v>
      </c>
      <c r="L392" s="135">
        <f>VLOOKUP(E392,[2]Sheet1!$E$2:$N$5262,3,0)</f>
        <v>12000</v>
      </c>
      <c r="M392" s="168">
        <f>VLOOKUP(E392,[2]Sheet1!$E$2:$N$5262,4,0)</f>
        <v>46049</v>
      </c>
      <c r="N392" s="135" t="str">
        <f>VLOOKUP(E392,[2]Sheet1!$E$2:$N$5262,5,0)</f>
        <v>YOUSUF.KHAN</v>
      </c>
      <c r="O392" s="135" t="str">
        <f>VLOOKUP(E392,[2]Sheet1!$E$2:$N$5262,6,0)</f>
        <v>Accepted</v>
      </c>
      <c r="P392" s="135" t="str">
        <f>VLOOKUP(E392,[2]Sheet1!$E$2:$N$5262,7,0)</f>
        <v>Cash Deposit</v>
      </c>
      <c r="Q392" s="135" t="str">
        <f>VLOOKUP(E392,[2]Sheet1!$E$2:$N$5262,8,0)</f>
        <v>Renewal</v>
      </c>
      <c r="R392" s="135" t="s">
        <v>16</v>
      </c>
      <c r="S392" s="135" t="str">
        <f>VLOOKUP(E392,[2]Sheet1!$E$2:$N$5262,10,0)</f>
        <v>-</v>
      </c>
      <c r="T392" s="167">
        <f t="shared" si="11"/>
        <v>0</v>
      </c>
    </row>
    <row r="393" spans="1:20" s="135" customFormat="1" hidden="1">
      <c r="A393" s="73">
        <v>396</v>
      </c>
      <c r="B393" s="72" t="s">
        <v>39</v>
      </c>
      <c r="C393" s="73" t="s">
        <v>11758</v>
      </c>
      <c r="D393" s="74">
        <v>1003202</v>
      </c>
      <c r="E393" s="73" t="s">
        <v>11759</v>
      </c>
      <c r="F393" s="73" t="s">
        <v>11760</v>
      </c>
      <c r="G393" s="74">
        <v>13000</v>
      </c>
      <c r="H393" s="73" t="s">
        <v>66</v>
      </c>
      <c r="I393" s="73" t="s">
        <v>6</v>
      </c>
      <c r="J393" s="135" t="s">
        <v>41</v>
      </c>
      <c r="K393" s="135">
        <v>13000</v>
      </c>
      <c r="L393" s="135">
        <f>VLOOKUP(E393,[2]Sheet1!$E$2:$N$5262,3,0)</f>
        <v>13000</v>
      </c>
      <c r="M393" s="168">
        <f>VLOOKUP(E393,[2]Sheet1!$E$2:$N$5262,4,0)</f>
        <v>46048</v>
      </c>
      <c r="N393" s="135" t="str">
        <f>VLOOKUP(E393,[2]Sheet1!$E$2:$N$5262,5,0)</f>
        <v>YOUSUF.KHAN</v>
      </c>
      <c r="O393" s="135" t="str">
        <f>VLOOKUP(E393,[2]Sheet1!$E$2:$N$5262,6,0)</f>
        <v>Accepted</v>
      </c>
      <c r="P393" s="135" t="str">
        <f>VLOOKUP(E393,[2]Sheet1!$E$2:$N$5262,7,0)</f>
        <v>Online Transfer</v>
      </c>
      <c r="Q393" s="135" t="str">
        <f>VLOOKUP(E393,[2]Sheet1!$E$2:$N$5262,8,0)</f>
        <v>Renewal</v>
      </c>
      <c r="R393" s="135" t="s">
        <v>16</v>
      </c>
      <c r="S393" s="135" t="str">
        <f>VLOOKUP(E393,[2]Sheet1!$E$2:$N$5262,10,0)</f>
        <v>-</v>
      </c>
      <c r="T393" s="167">
        <f t="shared" si="11"/>
        <v>0</v>
      </c>
    </row>
    <row r="394" spans="1:20" s="135" customFormat="1" hidden="1">
      <c r="A394" s="72">
        <v>397</v>
      </c>
      <c r="B394" s="72" t="s">
        <v>39</v>
      </c>
      <c r="C394" s="73" t="s">
        <v>11761</v>
      </c>
      <c r="D394" s="73" t="s">
        <v>11762</v>
      </c>
      <c r="E394" s="73" t="s">
        <v>11763</v>
      </c>
      <c r="F394" s="73" t="s">
        <v>11764</v>
      </c>
      <c r="G394" s="74">
        <v>10000</v>
      </c>
      <c r="H394" s="73" t="s">
        <v>66</v>
      </c>
      <c r="I394" s="73" t="s">
        <v>6</v>
      </c>
      <c r="J394" s="135" t="s">
        <v>41</v>
      </c>
      <c r="K394" s="135">
        <v>10000</v>
      </c>
      <c r="L394" s="135">
        <f>VLOOKUP(E394,[2]Sheet1!$E$2:$N$5262,3,0)</f>
        <v>10000</v>
      </c>
      <c r="M394" s="168">
        <f>VLOOKUP(E394,[2]Sheet1!$E$2:$N$5262,4,0)</f>
        <v>46045</v>
      </c>
      <c r="N394" s="135" t="str">
        <f>VLOOKUP(E394,[2]Sheet1!$E$2:$N$5262,5,0)</f>
        <v>YOUSUF.KHAN</v>
      </c>
      <c r="O394" s="135" t="str">
        <f>VLOOKUP(E394,[2]Sheet1!$E$2:$N$5262,6,0)</f>
        <v>Accepted</v>
      </c>
      <c r="P394" s="135" t="str">
        <f>VLOOKUP(E394,[2]Sheet1!$E$2:$N$5262,7,0)</f>
        <v>Online Transfer</v>
      </c>
      <c r="Q394" s="135" t="str">
        <f>VLOOKUP(E394,[2]Sheet1!$E$2:$N$5262,8,0)</f>
        <v>Renewal</v>
      </c>
      <c r="R394" s="135" t="s">
        <v>16</v>
      </c>
      <c r="S394" s="135" t="str">
        <f>VLOOKUP(E394,[2]Sheet1!$E$2:$N$5262,10,0)</f>
        <v>-</v>
      </c>
      <c r="T394" s="167">
        <f t="shared" si="11"/>
        <v>0</v>
      </c>
    </row>
    <row r="395" spans="1:20" s="135" customFormat="1" hidden="1">
      <c r="A395" s="73">
        <v>398</v>
      </c>
      <c r="B395" s="72" t="s">
        <v>39</v>
      </c>
      <c r="C395" s="73" t="s">
        <v>11765</v>
      </c>
      <c r="D395" s="73" t="s">
        <v>11766</v>
      </c>
      <c r="E395" s="73" t="s">
        <v>11767</v>
      </c>
      <c r="F395" s="73" t="s">
        <v>11768</v>
      </c>
      <c r="G395" s="74">
        <v>15000</v>
      </c>
      <c r="H395" s="73" t="s">
        <v>66</v>
      </c>
      <c r="I395" s="73" t="s">
        <v>6</v>
      </c>
      <c r="J395" s="135" t="s">
        <v>41</v>
      </c>
      <c r="K395" s="135">
        <v>15000</v>
      </c>
      <c r="L395" s="135">
        <f>VLOOKUP(E395,[2]Sheet1!$E$2:$N$5262,3,0)</f>
        <v>15000</v>
      </c>
      <c r="M395" s="168">
        <f>VLOOKUP(E395,[2]Sheet1!$E$2:$N$5262,4,0)</f>
        <v>46045</v>
      </c>
      <c r="N395" s="135" t="str">
        <f>VLOOKUP(E395,[2]Sheet1!$E$2:$N$5262,5,0)</f>
        <v>YOUSUF.KHAN</v>
      </c>
      <c r="O395" s="135" t="str">
        <f>VLOOKUP(E395,[2]Sheet1!$E$2:$N$5262,6,0)</f>
        <v>Accepted</v>
      </c>
      <c r="P395" s="135" t="str">
        <f>VLOOKUP(E395,[2]Sheet1!$E$2:$N$5262,7,0)</f>
        <v>Online Transfer</v>
      </c>
      <c r="Q395" s="135" t="str">
        <f>VLOOKUP(E395,[2]Sheet1!$E$2:$N$5262,8,0)</f>
        <v>Renewal</v>
      </c>
      <c r="R395" s="135" t="s">
        <v>16</v>
      </c>
      <c r="S395" s="135" t="str">
        <f>VLOOKUP(E395,[2]Sheet1!$E$2:$N$5262,10,0)</f>
        <v>-</v>
      </c>
      <c r="T395" s="167">
        <f t="shared" si="11"/>
        <v>0</v>
      </c>
    </row>
    <row r="396" spans="1:20" s="135" customFormat="1" hidden="1">
      <c r="A396" s="72">
        <v>399</v>
      </c>
      <c r="B396" s="72" t="s">
        <v>39</v>
      </c>
      <c r="C396" s="73" t="s">
        <v>11769</v>
      </c>
      <c r="D396" s="74">
        <v>51009980</v>
      </c>
      <c r="E396" s="73" t="s">
        <v>11770</v>
      </c>
      <c r="F396" s="73" t="s">
        <v>11771</v>
      </c>
      <c r="G396" s="74">
        <v>15000</v>
      </c>
      <c r="H396" s="73" t="s">
        <v>66</v>
      </c>
      <c r="I396" s="73" t="s">
        <v>6</v>
      </c>
      <c r="J396" s="135" t="s">
        <v>41</v>
      </c>
      <c r="K396" s="135">
        <v>15000</v>
      </c>
      <c r="L396" s="135">
        <f>VLOOKUP(E396,[2]Sheet1!$E$2:$N$5262,3,0)</f>
        <v>15000</v>
      </c>
      <c r="M396" s="168">
        <f>VLOOKUP(E396,[2]Sheet1!$E$2:$N$5262,4,0)</f>
        <v>46045</v>
      </c>
      <c r="N396" s="135" t="str">
        <f>VLOOKUP(E396,[2]Sheet1!$E$2:$N$5262,5,0)</f>
        <v>YOUSUF.KHAN</v>
      </c>
      <c r="O396" s="135" t="str">
        <f>VLOOKUP(E396,[2]Sheet1!$E$2:$N$5262,6,0)</f>
        <v>Accepted</v>
      </c>
      <c r="P396" s="135" t="str">
        <f>VLOOKUP(E396,[2]Sheet1!$E$2:$N$5262,7,0)</f>
        <v>Online Transfer</v>
      </c>
      <c r="Q396" s="135" t="str">
        <f>VLOOKUP(E396,[2]Sheet1!$E$2:$N$5262,8,0)</f>
        <v>Renewal</v>
      </c>
      <c r="R396" s="135" t="s">
        <v>16</v>
      </c>
      <c r="S396" s="135" t="str">
        <f>VLOOKUP(E396,[2]Sheet1!$E$2:$N$5262,10,0)</f>
        <v>-</v>
      </c>
      <c r="T396" s="167">
        <f t="shared" si="11"/>
        <v>0</v>
      </c>
    </row>
    <row r="397" spans="1:20" s="135" customFormat="1" hidden="1">
      <c r="A397" s="73">
        <v>400</v>
      </c>
      <c r="B397" s="72" t="s">
        <v>39</v>
      </c>
      <c r="C397" s="73" t="s">
        <v>11772</v>
      </c>
      <c r="D397" s="73" t="s">
        <v>11773</v>
      </c>
      <c r="E397" s="73" t="s">
        <v>11772</v>
      </c>
      <c r="F397" s="73" t="s">
        <v>11774</v>
      </c>
      <c r="G397" s="74">
        <v>15000</v>
      </c>
      <c r="H397" s="73" t="s">
        <v>66</v>
      </c>
      <c r="I397" s="73" t="s">
        <v>6</v>
      </c>
      <c r="J397" s="135" t="s">
        <v>41</v>
      </c>
      <c r="K397" s="135">
        <v>15000</v>
      </c>
      <c r="L397" s="135">
        <f>VLOOKUP(E397,[2]Sheet1!$E$2:$N$5262,3,0)</f>
        <v>15000</v>
      </c>
      <c r="M397" s="168">
        <f>VLOOKUP(E397,[2]Sheet1!$E$2:$N$5262,4,0)</f>
        <v>46044</v>
      </c>
      <c r="N397" s="135" t="str">
        <f>VLOOKUP(E397,[2]Sheet1!$E$2:$N$5262,5,0)</f>
        <v>YOUSUF.KHAN</v>
      </c>
      <c r="O397" s="135" t="str">
        <f>VLOOKUP(E397,[2]Sheet1!$E$2:$N$5262,6,0)</f>
        <v>Accepted</v>
      </c>
      <c r="P397" s="135" t="str">
        <f>VLOOKUP(E397,[2]Sheet1!$E$2:$N$5262,7,0)</f>
        <v>Online Transfer</v>
      </c>
      <c r="Q397" s="135" t="str">
        <f>VLOOKUP(E397,[2]Sheet1!$E$2:$N$5262,8,0)</f>
        <v>Renewal</v>
      </c>
      <c r="R397" s="135" t="s">
        <v>16</v>
      </c>
      <c r="S397" s="135" t="str">
        <f>VLOOKUP(E397,[2]Sheet1!$E$2:$N$5262,10,0)</f>
        <v>-</v>
      </c>
      <c r="T397" s="167">
        <f t="shared" si="11"/>
        <v>0</v>
      </c>
    </row>
    <row r="398" spans="1:20" s="135" customFormat="1" hidden="1">
      <c r="A398" s="72">
        <v>401</v>
      </c>
      <c r="B398" s="72" t="s">
        <v>39</v>
      </c>
      <c r="C398" s="73" t="s">
        <v>11775</v>
      </c>
      <c r="D398" s="73" t="s">
        <v>11776</v>
      </c>
      <c r="E398" s="73" t="s">
        <v>11777</v>
      </c>
      <c r="F398" s="73" t="s">
        <v>11778</v>
      </c>
      <c r="G398" s="74">
        <v>11000</v>
      </c>
      <c r="H398" s="73" t="s">
        <v>66</v>
      </c>
      <c r="I398" s="73" t="s">
        <v>6</v>
      </c>
      <c r="J398" s="135" t="s">
        <v>41</v>
      </c>
      <c r="K398" s="135">
        <v>11000</v>
      </c>
      <c r="L398" s="135">
        <f>VLOOKUP(E398,[2]Sheet1!$E$2:$N$5262,3,0)</f>
        <v>11000</v>
      </c>
      <c r="M398" s="168">
        <f>VLOOKUP(E398,[2]Sheet1!$E$2:$N$5262,4,0)</f>
        <v>46045</v>
      </c>
      <c r="N398" s="135" t="str">
        <f>VLOOKUP(E398,[2]Sheet1!$E$2:$N$5262,5,0)</f>
        <v>YOUSUF.KHAN</v>
      </c>
      <c r="O398" s="135" t="str">
        <f>VLOOKUP(E398,[2]Sheet1!$E$2:$N$5262,6,0)</f>
        <v>Accepted</v>
      </c>
      <c r="P398" s="135" t="str">
        <f>VLOOKUP(E398,[2]Sheet1!$E$2:$N$5262,7,0)</f>
        <v>Online Transfer</v>
      </c>
      <c r="Q398" s="135" t="str">
        <f>VLOOKUP(E398,[2]Sheet1!$E$2:$N$5262,8,0)</f>
        <v>Renewal</v>
      </c>
      <c r="R398" s="135" t="s">
        <v>16</v>
      </c>
      <c r="S398" s="135" t="str">
        <f>VLOOKUP(E398,[2]Sheet1!$E$2:$N$5262,10,0)</f>
        <v>-</v>
      </c>
      <c r="T398" s="167">
        <f t="shared" si="11"/>
        <v>0</v>
      </c>
    </row>
    <row r="399" spans="1:20" s="135" customFormat="1" hidden="1">
      <c r="A399" s="73">
        <v>402</v>
      </c>
      <c r="B399" s="72" t="s">
        <v>39</v>
      </c>
      <c r="C399" s="73" t="s">
        <v>11779</v>
      </c>
      <c r="D399" s="73" t="s">
        <v>11780</v>
      </c>
      <c r="E399" s="73" t="s">
        <v>11781</v>
      </c>
      <c r="F399" s="73" t="s">
        <v>11782</v>
      </c>
      <c r="G399" s="74">
        <v>11000</v>
      </c>
      <c r="H399" s="73" t="s">
        <v>66</v>
      </c>
      <c r="I399" s="73" t="s">
        <v>6</v>
      </c>
      <c r="J399" s="135" t="s">
        <v>41</v>
      </c>
      <c r="K399" s="135">
        <v>11000</v>
      </c>
      <c r="L399" s="135">
        <f>VLOOKUP(E399,[2]Sheet1!$E$2:$N$5262,3,0)</f>
        <v>11000</v>
      </c>
      <c r="M399" s="168">
        <f>VLOOKUP(E399,[2]Sheet1!$E$2:$N$5262,4,0)</f>
        <v>46044</v>
      </c>
      <c r="N399" s="135" t="str">
        <f>VLOOKUP(E399,[2]Sheet1!$E$2:$N$5262,5,0)</f>
        <v>YOUSUF.KHAN</v>
      </c>
      <c r="O399" s="135" t="str">
        <f>VLOOKUP(E399,[2]Sheet1!$E$2:$N$5262,6,0)</f>
        <v>Accepted</v>
      </c>
      <c r="P399" s="135" t="str">
        <f>VLOOKUP(E399,[2]Sheet1!$E$2:$N$5262,7,0)</f>
        <v>Online Transfer</v>
      </c>
      <c r="Q399" s="135" t="str">
        <f>VLOOKUP(E399,[2]Sheet1!$E$2:$N$5262,8,0)</f>
        <v>Renewal</v>
      </c>
      <c r="R399" s="135" t="s">
        <v>16</v>
      </c>
      <c r="S399" s="135" t="str">
        <f>VLOOKUP(E399,[2]Sheet1!$E$2:$N$5262,10,0)</f>
        <v>-</v>
      </c>
      <c r="T399" s="167">
        <f t="shared" si="11"/>
        <v>0</v>
      </c>
    </row>
    <row r="400" spans="1:20" s="135" customFormat="1" hidden="1">
      <c r="A400" s="72">
        <v>403</v>
      </c>
      <c r="B400" s="72" t="s">
        <v>39</v>
      </c>
      <c r="C400" s="73" t="s">
        <v>11783</v>
      </c>
      <c r="D400" s="73" t="s">
        <v>11784</v>
      </c>
      <c r="E400" s="73" t="s">
        <v>11783</v>
      </c>
      <c r="F400" s="73" t="s">
        <v>11785</v>
      </c>
      <c r="G400" s="74">
        <v>13500</v>
      </c>
      <c r="H400" s="73" t="s">
        <v>66</v>
      </c>
      <c r="I400" s="73" t="s">
        <v>6</v>
      </c>
      <c r="J400" s="135" t="s">
        <v>41</v>
      </c>
      <c r="K400" s="135">
        <v>13500</v>
      </c>
      <c r="L400" s="135">
        <f>VLOOKUP(E400,[2]Sheet1!$E$2:$N$5262,3,0)</f>
        <v>13500</v>
      </c>
      <c r="M400" s="168">
        <f>VLOOKUP(E400,[2]Sheet1!$E$2:$N$5262,4,0)</f>
        <v>46044</v>
      </c>
      <c r="N400" s="135" t="str">
        <f>VLOOKUP(E400,[2]Sheet1!$E$2:$N$5262,5,0)</f>
        <v>YOUSUF.KHAN</v>
      </c>
      <c r="O400" s="135" t="str">
        <f>VLOOKUP(E400,[2]Sheet1!$E$2:$N$5262,6,0)</f>
        <v>Accepted</v>
      </c>
      <c r="P400" s="135" t="str">
        <f>VLOOKUP(E400,[2]Sheet1!$E$2:$N$5262,7,0)</f>
        <v>Online Transfer</v>
      </c>
      <c r="Q400" s="135" t="str">
        <f>VLOOKUP(E400,[2]Sheet1!$E$2:$N$5262,8,0)</f>
        <v>Renewal</v>
      </c>
      <c r="R400" s="135" t="s">
        <v>16</v>
      </c>
      <c r="S400" s="135" t="str">
        <f>VLOOKUP(E400,[2]Sheet1!$E$2:$N$5262,10,0)</f>
        <v>-</v>
      </c>
      <c r="T400" s="167">
        <f t="shared" si="11"/>
        <v>0</v>
      </c>
    </row>
    <row r="401" spans="1:20" s="135" customFormat="1" hidden="1">
      <c r="A401" s="73">
        <v>404</v>
      </c>
      <c r="B401" s="72" t="s">
        <v>39</v>
      </c>
      <c r="C401" s="73" t="s">
        <v>11786</v>
      </c>
      <c r="D401" s="74">
        <v>51006779</v>
      </c>
      <c r="E401" s="73" t="s">
        <v>11787</v>
      </c>
      <c r="F401" s="73" t="s">
        <v>11788</v>
      </c>
      <c r="G401" s="74">
        <v>12000</v>
      </c>
      <c r="H401" s="73" t="s">
        <v>66</v>
      </c>
      <c r="I401" s="73" t="s">
        <v>6</v>
      </c>
      <c r="J401" s="135" t="s">
        <v>41</v>
      </c>
      <c r="K401" s="135">
        <v>12000</v>
      </c>
      <c r="L401" s="135">
        <f>VLOOKUP(E401,[2]Sheet1!$E$2:$N$5262,3,0)</f>
        <v>12000</v>
      </c>
      <c r="M401" s="168">
        <f>VLOOKUP(E401,[2]Sheet1!$E$2:$N$5262,4,0)</f>
        <v>46044</v>
      </c>
      <c r="N401" s="135" t="str">
        <f>VLOOKUP(E401,[2]Sheet1!$E$2:$N$5262,5,0)</f>
        <v>YOUSUF.KHAN</v>
      </c>
      <c r="O401" s="135" t="str">
        <f>VLOOKUP(E401,[2]Sheet1!$E$2:$N$5262,6,0)</f>
        <v>Accepted</v>
      </c>
      <c r="P401" s="135" t="str">
        <f>VLOOKUP(E401,[2]Sheet1!$E$2:$N$5262,7,0)</f>
        <v>Online Transfer</v>
      </c>
      <c r="Q401" s="135" t="str">
        <f>VLOOKUP(E401,[2]Sheet1!$E$2:$N$5262,8,0)</f>
        <v>Renewal</v>
      </c>
      <c r="R401" s="135" t="s">
        <v>16</v>
      </c>
      <c r="S401" s="135" t="str">
        <f>VLOOKUP(E401,[2]Sheet1!$E$2:$N$5262,10,0)</f>
        <v>-</v>
      </c>
      <c r="T401" s="167">
        <f t="shared" si="11"/>
        <v>0</v>
      </c>
    </row>
    <row r="402" spans="1:20" s="135" customFormat="1" hidden="1">
      <c r="A402" s="72">
        <v>405</v>
      </c>
      <c r="B402" s="72" t="s">
        <v>39</v>
      </c>
      <c r="C402" s="73" t="s">
        <v>11789</v>
      </c>
      <c r="D402" s="74">
        <v>578929</v>
      </c>
      <c r="E402" s="74">
        <v>500375</v>
      </c>
      <c r="F402" s="73" t="s">
        <v>11790</v>
      </c>
      <c r="G402" s="74">
        <v>14000</v>
      </c>
      <c r="H402" s="73" t="s">
        <v>66</v>
      </c>
      <c r="I402" s="73" t="s">
        <v>6</v>
      </c>
      <c r="J402" s="135" t="s">
        <v>41</v>
      </c>
      <c r="K402" s="135">
        <v>14000</v>
      </c>
      <c r="L402" s="135">
        <f>VLOOKUP(E402,[2]Sheet1!$E$2:$N$5262,3,0)</f>
        <v>14000</v>
      </c>
      <c r="M402" s="168">
        <f>VLOOKUP(E402,[2]Sheet1!$E$2:$N$5262,4,0)</f>
        <v>46042</v>
      </c>
      <c r="N402" s="135" t="str">
        <f>VLOOKUP(E402,[2]Sheet1!$E$2:$N$5262,5,0)</f>
        <v>YOUSUF.KHAN</v>
      </c>
      <c r="O402" s="135" t="str">
        <f>VLOOKUP(E402,[2]Sheet1!$E$2:$N$5262,6,0)</f>
        <v>Accepted</v>
      </c>
      <c r="P402" s="135" t="str">
        <f>VLOOKUP(E402,[2]Sheet1!$E$2:$N$5262,7,0)</f>
        <v>Online Transfer</v>
      </c>
      <c r="Q402" s="135" t="str">
        <f>VLOOKUP(E402,[2]Sheet1!$E$2:$N$5262,8,0)</f>
        <v>Renewal</v>
      </c>
      <c r="R402" s="135" t="s">
        <v>16</v>
      </c>
      <c r="S402" s="135" t="str">
        <f>VLOOKUP(E402,[2]Sheet1!$E$2:$N$5262,10,0)</f>
        <v>-</v>
      </c>
      <c r="T402" s="167">
        <f t="shared" si="11"/>
        <v>0</v>
      </c>
    </row>
    <row r="403" spans="1:20" s="135" customFormat="1" hidden="1">
      <c r="A403" s="73">
        <v>406</v>
      </c>
      <c r="B403" s="72" t="s">
        <v>39</v>
      </c>
      <c r="C403" s="73" t="s">
        <v>11791</v>
      </c>
      <c r="D403" s="73" t="s">
        <v>11792</v>
      </c>
      <c r="E403" s="73" t="s">
        <v>11793</v>
      </c>
      <c r="F403" s="73" t="s">
        <v>11794</v>
      </c>
      <c r="G403" s="74">
        <v>10000</v>
      </c>
      <c r="H403" s="73" t="s">
        <v>66</v>
      </c>
      <c r="I403" s="73" t="s">
        <v>6</v>
      </c>
      <c r="J403" s="135" t="s">
        <v>41</v>
      </c>
      <c r="K403" s="135">
        <v>10000</v>
      </c>
      <c r="L403" s="135">
        <f>VLOOKUP(E403,[2]Sheet1!$E$2:$N$5262,3,0)</f>
        <v>10000</v>
      </c>
      <c r="M403" s="168">
        <f>VLOOKUP(E403,[2]Sheet1!$E$2:$N$5262,4,0)</f>
        <v>46044</v>
      </c>
      <c r="N403" s="135" t="str">
        <f>VLOOKUP(E403,[2]Sheet1!$E$2:$N$5262,5,0)</f>
        <v>YOUSUF.KHAN</v>
      </c>
      <c r="O403" s="135" t="str">
        <f>VLOOKUP(E403,[2]Sheet1!$E$2:$N$5262,6,0)</f>
        <v>Accepted</v>
      </c>
      <c r="P403" s="135" t="str">
        <f>VLOOKUP(E403,[2]Sheet1!$E$2:$N$5262,7,0)</f>
        <v>Online Transfer</v>
      </c>
      <c r="Q403" s="135" t="str">
        <f>VLOOKUP(E403,[2]Sheet1!$E$2:$N$5262,8,0)</f>
        <v>Renewal</v>
      </c>
      <c r="R403" s="135" t="s">
        <v>16</v>
      </c>
      <c r="S403" s="135" t="str">
        <f>VLOOKUP(E403,[2]Sheet1!$E$2:$N$5262,10,0)</f>
        <v>-</v>
      </c>
      <c r="T403" s="167">
        <f t="shared" si="11"/>
        <v>0</v>
      </c>
    </row>
    <row r="404" spans="1:20" s="135" customFormat="1">
      <c r="A404" s="72">
        <v>407</v>
      </c>
      <c r="B404" s="72" t="s">
        <v>39</v>
      </c>
      <c r="C404" s="73" t="s">
        <v>11795</v>
      </c>
      <c r="D404" s="73" t="s">
        <v>11796</v>
      </c>
      <c r="E404" s="73" t="s">
        <v>11797</v>
      </c>
      <c r="F404" s="73" t="s">
        <v>11212</v>
      </c>
      <c r="G404" s="74">
        <v>13000</v>
      </c>
      <c r="H404" s="73" t="s">
        <v>66</v>
      </c>
      <c r="I404" s="73" t="s">
        <v>6</v>
      </c>
      <c r="J404" s="135" t="s">
        <v>41</v>
      </c>
      <c r="K404" s="135">
        <v>13000</v>
      </c>
      <c r="L404" s="135">
        <f>VLOOKUP(E404,[2]Sheet1!$E$2:$N$5262,3,0)</f>
        <v>13000</v>
      </c>
      <c r="M404" s="168">
        <f>VLOOKUP(E404,[2]Sheet1!$E$2:$N$5262,4,0)</f>
        <v>46044</v>
      </c>
      <c r="N404" s="135" t="str">
        <f>VLOOKUP(E404,[2]Sheet1!$E$2:$N$5262,5,0)</f>
        <v>YOUSUF.KHAN</v>
      </c>
      <c r="O404" s="135" t="str">
        <f>VLOOKUP(E404,[2]Sheet1!$E$2:$N$5262,6,0)</f>
        <v>Accepted</v>
      </c>
      <c r="P404" s="135" t="str">
        <f>VLOOKUP(E404,[2]Sheet1!$E$2:$N$5262,7,0)</f>
        <v>Online Transfer</v>
      </c>
      <c r="Q404" s="135" t="str">
        <f>VLOOKUP(E404,[2]Sheet1!$E$2:$N$5262,8,0)</f>
        <v>Conversion</v>
      </c>
      <c r="R404" s="135" t="s">
        <v>16</v>
      </c>
      <c r="S404" s="135" t="str">
        <f>VLOOKUP(E404,[2]Sheet1!$E$2:$N$5262,10,0)</f>
        <v>-</v>
      </c>
      <c r="T404" s="167">
        <f t="shared" si="11"/>
        <v>0</v>
      </c>
    </row>
    <row r="405" spans="1:20" s="135" customFormat="1">
      <c r="A405" s="73">
        <v>408</v>
      </c>
      <c r="B405" s="72" t="s">
        <v>39</v>
      </c>
      <c r="C405" s="73" t="s">
        <v>11798</v>
      </c>
      <c r="D405" s="73" t="s">
        <v>11799</v>
      </c>
      <c r="E405" s="73" t="s">
        <v>11800</v>
      </c>
      <c r="F405" s="73" t="s">
        <v>10754</v>
      </c>
      <c r="G405" s="74">
        <v>15000</v>
      </c>
      <c r="H405" s="73" t="s">
        <v>66</v>
      </c>
      <c r="I405" s="73" t="s">
        <v>6</v>
      </c>
      <c r="J405" s="135" t="s">
        <v>41</v>
      </c>
      <c r="K405" s="135">
        <v>15000</v>
      </c>
      <c r="L405" s="135">
        <f>VLOOKUP(E405,[2]Sheet1!$E$2:$N$5262,3,0)</f>
        <v>15000</v>
      </c>
      <c r="M405" s="168">
        <f>VLOOKUP(E405,[2]Sheet1!$E$2:$N$5262,4,0)</f>
        <v>46042</v>
      </c>
      <c r="N405" s="135" t="str">
        <f>VLOOKUP(E405,[2]Sheet1!$E$2:$N$5262,5,0)</f>
        <v>YOUSUF.KHAN</v>
      </c>
      <c r="O405" s="135" t="str">
        <f>VLOOKUP(E405,[2]Sheet1!$E$2:$N$5262,6,0)</f>
        <v>Accepted</v>
      </c>
      <c r="P405" s="135" t="str">
        <f>VLOOKUP(E405,[2]Sheet1!$E$2:$N$5262,7,0)</f>
        <v>Online Transfer</v>
      </c>
      <c r="Q405" s="135" t="str">
        <f>VLOOKUP(E405,[2]Sheet1!$E$2:$N$5262,8,0)</f>
        <v>Conversion</v>
      </c>
      <c r="R405" s="135" t="s">
        <v>16</v>
      </c>
      <c r="S405" s="135" t="str">
        <f>VLOOKUP(E405,[2]Sheet1!$E$2:$N$5262,10,0)</f>
        <v>-</v>
      </c>
      <c r="T405" s="167">
        <f t="shared" si="11"/>
        <v>0</v>
      </c>
    </row>
    <row r="406" spans="1:20" s="135" customFormat="1" hidden="1">
      <c r="A406" s="72">
        <v>409</v>
      </c>
      <c r="B406" s="72" t="s">
        <v>39</v>
      </c>
      <c r="C406" s="73" t="s">
        <v>11801</v>
      </c>
      <c r="D406" s="73" t="s">
        <v>11802</v>
      </c>
      <c r="E406" s="74">
        <v>6066334</v>
      </c>
      <c r="F406" s="73" t="s">
        <v>11803</v>
      </c>
      <c r="G406" s="74">
        <v>13500</v>
      </c>
      <c r="H406" s="73" t="s">
        <v>66</v>
      </c>
      <c r="I406" s="73" t="s">
        <v>6</v>
      </c>
      <c r="J406" s="135" t="s">
        <v>41</v>
      </c>
      <c r="K406" s="135">
        <v>13500</v>
      </c>
      <c r="L406" s="135">
        <f>VLOOKUP(E406,[2]Sheet1!$E$2:$N$5262,3,0)</f>
        <v>13500</v>
      </c>
      <c r="M406" s="168">
        <f>VLOOKUP(E406,[2]Sheet1!$E$2:$N$5262,4,0)</f>
        <v>46042</v>
      </c>
      <c r="N406" s="135" t="str">
        <f>VLOOKUP(E406,[2]Sheet1!$E$2:$N$5262,5,0)</f>
        <v>YOUSUF.KHAN</v>
      </c>
      <c r="O406" s="135" t="str">
        <f>VLOOKUP(E406,[2]Sheet1!$E$2:$N$5262,6,0)</f>
        <v>Accepted</v>
      </c>
      <c r="P406" s="135" t="str">
        <f>VLOOKUP(E406,[2]Sheet1!$E$2:$N$5262,7,0)</f>
        <v>Online Transfer</v>
      </c>
      <c r="Q406" s="135" t="str">
        <f>VLOOKUP(E406,[2]Sheet1!$E$2:$N$5262,8,0)</f>
        <v>Renewal</v>
      </c>
      <c r="R406" s="135" t="s">
        <v>16</v>
      </c>
      <c r="S406" s="135" t="str">
        <f>VLOOKUP(E406,[2]Sheet1!$E$2:$N$5262,10,0)</f>
        <v>-</v>
      </c>
      <c r="T406" s="167">
        <f t="shared" si="11"/>
        <v>0</v>
      </c>
    </row>
    <row r="407" spans="1:20" s="135" customFormat="1" hidden="1">
      <c r="A407" s="73">
        <v>410</v>
      </c>
      <c r="B407" s="72" t="s">
        <v>39</v>
      </c>
      <c r="C407" s="73" t="s">
        <v>11804</v>
      </c>
      <c r="D407" s="73" t="s">
        <v>11805</v>
      </c>
      <c r="E407" s="73" t="s">
        <v>11806</v>
      </c>
      <c r="F407" s="73" t="s">
        <v>11807</v>
      </c>
      <c r="G407" s="74">
        <v>13000</v>
      </c>
      <c r="H407" s="73" t="s">
        <v>66</v>
      </c>
      <c r="I407" s="73" t="s">
        <v>6</v>
      </c>
      <c r="J407" s="135" t="s">
        <v>41</v>
      </c>
      <c r="K407" s="135">
        <v>13000</v>
      </c>
      <c r="L407" s="135">
        <f>VLOOKUP(E407,[2]Sheet1!$E$2:$N$5262,3,0)</f>
        <v>13000</v>
      </c>
      <c r="M407" s="168">
        <f>VLOOKUP(E407,[2]Sheet1!$E$2:$N$5262,4,0)</f>
        <v>46042</v>
      </c>
      <c r="N407" s="135" t="str">
        <f>VLOOKUP(E407,[2]Sheet1!$E$2:$N$5262,5,0)</f>
        <v>YOUSUF.KHAN</v>
      </c>
      <c r="O407" s="135" t="str">
        <f>VLOOKUP(E407,[2]Sheet1!$E$2:$N$5262,6,0)</f>
        <v>Accepted</v>
      </c>
      <c r="P407" s="135" t="str">
        <f>VLOOKUP(E407,[2]Sheet1!$E$2:$N$5262,7,0)</f>
        <v>Cash Deposit</v>
      </c>
      <c r="Q407" s="135" t="str">
        <f>VLOOKUP(E407,[2]Sheet1!$E$2:$N$5262,8,0)</f>
        <v>Renewal</v>
      </c>
      <c r="R407" s="135" t="s">
        <v>16</v>
      </c>
      <c r="S407" s="135" t="str">
        <f>VLOOKUP(E407,[2]Sheet1!$E$2:$N$5262,10,0)</f>
        <v>-</v>
      </c>
      <c r="T407" s="167">
        <f t="shared" si="11"/>
        <v>0</v>
      </c>
    </row>
    <row r="408" spans="1:20" s="135" customFormat="1" hidden="1">
      <c r="A408" s="72">
        <v>411</v>
      </c>
      <c r="B408" s="72" t="s">
        <v>39</v>
      </c>
      <c r="C408" s="73" t="s">
        <v>11808</v>
      </c>
      <c r="D408" s="73" t="s">
        <v>11809</v>
      </c>
      <c r="E408" s="73" t="s">
        <v>11810</v>
      </c>
      <c r="F408" s="73" t="s">
        <v>11811</v>
      </c>
      <c r="G408" s="74">
        <v>13000</v>
      </c>
      <c r="H408" s="73" t="s">
        <v>66</v>
      </c>
      <c r="I408" s="73" t="s">
        <v>6</v>
      </c>
      <c r="J408" s="135" t="s">
        <v>41</v>
      </c>
      <c r="K408" s="135">
        <v>13000</v>
      </c>
      <c r="L408" s="135">
        <f>VLOOKUP(E408,[2]Sheet1!$E$2:$N$5262,3,0)</f>
        <v>13000</v>
      </c>
      <c r="M408" s="168">
        <f>VLOOKUP(E408,[2]Sheet1!$E$2:$N$5262,4,0)</f>
        <v>46042</v>
      </c>
      <c r="N408" s="135" t="str">
        <f>VLOOKUP(E408,[2]Sheet1!$E$2:$N$5262,5,0)</f>
        <v>YOUSUF.KHAN</v>
      </c>
      <c r="O408" s="135" t="str">
        <f>VLOOKUP(E408,[2]Sheet1!$E$2:$N$5262,6,0)</f>
        <v>Accepted</v>
      </c>
      <c r="P408" s="135" t="str">
        <f>VLOOKUP(E408,[2]Sheet1!$E$2:$N$5262,7,0)</f>
        <v>Cash Deposit</v>
      </c>
      <c r="Q408" s="135" t="str">
        <f>VLOOKUP(E408,[2]Sheet1!$E$2:$N$5262,8,0)</f>
        <v>Renewal</v>
      </c>
      <c r="R408" s="135" t="s">
        <v>16</v>
      </c>
      <c r="S408" s="135" t="str">
        <f>VLOOKUP(E408,[2]Sheet1!$E$2:$N$5262,10,0)</f>
        <v>-</v>
      </c>
      <c r="T408" s="167">
        <f t="shared" si="11"/>
        <v>0</v>
      </c>
    </row>
    <row r="409" spans="1:20" s="135" customFormat="1" hidden="1">
      <c r="A409" s="73">
        <v>412</v>
      </c>
      <c r="B409" s="72" t="s">
        <v>39</v>
      </c>
      <c r="C409" s="73" t="s">
        <v>11812</v>
      </c>
      <c r="D409" s="73" t="s">
        <v>11813</v>
      </c>
      <c r="E409" s="73" t="s">
        <v>11814</v>
      </c>
      <c r="F409" s="73" t="s">
        <v>11815</v>
      </c>
      <c r="G409" s="74">
        <v>12000</v>
      </c>
      <c r="H409" s="73" t="s">
        <v>66</v>
      </c>
      <c r="I409" s="73" t="s">
        <v>6</v>
      </c>
      <c r="J409" s="135" t="s">
        <v>41</v>
      </c>
      <c r="K409" s="135">
        <v>12000</v>
      </c>
      <c r="L409" s="135">
        <f>VLOOKUP(E409,[2]Sheet1!$E$2:$N$5262,3,0)</f>
        <v>12000</v>
      </c>
      <c r="M409" s="168">
        <f>VLOOKUP(E409,[2]Sheet1!$E$2:$N$5262,4,0)</f>
        <v>46041</v>
      </c>
      <c r="N409" s="135" t="str">
        <f>VLOOKUP(E409,[2]Sheet1!$E$2:$N$5262,5,0)</f>
        <v>YOUSUF.KHAN</v>
      </c>
      <c r="O409" s="135" t="str">
        <f>VLOOKUP(E409,[2]Sheet1!$E$2:$N$5262,6,0)</f>
        <v>Accepted</v>
      </c>
      <c r="P409" s="135" t="str">
        <f>VLOOKUP(E409,[2]Sheet1!$E$2:$N$5262,7,0)</f>
        <v>Online Transfer</v>
      </c>
      <c r="Q409" s="135" t="str">
        <f>VLOOKUP(E409,[2]Sheet1!$E$2:$N$5262,8,0)</f>
        <v>Renewal</v>
      </c>
      <c r="R409" s="135" t="s">
        <v>16</v>
      </c>
      <c r="S409" s="135" t="str">
        <f>VLOOKUP(E409,[2]Sheet1!$E$2:$N$5262,10,0)</f>
        <v>-</v>
      </c>
      <c r="T409" s="167">
        <f t="shared" si="11"/>
        <v>0</v>
      </c>
    </row>
    <row r="410" spans="1:20" s="135" customFormat="1" hidden="1">
      <c r="A410" s="72">
        <v>413</v>
      </c>
      <c r="B410" s="72" t="s">
        <v>39</v>
      </c>
      <c r="C410" s="73" t="s">
        <v>11816</v>
      </c>
      <c r="D410" s="74">
        <v>81004438</v>
      </c>
      <c r="E410" s="73" t="s">
        <v>11817</v>
      </c>
      <c r="F410" s="73" t="s">
        <v>11818</v>
      </c>
      <c r="G410" s="74">
        <v>13000</v>
      </c>
      <c r="H410" s="73" t="s">
        <v>66</v>
      </c>
      <c r="I410" s="73" t="s">
        <v>6</v>
      </c>
      <c r="J410" s="135" t="s">
        <v>41</v>
      </c>
      <c r="K410" s="135">
        <v>13000</v>
      </c>
      <c r="L410" s="135">
        <f>VLOOKUP(E410,[2]Sheet1!$E$2:$N$5262,3,0)</f>
        <v>13000</v>
      </c>
      <c r="M410" s="168">
        <f>VLOOKUP(E410,[2]Sheet1!$E$2:$N$5262,4,0)</f>
        <v>46042</v>
      </c>
      <c r="N410" s="135" t="str">
        <f>VLOOKUP(E410,[2]Sheet1!$E$2:$N$5262,5,0)</f>
        <v>YOUSUF.KHAN</v>
      </c>
      <c r="O410" s="135" t="str">
        <f>VLOOKUP(E410,[2]Sheet1!$E$2:$N$5262,6,0)</f>
        <v>Accepted</v>
      </c>
      <c r="P410" s="135" t="str">
        <f>VLOOKUP(E410,[2]Sheet1!$E$2:$N$5262,7,0)</f>
        <v>Cash Deposit</v>
      </c>
      <c r="Q410" s="135" t="str">
        <f>VLOOKUP(E410,[2]Sheet1!$E$2:$N$5262,8,0)</f>
        <v>Renewal</v>
      </c>
      <c r="R410" s="135" t="s">
        <v>16</v>
      </c>
      <c r="S410" s="135" t="str">
        <f>VLOOKUP(E410,[2]Sheet1!$E$2:$N$5262,10,0)</f>
        <v>-</v>
      </c>
      <c r="T410" s="167">
        <f t="shared" si="11"/>
        <v>0</v>
      </c>
    </row>
    <row r="411" spans="1:20" s="135" customFormat="1" hidden="1">
      <c r="A411" s="73">
        <v>414</v>
      </c>
      <c r="B411" s="72" t="s">
        <v>39</v>
      </c>
      <c r="C411" s="73" t="s">
        <v>11819</v>
      </c>
      <c r="D411" s="74">
        <v>5412204</v>
      </c>
      <c r="E411" s="74">
        <v>1307323</v>
      </c>
      <c r="F411" s="73" t="s">
        <v>11820</v>
      </c>
      <c r="G411" s="74">
        <v>15000</v>
      </c>
      <c r="H411" s="73" t="s">
        <v>66</v>
      </c>
      <c r="I411" s="73" t="s">
        <v>6</v>
      </c>
      <c r="J411" s="135" t="s">
        <v>41</v>
      </c>
      <c r="K411" s="135">
        <v>15000</v>
      </c>
      <c r="L411" s="135">
        <f>VLOOKUP(E411,[2]Sheet1!$E$2:$N$5262,3,0)</f>
        <v>15000</v>
      </c>
      <c r="M411" s="168">
        <f>VLOOKUP(E411,[2]Sheet1!$E$2:$N$5262,4,0)</f>
        <v>46041</v>
      </c>
      <c r="N411" s="135" t="str">
        <f>VLOOKUP(E411,[2]Sheet1!$E$2:$N$5262,5,0)</f>
        <v>YOUSUF.KHAN</v>
      </c>
      <c r="O411" s="135" t="str">
        <f>VLOOKUP(E411,[2]Sheet1!$E$2:$N$5262,6,0)</f>
        <v>Accepted</v>
      </c>
      <c r="P411" s="135" t="str">
        <f>VLOOKUP(E411,[2]Sheet1!$E$2:$N$5262,7,0)</f>
        <v>Online Transfer</v>
      </c>
      <c r="Q411" s="135" t="str">
        <f>VLOOKUP(E411,[2]Sheet1!$E$2:$N$5262,8,0)</f>
        <v>Renewal</v>
      </c>
      <c r="R411" s="135" t="s">
        <v>16</v>
      </c>
      <c r="S411" s="135" t="str">
        <f>VLOOKUP(E411,[2]Sheet1!$E$2:$N$5262,10,0)</f>
        <v>-</v>
      </c>
      <c r="T411" s="167">
        <f t="shared" si="11"/>
        <v>0</v>
      </c>
    </row>
    <row r="412" spans="1:20" s="135" customFormat="1" hidden="1">
      <c r="A412" s="72">
        <v>415</v>
      </c>
      <c r="B412" s="72" t="s">
        <v>39</v>
      </c>
      <c r="C412" s="73" t="s">
        <v>11821</v>
      </c>
      <c r="D412" s="73" t="s">
        <v>11822</v>
      </c>
      <c r="E412" s="74">
        <v>6043191</v>
      </c>
      <c r="F412" s="73" t="s">
        <v>11823</v>
      </c>
      <c r="G412" s="74">
        <v>15000</v>
      </c>
      <c r="H412" s="73" t="s">
        <v>66</v>
      </c>
      <c r="I412" s="73" t="s">
        <v>6</v>
      </c>
      <c r="J412" s="135" t="s">
        <v>41</v>
      </c>
      <c r="K412" s="135">
        <v>15000</v>
      </c>
      <c r="L412" s="135">
        <f>VLOOKUP(E412,[2]Sheet1!$E$2:$N$5262,3,0)</f>
        <v>15000</v>
      </c>
      <c r="M412" s="168">
        <f>VLOOKUP(E412,[2]Sheet1!$E$2:$N$5262,4,0)</f>
        <v>46043</v>
      </c>
      <c r="N412" s="135" t="str">
        <f>VLOOKUP(E412,[2]Sheet1!$E$2:$N$5262,5,0)</f>
        <v>YOUSUF.KHAN</v>
      </c>
      <c r="O412" s="135" t="str">
        <f>VLOOKUP(E412,[2]Sheet1!$E$2:$N$5262,6,0)</f>
        <v>Accepted</v>
      </c>
      <c r="P412" s="135" t="str">
        <f>VLOOKUP(E412,[2]Sheet1!$E$2:$N$5262,7,0)</f>
        <v>Online Transfer</v>
      </c>
      <c r="Q412" s="135" t="str">
        <f>VLOOKUP(E412,[2]Sheet1!$E$2:$N$5262,8,0)</f>
        <v>Renewal</v>
      </c>
      <c r="R412" s="135" t="s">
        <v>16</v>
      </c>
      <c r="S412" s="135" t="str">
        <f>VLOOKUP(E412,[2]Sheet1!$E$2:$N$5262,10,0)</f>
        <v>-</v>
      </c>
      <c r="T412" s="167">
        <f t="shared" si="11"/>
        <v>0</v>
      </c>
    </row>
    <row r="413" spans="1:20" s="135" customFormat="1" hidden="1">
      <c r="A413" s="73">
        <v>416</v>
      </c>
      <c r="B413" s="72" t="s">
        <v>39</v>
      </c>
      <c r="C413" s="73" t="s">
        <v>11824</v>
      </c>
      <c r="D413" s="74">
        <v>51017212</v>
      </c>
      <c r="E413" s="73" t="s">
        <v>11825</v>
      </c>
      <c r="F413" s="73" t="s">
        <v>11826</v>
      </c>
      <c r="G413" s="74">
        <v>15000</v>
      </c>
      <c r="H413" s="73" t="s">
        <v>66</v>
      </c>
      <c r="I413" s="73" t="s">
        <v>6</v>
      </c>
      <c r="J413" s="135" t="s">
        <v>41</v>
      </c>
      <c r="K413" s="135">
        <v>15000</v>
      </c>
      <c r="L413" s="135">
        <f>VLOOKUP(E413,[2]Sheet1!$E$2:$N$5262,3,0)</f>
        <v>15000</v>
      </c>
      <c r="M413" s="168">
        <f>VLOOKUP(E413,[2]Sheet1!$E$2:$N$5262,4,0)</f>
        <v>46042</v>
      </c>
      <c r="N413" s="135" t="str">
        <f>VLOOKUP(E413,[2]Sheet1!$E$2:$N$5262,5,0)</f>
        <v>YOUSUF.KHAN</v>
      </c>
      <c r="O413" s="135" t="str">
        <f>VLOOKUP(E413,[2]Sheet1!$E$2:$N$5262,6,0)</f>
        <v>Accepted</v>
      </c>
      <c r="P413" s="135" t="str">
        <f>VLOOKUP(E413,[2]Sheet1!$E$2:$N$5262,7,0)</f>
        <v>Online Transfer</v>
      </c>
      <c r="Q413" s="135" t="str">
        <f>VLOOKUP(E413,[2]Sheet1!$E$2:$N$5262,8,0)</f>
        <v>Renewal</v>
      </c>
      <c r="R413" s="135" t="s">
        <v>16</v>
      </c>
      <c r="S413" s="135" t="str">
        <f>VLOOKUP(E413,[2]Sheet1!$E$2:$N$5262,10,0)</f>
        <v>-</v>
      </c>
      <c r="T413" s="167">
        <f t="shared" si="11"/>
        <v>0</v>
      </c>
    </row>
    <row r="414" spans="1:20" s="135" customFormat="1">
      <c r="A414" s="72">
        <v>417</v>
      </c>
      <c r="B414" s="72" t="s">
        <v>39</v>
      </c>
      <c r="C414" s="73" t="s">
        <v>11827</v>
      </c>
      <c r="D414" s="73" t="s">
        <v>11828</v>
      </c>
      <c r="E414" s="74">
        <v>7058284</v>
      </c>
      <c r="F414" s="73" t="s">
        <v>10754</v>
      </c>
      <c r="G414" s="74">
        <v>13000</v>
      </c>
      <c r="H414" s="73" t="s">
        <v>66</v>
      </c>
      <c r="I414" s="73" t="s">
        <v>6</v>
      </c>
      <c r="J414" s="135" t="s">
        <v>41</v>
      </c>
      <c r="K414" s="135">
        <v>13000</v>
      </c>
      <c r="L414" s="135">
        <f>VLOOKUP(E414,[2]Sheet1!$E$2:$N$5262,3,0)</f>
        <v>13000</v>
      </c>
      <c r="M414" s="168">
        <f>VLOOKUP(E414,[2]Sheet1!$E$2:$N$5262,4,0)</f>
        <v>46041</v>
      </c>
      <c r="N414" s="135" t="str">
        <f>VLOOKUP(E414,[2]Sheet1!$E$2:$N$5262,5,0)</f>
        <v>YOUSUF.KHAN</v>
      </c>
      <c r="O414" s="135" t="str">
        <f>VLOOKUP(E414,[2]Sheet1!$E$2:$N$5262,6,0)</f>
        <v>Accepted</v>
      </c>
      <c r="P414" s="135" t="str">
        <f>VLOOKUP(E414,[2]Sheet1!$E$2:$N$5262,7,0)</f>
        <v>Online Transfer</v>
      </c>
      <c r="Q414" s="135" t="str">
        <f>VLOOKUP(E414,[2]Sheet1!$E$2:$N$5262,8,0)</f>
        <v>Conversion</v>
      </c>
      <c r="R414" s="135" t="s">
        <v>16</v>
      </c>
      <c r="S414" s="135" t="str">
        <f>VLOOKUP(E414,[2]Sheet1!$E$2:$N$5262,10,0)</f>
        <v>-</v>
      </c>
      <c r="T414" s="167">
        <f t="shared" si="11"/>
        <v>0</v>
      </c>
    </row>
    <row r="415" spans="1:20" s="135" customFormat="1" hidden="1">
      <c r="A415" s="73">
        <v>418</v>
      </c>
      <c r="B415" s="72" t="s">
        <v>39</v>
      </c>
      <c r="C415" s="73" t="s">
        <v>11829</v>
      </c>
      <c r="D415" s="74">
        <v>79800582</v>
      </c>
      <c r="E415" s="73" t="s">
        <v>11830</v>
      </c>
      <c r="F415" s="73" t="s">
        <v>11831</v>
      </c>
      <c r="G415" s="74">
        <v>15000</v>
      </c>
      <c r="H415" s="73" t="s">
        <v>66</v>
      </c>
      <c r="I415" s="73" t="s">
        <v>6</v>
      </c>
      <c r="J415" s="135" t="s">
        <v>41</v>
      </c>
      <c r="K415" s="135">
        <v>15000</v>
      </c>
      <c r="L415" s="135">
        <f>VLOOKUP(E415,[2]Sheet1!$E$2:$N$5262,3,0)</f>
        <v>15000</v>
      </c>
      <c r="M415" s="168">
        <f>VLOOKUP(E415,[2]Sheet1!$E$2:$N$5262,4,0)</f>
        <v>46038</v>
      </c>
      <c r="N415" s="135" t="str">
        <f>VLOOKUP(E415,[2]Sheet1!$E$2:$N$5262,5,0)</f>
        <v>YOUSUF.KHAN</v>
      </c>
      <c r="O415" s="135" t="str">
        <f>VLOOKUP(E415,[2]Sheet1!$E$2:$N$5262,6,0)</f>
        <v>Accepted</v>
      </c>
      <c r="P415" s="135" t="str">
        <f>VLOOKUP(E415,[2]Sheet1!$E$2:$N$5262,7,0)</f>
        <v>Online Transfer</v>
      </c>
      <c r="Q415" s="135" t="str">
        <f>VLOOKUP(E415,[2]Sheet1!$E$2:$N$5262,8,0)</f>
        <v>Renewal</v>
      </c>
      <c r="R415" s="135" t="s">
        <v>16</v>
      </c>
      <c r="S415" s="135" t="str">
        <f>VLOOKUP(E415,[2]Sheet1!$E$2:$N$5262,10,0)</f>
        <v>-</v>
      </c>
      <c r="T415" s="167">
        <f t="shared" si="11"/>
        <v>0</v>
      </c>
    </row>
    <row r="416" spans="1:20" s="135" customFormat="1" hidden="1">
      <c r="A416" s="72">
        <v>419</v>
      </c>
      <c r="B416" s="72" t="s">
        <v>39</v>
      </c>
      <c r="C416" s="73" t="s">
        <v>11832</v>
      </c>
      <c r="D416" s="74">
        <v>78533648</v>
      </c>
      <c r="E416" s="73" t="s">
        <v>11833</v>
      </c>
      <c r="F416" s="73" t="s">
        <v>11834</v>
      </c>
      <c r="G416" s="74">
        <v>12500</v>
      </c>
      <c r="H416" s="73" t="s">
        <v>66</v>
      </c>
      <c r="I416" s="73" t="s">
        <v>6</v>
      </c>
      <c r="J416" s="135" t="s">
        <v>41</v>
      </c>
      <c r="K416" s="135">
        <v>12500</v>
      </c>
      <c r="L416" s="135">
        <f>VLOOKUP(E416,[2]Sheet1!$E$2:$N$5262,3,0)</f>
        <v>12500</v>
      </c>
      <c r="M416" s="168">
        <f>VLOOKUP(E416,[2]Sheet1!$E$2:$N$5262,4,0)</f>
        <v>46042</v>
      </c>
      <c r="N416" s="135" t="str">
        <f>VLOOKUP(E416,[2]Sheet1!$E$2:$N$5262,5,0)</f>
        <v>YOUSUF.KHAN</v>
      </c>
      <c r="O416" s="135" t="str">
        <f>VLOOKUP(E416,[2]Sheet1!$E$2:$N$5262,6,0)</f>
        <v>Accepted</v>
      </c>
      <c r="P416" s="135" t="str">
        <f>VLOOKUP(E416,[2]Sheet1!$E$2:$N$5262,7,0)</f>
        <v>Cheque Deposit</v>
      </c>
      <c r="Q416" s="135" t="str">
        <f>VLOOKUP(E416,[2]Sheet1!$E$2:$N$5262,8,0)</f>
        <v>Renewal</v>
      </c>
      <c r="R416" s="135" t="s">
        <v>16</v>
      </c>
      <c r="S416" s="135" t="str">
        <f>VLOOKUP(E416,[2]Sheet1!$E$2:$N$5262,10,0)</f>
        <v>-</v>
      </c>
      <c r="T416" s="167">
        <f t="shared" si="11"/>
        <v>0</v>
      </c>
    </row>
    <row r="417" spans="1:20" s="135" customFormat="1" hidden="1">
      <c r="A417" s="73">
        <v>420</v>
      </c>
      <c r="B417" s="72" t="s">
        <v>39</v>
      </c>
      <c r="C417" s="73" t="s">
        <v>11835</v>
      </c>
      <c r="D417" s="73" t="s">
        <v>11836</v>
      </c>
      <c r="E417" s="74">
        <v>693006731</v>
      </c>
      <c r="F417" s="73" t="s">
        <v>11837</v>
      </c>
      <c r="G417" s="74">
        <v>10000</v>
      </c>
      <c r="H417" s="73" t="s">
        <v>66</v>
      </c>
      <c r="I417" s="73" t="s">
        <v>6</v>
      </c>
      <c r="J417" s="135" t="s">
        <v>41</v>
      </c>
      <c r="K417" s="135">
        <v>10000</v>
      </c>
      <c r="L417" s="135">
        <f>VLOOKUP(E417,[2]Sheet1!$E$2:$N$5262,3,0)</f>
        <v>10000</v>
      </c>
      <c r="M417" s="168">
        <f>VLOOKUP(E417,[2]Sheet1!$E$2:$N$5262,4,0)</f>
        <v>46038</v>
      </c>
      <c r="N417" s="135" t="str">
        <f>VLOOKUP(E417,[2]Sheet1!$E$2:$N$5262,5,0)</f>
        <v>YOUSUF.KHAN</v>
      </c>
      <c r="O417" s="135" t="str">
        <f>VLOOKUP(E417,[2]Sheet1!$E$2:$N$5262,6,0)</f>
        <v>Accepted</v>
      </c>
      <c r="P417" s="135" t="str">
        <f>VLOOKUP(E417,[2]Sheet1!$E$2:$N$5262,7,0)</f>
        <v>Online Transfer</v>
      </c>
      <c r="Q417" s="135" t="str">
        <f>VLOOKUP(E417,[2]Sheet1!$E$2:$N$5262,8,0)</f>
        <v>Renewal</v>
      </c>
      <c r="R417" s="135" t="s">
        <v>16</v>
      </c>
      <c r="S417" s="135" t="str">
        <f>VLOOKUP(E417,[2]Sheet1!$E$2:$N$5262,10,0)</f>
        <v>-</v>
      </c>
      <c r="T417" s="167">
        <f t="shared" si="11"/>
        <v>0</v>
      </c>
    </row>
    <row r="418" spans="1:20" s="135" customFormat="1" hidden="1">
      <c r="A418" s="72">
        <v>421</v>
      </c>
      <c r="B418" s="72" t="s">
        <v>39</v>
      </c>
      <c r="C418" s="73" t="s">
        <v>11838</v>
      </c>
      <c r="D418" s="73" t="s">
        <v>11839</v>
      </c>
      <c r="E418" s="73" t="s">
        <v>11840</v>
      </c>
      <c r="F418" s="73" t="s">
        <v>11841</v>
      </c>
      <c r="G418" s="74">
        <v>16000</v>
      </c>
      <c r="H418" s="73" t="s">
        <v>66</v>
      </c>
      <c r="I418" s="73" t="s">
        <v>6</v>
      </c>
      <c r="J418" s="135" t="s">
        <v>41</v>
      </c>
      <c r="K418" s="135">
        <v>16000</v>
      </c>
      <c r="L418" s="135">
        <f>VLOOKUP(E418,[2]Sheet1!$E$2:$N$5262,3,0)</f>
        <v>16000</v>
      </c>
      <c r="M418" s="168">
        <f>VLOOKUP(E418,[2]Sheet1!$E$2:$N$5262,4,0)</f>
        <v>46038</v>
      </c>
      <c r="N418" s="135" t="str">
        <f>VLOOKUP(E418,[2]Sheet1!$E$2:$N$5262,5,0)</f>
        <v>YOUSUF.KHAN</v>
      </c>
      <c r="O418" s="135" t="str">
        <f>VLOOKUP(E418,[2]Sheet1!$E$2:$N$5262,6,0)</f>
        <v>Accepted</v>
      </c>
      <c r="P418" s="135" t="str">
        <f>VLOOKUP(E418,[2]Sheet1!$E$2:$N$5262,7,0)</f>
        <v>Online Transfer</v>
      </c>
      <c r="Q418" s="135" t="str">
        <f>VLOOKUP(E418,[2]Sheet1!$E$2:$N$5262,8,0)</f>
        <v>Renewal</v>
      </c>
      <c r="R418" s="135" t="s">
        <v>16</v>
      </c>
      <c r="S418" s="135" t="str">
        <f>VLOOKUP(E418,[2]Sheet1!$E$2:$N$5262,10,0)</f>
        <v>-</v>
      </c>
      <c r="T418" s="167">
        <f t="shared" si="11"/>
        <v>0</v>
      </c>
    </row>
    <row r="419" spans="1:20" s="135" customFormat="1">
      <c r="A419" s="73">
        <v>422</v>
      </c>
      <c r="B419" s="72" t="s">
        <v>39</v>
      </c>
      <c r="C419" s="73" t="s">
        <v>11842</v>
      </c>
      <c r="D419" s="74">
        <v>3132000</v>
      </c>
      <c r="E419" s="74">
        <v>3116527</v>
      </c>
      <c r="F419" s="73" t="s">
        <v>11843</v>
      </c>
      <c r="G419" s="74">
        <v>15000</v>
      </c>
      <c r="H419" s="73" t="s">
        <v>66</v>
      </c>
      <c r="I419" s="73" t="s">
        <v>6</v>
      </c>
      <c r="J419" s="135" t="s">
        <v>41</v>
      </c>
      <c r="K419" s="135">
        <v>15000</v>
      </c>
      <c r="L419" s="135">
        <f>VLOOKUP(E419,[2]Sheet1!$E$2:$N$5262,3,0)</f>
        <v>15000</v>
      </c>
      <c r="M419" s="168">
        <f>VLOOKUP(E419,[2]Sheet1!$E$2:$N$5262,4,0)</f>
        <v>46041</v>
      </c>
      <c r="N419" s="135" t="str">
        <f>VLOOKUP(E419,[2]Sheet1!$E$2:$N$5262,5,0)</f>
        <v>YOUSUF.KHAN</v>
      </c>
      <c r="O419" s="135" t="str">
        <f>VLOOKUP(E419,[2]Sheet1!$E$2:$N$5262,6,0)</f>
        <v>Accepted</v>
      </c>
      <c r="P419" s="135" t="str">
        <f>VLOOKUP(E419,[2]Sheet1!$E$2:$N$5262,7,0)</f>
        <v>Online Transfer</v>
      </c>
      <c r="Q419" s="135" t="str">
        <f>VLOOKUP(E419,[2]Sheet1!$E$2:$N$5262,8,0)</f>
        <v>Conversion</v>
      </c>
      <c r="R419" s="135" t="s">
        <v>16</v>
      </c>
      <c r="S419" s="135" t="str">
        <f>VLOOKUP(E419,[2]Sheet1!$E$2:$N$5262,10,0)</f>
        <v>-</v>
      </c>
      <c r="T419" s="167">
        <f t="shared" si="11"/>
        <v>0</v>
      </c>
    </row>
    <row r="420" spans="1:20" s="135" customFormat="1">
      <c r="A420" s="72">
        <v>423</v>
      </c>
      <c r="B420" s="72" t="s">
        <v>39</v>
      </c>
      <c r="C420" s="73" t="s">
        <v>11844</v>
      </c>
      <c r="D420" s="73" t="s">
        <v>11845</v>
      </c>
      <c r="E420" s="73" t="s">
        <v>11846</v>
      </c>
      <c r="F420" s="73" t="s">
        <v>11843</v>
      </c>
      <c r="G420" s="74">
        <v>12000</v>
      </c>
      <c r="H420" s="73" t="s">
        <v>66</v>
      </c>
      <c r="I420" s="73" t="s">
        <v>6</v>
      </c>
      <c r="J420" s="135" t="s">
        <v>41</v>
      </c>
      <c r="K420" s="135">
        <v>12000</v>
      </c>
      <c r="L420" s="135">
        <f>VLOOKUP(E420,[2]Sheet1!$E$2:$N$5262,3,0)</f>
        <v>12000</v>
      </c>
      <c r="M420" s="168">
        <f>VLOOKUP(E420,[2]Sheet1!$E$2:$N$5262,4,0)</f>
        <v>46041</v>
      </c>
      <c r="N420" s="135" t="str">
        <f>VLOOKUP(E420,[2]Sheet1!$E$2:$N$5262,5,0)</f>
        <v>YOUSUF.KHAN</v>
      </c>
      <c r="O420" s="135" t="str">
        <f>VLOOKUP(E420,[2]Sheet1!$E$2:$N$5262,6,0)</f>
        <v>Accepted</v>
      </c>
      <c r="P420" s="135" t="str">
        <f>VLOOKUP(E420,[2]Sheet1!$E$2:$N$5262,7,0)</f>
        <v>Online Transfer</v>
      </c>
      <c r="Q420" s="135" t="str">
        <f>VLOOKUP(E420,[2]Sheet1!$E$2:$N$5262,8,0)</f>
        <v>Conversion</v>
      </c>
      <c r="R420" s="135" t="s">
        <v>16</v>
      </c>
      <c r="S420" s="135" t="str">
        <f>VLOOKUP(E420,[2]Sheet1!$E$2:$N$5262,10,0)</f>
        <v>-</v>
      </c>
      <c r="T420" s="167">
        <f t="shared" si="11"/>
        <v>0</v>
      </c>
    </row>
    <row r="421" spans="1:20" s="135" customFormat="1" hidden="1">
      <c r="A421" s="73">
        <v>424</v>
      </c>
      <c r="B421" s="72" t="s">
        <v>39</v>
      </c>
      <c r="C421" s="73" t="s">
        <v>11847</v>
      </c>
      <c r="D421" s="73" t="s">
        <v>11848</v>
      </c>
      <c r="E421" s="73" t="s">
        <v>11849</v>
      </c>
      <c r="F421" s="73" t="s">
        <v>11850</v>
      </c>
      <c r="G421" s="74">
        <v>15000</v>
      </c>
      <c r="H421" s="73" t="s">
        <v>66</v>
      </c>
      <c r="I421" s="73" t="s">
        <v>6</v>
      </c>
      <c r="J421" s="135" t="s">
        <v>41</v>
      </c>
      <c r="K421" s="135">
        <v>15000</v>
      </c>
      <c r="L421" s="135">
        <f>VLOOKUP(E421,[2]Sheet1!$E$2:$N$5262,3,0)</f>
        <v>15000</v>
      </c>
      <c r="M421" s="168">
        <f>VLOOKUP(E421,[2]Sheet1!$E$2:$N$5262,4,0)</f>
        <v>46038</v>
      </c>
      <c r="N421" s="135" t="str">
        <f>VLOOKUP(E421,[2]Sheet1!$E$2:$N$5262,5,0)</f>
        <v>YOUSUF.KHAN</v>
      </c>
      <c r="O421" s="135" t="str">
        <f>VLOOKUP(E421,[2]Sheet1!$E$2:$N$5262,6,0)</f>
        <v>Accepted</v>
      </c>
      <c r="P421" s="135" t="str">
        <f>VLOOKUP(E421,[2]Sheet1!$E$2:$N$5262,7,0)</f>
        <v>Cash Deposit</v>
      </c>
      <c r="Q421" s="135" t="str">
        <f>VLOOKUP(E421,[2]Sheet1!$E$2:$N$5262,8,0)</f>
        <v>Renewal</v>
      </c>
      <c r="R421" s="135" t="s">
        <v>16</v>
      </c>
      <c r="S421" s="135" t="str">
        <f>VLOOKUP(E421,[2]Sheet1!$E$2:$N$5262,10,0)</f>
        <v>-</v>
      </c>
      <c r="T421" s="167">
        <f t="shared" si="11"/>
        <v>0</v>
      </c>
    </row>
    <row r="422" spans="1:20" s="135" customFormat="1" hidden="1">
      <c r="A422" s="72">
        <v>425</v>
      </c>
      <c r="B422" s="72" t="s">
        <v>39</v>
      </c>
      <c r="C422" s="73" t="s">
        <v>11851</v>
      </c>
      <c r="D422" s="73" t="s">
        <v>11852</v>
      </c>
      <c r="E422" s="73" t="s">
        <v>11853</v>
      </c>
      <c r="F422" s="73" t="s">
        <v>11854</v>
      </c>
      <c r="G422" s="74">
        <v>14000</v>
      </c>
      <c r="H422" s="73" t="s">
        <v>66</v>
      </c>
      <c r="I422" s="73" t="s">
        <v>6</v>
      </c>
      <c r="J422" s="135" t="s">
        <v>41</v>
      </c>
      <c r="K422" s="135">
        <v>14000</v>
      </c>
      <c r="L422" s="135">
        <f>VLOOKUP(E422,[2]Sheet1!$E$2:$N$5262,3,0)</f>
        <v>14000</v>
      </c>
      <c r="M422" s="168">
        <f>VLOOKUP(E422,[2]Sheet1!$E$2:$N$5262,4,0)</f>
        <v>46039</v>
      </c>
      <c r="N422" s="135" t="str">
        <f>VLOOKUP(E422,[2]Sheet1!$E$2:$N$5262,5,0)</f>
        <v>YOUSUF.KHAN</v>
      </c>
      <c r="O422" s="135" t="str">
        <f>VLOOKUP(E422,[2]Sheet1!$E$2:$N$5262,6,0)</f>
        <v>Accepted</v>
      </c>
      <c r="P422" s="135" t="str">
        <f>VLOOKUP(E422,[2]Sheet1!$E$2:$N$5262,7,0)</f>
        <v>Cash Deposit</v>
      </c>
      <c r="Q422" s="135" t="str">
        <f>VLOOKUP(E422,[2]Sheet1!$E$2:$N$5262,8,0)</f>
        <v>Renewal</v>
      </c>
      <c r="R422" s="135" t="s">
        <v>16</v>
      </c>
      <c r="S422" s="135" t="str">
        <f>VLOOKUP(E422,[2]Sheet1!$E$2:$N$5262,10,0)</f>
        <v>-</v>
      </c>
      <c r="T422" s="167">
        <f t="shared" si="11"/>
        <v>0</v>
      </c>
    </row>
    <row r="423" spans="1:20" s="135" customFormat="1" hidden="1">
      <c r="A423" s="73">
        <v>426</v>
      </c>
      <c r="B423" s="72" t="s">
        <v>39</v>
      </c>
      <c r="C423" s="73" t="s">
        <v>11855</v>
      </c>
      <c r="D423" s="74">
        <v>51006171</v>
      </c>
      <c r="E423" s="73" t="s">
        <v>11856</v>
      </c>
      <c r="F423" s="73" t="s">
        <v>11857</v>
      </c>
      <c r="G423" s="74">
        <v>15000</v>
      </c>
      <c r="H423" s="73" t="s">
        <v>66</v>
      </c>
      <c r="I423" s="73" t="s">
        <v>6</v>
      </c>
      <c r="J423" s="135" t="s">
        <v>41</v>
      </c>
      <c r="K423" s="135">
        <v>15000</v>
      </c>
      <c r="L423" s="135">
        <f>VLOOKUP(E423,[2]Sheet1!$E$2:$N$5262,3,0)</f>
        <v>15000</v>
      </c>
      <c r="M423" s="168">
        <f>VLOOKUP(E423,[2]Sheet1!$E$2:$N$5262,4,0)</f>
        <v>46039</v>
      </c>
      <c r="N423" s="135" t="str">
        <f>VLOOKUP(E423,[2]Sheet1!$E$2:$N$5262,5,0)</f>
        <v>YOUSUF.KHAN</v>
      </c>
      <c r="O423" s="135" t="str">
        <f>VLOOKUP(E423,[2]Sheet1!$E$2:$N$5262,6,0)</f>
        <v>Accepted</v>
      </c>
      <c r="P423" s="135" t="str">
        <f>VLOOKUP(E423,[2]Sheet1!$E$2:$N$5262,7,0)</f>
        <v>Online Transfer</v>
      </c>
      <c r="Q423" s="135" t="str">
        <f>VLOOKUP(E423,[2]Sheet1!$E$2:$N$5262,8,0)</f>
        <v>Renewal</v>
      </c>
      <c r="R423" s="135" t="s">
        <v>16</v>
      </c>
      <c r="S423" s="135" t="str">
        <f>VLOOKUP(E423,[2]Sheet1!$E$2:$N$5262,10,0)</f>
        <v>-</v>
      </c>
      <c r="T423" s="167">
        <f t="shared" si="11"/>
        <v>0</v>
      </c>
    </row>
    <row r="424" spans="1:20" s="135" customFormat="1">
      <c r="A424" s="72">
        <v>427</v>
      </c>
      <c r="B424" s="72" t="s">
        <v>39</v>
      </c>
      <c r="C424" s="73" t="s">
        <v>11858</v>
      </c>
      <c r="D424" s="73" t="s">
        <v>11859</v>
      </c>
      <c r="E424" s="73" t="s">
        <v>11860</v>
      </c>
      <c r="F424" s="73" t="s">
        <v>11843</v>
      </c>
      <c r="G424" s="74">
        <v>18000</v>
      </c>
      <c r="H424" s="73" t="s">
        <v>66</v>
      </c>
      <c r="I424" s="73" t="s">
        <v>6</v>
      </c>
      <c r="J424" s="135" t="s">
        <v>41</v>
      </c>
      <c r="K424" s="135">
        <v>18000</v>
      </c>
      <c r="L424" s="135">
        <f>VLOOKUP(E424,[2]Sheet1!$E$2:$N$5262,3,0)</f>
        <v>18000</v>
      </c>
      <c r="M424" s="168">
        <f>VLOOKUP(E424,[2]Sheet1!$E$2:$N$5262,4,0)</f>
        <v>46040</v>
      </c>
      <c r="N424" s="135" t="str">
        <f>VLOOKUP(E424,[2]Sheet1!$E$2:$N$5262,5,0)</f>
        <v>YOUSUF.KHAN</v>
      </c>
      <c r="O424" s="135" t="str">
        <f>VLOOKUP(E424,[2]Sheet1!$E$2:$N$5262,6,0)</f>
        <v>Accepted</v>
      </c>
      <c r="P424" s="135" t="str">
        <f>VLOOKUP(E424,[2]Sheet1!$E$2:$N$5262,7,0)</f>
        <v>Online Transfer</v>
      </c>
      <c r="Q424" s="135" t="str">
        <f>VLOOKUP(E424,[2]Sheet1!$E$2:$N$5262,8,0)</f>
        <v>Conversion</v>
      </c>
      <c r="R424" s="135" t="s">
        <v>16</v>
      </c>
      <c r="S424" s="135" t="str">
        <f>VLOOKUP(E424,[2]Sheet1!$E$2:$N$5262,10,0)</f>
        <v>-</v>
      </c>
      <c r="T424" s="167">
        <f t="shared" si="11"/>
        <v>0</v>
      </c>
    </row>
    <row r="425" spans="1:20" s="135" customFormat="1" hidden="1">
      <c r="A425" s="73">
        <v>428</v>
      </c>
      <c r="B425" s="72" t="s">
        <v>39</v>
      </c>
      <c r="C425" s="73" t="s">
        <v>11861</v>
      </c>
      <c r="D425" s="73" t="s">
        <v>11862</v>
      </c>
      <c r="E425" s="73" t="s">
        <v>11863</v>
      </c>
      <c r="F425" s="73" t="s">
        <v>11864</v>
      </c>
      <c r="G425" s="74">
        <v>15000</v>
      </c>
      <c r="H425" s="73" t="s">
        <v>66</v>
      </c>
      <c r="I425" s="73" t="s">
        <v>6</v>
      </c>
      <c r="J425" s="135" t="s">
        <v>41</v>
      </c>
      <c r="K425" s="135">
        <v>15000</v>
      </c>
      <c r="L425" s="135">
        <f>VLOOKUP(E425,[2]Sheet1!$E$2:$N$5262,3,0)</f>
        <v>15000</v>
      </c>
      <c r="M425" s="168">
        <f>VLOOKUP(E425,[2]Sheet1!$E$2:$N$5262,4,0)</f>
        <v>46037</v>
      </c>
      <c r="N425" s="135" t="str">
        <f>VLOOKUP(E425,[2]Sheet1!$E$2:$N$5262,5,0)</f>
        <v>YOUSUF.KHAN</v>
      </c>
      <c r="O425" s="135" t="str">
        <f>VLOOKUP(E425,[2]Sheet1!$E$2:$N$5262,6,0)</f>
        <v>Accepted</v>
      </c>
      <c r="P425" s="135" t="str">
        <f>VLOOKUP(E425,[2]Sheet1!$E$2:$N$5262,7,0)</f>
        <v>Online Transfer</v>
      </c>
      <c r="Q425" s="135" t="str">
        <f>VLOOKUP(E425,[2]Sheet1!$E$2:$N$5262,8,0)</f>
        <v>Renewal</v>
      </c>
      <c r="R425" s="135" t="s">
        <v>16</v>
      </c>
      <c r="S425" s="135" t="str">
        <f>VLOOKUP(E425,[2]Sheet1!$E$2:$N$5262,10,0)</f>
        <v>-</v>
      </c>
      <c r="T425" s="167">
        <f t="shared" si="11"/>
        <v>0</v>
      </c>
    </row>
    <row r="426" spans="1:20" s="135" customFormat="1" hidden="1">
      <c r="A426" s="72">
        <v>429</v>
      </c>
      <c r="B426" s="72" t="s">
        <v>39</v>
      </c>
      <c r="C426" s="73" t="s">
        <v>11865</v>
      </c>
      <c r="D426" s="73" t="s">
        <v>11866</v>
      </c>
      <c r="E426" s="73" t="s">
        <v>11867</v>
      </c>
      <c r="F426" s="73" t="s">
        <v>11868</v>
      </c>
      <c r="G426" s="74">
        <v>12000</v>
      </c>
      <c r="H426" s="73" t="s">
        <v>66</v>
      </c>
      <c r="I426" s="73" t="s">
        <v>6</v>
      </c>
      <c r="J426" s="135" t="s">
        <v>41</v>
      </c>
      <c r="K426" s="135">
        <v>12000</v>
      </c>
      <c r="L426" s="135">
        <f>VLOOKUP(E426,[2]Sheet1!$E$2:$N$5262,3,0)</f>
        <v>12000</v>
      </c>
      <c r="M426" s="168">
        <f>VLOOKUP(E426,[2]Sheet1!$E$2:$N$5262,4,0)</f>
        <v>46037</v>
      </c>
      <c r="N426" s="135" t="str">
        <f>VLOOKUP(E426,[2]Sheet1!$E$2:$N$5262,5,0)</f>
        <v>YOUSUF.KHAN</v>
      </c>
      <c r="O426" s="135" t="str">
        <f>VLOOKUP(E426,[2]Sheet1!$E$2:$N$5262,6,0)</f>
        <v>Accepted</v>
      </c>
      <c r="P426" s="135" t="str">
        <f>VLOOKUP(E426,[2]Sheet1!$E$2:$N$5262,7,0)</f>
        <v>Online Transfer</v>
      </c>
      <c r="Q426" s="135" t="str">
        <f>VLOOKUP(E426,[2]Sheet1!$E$2:$N$5262,8,0)</f>
        <v>Renewal</v>
      </c>
      <c r="R426" s="135" t="s">
        <v>16</v>
      </c>
      <c r="S426" s="135" t="str">
        <f>VLOOKUP(E426,[2]Sheet1!$E$2:$N$5262,10,0)</f>
        <v>-</v>
      </c>
      <c r="T426" s="167">
        <f t="shared" si="11"/>
        <v>0</v>
      </c>
    </row>
    <row r="427" spans="1:20" s="135" customFormat="1" hidden="1">
      <c r="A427" s="73">
        <v>430</v>
      </c>
      <c r="B427" s="72" t="s">
        <v>39</v>
      </c>
      <c r="C427" s="73" t="s">
        <v>11869</v>
      </c>
      <c r="D427" s="73" t="s">
        <v>11870</v>
      </c>
      <c r="E427" s="73" t="s">
        <v>11871</v>
      </c>
      <c r="F427" s="73" t="s">
        <v>11872</v>
      </c>
      <c r="G427" s="74">
        <v>15000</v>
      </c>
      <c r="H427" s="73" t="s">
        <v>66</v>
      </c>
      <c r="I427" s="73" t="s">
        <v>6</v>
      </c>
      <c r="J427" s="135" t="s">
        <v>41</v>
      </c>
      <c r="K427" s="135">
        <v>15000</v>
      </c>
      <c r="L427" s="135">
        <f>VLOOKUP(E427,[2]Sheet1!$E$2:$N$5262,3,0)</f>
        <v>15000</v>
      </c>
      <c r="M427" s="168">
        <f>VLOOKUP(E427,[2]Sheet1!$E$2:$N$5262,4,0)</f>
        <v>46037</v>
      </c>
      <c r="N427" s="135" t="str">
        <f>VLOOKUP(E427,[2]Sheet1!$E$2:$N$5262,5,0)</f>
        <v>YOUSUF.KHAN</v>
      </c>
      <c r="O427" s="135" t="str">
        <f>VLOOKUP(E427,[2]Sheet1!$E$2:$N$5262,6,0)</f>
        <v>Accepted</v>
      </c>
      <c r="P427" s="135" t="str">
        <f>VLOOKUP(E427,[2]Sheet1!$E$2:$N$5262,7,0)</f>
        <v>Online Transfer</v>
      </c>
      <c r="Q427" s="135" t="str">
        <f>VLOOKUP(E427,[2]Sheet1!$E$2:$N$5262,8,0)</f>
        <v>Renewal</v>
      </c>
      <c r="R427" s="135" t="s">
        <v>16</v>
      </c>
      <c r="S427" s="135" t="str">
        <f>VLOOKUP(E427,[2]Sheet1!$E$2:$N$5262,10,0)</f>
        <v>-</v>
      </c>
      <c r="T427" s="167">
        <f t="shared" si="11"/>
        <v>0</v>
      </c>
    </row>
    <row r="428" spans="1:20" s="135" customFormat="1" hidden="1">
      <c r="A428" s="72">
        <v>431</v>
      </c>
      <c r="B428" s="72" t="s">
        <v>39</v>
      </c>
      <c r="C428" s="73" t="s">
        <v>11873</v>
      </c>
      <c r="D428" s="74">
        <v>7920271</v>
      </c>
      <c r="E428" s="73" t="s">
        <v>11874</v>
      </c>
      <c r="F428" s="73" t="s">
        <v>11875</v>
      </c>
      <c r="G428" s="74">
        <v>15000</v>
      </c>
      <c r="H428" s="73" t="s">
        <v>66</v>
      </c>
      <c r="I428" s="73" t="s">
        <v>6</v>
      </c>
      <c r="J428" s="135" t="s">
        <v>41</v>
      </c>
      <c r="K428" s="135">
        <v>15000</v>
      </c>
      <c r="L428" s="135">
        <f>VLOOKUP(E428,[2]Sheet1!$E$2:$N$5262,3,0)</f>
        <v>15000</v>
      </c>
      <c r="M428" s="168">
        <f>VLOOKUP(E428,[2]Sheet1!$E$2:$N$5262,4,0)</f>
        <v>46037</v>
      </c>
      <c r="N428" s="135" t="str">
        <f>VLOOKUP(E428,[2]Sheet1!$E$2:$N$5262,5,0)</f>
        <v>YOUSUF.KHAN</v>
      </c>
      <c r="O428" s="135" t="str">
        <f>VLOOKUP(E428,[2]Sheet1!$E$2:$N$5262,6,0)</f>
        <v>Accepted</v>
      </c>
      <c r="P428" s="135" t="str">
        <f>VLOOKUP(E428,[2]Sheet1!$E$2:$N$5262,7,0)</f>
        <v>Online Transfer</v>
      </c>
      <c r="Q428" s="135" t="str">
        <f>VLOOKUP(E428,[2]Sheet1!$E$2:$N$5262,8,0)</f>
        <v>Renewal</v>
      </c>
      <c r="R428" s="135" t="s">
        <v>16</v>
      </c>
      <c r="S428" s="135" t="str">
        <f>VLOOKUP(E428,[2]Sheet1!$E$2:$N$5262,10,0)</f>
        <v>-</v>
      </c>
      <c r="T428" s="167">
        <f t="shared" si="11"/>
        <v>0</v>
      </c>
    </row>
    <row r="429" spans="1:20" s="135" customFormat="1" hidden="1">
      <c r="A429" s="73">
        <v>432</v>
      </c>
      <c r="B429" s="72" t="s">
        <v>39</v>
      </c>
      <c r="C429" s="73" t="s">
        <v>11876</v>
      </c>
      <c r="D429" s="74">
        <v>141068</v>
      </c>
      <c r="E429" s="73" t="s">
        <v>11877</v>
      </c>
      <c r="F429" s="73" t="s">
        <v>11878</v>
      </c>
      <c r="G429" s="74">
        <v>12500</v>
      </c>
      <c r="H429" s="73" t="s">
        <v>66</v>
      </c>
      <c r="I429" s="73" t="s">
        <v>6</v>
      </c>
      <c r="J429" s="135" t="s">
        <v>41</v>
      </c>
      <c r="K429" s="135">
        <v>12500</v>
      </c>
      <c r="L429" s="135">
        <f>VLOOKUP(E429,[2]Sheet1!$E$2:$N$5262,3,0)</f>
        <v>12500</v>
      </c>
      <c r="M429" s="168">
        <f>VLOOKUP(E429,[2]Sheet1!$E$2:$N$5262,4,0)</f>
        <v>46033</v>
      </c>
      <c r="N429" s="135" t="str">
        <f>VLOOKUP(E429,[2]Sheet1!$E$2:$N$5262,5,0)</f>
        <v>YOUSUF.KHAN</v>
      </c>
      <c r="O429" s="135" t="str">
        <f>VLOOKUP(E429,[2]Sheet1!$E$2:$N$5262,6,0)</f>
        <v>Accepted</v>
      </c>
      <c r="P429" s="135" t="str">
        <f>VLOOKUP(E429,[2]Sheet1!$E$2:$N$5262,7,0)</f>
        <v>Online Transfer</v>
      </c>
      <c r="Q429" s="135" t="str">
        <f>VLOOKUP(E429,[2]Sheet1!$E$2:$N$5262,8,0)</f>
        <v>Renewal</v>
      </c>
      <c r="R429" s="135" t="s">
        <v>16</v>
      </c>
      <c r="S429" s="135" t="str">
        <f>VLOOKUP(E429,[2]Sheet1!$E$2:$N$5262,10,0)</f>
        <v>-</v>
      </c>
      <c r="T429" s="167">
        <f t="shared" si="11"/>
        <v>0</v>
      </c>
    </row>
    <row r="430" spans="1:20" s="135" customFormat="1" hidden="1">
      <c r="A430" s="72">
        <v>433</v>
      </c>
      <c r="B430" s="72" t="s">
        <v>39</v>
      </c>
      <c r="C430" s="73" t="s">
        <v>11879</v>
      </c>
      <c r="D430" s="74">
        <v>1011707</v>
      </c>
      <c r="E430" s="73" t="s">
        <v>11880</v>
      </c>
      <c r="F430" s="73" t="s">
        <v>11881</v>
      </c>
      <c r="G430" s="74">
        <v>15000</v>
      </c>
      <c r="H430" s="73" t="s">
        <v>66</v>
      </c>
      <c r="I430" s="73" t="s">
        <v>6</v>
      </c>
      <c r="J430" s="135" t="s">
        <v>41</v>
      </c>
      <c r="K430" s="135">
        <v>15000</v>
      </c>
      <c r="L430" s="135">
        <f>VLOOKUP(E430,[2]Sheet1!$E$2:$N$5262,3,0)</f>
        <v>15000</v>
      </c>
      <c r="M430" s="168">
        <f>VLOOKUP(E430,[2]Sheet1!$E$2:$N$5262,4,0)</f>
        <v>46036</v>
      </c>
      <c r="N430" s="135" t="str">
        <f>VLOOKUP(E430,[2]Sheet1!$E$2:$N$5262,5,0)</f>
        <v>YOUSUF.KHAN</v>
      </c>
      <c r="O430" s="135" t="str">
        <f>VLOOKUP(E430,[2]Sheet1!$E$2:$N$5262,6,0)</f>
        <v>Accepted</v>
      </c>
      <c r="P430" s="135" t="str">
        <f>VLOOKUP(E430,[2]Sheet1!$E$2:$N$5262,7,0)</f>
        <v>Online Transfer</v>
      </c>
      <c r="Q430" s="135" t="str">
        <f>VLOOKUP(E430,[2]Sheet1!$E$2:$N$5262,8,0)</f>
        <v>Renewal</v>
      </c>
      <c r="R430" s="135" t="s">
        <v>16</v>
      </c>
      <c r="S430" s="135" t="str">
        <f>VLOOKUP(E430,[2]Sheet1!$E$2:$N$5262,10,0)</f>
        <v>-</v>
      </c>
      <c r="T430" s="167">
        <f t="shared" si="11"/>
        <v>0</v>
      </c>
    </row>
    <row r="431" spans="1:20" s="135" customFormat="1">
      <c r="A431" s="73">
        <v>434</v>
      </c>
      <c r="B431" s="72" t="s">
        <v>39</v>
      </c>
      <c r="C431" s="73" t="s">
        <v>11882</v>
      </c>
      <c r="D431" s="73" t="s">
        <v>11883</v>
      </c>
      <c r="E431" s="73" t="s">
        <v>11884</v>
      </c>
      <c r="F431" s="73" t="s">
        <v>11885</v>
      </c>
      <c r="G431" s="74">
        <v>20000</v>
      </c>
      <c r="H431" s="73" t="s">
        <v>66</v>
      </c>
      <c r="I431" s="73" t="s">
        <v>6</v>
      </c>
      <c r="J431" s="135" t="s">
        <v>41</v>
      </c>
      <c r="K431" s="135">
        <v>20000</v>
      </c>
      <c r="L431" s="135">
        <f>VLOOKUP(E431,[2]Sheet1!$E$2:$N$5262,3,0)</f>
        <v>20000</v>
      </c>
      <c r="M431" s="168">
        <f>VLOOKUP(E431,[2]Sheet1!$E$2:$N$5262,4,0)</f>
        <v>46038</v>
      </c>
      <c r="N431" s="135" t="str">
        <f>VLOOKUP(E431,[2]Sheet1!$E$2:$N$5262,5,0)</f>
        <v>YOUSUF.KHAN</v>
      </c>
      <c r="O431" s="135" t="str">
        <f>VLOOKUP(E431,[2]Sheet1!$E$2:$N$5262,6,0)</f>
        <v>Accepted</v>
      </c>
      <c r="P431" s="135" t="str">
        <f>VLOOKUP(E431,[2]Sheet1!$E$2:$N$5262,7,0)</f>
        <v>Online Transfer</v>
      </c>
      <c r="Q431" s="135" t="str">
        <f>VLOOKUP(E431,[2]Sheet1!$E$2:$N$5262,8,0)</f>
        <v>Conversion</v>
      </c>
      <c r="R431" s="135" t="s">
        <v>16</v>
      </c>
      <c r="S431" s="135" t="str">
        <f>VLOOKUP(E431,[2]Sheet1!$E$2:$N$5262,10,0)</f>
        <v>-</v>
      </c>
      <c r="T431" s="167">
        <f t="shared" si="11"/>
        <v>0</v>
      </c>
    </row>
    <row r="432" spans="1:20" s="135" customFormat="1" hidden="1">
      <c r="A432" s="72">
        <v>435</v>
      </c>
      <c r="B432" s="72" t="s">
        <v>39</v>
      </c>
      <c r="C432" s="73" t="s">
        <v>11886</v>
      </c>
      <c r="D432" s="73" t="s">
        <v>11887</v>
      </c>
      <c r="E432" s="73" t="s">
        <v>11888</v>
      </c>
      <c r="F432" s="73" t="s">
        <v>11889</v>
      </c>
      <c r="G432" s="74">
        <v>12000</v>
      </c>
      <c r="H432" s="73" t="s">
        <v>66</v>
      </c>
      <c r="I432" s="73" t="s">
        <v>6</v>
      </c>
      <c r="J432" s="135" t="s">
        <v>41</v>
      </c>
      <c r="K432" s="135">
        <v>12000</v>
      </c>
      <c r="L432" s="135">
        <f>VLOOKUP(E432,[2]Sheet1!$E$2:$N$5262,3,0)</f>
        <v>12000</v>
      </c>
      <c r="M432" s="168">
        <f>VLOOKUP(E432,[2]Sheet1!$E$2:$N$5262,4,0)</f>
        <v>46037</v>
      </c>
      <c r="N432" s="135" t="str">
        <f>VLOOKUP(E432,[2]Sheet1!$E$2:$N$5262,5,0)</f>
        <v>YOUSUF.KHAN</v>
      </c>
      <c r="O432" s="135" t="str">
        <f>VLOOKUP(E432,[2]Sheet1!$E$2:$N$5262,6,0)</f>
        <v>Accepted</v>
      </c>
      <c r="P432" s="135" t="str">
        <f>VLOOKUP(E432,[2]Sheet1!$E$2:$N$5262,7,0)</f>
        <v>Cash Deposit</v>
      </c>
      <c r="Q432" s="135" t="str">
        <f>VLOOKUP(E432,[2]Sheet1!$E$2:$N$5262,8,0)</f>
        <v>Renewal</v>
      </c>
      <c r="R432" s="135" t="s">
        <v>16</v>
      </c>
      <c r="S432" s="135" t="str">
        <f>VLOOKUP(E432,[2]Sheet1!$E$2:$N$5262,10,0)</f>
        <v>-</v>
      </c>
      <c r="T432" s="167">
        <f t="shared" si="11"/>
        <v>0</v>
      </c>
    </row>
    <row r="433" spans="1:20" s="135" customFormat="1" hidden="1">
      <c r="A433" s="73">
        <v>436</v>
      </c>
      <c r="B433" s="72" t="s">
        <v>39</v>
      </c>
      <c r="C433" s="73" t="s">
        <v>11890</v>
      </c>
      <c r="D433" s="73" t="s">
        <v>11891</v>
      </c>
      <c r="E433" s="73" t="s">
        <v>11892</v>
      </c>
      <c r="F433" s="73" t="s">
        <v>590</v>
      </c>
      <c r="G433" s="74">
        <v>10000</v>
      </c>
      <c r="H433" s="73" t="s">
        <v>66</v>
      </c>
      <c r="I433" s="73" t="s">
        <v>6</v>
      </c>
      <c r="J433" s="135" t="s">
        <v>41</v>
      </c>
      <c r="K433" s="135">
        <v>10000</v>
      </c>
      <c r="L433" s="135">
        <f>VLOOKUP(E433,[2]Sheet1!$E$2:$N$5262,3,0)</f>
        <v>10000</v>
      </c>
      <c r="M433" s="168">
        <f>VLOOKUP(E433,[2]Sheet1!$E$2:$N$5262,4,0)</f>
        <v>46036</v>
      </c>
      <c r="N433" s="135" t="str">
        <f>VLOOKUP(E433,[2]Sheet1!$E$2:$N$5262,5,0)</f>
        <v>YOUSUF.KHAN</v>
      </c>
      <c r="O433" s="135" t="str">
        <f>VLOOKUP(E433,[2]Sheet1!$E$2:$N$5262,6,0)</f>
        <v>Accepted</v>
      </c>
      <c r="P433" s="135" t="str">
        <f>VLOOKUP(E433,[2]Sheet1!$E$2:$N$5262,7,0)</f>
        <v>Online Transfer</v>
      </c>
      <c r="Q433" s="135" t="str">
        <f>VLOOKUP(E433,[2]Sheet1!$E$2:$N$5262,8,0)</f>
        <v>Renewal</v>
      </c>
      <c r="R433" s="135" t="s">
        <v>16</v>
      </c>
      <c r="S433" s="135" t="str">
        <f>VLOOKUP(E433,[2]Sheet1!$E$2:$N$5262,10,0)</f>
        <v>-</v>
      </c>
      <c r="T433" s="167">
        <f t="shared" ref="T433:T496" si="12">+G433-L433</f>
        <v>0</v>
      </c>
    </row>
    <row r="434" spans="1:20" s="135" customFormat="1" hidden="1">
      <c r="A434" s="72">
        <v>437</v>
      </c>
      <c r="B434" s="72" t="s">
        <v>39</v>
      </c>
      <c r="C434" s="73" t="s">
        <v>11893</v>
      </c>
      <c r="D434" s="74">
        <v>163599</v>
      </c>
      <c r="E434" s="74">
        <v>10063533</v>
      </c>
      <c r="F434" s="73" t="s">
        <v>11894</v>
      </c>
      <c r="G434" s="74">
        <v>11000</v>
      </c>
      <c r="H434" s="73" t="s">
        <v>66</v>
      </c>
      <c r="I434" s="73" t="s">
        <v>6</v>
      </c>
      <c r="J434" s="135" t="s">
        <v>41</v>
      </c>
      <c r="K434" s="135">
        <v>11000</v>
      </c>
      <c r="L434" s="135">
        <f>VLOOKUP(E434,[2]Sheet1!$E$2:$N$5262,3,0)</f>
        <v>11000</v>
      </c>
      <c r="M434" s="168">
        <f>VLOOKUP(E434,[2]Sheet1!$E$2:$N$5262,4,0)</f>
        <v>46035</v>
      </c>
      <c r="N434" s="135" t="str">
        <f>VLOOKUP(E434,[2]Sheet1!$E$2:$N$5262,5,0)</f>
        <v>YOUSUF.KHAN</v>
      </c>
      <c r="O434" s="135" t="str">
        <f>VLOOKUP(E434,[2]Sheet1!$E$2:$N$5262,6,0)</f>
        <v>Accepted</v>
      </c>
      <c r="P434" s="135" t="str">
        <f>VLOOKUP(E434,[2]Sheet1!$E$2:$N$5262,7,0)</f>
        <v>Online Transfer</v>
      </c>
      <c r="Q434" s="135" t="str">
        <f>VLOOKUP(E434,[2]Sheet1!$E$2:$N$5262,8,0)</f>
        <v>Renewal</v>
      </c>
      <c r="R434" s="135" t="s">
        <v>16</v>
      </c>
      <c r="S434" s="135" t="str">
        <f>VLOOKUP(E434,[2]Sheet1!$E$2:$N$5262,10,0)</f>
        <v>-</v>
      </c>
      <c r="T434" s="167">
        <f t="shared" si="12"/>
        <v>0</v>
      </c>
    </row>
    <row r="435" spans="1:20" s="135" customFormat="1" hidden="1">
      <c r="A435" s="73">
        <v>438</v>
      </c>
      <c r="B435" s="72" t="s">
        <v>39</v>
      </c>
      <c r="C435" s="73" t="s">
        <v>11895</v>
      </c>
      <c r="D435" s="73" t="s">
        <v>11896</v>
      </c>
      <c r="E435" s="73" t="s">
        <v>11897</v>
      </c>
      <c r="F435" s="73" t="s">
        <v>11898</v>
      </c>
      <c r="G435" s="74">
        <v>9701</v>
      </c>
      <c r="H435" s="73" t="s">
        <v>66</v>
      </c>
      <c r="I435" s="73" t="s">
        <v>6</v>
      </c>
      <c r="J435" s="135" t="s">
        <v>41</v>
      </c>
      <c r="K435" s="135">
        <v>9701</v>
      </c>
      <c r="L435" s="135">
        <f>VLOOKUP(E435,[2]Sheet1!$E$2:$N$5262,3,0)</f>
        <v>9701</v>
      </c>
      <c r="M435" s="168">
        <f>VLOOKUP(E435,[2]Sheet1!$E$2:$N$5262,4,0)</f>
        <v>46041</v>
      </c>
      <c r="N435" s="135" t="str">
        <f>VLOOKUP(E435,[2]Sheet1!$E$2:$N$5262,5,0)</f>
        <v>YOUSUF.KHAN</v>
      </c>
      <c r="O435" s="135" t="str">
        <f>VLOOKUP(E435,[2]Sheet1!$E$2:$N$5262,6,0)</f>
        <v>Accepted</v>
      </c>
      <c r="P435" s="135" t="str">
        <f>VLOOKUP(E435,[2]Sheet1!$E$2:$N$5262,7,0)</f>
        <v>Cheque</v>
      </c>
      <c r="Q435" s="135" t="str">
        <f>VLOOKUP(E435,[2]Sheet1!$E$2:$N$5262,8,0)</f>
        <v>Renewal</v>
      </c>
      <c r="R435" s="135" t="s">
        <v>16</v>
      </c>
      <c r="S435" s="135" t="str">
        <f>VLOOKUP(E435,[2]Sheet1!$E$2:$N$5262,10,0)</f>
        <v>-</v>
      </c>
      <c r="T435" s="167">
        <f t="shared" si="12"/>
        <v>0</v>
      </c>
    </row>
    <row r="436" spans="1:20" s="135" customFormat="1" hidden="1">
      <c r="A436" s="72">
        <v>439</v>
      </c>
      <c r="B436" s="72" t="s">
        <v>39</v>
      </c>
      <c r="C436" s="73" t="s">
        <v>11899</v>
      </c>
      <c r="D436" s="73" t="s">
        <v>11900</v>
      </c>
      <c r="E436" s="73" t="s">
        <v>11901</v>
      </c>
      <c r="F436" s="73" t="s">
        <v>11902</v>
      </c>
      <c r="G436" s="74">
        <v>9701</v>
      </c>
      <c r="H436" s="73" t="s">
        <v>66</v>
      </c>
      <c r="I436" s="73" t="s">
        <v>6</v>
      </c>
      <c r="J436" s="135" t="s">
        <v>41</v>
      </c>
      <c r="K436" s="135">
        <v>9701</v>
      </c>
      <c r="L436" s="135">
        <f>VLOOKUP(E436,[2]Sheet1!$E$2:$N$5262,3,0)</f>
        <v>9701</v>
      </c>
      <c r="M436" s="168">
        <f>VLOOKUP(E436,[2]Sheet1!$E$2:$N$5262,4,0)</f>
        <v>46041</v>
      </c>
      <c r="N436" s="135" t="str">
        <f>VLOOKUP(E436,[2]Sheet1!$E$2:$N$5262,5,0)</f>
        <v>YOUSUF.KHAN</v>
      </c>
      <c r="O436" s="135" t="str">
        <f>VLOOKUP(E436,[2]Sheet1!$E$2:$N$5262,6,0)</f>
        <v>Accepted</v>
      </c>
      <c r="P436" s="135" t="str">
        <f>VLOOKUP(E436,[2]Sheet1!$E$2:$N$5262,7,0)</f>
        <v>Cheque</v>
      </c>
      <c r="Q436" s="135" t="str">
        <f>VLOOKUP(E436,[2]Sheet1!$E$2:$N$5262,8,0)</f>
        <v>Renewal</v>
      </c>
      <c r="R436" s="135" t="s">
        <v>16</v>
      </c>
      <c r="S436" s="135" t="str">
        <f>VLOOKUP(E436,[2]Sheet1!$E$2:$N$5262,10,0)</f>
        <v>-</v>
      </c>
      <c r="T436" s="167">
        <f t="shared" si="12"/>
        <v>0</v>
      </c>
    </row>
    <row r="437" spans="1:20" s="135" customFormat="1">
      <c r="A437" s="73">
        <v>440</v>
      </c>
      <c r="B437" s="72" t="s">
        <v>39</v>
      </c>
      <c r="C437" s="73" t="s">
        <v>11903</v>
      </c>
      <c r="D437" s="74">
        <v>7915111</v>
      </c>
      <c r="E437" s="74">
        <v>5155</v>
      </c>
      <c r="F437" s="73" t="s">
        <v>11885</v>
      </c>
      <c r="G437" s="74">
        <v>20000</v>
      </c>
      <c r="H437" s="73" t="s">
        <v>66</v>
      </c>
      <c r="I437" s="73" t="s">
        <v>6</v>
      </c>
      <c r="J437" s="135" t="s">
        <v>41</v>
      </c>
      <c r="K437" s="135">
        <v>20000</v>
      </c>
      <c r="L437" s="135">
        <f>VLOOKUP(E437,[2]Sheet1!$E$2:$N$5262,3,0)</f>
        <v>20000</v>
      </c>
      <c r="M437" s="168">
        <f>VLOOKUP(E437,[2]Sheet1!$E$2:$N$5262,4,0)</f>
        <v>46038</v>
      </c>
      <c r="N437" s="135" t="str">
        <f>VLOOKUP(E437,[2]Sheet1!$E$2:$N$5262,5,0)</f>
        <v>YOUSUF.KHAN</v>
      </c>
      <c r="O437" s="135" t="str">
        <f>VLOOKUP(E437,[2]Sheet1!$E$2:$N$5262,6,0)</f>
        <v>Accepted</v>
      </c>
      <c r="P437" s="135" t="str">
        <f>VLOOKUP(E437,[2]Sheet1!$E$2:$N$5262,7,0)</f>
        <v>Cash Deposit</v>
      </c>
      <c r="Q437" s="135" t="str">
        <f>VLOOKUP(E437,[2]Sheet1!$E$2:$N$5262,8,0)</f>
        <v>Conversion</v>
      </c>
      <c r="R437" s="135" t="s">
        <v>16</v>
      </c>
      <c r="S437" s="135" t="str">
        <f>VLOOKUP(E437,[2]Sheet1!$E$2:$N$5262,10,0)</f>
        <v>-</v>
      </c>
      <c r="T437" s="167">
        <f t="shared" si="12"/>
        <v>0</v>
      </c>
    </row>
    <row r="438" spans="1:20" s="135" customFormat="1">
      <c r="A438" s="72">
        <v>441</v>
      </c>
      <c r="B438" s="72" t="s">
        <v>39</v>
      </c>
      <c r="C438" s="73" t="s">
        <v>11904</v>
      </c>
      <c r="D438" s="74">
        <v>222736</v>
      </c>
      <c r="E438" s="74">
        <v>10122732</v>
      </c>
      <c r="F438" s="73" t="s">
        <v>11905</v>
      </c>
      <c r="G438" s="74">
        <v>13000</v>
      </c>
      <c r="H438" s="73" t="s">
        <v>66</v>
      </c>
      <c r="I438" s="73" t="s">
        <v>6</v>
      </c>
      <c r="J438" s="135" t="s">
        <v>41</v>
      </c>
      <c r="K438" s="135">
        <v>13000</v>
      </c>
      <c r="L438" s="135">
        <f>VLOOKUP(E438,[2]Sheet1!$E$2:$N$5262,3,0)</f>
        <v>13000</v>
      </c>
      <c r="M438" s="168">
        <f>VLOOKUP(E438,[2]Sheet1!$E$2:$N$5262,4,0)</f>
        <v>46037</v>
      </c>
      <c r="N438" s="135" t="str">
        <f>VLOOKUP(E438,[2]Sheet1!$E$2:$N$5262,5,0)</f>
        <v>YOUSUF.KHAN</v>
      </c>
      <c r="O438" s="135" t="str">
        <f>VLOOKUP(E438,[2]Sheet1!$E$2:$N$5262,6,0)</f>
        <v>Accepted</v>
      </c>
      <c r="P438" s="135" t="str">
        <f>VLOOKUP(E438,[2]Sheet1!$E$2:$N$5262,7,0)</f>
        <v>Online Transfer</v>
      </c>
      <c r="Q438" s="135" t="str">
        <f>VLOOKUP(E438,[2]Sheet1!$E$2:$N$5262,8,0)</f>
        <v>Conversion</v>
      </c>
      <c r="R438" s="135" t="s">
        <v>16</v>
      </c>
      <c r="S438" s="135" t="str">
        <f>VLOOKUP(E438,[2]Sheet1!$E$2:$N$5262,10,0)</f>
        <v>-</v>
      </c>
      <c r="T438" s="167">
        <f t="shared" si="12"/>
        <v>0</v>
      </c>
    </row>
    <row r="439" spans="1:20" s="135" customFormat="1" hidden="1">
      <c r="A439" s="73">
        <v>442</v>
      </c>
      <c r="B439" s="72" t="s">
        <v>39</v>
      </c>
      <c r="C439" s="73" t="s">
        <v>11906</v>
      </c>
      <c r="D439" s="73" t="s">
        <v>11907</v>
      </c>
      <c r="E439" s="73" t="s">
        <v>11908</v>
      </c>
      <c r="F439" s="73" t="s">
        <v>11909</v>
      </c>
      <c r="G439" s="74">
        <v>9000</v>
      </c>
      <c r="H439" s="73" t="s">
        <v>66</v>
      </c>
      <c r="I439" s="73" t="s">
        <v>6</v>
      </c>
      <c r="J439" s="135" t="s">
        <v>41</v>
      </c>
      <c r="K439" s="135">
        <v>9000</v>
      </c>
      <c r="L439" s="135">
        <f>VLOOKUP(E439,[2]Sheet1!$E$2:$N$5262,3,0)</f>
        <v>9000</v>
      </c>
      <c r="M439" s="168">
        <f>VLOOKUP(E439,[2]Sheet1!$E$2:$N$5262,4,0)</f>
        <v>46037</v>
      </c>
      <c r="N439" s="135" t="str">
        <f>VLOOKUP(E439,[2]Sheet1!$E$2:$N$5262,5,0)</f>
        <v>YOUSUF.KHAN</v>
      </c>
      <c r="O439" s="135" t="str">
        <f>VLOOKUP(E439,[2]Sheet1!$E$2:$N$5262,6,0)</f>
        <v>Accepted</v>
      </c>
      <c r="P439" s="135" t="str">
        <f>VLOOKUP(E439,[2]Sheet1!$E$2:$N$5262,7,0)</f>
        <v>Cheque Deposit</v>
      </c>
      <c r="Q439" s="135" t="str">
        <f>VLOOKUP(E439,[2]Sheet1!$E$2:$N$5262,8,0)</f>
        <v>Renewal</v>
      </c>
      <c r="R439" s="135" t="s">
        <v>16</v>
      </c>
      <c r="S439" s="135" t="str">
        <f>VLOOKUP(E439,[2]Sheet1!$E$2:$N$5262,10,0)</f>
        <v>-</v>
      </c>
      <c r="T439" s="167">
        <f t="shared" si="12"/>
        <v>0</v>
      </c>
    </row>
    <row r="440" spans="1:20" s="135" customFormat="1" hidden="1">
      <c r="A440" s="72">
        <v>443</v>
      </c>
      <c r="B440" s="72" t="s">
        <v>39</v>
      </c>
      <c r="C440" s="73" t="s">
        <v>11910</v>
      </c>
      <c r="D440" s="74">
        <v>153206</v>
      </c>
      <c r="E440" s="74">
        <v>205250</v>
      </c>
      <c r="F440" s="73" t="s">
        <v>11911</v>
      </c>
      <c r="G440" s="74">
        <v>15000</v>
      </c>
      <c r="H440" s="73" t="s">
        <v>66</v>
      </c>
      <c r="I440" s="73" t="s">
        <v>6</v>
      </c>
      <c r="J440" s="135" t="s">
        <v>41</v>
      </c>
      <c r="K440" s="135">
        <v>15000</v>
      </c>
      <c r="L440" s="135">
        <f>VLOOKUP(E440,[2]Sheet1!$E$2:$N$5262,3,0)</f>
        <v>15000</v>
      </c>
      <c r="M440" s="168">
        <f>VLOOKUP(E440,[2]Sheet1!$E$2:$N$5262,4,0)</f>
        <v>46035</v>
      </c>
      <c r="N440" s="135" t="str">
        <f>VLOOKUP(E440,[2]Sheet1!$E$2:$N$5262,5,0)</f>
        <v>YOUSUF.KHAN</v>
      </c>
      <c r="O440" s="135" t="str">
        <f>VLOOKUP(E440,[2]Sheet1!$E$2:$N$5262,6,0)</f>
        <v>Accepted</v>
      </c>
      <c r="P440" s="135" t="str">
        <f>VLOOKUP(E440,[2]Sheet1!$E$2:$N$5262,7,0)</f>
        <v>Online Transfer</v>
      </c>
      <c r="Q440" s="135" t="str">
        <f>VLOOKUP(E440,[2]Sheet1!$E$2:$N$5262,8,0)</f>
        <v>Renewal</v>
      </c>
      <c r="R440" s="135" t="s">
        <v>16</v>
      </c>
      <c r="S440" s="135" t="str">
        <f>VLOOKUP(E440,[2]Sheet1!$E$2:$N$5262,10,0)</f>
        <v>-</v>
      </c>
      <c r="T440" s="167">
        <f t="shared" si="12"/>
        <v>0</v>
      </c>
    </row>
    <row r="441" spans="1:20" s="135" customFormat="1" hidden="1">
      <c r="A441" s="73">
        <v>444</v>
      </c>
      <c r="B441" s="72" t="s">
        <v>39</v>
      </c>
      <c r="C441" s="73" t="s">
        <v>11912</v>
      </c>
      <c r="D441" s="73" t="s">
        <v>11913</v>
      </c>
      <c r="E441" s="74">
        <v>333081</v>
      </c>
      <c r="F441" s="73" t="s">
        <v>11914</v>
      </c>
      <c r="G441" s="74">
        <v>12000</v>
      </c>
      <c r="H441" s="73" t="s">
        <v>66</v>
      </c>
      <c r="I441" s="73" t="s">
        <v>6</v>
      </c>
      <c r="J441" s="135" t="s">
        <v>41</v>
      </c>
      <c r="K441" s="135">
        <v>12000</v>
      </c>
      <c r="L441" s="135">
        <f>VLOOKUP(E441,[2]Sheet1!$E$2:$N$5262,3,0)</f>
        <v>12000</v>
      </c>
      <c r="M441" s="168">
        <f>VLOOKUP(E441,[2]Sheet1!$E$2:$N$5262,4,0)</f>
        <v>46035</v>
      </c>
      <c r="N441" s="135" t="str">
        <f>VLOOKUP(E441,[2]Sheet1!$E$2:$N$5262,5,0)</f>
        <v>YOUSUF.KHAN</v>
      </c>
      <c r="O441" s="135" t="str">
        <f>VLOOKUP(E441,[2]Sheet1!$E$2:$N$5262,6,0)</f>
        <v>Accepted</v>
      </c>
      <c r="P441" s="135" t="str">
        <f>VLOOKUP(E441,[2]Sheet1!$E$2:$N$5262,7,0)</f>
        <v>Online Transfer</v>
      </c>
      <c r="Q441" s="135" t="str">
        <f>VLOOKUP(E441,[2]Sheet1!$E$2:$N$5262,8,0)</f>
        <v>Renewal</v>
      </c>
      <c r="R441" s="135" t="s">
        <v>16</v>
      </c>
      <c r="S441" s="135" t="str">
        <f>VLOOKUP(E441,[2]Sheet1!$E$2:$N$5262,10,0)</f>
        <v>-</v>
      </c>
      <c r="T441" s="167">
        <f t="shared" si="12"/>
        <v>0</v>
      </c>
    </row>
    <row r="442" spans="1:20" s="135" customFormat="1" hidden="1">
      <c r="A442" s="72">
        <v>445</v>
      </c>
      <c r="B442" s="72" t="s">
        <v>39</v>
      </c>
      <c r="C442" s="73" t="s">
        <v>11915</v>
      </c>
      <c r="D442" s="74">
        <v>304538</v>
      </c>
      <c r="E442" s="73" t="s">
        <v>11915</v>
      </c>
      <c r="F442" s="73" t="s">
        <v>11916</v>
      </c>
      <c r="G442" s="74">
        <v>13000</v>
      </c>
      <c r="H442" s="73" t="s">
        <v>66</v>
      </c>
      <c r="I442" s="73" t="s">
        <v>6</v>
      </c>
      <c r="J442" s="135" t="s">
        <v>41</v>
      </c>
      <c r="K442" s="135">
        <v>13000</v>
      </c>
      <c r="L442" s="135">
        <f>VLOOKUP(E442,[2]Sheet1!$E$2:$N$5262,3,0)</f>
        <v>13000</v>
      </c>
      <c r="M442" s="168">
        <f>VLOOKUP(E442,[2]Sheet1!$E$2:$N$5262,4,0)</f>
        <v>46036</v>
      </c>
      <c r="N442" s="135" t="str">
        <f>VLOOKUP(E442,[2]Sheet1!$E$2:$N$5262,5,0)</f>
        <v>YOUSUF.KHAN</v>
      </c>
      <c r="O442" s="135" t="str">
        <f>VLOOKUP(E442,[2]Sheet1!$E$2:$N$5262,6,0)</f>
        <v>Accepted</v>
      </c>
      <c r="P442" s="135" t="str">
        <f>VLOOKUP(E442,[2]Sheet1!$E$2:$N$5262,7,0)</f>
        <v>Online Transfer</v>
      </c>
      <c r="Q442" s="135" t="str">
        <f>VLOOKUP(E442,[2]Sheet1!$E$2:$N$5262,8,0)</f>
        <v>Renewal</v>
      </c>
      <c r="R442" s="135" t="s">
        <v>16</v>
      </c>
      <c r="S442" s="135" t="str">
        <f>VLOOKUP(E442,[2]Sheet1!$E$2:$N$5262,10,0)</f>
        <v>-</v>
      </c>
      <c r="T442" s="167">
        <f t="shared" si="12"/>
        <v>0</v>
      </c>
    </row>
    <row r="443" spans="1:20" s="135" customFormat="1" hidden="1">
      <c r="A443" s="73">
        <v>446</v>
      </c>
      <c r="B443" s="72" t="s">
        <v>39</v>
      </c>
      <c r="C443" s="73" t="s">
        <v>11917</v>
      </c>
      <c r="D443" s="73" t="s">
        <v>11918</v>
      </c>
      <c r="E443" s="73" t="s">
        <v>11919</v>
      </c>
      <c r="F443" s="73" t="s">
        <v>11920</v>
      </c>
      <c r="G443" s="74">
        <v>11000</v>
      </c>
      <c r="H443" s="73" t="s">
        <v>66</v>
      </c>
      <c r="I443" s="73" t="s">
        <v>6</v>
      </c>
      <c r="J443" s="135" t="s">
        <v>41</v>
      </c>
      <c r="K443" s="135">
        <v>11000</v>
      </c>
      <c r="L443" s="135">
        <f>VLOOKUP(E443,[2]Sheet1!$E$2:$N$5262,3,0)</f>
        <v>11000</v>
      </c>
      <c r="M443" s="168">
        <f>VLOOKUP(E443,[2]Sheet1!$E$2:$N$5262,4,0)</f>
        <v>46036</v>
      </c>
      <c r="N443" s="135" t="str">
        <f>VLOOKUP(E443,[2]Sheet1!$E$2:$N$5262,5,0)</f>
        <v>YOUSUF.KHAN</v>
      </c>
      <c r="O443" s="135" t="str">
        <f>VLOOKUP(E443,[2]Sheet1!$E$2:$N$5262,6,0)</f>
        <v>Accepted</v>
      </c>
      <c r="P443" s="135" t="str">
        <f>VLOOKUP(E443,[2]Sheet1!$E$2:$N$5262,7,0)</f>
        <v>Online Transfer</v>
      </c>
      <c r="Q443" s="135" t="str">
        <f>VLOOKUP(E443,[2]Sheet1!$E$2:$N$5262,8,0)</f>
        <v>Renewal</v>
      </c>
      <c r="R443" s="135" t="s">
        <v>16</v>
      </c>
      <c r="S443" s="135" t="str">
        <f>VLOOKUP(E443,[2]Sheet1!$E$2:$N$5262,10,0)</f>
        <v>-</v>
      </c>
      <c r="T443" s="167">
        <f t="shared" si="12"/>
        <v>0</v>
      </c>
    </row>
    <row r="444" spans="1:20" s="135" customFormat="1">
      <c r="A444" s="72">
        <v>447</v>
      </c>
      <c r="B444" s="72" t="s">
        <v>39</v>
      </c>
      <c r="C444" s="73" t="s">
        <v>11921</v>
      </c>
      <c r="D444" s="73" t="s">
        <v>11922</v>
      </c>
      <c r="E444" s="73" t="s">
        <v>11923</v>
      </c>
      <c r="F444" s="73" t="s">
        <v>11905</v>
      </c>
      <c r="G444" s="74">
        <v>10000</v>
      </c>
      <c r="H444" s="73" t="s">
        <v>66</v>
      </c>
      <c r="I444" s="73" t="s">
        <v>6</v>
      </c>
      <c r="J444" s="135" t="s">
        <v>41</v>
      </c>
      <c r="K444" s="135">
        <v>10000</v>
      </c>
      <c r="L444" s="135">
        <f>VLOOKUP(E444,[2]Sheet1!$E$2:$N$5262,3,0)</f>
        <v>10000</v>
      </c>
      <c r="M444" s="168">
        <f>VLOOKUP(E444,[2]Sheet1!$E$2:$N$5262,4,0)</f>
        <v>46036</v>
      </c>
      <c r="N444" s="135" t="str">
        <f>VLOOKUP(E444,[2]Sheet1!$E$2:$N$5262,5,0)</f>
        <v>YOUSUF.KHAN</v>
      </c>
      <c r="O444" s="135" t="str">
        <f>VLOOKUP(E444,[2]Sheet1!$E$2:$N$5262,6,0)</f>
        <v>Accepted</v>
      </c>
      <c r="P444" s="135" t="str">
        <f>VLOOKUP(E444,[2]Sheet1!$E$2:$N$5262,7,0)</f>
        <v>Online Transfer</v>
      </c>
      <c r="Q444" s="135" t="str">
        <f>VLOOKUP(E444,[2]Sheet1!$E$2:$N$5262,8,0)</f>
        <v>Conversion</v>
      </c>
      <c r="R444" s="135" t="s">
        <v>16</v>
      </c>
      <c r="S444" s="135" t="str">
        <f>VLOOKUP(E444,[2]Sheet1!$E$2:$N$5262,10,0)</f>
        <v>-</v>
      </c>
      <c r="T444" s="167">
        <f t="shared" si="12"/>
        <v>0</v>
      </c>
    </row>
    <row r="445" spans="1:20" s="135" customFormat="1" hidden="1">
      <c r="A445" s="73">
        <v>448</v>
      </c>
      <c r="B445" s="72" t="s">
        <v>39</v>
      </c>
      <c r="C445" s="73" t="s">
        <v>11924</v>
      </c>
      <c r="D445" s="74">
        <v>2177588</v>
      </c>
      <c r="E445" s="73" t="s">
        <v>11925</v>
      </c>
      <c r="F445" s="73" t="s">
        <v>11926</v>
      </c>
      <c r="G445" s="74">
        <v>12000</v>
      </c>
      <c r="H445" s="73" t="s">
        <v>66</v>
      </c>
      <c r="I445" s="73" t="s">
        <v>6</v>
      </c>
      <c r="J445" s="135" t="s">
        <v>41</v>
      </c>
      <c r="K445" s="135">
        <v>12000</v>
      </c>
      <c r="L445" s="135">
        <f>VLOOKUP(E445,[2]Sheet1!$E$2:$N$5262,3,0)</f>
        <v>12000</v>
      </c>
      <c r="M445" s="168">
        <f>VLOOKUP(E445,[2]Sheet1!$E$2:$N$5262,4,0)</f>
        <v>46031</v>
      </c>
      <c r="N445" s="135" t="str">
        <f>VLOOKUP(E445,[2]Sheet1!$E$2:$N$5262,5,0)</f>
        <v>YOUSUF.KHAN</v>
      </c>
      <c r="O445" s="135" t="str">
        <f>VLOOKUP(E445,[2]Sheet1!$E$2:$N$5262,6,0)</f>
        <v>Accepted</v>
      </c>
      <c r="P445" s="135" t="str">
        <f>VLOOKUP(E445,[2]Sheet1!$E$2:$N$5262,7,0)</f>
        <v>Online Transfer</v>
      </c>
      <c r="Q445" s="135" t="str">
        <f>VLOOKUP(E445,[2]Sheet1!$E$2:$N$5262,8,0)</f>
        <v>Renewal</v>
      </c>
      <c r="R445" s="135" t="s">
        <v>16</v>
      </c>
      <c r="S445" s="135" t="str">
        <f>VLOOKUP(E445,[2]Sheet1!$E$2:$N$5262,10,0)</f>
        <v>-</v>
      </c>
      <c r="T445" s="167">
        <f t="shared" si="12"/>
        <v>0</v>
      </c>
    </row>
    <row r="446" spans="1:20" s="135" customFormat="1">
      <c r="A446" s="72">
        <v>449</v>
      </c>
      <c r="B446" s="72" t="s">
        <v>39</v>
      </c>
      <c r="C446" s="73" t="s">
        <v>11927</v>
      </c>
      <c r="D446" s="74">
        <v>318273</v>
      </c>
      <c r="E446" s="74">
        <v>1218183</v>
      </c>
      <c r="F446" s="73" t="s">
        <v>11414</v>
      </c>
      <c r="G446" s="74">
        <v>15000</v>
      </c>
      <c r="H446" s="73" t="s">
        <v>66</v>
      </c>
      <c r="I446" s="73" t="s">
        <v>6</v>
      </c>
      <c r="J446" s="135" t="s">
        <v>41</v>
      </c>
      <c r="K446" s="135">
        <v>15000</v>
      </c>
      <c r="L446" s="135">
        <f>VLOOKUP(E446,[2]Sheet1!$E$2:$N$5262,3,0)</f>
        <v>15000</v>
      </c>
      <c r="M446" s="168">
        <f>VLOOKUP(E446,[2]Sheet1!$E$2:$N$5262,4,0)</f>
        <v>46035</v>
      </c>
      <c r="N446" s="135" t="str">
        <f>VLOOKUP(E446,[2]Sheet1!$E$2:$N$5262,5,0)</f>
        <v>YOUSUF.KHAN</v>
      </c>
      <c r="O446" s="135" t="str">
        <f>VLOOKUP(E446,[2]Sheet1!$E$2:$N$5262,6,0)</f>
        <v>Accepted</v>
      </c>
      <c r="P446" s="135" t="str">
        <f>VLOOKUP(E446,[2]Sheet1!$E$2:$N$5262,7,0)</f>
        <v>Online Transfer</v>
      </c>
      <c r="Q446" s="135" t="str">
        <f>VLOOKUP(E446,[2]Sheet1!$E$2:$N$5262,8,0)</f>
        <v>Conversion</v>
      </c>
      <c r="R446" s="135" t="s">
        <v>16</v>
      </c>
      <c r="S446" s="135" t="str">
        <f>VLOOKUP(E446,[2]Sheet1!$E$2:$N$5262,10,0)</f>
        <v>-</v>
      </c>
      <c r="T446" s="167">
        <f t="shared" si="12"/>
        <v>0</v>
      </c>
    </row>
    <row r="447" spans="1:20" s="135" customFormat="1" hidden="1">
      <c r="A447" s="73">
        <v>450</v>
      </c>
      <c r="B447" s="72" t="s">
        <v>39</v>
      </c>
      <c r="C447" s="73" t="s">
        <v>11928</v>
      </c>
      <c r="D447" s="74">
        <v>307083</v>
      </c>
      <c r="E447" s="74">
        <v>511837</v>
      </c>
      <c r="F447" s="73" t="s">
        <v>11929</v>
      </c>
      <c r="G447" s="74">
        <v>13000</v>
      </c>
      <c r="H447" s="73" t="s">
        <v>66</v>
      </c>
      <c r="I447" s="73" t="s">
        <v>6</v>
      </c>
      <c r="J447" s="135" t="s">
        <v>41</v>
      </c>
      <c r="K447" s="135">
        <v>13000</v>
      </c>
      <c r="L447" s="135">
        <f>VLOOKUP(E447,[2]Sheet1!$E$2:$N$5262,3,0)</f>
        <v>13000</v>
      </c>
      <c r="M447" s="168">
        <f>VLOOKUP(E447,[2]Sheet1!$E$2:$N$5262,4,0)</f>
        <v>46036</v>
      </c>
      <c r="N447" s="135" t="str">
        <f>VLOOKUP(E447,[2]Sheet1!$E$2:$N$5262,5,0)</f>
        <v>YOUSUF.KHAN</v>
      </c>
      <c r="O447" s="135" t="str">
        <f>VLOOKUP(E447,[2]Sheet1!$E$2:$N$5262,6,0)</f>
        <v>Accepted</v>
      </c>
      <c r="P447" s="135" t="str">
        <f>VLOOKUP(E447,[2]Sheet1!$E$2:$N$5262,7,0)</f>
        <v>Cheque Deposit</v>
      </c>
      <c r="Q447" s="135" t="str">
        <f>VLOOKUP(E447,[2]Sheet1!$E$2:$N$5262,8,0)</f>
        <v>Renewal</v>
      </c>
      <c r="R447" s="135" t="s">
        <v>16</v>
      </c>
      <c r="S447" s="135" t="str">
        <f>VLOOKUP(E447,[2]Sheet1!$E$2:$N$5262,10,0)</f>
        <v>-</v>
      </c>
      <c r="T447" s="167">
        <f t="shared" si="12"/>
        <v>0</v>
      </c>
    </row>
    <row r="448" spans="1:20" s="135" customFormat="1" hidden="1">
      <c r="A448" s="72">
        <v>451</v>
      </c>
      <c r="B448" s="72" t="s">
        <v>39</v>
      </c>
      <c r="C448" s="73" t="s">
        <v>11930</v>
      </c>
      <c r="D448" s="74">
        <v>24309</v>
      </c>
      <c r="E448" s="74">
        <v>10143093</v>
      </c>
      <c r="F448" s="73" t="s">
        <v>11931</v>
      </c>
      <c r="G448" s="74">
        <v>14000</v>
      </c>
      <c r="H448" s="73" t="s">
        <v>66</v>
      </c>
      <c r="I448" s="73" t="s">
        <v>6</v>
      </c>
      <c r="J448" s="135" t="s">
        <v>41</v>
      </c>
      <c r="K448" s="135">
        <v>14000</v>
      </c>
      <c r="L448" s="135">
        <f>VLOOKUP(E448,[2]Sheet1!$E$2:$N$5262,3,0)</f>
        <v>14000</v>
      </c>
      <c r="M448" s="168">
        <f>VLOOKUP(E448,[2]Sheet1!$E$2:$N$5262,4,0)</f>
        <v>46035</v>
      </c>
      <c r="N448" s="135" t="str">
        <f>VLOOKUP(E448,[2]Sheet1!$E$2:$N$5262,5,0)</f>
        <v>YOUSUF.KHAN</v>
      </c>
      <c r="O448" s="135" t="str">
        <f>VLOOKUP(E448,[2]Sheet1!$E$2:$N$5262,6,0)</f>
        <v>Accepted</v>
      </c>
      <c r="P448" s="135" t="str">
        <f>VLOOKUP(E448,[2]Sheet1!$E$2:$N$5262,7,0)</f>
        <v>Online Transfer</v>
      </c>
      <c r="Q448" s="135" t="str">
        <f>VLOOKUP(E448,[2]Sheet1!$E$2:$N$5262,8,0)</f>
        <v>Renewal</v>
      </c>
      <c r="R448" s="135" t="s">
        <v>16</v>
      </c>
      <c r="S448" s="135" t="str">
        <f>VLOOKUP(E448,[2]Sheet1!$E$2:$N$5262,10,0)</f>
        <v>-</v>
      </c>
      <c r="T448" s="167">
        <f t="shared" si="12"/>
        <v>0</v>
      </c>
    </row>
    <row r="449" spans="1:20" s="135" customFormat="1" hidden="1">
      <c r="A449" s="73">
        <v>452</v>
      </c>
      <c r="B449" s="72" t="s">
        <v>39</v>
      </c>
      <c r="C449" s="73" t="s">
        <v>11932</v>
      </c>
      <c r="D449" s="74">
        <v>502978</v>
      </c>
      <c r="E449" s="74">
        <v>1007738</v>
      </c>
      <c r="F449" s="73" t="s">
        <v>11933</v>
      </c>
      <c r="G449" s="74">
        <v>12000</v>
      </c>
      <c r="H449" s="73" t="s">
        <v>66</v>
      </c>
      <c r="I449" s="73" t="s">
        <v>6</v>
      </c>
      <c r="J449" s="135" t="s">
        <v>41</v>
      </c>
      <c r="K449" s="135">
        <v>12000</v>
      </c>
      <c r="L449" s="135">
        <f>VLOOKUP(E449,[2]Sheet1!$E$2:$N$5262,3,0)</f>
        <v>12000</v>
      </c>
      <c r="M449" s="168">
        <f>VLOOKUP(E449,[2]Sheet1!$E$2:$N$5262,4,0)</f>
        <v>46035</v>
      </c>
      <c r="N449" s="135" t="str">
        <f>VLOOKUP(E449,[2]Sheet1!$E$2:$N$5262,5,0)</f>
        <v>YOUSUF.KHAN</v>
      </c>
      <c r="O449" s="135" t="str">
        <f>VLOOKUP(E449,[2]Sheet1!$E$2:$N$5262,6,0)</f>
        <v>Accepted</v>
      </c>
      <c r="P449" s="135" t="str">
        <f>VLOOKUP(E449,[2]Sheet1!$E$2:$N$5262,7,0)</f>
        <v>Online Transfer</v>
      </c>
      <c r="Q449" s="135" t="str">
        <f>VLOOKUP(E449,[2]Sheet1!$E$2:$N$5262,8,0)</f>
        <v>Renewal</v>
      </c>
      <c r="R449" s="135" t="s">
        <v>16</v>
      </c>
      <c r="S449" s="135" t="str">
        <f>VLOOKUP(E449,[2]Sheet1!$E$2:$N$5262,10,0)</f>
        <v>-</v>
      </c>
      <c r="T449" s="167">
        <f t="shared" si="12"/>
        <v>0</v>
      </c>
    </row>
    <row r="450" spans="1:20" s="135" customFormat="1" hidden="1">
      <c r="A450" s="72">
        <v>453</v>
      </c>
      <c r="B450" s="72" t="s">
        <v>39</v>
      </c>
      <c r="C450" s="73" t="s">
        <v>11934</v>
      </c>
      <c r="D450" s="74">
        <v>11277</v>
      </c>
      <c r="E450" s="74">
        <v>500057862</v>
      </c>
      <c r="F450" s="73" t="s">
        <v>11935</v>
      </c>
      <c r="G450" s="74">
        <v>13000</v>
      </c>
      <c r="H450" s="73" t="s">
        <v>66</v>
      </c>
      <c r="I450" s="73" t="s">
        <v>6</v>
      </c>
      <c r="J450" s="135" t="s">
        <v>41</v>
      </c>
      <c r="K450" s="135">
        <v>13000</v>
      </c>
      <c r="L450" s="135">
        <f>VLOOKUP(E450,[2]Sheet1!$E$2:$N$5262,3,0)</f>
        <v>13000</v>
      </c>
      <c r="M450" s="168">
        <f>VLOOKUP(E450,[2]Sheet1!$E$2:$N$5262,4,0)</f>
        <v>46034</v>
      </c>
      <c r="N450" s="135" t="str">
        <f>VLOOKUP(E450,[2]Sheet1!$E$2:$N$5262,5,0)</f>
        <v>YOUSUF.KHAN</v>
      </c>
      <c r="O450" s="135" t="str">
        <f>VLOOKUP(E450,[2]Sheet1!$E$2:$N$5262,6,0)</f>
        <v>Accepted</v>
      </c>
      <c r="P450" s="135" t="str">
        <f>VLOOKUP(E450,[2]Sheet1!$E$2:$N$5262,7,0)</f>
        <v>Online Transfer</v>
      </c>
      <c r="Q450" s="135" t="str">
        <f>VLOOKUP(E450,[2]Sheet1!$E$2:$N$5262,8,0)</f>
        <v>Renewal</v>
      </c>
      <c r="R450" s="135" t="s">
        <v>16</v>
      </c>
      <c r="S450" s="135" t="str">
        <f>VLOOKUP(E450,[2]Sheet1!$E$2:$N$5262,10,0)</f>
        <v>-</v>
      </c>
      <c r="T450" s="167">
        <f t="shared" si="12"/>
        <v>0</v>
      </c>
    </row>
    <row r="451" spans="1:20" s="135" customFormat="1" hidden="1">
      <c r="A451" s="73">
        <v>454</v>
      </c>
      <c r="B451" s="72" t="s">
        <v>39</v>
      </c>
      <c r="C451" s="73" t="s">
        <v>11936</v>
      </c>
      <c r="D451" s="73" t="s">
        <v>11937</v>
      </c>
      <c r="E451" s="73" t="s">
        <v>11938</v>
      </c>
      <c r="F451" s="73" t="s">
        <v>11939</v>
      </c>
      <c r="G451" s="74">
        <v>14000</v>
      </c>
      <c r="H451" s="73" t="s">
        <v>66</v>
      </c>
      <c r="I451" s="73" t="s">
        <v>6</v>
      </c>
      <c r="J451" s="135" t="s">
        <v>41</v>
      </c>
      <c r="K451" s="135">
        <v>14000</v>
      </c>
      <c r="L451" s="135">
        <f>VLOOKUP(E451,[2]Sheet1!$E$2:$N$5262,3,0)</f>
        <v>14000</v>
      </c>
      <c r="M451" s="168">
        <f>VLOOKUP(E451,[2]Sheet1!$E$2:$N$5262,4,0)</f>
        <v>46035</v>
      </c>
      <c r="N451" s="135" t="str">
        <f>VLOOKUP(E451,[2]Sheet1!$E$2:$N$5262,5,0)</f>
        <v>YOUSUF.KHAN</v>
      </c>
      <c r="O451" s="135" t="str">
        <f>VLOOKUP(E451,[2]Sheet1!$E$2:$N$5262,6,0)</f>
        <v>Accepted</v>
      </c>
      <c r="P451" s="135" t="str">
        <f>VLOOKUP(E451,[2]Sheet1!$E$2:$N$5262,7,0)</f>
        <v>Cash Deposit</v>
      </c>
      <c r="Q451" s="135" t="str">
        <f>VLOOKUP(E451,[2]Sheet1!$E$2:$N$5262,8,0)</f>
        <v>Renewal</v>
      </c>
      <c r="R451" s="135" t="s">
        <v>16</v>
      </c>
      <c r="S451" s="135" t="str">
        <f>VLOOKUP(E451,[2]Sheet1!$E$2:$N$5262,10,0)</f>
        <v>-</v>
      </c>
      <c r="T451" s="167">
        <f t="shared" si="12"/>
        <v>0</v>
      </c>
    </row>
    <row r="452" spans="1:20" s="135" customFormat="1" hidden="1">
      <c r="A452" s="72">
        <v>455</v>
      </c>
      <c r="B452" s="72" t="s">
        <v>39</v>
      </c>
      <c r="C452" s="73" t="s">
        <v>11940</v>
      </c>
      <c r="D452" s="74">
        <v>171745</v>
      </c>
      <c r="E452" s="74">
        <v>712940</v>
      </c>
      <c r="F452" s="73" t="s">
        <v>11941</v>
      </c>
      <c r="G452" s="74">
        <v>11500</v>
      </c>
      <c r="H452" s="73" t="s">
        <v>66</v>
      </c>
      <c r="I452" s="73" t="s">
        <v>6</v>
      </c>
      <c r="J452" s="135" t="s">
        <v>41</v>
      </c>
      <c r="K452" s="135">
        <v>11500</v>
      </c>
      <c r="L452" s="135">
        <f>VLOOKUP(E452,[2]Sheet1!$E$2:$N$5262,3,0)</f>
        <v>11500</v>
      </c>
      <c r="M452" s="168">
        <f>VLOOKUP(E452,[2]Sheet1!$E$2:$N$5262,4,0)</f>
        <v>46035</v>
      </c>
      <c r="N452" s="135" t="str">
        <f>VLOOKUP(E452,[2]Sheet1!$E$2:$N$5262,5,0)</f>
        <v>YOUSUF.KHAN</v>
      </c>
      <c r="O452" s="135" t="str">
        <f>VLOOKUP(E452,[2]Sheet1!$E$2:$N$5262,6,0)</f>
        <v>Accepted</v>
      </c>
      <c r="P452" s="135" t="str">
        <f>VLOOKUP(E452,[2]Sheet1!$E$2:$N$5262,7,0)</f>
        <v>Online Transfer</v>
      </c>
      <c r="Q452" s="135" t="str">
        <f>VLOOKUP(E452,[2]Sheet1!$E$2:$N$5262,8,0)</f>
        <v>Renewal</v>
      </c>
      <c r="R452" s="135" t="s">
        <v>16</v>
      </c>
      <c r="S452" s="135" t="str">
        <f>VLOOKUP(E452,[2]Sheet1!$E$2:$N$5262,10,0)</f>
        <v>-</v>
      </c>
      <c r="T452" s="167">
        <f t="shared" si="12"/>
        <v>0</v>
      </c>
    </row>
    <row r="453" spans="1:20" s="135" customFormat="1">
      <c r="A453" s="73">
        <v>456</v>
      </c>
      <c r="B453" s="72" t="s">
        <v>39</v>
      </c>
      <c r="C453" s="73" t="s">
        <v>11942</v>
      </c>
      <c r="D453" s="73" t="s">
        <v>11943</v>
      </c>
      <c r="E453" s="73" t="s">
        <v>11944</v>
      </c>
      <c r="F453" s="73" t="s">
        <v>11421</v>
      </c>
      <c r="G453" s="74">
        <v>18000</v>
      </c>
      <c r="H453" s="73" t="s">
        <v>66</v>
      </c>
      <c r="I453" s="73" t="s">
        <v>6</v>
      </c>
      <c r="J453" s="135" t="s">
        <v>41</v>
      </c>
      <c r="K453" s="135">
        <v>18000</v>
      </c>
      <c r="L453" s="135">
        <f>VLOOKUP(E453,[2]Sheet1!$E$2:$N$5262,3,0)</f>
        <v>18000</v>
      </c>
      <c r="M453" s="168">
        <f>VLOOKUP(E453,[2]Sheet1!$E$2:$N$5262,4,0)</f>
        <v>46035</v>
      </c>
      <c r="N453" s="135" t="str">
        <f>VLOOKUP(E453,[2]Sheet1!$E$2:$N$5262,5,0)</f>
        <v>YOUSUF.KHAN</v>
      </c>
      <c r="O453" s="135" t="str">
        <f>VLOOKUP(E453,[2]Sheet1!$E$2:$N$5262,6,0)</f>
        <v>Accepted</v>
      </c>
      <c r="P453" s="135" t="str">
        <f>VLOOKUP(E453,[2]Sheet1!$E$2:$N$5262,7,0)</f>
        <v>Online Transfer</v>
      </c>
      <c r="Q453" s="135" t="str">
        <f>VLOOKUP(E453,[2]Sheet1!$E$2:$N$5262,8,0)</f>
        <v>Conversion</v>
      </c>
      <c r="R453" s="135" t="s">
        <v>16</v>
      </c>
      <c r="S453" s="135" t="str">
        <f>VLOOKUP(E453,[2]Sheet1!$E$2:$N$5262,10,0)</f>
        <v>-</v>
      </c>
      <c r="T453" s="167">
        <f t="shared" si="12"/>
        <v>0</v>
      </c>
    </row>
    <row r="454" spans="1:20" s="135" customFormat="1" hidden="1">
      <c r="A454" s="72">
        <v>457</v>
      </c>
      <c r="B454" s="72" t="s">
        <v>39</v>
      </c>
      <c r="C454" s="73" t="s">
        <v>11945</v>
      </c>
      <c r="D454" s="74">
        <v>238579</v>
      </c>
      <c r="E454" s="74">
        <v>10138556</v>
      </c>
      <c r="F454" s="73" t="s">
        <v>621</v>
      </c>
      <c r="G454" s="74">
        <v>12000</v>
      </c>
      <c r="H454" s="73" t="s">
        <v>66</v>
      </c>
      <c r="I454" s="73" t="s">
        <v>6</v>
      </c>
      <c r="J454" s="135" t="s">
        <v>41</v>
      </c>
      <c r="K454" s="135">
        <v>12000</v>
      </c>
      <c r="L454" s="135">
        <f>VLOOKUP(E454,[2]Sheet1!$E$2:$N$5262,3,0)</f>
        <v>12000</v>
      </c>
      <c r="M454" s="168">
        <f>VLOOKUP(E454,[2]Sheet1!$E$2:$N$5262,4,0)</f>
        <v>46023</v>
      </c>
      <c r="N454" s="135" t="str">
        <f>VLOOKUP(E454,[2]Sheet1!$E$2:$N$5262,5,0)</f>
        <v>YOUSUF.KHAN</v>
      </c>
      <c r="O454" s="135" t="str">
        <f>VLOOKUP(E454,[2]Sheet1!$E$2:$N$5262,6,0)</f>
        <v>Accepted</v>
      </c>
      <c r="P454" s="135" t="str">
        <f>VLOOKUP(E454,[2]Sheet1!$E$2:$N$5262,7,0)</f>
        <v>Online Transfer</v>
      </c>
      <c r="Q454" s="135" t="str">
        <f>VLOOKUP(E454,[2]Sheet1!$E$2:$N$5262,8,0)</f>
        <v>Renewal</v>
      </c>
      <c r="R454" s="135" t="s">
        <v>16</v>
      </c>
      <c r="S454" s="135" t="str">
        <f>VLOOKUP(E454,[2]Sheet1!$E$2:$N$5262,10,0)</f>
        <v>-</v>
      </c>
      <c r="T454" s="167">
        <f t="shared" si="12"/>
        <v>0</v>
      </c>
    </row>
    <row r="455" spans="1:20" s="135" customFormat="1" hidden="1">
      <c r="A455" s="73">
        <v>458</v>
      </c>
      <c r="B455" s="72" t="s">
        <v>39</v>
      </c>
      <c r="C455" s="73" t="s">
        <v>11946</v>
      </c>
      <c r="D455" s="73" t="s">
        <v>11947</v>
      </c>
      <c r="E455" s="73" t="s">
        <v>11948</v>
      </c>
      <c r="F455" s="73" t="s">
        <v>11949</v>
      </c>
      <c r="G455" s="74">
        <v>12000</v>
      </c>
      <c r="H455" s="73" t="s">
        <v>66</v>
      </c>
      <c r="I455" s="73" t="s">
        <v>6</v>
      </c>
      <c r="J455" s="135" t="s">
        <v>41</v>
      </c>
      <c r="K455" s="135">
        <v>12000</v>
      </c>
      <c r="L455" s="135">
        <f>VLOOKUP(E455,[2]Sheet1!$E$2:$N$5262,3,0)</f>
        <v>12000</v>
      </c>
      <c r="M455" s="168">
        <f>VLOOKUP(E455,[2]Sheet1!$E$2:$N$5262,4,0)</f>
        <v>46035</v>
      </c>
      <c r="N455" s="135" t="str">
        <f>VLOOKUP(E455,[2]Sheet1!$E$2:$N$5262,5,0)</f>
        <v>YOUSUF.KHAN</v>
      </c>
      <c r="O455" s="135" t="str">
        <f>VLOOKUP(E455,[2]Sheet1!$E$2:$N$5262,6,0)</f>
        <v>Accepted</v>
      </c>
      <c r="P455" s="135" t="str">
        <f>VLOOKUP(E455,[2]Sheet1!$E$2:$N$5262,7,0)</f>
        <v>Online Transfer</v>
      </c>
      <c r="Q455" s="135" t="str">
        <f>VLOOKUP(E455,[2]Sheet1!$E$2:$N$5262,8,0)</f>
        <v>Renewal</v>
      </c>
      <c r="R455" s="135" t="s">
        <v>16</v>
      </c>
      <c r="S455" s="135" t="str">
        <f>VLOOKUP(E455,[2]Sheet1!$E$2:$N$5262,10,0)</f>
        <v>-</v>
      </c>
      <c r="T455" s="167">
        <f t="shared" si="12"/>
        <v>0</v>
      </c>
    </row>
    <row r="456" spans="1:20" s="135" customFormat="1" hidden="1">
      <c r="A456" s="72">
        <v>459</v>
      </c>
      <c r="B456" s="72" t="s">
        <v>39</v>
      </c>
      <c r="C456" s="73" t="s">
        <v>11950</v>
      </c>
      <c r="D456" s="73" t="s">
        <v>11951</v>
      </c>
      <c r="E456" s="73" t="s">
        <v>11952</v>
      </c>
      <c r="F456" s="73" t="s">
        <v>565</v>
      </c>
      <c r="G456" s="74">
        <v>15000</v>
      </c>
      <c r="H456" s="73" t="s">
        <v>66</v>
      </c>
      <c r="I456" s="73" t="s">
        <v>6</v>
      </c>
      <c r="J456" s="135" t="s">
        <v>41</v>
      </c>
      <c r="K456" s="135">
        <v>15000</v>
      </c>
      <c r="L456" s="135">
        <f>VLOOKUP(E456,[2]Sheet1!$E$2:$N$5262,3,0)</f>
        <v>15000</v>
      </c>
      <c r="M456" s="168">
        <f>VLOOKUP(E456,[2]Sheet1!$E$2:$N$5262,4,0)</f>
        <v>46032</v>
      </c>
      <c r="N456" s="135" t="str">
        <f>VLOOKUP(E456,[2]Sheet1!$E$2:$N$5262,5,0)</f>
        <v>YOUSUF.KHAN</v>
      </c>
      <c r="O456" s="135" t="str">
        <f>VLOOKUP(E456,[2]Sheet1!$E$2:$N$5262,6,0)</f>
        <v>Accepted</v>
      </c>
      <c r="P456" s="135" t="str">
        <f>VLOOKUP(E456,[2]Sheet1!$E$2:$N$5262,7,0)</f>
        <v>Online Transfer</v>
      </c>
      <c r="Q456" s="135" t="str">
        <f>VLOOKUP(E456,[2]Sheet1!$E$2:$N$5262,8,0)</f>
        <v>Renewal</v>
      </c>
      <c r="R456" s="135" t="s">
        <v>16</v>
      </c>
      <c r="S456" s="135" t="str">
        <f>VLOOKUP(E456,[2]Sheet1!$E$2:$N$5262,10,0)</f>
        <v>-</v>
      </c>
      <c r="T456" s="167">
        <f t="shared" si="12"/>
        <v>0</v>
      </c>
    </row>
    <row r="457" spans="1:20" s="135" customFormat="1" hidden="1">
      <c r="A457" s="73">
        <v>460</v>
      </c>
      <c r="B457" s="72" t="s">
        <v>39</v>
      </c>
      <c r="C457" s="73" t="s">
        <v>11953</v>
      </c>
      <c r="D457" s="74">
        <v>312791</v>
      </c>
      <c r="E457" s="74">
        <v>308204</v>
      </c>
      <c r="F457" s="73" t="s">
        <v>11954</v>
      </c>
      <c r="G457" s="74">
        <v>15000</v>
      </c>
      <c r="H457" s="73" t="s">
        <v>66</v>
      </c>
      <c r="I457" s="73" t="s">
        <v>6</v>
      </c>
      <c r="J457" s="135" t="s">
        <v>41</v>
      </c>
      <c r="K457" s="135">
        <v>15000</v>
      </c>
      <c r="L457" s="135">
        <f>VLOOKUP(E457,[2]Sheet1!$E$2:$N$5262,3,0)</f>
        <v>15000</v>
      </c>
      <c r="M457" s="168">
        <f>VLOOKUP(E457,[2]Sheet1!$E$2:$N$5262,4,0)</f>
        <v>46034</v>
      </c>
      <c r="N457" s="135" t="str">
        <f>VLOOKUP(E457,[2]Sheet1!$E$2:$N$5262,5,0)</f>
        <v>YOUSUF.KHAN</v>
      </c>
      <c r="O457" s="135" t="str">
        <f>VLOOKUP(E457,[2]Sheet1!$E$2:$N$5262,6,0)</f>
        <v>Accepted</v>
      </c>
      <c r="P457" s="135" t="str">
        <f>VLOOKUP(E457,[2]Sheet1!$E$2:$N$5262,7,0)</f>
        <v>Online Transfer</v>
      </c>
      <c r="Q457" s="135" t="str">
        <f>VLOOKUP(E457,[2]Sheet1!$E$2:$N$5262,8,0)</f>
        <v>Renewal</v>
      </c>
      <c r="R457" s="135" t="s">
        <v>16</v>
      </c>
      <c r="S457" s="135" t="str">
        <f>VLOOKUP(E457,[2]Sheet1!$E$2:$N$5262,10,0)</f>
        <v>-</v>
      </c>
      <c r="T457" s="167">
        <f t="shared" si="12"/>
        <v>0</v>
      </c>
    </row>
    <row r="458" spans="1:20" s="135" customFormat="1" hidden="1">
      <c r="A458" s="72">
        <v>461</v>
      </c>
      <c r="B458" s="72" t="s">
        <v>39</v>
      </c>
      <c r="C458" s="73" t="s">
        <v>11955</v>
      </c>
      <c r="D458" s="73" t="s">
        <v>11956</v>
      </c>
      <c r="E458" s="74">
        <v>1102709</v>
      </c>
      <c r="F458" s="73" t="s">
        <v>11957</v>
      </c>
      <c r="G458" s="74">
        <v>13000</v>
      </c>
      <c r="H458" s="73" t="s">
        <v>66</v>
      </c>
      <c r="I458" s="73" t="s">
        <v>6</v>
      </c>
      <c r="J458" s="135" t="s">
        <v>41</v>
      </c>
      <c r="K458" s="135">
        <v>13000</v>
      </c>
      <c r="L458" s="135">
        <f>VLOOKUP(E458,[2]Sheet1!$E$2:$N$5262,3,0)</f>
        <v>13000</v>
      </c>
      <c r="M458" s="168">
        <f>VLOOKUP(E458,[2]Sheet1!$E$2:$N$5262,4,0)</f>
        <v>46034</v>
      </c>
      <c r="N458" s="135" t="str">
        <f>VLOOKUP(E458,[2]Sheet1!$E$2:$N$5262,5,0)</f>
        <v>YOUSUF.KHAN</v>
      </c>
      <c r="O458" s="135" t="str">
        <f>VLOOKUP(E458,[2]Sheet1!$E$2:$N$5262,6,0)</f>
        <v>Accepted</v>
      </c>
      <c r="P458" s="135" t="str">
        <f>VLOOKUP(E458,[2]Sheet1!$E$2:$N$5262,7,0)</f>
        <v>Online Transfer</v>
      </c>
      <c r="Q458" s="135" t="str">
        <f>VLOOKUP(E458,[2]Sheet1!$E$2:$N$5262,8,0)</f>
        <v>Renewal</v>
      </c>
      <c r="R458" s="135" t="s">
        <v>16</v>
      </c>
      <c r="S458" s="135" t="str">
        <f>VLOOKUP(E458,[2]Sheet1!$E$2:$N$5262,10,0)</f>
        <v>-</v>
      </c>
      <c r="T458" s="167">
        <f t="shared" si="12"/>
        <v>0</v>
      </c>
    </row>
    <row r="459" spans="1:20" s="135" customFormat="1" hidden="1">
      <c r="A459" s="73">
        <v>462</v>
      </c>
      <c r="B459" s="72" t="s">
        <v>39</v>
      </c>
      <c r="C459" s="73" t="s">
        <v>11958</v>
      </c>
      <c r="D459" s="73" t="s">
        <v>11959</v>
      </c>
      <c r="E459" s="73" t="s">
        <v>11960</v>
      </c>
      <c r="F459" s="73" t="s">
        <v>570</v>
      </c>
      <c r="G459" s="74">
        <v>12000</v>
      </c>
      <c r="H459" s="73" t="s">
        <v>66</v>
      </c>
      <c r="I459" s="73" t="s">
        <v>6</v>
      </c>
      <c r="J459" s="135" t="s">
        <v>41</v>
      </c>
      <c r="K459" s="135">
        <v>12000</v>
      </c>
      <c r="L459" s="135">
        <f>VLOOKUP(E459,[2]Sheet1!$E$2:$N$5262,3,0)</f>
        <v>12000</v>
      </c>
      <c r="M459" s="168">
        <f>VLOOKUP(E459,[2]Sheet1!$E$2:$N$5262,4,0)</f>
        <v>46034</v>
      </c>
      <c r="N459" s="135" t="str">
        <f>VLOOKUP(E459,[2]Sheet1!$E$2:$N$5262,5,0)</f>
        <v>YOUSUF.KHAN</v>
      </c>
      <c r="O459" s="135" t="str">
        <f>VLOOKUP(E459,[2]Sheet1!$E$2:$N$5262,6,0)</f>
        <v>Accepted</v>
      </c>
      <c r="P459" s="135" t="str">
        <f>VLOOKUP(E459,[2]Sheet1!$E$2:$N$5262,7,0)</f>
        <v>Online Transfer</v>
      </c>
      <c r="Q459" s="135" t="str">
        <f>VLOOKUP(E459,[2]Sheet1!$E$2:$N$5262,8,0)</f>
        <v>Renewal</v>
      </c>
      <c r="R459" s="135" t="s">
        <v>16</v>
      </c>
      <c r="S459" s="135" t="str">
        <f>VLOOKUP(E459,[2]Sheet1!$E$2:$N$5262,10,0)</f>
        <v>-</v>
      </c>
      <c r="T459" s="167">
        <f t="shared" si="12"/>
        <v>0</v>
      </c>
    </row>
    <row r="460" spans="1:20" s="135" customFormat="1">
      <c r="A460" s="72">
        <v>463</v>
      </c>
      <c r="B460" s="72" t="s">
        <v>39</v>
      </c>
      <c r="C460" s="73" t="s">
        <v>11961</v>
      </c>
      <c r="D460" s="73" t="s">
        <v>11962</v>
      </c>
      <c r="E460" s="73" t="s">
        <v>11963</v>
      </c>
      <c r="F460" s="73" t="s">
        <v>11411</v>
      </c>
      <c r="G460" s="74">
        <v>15000</v>
      </c>
      <c r="H460" s="73" t="s">
        <v>66</v>
      </c>
      <c r="I460" s="73" t="s">
        <v>6</v>
      </c>
      <c r="J460" s="135" t="s">
        <v>41</v>
      </c>
      <c r="K460" s="135">
        <v>15000</v>
      </c>
      <c r="L460" s="135">
        <f>VLOOKUP(E460,[2]Sheet1!$E$2:$N$5262,3,0)</f>
        <v>15000</v>
      </c>
      <c r="M460" s="168">
        <f>VLOOKUP(E460,[2]Sheet1!$E$2:$N$5262,4,0)</f>
        <v>46034</v>
      </c>
      <c r="N460" s="135" t="str">
        <f>VLOOKUP(E460,[2]Sheet1!$E$2:$N$5262,5,0)</f>
        <v>YOUSUF.KHAN</v>
      </c>
      <c r="O460" s="135" t="str">
        <f>VLOOKUP(E460,[2]Sheet1!$E$2:$N$5262,6,0)</f>
        <v>Accepted</v>
      </c>
      <c r="P460" s="135" t="str">
        <f>VLOOKUP(E460,[2]Sheet1!$E$2:$N$5262,7,0)</f>
        <v>Online Transfer</v>
      </c>
      <c r="Q460" s="135" t="str">
        <f>VLOOKUP(E460,[2]Sheet1!$E$2:$N$5262,8,0)</f>
        <v>Conversion</v>
      </c>
      <c r="R460" s="135" t="s">
        <v>16</v>
      </c>
      <c r="S460" s="135" t="str">
        <f>VLOOKUP(E460,[2]Sheet1!$E$2:$N$5262,10,0)</f>
        <v>-</v>
      </c>
      <c r="T460" s="167">
        <f t="shared" si="12"/>
        <v>0</v>
      </c>
    </row>
    <row r="461" spans="1:20" s="135" customFormat="1" hidden="1">
      <c r="A461" s="73">
        <v>464</v>
      </c>
      <c r="B461" s="72" t="s">
        <v>39</v>
      </c>
      <c r="C461" s="73" t="s">
        <v>11964</v>
      </c>
      <c r="D461" s="73" t="s">
        <v>11965</v>
      </c>
      <c r="E461" s="74">
        <v>7034028</v>
      </c>
      <c r="F461" s="73" t="s">
        <v>11966</v>
      </c>
      <c r="G461" s="74">
        <v>15000</v>
      </c>
      <c r="H461" s="73" t="s">
        <v>66</v>
      </c>
      <c r="I461" s="73" t="s">
        <v>6</v>
      </c>
      <c r="J461" s="135" t="s">
        <v>41</v>
      </c>
      <c r="K461" s="135">
        <v>15000</v>
      </c>
      <c r="L461" s="135">
        <f>VLOOKUP(E461,[2]Sheet1!$E$2:$N$5262,3,0)</f>
        <v>15000</v>
      </c>
      <c r="M461" s="168">
        <f>VLOOKUP(E461,[2]Sheet1!$E$2:$N$5262,4,0)</f>
        <v>46033</v>
      </c>
      <c r="N461" s="135" t="str">
        <f>VLOOKUP(E461,[2]Sheet1!$E$2:$N$5262,5,0)</f>
        <v>YOUSUF.KHAN</v>
      </c>
      <c r="O461" s="135" t="str">
        <f>VLOOKUP(E461,[2]Sheet1!$E$2:$N$5262,6,0)</f>
        <v>Accepted</v>
      </c>
      <c r="P461" s="135" t="str">
        <f>VLOOKUP(E461,[2]Sheet1!$E$2:$N$5262,7,0)</f>
        <v>Online Transfer</v>
      </c>
      <c r="Q461" s="135" t="str">
        <f>VLOOKUP(E461,[2]Sheet1!$E$2:$N$5262,8,0)</f>
        <v>Renewal</v>
      </c>
      <c r="R461" s="135" t="s">
        <v>16</v>
      </c>
      <c r="S461" s="135" t="str">
        <f>VLOOKUP(E461,[2]Sheet1!$E$2:$N$5262,10,0)</f>
        <v>-</v>
      </c>
      <c r="T461" s="167">
        <f t="shared" si="12"/>
        <v>0</v>
      </c>
    </row>
    <row r="462" spans="1:20" s="135" customFormat="1" hidden="1">
      <c r="A462" s="72">
        <v>465</v>
      </c>
      <c r="B462" s="72" t="s">
        <v>39</v>
      </c>
      <c r="C462" s="73" t="s">
        <v>11967</v>
      </c>
      <c r="D462" s="73" t="s">
        <v>11968</v>
      </c>
      <c r="E462" s="74">
        <v>1193580</v>
      </c>
      <c r="F462" s="73" t="s">
        <v>11969</v>
      </c>
      <c r="G462" s="74">
        <v>13000</v>
      </c>
      <c r="H462" s="73" t="s">
        <v>66</v>
      </c>
      <c r="I462" s="73" t="s">
        <v>6</v>
      </c>
      <c r="J462" s="135" t="s">
        <v>41</v>
      </c>
      <c r="K462" s="135">
        <v>13000</v>
      </c>
      <c r="L462" s="135">
        <f>VLOOKUP(E462,[2]Sheet1!$E$2:$N$5262,3,0)</f>
        <v>13000</v>
      </c>
      <c r="M462" s="168">
        <f>VLOOKUP(E462,[2]Sheet1!$E$2:$N$5262,4,0)</f>
        <v>46031</v>
      </c>
      <c r="N462" s="135" t="str">
        <f>VLOOKUP(E462,[2]Sheet1!$E$2:$N$5262,5,0)</f>
        <v>YOUSUF.KHAN</v>
      </c>
      <c r="O462" s="135" t="str">
        <f>VLOOKUP(E462,[2]Sheet1!$E$2:$N$5262,6,0)</f>
        <v>Accepted</v>
      </c>
      <c r="P462" s="135" t="str">
        <f>VLOOKUP(E462,[2]Sheet1!$E$2:$N$5262,7,0)</f>
        <v>Online Transfer</v>
      </c>
      <c r="Q462" s="135" t="str">
        <f>VLOOKUP(E462,[2]Sheet1!$E$2:$N$5262,8,0)</f>
        <v>Renewal</v>
      </c>
      <c r="R462" s="135" t="s">
        <v>16</v>
      </c>
      <c r="S462" s="135" t="str">
        <f>VLOOKUP(E462,[2]Sheet1!$E$2:$N$5262,10,0)</f>
        <v>-</v>
      </c>
      <c r="T462" s="167">
        <f t="shared" si="12"/>
        <v>0</v>
      </c>
    </row>
    <row r="463" spans="1:20" s="135" customFormat="1" hidden="1">
      <c r="A463" s="73">
        <v>466</v>
      </c>
      <c r="B463" s="72" t="s">
        <v>39</v>
      </c>
      <c r="C463" s="73" t="s">
        <v>11970</v>
      </c>
      <c r="D463" s="73" t="s">
        <v>11971</v>
      </c>
      <c r="E463" s="73" t="s">
        <v>11972</v>
      </c>
      <c r="F463" s="73" t="s">
        <v>11973</v>
      </c>
      <c r="G463" s="74">
        <v>15000</v>
      </c>
      <c r="H463" s="73" t="s">
        <v>66</v>
      </c>
      <c r="I463" s="73" t="s">
        <v>6</v>
      </c>
      <c r="J463" s="135" t="s">
        <v>41</v>
      </c>
      <c r="K463" s="135">
        <v>15000</v>
      </c>
      <c r="L463" s="135">
        <f>VLOOKUP(E463,[2]Sheet1!$E$2:$N$5262,3,0)</f>
        <v>15000</v>
      </c>
      <c r="M463" s="168">
        <f>VLOOKUP(E463,[2]Sheet1!$E$2:$N$5262,4,0)</f>
        <v>46032</v>
      </c>
      <c r="N463" s="135" t="str">
        <f>VLOOKUP(E463,[2]Sheet1!$E$2:$N$5262,5,0)</f>
        <v>YOUSUF.KHAN</v>
      </c>
      <c r="O463" s="135" t="str">
        <f>VLOOKUP(E463,[2]Sheet1!$E$2:$N$5262,6,0)</f>
        <v>Accepted</v>
      </c>
      <c r="P463" s="135" t="str">
        <f>VLOOKUP(E463,[2]Sheet1!$E$2:$N$5262,7,0)</f>
        <v>Online Transfer</v>
      </c>
      <c r="Q463" s="135" t="str">
        <f>VLOOKUP(E463,[2]Sheet1!$E$2:$N$5262,8,0)</f>
        <v>Renewal</v>
      </c>
      <c r="R463" s="135" t="s">
        <v>16</v>
      </c>
      <c r="S463" s="135" t="str">
        <f>VLOOKUP(E463,[2]Sheet1!$E$2:$N$5262,10,0)</f>
        <v>-</v>
      </c>
      <c r="T463" s="167">
        <f t="shared" si="12"/>
        <v>0</v>
      </c>
    </row>
    <row r="464" spans="1:20" s="135" customFormat="1" hidden="1">
      <c r="A464" s="72">
        <v>467</v>
      </c>
      <c r="B464" s="72" t="s">
        <v>39</v>
      </c>
      <c r="C464" s="73" t="s">
        <v>11974</v>
      </c>
      <c r="D464" s="73" t="s">
        <v>11975</v>
      </c>
      <c r="E464" s="73" t="s">
        <v>11976</v>
      </c>
      <c r="F464" s="73" t="s">
        <v>11977</v>
      </c>
      <c r="G464" s="74">
        <v>15000</v>
      </c>
      <c r="H464" s="73" t="s">
        <v>66</v>
      </c>
      <c r="I464" s="73" t="s">
        <v>6</v>
      </c>
      <c r="J464" s="135" t="s">
        <v>41</v>
      </c>
      <c r="K464" s="135">
        <v>15000</v>
      </c>
      <c r="L464" s="135">
        <f>VLOOKUP(E464,[2]Sheet1!$E$2:$N$5262,3,0)</f>
        <v>15000</v>
      </c>
      <c r="M464" s="168">
        <f>VLOOKUP(E464,[2]Sheet1!$E$2:$N$5262,4,0)</f>
        <v>46032</v>
      </c>
      <c r="N464" s="135" t="str">
        <f>VLOOKUP(E464,[2]Sheet1!$E$2:$N$5262,5,0)</f>
        <v>YOUSUF.KHAN</v>
      </c>
      <c r="O464" s="135" t="str">
        <f>VLOOKUP(E464,[2]Sheet1!$E$2:$N$5262,6,0)</f>
        <v>Accepted</v>
      </c>
      <c r="P464" s="135" t="str">
        <f>VLOOKUP(E464,[2]Sheet1!$E$2:$N$5262,7,0)</f>
        <v>Cash Deposit</v>
      </c>
      <c r="Q464" s="135" t="str">
        <f>VLOOKUP(E464,[2]Sheet1!$E$2:$N$5262,8,0)</f>
        <v>Renewal</v>
      </c>
      <c r="R464" s="135" t="s">
        <v>16</v>
      </c>
      <c r="S464" s="135" t="str">
        <f>VLOOKUP(E464,[2]Sheet1!$E$2:$N$5262,10,0)</f>
        <v>-</v>
      </c>
      <c r="T464" s="167">
        <f t="shared" si="12"/>
        <v>0</v>
      </c>
    </row>
    <row r="465" spans="1:20" s="135" customFormat="1">
      <c r="A465" s="73">
        <v>468</v>
      </c>
      <c r="B465" s="72" t="s">
        <v>39</v>
      </c>
      <c r="C465" s="73" t="s">
        <v>11978</v>
      </c>
      <c r="D465" s="74">
        <v>7670330</v>
      </c>
      <c r="E465" s="74">
        <v>8010637</v>
      </c>
      <c r="F465" s="73" t="s">
        <v>11499</v>
      </c>
      <c r="G465" s="74">
        <v>15000</v>
      </c>
      <c r="H465" s="73" t="s">
        <v>66</v>
      </c>
      <c r="I465" s="73" t="s">
        <v>6</v>
      </c>
      <c r="J465" s="135" t="s">
        <v>41</v>
      </c>
      <c r="K465" s="135">
        <v>15000</v>
      </c>
      <c r="L465" s="135">
        <f>VLOOKUP(E465,[2]Sheet1!$E$2:$N$5262,3,0)</f>
        <v>15000</v>
      </c>
      <c r="M465" s="168">
        <f>VLOOKUP(E465,[2]Sheet1!$E$2:$N$5262,4,0)</f>
        <v>46032</v>
      </c>
      <c r="N465" s="135" t="str">
        <f>VLOOKUP(E465,[2]Sheet1!$E$2:$N$5262,5,0)</f>
        <v>YOUSUF.KHAN</v>
      </c>
      <c r="O465" s="135" t="str">
        <f>VLOOKUP(E465,[2]Sheet1!$E$2:$N$5262,6,0)</f>
        <v>Accepted</v>
      </c>
      <c r="P465" s="135" t="str">
        <f>VLOOKUP(E465,[2]Sheet1!$E$2:$N$5262,7,0)</f>
        <v>Online Transfer</v>
      </c>
      <c r="Q465" s="135" t="str">
        <f>VLOOKUP(E465,[2]Sheet1!$E$2:$N$5262,8,0)</f>
        <v>Conversion</v>
      </c>
      <c r="R465" s="135" t="s">
        <v>16</v>
      </c>
      <c r="S465" s="135" t="str">
        <f>VLOOKUP(E465,[2]Sheet1!$E$2:$N$5262,10,0)</f>
        <v>-</v>
      </c>
      <c r="T465" s="167">
        <f t="shared" si="12"/>
        <v>0</v>
      </c>
    </row>
    <row r="466" spans="1:20" s="135" customFormat="1" hidden="1">
      <c r="A466" s="72">
        <v>469</v>
      </c>
      <c r="B466" s="72" t="s">
        <v>39</v>
      </c>
      <c r="C466" s="73" t="s">
        <v>11979</v>
      </c>
      <c r="D466" s="73" t="s">
        <v>11980</v>
      </c>
      <c r="E466" s="73" t="s">
        <v>11981</v>
      </c>
      <c r="F466" s="73" t="s">
        <v>11982</v>
      </c>
      <c r="G466" s="74">
        <v>15000</v>
      </c>
      <c r="H466" s="73" t="s">
        <v>66</v>
      </c>
      <c r="I466" s="73" t="s">
        <v>6</v>
      </c>
      <c r="J466" s="135" t="s">
        <v>41</v>
      </c>
      <c r="K466" s="135">
        <v>15000</v>
      </c>
      <c r="L466" s="135">
        <f>VLOOKUP(E466,[2]Sheet1!$E$2:$N$5262,3,0)</f>
        <v>15000</v>
      </c>
      <c r="M466" s="168">
        <f>VLOOKUP(E466,[2]Sheet1!$E$2:$N$5262,4,0)</f>
        <v>46031</v>
      </c>
      <c r="N466" s="135" t="str">
        <f>VLOOKUP(E466,[2]Sheet1!$E$2:$N$5262,5,0)</f>
        <v>YOUSUF.KHAN</v>
      </c>
      <c r="O466" s="135" t="str">
        <f>VLOOKUP(E466,[2]Sheet1!$E$2:$N$5262,6,0)</f>
        <v>Accepted</v>
      </c>
      <c r="P466" s="135" t="str">
        <f>VLOOKUP(E466,[2]Sheet1!$E$2:$N$5262,7,0)</f>
        <v>Online Transfer</v>
      </c>
      <c r="Q466" s="135" t="str">
        <f>VLOOKUP(E466,[2]Sheet1!$E$2:$N$5262,8,0)</f>
        <v>Renewal</v>
      </c>
      <c r="R466" s="135" t="s">
        <v>16</v>
      </c>
      <c r="S466" s="135" t="str">
        <f>VLOOKUP(E466,[2]Sheet1!$E$2:$N$5262,10,0)</f>
        <v>-</v>
      </c>
      <c r="T466" s="167">
        <f t="shared" si="12"/>
        <v>0</v>
      </c>
    </row>
    <row r="467" spans="1:20" s="135" customFormat="1" hidden="1">
      <c r="A467" s="73">
        <v>470</v>
      </c>
      <c r="B467" s="72" t="s">
        <v>39</v>
      </c>
      <c r="C467" s="73" t="s">
        <v>11983</v>
      </c>
      <c r="D467" s="73" t="s">
        <v>11984</v>
      </c>
      <c r="E467" s="73" t="s">
        <v>11985</v>
      </c>
      <c r="F467" s="73" t="s">
        <v>11986</v>
      </c>
      <c r="G467" s="74">
        <v>13000</v>
      </c>
      <c r="H467" s="73" t="s">
        <v>66</v>
      </c>
      <c r="I467" s="73" t="s">
        <v>6</v>
      </c>
      <c r="J467" s="135" t="s">
        <v>41</v>
      </c>
      <c r="K467" s="135">
        <v>13000</v>
      </c>
      <c r="L467" s="135">
        <f>VLOOKUP(E467,[2]Sheet1!$E$2:$N$5262,3,0)</f>
        <v>13000</v>
      </c>
      <c r="M467" s="168">
        <f>VLOOKUP(E467,[2]Sheet1!$E$2:$N$5262,4,0)</f>
        <v>46030</v>
      </c>
      <c r="N467" s="135" t="str">
        <f>VLOOKUP(E467,[2]Sheet1!$E$2:$N$5262,5,0)</f>
        <v>YOUSUF.KHAN</v>
      </c>
      <c r="O467" s="135" t="str">
        <f>VLOOKUP(E467,[2]Sheet1!$E$2:$N$5262,6,0)</f>
        <v>Accepted</v>
      </c>
      <c r="P467" s="135" t="str">
        <f>VLOOKUP(E467,[2]Sheet1!$E$2:$N$5262,7,0)</f>
        <v>Online Transfer</v>
      </c>
      <c r="Q467" s="135" t="str">
        <f>VLOOKUP(E467,[2]Sheet1!$E$2:$N$5262,8,0)</f>
        <v>Renewal</v>
      </c>
      <c r="R467" s="135" t="s">
        <v>16</v>
      </c>
      <c r="S467" s="135" t="str">
        <f>VLOOKUP(E467,[2]Sheet1!$E$2:$N$5262,10,0)</f>
        <v>-</v>
      </c>
      <c r="T467" s="167">
        <f t="shared" si="12"/>
        <v>0</v>
      </c>
    </row>
    <row r="468" spans="1:20" s="135" customFormat="1" hidden="1">
      <c r="A468" s="72">
        <v>471</v>
      </c>
      <c r="B468" s="72" t="s">
        <v>39</v>
      </c>
      <c r="C468" s="73" t="s">
        <v>11987</v>
      </c>
      <c r="D468" s="74">
        <v>500119</v>
      </c>
      <c r="E468" s="74">
        <v>1000198</v>
      </c>
      <c r="F468" s="73" t="s">
        <v>11988</v>
      </c>
      <c r="G468" s="74">
        <v>13000</v>
      </c>
      <c r="H468" s="73" t="s">
        <v>66</v>
      </c>
      <c r="I468" s="73" t="s">
        <v>6</v>
      </c>
      <c r="J468" s="135" t="s">
        <v>41</v>
      </c>
      <c r="K468" s="135">
        <v>13000</v>
      </c>
      <c r="L468" s="135">
        <f>VLOOKUP(E468,[2]Sheet1!$E$2:$N$5262,3,0)</f>
        <v>13000</v>
      </c>
      <c r="M468" s="168">
        <f>VLOOKUP(E468,[2]Sheet1!$E$2:$N$5262,4,0)</f>
        <v>46029</v>
      </c>
      <c r="N468" s="135" t="str">
        <f>VLOOKUP(E468,[2]Sheet1!$E$2:$N$5262,5,0)</f>
        <v>YOUSUF.KHAN</v>
      </c>
      <c r="O468" s="135" t="str">
        <f>VLOOKUP(E468,[2]Sheet1!$E$2:$N$5262,6,0)</f>
        <v>Accepted</v>
      </c>
      <c r="P468" s="135" t="str">
        <f>VLOOKUP(E468,[2]Sheet1!$E$2:$N$5262,7,0)</f>
        <v>Online Transfer</v>
      </c>
      <c r="Q468" s="135" t="str">
        <f>VLOOKUP(E468,[2]Sheet1!$E$2:$N$5262,8,0)</f>
        <v>Renewal</v>
      </c>
      <c r="R468" s="135" t="s">
        <v>16</v>
      </c>
      <c r="S468" s="135" t="str">
        <f>VLOOKUP(E468,[2]Sheet1!$E$2:$N$5262,10,0)</f>
        <v>-</v>
      </c>
      <c r="T468" s="167">
        <f t="shared" si="12"/>
        <v>0</v>
      </c>
    </row>
    <row r="469" spans="1:20" s="135" customFormat="1" hidden="1">
      <c r="A469" s="73">
        <v>472</v>
      </c>
      <c r="B469" s="72" t="s">
        <v>39</v>
      </c>
      <c r="C469" s="73" t="s">
        <v>11989</v>
      </c>
      <c r="D469" s="73" t="s">
        <v>11989</v>
      </c>
      <c r="E469" s="73" t="s">
        <v>11990</v>
      </c>
      <c r="F469" s="73" t="s">
        <v>11991</v>
      </c>
      <c r="G469" s="74">
        <v>15000</v>
      </c>
      <c r="H469" s="73" t="s">
        <v>66</v>
      </c>
      <c r="I469" s="73" t="s">
        <v>6</v>
      </c>
      <c r="J469" s="135" t="s">
        <v>41</v>
      </c>
      <c r="K469" s="135">
        <v>15000</v>
      </c>
      <c r="L469" s="135">
        <f>VLOOKUP(E469,[2]Sheet1!$E$2:$N$5262,3,0)</f>
        <v>15000</v>
      </c>
      <c r="M469" s="168">
        <f>VLOOKUP(E469,[2]Sheet1!$E$2:$N$5262,4,0)</f>
        <v>46030</v>
      </c>
      <c r="N469" s="135" t="str">
        <f>VLOOKUP(E469,[2]Sheet1!$E$2:$N$5262,5,0)</f>
        <v>YOUSUF.KHAN</v>
      </c>
      <c r="O469" s="135" t="str">
        <f>VLOOKUP(E469,[2]Sheet1!$E$2:$N$5262,6,0)</f>
        <v>Accepted</v>
      </c>
      <c r="P469" s="135" t="str">
        <f>VLOOKUP(E469,[2]Sheet1!$E$2:$N$5262,7,0)</f>
        <v>Online Transfer</v>
      </c>
      <c r="Q469" s="135" t="str">
        <f>VLOOKUP(E469,[2]Sheet1!$E$2:$N$5262,8,0)</f>
        <v>Renewal</v>
      </c>
      <c r="R469" s="135" t="s">
        <v>16</v>
      </c>
      <c r="S469" s="135" t="str">
        <f>VLOOKUP(E469,[2]Sheet1!$E$2:$N$5262,10,0)</f>
        <v>-</v>
      </c>
      <c r="T469" s="167">
        <f t="shared" si="12"/>
        <v>0</v>
      </c>
    </row>
    <row r="470" spans="1:20" s="135" customFormat="1" hidden="1">
      <c r="A470" s="72">
        <v>473</v>
      </c>
      <c r="B470" s="72" t="s">
        <v>39</v>
      </c>
      <c r="C470" s="73" t="s">
        <v>11992</v>
      </c>
      <c r="D470" s="73" t="s">
        <v>11993</v>
      </c>
      <c r="E470" s="73" t="s">
        <v>11994</v>
      </c>
      <c r="F470" s="73" t="s">
        <v>11995</v>
      </c>
      <c r="G470" s="74">
        <v>11000</v>
      </c>
      <c r="H470" s="73" t="s">
        <v>66</v>
      </c>
      <c r="I470" s="73" t="s">
        <v>6</v>
      </c>
      <c r="J470" s="135" t="s">
        <v>41</v>
      </c>
      <c r="K470" s="135">
        <v>11000</v>
      </c>
      <c r="L470" s="135">
        <f>VLOOKUP(E470,[2]Sheet1!$E$2:$N$5262,3,0)</f>
        <v>11000</v>
      </c>
      <c r="M470" s="168">
        <f>VLOOKUP(E470,[2]Sheet1!$E$2:$N$5262,4,0)</f>
        <v>46031</v>
      </c>
      <c r="N470" s="135" t="str">
        <f>VLOOKUP(E470,[2]Sheet1!$E$2:$N$5262,5,0)</f>
        <v>YOUSUF.KHAN</v>
      </c>
      <c r="O470" s="135" t="str">
        <f>VLOOKUP(E470,[2]Sheet1!$E$2:$N$5262,6,0)</f>
        <v>Accepted</v>
      </c>
      <c r="P470" s="135" t="str">
        <f>VLOOKUP(E470,[2]Sheet1!$E$2:$N$5262,7,0)</f>
        <v>Online Transfer</v>
      </c>
      <c r="Q470" s="135" t="str">
        <f>VLOOKUP(E470,[2]Sheet1!$E$2:$N$5262,8,0)</f>
        <v>Renewal</v>
      </c>
      <c r="R470" s="135" t="s">
        <v>16</v>
      </c>
      <c r="S470" s="135" t="str">
        <f>VLOOKUP(E470,[2]Sheet1!$E$2:$N$5262,10,0)</f>
        <v>-</v>
      </c>
      <c r="T470" s="167">
        <f t="shared" si="12"/>
        <v>0</v>
      </c>
    </row>
    <row r="471" spans="1:20" s="135" customFormat="1" hidden="1">
      <c r="A471" s="73">
        <v>474</v>
      </c>
      <c r="B471" s="72" t="s">
        <v>39</v>
      </c>
      <c r="C471" s="73" t="s">
        <v>11996</v>
      </c>
      <c r="D471" s="73" t="s">
        <v>11997</v>
      </c>
      <c r="E471" s="74">
        <v>4197939</v>
      </c>
      <c r="F471" s="73" t="s">
        <v>11998</v>
      </c>
      <c r="G471" s="74">
        <v>11000</v>
      </c>
      <c r="H471" s="73" t="s">
        <v>66</v>
      </c>
      <c r="I471" s="73" t="s">
        <v>6</v>
      </c>
      <c r="J471" s="135" t="s">
        <v>41</v>
      </c>
      <c r="K471" s="135">
        <v>11000</v>
      </c>
      <c r="L471" s="135">
        <f>VLOOKUP(E471,[2]Sheet1!$E$2:$N$5262,3,0)</f>
        <v>11000</v>
      </c>
      <c r="M471" s="168">
        <f>VLOOKUP(E471,[2]Sheet1!$E$2:$N$5262,4,0)</f>
        <v>46034</v>
      </c>
      <c r="N471" s="135" t="str">
        <f>VLOOKUP(E471,[2]Sheet1!$E$2:$N$5262,5,0)</f>
        <v>YOUSUF.KHAN</v>
      </c>
      <c r="O471" s="135" t="str">
        <f>VLOOKUP(E471,[2]Sheet1!$E$2:$N$5262,6,0)</f>
        <v>Accepted</v>
      </c>
      <c r="P471" s="135" t="str">
        <f>VLOOKUP(E471,[2]Sheet1!$E$2:$N$5262,7,0)</f>
        <v>Cash</v>
      </c>
      <c r="Q471" s="135" t="str">
        <f>VLOOKUP(E471,[2]Sheet1!$E$2:$N$5262,8,0)</f>
        <v>Renewal</v>
      </c>
      <c r="R471" s="135" t="s">
        <v>16</v>
      </c>
      <c r="S471" s="135" t="str">
        <f>VLOOKUP(E471,[2]Sheet1!$E$2:$N$5262,10,0)</f>
        <v>-</v>
      </c>
      <c r="T471" s="167">
        <f t="shared" si="12"/>
        <v>0</v>
      </c>
    </row>
    <row r="472" spans="1:20" s="135" customFormat="1">
      <c r="A472" s="72">
        <v>475</v>
      </c>
      <c r="B472" s="72" t="s">
        <v>39</v>
      </c>
      <c r="C472" s="73" t="s">
        <v>11999</v>
      </c>
      <c r="D472" s="73" t="s">
        <v>12000</v>
      </c>
      <c r="E472" s="73" t="s">
        <v>12001</v>
      </c>
      <c r="F472" s="73" t="s">
        <v>10946</v>
      </c>
      <c r="G472" s="74">
        <v>20000</v>
      </c>
      <c r="H472" s="73" t="s">
        <v>66</v>
      </c>
      <c r="I472" s="73" t="s">
        <v>6</v>
      </c>
      <c r="J472" s="135" t="s">
        <v>41</v>
      </c>
      <c r="K472" s="135">
        <v>20000</v>
      </c>
      <c r="L472" s="135">
        <f>VLOOKUP(E472,[2]Sheet1!$E$2:$N$5262,3,0)</f>
        <v>20000</v>
      </c>
      <c r="M472" s="168">
        <f>VLOOKUP(E472,[2]Sheet1!$E$2:$N$5262,4,0)</f>
        <v>46027</v>
      </c>
      <c r="N472" s="135" t="str">
        <f>VLOOKUP(E472,[2]Sheet1!$E$2:$N$5262,5,0)</f>
        <v>YOUSUF.KHAN</v>
      </c>
      <c r="O472" s="135" t="str">
        <f>VLOOKUP(E472,[2]Sheet1!$E$2:$N$5262,6,0)</f>
        <v>Accepted</v>
      </c>
      <c r="P472" s="135" t="str">
        <f>VLOOKUP(E472,[2]Sheet1!$E$2:$N$5262,7,0)</f>
        <v>Online Transfer</v>
      </c>
      <c r="Q472" s="135" t="str">
        <f>VLOOKUP(E472,[2]Sheet1!$E$2:$N$5262,8,0)</f>
        <v>Conversion</v>
      </c>
      <c r="R472" s="135" t="s">
        <v>16</v>
      </c>
      <c r="S472" s="135" t="str">
        <f>VLOOKUP(E472,[2]Sheet1!$E$2:$N$5262,10,0)</f>
        <v>-</v>
      </c>
      <c r="T472" s="167">
        <f t="shared" si="12"/>
        <v>0</v>
      </c>
    </row>
    <row r="473" spans="1:20" s="135" customFormat="1">
      <c r="A473" s="73">
        <v>476</v>
      </c>
      <c r="B473" s="72" t="s">
        <v>39</v>
      </c>
      <c r="C473" s="73" t="s">
        <v>12002</v>
      </c>
      <c r="D473" s="73" t="s">
        <v>12003</v>
      </c>
      <c r="E473" s="73" t="s">
        <v>12004</v>
      </c>
      <c r="F473" s="73" t="s">
        <v>10944</v>
      </c>
      <c r="G473" s="74">
        <v>12000</v>
      </c>
      <c r="H473" s="73" t="s">
        <v>66</v>
      </c>
      <c r="I473" s="73" t="s">
        <v>6</v>
      </c>
      <c r="J473" s="135" t="s">
        <v>41</v>
      </c>
      <c r="K473" s="135">
        <v>12000</v>
      </c>
      <c r="L473" s="135">
        <f>VLOOKUP(E473,[2]Sheet1!$E$2:$N$5262,3,0)</f>
        <v>12000</v>
      </c>
      <c r="M473" s="168">
        <f>VLOOKUP(E473,[2]Sheet1!$E$2:$N$5262,4,0)</f>
        <v>46031</v>
      </c>
      <c r="N473" s="135" t="str">
        <f>VLOOKUP(E473,[2]Sheet1!$E$2:$N$5262,5,0)</f>
        <v>YOUSUF.KHAN</v>
      </c>
      <c r="O473" s="135" t="str">
        <f>VLOOKUP(E473,[2]Sheet1!$E$2:$N$5262,6,0)</f>
        <v>Accepted</v>
      </c>
      <c r="P473" s="135" t="str">
        <f>VLOOKUP(E473,[2]Sheet1!$E$2:$N$5262,7,0)</f>
        <v>Online Transfer</v>
      </c>
      <c r="Q473" s="135" t="str">
        <f>VLOOKUP(E473,[2]Sheet1!$E$2:$N$5262,8,0)</f>
        <v>Conversion</v>
      </c>
      <c r="R473" s="135" t="s">
        <v>16</v>
      </c>
      <c r="S473" s="135" t="str">
        <f>VLOOKUP(E473,[2]Sheet1!$E$2:$N$5262,10,0)</f>
        <v>-</v>
      </c>
      <c r="T473" s="167">
        <f t="shared" si="12"/>
        <v>0</v>
      </c>
    </row>
    <row r="474" spans="1:20" s="135" customFormat="1" hidden="1">
      <c r="A474" s="72">
        <v>477</v>
      </c>
      <c r="B474" s="72" t="s">
        <v>39</v>
      </c>
      <c r="C474" s="73" t="s">
        <v>12005</v>
      </c>
      <c r="D474" s="74">
        <v>333111</v>
      </c>
      <c r="E474" s="74">
        <v>10148867</v>
      </c>
      <c r="F474" s="73" t="s">
        <v>12006</v>
      </c>
      <c r="G474" s="74">
        <v>15000</v>
      </c>
      <c r="H474" s="73" t="s">
        <v>66</v>
      </c>
      <c r="I474" s="73" t="s">
        <v>6</v>
      </c>
      <c r="J474" s="135" t="s">
        <v>41</v>
      </c>
      <c r="K474" s="135">
        <v>15000</v>
      </c>
      <c r="L474" s="135">
        <f>VLOOKUP(E474,[2]Sheet1!$E$2:$N$5262,3,0)</f>
        <v>15000</v>
      </c>
      <c r="M474" s="168">
        <f>VLOOKUP(E474,[2]Sheet1!$E$2:$N$5262,4,0)</f>
        <v>46029</v>
      </c>
      <c r="N474" s="135" t="str">
        <f>VLOOKUP(E474,[2]Sheet1!$E$2:$N$5262,5,0)</f>
        <v>YOUSUF.KHAN</v>
      </c>
      <c r="O474" s="135" t="str">
        <f>VLOOKUP(E474,[2]Sheet1!$E$2:$N$5262,6,0)</f>
        <v>Accepted</v>
      </c>
      <c r="P474" s="135" t="str">
        <f>VLOOKUP(E474,[2]Sheet1!$E$2:$N$5262,7,0)</f>
        <v>Online Transfer</v>
      </c>
      <c r="Q474" s="135" t="str">
        <f>VLOOKUP(E474,[2]Sheet1!$E$2:$N$5262,8,0)</f>
        <v>Renewal</v>
      </c>
      <c r="R474" s="135" t="s">
        <v>16</v>
      </c>
      <c r="S474" s="135" t="str">
        <f>VLOOKUP(E474,[2]Sheet1!$E$2:$N$5262,10,0)</f>
        <v>-</v>
      </c>
      <c r="T474" s="167">
        <f t="shared" si="12"/>
        <v>0</v>
      </c>
    </row>
    <row r="475" spans="1:20" s="135" customFormat="1" hidden="1">
      <c r="A475" s="73">
        <v>478</v>
      </c>
      <c r="B475" s="72" t="s">
        <v>39</v>
      </c>
      <c r="C475" s="73" t="s">
        <v>12007</v>
      </c>
      <c r="D475" s="73" t="s">
        <v>12008</v>
      </c>
      <c r="E475" s="73" t="s">
        <v>12009</v>
      </c>
      <c r="F475" s="73" t="s">
        <v>12010</v>
      </c>
      <c r="G475" s="74">
        <v>13000</v>
      </c>
      <c r="H475" s="73" t="s">
        <v>66</v>
      </c>
      <c r="I475" s="73" t="s">
        <v>6</v>
      </c>
      <c r="J475" s="135" t="s">
        <v>41</v>
      </c>
      <c r="K475" s="135">
        <v>13000</v>
      </c>
      <c r="L475" s="135">
        <f>VLOOKUP(E475,[2]Sheet1!$E$2:$N$5262,3,0)</f>
        <v>13000</v>
      </c>
      <c r="M475" s="168">
        <f>VLOOKUP(E475,[2]Sheet1!$E$2:$N$5262,4,0)</f>
        <v>46029</v>
      </c>
      <c r="N475" s="135" t="str">
        <f>VLOOKUP(E475,[2]Sheet1!$E$2:$N$5262,5,0)</f>
        <v>YOUSUF.KHAN</v>
      </c>
      <c r="O475" s="135" t="str">
        <f>VLOOKUP(E475,[2]Sheet1!$E$2:$N$5262,6,0)</f>
        <v>Accepted</v>
      </c>
      <c r="P475" s="135" t="str">
        <f>VLOOKUP(E475,[2]Sheet1!$E$2:$N$5262,7,0)</f>
        <v>Online Transfer</v>
      </c>
      <c r="Q475" s="135" t="str">
        <f>VLOOKUP(E475,[2]Sheet1!$E$2:$N$5262,8,0)</f>
        <v>Renewal</v>
      </c>
      <c r="R475" s="135" t="s">
        <v>16</v>
      </c>
      <c r="S475" s="135" t="str">
        <f>VLOOKUP(E475,[2]Sheet1!$E$2:$N$5262,10,0)</f>
        <v>-</v>
      </c>
      <c r="T475" s="167">
        <f t="shared" si="12"/>
        <v>0</v>
      </c>
    </row>
    <row r="476" spans="1:20" s="135" customFormat="1" hidden="1">
      <c r="A476" s="72">
        <v>479</v>
      </c>
      <c r="B476" s="72" t="s">
        <v>39</v>
      </c>
      <c r="C476" s="73" t="s">
        <v>12011</v>
      </c>
      <c r="D476" s="73" t="s">
        <v>12012</v>
      </c>
      <c r="E476" s="73" t="s">
        <v>12013</v>
      </c>
      <c r="F476" s="73" t="s">
        <v>12014</v>
      </c>
      <c r="G476" s="74">
        <v>15000</v>
      </c>
      <c r="H476" s="73" t="s">
        <v>66</v>
      </c>
      <c r="I476" s="73" t="s">
        <v>6</v>
      </c>
      <c r="J476" s="135" t="s">
        <v>41</v>
      </c>
      <c r="K476" s="135">
        <v>15000</v>
      </c>
      <c r="L476" s="135">
        <f>VLOOKUP(E476,[2]Sheet1!$E$2:$N$5262,3,0)</f>
        <v>15000</v>
      </c>
      <c r="M476" s="168">
        <f>VLOOKUP(E476,[2]Sheet1!$E$2:$N$5262,4,0)</f>
        <v>46030</v>
      </c>
      <c r="N476" s="135" t="str">
        <f>VLOOKUP(E476,[2]Sheet1!$E$2:$N$5262,5,0)</f>
        <v>YOUSUF.KHAN</v>
      </c>
      <c r="O476" s="135" t="str">
        <f>VLOOKUP(E476,[2]Sheet1!$E$2:$N$5262,6,0)</f>
        <v>Accepted</v>
      </c>
      <c r="P476" s="135" t="str">
        <f>VLOOKUP(E476,[2]Sheet1!$E$2:$N$5262,7,0)</f>
        <v>Cash Deposit</v>
      </c>
      <c r="Q476" s="135" t="str">
        <f>VLOOKUP(E476,[2]Sheet1!$E$2:$N$5262,8,0)</f>
        <v>Renewal</v>
      </c>
      <c r="R476" s="135" t="s">
        <v>16</v>
      </c>
      <c r="S476" s="135" t="str">
        <f>VLOOKUP(E476,[2]Sheet1!$E$2:$N$5262,10,0)</f>
        <v>-</v>
      </c>
      <c r="T476" s="167">
        <f t="shared" si="12"/>
        <v>0</v>
      </c>
    </row>
    <row r="477" spans="1:20" s="135" customFormat="1" hidden="1">
      <c r="A477" s="73">
        <v>480</v>
      </c>
      <c r="B477" s="72" t="s">
        <v>39</v>
      </c>
      <c r="C477" s="73" t="s">
        <v>12015</v>
      </c>
      <c r="D477" s="73" t="s">
        <v>12016</v>
      </c>
      <c r="E477" s="73" t="s">
        <v>12017</v>
      </c>
      <c r="F477" s="73" t="s">
        <v>12018</v>
      </c>
      <c r="G477" s="74">
        <v>13000</v>
      </c>
      <c r="H477" s="73" t="s">
        <v>66</v>
      </c>
      <c r="I477" s="73" t="s">
        <v>6</v>
      </c>
      <c r="J477" s="135" t="s">
        <v>41</v>
      </c>
      <c r="K477" s="135">
        <v>13000</v>
      </c>
      <c r="L477" s="135">
        <f>VLOOKUP(E477,[2]Sheet1!$E$2:$N$5262,3,0)</f>
        <v>13000</v>
      </c>
      <c r="M477" s="168">
        <f>VLOOKUP(E477,[2]Sheet1!$E$2:$N$5262,4,0)</f>
        <v>46029</v>
      </c>
      <c r="N477" s="135" t="str">
        <f>VLOOKUP(E477,[2]Sheet1!$E$2:$N$5262,5,0)</f>
        <v>YOUSUF.KHAN</v>
      </c>
      <c r="O477" s="135" t="str">
        <f>VLOOKUP(E477,[2]Sheet1!$E$2:$N$5262,6,0)</f>
        <v>Accepted</v>
      </c>
      <c r="P477" s="135" t="str">
        <f>VLOOKUP(E477,[2]Sheet1!$E$2:$N$5262,7,0)</f>
        <v>Online Transfer</v>
      </c>
      <c r="Q477" s="135" t="str">
        <f>VLOOKUP(E477,[2]Sheet1!$E$2:$N$5262,8,0)</f>
        <v>Renewal</v>
      </c>
      <c r="R477" s="135" t="s">
        <v>16</v>
      </c>
      <c r="S477" s="135" t="str">
        <f>VLOOKUP(E477,[2]Sheet1!$E$2:$N$5262,10,0)</f>
        <v>-</v>
      </c>
      <c r="T477" s="167">
        <f t="shared" si="12"/>
        <v>0</v>
      </c>
    </row>
    <row r="478" spans="1:20" s="135" customFormat="1" hidden="1">
      <c r="A478" s="72">
        <v>481</v>
      </c>
      <c r="B478" s="72" t="s">
        <v>39</v>
      </c>
      <c r="C478" s="73" t="s">
        <v>12019</v>
      </c>
      <c r="D478" s="73" t="s">
        <v>12020</v>
      </c>
      <c r="E478" s="73" t="s">
        <v>12021</v>
      </c>
      <c r="F478" s="73" t="s">
        <v>12022</v>
      </c>
      <c r="G478" s="74">
        <v>11280</v>
      </c>
      <c r="H478" s="73" t="s">
        <v>66</v>
      </c>
      <c r="I478" s="73" t="s">
        <v>6</v>
      </c>
      <c r="J478" s="135" t="s">
        <v>41</v>
      </c>
      <c r="K478" s="135">
        <v>11280</v>
      </c>
      <c r="L478" s="135">
        <f>VLOOKUP(E478,[2]Sheet1!$E$2:$N$5262,3,0)</f>
        <v>11280</v>
      </c>
      <c r="M478" s="168">
        <f>VLOOKUP(E478,[2]Sheet1!$E$2:$N$5262,4,0)</f>
        <v>46030</v>
      </c>
      <c r="N478" s="135" t="str">
        <f>VLOOKUP(E478,[2]Sheet1!$E$2:$N$5262,5,0)</f>
        <v>YOUSUF.KHAN</v>
      </c>
      <c r="O478" s="135" t="str">
        <f>VLOOKUP(E478,[2]Sheet1!$E$2:$N$5262,6,0)</f>
        <v>Accepted</v>
      </c>
      <c r="P478" s="135" t="str">
        <f>VLOOKUP(E478,[2]Sheet1!$E$2:$N$5262,7,0)</f>
        <v>Cheque</v>
      </c>
      <c r="Q478" s="135" t="str">
        <f>VLOOKUP(E478,[2]Sheet1!$E$2:$N$5262,8,0)</f>
        <v>Renewal</v>
      </c>
      <c r="R478" s="135" t="s">
        <v>16</v>
      </c>
      <c r="S478" s="135" t="str">
        <f>VLOOKUP(E478,[2]Sheet1!$E$2:$N$5262,10,0)</f>
        <v>-</v>
      </c>
      <c r="T478" s="167">
        <f t="shared" si="12"/>
        <v>0</v>
      </c>
    </row>
    <row r="479" spans="1:20" s="135" customFormat="1">
      <c r="A479" s="73">
        <v>482</v>
      </c>
      <c r="B479" s="72" t="s">
        <v>39</v>
      </c>
      <c r="C479" s="73" t="s">
        <v>12023</v>
      </c>
      <c r="D479" s="73" t="s">
        <v>12024</v>
      </c>
      <c r="E479" s="73" t="s">
        <v>12025</v>
      </c>
      <c r="F479" s="73" t="s">
        <v>10946</v>
      </c>
      <c r="G479" s="74">
        <v>15000</v>
      </c>
      <c r="H479" s="73" t="s">
        <v>66</v>
      </c>
      <c r="I479" s="73" t="s">
        <v>6</v>
      </c>
      <c r="J479" s="135" t="s">
        <v>41</v>
      </c>
      <c r="K479" s="135">
        <v>15000</v>
      </c>
      <c r="L479" s="135">
        <f>VLOOKUP(E479,[2]Sheet1!$E$2:$N$5262,3,0)</f>
        <v>15000</v>
      </c>
      <c r="M479" s="168">
        <f>VLOOKUP(E479,[2]Sheet1!$E$2:$N$5262,4,0)</f>
        <v>46029</v>
      </c>
      <c r="N479" s="135" t="str">
        <f>VLOOKUP(E479,[2]Sheet1!$E$2:$N$5262,5,0)</f>
        <v>YOUSUF.KHAN</v>
      </c>
      <c r="O479" s="135" t="str">
        <f>VLOOKUP(E479,[2]Sheet1!$E$2:$N$5262,6,0)</f>
        <v>Accepted</v>
      </c>
      <c r="P479" s="135" t="str">
        <f>VLOOKUP(E479,[2]Sheet1!$E$2:$N$5262,7,0)</f>
        <v>Online Transfer</v>
      </c>
      <c r="Q479" s="135" t="str">
        <f>VLOOKUP(E479,[2]Sheet1!$E$2:$N$5262,8,0)</f>
        <v>Conversion</v>
      </c>
      <c r="R479" s="135" t="s">
        <v>16</v>
      </c>
      <c r="S479" s="135" t="str">
        <f>VLOOKUP(E479,[2]Sheet1!$E$2:$N$5262,10,0)</f>
        <v>-</v>
      </c>
      <c r="T479" s="167">
        <f t="shared" si="12"/>
        <v>0</v>
      </c>
    </row>
    <row r="480" spans="1:20" s="135" customFormat="1" hidden="1">
      <c r="A480" s="72">
        <v>483</v>
      </c>
      <c r="B480" s="72" t="s">
        <v>39</v>
      </c>
      <c r="C480" s="73" t="s">
        <v>12026</v>
      </c>
      <c r="D480" s="73" t="s">
        <v>12027</v>
      </c>
      <c r="E480" s="74">
        <v>7100536</v>
      </c>
      <c r="F480" s="73" t="s">
        <v>12028</v>
      </c>
      <c r="G480" s="74">
        <v>12500</v>
      </c>
      <c r="H480" s="73" t="s">
        <v>66</v>
      </c>
      <c r="I480" s="73" t="s">
        <v>6</v>
      </c>
      <c r="J480" s="135" t="s">
        <v>41</v>
      </c>
      <c r="K480" s="135">
        <v>12500</v>
      </c>
      <c r="L480" s="135">
        <f>VLOOKUP(E480,[2]Sheet1!$E$2:$N$5262,3,0)</f>
        <v>12500</v>
      </c>
      <c r="M480" s="168">
        <f>VLOOKUP(E480,[2]Sheet1!$E$2:$N$5262,4,0)</f>
        <v>46031</v>
      </c>
      <c r="N480" s="135" t="str">
        <f>VLOOKUP(E480,[2]Sheet1!$E$2:$N$5262,5,0)</f>
        <v>YOUSUF.KHAN</v>
      </c>
      <c r="O480" s="135" t="str">
        <f>VLOOKUP(E480,[2]Sheet1!$E$2:$N$5262,6,0)</f>
        <v>Accepted</v>
      </c>
      <c r="P480" s="135" t="str">
        <f>VLOOKUP(E480,[2]Sheet1!$E$2:$N$5262,7,0)</f>
        <v>Cheque</v>
      </c>
      <c r="Q480" s="135" t="str">
        <f>VLOOKUP(E480,[2]Sheet1!$E$2:$N$5262,8,0)</f>
        <v>Renewal</v>
      </c>
      <c r="R480" s="135" t="s">
        <v>16</v>
      </c>
      <c r="S480" s="135" t="str">
        <f>VLOOKUP(E480,[2]Sheet1!$E$2:$N$5262,10,0)</f>
        <v>-</v>
      </c>
      <c r="T480" s="167">
        <f t="shared" si="12"/>
        <v>0</v>
      </c>
    </row>
    <row r="481" spans="1:20" s="135" customFormat="1">
      <c r="A481" s="73">
        <v>484</v>
      </c>
      <c r="B481" s="72" t="s">
        <v>39</v>
      </c>
      <c r="C481" s="73" t="s">
        <v>12029</v>
      </c>
      <c r="D481" s="73" t="s">
        <v>12030</v>
      </c>
      <c r="E481" s="73" t="s">
        <v>12031</v>
      </c>
      <c r="F481" s="73" t="s">
        <v>10946</v>
      </c>
      <c r="G481" s="74">
        <v>12000</v>
      </c>
      <c r="H481" s="73" t="s">
        <v>66</v>
      </c>
      <c r="I481" s="73" t="s">
        <v>6</v>
      </c>
      <c r="J481" s="135" t="s">
        <v>41</v>
      </c>
      <c r="K481" s="135">
        <v>12000</v>
      </c>
      <c r="L481" s="135">
        <f>VLOOKUP(E481,[2]Sheet1!$E$2:$N$5262,3,0)</f>
        <v>12000</v>
      </c>
      <c r="M481" s="168">
        <f>VLOOKUP(E481,[2]Sheet1!$E$2:$N$5262,4,0)</f>
        <v>46029</v>
      </c>
      <c r="N481" s="135" t="str">
        <f>VLOOKUP(E481,[2]Sheet1!$E$2:$N$5262,5,0)</f>
        <v>YOUSUF.KHAN</v>
      </c>
      <c r="O481" s="135" t="str">
        <f>VLOOKUP(E481,[2]Sheet1!$E$2:$N$5262,6,0)</f>
        <v>Accepted</v>
      </c>
      <c r="P481" s="135" t="str">
        <f>VLOOKUP(E481,[2]Sheet1!$E$2:$N$5262,7,0)</f>
        <v>Online Transfer</v>
      </c>
      <c r="Q481" s="135" t="str">
        <f>VLOOKUP(E481,[2]Sheet1!$E$2:$N$5262,8,0)</f>
        <v>Conversion</v>
      </c>
      <c r="R481" s="135" t="s">
        <v>16</v>
      </c>
      <c r="S481" s="135" t="str">
        <f>VLOOKUP(E481,[2]Sheet1!$E$2:$N$5262,10,0)</f>
        <v>-</v>
      </c>
      <c r="T481" s="167">
        <f t="shared" si="12"/>
        <v>0</v>
      </c>
    </row>
    <row r="482" spans="1:20" s="135" customFormat="1" hidden="1">
      <c r="A482" s="72">
        <v>485</v>
      </c>
      <c r="B482" s="72" t="s">
        <v>39</v>
      </c>
      <c r="C482" s="73" t="s">
        <v>12032</v>
      </c>
      <c r="D482" s="73" t="s">
        <v>12033</v>
      </c>
      <c r="E482" s="74">
        <v>6057656</v>
      </c>
      <c r="F482" s="73" t="s">
        <v>12034</v>
      </c>
      <c r="G482" s="74">
        <v>13000</v>
      </c>
      <c r="H482" s="73" t="s">
        <v>66</v>
      </c>
      <c r="I482" s="73" t="s">
        <v>6</v>
      </c>
      <c r="J482" s="135" t="s">
        <v>41</v>
      </c>
      <c r="K482" s="135">
        <v>13000</v>
      </c>
      <c r="L482" s="135">
        <f>VLOOKUP(E482,[2]Sheet1!$E$2:$N$5262,3,0)</f>
        <v>13000</v>
      </c>
      <c r="M482" s="168">
        <f>VLOOKUP(E482,[2]Sheet1!$E$2:$N$5262,4,0)</f>
        <v>46028</v>
      </c>
      <c r="N482" s="135" t="str">
        <f>VLOOKUP(E482,[2]Sheet1!$E$2:$N$5262,5,0)</f>
        <v>YOUSUF.KHAN</v>
      </c>
      <c r="O482" s="135" t="str">
        <f>VLOOKUP(E482,[2]Sheet1!$E$2:$N$5262,6,0)</f>
        <v>Accepted</v>
      </c>
      <c r="P482" s="135" t="str">
        <f>VLOOKUP(E482,[2]Sheet1!$E$2:$N$5262,7,0)</f>
        <v>Online Transfer</v>
      </c>
      <c r="Q482" s="135" t="str">
        <f>VLOOKUP(E482,[2]Sheet1!$E$2:$N$5262,8,0)</f>
        <v>Renewal</v>
      </c>
      <c r="R482" s="135" t="s">
        <v>16</v>
      </c>
      <c r="S482" s="135" t="str">
        <f>VLOOKUP(E482,[2]Sheet1!$E$2:$N$5262,10,0)</f>
        <v>-</v>
      </c>
      <c r="T482" s="167">
        <f t="shared" si="12"/>
        <v>0</v>
      </c>
    </row>
    <row r="483" spans="1:20" s="135" customFormat="1" hidden="1">
      <c r="A483" s="73">
        <v>486</v>
      </c>
      <c r="B483" s="72" t="s">
        <v>39</v>
      </c>
      <c r="C483" s="73" t="s">
        <v>12035</v>
      </c>
      <c r="D483" s="73" t="s">
        <v>12036</v>
      </c>
      <c r="E483" s="74">
        <v>9506669</v>
      </c>
      <c r="F483" s="73" t="s">
        <v>12037</v>
      </c>
      <c r="G483" s="74">
        <v>15000</v>
      </c>
      <c r="H483" s="73" t="s">
        <v>66</v>
      </c>
      <c r="I483" s="73" t="s">
        <v>6</v>
      </c>
      <c r="J483" s="135" t="s">
        <v>41</v>
      </c>
      <c r="K483" s="135">
        <v>15000</v>
      </c>
      <c r="L483" s="135">
        <f>VLOOKUP(E483,[2]Sheet1!$E$2:$N$5262,3,0)</f>
        <v>15000</v>
      </c>
      <c r="M483" s="168">
        <f>VLOOKUP(E483,[2]Sheet1!$E$2:$N$5262,4,0)</f>
        <v>46027</v>
      </c>
      <c r="N483" s="135" t="str">
        <f>VLOOKUP(E483,[2]Sheet1!$E$2:$N$5262,5,0)</f>
        <v>YOUSUF.KHAN</v>
      </c>
      <c r="O483" s="135" t="str">
        <f>VLOOKUP(E483,[2]Sheet1!$E$2:$N$5262,6,0)</f>
        <v>Accepted</v>
      </c>
      <c r="P483" s="135" t="str">
        <f>VLOOKUP(E483,[2]Sheet1!$E$2:$N$5262,7,0)</f>
        <v>Online Transfer</v>
      </c>
      <c r="Q483" s="135" t="str">
        <f>VLOOKUP(E483,[2]Sheet1!$E$2:$N$5262,8,0)</f>
        <v>Renewal</v>
      </c>
      <c r="R483" s="135" t="s">
        <v>16</v>
      </c>
      <c r="S483" s="135" t="str">
        <f>VLOOKUP(E483,[2]Sheet1!$E$2:$N$5262,10,0)</f>
        <v>-</v>
      </c>
      <c r="T483" s="167">
        <f t="shared" si="12"/>
        <v>0</v>
      </c>
    </row>
    <row r="484" spans="1:20" s="135" customFormat="1" hidden="1">
      <c r="A484" s="72">
        <v>487</v>
      </c>
      <c r="B484" s="72" t="s">
        <v>39</v>
      </c>
      <c r="C484" s="73" t="s">
        <v>12038</v>
      </c>
      <c r="D484" s="74">
        <v>4809168</v>
      </c>
      <c r="E484" s="73" t="s">
        <v>12039</v>
      </c>
      <c r="F484" s="73" t="s">
        <v>12040</v>
      </c>
      <c r="G484" s="74">
        <v>15500</v>
      </c>
      <c r="H484" s="73" t="s">
        <v>66</v>
      </c>
      <c r="I484" s="73" t="s">
        <v>6</v>
      </c>
      <c r="J484" s="135" t="s">
        <v>41</v>
      </c>
      <c r="K484" s="135">
        <v>15500</v>
      </c>
      <c r="L484" s="135">
        <f>VLOOKUP(E484,[2]Sheet1!$E$2:$N$5262,3,0)</f>
        <v>15500</v>
      </c>
      <c r="M484" s="168">
        <f>VLOOKUP(E484,[2]Sheet1!$E$2:$N$5262,4,0)</f>
        <v>46029</v>
      </c>
      <c r="N484" s="135" t="str">
        <f>VLOOKUP(E484,[2]Sheet1!$E$2:$N$5262,5,0)</f>
        <v>YOUSUF.KHAN</v>
      </c>
      <c r="O484" s="135" t="str">
        <f>VLOOKUP(E484,[2]Sheet1!$E$2:$N$5262,6,0)</f>
        <v>Accepted</v>
      </c>
      <c r="P484" s="135" t="str">
        <f>VLOOKUP(E484,[2]Sheet1!$E$2:$N$5262,7,0)</f>
        <v>Online Transfer</v>
      </c>
      <c r="Q484" s="135" t="str">
        <f>VLOOKUP(E484,[2]Sheet1!$E$2:$N$5262,8,0)</f>
        <v>Renewal</v>
      </c>
      <c r="R484" s="135" t="s">
        <v>16</v>
      </c>
      <c r="S484" s="135" t="str">
        <f>VLOOKUP(E484,[2]Sheet1!$E$2:$N$5262,10,0)</f>
        <v>-</v>
      </c>
      <c r="T484" s="167">
        <f t="shared" si="12"/>
        <v>0</v>
      </c>
    </row>
    <row r="485" spans="1:20" s="135" customFormat="1" hidden="1">
      <c r="A485" s="73">
        <v>488</v>
      </c>
      <c r="B485" s="72" t="s">
        <v>39</v>
      </c>
      <c r="C485" s="73" t="s">
        <v>12041</v>
      </c>
      <c r="D485" s="74">
        <v>1012723</v>
      </c>
      <c r="E485" s="74">
        <v>112739</v>
      </c>
      <c r="F485" s="73" t="s">
        <v>12042</v>
      </c>
      <c r="G485" s="74">
        <v>12000</v>
      </c>
      <c r="H485" s="73" t="s">
        <v>66</v>
      </c>
      <c r="I485" s="73" t="s">
        <v>6</v>
      </c>
      <c r="J485" s="135" t="s">
        <v>41</v>
      </c>
      <c r="K485" s="135">
        <v>12000</v>
      </c>
      <c r="L485" s="135">
        <f>VLOOKUP(E485,[2]Sheet1!$E$2:$N$5262,3,0)</f>
        <v>12000</v>
      </c>
      <c r="M485" s="168">
        <f>VLOOKUP(E485,[2]Sheet1!$E$2:$N$5262,4,0)</f>
        <v>46024</v>
      </c>
      <c r="N485" s="135" t="str">
        <f>VLOOKUP(E485,[2]Sheet1!$E$2:$N$5262,5,0)</f>
        <v>YOUSUF.KHAN</v>
      </c>
      <c r="O485" s="135" t="str">
        <f>VLOOKUP(E485,[2]Sheet1!$E$2:$N$5262,6,0)</f>
        <v>Accepted</v>
      </c>
      <c r="P485" s="135" t="str">
        <f>VLOOKUP(E485,[2]Sheet1!$E$2:$N$5262,7,0)</f>
        <v>Online Transfer</v>
      </c>
      <c r="Q485" s="135" t="str">
        <f>VLOOKUP(E485,[2]Sheet1!$E$2:$N$5262,8,0)</f>
        <v>Renewal</v>
      </c>
      <c r="R485" s="135" t="s">
        <v>16</v>
      </c>
      <c r="S485" s="135" t="str">
        <f>VLOOKUP(E485,[2]Sheet1!$E$2:$N$5262,10,0)</f>
        <v>-</v>
      </c>
      <c r="T485" s="167">
        <f t="shared" si="12"/>
        <v>0</v>
      </c>
    </row>
    <row r="486" spans="1:20" s="135" customFormat="1" hidden="1">
      <c r="A486" s="72">
        <v>489</v>
      </c>
      <c r="B486" s="72" t="s">
        <v>39</v>
      </c>
      <c r="C486" s="73" t="s">
        <v>12043</v>
      </c>
      <c r="D486" s="73" t="s">
        <v>12044</v>
      </c>
      <c r="E486" s="73" t="s">
        <v>12045</v>
      </c>
      <c r="F486" s="73" t="s">
        <v>12046</v>
      </c>
      <c r="G486" s="74">
        <v>14000</v>
      </c>
      <c r="H486" s="73" t="s">
        <v>66</v>
      </c>
      <c r="I486" s="73" t="s">
        <v>6</v>
      </c>
      <c r="J486" s="135" t="s">
        <v>41</v>
      </c>
      <c r="K486" s="135">
        <v>14000</v>
      </c>
      <c r="L486" s="135">
        <f>VLOOKUP(E486,[2]Sheet1!$E$2:$N$5262,3,0)</f>
        <v>14000</v>
      </c>
      <c r="M486" s="168">
        <f>VLOOKUP(E486,[2]Sheet1!$E$2:$N$5262,4,0)</f>
        <v>46025</v>
      </c>
      <c r="N486" s="135" t="str">
        <f>VLOOKUP(E486,[2]Sheet1!$E$2:$N$5262,5,0)</f>
        <v>YOUSUF.KHAN</v>
      </c>
      <c r="O486" s="135" t="str">
        <f>VLOOKUP(E486,[2]Sheet1!$E$2:$N$5262,6,0)</f>
        <v>Accepted</v>
      </c>
      <c r="P486" s="135" t="str">
        <f>VLOOKUP(E486,[2]Sheet1!$E$2:$N$5262,7,0)</f>
        <v>Cash Deposit</v>
      </c>
      <c r="Q486" s="135" t="str">
        <f>VLOOKUP(E486,[2]Sheet1!$E$2:$N$5262,8,0)</f>
        <v>Renewal</v>
      </c>
      <c r="R486" s="135" t="s">
        <v>16</v>
      </c>
      <c r="S486" s="135" t="str">
        <f>VLOOKUP(E486,[2]Sheet1!$E$2:$N$5262,10,0)</f>
        <v>-</v>
      </c>
      <c r="T486" s="167">
        <f t="shared" si="12"/>
        <v>0</v>
      </c>
    </row>
    <row r="487" spans="1:20" s="135" customFormat="1" hidden="1">
      <c r="A487" s="73">
        <v>490</v>
      </c>
      <c r="B487" s="72" t="s">
        <v>39</v>
      </c>
      <c r="C487" s="73" t="s">
        <v>12047</v>
      </c>
      <c r="D487" s="73" t="s">
        <v>12048</v>
      </c>
      <c r="E487" s="74">
        <v>9522018</v>
      </c>
      <c r="F487" s="73" t="s">
        <v>12049</v>
      </c>
      <c r="G487" s="74">
        <v>12500</v>
      </c>
      <c r="H487" s="73" t="s">
        <v>66</v>
      </c>
      <c r="I487" s="73" t="s">
        <v>6</v>
      </c>
      <c r="J487" s="135" t="s">
        <v>41</v>
      </c>
      <c r="K487" s="135">
        <v>12500</v>
      </c>
      <c r="L487" s="135">
        <f>VLOOKUP(E487,[2]Sheet1!$E$2:$N$5262,3,0)</f>
        <v>12500</v>
      </c>
      <c r="M487" s="168">
        <f>VLOOKUP(E487,[2]Sheet1!$E$2:$N$5262,4,0)</f>
        <v>46025</v>
      </c>
      <c r="N487" s="135" t="str">
        <f>VLOOKUP(E487,[2]Sheet1!$E$2:$N$5262,5,0)</f>
        <v>YOUSUF.KHAN</v>
      </c>
      <c r="O487" s="135" t="str">
        <f>VLOOKUP(E487,[2]Sheet1!$E$2:$N$5262,6,0)</f>
        <v>Accepted</v>
      </c>
      <c r="P487" s="135" t="str">
        <f>VLOOKUP(E487,[2]Sheet1!$E$2:$N$5262,7,0)</f>
        <v>Online Transfer</v>
      </c>
      <c r="Q487" s="135" t="str">
        <f>VLOOKUP(E487,[2]Sheet1!$E$2:$N$5262,8,0)</f>
        <v>Renewal</v>
      </c>
      <c r="R487" s="135" t="s">
        <v>16</v>
      </c>
      <c r="S487" s="135" t="str">
        <f>VLOOKUP(E487,[2]Sheet1!$E$2:$N$5262,10,0)</f>
        <v>-</v>
      </c>
      <c r="T487" s="167">
        <f t="shared" si="12"/>
        <v>0</v>
      </c>
    </row>
    <row r="488" spans="1:20" s="135" customFormat="1" hidden="1">
      <c r="A488" s="72">
        <v>491</v>
      </c>
      <c r="B488" s="72" t="s">
        <v>39</v>
      </c>
      <c r="C488" s="73" t="s">
        <v>12050</v>
      </c>
      <c r="D488" s="73" t="s">
        <v>12051</v>
      </c>
      <c r="E488" s="73" t="s">
        <v>12052</v>
      </c>
      <c r="F488" s="73" t="s">
        <v>12053</v>
      </c>
      <c r="G488" s="74">
        <v>13000</v>
      </c>
      <c r="H488" s="73" t="s">
        <v>66</v>
      </c>
      <c r="I488" s="73" t="s">
        <v>6</v>
      </c>
      <c r="J488" s="135" t="s">
        <v>41</v>
      </c>
      <c r="K488" s="135">
        <v>13000</v>
      </c>
      <c r="L488" s="135">
        <f>VLOOKUP(E488,[2]Sheet1!$E$2:$N$5262,3,0)</f>
        <v>13000</v>
      </c>
      <c r="M488" s="168">
        <f>VLOOKUP(E488,[2]Sheet1!$E$2:$N$5262,4,0)</f>
        <v>46025</v>
      </c>
      <c r="N488" s="135" t="str">
        <f>VLOOKUP(E488,[2]Sheet1!$E$2:$N$5262,5,0)</f>
        <v>YOUSUF.KHAN</v>
      </c>
      <c r="O488" s="135" t="str">
        <f>VLOOKUP(E488,[2]Sheet1!$E$2:$N$5262,6,0)</f>
        <v>Accepted</v>
      </c>
      <c r="P488" s="135" t="str">
        <f>VLOOKUP(E488,[2]Sheet1!$E$2:$N$5262,7,0)</f>
        <v>Online Transfer</v>
      </c>
      <c r="Q488" s="135" t="str">
        <f>VLOOKUP(E488,[2]Sheet1!$E$2:$N$5262,8,0)</f>
        <v>Renewal</v>
      </c>
      <c r="R488" s="135" t="s">
        <v>16</v>
      </c>
      <c r="S488" s="135" t="str">
        <f>VLOOKUP(E488,[2]Sheet1!$E$2:$N$5262,10,0)</f>
        <v>-</v>
      </c>
      <c r="T488" s="167">
        <f t="shared" si="12"/>
        <v>0</v>
      </c>
    </row>
    <row r="489" spans="1:20" s="135" customFormat="1" hidden="1">
      <c r="A489" s="73">
        <v>492</v>
      </c>
      <c r="B489" s="72" t="s">
        <v>39</v>
      </c>
      <c r="C489" s="73" t="s">
        <v>12054</v>
      </c>
      <c r="D489" s="73" t="s">
        <v>12055</v>
      </c>
      <c r="E489" s="73" t="s">
        <v>12056</v>
      </c>
      <c r="F489" s="73" t="s">
        <v>12057</v>
      </c>
      <c r="G489" s="74">
        <v>14000</v>
      </c>
      <c r="H489" s="73" t="s">
        <v>66</v>
      </c>
      <c r="I489" s="73" t="s">
        <v>6</v>
      </c>
      <c r="J489" s="135" t="s">
        <v>41</v>
      </c>
      <c r="K489" s="135">
        <v>14000</v>
      </c>
      <c r="L489" s="135">
        <f>VLOOKUP(E489,[2]Sheet1!$E$2:$N$5262,3,0)</f>
        <v>14000</v>
      </c>
      <c r="M489" s="168">
        <f>VLOOKUP(E489,[2]Sheet1!$E$2:$N$5262,4,0)</f>
        <v>46025</v>
      </c>
      <c r="N489" s="135" t="str">
        <f>VLOOKUP(E489,[2]Sheet1!$E$2:$N$5262,5,0)</f>
        <v>YOUSUF.KHAN</v>
      </c>
      <c r="O489" s="135" t="str">
        <f>VLOOKUP(E489,[2]Sheet1!$E$2:$N$5262,6,0)</f>
        <v>Accepted</v>
      </c>
      <c r="P489" s="135" t="str">
        <f>VLOOKUP(E489,[2]Sheet1!$E$2:$N$5262,7,0)</f>
        <v>Online Transfer</v>
      </c>
      <c r="Q489" s="135" t="str">
        <f>VLOOKUP(E489,[2]Sheet1!$E$2:$N$5262,8,0)</f>
        <v>Renewal</v>
      </c>
      <c r="R489" s="135" t="s">
        <v>16</v>
      </c>
      <c r="S489" s="135" t="str">
        <f>VLOOKUP(E489,[2]Sheet1!$E$2:$N$5262,10,0)</f>
        <v>-</v>
      </c>
      <c r="T489" s="167">
        <f t="shared" si="12"/>
        <v>0</v>
      </c>
    </row>
    <row r="490" spans="1:20" s="135" customFormat="1" hidden="1">
      <c r="A490" s="72">
        <v>493</v>
      </c>
      <c r="B490" s="72" t="s">
        <v>39</v>
      </c>
      <c r="C490" s="73" t="s">
        <v>12058</v>
      </c>
      <c r="D490" s="74">
        <v>5232251</v>
      </c>
      <c r="E490" s="74">
        <v>1101489</v>
      </c>
      <c r="F490" s="73" t="s">
        <v>12059</v>
      </c>
      <c r="G490" s="74">
        <v>13000</v>
      </c>
      <c r="H490" s="73" t="s">
        <v>66</v>
      </c>
      <c r="I490" s="73" t="s">
        <v>6</v>
      </c>
      <c r="J490" s="135" t="s">
        <v>41</v>
      </c>
      <c r="K490" s="135">
        <v>13000</v>
      </c>
      <c r="L490" s="135">
        <f>VLOOKUP(E490,[2]Sheet1!$E$2:$N$5262,3,0)</f>
        <v>13000</v>
      </c>
      <c r="M490" s="168">
        <f>VLOOKUP(E490,[2]Sheet1!$E$2:$N$5262,4,0)</f>
        <v>46024</v>
      </c>
      <c r="N490" s="135" t="str">
        <f>VLOOKUP(E490,[2]Sheet1!$E$2:$N$5262,5,0)</f>
        <v>YOUSUF.KHAN</v>
      </c>
      <c r="O490" s="135" t="str">
        <f>VLOOKUP(E490,[2]Sheet1!$E$2:$N$5262,6,0)</f>
        <v>Accepted</v>
      </c>
      <c r="P490" s="135" t="str">
        <f>VLOOKUP(E490,[2]Sheet1!$E$2:$N$5262,7,0)</f>
        <v>Online Transfer</v>
      </c>
      <c r="Q490" s="135" t="str">
        <f>VLOOKUP(E490,[2]Sheet1!$E$2:$N$5262,8,0)</f>
        <v>Renewal</v>
      </c>
      <c r="R490" s="135" t="s">
        <v>16</v>
      </c>
      <c r="S490" s="135" t="str">
        <f>VLOOKUP(E490,[2]Sheet1!$E$2:$N$5262,10,0)</f>
        <v>-</v>
      </c>
      <c r="T490" s="167">
        <f t="shared" si="12"/>
        <v>0</v>
      </c>
    </row>
    <row r="491" spans="1:20" s="135" customFormat="1" hidden="1">
      <c r="A491" s="73">
        <v>494</v>
      </c>
      <c r="B491" s="72" t="s">
        <v>39</v>
      </c>
      <c r="C491" s="73" t="s">
        <v>12060</v>
      </c>
      <c r="D491" s="73" t="s">
        <v>12061</v>
      </c>
      <c r="E491" s="73" t="s">
        <v>12062</v>
      </c>
      <c r="F491" s="73" t="s">
        <v>12063</v>
      </c>
      <c r="G491" s="74">
        <v>13000</v>
      </c>
      <c r="H491" s="73" t="s">
        <v>66</v>
      </c>
      <c r="I491" s="73" t="s">
        <v>6</v>
      </c>
      <c r="J491" s="135" t="s">
        <v>41</v>
      </c>
      <c r="K491" s="135">
        <v>13000</v>
      </c>
      <c r="L491" s="135">
        <f>VLOOKUP(E491,[2]Sheet1!$E$2:$N$5262,3,0)</f>
        <v>13000</v>
      </c>
      <c r="M491" s="168">
        <f>VLOOKUP(E491,[2]Sheet1!$E$2:$N$5262,4,0)</f>
        <v>46024</v>
      </c>
      <c r="N491" s="135" t="str">
        <f>VLOOKUP(E491,[2]Sheet1!$E$2:$N$5262,5,0)</f>
        <v>YOUSUF.KHAN</v>
      </c>
      <c r="O491" s="135" t="str">
        <f>VLOOKUP(E491,[2]Sheet1!$E$2:$N$5262,6,0)</f>
        <v>Accepted</v>
      </c>
      <c r="P491" s="135" t="str">
        <f>VLOOKUP(E491,[2]Sheet1!$E$2:$N$5262,7,0)</f>
        <v>Online Transfer</v>
      </c>
      <c r="Q491" s="135" t="str">
        <f>VLOOKUP(E491,[2]Sheet1!$E$2:$N$5262,8,0)</f>
        <v>Renewal</v>
      </c>
      <c r="R491" s="135" t="s">
        <v>16</v>
      </c>
      <c r="S491" s="135" t="str">
        <f>VLOOKUP(E491,[2]Sheet1!$E$2:$N$5262,10,0)</f>
        <v>-</v>
      </c>
      <c r="T491" s="167">
        <f t="shared" si="12"/>
        <v>0</v>
      </c>
    </row>
    <row r="492" spans="1:20" s="135" customFormat="1" hidden="1">
      <c r="A492" s="72">
        <v>495</v>
      </c>
      <c r="B492" s="72" t="s">
        <v>39</v>
      </c>
      <c r="C492" s="73" t="s">
        <v>12064</v>
      </c>
      <c r="D492" s="73" t="s">
        <v>12065</v>
      </c>
      <c r="E492" s="74">
        <v>4203469</v>
      </c>
      <c r="F492" s="73" t="s">
        <v>12066</v>
      </c>
      <c r="G492" s="74">
        <v>13000</v>
      </c>
      <c r="H492" s="73" t="s">
        <v>66</v>
      </c>
      <c r="I492" s="73" t="s">
        <v>6</v>
      </c>
      <c r="J492" s="135" t="s">
        <v>41</v>
      </c>
      <c r="K492" s="135">
        <v>13000</v>
      </c>
      <c r="L492" s="135">
        <f>VLOOKUP(E492,[2]Sheet1!$E$2:$N$5262,3,0)</f>
        <v>13000</v>
      </c>
      <c r="M492" s="168">
        <f>VLOOKUP(E492,[2]Sheet1!$E$2:$N$5262,4,0)</f>
        <v>46024</v>
      </c>
      <c r="N492" s="135" t="str">
        <f>VLOOKUP(E492,[2]Sheet1!$E$2:$N$5262,5,0)</f>
        <v>YOUSUF.KHAN</v>
      </c>
      <c r="O492" s="135" t="str">
        <f>VLOOKUP(E492,[2]Sheet1!$E$2:$N$5262,6,0)</f>
        <v>Accepted</v>
      </c>
      <c r="P492" s="135" t="str">
        <f>VLOOKUP(E492,[2]Sheet1!$E$2:$N$5262,7,0)</f>
        <v>Online Transfer</v>
      </c>
      <c r="Q492" s="135" t="str">
        <f>VLOOKUP(E492,[2]Sheet1!$E$2:$N$5262,8,0)</f>
        <v>Renewal</v>
      </c>
      <c r="R492" s="135" t="s">
        <v>16</v>
      </c>
      <c r="S492" s="135" t="str">
        <f>VLOOKUP(E492,[2]Sheet1!$E$2:$N$5262,10,0)</f>
        <v>-</v>
      </c>
      <c r="T492" s="167">
        <f t="shared" si="12"/>
        <v>0</v>
      </c>
    </row>
    <row r="493" spans="1:20" s="135" customFormat="1" hidden="1">
      <c r="A493" s="73">
        <v>496</v>
      </c>
      <c r="B493" s="72" t="s">
        <v>39</v>
      </c>
      <c r="C493" s="73" t="s">
        <v>12067</v>
      </c>
      <c r="D493" s="73" t="s">
        <v>12068</v>
      </c>
      <c r="E493" s="74">
        <v>4194671</v>
      </c>
      <c r="F493" s="73" t="s">
        <v>12069</v>
      </c>
      <c r="G493" s="74">
        <v>10000</v>
      </c>
      <c r="H493" s="73" t="s">
        <v>66</v>
      </c>
      <c r="I493" s="73" t="s">
        <v>6</v>
      </c>
      <c r="J493" s="135" t="s">
        <v>41</v>
      </c>
      <c r="K493" s="135">
        <v>10000</v>
      </c>
      <c r="L493" s="135">
        <f>VLOOKUP(E493,[2]Sheet1!$E$2:$N$5262,3,0)</f>
        <v>10000</v>
      </c>
      <c r="M493" s="168">
        <f>VLOOKUP(E493,[2]Sheet1!$E$2:$N$5262,4,0)</f>
        <v>46024</v>
      </c>
      <c r="N493" s="135" t="str">
        <f>VLOOKUP(E493,[2]Sheet1!$E$2:$N$5262,5,0)</f>
        <v>YOUSUF.KHAN</v>
      </c>
      <c r="O493" s="135" t="str">
        <f>VLOOKUP(E493,[2]Sheet1!$E$2:$N$5262,6,0)</f>
        <v>Accepted</v>
      </c>
      <c r="P493" s="135" t="str">
        <f>VLOOKUP(E493,[2]Sheet1!$E$2:$N$5262,7,0)</f>
        <v>Online Transfer</v>
      </c>
      <c r="Q493" s="135" t="str">
        <f>VLOOKUP(E493,[2]Sheet1!$E$2:$N$5262,8,0)</f>
        <v>Renewal</v>
      </c>
      <c r="R493" s="135" t="s">
        <v>16</v>
      </c>
      <c r="S493" s="135" t="str">
        <f>VLOOKUP(E493,[2]Sheet1!$E$2:$N$5262,10,0)</f>
        <v>-</v>
      </c>
      <c r="T493" s="167">
        <f t="shared" si="12"/>
        <v>0</v>
      </c>
    </row>
    <row r="494" spans="1:20" s="135" customFormat="1" hidden="1">
      <c r="A494" s="72">
        <v>497</v>
      </c>
      <c r="B494" s="72" t="s">
        <v>39</v>
      </c>
      <c r="C494" s="73" t="s">
        <v>12070</v>
      </c>
      <c r="D494" s="73" t="s">
        <v>12071</v>
      </c>
      <c r="E494" s="74">
        <v>4199272</v>
      </c>
      <c r="F494" s="73" t="s">
        <v>12072</v>
      </c>
      <c r="G494" s="74">
        <v>15500</v>
      </c>
      <c r="H494" s="73" t="s">
        <v>66</v>
      </c>
      <c r="I494" s="73" t="s">
        <v>6</v>
      </c>
      <c r="J494" s="135" t="s">
        <v>41</v>
      </c>
      <c r="K494" s="135">
        <v>15500</v>
      </c>
      <c r="L494" s="135">
        <f>VLOOKUP(E494,[2]Sheet1!$E$2:$N$5262,3,0)</f>
        <v>15500</v>
      </c>
      <c r="M494" s="168">
        <f>VLOOKUP(E494,[2]Sheet1!$E$2:$N$5262,4,0)</f>
        <v>46024</v>
      </c>
      <c r="N494" s="135" t="str">
        <f>VLOOKUP(E494,[2]Sheet1!$E$2:$N$5262,5,0)</f>
        <v>YOUSUF.KHAN</v>
      </c>
      <c r="O494" s="135" t="str">
        <f>VLOOKUP(E494,[2]Sheet1!$E$2:$N$5262,6,0)</f>
        <v>Accepted</v>
      </c>
      <c r="P494" s="135" t="str">
        <f>VLOOKUP(E494,[2]Sheet1!$E$2:$N$5262,7,0)</f>
        <v>Online Transfer</v>
      </c>
      <c r="Q494" s="135" t="str">
        <f>VLOOKUP(E494,[2]Sheet1!$E$2:$N$5262,8,0)</f>
        <v>Renewal</v>
      </c>
      <c r="R494" s="135" t="s">
        <v>16</v>
      </c>
      <c r="S494" s="135" t="str">
        <f>VLOOKUP(E494,[2]Sheet1!$E$2:$N$5262,10,0)</f>
        <v>-</v>
      </c>
      <c r="T494" s="167">
        <f t="shared" si="12"/>
        <v>0</v>
      </c>
    </row>
    <row r="495" spans="1:20" s="135" customFormat="1" hidden="1">
      <c r="A495" s="73">
        <v>498</v>
      </c>
      <c r="B495" s="72" t="s">
        <v>39</v>
      </c>
      <c r="C495" s="73" t="s">
        <v>12073</v>
      </c>
      <c r="D495" s="73" t="s">
        <v>12074</v>
      </c>
      <c r="E495" s="73" t="s">
        <v>12075</v>
      </c>
      <c r="F495" s="73" t="s">
        <v>12076</v>
      </c>
      <c r="G495" s="74">
        <v>15000</v>
      </c>
      <c r="H495" s="73" t="s">
        <v>66</v>
      </c>
      <c r="I495" s="73" t="s">
        <v>6</v>
      </c>
      <c r="J495" s="135" t="s">
        <v>41</v>
      </c>
      <c r="K495" s="135">
        <v>15000</v>
      </c>
      <c r="L495" s="135">
        <f>VLOOKUP(E495,[2]Sheet1!$E$2:$N$5262,3,0)</f>
        <v>15000</v>
      </c>
      <c r="M495" s="168">
        <f>VLOOKUP(E495,[2]Sheet1!$E$2:$N$5262,4,0)</f>
        <v>46024</v>
      </c>
      <c r="N495" s="135" t="str">
        <f>VLOOKUP(E495,[2]Sheet1!$E$2:$N$5262,5,0)</f>
        <v>YOUSUF.KHAN</v>
      </c>
      <c r="O495" s="135" t="str">
        <f>VLOOKUP(E495,[2]Sheet1!$E$2:$N$5262,6,0)</f>
        <v>Accepted</v>
      </c>
      <c r="P495" s="135" t="str">
        <f>VLOOKUP(E495,[2]Sheet1!$E$2:$N$5262,7,0)</f>
        <v>Online Transfer</v>
      </c>
      <c r="Q495" s="135" t="str">
        <f>VLOOKUP(E495,[2]Sheet1!$E$2:$N$5262,8,0)</f>
        <v>Renewal</v>
      </c>
      <c r="R495" s="135" t="s">
        <v>16</v>
      </c>
      <c r="S495" s="135" t="str">
        <f>VLOOKUP(E495,[2]Sheet1!$E$2:$N$5262,10,0)</f>
        <v>-</v>
      </c>
      <c r="T495" s="167">
        <f t="shared" si="12"/>
        <v>0</v>
      </c>
    </row>
    <row r="496" spans="1:20" s="135" customFormat="1" hidden="1">
      <c r="A496" s="72">
        <v>499</v>
      </c>
      <c r="B496" s="72" t="s">
        <v>39</v>
      </c>
      <c r="C496" s="73" t="s">
        <v>12077</v>
      </c>
      <c r="D496" s="73" t="s">
        <v>12078</v>
      </c>
      <c r="E496" s="73" t="s">
        <v>12079</v>
      </c>
      <c r="F496" s="73" t="s">
        <v>12080</v>
      </c>
      <c r="G496" s="74">
        <v>13000</v>
      </c>
      <c r="H496" s="73" t="s">
        <v>66</v>
      </c>
      <c r="I496" s="73" t="s">
        <v>6</v>
      </c>
      <c r="J496" s="135" t="s">
        <v>41</v>
      </c>
      <c r="K496" s="135">
        <v>13000</v>
      </c>
      <c r="L496" s="135">
        <f>VLOOKUP(E496,[2]Sheet1!$E$2:$N$5262,3,0)</f>
        <v>13000</v>
      </c>
      <c r="M496" s="168">
        <f>VLOOKUP(E496,[2]Sheet1!$E$2:$N$5262,4,0)</f>
        <v>46023</v>
      </c>
      <c r="N496" s="135" t="str">
        <f>VLOOKUP(E496,[2]Sheet1!$E$2:$N$5262,5,0)</f>
        <v>YOUSUF.KHAN</v>
      </c>
      <c r="O496" s="135" t="str">
        <f>VLOOKUP(E496,[2]Sheet1!$E$2:$N$5262,6,0)</f>
        <v>Accepted</v>
      </c>
      <c r="P496" s="135" t="str">
        <f>VLOOKUP(E496,[2]Sheet1!$E$2:$N$5262,7,0)</f>
        <v>Online Transfer</v>
      </c>
      <c r="Q496" s="135" t="str">
        <f>VLOOKUP(E496,[2]Sheet1!$E$2:$N$5262,8,0)</f>
        <v>Renewal</v>
      </c>
      <c r="R496" s="135" t="s">
        <v>16</v>
      </c>
      <c r="S496" s="135" t="str">
        <f>VLOOKUP(E496,[2]Sheet1!$E$2:$N$5262,10,0)</f>
        <v>-</v>
      </c>
      <c r="T496" s="167">
        <f t="shared" si="12"/>
        <v>0</v>
      </c>
    </row>
    <row r="497" spans="1:20" s="135" customFormat="1" hidden="1">
      <c r="A497" s="73">
        <v>500</v>
      </c>
      <c r="B497" s="72" t="s">
        <v>39</v>
      </c>
      <c r="C497" s="73" t="s">
        <v>12081</v>
      </c>
      <c r="D497" s="73" t="s">
        <v>12082</v>
      </c>
      <c r="E497" s="74">
        <v>7016873</v>
      </c>
      <c r="F497" s="73" t="s">
        <v>12083</v>
      </c>
      <c r="G497" s="74">
        <v>15000</v>
      </c>
      <c r="H497" s="73" t="s">
        <v>66</v>
      </c>
      <c r="I497" s="73" t="s">
        <v>6</v>
      </c>
      <c r="J497" s="135" t="s">
        <v>41</v>
      </c>
      <c r="K497" s="135">
        <v>15000</v>
      </c>
      <c r="L497" s="135">
        <f>VLOOKUP(E497,[2]Sheet1!$E$2:$N$5262,3,0)</f>
        <v>15000</v>
      </c>
      <c r="M497" s="168">
        <f>VLOOKUP(E497,[2]Sheet1!$E$2:$N$5262,4,0)</f>
        <v>46052</v>
      </c>
      <c r="N497" s="135" t="str">
        <f>VLOOKUP(E497,[2]Sheet1!$E$2:$N$5262,5,0)</f>
        <v>YOUSUF.KHAN</v>
      </c>
      <c r="O497" s="135" t="str">
        <f>VLOOKUP(E497,[2]Sheet1!$E$2:$N$5262,6,0)</f>
        <v>Accepted</v>
      </c>
      <c r="P497" s="135" t="str">
        <f>VLOOKUP(E497,[2]Sheet1!$E$2:$N$5262,7,0)</f>
        <v>Online Transfer</v>
      </c>
      <c r="Q497" s="135" t="str">
        <f>VLOOKUP(E497,[2]Sheet1!$E$2:$N$5262,8,0)</f>
        <v>Renewal</v>
      </c>
      <c r="R497" s="135" t="s">
        <v>16</v>
      </c>
      <c r="S497" s="135" t="str">
        <f>VLOOKUP(E497,[2]Sheet1!$E$2:$N$5262,10,0)</f>
        <v>-</v>
      </c>
      <c r="T497" s="167">
        <f t="shared" ref="T497:T499" si="13">+G497-L497</f>
        <v>0</v>
      </c>
    </row>
    <row r="498" spans="1:20" s="135" customFormat="1" hidden="1">
      <c r="A498" s="72">
        <v>501</v>
      </c>
      <c r="B498" s="72" t="s">
        <v>39</v>
      </c>
      <c r="C498" s="73" t="s">
        <v>12084</v>
      </c>
      <c r="D498" s="73" t="s">
        <v>12085</v>
      </c>
      <c r="E498" s="73" t="s">
        <v>12086</v>
      </c>
      <c r="F498" s="73" t="s">
        <v>12087</v>
      </c>
      <c r="G498" s="74">
        <v>12000</v>
      </c>
      <c r="H498" s="73" t="s">
        <v>66</v>
      </c>
      <c r="I498" s="73" t="s">
        <v>6</v>
      </c>
      <c r="J498" s="135" t="s">
        <v>41</v>
      </c>
      <c r="K498" s="135">
        <v>12000</v>
      </c>
      <c r="L498" s="135">
        <f>VLOOKUP(E498,[2]Sheet1!$E$2:$N$5262,3,0)</f>
        <v>12000</v>
      </c>
      <c r="M498" s="168">
        <f>VLOOKUP(E498,[2]Sheet1!$E$2:$N$5262,4,0)</f>
        <v>46049</v>
      </c>
      <c r="N498" s="135" t="str">
        <f>VLOOKUP(E498,[2]Sheet1!$E$2:$N$5262,5,0)</f>
        <v>YOUSUF.KHAN</v>
      </c>
      <c r="O498" s="135" t="str">
        <f>VLOOKUP(E498,[2]Sheet1!$E$2:$N$5262,6,0)</f>
        <v>Accepted</v>
      </c>
      <c r="P498" s="135" t="str">
        <f>VLOOKUP(E498,[2]Sheet1!$E$2:$N$5262,7,0)</f>
        <v>Online Transfer</v>
      </c>
      <c r="Q498" s="135" t="str">
        <f>VLOOKUP(E498,[2]Sheet1!$E$2:$N$5262,8,0)</f>
        <v>Renewal</v>
      </c>
      <c r="R498" s="135" t="s">
        <v>16</v>
      </c>
      <c r="S498" s="135" t="str">
        <f>VLOOKUP(E498,[2]Sheet1!$E$2:$N$5262,10,0)</f>
        <v>-</v>
      </c>
      <c r="T498" s="167">
        <f t="shared" si="13"/>
        <v>0</v>
      </c>
    </row>
    <row r="499" spans="1:20" s="135" customFormat="1">
      <c r="A499" s="73">
        <v>502</v>
      </c>
      <c r="B499" s="72" t="s">
        <v>39</v>
      </c>
      <c r="C499" s="73" t="s">
        <v>12088</v>
      </c>
      <c r="D499" s="73" t="s">
        <v>12089</v>
      </c>
      <c r="E499" s="73" t="s">
        <v>12090</v>
      </c>
      <c r="F499" s="73" t="s">
        <v>12091</v>
      </c>
      <c r="G499" s="74">
        <v>12000</v>
      </c>
      <c r="H499" s="73" t="s">
        <v>67</v>
      </c>
      <c r="I499" s="73" t="s">
        <v>6</v>
      </c>
      <c r="J499" s="135" t="s">
        <v>41</v>
      </c>
      <c r="K499" s="135">
        <v>12000</v>
      </c>
      <c r="L499" s="135">
        <f>VLOOKUP(E499,[2]Sheet1!$E$2:$N$5262,3,0)</f>
        <v>12000</v>
      </c>
      <c r="M499" s="168">
        <f>VLOOKUP(E499,[2]Sheet1!$E$2:$N$5262,4,0)</f>
        <v>46044</v>
      </c>
      <c r="N499" s="135" t="str">
        <f>VLOOKUP(E499,[2]Sheet1!$E$2:$N$5262,5,0)</f>
        <v>YOUSUF.KHAN</v>
      </c>
      <c r="O499" s="135" t="str">
        <f>VLOOKUP(E499,[2]Sheet1!$E$2:$N$5262,6,0)</f>
        <v>Accepted</v>
      </c>
      <c r="P499" s="135" t="str">
        <f>VLOOKUP(E499,[2]Sheet1!$E$2:$N$5262,7,0)</f>
        <v>Online Transfer</v>
      </c>
      <c r="Q499" s="135" t="str">
        <f>VLOOKUP(E499,[2]Sheet1!$E$2:$N$5262,8,0)</f>
        <v>Conversion</v>
      </c>
      <c r="R499" s="135" t="s">
        <v>16</v>
      </c>
      <c r="S499" s="135" t="str">
        <f>VLOOKUP(E499,[2]Sheet1!$E$2:$N$5262,10,0)</f>
        <v>-</v>
      </c>
      <c r="T499" s="167">
        <f t="shared" si="13"/>
        <v>0</v>
      </c>
    </row>
    <row r="500" spans="1:20" s="135" customFormat="1" hidden="1">
      <c r="A500" s="72">
        <v>503</v>
      </c>
      <c r="B500" s="72" t="s">
        <v>39</v>
      </c>
      <c r="C500" s="80" t="s">
        <v>12092</v>
      </c>
      <c r="D500" s="73">
        <v>316482</v>
      </c>
      <c r="E500" s="73">
        <v>1216467</v>
      </c>
      <c r="F500" s="145" t="s">
        <v>12093</v>
      </c>
      <c r="G500" s="80">
        <v>8166</v>
      </c>
      <c r="H500" s="139" t="s">
        <v>12094</v>
      </c>
      <c r="I500" s="73" t="s">
        <v>6</v>
      </c>
      <c r="J500" s="135" t="s">
        <v>41</v>
      </c>
      <c r="K500" s="135">
        <v>8166</v>
      </c>
      <c r="L500" s="135">
        <v>8166</v>
      </c>
      <c r="M500" s="168">
        <v>46027</v>
      </c>
      <c r="N500" s="135" t="str">
        <f>+I500</f>
        <v>YOUSUF.KHAN</v>
      </c>
      <c r="O500" s="135" t="s">
        <v>73</v>
      </c>
      <c r="P500" s="135" t="s">
        <v>54</v>
      </c>
      <c r="Q500" s="135" t="s">
        <v>141</v>
      </c>
      <c r="R500" s="135" t="s">
        <v>16</v>
      </c>
      <c r="S500" s="135" t="s">
        <v>16</v>
      </c>
    </row>
    <row r="501" spans="1:20" s="135" customFormat="1" hidden="1">
      <c r="A501" s="73">
        <v>504</v>
      </c>
      <c r="B501" s="72" t="s">
        <v>39</v>
      </c>
      <c r="C501" s="80" t="s">
        <v>12095</v>
      </c>
      <c r="D501" s="73" t="s">
        <v>12096</v>
      </c>
      <c r="E501" s="73">
        <v>6015126</v>
      </c>
      <c r="F501" s="146">
        <v>43566</v>
      </c>
      <c r="G501" s="80">
        <v>8166</v>
      </c>
      <c r="H501" s="139" t="s">
        <v>12094</v>
      </c>
      <c r="I501" s="73" t="s">
        <v>6</v>
      </c>
      <c r="J501" s="135" t="s">
        <v>41</v>
      </c>
      <c r="K501" s="135">
        <v>8166</v>
      </c>
      <c r="L501" s="135">
        <v>8166</v>
      </c>
      <c r="M501" s="168">
        <v>46027</v>
      </c>
      <c r="N501" s="135" t="str">
        <f t="shared" ref="N501" si="14">+I501</f>
        <v>YOUSUF.KHAN</v>
      </c>
      <c r="O501" s="135" t="s">
        <v>73</v>
      </c>
      <c r="P501" s="135" t="s">
        <v>54</v>
      </c>
      <c r="Q501" s="135" t="s">
        <v>141</v>
      </c>
      <c r="R501" s="135" t="s">
        <v>16</v>
      </c>
      <c r="S501" s="135" t="s">
        <v>16</v>
      </c>
    </row>
    <row r="502" spans="1:20" s="135" customFormat="1" hidden="1">
      <c r="A502" s="72">
        <v>505</v>
      </c>
      <c r="B502" s="72" t="s">
        <v>39</v>
      </c>
      <c r="C502" s="139" t="s">
        <v>12097</v>
      </c>
      <c r="D502" s="73" t="s">
        <v>12098</v>
      </c>
      <c r="E502" s="73" t="s">
        <v>12099</v>
      </c>
      <c r="F502" s="147" t="s">
        <v>12100</v>
      </c>
      <c r="G502" s="73">
        <v>12000</v>
      </c>
      <c r="H502" s="139" t="s">
        <v>12101</v>
      </c>
      <c r="I502" s="73" t="s">
        <v>6</v>
      </c>
      <c r="J502" s="135" t="s">
        <v>41</v>
      </c>
      <c r="K502" s="135">
        <v>12000</v>
      </c>
      <c r="L502" s="135">
        <v>12000</v>
      </c>
      <c r="M502" s="168">
        <v>46027</v>
      </c>
      <c r="N502" s="135" t="str">
        <f>+I502</f>
        <v>YOUSUF.KHAN</v>
      </c>
      <c r="O502" s="135" t="s">
        <v>73</v>
      </c>
      <c r="P502" s="135" t="s">
        <v>54</v>
      </c>
      <c r="Q502" s="135" t="s">
        <v>141</v>
      </c>
      <c r="R502" s="135" t="s">
        <v>16</v>
      </c>
      <c r="S502" s="135" t="s">
        <v>16</v>
      </c>
    </row>
    <row r="503" spans="1:20" s="135" customFormat="1" hidden="1">
      <c r="A503" s="73">
        <v>506</v>
      </c>
      <c r="B503" s="72" t="s">
        <v>39</v>
      </c>
      <c r="C503" s="139" t="s">
        <v>12102</v>
      </c>
      <c r="D503" s="73" t="s">
        <v>12103</v>
      </c>
      <c r="E503" s="73" t="s">
        <v>12104</v>
      </c>
      <c r="F503" s="147" t="s">
        <v>12100</v>
      </c>
      <c r="G503" s="73">
        <v>12000</v>
      </c>
      <c r="H503" s="139" t="s">
        <v>12101</v>
      </c>
      <c r="I503" s="73" t="s">
        <v>6</v>
      </c>
      <c r="J503" s="135" t="s">
        <v>41</v>
      </c>
      <c r="K503" s="135">
        <v>12000</v>
      </c>
      <c r="L503" s="135">
        <v>12000</v>
      </c>
      <c r="M503" s="168">
        <v>46027</v>
      </c>
      <c r="N503" s="135" t="str">
        <f t="shared" ref="N503:N508" si="15">+I503</f>
        <v>YOUSUF.KHAN</v>
      </c>
      <c r="O503" s="135" t="s">
        <v>73</v>
      </c>
      <c r="P503" s="135" t="s">
        <v>54</v>
      </c>
      <c r="Q503" s="135" t="s">
        <v>141</v>
      </c>
      <c r="R503" s="135" t="s">
        <v>16</v>
      </c>
      <c r="S503" s="135" t="s">
        <v>16</v>
      </c>
    </row>
    <row r="504" spans="1:20" s="135" customFormat="1" hidden="1">
      <c r="A504" s="72">
        <v>507</v>
      </c>
      <c r="B504" s="72" t="s">
        <v>39</v>
      </c>
      <c r="C504" s="73" t="s">
        <v>12105</v>
      </c>
      <c r="D504" s="73" t="s">
        <v>12106</v>
      </c>
      <c r="E504" s="73" t="s">
        <v>12107</v>
      </c>
      <c r="F504" s="147" t="s">
        <v>12100</v>
      </c>
      <c r="G504" s="73">
        <v>12000</v>
      </c>
      <c r="H504" s="139" t="s">
        <v>12101</v>
      </c>
      <c r="I504" s="73" t="s">
        <v>6</v>
      </c>
      <c r="J504" s="135" t="s">
        <v>41</v>
      </c>
      <c r="K504" s="135">
        <v>12000</v>
      </c>
      <c r="L504" s="135">
        <v>12000</v>
      </c>
      <c r="M504" s="168">
        <v>46027</v>
      </c>
      <c r="N504" s="135" t="str">
        <f t="shared" si="15"/>
        <v>YOUSUF.KHAN</v>
      </c>
      <c r="O504" s="135" t="s">
        <v>73</v>
      </c>
      <c r="P504" s="135" t="s">
        <v>54</v>
      </c>
      <c r="Q504" s="135" t="s">
        <v>141</v>
      </c>
      <c r="R504" s="135" t="s">
        <v>16</v>
      </c>
      <c r="S504" s="135" t="s">
        <v>16</v>
      </c>
    </row>
    <row r="505" spans="1:20" s="135" customFormat="1" hidden="1">
      <c r="A505" s="73">
        <v>508</v>
      </c>
      <c r="B505" s="72" t="s">
        <v>39</v>
      </c>
      <c r="C505" s="73" t="s">
        <v>12108</v>
      </c>
      <c r="D505" s="73" t="s">
        <v>12109</v>
      </c>
      <c r="E505" s="73" t="s">
        <v>12110</v>
      </c>
      <c r="F505" s="147" t="s">
        <v>12100</v>
      </c>
      <c r="G505" s="73">
        <v>12000</v>
      </c>
      <c r="H505" s="139" t="s">
        <v>12101</v>
      </c>
      <c r="I505" s="73" t="s">
        <v>6</v>
      </c>
      <c r="J505" s="135" t="s">
        <v>41</v>
      </c>
      <c r="K505" s="135">
        <v>12000</v>
      </c>
      <c r="L505" s="135">
        <v>12000</v>
      </c>
      <c r="M505" s="168">
        <v>46027</v>
      </c>
      <c r="N505" s="135" t="str">
        <f t="shared" si="15"/>
        <v>YOUSUF.KHAN</v>
      </c>
      <c r="O505" s="135" t="s">
        <v>73</v>
      </c>
      <c r="P505" s="135" t="s">
        <v>54</v>
      </c>
      <c r="Q505" s="135" t="s">
        <v>141</v>
      </c>
      <c r="R505" s="135" t="s">
        <v>16</v>
      </c>
      <c r="S505" s="135" t="s">
        <v>16</v>
      </c>
    </row>
    <row r="506" spans="1:20" s="135" customFormat="1" hidden="1">
      <c r="A506" s="72">
        <v>509</v>
      </c>
      <c r="B506" s="72" t="s">
        <v>39</v>
      </c>
      <c r="C506" s="73" t="s">
        <v>12111</v>
      </c>
      <c r="D506" s="73" t="s">
        <v>12112</v>
      </c>
      <c r="E506" s="73">
        <v>502001931</v>
      </c>
      <c r="F506" s="146">
        <v>44969</v>
      </c>
      <c r="G506" s="73">
        <v>12000</v>
      </c>
      <c r="H506" s="139" t="s">
        <v>12101</v>
      </c>
      <c r="I506" s="73" t="s">
        <v>6</v>
      </c>
      <c r="J506" s="135" t="s">
        <v>41</v>
      </c>
      <c r="K506" s="135">
        <v>12000</v>
      </c>
      <c r="L506" s="135">
        <v>12000</v>
      </c>
      <c r="M506" s="168">
        <v>46027</v>
      </c>
      <c r="N506" s="135" t="str">
        <f t="shared" si="15"/>
        <v>YOUSUF.KHAN</v>
      </c>
      <c r="O506" s="135" t="s">
        <v>73</v>
      </c>
      <c r="P506" s="135" t="s">
        <v>54</v>
      </c>
      <c r="Q506" s="135" t="s">
        <v>141</v>
      </c>
      <c r="R506" s="135" t="s">
        <v>16</v>
      </c>
      <c r="S506" s="135" t="s">
        <v>16</v>
      </c>
    </row>
    <row r="507" spans="1:20" s="135" customFormat="1" hidden="1">
      <c r="A507" s="73">
        <v>510</v>
      </c>
      <c r="B507" s="72" t="s">
        <v>39</v>
      </c>
      <c r="C507" s="73" t="s">
        <v>12113</v>
      </c>
      <c r="D507" s="73" t="s">
        <v>12114</v>
      </c>
      <c r="E507" s="73" t="s">
        <v>12115</v>
      </c>
      <c r="F507" s="147" t="s">
        <v>12116</v>
      </c>
      <c r="G507" s="73">
        <v>12000</v>
      </c>
      <c r="H507" s="139" t="s">
        <v>12101</v>
      </c>
      <c r="I507" s="73" t="s">
        <v>6</v>
      </c>
      <c r="J507" s="135" t="s">
        <v>41</v>
      </c>
      <c r="K507" s="135">
        <v>12000</v>
      </c>
      <c r="L507" s="135">
        <v>12000</v>
      </c>
      <c r="M507" s="168">
        <v>46027</v>
      </c>
      <c r="N507" s="135" t="str">
        <f t="shared" si="15"/>
        <v>YOUSUF.KHAN</v>
      </c>
      <c r="O507" s="135" t="s">
        <v>73</v>
      </c>
      <c r="P507" s="135" t="s">
        <v>54</v>
      </c>
      <c r="Q507" s="135" t="s">
        <v>141</v>
      </c>
      <c r="R507" s="135" t="s">
        <v>16</v>
      </c>
      <c r="S507" s="135" t="s">
        <v>16</v>
      </c>
    </row>
    <row r="508" spans="1:20" s="135" customFormat="1" hidden="1">
      <c r="A508" s="72">
        <v>511</v>
      </c>
      <c r="B508" s="72" t="s">
        <v>39</v>
      </c>
      <c r="C508" s="73" t="s">
        <v>12117</v>
      </c>
      <c r="D508" s="73">
        <v>20816</v>
      </c>
      <c r="E508" s="73">
        <v>100239</v>
      </c>
      <c r="F508" s="147" t="s">
        <v>12116</v>
      </c>
      <c r="G508" s="73">
        <v>12000</v>
      </c>
      <c r="H508" s="139" t="s">
        <v>12101</v>
      </c>
      <c r="I508" s="73" t="s">
        <v>6</v>
      </c>
      <c r="J508" s="135" t="s">
        <v>41</v>
      </c>
      <c r="K508" s="135">
        <v>12000</v>
      </c>
      <c r="L508" s="135">
        <v>12000</v>
      </c>
      <c r="M508" s="168">
        <v>46027</v>
      </c>
      <c r="N508" s="135" t="str">
        <f t="shared" si="15"/>
        <v>YOUSUF.KHAN</v>
      </c>
      <c r="O508" s="135" t="s">
        <v>73</v>
      </c>
      <c r="P508" s="135" t="s">
        <v>54</v>
      </c>
      <c r="Q508" s="135" t="s">
        <v>141</v>
      </c>
      <c r="R508" s="135" t="s">
        <v>16</v>
      </c>
      <c r="S508" s="135" t="s">
        <v>16</v>
      </c>
    </row>
    <row r="509" spans="1:20" s="135" customFormat="1" hidden="1">
      <c r="A509" s="73">
        <v>512</v>
      </c>
      <c r="B509" s="72" t="s">
        <v>39</v>
      </c>
      <c r="C509" s="73" t="s">
        <v>12118</v>
      </c>
      <c r="D509" s="73" t="s">
        <v>12119</v>
      </c>
      <c r="E509" s="73" t="s">
        <v>12120</v>
      </c>
      <c r="F509" s="147" t="s">
        <v>12121</v>
      </c>
      <c r="G509" s="73">
        <v>7500</v>
      </c>
      <c r="H509" s="139" t="s">
        <v>11022</v>
      </c>
      <c r="I509" s="73" t="s">
        <v>6</v>
      </c>
      <c r="J509" s="135" t="s">
        <v>41</v>
      </c>
      <c r="K509" s="135">
        <v>7500</v>
      </c>
      <c r="L509" s="135">
        <v>7500</v>
      </c>
      <c r="M509" s="168">
        <v>46028</v>
      </c>
      <c r="N509" s="135" t="str">
        <f t="shared" ref="N509:N510" si="16">+I509</f>
        <v>YOUSUF.KHAN</v>
      </c>
      <c r="O509" s="135" t="s">
        <v>73</v>
      </c>
      <c r="P509" s="135" t="s">
        <v>561</v>
      </c>
      <c r="Q509" s="135" t="s">
        <v>141</v>
      </c>
      <c r="R509" s="135" t="s">
        <v>16</v>
      </c>
      <c r="S509" s="135" t="s">
        <v>16</v>
      </c>
    </row>
    <row r="510" spans="1:20" s="135" customFormat="1" hidden="1">
      <c r="A510" s="72">
        <v>513</v>
      </c>
      <c r="B510" s="72" t="s">
        <v>39</v>
      </c>
      <c r="C510" s="73" t="s">
        <v>12122</v>
      </c>
      <c r="D510" s="74">
        <v>236360</v>
      </c>
      <c r="E510" s="74">
        <v>1013637</v>
      </c>
      <c r="F510" s="146">
        <v>44562</v>
      </c>
      <c r="G510" s="73">
        <v>7500</v>
      </c>
      <c r="H510" s="139" t="s">
        <v>11022</v>
      </c>
      <c r="I510" s="73" t="s">
        <v>6</v>
      </c>
      <c r="J510" s="135" t="s">
        <v>41</v>
      </c>
      <c r="K510" s="135">
        <v>7500</v>
      </c>
      <c r="L510" s="135">
        <v>7500</v>
      </c>
      <c r="M510" s="168">
        <v>46028</v>
      </c>
      <c r="N510" s="135" t="str">
        <f t="shared" si="16"/>
        <v>YOUSUF.KHAN</v>
      </c>
      <c r="O510" s="135" t="s">
        <v>73</v>
      </c>
      <c r="P510" s="135" t="s">
        <v>561</v>
      </c>
      <c r="Q510" s="135" t="s">
        <v>141</v>
      </c>
      <c r="R510" s="135" t="s">
        <v>16</v>
      </c>
      <c r="S510" s="135" t="s">
        <v>16</v>
      </c>
    </row>
    <row r="511" spans="1:20" s="135" customFormat="1" hidden="1">
      <c r="A511" s="73">
        <v>514</v>
      </c>
      <c r="B511" s="72" t="s">
        <v>39</v>
      </c>
      <c r="C511" s="73" t="s">
        <v>12123</v>
      </c>
      <c r="D511" s="73" t="s">
        <v>12124</v>
      </c>
      <c r="E511" s="73">
        <v>10032945</v>
      </c>
      <c r="F511" s="147" t="s">
        <v>12125</v>
      </c>
      <c r="G511" s="73">
        <v>8217</v>
      </c>
      <c r="H511" s="148" t="s">
        <v>12126</v>
      </c>
      <c r="I511" s="73" t="s">
        <v>6</v>
      </c>
      <c r="J511" s="135" t="s">
        <v>41</v>
      </c>
      <c r="K511" s="135">
        <v>8217</v>
      </c>
      <c r="L511" s="135">
        <v>8217</v>
      </c>
      <c r="M511" s="168">
        <v>46034</v>
      </c>
      <c r="N511" s="135" t="str">
        <f>+I511</f>
        <v>YOUSUF.KHAN</v>
      </c>
      <c r="O511" s="135" t="s">
        <v>73</v>
      </c>
      <c r="P511" s="135" t="s">
        <v>72</v>
      </c>
      <c r="Q511" s="135" t="s">
        <v>141</v>
      </c>
      <c r="R511" s="135" t="s">
        <v>16</v>
      </c>
      <c r="S511" s="135" t="s">
        <v>16</v>
      </c>
    </row>
    <row r="512" spans="1:20" s="135" customFormat="1" hidden="1">
      <c r="A512" s="72">
        <v>515</v>
      </c>
      <c r="B512" s="72" t="s">
        <v>39</v>
      </c>
      <c r="C512" s="73" t="s">
        <v>12127</v>
      </c>
      <c r="D512" s="73" t="s">
        <v>12128</v>
      </c>
      <c r="E512" s="73" t="s">
        <v>12129</v>
      </c>
      <c r="F512" s="147" t="s">
        <v>12130</v>
      </c>
      <c r="G512" s="73">
        <v>10000</v>
      </c>
      <c r="H512" s="139" t="s">
        <v>12131</v>
      </c>
      <c r="I512" s="73" t="s">
        <v>6</v>
      </c>
      <c r="J512" s="135" t="s">
        <v>41</v>
      </c>
      <c r="K512" s="135">
        <v>10000</v>
      </c>
      <c r="L512" s="135">
        <v>10000</v>
      </c>
      <c r="M512" s="168">
        <v>46041</v>
      </c>
      <c r="N512" s="135" t="str">
        <f t="shared" ref="N512:N513" si="17">+I512</f>
        <v>YOUSUF.KHAN</v>
      </c>
      <c r="O512" s="135" t="s">
        <v>73</v>
      </c>
      <c r="P512" s="135" t="s">
        <v>54</v>
      </c>
      <c r="Q512" s="135" t="s">
        <v>141</v>
      </c>
      <c r="R512" s="135" t="s">
        <v>16</v>
      </c>
      <c r="S512" s="135" t="s">
        <v>16</v>
      </c>
    </row>
    <row r="513" spans="1:20" s="135" customFormat="1" hidden="1">
      <c r="A513" s="73">
        <v>516</v>
      </c>
      <c r="B513" s="72" t="s">
        <v>39</v>
      </c>
      <c r="C513" s="73" t="s">
        <v>12132</v>
      </c>
      <c r="D513" s="73" t="s">
        <v>12133</v>
      </c>
      <c r="E513" s="73" t="s">
        <v>12134</v>
      </c>
      <c r="F513" s="147" t="s">
        <v>12135</v>
      </c>
      <c r="G513" s="73">
        <v>10000</v>
      </c>
      <c r="H513" s="139" t="s">
        <v>12131</v>
      </c>
      <c r="I513" s="73" t="s">
        <v>6</v>
      </c>
      <c r="J513" s="135" t="s">
        <v>41</v>
      </c>
      <c r="K513" s="135">
        <v>10000</v>
      </c>
      <c r="L513" s="135">
        <v>10000</v>
      </c>
      <c r="M513" s="168">
        <v>46041</v>
      </c>
      <c r="N513" s="135" t="str">
        <f t="shared" si="17"/>
        <v>YOUSUF.KHAN</v>
      </c>
      <c r="O513" s="135" t="s">
        <v>73</v>
      </c>
      <c r="P513" s="135" t="s">
        <v>54</v>
      </c>
      <c r="Q513" s="135" t="s">
        <v>141</v>
      </c>
      <c r="R513" s="135" t="s">
        <v>16</v>
      </c>
      <c r="S513" s="135" t="s">
        <v>16</v>
      </c>
    </row>
    <row r="514" spans="1:20" s="135" customFormat="1" hidden="1">
      <c r="A514" s="72">
        <v>517</v>
      </c>
      <c r="B514" s="72" t="s">
        <v>39</v>
      </c>
      <c r="C514" s="149" t="s">
        <v>12136</v>
      </c>
      <c r="D514" s="73" t="s">
        <v>12137</v>
      </c>
      <c r="E514" s="73" t="s">
        <v>12138</v>
      </c>
      <c r="F514" s="146">
        <v>44689</v>
      </c>
      <c r="G514" s="73">
        <v>9000</v>
      </c>
      <c r="H514" s="139" t="s">
        <v>12139</v>
      </c>
      <c r="I514" s="73" t="s">
        <v>6</v>
      </c>
      <c r="J514" s="135" t="s">
        <v>41</v>
      </c>
      <c r="K514" s="135">
        <v>8217</v>
      </c>
      <c r="L514" s="135">
        <v>8217</v>
      </c>
      <c r="M514" s="168">
        <v>46051</v>
      </c>
      <c r="N514" s="135" t="str">
        <f>+I514</f>
        <v>YOUSUF.KHAN</v>
      </c>
      <c r="O514" s="135" t="s">
        <v>73</v>
      </c>
      <c r="P514" s="135" t="s">
        <v>54</v>
      </c>
      <c r="Q514" s="135" t="s">
        <v>141</v>
      </c>
      <c r="R514" s="135" t="s">
        <v>16</v>
      </c>
      <c r="S514" s="135" t="s">
        <v>16</v>
      </c>
    </row>
    <row r="515" spans="1:20" s="135" customFormat="1" hidden="1">
      <c r="A515" s="73">
        <v>518</v>
      </c>
      <c r="B515" s="72" t="s">
        <v>39</v>
      </c>
      <c r="C515" s="73" t="s">
        <v>12140</v>
      </c>
      <c r="D515" s="73" t="s">
        <v>12141</v>
      </c>
      <c r="E515" s="73" t="s">
        <v>12142</v>
      </c>
      <c r="F515" s="147" t="s">
        <v>12143</v>
      </c>
      <c r="G515" s="73">
        <v>9000</v>
      </c>
      <c r="H515" s="139" t="s">
        <v>12139</v>
      </c>
      <c r="I515" s="73" t="s">
        <v>6</v>
      </c>
      <c r="J515" s="135" t="s">
        <v>41</v>
      </c>
      <c r="K515" s="135">
        <v>8217</v>
      </c>
      <c r="L515" s="135">
        <v>8217</v>
      </c>
      <c r="M515" s="168">
        <v>46051</v>
      </c>
      <c r="N515" s="135" t="str">
        <f t="shared" ref="N515" si="18">+I515</f>
        <v>YOUSUF.KHAN</v>
      </c>
      <c r="O515" s="135" t="s">
        <v>73</v>
      </c>
      <c r="P515" s="135" t="s">
        <v>54</v>
      </c>
      <c r="Q515" s="135" t="s">
        <v>141</v>
      </c>
      <c r="R515" s="135" t="s">
        <v>16</v>
      </c>
      <c r="S515" s="135" t="s">
        <v>16</v>
      </c>
    </row>
    <row r="516" spans="1:20" s="135" customFormat="1" hidden="1">
      <c r="A516" s="72">
        <v>519</v>
      </c>
      <c r="B516" s="72" t="s">
        <v>39</v>
      </c>
      <c r="C516" s="149" t="s">
        <v>12144</v>
      </c>
      <c r="D516" s="73" t="s">
        <v>12145</v>
      </c>
      <c r="E516" s="73" t="s">
        <v>12146</v>
      </c>
      <c r="F516" s="75">
        <v>45317</v>
      </c>
      <c r="G516" s="73">
        <v>7520</v>
      </c>
      <c r="H516" s="73"/>
      <c r="I516" s="73" t="s">
        <v>6</v>
      </c>
      <c r="J516" s="135" t="s">
        <v>41</v>
      </c>
      <c r="K516" s="135">
        <v>7520</v>
      </c>
      <c r="L516" s="135">
        <v>7520</v>
      </c>
      <c r="M516" s="169">
        <v>46052</v>
      </c>
      <c r="N516" s="135" t="str">
        <f>+I516</f>
        <v>YOUSUF.KHAN</v>
      </c>
      <c r="O516" s="135" t="s">
        <v>73</v>
      </c>
      <c r="P516" s="135" t="s">
        <v>72</v>
      </c>
      <c r="Q516" s="135" t="s">
        <v>141</v>
      </c>
      <c r="R516" s="135" t="s">
        <v>16</v>
      </c>
      <c r="S516" s="135" t="s">
        <v>16</v>
      </c>
    </row>
    <row r="517" spans="1:20" s="135" customFormat="1" hidden="1">
      <c r="A517" s="73">
        <v>520</v>
      </c>
      <c r="B517" s="72" t="s">
        <v>39</v>
      </c>
      <c r="C517" s="85" t="s">
        <v>12147</v>
      </c>
      <c r="D517" s="85" t="s">
        <v>12148</v>
      </c>
      <c r="E517" s="85" t="s">
        <v>12149</v>
      </c>
      <c r="F517" s="85" t="s">
        <v>12150</v>
      </c>
      <c r="G517" s="87">
        <v>13000</v>
      </c>
      <c r="H517" s="85" t="s">
        <v>66</v>
      </c>
      <c r="I517" s="85" t="s">
        <v>99</v>
      </c>
      <c r="J517" s="135" t="s">
        <v>41</v>
      </c>
      <c r="K517" s="135">
        <v>13000</v>
      </c>
      <c r="L517" s="135">
        <f>VLOOKUP(E517,[2]Sheet1!$E$2:$N$5262,3,0)</f>
        <v>13000</v>
      </c>
      <c r="M517" s="168">
        <f>VLOOKUP(E517,[2]Sheet1!$E$2:$N$5262,4,0)</f>
        <v>46051</v>
      </c>
      <c r="N517" s="135" t="str">
        <f>VLOOKUP(E517,[2]Sheet1!$E$2:$N$5262,5,0)</f>
        <v>SABA.CH</v>
      </c>
      <c r="O517" s="135" t="str">
        <f>VLOOKUP(E517,[2]Sheet1!$E$2:$N$5262,6,0)</f>
        <v>Accepted</v>
      </c>
      <c r="P517" s="135" t="str">
        <f>VLOOKUP(E517,[2]Sheet1!$E$2:$N$5262,7,0)</f>
        <v>Online Transfer</v>
      </c>
      <c r="Q517" s="135" t="str">
        <f>VLOOKUP(E517,[2]Sheet1!$E$2:$N$5262,8,0)</f>
        <v>Renewal</v>
      </c>
      <c r="R517" s="135" t="s">
        <v>16</v>
      </c>
      <c r="S517" s="135" t="str">
        <f>VLOOKUP(E517,[2]Sheet1!$E$2:$N$5262,10,0)</f>
        <v>-</v>
      </c>
      <c r="T517" s="167">
        <f t="shared" ref="T517:T580" si="19">+G517-L517</f>
        <v>0</v>
      </c>
    </row>
    <row r="518" spans="1:20" s="135" customFormat="1" hidden="1">
      <c r="A518" s="72">
        <v>521</v>
      </c>
      <c r="B518" s="72" t="s">
        <v>39</v>
      </c>
      <c r="C518" s="85" t="s">
        <v>12151</v>
      </c>
      <c r="D518" s="85" t="s">
        <v>12152</v>
      </c>
      <c r="E518" s="85" t="s">
        <v>12153</v>
      </c>
      <c r="F518" s="85" t="s">
        <v>12154</v>
      </c>
      <c r="G518" s="87">
        <v>12500</v>
      </c>
      <c r="H518" s="85" t="s">
        <v>66</v>
      </c>
      <c r="I518" s="85" t="s">
        <v>99</v>
      </c>
      <c r="J518" s="135" t="s">
        <v>41</v>
      </c>
      <c r="K518" s="135">
        <v>12500</v>
      </c>
      <c r="L518" s="135">
        <f>VLOOKUP(E518,[2]Sheet1!$E$2:$N$5262,3,0)</f>
        <v>12500</v>
      </c>
      <c r="M518" s="168">
        <f>VLOOKUP(E518,[2]Sheet1!$E$2:$N$5262,4,0)</f>
        <v>46051</v>
      </c>
      <c r="N518" s="135" t="str">
        <f>VLOOKUP(E518,[2]Sheet1!$E$2:$N$5262,5,0)</f>
        <v>SABA.CH</v>
      </c>
      <c r="O518" s="135" t="str">
        <f>VLOOKUP(E518,[2]Sheet1!$E$2:$N$5262,6,0)</f>
        <v>Accepted</v>
      </c>
      <c r="P518" s="135" t="str">
        <f>VLOOKUP(E518,[2]Sheet1!$E$2:$N$5262,7,0)</f>
        <v>Online Transfer</v>
      </c>
      <c r="Q518" s="135" t="str">
        <f>VLOOKUP(E518,[2]Sheet1!$E$2:$N$5262,8,0)</f>
        <v>Renewal</v>
      </c>
      <c r="R518" s="135" t="s">
        <v>16</v>
      </c>
      <c r="S518" s="135" t="str">
        <f>VLOOKUP(E518,[2]Sheet1!$E$2:$N$5262,10,0)</f>
        <v>-</v>
      </c>
      <c r="T518" s="167">
        <f t="shared" si="19"/>
        <v>0</v>
      </c>
    </row>
    <row r="519" spans="1:20" s="135" customFormat="1" hidden="1">
      <c r="A519" s="73">
        <v>522</v>
      </c>
      <c r="B519" s="72" t="s">
        <v>39</v>
      </c>
      <c r="C519" s="85" t="s">
        <v>12155</v>
      </c>
      <c r="D519" s="85" t="s">
        <v>12156</v>
      </c>
      <c r="E519" s="85" t="s">
        <v>12157</v>
      </c>
      <c r="F519" s="85" t="s">
        <v>12158</v>
      </c>
      <c r="G519" s="87">
        <v>12500</v>
      </c>
      <c r="H519" s="85" t="s">
        <v>66</v>
      </c>
      <c r="I519" s="85" t="s">
        <v>99</v>
      </c>
      <c r="J519" s="135" t="s">
        <v>41</v>
      </c>
      <c r="K519" s="135">
        <v>12500</v>
      </c>
      <c r="L519" s="135">
        <f>VLOOKUP(E519,[2]Sheet1!$E$2:$N$5262,3,0)</f>
        <v>12500</v>
      </c>
      <c r="M519" s="168">
        <f>VLOOKUP(E519,[2]Sheet1!$E$2:$N$5262,4,0)</f>
        <v>46051</v>
      </c>
      <c r="N519" s="135" t="str">
        <f>VLOOKUP(E519,[2]Sheet1!$E$2:$N$5262,5,0)</f>
        <v>SABA.CH</v>
      </c>
      <c r="O519" s="135" t="str">
        <f>VLOOKUP(E519,[2]Sheet1!$E$2:$N$5262,6,0)</f>
        <v>Accepted</v>
      </c>
      <c r="P519" s="135" t="str">
        <f>VLOOKUP(E519,[2]Sheet1!$E$2:$N$5262,7,0)</f>
        <v>Online Transfer</v>
      </c>
      <c r="Q519" s="135" t="str">
        <f>VLOOKUP(E519,[2]Sheet1!$E$2:$N$5262,8,0)</f>
        <v>Renewal</v>
      </c>
      <c r="R519" s="135" t="s">
        <v>16</v>
      </c>
      <c r="S519" s="135" t="str">
        <f>VLOOKUP(E519,[2]Sheet1!$E$2:$N$5262,10,0)</f>
        <v>-</v>
      </c>
      <c r="T519" s="167">
        <f t="shared" si="19"/>
        <v>0</v>
      </c>
    </row>
    <row r="520" spans="1:20" s="135" customFormat="1" hidden="1">
      <c r="A520" s="72">
        <v>523</v>
      </c>
      <c r="B520" s="72" t="s">
        <v>39</v>
      </c>
      <c r="C520" s="85" t="s">
        <v>12159</v>
      </c>
      <c r="D520" s="85" t="s">
        <v>12160</v>
      </c>
      <c r="E520" s="85" t="s">
        <v>12161</v>
      </c>
      <c r="F520" s="85" t="s">
        <v>12162</v>
      </c>
      <c r="G520" s="87">
        <v>12000</v>
      </c>
      <c r="H520" s="85" t="s">
        <v>66</v>
      </c>
      <c r="I520" s="85" t="s">
        <v>99</v>
      </c>
      <c r="J520" s="135" t="s">
        <v>41</v>
      </c>
      <c r="K520" s="135">
        <v>12000</v>
      </c>
      <c r="L520" s="135">
        <f>VLOOKUP(E520,[2]Sheet1!$E$2:$N$5262,3,0)</f>
        <v>12000</v>
      </c>
      <c r="M520" s="168">
        <f>VLOOKUP(E520,[2]Sheet1!$E$2:$N$5262,4,0)</f>
        <v>46051</v>
      </c>
      <c r="N520" s="135" t="str">
        <f>VLOOKUP(E520,[2]Sheet1!$E$2:$N$5262,5,0)</f>
        <v>SABA.CH</v>
      </c>
      <c r="O520" s="135" t="str">
        <f>VLOOKUP(E520,[2]Sheet1!$E$2:$N$5262,6,0)</f>
        <v>Accepted</v>
      </c>
      <c r="P520" s="135" t="str">
        <f>VLOOKUP(E520,[2]Sheet1!$E$2:$N$5262,7,0)</f>
        <v>Online Transfer</v>
      </c>
      <c r="Q520" s="135" t="str">
        <f>VLOOKUP(E520,[2]Sheet1!$E$2:$N$5262,8,0)</f>
        <v>Renewal</v>
      </c>
      <c r="R520" s="135" t="s">
        <v>16</v>
      </c>
      <c r="S520" s="135" t="str">
        <f>VLOOKUP(E520,[2]Sheet1!$E$2:$N$5262,10,0)</f>
        <v>-</v>
      </c>
      <c r="T520" s="167">
        <f t="shared" si="19"/>
        <v>0</v>
      </c>
    </row>
    <row r="521" spans="1:20" s="135" customFormat="1">
      <c r="A521" s="73">
        <v>524</v>
      </c>
      <c r="B521" s="72" t="s">
        <v>39</v>
      </c>
      <c r="C521" s="85" t="s">
        <v>12163</v>
      </c>
      <c r="D521" s="85" t="s">
        <v>12164</v>
      </c>
      <c r="E521" s="85" t="s">
        <v>12165</v>
      </c>
      <c r="F521" s="85" t="s">
        <v>10684</v>
      </c>
      <c r="G521" s="87">
        <v>13000</v>
      </c>
      <c r="H521" s="85" t="s">
        <v>66</v>
      </c>
      <c r="I521" s="85" t="s">
        <v>99</v>
      </c>
      <c r="J521" s="135" t="s">
        <v>41</v>
      </c>
      <c r="K521" s="135">
        <v>13000</v>
      </c>
      <c r="L521" s="135">
        <f>VLOOKUP(E521,[2]Sheet1!$E$2:$N$5262,3,0)</f>
        <v>13000</v>
      </c>
      <c r="M521" s="168">
        <f>VLOOKUP(E521,[2]Sheet1!$E$2:$N$5262,4,0)</f>
        <v>46051</v>
      </c>
      <c r="N521" s="135" t="str">
        <f>VLOOKUP(E521,[2]Sheet1!$E$2:$N$5262,5,0)</f>
        <v>SABA.CH</v>
      </c>
      <c r="O521" s="135" t="str">
        <f>VLOOKUP(E521,[2]Sheet1!$E$2:$N$5262,6,0)</f>
        <v>Accepted</v>
      </c>
      <c r="P521" s="135" t="str">
        <f>VLOOKUP(E521,[2]Sheet1!$E$2:$N$5262,7,0)</f>
        <v>Online Transfer</v>
      </c>
      <c r="Q521" s="135" t="str">
        <f>VLOOKUP(E521,[2]Sheet1!$E$2:$N$5262,8,0)</f>
        <v>Conversion</v>
      </c>
      <c r="R521" s="135" t="s">
        <v>16</v>
      </c>
      <c r="S521" s="135" t="str">
        <f>VLOOKUP(E521,[2]Sheet1!$E$2:$N$5262,10,0)</f>
        <v>-</v>
      </c>
      <c r="T521" s="167">
        <f t="shared" si="19"/>
        <v>0</v>
      </c>
    </row>
    <row r="522" spans="1:20" s="135" customFormat="1" hidden="1">
      <c r="A522" s="72">
        <v>525</v>
      </c>
      <c r="B522" s="72" t="s">
        <v>39</v>
      </c>
      <c r="C522" s="85" t="s">
        <v>12166</v>
      </c>
      <c r="D522" s="87">
        <v>817360</v>
      </c>
      <c r="E522" s="85" t="s">
        <v>12167</v>
      </c>
      <c r="F522" s="85" t="s">
        <v>142</v>
      </c>
      <c r="G522" s="74">
        <v>12500</v>
      </c>
      <c r="H522" s="85" t="s">
        <v>66</v>
      </c>
      <c r="I522" s="85" t="s">
        <v>99</v>
      </c>
      <c r="J522" s="135" t="s">
        <v>41</v>
      </c>
      <c r="K522" s="135">
        <v>12500</v>
      </c>
      <c r="L522" s="135">
        <v>12500</v>
      </c>
      <c r="M522" s="168">
        <f>VLOOKUP(E522,[2]Sheet1!$E$2:$N$5262,4,0)</f>
        <v>46030</v>
      </c>
      <c r="N522" s="135" t="str">
        <f>VLOOKUP(E522,[2]Sheet1!$E$2:$N$5262,5,0)</f>
        <v>SABA.CH</v>
      </c>
      <c r="O522" s="135" t="str">
        <f>VLOOKUP(E522,[2]Sheet1!$E$2:$N$5262,6,0)</f>
        <v>Accepted</v>
      </c>
      <c r="P522" s="135" t="str">
        <f>VLOOKUP(E522,[2]Sheet1!$E$2:$N$5262,7,0)</f>
        <v>Online Transfer</v>
      </c>
      <c r="Q522" s="135" t="str">
        <f>VLOOKUP(E522,[2]Sheet1!$E$2:$N$5262,8,0)</f>
        <v>Renewal</v>
      </c>
      <c r="R522" s="135" t="s">
        <v>16</v>
      </c>
      <c r="S522" s="135" t="str">
        <f>VLOOKUP(E522,[2]Sheet1!$E$2:$N$5262,10,0)</f>
        <v>-</v>
      </c>
      <c r="T522" s="167">
        <f t="shared" si="19"/>
        <v>0</v>
      </c>
    </row>
    <row r="523" spans="1:20" s="135" customFormat="1" hidden="1">
      <c r="A523" s="73">
        <v>526</v>
      </c>
      <c r="B523" s="72" t="s">
        <v>39</v>
      </c>
      <c r="C523" s="85" t="s">
        <v>12168</v>
      </c>
      <c r="D523" s="87">
        <v>204453</v>
      </c>
      <c r="E523" s="87">
        <v>10104452</v>
      </c>
      <c r="F523" s="85" t="s">
        <v>12169</v>
      </c>
      <c r="G523" s="87">
        <v>12000</v>
      </c>
      <c r="H523" s="85" t="s">
        <v>66</v>
      </c>
      <c r="I523" s="85" t="s">
        <v>99</v>
      </c>
      <c r="J523" s="135" t="s">
        <v>41</v>
      </c>
      <c r="K523" s="135">
        <v>12000</v>
      </c>
      <c r="L523" s="135">
        <f>VLOOKUP(E523,[2]Sheet1!$E$2:$N$5262,3,0)</f>
        <v>12000</v>
      </c>
      <c r="M523" s="168">
        <f>VLOOKUP(E523,[2]Sheet1!$E$2:$N$5262,4,0)</f>
        <v>46050</v>
      </c>
      <c r="N523" s="135" t="str">
        <f>VLOOKUP(E523,[2]Sheet1!$E$2:$N$5262,5,0)</f>
        <v>SABA.CH</v>
      </c>
      <c r="O523" s="135" t="str">
        <f>VLOOKUP(E523,[2]Sheet1!$E$2:$N$5262,6,0)</f>
        <v>Accepted</v>
      </c>
      <c r="P523" s="135" t="str">
        <f>VLOOKUP(E523,[2]Sheet1!$E$2:$N$5262,7,0)</f>
        <v>Online Transfer</v>
      </c>
      <c r="Q523" s="135" t="str">
        <f>VLOOKUP(E523,[2]Sheet1!$E$2:$N$5262,8,0)</f>
        <v>Renewal</v>
      </c>
      <c r="R523" s="135" t="s">
        <v>16</v>
      </c>
      <c r="S523" s="135" t="str">
        <f>VLOOKUP(E523,[2]Sheet1!$E$2:$N$5262,10,0)</f>
        <v>-</v>
      </c>
      <c r="T523" s="167">
        <f t="shared" si="19"/>
        <v>0</v>
      </c>
    </row>
    <row r="524" spans="1:20" s="135" customFormat="1" hidden="1">
      <c r="A524" s="72">
        <v>527</v>
      </c>
      <c r="B524" s="72" t="s">
        <v>39</v>
      </c>
      <c r="C524" s="85" t="s">
        <v>12170</v>
      </c>
      <c r="D524" s="85" t="s">
        <v>12171</v>
      </c>
      <c r="E524" s="85" t="s">
        <v>12172</v>
      </c>
      <c r="F524" s="85" t="s">
        <v>12173</v>
      </c>
      <c r="G524" s="87">
        <v>13000</v>
      </c>
      <c r="H524" s="85" t="s">
        <v>66</v>
      </c>
      <c r="I524" s="85" t="s">
        <v>99</v>
      </c>
      <c r="J524" s="135" t="s">
        <v>41</v>
      </c>
      <c r="K524" s="135">
        <v>13000</v>
      </c>
      <c r="L524" s="135">
        <f>VLOOKUP(E524,[2]Sheet1!$E$2:$N$5262,3,0)</f>
        <v>13000</v>
      </c>
      <c r="M524" s="168">
        <f>VLOOKUP(E524,[2]Sheet1!$E$2:$N$5262,4,0)</f>
        <v>46050</v>
      </c>
      <c r="N524" s="135" t="str">
        <f>VLOOKUP(E524,[2]Sheet1!$E$2:$N$5262,5,0)</f>
        <v>SABA.CH</v>
      </c>
      <c r="O524" s="135" t="str">
        <f>VLOOKUP(E524,[2]Sheet1!$E$2:$N$5262,6,0)</f>
        <v>Accepted</v>
      </c>
      <c r="P524" s="135" t="str">
        <f>VLOOKUP(E524,[2]Sheet1!$E$2:$N$5262,7,0)</f>
        <v>Cheque Deposit</v>
      </c>
      <c r="Q524" s="135" t="str">
        <f>VLOOKUP(E524,[2]Sheet1!$E$2:$N$5262,8,0)</f>
        <v>Renewal</v>
      </c>
      <c r="R524" s="135" t="s">
        <v>16</v>
      </c>
      <c r="S524" s="135" t="str">
        <f>VLOOKUP(E524,[2]Sheet1!$E$2:$N$5262,10,0)</f>
        <v>-</v>
      </c>
      <c r="T524" s="167">
        <f t="shared" si="19"/>
        <v>0</v>
      </c>
    </row>
    <row r="525" spans="1:20" s="135" customFormat="1" hidden="1">
      <c r="A525" s="73">
        <v>528</v>
      </c>
      <c r="B525" s="72" t="s">
        <v>39</v>
      </c>
      <c r="C525" s="85" t="s">
        <v>12174</v>
      </c>
      <c r="D525" s="85" t="s">
        <v>12175</v>
      </c>
      <c r="E525" s="85" t="s">
        <v>12176</v>
      </c>
      <c r="F525" s="85" t="s">
        <v>12177</v>
      </c>
      <c r="G525" s="87">
        <v>13000</v>
      </c>
      <c r="H525" s="85" t="s">
        <v>66</v>
      </c>
      <c r="I525" s="85" t="s">
        <v>99</v>
      </c>
      <c r="J525" s="135" t="s">
        <v>41</v>
      </c>
      <c r="K525" s="135">
        <v>13000</v>
      </c>
      <c r="L525" s="135">
        <f>VLOOKUP(E525,[2]Sheet1!$E$2:$N$5262,3,0)</f>
        <v>13000</v>
      </c>
      <c r="M525" s="168">
        <f>VLOOKUP(E525,[2]Sheet1!$E$2:$N$5262,4,0)</f>
        <v>46050</v>
      </c>
      <c r="N525" s="135" t="str">
        <f>VLOOKUP(E525,[2]Sheet1!$E$2:$N$5262,5,0)</f>
        <v>SABA.CH</v>
      </c>
      <c r="O525" s="135" t="str">
        <f>VLOOKUP(E525,[2]Sheet1!$E$2:$N$5262,6,0)</f>
        <v>Accepted</v>
      </c>
      <c r="P525" s="135" t="str">
        <f>VLOOKUP(E525,[2]Sheet1!$E$2:$N$5262,7,0)</f>
        <v>Online Transfer</v>
      </c>
      <c r="Q525" s="135" t="str">
        <f>VLOOKUP(E525,[2]Sheet1!$E$2:$N$5262,8,0)</f>
        <v>Renewal</v>
      </c>
      <c r="R525" s="135" t="s">
        <v>16</v>
      </c>
      <c r="S525" s="135" t="str">
        <f>VLOOKUP(E525,[2]Sheet1!$E$2:$N$5262,10,0)</f>
        <v>-</v>
      </c>
      <c r="T525" s="167">
        <f t="shared" si="19"/>
        <v>0</v>
      </c>
    </row>
    <row r="526" spans="1:20" s="135" customFormat="1" hidden="1">
      <c r="A526" s="72">
        <v>529</v>
      </c>
      <c r="B526" s="72" t="s">
        <v>39</v>
      </c>
      <c r="C526" s="85" t="s">
        <v>12178</v>
      </c>
      <c r="D526" s="85" t="s">
        <v>12179</v>
      </c>
      <c r="E526" s="87">
        <v>1154808</v>
      </c>
      <c r="F526" s="85" t="s">
        <v>12180</v>
      </c>
      <c r="G526" s="87">
        <v>12000</v>
      </c>
      <c r="H526" s="85" t="s">
        <v>66</v>
      </c>
      <c r="I526" s="85" t="s">
        <v>99</v>
      </c>
      <c r="J526" s="135" t="s">
        <v>41</v>
      </c>
      <c r="K526" s="135">
        <v>12000</v>
      </c>
      <c r="L526" s="135">
        <f>VLOOKUP(E526,[2]Sheet1!$E$2:$N$5262,3,0)</f>
        <v>12000</v>
      </c>
      <c r="M526" s="168">
        <f>VLOOKUP(E526,[2]Sheet1!$E$2:$N$5262,4,0)</f>
        <v>46049</v>
      </c>
      <c r="N526" s="135" t="str">
        <f>VLOOKUP(E526,[2]Sheet1!$E$2:$N$5262,5,0)</f>
        <v>SABA.CH</v>
      </c>
      <c r="O526" s="135" t="str">
        <f>VLOOKUP(E526,[2]Sheet1!$E$2:$N$5262,6,0)</f>
        <v>Accepted</v>
      </c>
      <c r="P526" s="135" t="str">
        <f>VLOOKUP(E526,[2]Sheet1!$E$2:$N$5262,7,0)</f>
        <v>Cash Deposit</v>
      </c>
      <c r="Q526" s="135" t="str">
        <f>VLOOKUP(E526,[2]Sheet1!$E$2:$N$5262,8,0)</f>
        <v>Renewal</v>
      </c>
      <c r="R526" s="135" t="s">
        <v>16</v>
      </c>
      <c r="S526" s="135" t="str">
        <f>VLOOKUP(E526,[2]Sheet1!$E$2:$N$5262,10,0)</f>
        <v>-</v>
      </c>
      <c r="T526" s="167">
        <f t="shared" si="19"/>
        <v>0</v>
      </c>
    </row>
    <row r="527" spans="1:20" s="135" customFormat="1" hidden="1">
      <c r="A527" s="73">
        <v>530</v>
      </c>
      <c r="B527" s="72" t="s">
        <v>39</v>
      </c>
      <c r="C527" s="85" t="s">
        <v>12181</v>
      </c>
      <c r="D527" s="85" t="s">
        <v>12182</v>
      </c>
      <c r="E527" s="85" t="s">
        <v>12183</v>
      </c>
      <c r="F527" s="85" t="s">
        <v>12184</v>
      </c>
      <c r="G527" s="87">
        <v>14000</v>
      </c>
      <c r="H527" s="85" t="s">
        <v>66</v>
      </c>
      <c r="I527" s="85" t="s">
        <v>99</v>
      </c>
      <c r="J527" s="135" t="s">
        <v>41</v>
      </c>
      <c r="K527" s="135">
        <v>14000</v>
      </c>
      <c r="L527" s="135">
        <f>VLOOKUP(E527,[2]Sheet1!$E$2:$N$5262,3,0)</f>
        <v>14000</v>
      </c>
      <c r="M527" s="168">
        <f>VLOOKUP(E527,[2]Sheet1!$E$2:$N$5262,4,0)</f>
        <v>46050</v>
      </c>
      <c r="N527" s="135" t="str">
        <f>VLOOKUP(E527,[2]Sheet1!$E$2:$N$5262,5,0)</f>
        <v>SABA.CH</v>
      </c>
      <c r="O527" s="135" t="str">
        <f>VLOOKUP(E527,[2]Sheet1!$E$2:$N$5262,6,0)</f>
        <v>Accepted</v>
      </c>
      <c r="P527" s="135" t="str">
        <f>VLOOKUP(E527,[2]Sheet1!$E$2:$N$5262,7,0)</f>
        <v>Online Transfer</v>
      </c>
      <c r="Q527" s="135" t="str">
        <f>VLOOKUP(E527,[2]Sheet1!$E$2:$N$5262,8,0)</f>
        <v>Renewal</v>
      </c>
      <c r="R527" s="135" t="s">
        <v>16</v>
      </c>
      <c r="S527" s="135" t="str">
        <f>VLOOKUP(E527,[2]Sheet1!$E$2:$N$5262,10,0)</f>
        <v>-</v>
      </c>
      <c r="T527" s="167">
        <f t="shared" si="19"/>
        <v>0</v>
      </c>
    </row>
    <row r="528" spans="1:20" s="135" customFormat="1" hidden="1">
      <c r="A528" s="72">
        <v>531</v>
      </c>
      <c r="B528" s="72" t="s">
        <v>39</v>
      </c>
      <c r="C528" s="85" t="s">
        <v>12185</v>
      </c>
      <c r="D528" s="87">
        <v>265646</v>
      </c>
      <c r="E528" s="87">
        <v>1165630</v>
      </c>
      <c r="F528" s="85" t="s">
        <v>12186</v>
      </c>
      <c r="G528" s="87">
        <v>13000</v>
      </c>
      <c r="H528" s="85" t="s">
        <v>66</v>
      </c>
      <c r="I528" s="85" t="s">
        <v>99</v>
      </c>
      <c r="J528" s="135" t="s">
        <v>41</v>
      </c>
      <c r="K528" s="135">
        <v>13000</v>
      </c>
      <c r="L528" s="135">
        <f>VLOOKUP(E528,[2]Sheet1!$E$2:$N$5262,3,0)</f>
        <v>13000</v>
      </c>
      <c r="M528" s="168">
        <f>VLOOKUP(E528,[2]Sheet1!$E$2:$N$5262,4,0)</f>
        <v>46049</v>
      </c>
      <c r="N528" s="135" t="str">
        <f>VLOOKUP(E528,[2]Sheet1!$E$2:$N$5262,5,0)</f>
        <v>SABA.CH</v>
      </c>
      <c r="O528" s="135" t="str">
        <f>VLOOKUP(E528,[2]Sheet1!$E$2:$N$5262,6,0)</f>
        <v>Accepted</v>
      </c>
      <c r="P528" s="135" t="str">
        <f>VLOOKUP(E528,[2]Sheet1!$E$2:$N$5262,7,0)</f>
        <v>Online Transfer</v>
      </c>
      <c r="Q528" s="135" t="str">
        <f>VLOOKUP(E528,[2]Sheet1!$E$2:$N$5262,8,0)</f>
        <v>Renewal</v>
      </c>
      <c r="R528" s="135" t="s">
        <v>16</v>
      </c>
      <c r="S528" s="135" t="str">
        <f>VLOOKUP(E528,[2]Sheet1!$E$2:$N$5262,10,0)</f>
        <v>-</v>
      </c>
      <c r="T528" s="167">
        <f t="shared" si="19"/>
        <v>0</v>
      </c>
    </row>
    <row r="529" spans="1:20" s="135" customFormat="1" hidden="1">
      <c r="A529" s="73">
        <v>532</v>
      </c>
      <c r="B529" s="72" t="s">
        <v>39</v>
      </c>
      <c r="C529" s="85" t="s">
        <v>12187</v>
      </c>
      <c r="D529" s="87">
        <v>192075</v>
      </c>
      <c r="E529" s="87">
        <v>10092032</v>
      </c>
      <c r="F529" s="85" t="s">
        <v>12188</v>
      </c>
      <c r="G529" s="87">
        <v>12000</v>
      </c>
      <c r="H529" s="85" t="s">
        <v>66</v>
      </c>
      <c r="I529" s="85" t="s">
        <v>99</v>
      </c>
      <c r="J529" s="135" t="s">
        <v>41</v>
      </c>
      <c r="K529" s="135">
        <v>12000</v>
      </c>
      <c r="L529" s="135">
        <f>VLOOKUP(E529,[2]Sheet1!$E$2:$N$5262,3,0)</f>
        <v>12000</v>
      </c>
      <c r="M529" s="168">
        <f>VLOOKUP(E529,[2]Sheet1!$E$2:$N$5262,4,0)</f>
        <v>46048</v>
      </c>
      <c r="N529" s="135" t="str">
        <f>VLOOKUP(E529,[2]Sheet1!$E$2:$N$5262,5,0)</f>
        <v>SABA.CH</v>
      </c>
      <c r="O529" s="135" t="str">
        <f>VLOOKUP(E529,[2]Sheet1!$E$2:$N$5262,6,0)</f>
        <v>Accepted</v>
      </c>
      <c r="P529" s="135" t="str">
        <f>VLOOKUP(E529,[2]Sheet1!$E$2:$N$5262,7,0)</f>
        <v>Online Transfer</v>
      </c>
      <c r="Q529" s="135" t="str">
        <f>VLOOKUP(E529,[2]Sheet1!$E$2:$N$5262,8,0)</f>
        <v>Renewal</v>
      </c>
      <c r="R529" s="135" t="s">
        <v>16</v>
      </c>
      <c r="S529" s="135" t="str">
        <f>VLOOKUP(E529,[2]Sheet1!$E$2:$N$5262,10,0)</f>
        <v>-</v>
      </c>
      <c r="T529" s="167">
        <f t="shared" si="19"/>
        <v>0</v>
      </c>
    </row>
    <row r="530" spans="1:20" s="135" customFormat="1" hidden="1">
      <c r="A530" s="72">
        <v>533</v>
      </c>
      <c r="B530" s="72" t="s">
        <v>39</v>
      </c>
      <c r="C530" s="85" t="s">
        <v>12189</v>
      </c>
      <c r="D530" s="85" t="s">
        <v>12190</v>
      </c>
      <c r="E530" s="87">
        <v>7045820</v>
      </c>
      <c r="F530" s="85" t="s">
        <v>12191</v>
      </c>
      <c r="G530" s="87">
        <v>13000</v>
      </c>
      <c r="H530" s="85" t="s">
        <v>66</v>
      </c>
      <c r="I530" s="85" t="s">
        <v>99</v>
      </c>
      <c r="J530" s="135" t="s">
        <v>41</v>
      </c>
      <c r="K530" s="135">
        <v>13000</v>
      </c>
      <c r="L530" s="135">
        <f>VLOOKUP(E530,[2]Sheet1!$E$2:$N$5262,3,0)</f>
        <v>13000</v>
      </c>
      <c r="M530" s="168">
        <f>VLOOKUP(E530,[2]Sheet1!$E$2:$N$5262,4,0)</f>
        <v>46045</v>
      </c>
      <c r="N530" s="135" t="str">
        <f>VLOOKUP(E530,[2]Sheet1!$E$2:$N$5262,5,0)</f>
        <v>SABA.CH</v>
      </c>
      <c r="O530" s="135" t="str">
        <f>VLOOKUP(E530,[2]Sheet1!$E$2:$N$5262,6,0)</f>
        <v>Accepted</v>
      </c>
      <c r="P530" s="135" t="str">
        <f>VLOOKUP(E530,[2]Sheet1!$E$2:$N$5262,7,0)</f>
        <v>Online Transfer</v>
      </c>
      <c r="Q530" s="135" t="str">
        <f>VLOOKUP(E530,[2]Sheet1!$E$2:$N$5262,8,0)</f>
        <v>Renewal</v>
      </c>
      <c r="R530" s="135" t="s">
        <v>16</v>
      </c>
      <c r="S530" s="135" t="str">
        <f>VLOOKUP(E530,[2]Sheet1!$E$2:$N$5262,10,0)</f>
        <v>-</v>
      </c>
      <c r="T530" s="167">
        <f t="shared" si="19"/>
        <v>0</v>
      </c>
    </row>
    <row r="531" spans="1:20" s="135" customFormat="1" hidden="1">
      <c r="A531" s="73">
        <v>534</v>
      </c>
      <c r="B531" s="72" t="s">
        <v>39</v>
      </c>
      <c r="C531" s="85" t="s">
        <v>12192</v>
      </c>
      <c r="D531" s="85" t="s">
        <v>12193</v>
      </c>
      <c r="E531" s="85" t="s">
        <v>12194</v>
      </c>
      <c r="F531" s="85" t="s">
        <v>12195</v>
      </c>
      <c r="G531" s="87">
        <v>13000</v>
      </c>
      <c r="H531" s="85" t="s">
        <v>66</v>
      </c>
      <c r="I531" s="85" t="s">
        <v>99</v>
      </c>
      <c r="J531" s="135" t="s">
        <v>41</v>
      </c>
      <c r="K531" s="135">
        <v>13000</v>
      </c>
      <c r="L531" s="135">
        <f>VLOOKUP(E531,[2]Sheet1!$E$2:$N$5262,3,0)</f>
        <v>13000</v>
      </c>
      <c r="M531" s="168">
        <f>VLOOKUP(E531,[2]Sheet1!$E$2:$N$5262,4,0)</f>
        <v>46045</v>
      </c>
      <c r="N531" s="135" t="str">
        <f>VLOOKUP(E531,[2]Sheet1!$E$2:$N$5262,5,0)</f>
        <v>SABA.CH</v>
      </c>
      <c r="O531" s="135" t="str">
        <f>VLOOKUP(E531,[2]Sheet1!$E$2:$N$5262,6,0)</f>
        <v>Accepted</v>
      </c>
      <c r="P531" s="135" t="str">
        <f>VLOOKUP(E531,[2]Sheet1!$E$2:$N$5262,7,0)</f>
        <v>Online Transfer</v>
      </c>
      <c r="Q531" s="135" t="str">
        <f>VLOOKUP(E531,[2]Sheet1!$E$2:$N$5262,8,0)</f>
        <v>Renewal</v>
      </c>
      <c r="R531" s="135" t="s">
        <v>16</v>
      </c>
      <c r="S531" s="135" t="str">
        <f>VLOOKUP(E531,[2]Sheet1!$E$2:$N$5262,10,0)</f>
        <v>-</v>
      </c>
      <c r="T531" s="167">
        <f t="shared" si="19"/>
        <v>0</v>
      </c>
    </row>
    <row r="532" spans="1:20" s="135" customFormat="1" hidden="1">
      <c r="A532" s="72">
        <v>535</v>
      </c>
      <c r="B532" s="72" t="s">
        <v>39</v>
      </c>
      <c r="C532" s="85" t="s">
        <v>12196</v>
      </c>
      <c r="D532" s="85" t="s">
        <v>12197</v>
      </c>
      <c r="E532" s="85" t="s">
        <v>12196</v>
      </c>
      <c r="F532" s="85" t="s">
        <v>12198</v>
      </c>
      <c r="G532" s="87">
        <v>12000</v>
      </c>
      <c r="H532" s="85" t="s">
        <v>66</v>
      </c>
      <c r="I532" s="85" t="s">
        <v>99</v>
      </c>
      <c r="J532" s="135" t="s">
        <v>41</v>
      </c>
      <c r="K532" s="135">
        <v>12000</v>
      </c>
      <c r="L532" s="135">
        <f>VLOOKUP(E532,[2]Sheet1!$E$2:$N$5262,3,0)</f>
        <v>12000</v>
      </c>
      <c r="M532" s="168">
        <f>VLOOKUP(E532,[2]Sheet1!$E$2:$N$5262,4,0)</f>
        <v>46044</v>
      </c>
      <c r="N532" s="135" t="str">
        <f>VLOOKUP(E532,[2]Sheet1!$E$2:$N$5262,5,0)</f>
        <v>SABA.CH</v>
      </c>
      <c r="O532" s="135" t="str">
        <f>VLOOKUP(E532,[2]Sheet1!$E$2:$N$5262,6,0)</f>
        <v>Accepted</v>
      </c>
      <c r="P532" s="135" t="str">
        <f>VLOOKUP(E532,[2]Sheet1!$E$2:$N$5262,7,0)</f>
        <v>Online Transfer</v>
      </c>
      <c r="Q532" s="135" t="str">
        <f>VLOOKUP(E532,[2]Sheet1!$E$2:$N$5262,8,0)</f>
        <v>Renewal</v>
      </c>
      <c r="R532" s="135" t="s">
        <v>16</v>
      </c>
      <c r="S532" s="135" t="str">
        <f>VLOOKUP(E532,[2]Sheet1!$E$2:$N$5262,10,0)</f>
        <v>-</v>
      </c>
      <c r="T532" s="167">
        <f t="shared" si="19"/>
        <v>0</v>
      </c>
    </row>
    <row r="533" spans="1:20" s="135" customFormat="1" hidden="1">
      <c r="A533" s="73">
        <v>536</v>
      </c>
      <c r="B533" s="72" t="s">
        <v>39</v>
      </c>
      <c r="C533" s="85" t="s">
        <v>12199</v>
      </c>
      <c r="D533" s="87">
        <v>718774</v>
      </c>
      <c r="E533" s="87">
        <v>1257255</v>
      </c>
      <c r="F533" s="85" t="s">
        <v>12200</v>
      </c>
      <c r="G533" s="87">
        <v>12000</v>
      </c>
      <c r="H533" s="85" t="s">
        <v>66</v>
      </c>
      <c r="I533" s="85" t="s">
        <v>99</v>
      </c>
      <c r="J533" s="135" t="s">
        <v>41</v>
      </c>
      <c r="K533" s="135">
        <v>12000</v>
      </c>
      <c r="L533" s="135">
        <f>VLOOKUP(E533,[2]Sheet1!$E$2:$N$5262,3,0)</f>
        <v>12000</v>
      </c>
      <c r="M533" s="168">
        <f>VLOOKUP(E533,[2]Sheet1!$E$2:$N$5262,4,0)</f>
        <v>46044</v>
      </c>
      <c r="N533" s="135" t="str">
        <f>VLOOKUP(E533,[2]Sheet1!$E$2:$N$5262,5,0)</f>
        <v>SABA.CH</v>
      </c>
      <c r="O533" s="135" t="str">
        <f>VLOOKUP(E533,[2]Sheet1!$E$2:$N$5262,6,0)</f>
        <v>Accepted</v>
      </c>
      <c r="P533" s="135" t="str">
        <f>VLOOKUP(E533,[2]Sheet1!$E$2:$N$5262,7,0)</f>
        <v>Cheque</v>
      </c>
      <c r="Q533" s="135" t="str">
        <f>VLOOKUP(E533,[2]Sheet1!$E$2:$N$5262,8,0)</f>
        <v>Renewal</v>
      </c>
      <c r="R533" s="135" t="s">
        <v>16</v>
      </c>
      <c r="S533" s="135" t="str">
        <f>VLOOKUP(E533,[2]Sheet1!$E$2:$N$5262,10,0)</f>
        <v>-</v>
      </c>
      <c r="T533" s="167">
        <f t="shared" si="19"/>
        <v>0</v>
      </c>
    </row>
    <row r="534" spans="1:20" s="135" customFormat="1" hidden="1">
      <c r="A534" s="72">
        <v>537</v>
      </c>
      <c r="B534" s="72" t="s">
        <v>39</v>
      </c>
      <c r="C534" s="85" t="s">
        <v>12201</v>
      </c>
      <c r="D534" s="87">
        <v>204764</v>
      </c>
      <c r="E534" s="87">
        <v>10104754</v>
      </c>
      <c r="F534" s="85" t="s">
        <v>12202</v>
      </c>
      <c r="G534" s="87">
        <v>14000</v>
      </c>
      <c r="H534" s="85" t="s">
        <v>66</v>
      </c>
      <c r="I534" s="85" t="s">
        <v>99</v>
      </c>
      <c r="J534" s="135" t="s">
        <v>41</v>
      </c>
      <c r="K534" s="135">
        <v>14000</v>
      </c>
      <c r="L534" s="135">
        <f>VLOOKUP(E534,[2]Sheet1!$E$2:$N$5262,3,0)</f>
        <v>14000</v>
      </c>
      <c r="M534" s="168">
        <f>VLOOKUP(E534,[2]Sheet1!$E$2:$N$5262,4,0)</f>
        <v>46043</v>
      </c>
      <c r="N534" s="135" t="str">
        <f>VLOOKUP(E534,[2]Sheet1!$E$2:$N$5262,5,0)</f>
        <v>SABA.CH</v>
      </c>
      <c r="O534" s="135" t="str">
        <f>VLOOKUP(E534,[2]Sheet1!$E$2:$N$5262,6,0)</f>
        <v>Accepted</v>
      </c>
      <c r="P534" s="135" t="str">
        <f>VLOOKUP(E534,[2]Sheet1!$E$2:$N$5262,7,0)</f>
        <v>Cheque Deposit</v>
      </c>
      <c r="Q534" s="135" t="str">
        <f>VLOOKUP(E534,[2]Sheet1!$E$2:$N$5262,8,0)</f>
        <v>Renewal</v>
      </c>
      <c r="R534" s="135" t="s">
        <v>16</v>
      </c>
      <c r="S534" s="135" t="str">
        <f>VLOOKUP(E534,[2]Sheet1!$E$2:$N$5262,10,0)</f>
        <v>-</v>
      </c>
      <c r="T534" s="167">
        <f t="shared" si="19"/>
        <v>0</v>
      </c>
    </row>
    <row r="535" spans="1:20" s="135" customFormat="1" hidden="1">
      <c r="A535" s="73">
        <v>538</v>
      </c>
      <c r="B535" s="72" t="s">
        <v>39</v>
      </c>
      <c r="C535" s="85" t="s">
        <v>12203</v>
      </c>
      <c r="D535" s="85" t="s">
        <v>12204</v>
      </c>
      <c r="E535" s="87">
        <v>4070069</v>
      </c>
      <c r="F535" s="85" t="s">
        <v>12205</v>
      </c>
      <c r="G535" s="87">
        <v>10000</v>
      </c>
      <c r="H535" s="85" t="s">
        <v>66</v>
      </c>
      <c r="I535" s="85" t="s">
        <v>99</v>
      </c>
      <c r="J535" s="135" t="s">
        <v>41</v>
      </c>
      <c r="K535" s="135">
        <v>10000</v>
      </c>
      <c r="L535" s="135">
        <f>VLOOKUP(E535,[2]Sheet1!$E$2:$N$5262,3,0)</f>
        <v>10000</v>
      </c>
      <c r="M535" s="168">
        <f>VLOOKUP(E535,[2]Sheet1!$E$2:$N$5262,4,0)</f>
        <v>46044</v>
      </c>
      <c r="N535" s="135" t="str">
        <f>VLOOKUP(E535,[2]Sheet1!$E$2:$N$5262,5,0)</f>
        <v>SABA.CH</v>
      </c>
      <c r="O535" s="135" t="str">
        <f>VLOOKUP(E535,[2]Sheet1!$E$2:$N$5262,6,0)</f>
        <v>Accepted</v>
      </c>
      <c r="P535" s="135" t="str">
        <f>VLOOKUP(E535,[2]Sheet1!$E$2:$N$5262,7,0)</f>
        <v>Online Transfer</v>
      </c>
      <c r="Q535" s="135" t="str">
        <f>VLOOKUP(E535,[2]Sheet1!$E$2:$N$5262,8,0)</f>
        <v>Renewal</v>
      </c>
      <c r="R535" s="135" t="s">
        <v>16</v>
      </c>
      <c r="S535" s="135" t="str">
        <f>VLOOKUP(E535,[2]Sheet1!$E$2:$N$5262,10,0)</f>
        <v>-</v>
      </c>
      <c r="T535" s="167">
        <f t="shared" si="19"/>
        <v>0</v>
      </c>
    </row>
    <row r="536" spans="1:20" s="135" customFormat="1" hidden="1">
      <c r="A536" s="72">
        <v>539</v>
      </c>
      <c r="B536" s="72" t="s">
        <v>39</v>
      </c>
      <c r="C536" s="85" t="s">
        <v>12206</v>
      </c>
      <c r="D536" s="87">
        <v>1853513</v>
      </c>
      <c r="E536" s="85" t="s">
        <v>12207</v>
      </c>
      <c r="F536" s="85" t="s">
        <v>12208</v>
      </c>
      <c r="G536" s="87">
        <v>10000</v>
      </c>
      <c r="H536" s="85" t="s">
        <v>66</v>
      </c>
      <c r="I536" s="85" t="s">
        <v>99</v>
      </c>
      <c r="J536" s="135" t="s">
        <v>41</v>
      </c>
      <c r="K536" s="135">
        <v>10000</v>
      </c>
      <c r="L536" s="135">
        <f>VLOOKUP(E536,[2]Sheet1!$E$2:$N$5262,3,0)</f>
        <v>10000</v>
      </c>
      <c r="M536" s="168">
        <f>VLOOKUP(E536,[2]Sheet1!$E$2:$N$5262,4,0)</f>
        <v>46043</v>
      </c>
      <c r="N536" s="135" t="str">
        <f>VLOOKUP(E536,[2]Sheet1!$E$2:$N$5262,5,0)</f>
        <v>SABA.CH</v>
      </c>
      <c r="O536" s="135" t="str">
        <f>VLOOKUP(E536,[2]Sheet1!$E$2:$N$5262,6,0)</f>
        <v>Accepted</v>
      </c>
      <c r="P536" s="135" t="str">
        <f>VLOOKUP(E536,[2]Sheet1!$E$2:$N$5262,7,0)</f>
        <v>Cheque Deposit</v>
      </c>
      <c r="Q536" s="135" t="str">
        <f>VLOOKUP(E536,[2]Sheet1!$E$2:$N$5262,8,0)</f>
        <v>Renewal</v>
      </c>
      <c r="R536" s="135" t="s">
        <v>16</v>
      </c>
      <c r="S536" s="135" t="str">
        <f>VLOOKUP(E536,[2]Sheet1!$E$2:$N$5262,10,0)</f>
        <v>-</v>
      </c>
      <c r="T536" s="167">
        <f t="shared" si="19"/>
        <v>0</v>
      </c>
    </row>
    <row r="537" spans="1:20" s="135" customFormat="1" hidden="1">
      <c r="A537" s="73">
        <v>540</v>
      </c>
      <c r="B537" s="72" t="s">
        <v>39</v>
      </c>
      <c r="C537" s="85" t="s">
        <v>12209</v>
      </c>
      <c r="D537" s="85" t="s">
        <v>12210</v>
      </c>
      <c r="E537" s="87">
        <v>4191471</v>
      </c>
      <c r="F537" s="85" t="s">
        <v>12211</v>
      </c>
      <c r="G537" s="87">
        <v>15000</v>
      </c>
      <c r="H537" s="85" t="s">
        <v>66</v>
      </c>
      <c r="I537" s="85" t="s">
        <v>99</v>
      </c>
      <c r="J537" s="135" t="s">
        <v>41</v>
      </c>
      <c r="K537" s="135">
        <v>15000</v>
      </c>
      <c r="L537" s="135">
        <f>VLOOKUP(E537,[2]Sheet1!$E$2:$N$5262,3,0)</f>
        <v>15000</v>
      </c>
      <c r="M537" s="168">
        <f>VLOOKUP(E537,[2]Sheet1!$E$2:$N$5262,4,0)</f>
        <v>46043</v>
      </c>
      <c r="N537" s="135" t="str">
        <f>VLOOKUP(E537,[2]Sheet1!$E$2:$N$5262,5,0)</f>
        <v>SABA.CH</v>
      </c>
      <c r="O537" s="135" t="str">
        <f>VLOOKUP(E537,[2]Sheet1!$E$2:$N$5262,6,0)</f>
        <v>Accepted</v>
      </c>
      <c r="P537" s="135" t="str">
        <f>VLOOKUP(E537,[2]Sheet1!$E$2:$N$5262,7,0)</f>
        <v>Online Transfer</v>
      </c>
      <c r="Q537" s="135" t="str">
        <f>VLOOKUP(E537,[2]Sheet1!$E$2:$N$5262,8,0)</f>
        <v>Renewal</v>
      </c>
      <c r="R537" s="135" t="s">
        <v>16</v>
      </c>
      <c r="S537" s="135" t="str">
        <f>VLOOKUP(E537,[2]Sheet1!$E$2:$N$5262,10,0)</f>
        <v>-</v>
      </c>
      <c r="T537" s="167">
        <f t="shared" si="19"/>
        <v>0</v>
      </c>
    </row>
    <row r="538" spans="1:20" s="135" customFormat="1" hidden="1">
      <c r="A538" s="72">
        <v>541</v>
      </c>
      <c r="B538" s="72" t="s">
        <v>39</v>
      </c>
      <c r="C538" s="85" t="s">
        <v>12212</v>
      </c>
      <c r="D538" s="85" t="s">
        <v>12213</v>
      </c>
      <c r="E538" s="87">
        <v>6080826</v>
      </c>
      <c r="F538" s="85" t="s">
        <v>12214</v>
      </c>
      <c r="G538" s="87">
        <v>14000</v>
      </c>
      <c r="H538" s="85" t="s">
        <v>66</v>
      </c>
      <c r="I538" s="85" t="s">
        <v>99</v>
      </c>
      <c r="J538" s="135" t="s">
        <v>41</v>
      </c>
      <c r="K538" s="135">
        <v>14000</v>
      </c>
      <c r="L538" s="135">
        <f>VLOOKUP(E538,[2]Sheet1!$E$2:$N$5262,3,0)</f>
        <v>14000</v>
      </c>
      <c r="M538" s="168">
        <f>VLOOKUP(E538,[2]Sheet1!$E$2:$N$5262,4,0)</f>
        <v>46043</v>
      </c>
      <c r="N538" s="135" t="str">
        <f>VLOOKUP(E538,[2]Sheet1!$E$2:$N$5262,5,0)</f>
        <v>SABA.CH</v>
      </c>
      <c r="O538" s="135" t="str">
        <f>VLOOKUP(E538,[2]Sheet1!$E$2:$N$5262,6,0)</f>
        <v>Accepted</v>
      </c>
      <c r="P538" s="135" t="str">
        <f>VLOOKUP(E538,[2]Sheet1!$E$2:$N$5262,7,0)</f>
        <v>Online Transfer</v>
      </c>
      <c r="Q538" s="135" t="str">
        <f>VLOOKUP(E538,[2]Sheet1!$E$2:$N$5262,8,0)</f>
        <v>Renewal</v>
      </c>
      <c r="R538" s="135" t="s">
        <v>16</v>
      </c>
      <c r="S538" s="135" t="str">
        <f>VLOOKUP(E538,[2]Sheet1!$E$2:$N$5262,10,0)</f>
        <v>-</v>
      </c>
      <c r="T538" s="167">
        <f t="shared" si="19"/>
        <v>0</v>
      </c>
    </row>
    <row r="539" spans="1:20" s="135" customFormat="1" hidden="1">
      <c r="A539" s="73">
        <v>542</v>
      </c>
      <c r="B539" s="72" t="s">
        <v>39</v>
      </c>
      <c r="C539" s="85" t="s">
        <v>12215</v>
      </c>
      <c r="D539" s="87">
        <v>294273</v>
      </c>
      <c r="E539" s="87">
        <v>1194296</v>
      </c>
      <c r="F539" s="85" t="s">
        <v>12216</v>
      </c>
      <c r="G539" s="87">
        <v>13000</v>
      </c>
      <c r="H539" s="85" t="s">
        <v>66</v>
      </c>
      <c r="I539" s="85" t="s">
        <v>99</v>
      </c>
      <c r="J539" s="135" t="s">
        <v>41</v>
      </c>
      <c r="K539" s="135">
        <v>13000</v>
      </c>
      <c r="L539" s="135">
        <f>VLOOKUP(E539,[2]Sheet1!$E$2:$N$5262,3,0)</f>
        <v>13000</v>
      </c>
      <c r="M539" s="168">
        <f>VLOOKUP(E539,[2]Sheet1!$E$2:$N$5262,4,0)</f>
        <v>46043</v>
      </c>
      <c r="N539" s="135" t="str">
        <f>VLOOKUP(E539,[2]Sheet1!$E$2:$N$5262,5,0)</f>
        <v>SABA.CH</v>
      </c>
      <c r="O539" s="135" t="str">
        <f>VLOOKUP(E539,[2]Sheet1!$E$2:$N$5262,6,0)</f>
        <v>Accepted</v>
      </c>
      <c r="P539" s="135" t="str">
        <f>VLOOKUP(E539,[2]Sheet1!$E$2:$N$5262,7,0)</f>
        <v>Online Transfer</v>
      </c>
      <c r="Q539" s="135" t="str">
        <f>VLOOKUP(E539,[2]Sheet1!$E$2:$N$5262,8,0)</f>
        <v>Renewal</v>
      </c>
      <c r="R539" s="135" t="s">
        <v>16</v>
      </c>
      <c r="S539" s="135" t="str">
        <f>VLOOKUP(E539,[2]Sheet1!$E$2:$N$5262,10,0)</f>
        <v>-</v>
      </c>
      <c r="T539" s="167">
        <f t="shared" si="19"/>
        <v>0</v>
      </c>
    </row>
    <row r="540" spans="1:20" s="135" customFormat="1" hidden="1">
      <c r="A540" s="72">
        <v>543</v>
      </c>
      <c r="B540" s="72" t="s">
        <v>39</v>
      </c>
      <c r="C540" s="85" t="s">
        <v>12217</v>
      </c>
      <c r="D540" s="85" t="s">
        <v>12218</v>
      </c>
      <c r="E540" s="85" t="s">
        <v>12219</v>
      </c>
      <c r="F540" s="85" t="s">
        <v>12220</v>
      </c>
      <c r="G540" s="87">
        <v>13000</v>
      </c>
      <c r="H540" s="85" t="s">
        <v>66</v>
      </c>
      <c r="I540" s="85" t="s">
        <v>99</v>
      </c>
      <c r="J540" s="135" t="s">
        <v>41</v>
      </c>
      <c r="K540" s="135">
        <v>13000</v>
      </c>
      <c r="L540" s="135">
        <f>VLOOKUP(E540,[2]Sheet1!$E$2:$N$5262,3,0)</f>
        <v>13000</v>
      </c>
      <c r="M540" s="168">
        <f>VLOOKUP(E540,[2]Sheet1!$E$2:$N$5262,4,0)</f>
        <v>46043</v>
      </c>
      <c r="N540" s="135" t="str">
        <f>VLOOKUP(E540,[2]Sheet1!$E$2:$N$5262,5,0)</f>
        <v>SABA.CH</v>
      </c>
      <c r="O540" s="135" t="str">
        <f>VLOOKUP(E540,[2]Sheet1!$E$2:$N$5262,6,0)</f>
        <v>Accepted</v>
      </c>
      <c r="P540" s="135" t="str">
        <f>VLOOKUP(E540,[2]Sheet1!$E$2:$N$5262,7,0)</f>
        <v>Online Transfer</v>
      </c>
      <c r="Q540" s="135" t="str">
        <f>VLOOKUP(E540,[2]Sheet1!$E$2:$N$5262,8,0)</f>
        <v>Renewal</v>
      </c>
      <c r="R540" s="135" t="s">
        <v>16</v>
      </c>
      <c r="S540" s="135" t="str">
        <f>VLOOKUP(E540,[2]Sheet1!$E$2:$N$5262,10,0)</f>
        <v>-</v>
      </c>
      <c r="T540" s="167">
        <f t="shared" si="19"/>
        <v>0</v>
      </c>
    </row>
    <row r="541" spans="1:20" s="135" customFormat="1" hidden="1">
      <c r="A541" s="73">
        <v>544</v>
      </c>
      <c r="B541" s="72" t="s">
        <v>39</v>
      </c>
      <c r="C541" s="85" t="s">
        <v>12221</v>
      </c>
      <c r="D541" s="85" t="s">
        <v>12222</v>
      </c>
      <c r="E541" s="85" t="s">
        <v>12223</v>
      </c>
      <c r="F541" s="85" t="s">
        <v>12224</v>
      </c>
      <c r="G541" s="87">
        <v>14000</v>
      </c>
      <c r="H541" s="85" t="s">
        <v>66</v>
      </c>
      <c r="I541" s="85" t="s">
        <v>99</v>
      </c>
      <c r="J541" s="135" t="s">
        <v>41</v>
      </c>
      <c r="K541" s="135">
        <v>14000</v>
      </c>
      <c r="L541" s="135">
        <f>VLOOKUP(E541,[2]Sheet1!$E$2:$N$5262,3,0)</f>
        <v>14000</v>
      </c>
      <c r="M541" s="168">
        <f>VLOOKUP(E541,[2]Sheet1!$E$2:$N$5262,4,0)</f>
        <v>46036</v>
      </c>
      <c r="N541" s="135" t="str">
        <f>VLOOKUP(E541,[2]Sheet1!$E$2:$N$5262,5,0)</f>
        <v>SABA.CH</v>
      </c>
      <c r="O541" s="135" t="str">
        <f>VLOOKUP(E541,[2]Sheet1!$E$2:$N$5262,6,0)</f>
        <v>Accepted</v>
      </c>
      <c r="P541" s="135" t="str">
        <f>VLOOKUP(E541,[2]Sheet1!$E$2:$N$5262,7,0)</f>
        <v>Cheque Deposit</v>
      </c>
      <c r="Q541" s="135" t="str">
        <f>VLOOKUP(E541,[2]Sheet1!$E$2:$N$5262,8,0)</f>
        <v>Renewal</v>
      </c>
      <c r="R541" s="135" t="s">
        <v>16</v>
      </c>
      <c r="S541" s="135" t="str">
        <f>VLOOKUP(E541,[2]Sheet1!$E$2:$N$5262,10,0)</f>
        <v>-</v>
      </c>
      <c r="T541" s="167">
        <f t="shared" si="19"/>
        <v>0</v>
      </c>
    </row>
    <row r="542" spans="1:20" s="135" customFormat="1" hidden="1">
      <c r="A542" s="72">
        <v>545</v>
      </c>
      <c r="B542" s="72" t="s">
        <v>39</v>
      </c>
      <c r="C542" s="85" t="s">
        <v>12225</v>
      </c>
      <c r="D542" s="87">
        <v>5104059</v>
      </c>
      <c r="E542" s="85" t="s">
        <v>12226</v>
      </c>
      <c r="F542" s="85" t="s">
        <v>12227</v>
      </c>
      <c r="G542" s="87">
        <v>14000</v>
      </c>
      <c r="H542" s="85" t="s">
        <v>66</v>
      </c>
      <c r="I542" s="85" t="s">
        <v>99</v>
      </c>
      <c r="J542" s="135" t="s">
        <v>41</v>
      </c>
      <c r="K542" s="135">
        <v>14000</v>
      </c>
      <c r="L542" s="135">
        <f>VLOOKUP(E542,[2]Sheet1!$E$2:$N$5262,3,0)</f>
        <v>14000</v>
      </c>
      <c r="M542" s="168">
        <f>VLOOKUP(E542,[2]Sheet1!$E$2:$N$5262,4,0)</f>
        <v>46042</v>
      </c>
      <c r="N542" s="135" t="str">
        <f>VLOOKUP(E542,[2]Sheet1!$E$2:$N$5262,5,0)</f>
        <v>SABA.CH</v>
      </c>
      <c r="O542" s="135" t="str">
        <f>VLOOKUP(E542,[2]Sheet1!$E$2:$N$5262,6,0)</f>
        <v>Accepted</v>
      </c>
      <c r="P542" s="135" t="str">
        <f>VLOOKUP(E542,[2]Sheet1!$E$2:$N$5262,7,0)</f>
        <v>Online Transfer</v>
      </c>
      <c r="Q542" s="135" t="str">
        <f>VLOOKUP(E542,[2]Sheet1!$E$2:$N$5262,8,0)</f>
        <v>Renewal</v>
      </c>
      <c r="R542" s="135" t="s">
        <v>16</v>
      </c>
      <c r="S542" s="135" t="str">
        <f>VLOOKUP(E542,[2]Sheet1!$E$2:$N$5262,10,0)</f>
        <v>-</v>
      </c>
      <c r="T542" s="167">
        <f t="shared" si="19"/>
        <v>0</v>
      </c>
    </row>
    <row r="543" spans="1:20" s="135" customFormat="1" hidden="1">
      <c r="A543" s="73">
        <v>546</v>
      </c>
      <c r="B543" s="72" t="s">
        <v>39</v>
      </c>
      <c r="C543" s="85" t="s">
        <v>12228</v>
      </c>
      <c r="D543" s="85" t="s">
        <v>12229</v>
      </c>
      <c r="E543" s="85" t="s">
        <v>12230</v>
      </c>
      <c r="F543" s="85" t="s">
        <v>12231</v>
      </c>
      <c r="G543" s="87">
        <v>13000</v>
      </c>
      <c r="H543" s="85" t="s">
        <v>66</v>
      </c>
      <c r="I543" s="85" t="s">
        <v>99</v>
      </c>
      <c r="J543" s="135" t="s">
        <v>41</v>
      </c>
      <c r="K543" s="135">
        <v>13000</v>
      </c>
      <c r="L543" s="135">
        <f>VLOOKUP(E543,[2]Sheet1!$E$2:$N$5262,3,0)</f>
        <v>13000</v>
      </c>
      <c r="M543" s="168">
        <f>VLOOKUP(E543,[2]Sheet1!$E$2:$N$5262,4,0)</f>
        <v>46042</v>
      </c>
      <c r="N543" s="135" t="str">
        <f>VLOOKUP(E543,[2]Sheet1!$E$2:$N$5262,5,0)</f>
        <v>SABA.CH</v>
      </c>
      <c r="O543" s="135" t="str">
        <f>VLOOKUP(E543,[2]Sheet1!$E$2:$N$5262,6,0)</f>
        <v>Accepted</v>
      </c>
      <c r="P543" s="135" t="str">
        <f>VLOOKUP(E543,[2]Sheet1!$E$2:$N$5262,7,0)</f>
        <v>Online Transfer</v>
      </c>
      <c r="Q543" s="135" t="str">
        <f>VLOOKUP(E543,[2]Sheet1!$E$2:$N$5262,8,0)</f>
        <v>Renewal</v>
      </c>
      <c r="R543" s="135" t="s">
        <v>16</v>
      </c>
      <c r="S543" s="135" t="str">
        <f>VLOOKUP(E543,[2]Sheet1!$E$2:$N$5262,10,0)</f>
        <v>-</v>
      </c>
      <c r="T543" s="167">
        <f t="shared" si="19"/>
        <v>0</v>
      </c>
    </row>
    <row r="544" spans="1:20" s="135" customFormat="1" hidden="1">
      <c r="A544" s="72">
        <v>547</v>
      </c>
      <c r="B544" s="72" t="s">
        <v>39</v>
      </c>
      <c r="C544" s="85" t="s">
        <v>12232</v>
      </c>
      <c r="D544" s="85" t="s">
        <v>12233</v>
      </c>
      <c r="E544" s="85" t="s">
        <v>12234</v>
      </c>
      <c r="F544" s="85" t="s">
        <v>12235</v>
      </c>
      <c r="G544" s="87">
        <v>13000</v>
      </c>
      <c r="H544" s="85" t="s">
        <v>66</v>
      </c>
      <c r="I544" s="85" t="s">
        <v>99</v>
      </c>
      <c r="J544" s="135" t="s">
        <v>41</v>
      </c>
      <c r="K544" s="135">
        <v>13000</v>
      </c>
      <c r="L544" s="135">
        <f>VLOOKUP(E544,[2]Sheet1!$E$2:$N$5262,3,0)</f>
        <v>13000</v>
      </c>
      <c r="M544" s="168">
        <f>VLOOKUP(E544,[2]Sheet1!$E$2:$N$5262,4,0)</f>
        <v>46042</v>
      </c>
      <c r="N544" s="135" t="str">
        <f>VLOOKUP(E544,[2]Sheet1!$E$2:$N$5262,5,0)</f>
        <v>SABA.CH</v>
      </c>
      <c r="O544" s="135" t="str">
        <f>VLOOKUP(E544,[2]Sheet1!$E$2:$N$5262,6,0)</f>
        <v>Accepted</v>
      </c>
      <c r="P544" s="135" t="str">
        <f>VLOOKUP(E544,[2]Sheet1!$E$2:$N$5262,7,0)</f>
        <v>Online Transfer</v>
      </c>
      <c r="Q544" s="135" t="str">
        <f>VLOOKUP(E544,[2]Sheet1!$E$2:$N$5262,8,0)</f>
        <v>Renewal</v>
      </c>
      <c r="R544" s="135" t="s">
        <v>16</v>
      </c>
      <c r="S544" s="135" t="str">
        <f>VLOOKUP(E544,[2]Sheet1!$E$2:$N$5262,10,0)</f>
        <v>-</v>
      </c>
      <c r="T544" s="167">
        <f t="shared" si="19"/>
        <v>0</v>
      </c>
    </row>
    <row r="545" spans="1:20" s="135" customFormat="1" hidden="1">
      <c r="A545" s="73">
        <v>548</v>
      </c>
      <c r="B545" s="72" t="s">
        <v>39</v>
      </c>
      <c r="C545" s="85" t="s">
        <v>12236</v>
      </c>
      <c r="D545" s="85" t="s">
        <v>12237</v>
      </c>
      <c r="E545" s="85" t="s">
        <v>12238</v>
      </c>
      <c r="F545" s="85" t="s">
        <v>12239</v>
      </c>
      <c r="G545" s="87">
        <v>13000</v>
      </c>
      <c r="H545" s="85" t="s">
        <v>66</v>
      </c>
      <c r="I545" s="85" t="s">
        <v>99</v>
      </c>
      <c r="J545" s="135" t="s">
        <v>41</v>
      </c>
      <c r="K545" s="135">
        <v>13000</v>
      </c>
      <c r="L545" s="135">
        <f>VLOOKUP(E545,[2]Sheet1!$E$2:$N$5262,3,0)</f>
        <v>13000</v>
      </c>
      <c r="M545" s="168">
        <f>VLOOKUP(E545,[2]Sheet1!$E$2:$N$5262,4,0)</f>
        <v>46042</v>
      </c>
      <c r="N545" s="135" t="str">
        <f>VLOOKUP(E545,[2]Sheet1!$E$2:$N$5262,5,0)</f>
        <v>SABA.CH</v>
      </c>
      <c r="O545" s="135" t="str">
        <f>VLOOKUP(E545,[2]Sheet1!$E$2:$N$5262,6,0)</f>
        <v>Accepted</v>
      </c>
      <c r="P545" s="135" t="str">
        <f>VLOOKUP(E545,[2]Sheet1!$E$2:$N$5262,7,0)</f>
        <v>Cheque Deposit</v>
      </c>
      <c r="Q545" s="135" t="str">
        <f>VLOOKUP(E545,[2]Sheet1!$E$2:$N$5262,8,0)</f>
        <v>Renewal</v>
      </c>
      <c r="R545" s="135" t="s">
        <v>16</v>
      </c>
      <c r="S545" s="135" t="str">
        <f>VLOOKUP(E545,[2]Sheet1!$E$2:$N$5262,10,0)</f>
        <v>-</v>
      </c>
      <c r="T545" s="167">
        <f t="shared" si="19"/>
        <v>0</v>
      </c>
    </row>
    <row r="546" spans="1:20" s="135" customFormat="1" hidden="1">
      <c r="A546" s="72">
        <v>549</v>
      </c>
      <c r="B546" s="72" t="s">
        <v>39</v>
      </c>
      <c r="C546" s="85" t="s">
        <v>12240</v>
      </c>
      <c r="D546" s="87">
        <v>121</v>
      </c>
      <c r="E546" s="87">
        <v>1210655</v>
      </c>
      <c r="F546" s="85" t="s">
        <v>12241</v>
      </c>
      <c r="G546" s="87">
        <v>13000</v>
      </c>
      <c r="H546" s="85" t="s">
        <v>66</v>
      </c>
      <c r="I546" s="85" t="s">
        <v>99</v>
      </c>
      <c r="J546" s="135" t="s">
        <v>41</v>
      </c>
      <c r="K546" s="135">
        <v>13000</v>
      </c>
      <c r="L546" s="135">
        <f>VLOOKUP(E546,[2]Sheet1!$E$2:$N$5262,3,0)</f>
        <v>13000</v>
      </c>
      <c r="M546" s="168">
        <f>VLOOKUP(E546,[2]Sheet1!$E$2:$N$5262,4,0)</f>
        <v>46041</v>
      </c>
      <c r="N546" s="135" t="str">
        <f>VLOOKUP(E546,[2]Sheet1!$E$2:$N$5262,5,0)</f>
        <v>SABA.CH</v>
      </c>
      <c r="O546" s="135" t="str">
        <f>VLOOKUP(E546,[2]Sheet1!$E$2:$N$5262,6,0)</f>
        <v>Accepted</v>
      </c>
      <c r="P546" s="135" t="str">
        <f>VLOOKUP(E546,[2]Sheet1!$E$2:$N$5262,7,0)</f>
        <v>Cash Deposit</v>
      </c>
      <c r="Q546" s="135" t="str">
        <f>VLOOKUP(E546,[2]Sheet1!$E$2:$N$5262,8,0)</f>
        <v>Renewal</v>
      </c>
      <c r="R546" s="135" t="s">
        <v>16</v>
      </c>
      <c r="S546" s="135" t="str">
        <f>VLOOKUP(E546,[2]Sheet1!$E$2:$N$5262,10,0)</f>
        <v>-</v>
      </c>
      <c r="T546" s="167">
        <f t="shared" si="19"/>
        <v>0</v>
      </c>
    </row>
    <row r="547" spans="1:20" s="135" customFormat="1" hidden="1">
      <c r="A547" s="73">
        <v>550</v>
      </c>
      <c r="B547" s="72" t="s">
        <v>39</v>
      </c>
      <c r="C547" s="85" t="s">
        <v>12242</v>
      </c>
      <c r="D547" s="87">
        <v>805780</v>
      </c>
      <c r="E547" s="85" t="s">
        <v>12243</v>
      </c>
      <c r="F547" s="85" t="s">
        <v>12244</v>
      </c>
      <c r="G547" s="87">
        <v>12000</v>
      </c>
      <c r="H547" s="85" t="s">
        <v>66</v>
      </c>
      <c r="I547" s="85" t="s">
        <v>99</v>
      </c>
      <c r="J547" s="135" t="s">
        <v>41</v>
      </c>
      <c r="K547" s="135">
        <v>12000</v>
      </c>
      <c r="L547" s="135">
        <f>VLOOKUP(E547,[2]Sheet1!$E$2:$N$5262,3,0)</f>
        <v>12000</v>
      </c>
      <c r="M547" s="168">
        <f>VLOOKUP(E547,[2]Sheet1!$E$2:$N$5262,4,0)</f>
        <v>46041</v>
      </c>
      <c r="N547" s="135" t="str">
        <f>VLOOKUP(E547,[2]Sheet1!$E$2:$N$5262,5,0)</f>
        <v>SABA.CH</v>
      </c>
      <c r="O547" s="135" t="str">
        <f>VLOOKUP(E547,[2]Sheet1!$E$2:$N$5262,6,0)</f>
        <v>Accepted</v>
      </c>
      <c r="P547" s="135" t="str">
        <f>VLOOKUP(E547,[2]Sheet1!$E$2:$N$5262,7,0)</f>
        <v>Online Transfer</v>
      </c>
      <c r="Q547" s="135" t="str">
        <f>VLOOKUP(E547,[2]Sheet1!$E$2:$N$5262,8,0)</f>
        <v>Renewal</v>
      </c>
      <c r="R547" s="135" t="s">
        <v>16</v>
      </c>
      <c r="S547" s="135" t="str">
        <f>VLOOKUP(E547,[2]Sheet1!$E$2:$N$5262,10,0)</f>
        <v>-</v>
      </c>
      <c r="T547" s="167">
        <f t="shared" si="19"/>
        <v>0</v>
      </c>
    </row>
    <row r="548" spans="1:20" s="135" customFormat="1" hidden="1">
      <c r="A548" s="72">
        <v>551</v>
      </c>
      <c r="B548" s="72" t="s">
        <v>39</v>
      </c>
      <c r="C548" s="85" t="s">
        <v>12245</v>
      </c>
      <c r="D548" s="85" t="s">
        <v>12246</v>
      </c>
      <c r="E548" s="85" t="s">
        <v>12247</v>
      </c>
      <c r="F548" s="85" t="s">
        <v>12248</v>
      </c>
      <c r="G548" s="87">
        <v>13000</v>
      </c>
      <c r="H548" s="85" t="s">
        <v>66</v>
      </c>
      <c r="I548" s="85" t="s">
        <v>99</v>
      </c>
      <c r="J548" s="135" t="s">
        <v>41</v>
      </c>
      <c r="K548" s="135">
        <v>13000</v>
      </c>
      <c r="L548" s="135">
        <f>VLOOKUP(E548,[2]Sheet1!$E$2:$N$5262,3,0)</f>
        <v>13000</v>
      </c>
      <c r="M548" s="168">
        <f>VLOOKUP(E548,[2]Sheet1!$E$2:$N$5262,4,0)</f>
        <v>46041</v>
      </c>
      <c r="N548" s="135" t="str">
        <f>VLOOKUP(E548,[2]Sheet1!$E$2:$N$5262,5,0)</f>
        <v>SABA.CH</v>
      </c>
      <c r="O548" s="135" t="str">
        <f>VLOOKUP(E548,[2]Sheet1!$E$2:$N$5262,6,0)</f>
        <v>Accepted</v>
      </c>
      <c r="P548" s="135" t="str">
        <f>VLOOKUP(E548,[2]Sheet1!$E$2:$N$5262,7,0)</f>
        <v>Online Transfer</v>
      </c>
      <c r="Q548" s="135" t="str">
        <f>VLOOKUP(E548,[2]Sheet1!$E$2:$N$5262,8,0)</f>
        <v>Renewal</v>
      </c>
      <c r="R548" s="135" t="s">
        <v>16</v>
      </c>
      <c r="S548" s="135" t="str">
        <f>VLOOKUP(E548,[2]Sheet1!$E$2:$N$5262,10,0)</f>
        <v>-</v>
      </c>
      <c r="T548" s="167">
        <f t="shared" si="19"/>
        <v>0</v>
      </c>
    </row>
    <row r="549" spans="1:20" s="135" customFormat="1" hidden="1">
      <c r="A549" s="73">
        <v>552</v>
      </c>
      <c r="B549" s="72" t="s">
        <v>39</v>
      </c>
      <c r="C549" s="85" t="s">
        <v>12249</v>
      </c>
      <c r="D549" s="85" t="s">
        <v>12250</v>
      </c>
      <c r="E549" s="87">
        <v>10081302</v>
      </c>
      <c r="F549" s="85" t="s">
        <v>12251</v>
      </c>
      <c r="G549" s="87">
        <v>13000</v>
      </c>
      <c r="H549" s="85" t="s">
        <v>66</v>
      </c>
      <c r="I549" s="85" t="s">
        <v>99</v>
      </c>
      <c r="J549" s="135" t="s">
        <v>41</v>
      </c>
      <c r="K549" s="135">
        <v>13000</v>
      </c>
      <c r="L549" s="135">
        <f>VLOOKUP(E549,[2]Sheet1!$E$2:$N$5262,3,0)</f>
        <v>13000</v>
      </c>
      <c r="M549" s="168">
        <f>VLOOKUP(E549,[2]Sheet1!$E$2:$N$5262,4,0)</f>
        <v>46039</v>
      </c>
      <c r="N549" s="135" t="str">
        <f>VLOOKUP(E549,[2]Sheet1!$E$2:$N$5262,5,0)</f>
        <v>SABA.CH</v>
      </c>
      <c r="O549" s="135" t="str">
        <f>VLOOKUP(E549,[2]Sheet1!$E$2:$N$5262,6,0)</f>
        <v>Accepted</v>
      </c>
      <c r="P549" s="135" t="str">
        <f>VLOOKUP(E549,[2]Sheet1!$E$2:$N$5262,7,0)</f>
        <v>Online Transfer</v>
      </c>
      <c r="Q549" s="135" t="str">
        <f>VLOOKUP(E549,[2]Sheet1!$E$2:$N$5262,8,0)</f>
        <v>Renewal</v>
      </c>
      <c r="R549" s="135" t="s">
        <v>16</v>
      </c>
      <c r="S549" s="135" t="str">
        <f>VLOOKUP(E549,[2]Sheet1!$E$2:$N$5262,10,0)</f>
        <v>-</v>
      </c>
      <c r="T549" s="167">
        <f t="shared" si="19"/>
        <v>0</v>
      </c>
    </row>
    <row r="550" spans="1:20" s="135" customFormat="1" hidden="1">
      <c r="A550" s="73">
        <v>554</v>
      </c>
      <c r="B550" s="72" t="s">
        <v>39</v>
      </c>
      <c r="C550" s="85" t="s">
        <v>12252</v>
      </c>
      <c r="D550" s="87">
        <v>7915906</v>
      </c>
      <c r="E550" s="85" t="s">
        <v>12253</v>
      </c>
      <c r="F550" s="85" t="s">
        <v>12254</v>
      </c>
      <c r="G550" s="87">
        <v>10000</v>
      </c>
      <c r="H550" s="85" t="s">
        <v>66</v>
      </c>
      <c r="I550" s="85" t="s">
        <v>99</v>
      </c>
      <c r="J550" s="135" t="s">
        <v>41</v>
      </c>
      <c r="K550" s="135">
        <v>10000</v>
      </c>
      <c r="L550" s="135">
        <f>VLOOKUP(E550,[2]Sheet1!$E$2:$N$5262,3,0)</f>
        <v>10000</v>
      </c>
      <c r="M550" s="168">
        <f>VLOOKUP(E550,[2]Sheet1!$E$2:$N$5262,4,0)</f>
        <v>46036</v>
      </c>
      <c r="N550" s="135" t="str">
        <f>VLOOKUP(E550,[2]Sheet1!$E$2:$N$5262,5,0)</f>
        <v>SABA.CH</v>
      </c>
      <c r="O550" s="135" t="str">
        <f>VLOOKUP(E550,[2]Sheet1!$E$2:$N$5262,6,0)</f>
        <v>Accepted</v>
      </c>
      <c r="P550" s="135" t="str">
        <f>VLOOKUP(E550,[2]Sheet1!$E$2:$N$5262,7,0)</f>
        <v>Online Transfer</v>
      </c>
      <c r="Q550" s="135" t="str">
        <f>VLOOKUP(E550,[2]Sheet1!$E$2:$N$5262,8,0)</f>
        <v>Renewal</v>
      </c>
      <c r="R550" s="135" t="s">
        <v>16</v>
      </c>
      <c r="S550" s="135" t="str">
        <f>VLOOKUP(E550,[2]Sheet1!$E$2:$N$5262,10,0)</f>
        <v>-</v>
      </c>
      <c r="T550" s="167">
        <f t="shared" si="19"/>
        <v>0</v>
      </c>
    </row>
    <row r="551" spans="1:20" s="135" customFormat="1" hidden="1">
      <c r="A551" s="72">
        <v>555</v>
      </c>
      <c r="B551" s="72" t="s">
        <v>39</v>
      </c>
      <c r="C551" s="85" t="s">
        <v>12255</v>
      </c>
      <c r="D551" s="85" t="s">
        <v>12256</v>
      </c>
      <c r="E551" s="85" t="s">
        <v>12257</v>
      </c>
      <c r="F551" s="85" t="s">
        <v>12258</v>
      </c>
      <c r="G551" s="87">
        <v>13000</v>
      </c>
      <c r="H551" s="85" t="s">
        <v>66</v>
      </c>
      <c r="I551" s="85" t="s">
        <v>99</v>
      </c>
      <c r="J551" s="135" t="s">
        <v>41</v>
      </c>
      <c r="K551" s="135">
        <v>13000</v>
      </c>
      <c r="L551" s="135">
        <f>VLOOKUP(E551,[2]Sheet1!$E$2:$N$5262,3,0)</f>
        <v>13000</v>
      </c>
      <c r="M551" s="168">
        <f>VLOOKUP(E551,[2]Sheet1!$E$2:$N$5262,4,0)</f>
        <v>46032</v>
      </c>
      <c r="N551" s="135" t="str">
        <f>VLOOKUP(E551,[2]Sheet1!$E$2:$N$5262,5,0)</f>
        <v>SABA.CH</v>
      </c>
      <c r="O551" s="135" t="str">
        <f>VLOOKUP(E551,[2]Sheet1!$E$2:$N$5262,6,0)</f>
        <v>Accepted</v>
      </c>
      <c r="P551" s="135" t="str">
        <f>VLOOKUP(E551,[2]Sheet1!$E$2:$N$5262,7,0)</f>
        <v>Online Transfer</v>
      </c>
      <c r="Q551" s="135" t="str">
        <f>VLOOKUP(E551,[2]Sheet1!$E$2:$N$5262,8,0)</f>
        <v>Renewal</v>
      </c>
      <c r="R551" s="135" t="s">
        <v>16</v>
      </c>
      <c r="S551" s="135" t="str">
        <f>VLOOKUP(E551,[2]Sheet1!$E$2:$N$5262,10,0)</f>
        <v>-</v>
      </c>
      <c r="T551" s="167">
        <f t="shared" si="19"/>
        <v>0</v>
      </c>
    </row>
    <row r="552" spans="1:20" s="135" customFormat="1" hidden="1">
      <c r="A552" s="73">
        <v>556</v>
      </c>
      <c r="B552" s="72" t="s">
        <v>39</v>
      </c>
      <c r="C552" s="85" t="s">
        <v>12259</v>
      </c>
      <c r="D552" s="87">
        <v>23431543867</v>
      </c>
      <c r="E552" s="87">
        <v>2002588</v>
      </c>
      <c r="F552" s="85" t="s">
        <v>12260</v>
      </c>
      <c r="G552" s="87">
        <v>12500</v>
      </c>
      <c r="H552" s="85" t="s">
        <v>66</v>
      </c>
      <c r="I552" s="85" t="s">
        <v>99</v>
      </c>
      <c r="J552" s="135" t="s">
        <v>41</v>
      </c>
      <c r="K552" s="135">
        <v>12500</v>
      </c>
      <c r="L552" s="135">
        <f>VLOOKUP(E552,[2]Sheet1!$E$2:$N$5262,3,0)</f>
        <v>12500</v>
      </c>
      <c r="M552" s="168">
        <f>VLOOKUP(E552,[2]Sheet1!$E$2:$N$5262,4,0)</f>
        <v>46039</v>
      </c>
      <c r="N552" s="135" t="str">
        <f>VLOOKUP(E552,[2]Sheet1!$E$2:$N$5262,5,0)</f>
        <v>SABA.CH</v>
      </c>
      <c r="O552" s="135" t="str">
        <f>VLOOKUP(E552,[2]Sheet1!$E$2:$N$5262,6,0)</f>
        <v>Accepted</v>
      </c>
      <c r="P552" s="135" t="str">
        <f>VLOOKUP(E552,[2]Sheet1!$E$2:$N$5262,7,0)</f>
        <v>Online Transfer</v>
      </c>
      <c r="Q552" s="135" t="str">
        <f>VLOOKUP(E552,[2]Sheet1!$E$2:$N$5262,8,0)</f>
        <v>Renewal</v>
      </c>
      <c r="R552" s="135" t="s">
        <v>16</v>
      </c>
      <c r="S552" s="135" t="str">
        <f>VLOOKUP(E552,[2]Sheet1!$E$2:$N$5262,10,0)</f>
        <v>-</v>
      </c>
      <c r="T552" s="167">
        <f t="shared" si="19"/>
        <v>0</v>
      </c>
    </row>
    <row r="553" spans="1:20" s="135" customFormat="1" hidden="1">
      <c r="A553" s="72">
        <v>557</v>
      </c>
      <c r="B553" s="72" t="s">
        <v>39</v>
      </c>
      <c r="C553" s="85" t="s">
        <v>12261</v>
      </c>
      <c r="D553" s="87">
        <v>13021569</v>
      </c>
      <c r="E553" s="87">
        <v>10021566</v>
      </c>
      <c r="F553" s="85" t="s">
        <v>12262</v>
      </c>
      <c r="G553" s="87">
        <v>13000</v>
      </c>
      <c r="H553" s="85" t="s">
        <v>66</v>
      </c>
      <c r="I553" s="85" t="s">
        <v>99</v>
      </c>
      <c r="J553" s="135" t="s">
        <v>41</v>
      </c>
      <c r="K553" s="135">
        <v>13000</v>
      </c>
      <c r="L553" s="135">
        <f>VLOOKUP(E553,[2]Sheet1!$E$2:$N$5262,3,0)</f>
        <v>13000</v>
      </c>
      <c r="M553" s="168">
        <f>VLOOKUP(E553,[2]Sheet1!$E$2:$N$5262,4,0)</f>
        <v>46038</v>
      </c>
      <c r="N553" s="135" t="str">
        <f>VLOOKUP(E553,[2]Sheet1!$E$2:$N$5262,5,0)</f>
        <v>SABA.CH</v>
      </c>
      <c r="O553" s="135" t="str">
        <f>VLOOKUP(E553,[2]Sheet1!$E$2:$N$5262,6,0)</f>
        <v>Accepted</v>
      </c>
      <c r="P553" s="135" t="str">
        <f>VLOOKUP(E553,[2]Sheet1!$E$2:$N$5262,7,0)</f>
        <v>Online Transfer</v>
      </c>
      <c r="Q553" s="135" t="str">
        <f>VLOOKUP(E553,[2]Sheet1!$E$2:$N$5262,8,0)</f>
        <v>Renewal</v>
      </c>
      <c r="R553" s="135" t="s">
        <v>16</v>
      </c>
      <c r="S553" s="135" t="str">
        <f>VLOOKUP(E553,[2]Sheet1!$E$2:$N$5262,10,0)</f>
        <v>-</v>
      </c>
      <c r="T553" s="167">
        <f t="shared" si="19"/>
        <v>0</v>
      </c>
    </row>
    <row r="554" spans="1:20" s="135" customFormat="1" hidden="1">
      <c r="A554" s="73">
        <v>558</v>
      </c>
      <c r="B554" s="72" t="s">
        <v>39</v>
      </c>
      <c r="C554" s="85" t="s">
        <v>12263</v>
      </c>
      <c r="D554" s="85" t="s">
        <v>12264</v>
      </c>
      <c r="E554" s="85" t="s">
        <v>12265</v>
      </c>
      <c r="F554" s="85" t="s">
        <v>12266</v>
      </c>
      <c r="G554" s="87">
        <v>11000</v>
      </c>
      <c r="H554" s="85" t="s">
        <v>66</v>
      </c>
      <c r="I554" s="85" t="s">
        <v>99</v>
      </c>
      <c r="J554" s="135" t="s">
        <v>41</v>
      </c>
      <c r="K554" s="135">
        <v>11000</v>
      </c>
      <c r="L554" s="135">
        <f>VLOOKUP(E554,[2]Sheet1!$E$2:$N$5262,3,0)</f>
        <v>11000</v>
      </c>
      <c r="M554" s="168">
        <f>VLOOKUP(E554,[2]Sheet1!$E$2:$N$5262,4,0)</f>
        <v>46039</v>
      </c>
      <c r="N554" s="135" t="str">
        <f>VLOOKUP(E554,[2]Sheet1!$E$2:$N$5262,5,0)</f>
        <v>SABA.CH</v>
      </c>
      <c r="O554" s="135" t="str">
        <f>VLOOKUP(E554,[2]Sheet1!$E$2:$N$5262,6,0)</f>
        <v>Accepted</v>
      </c>
      <c r="P554" s="135" t="str">
        <f>VLOOKUP(E554,[2]Sheet1!$E$2:$N$5262,7,0)</f>
        <v>Online Transfer</v>
      </c>
      <c r="Q554" s="135" t="str">
        <f>VLOOKUP(E554,[2]Sheet1!$E$2:$N$5262,8,0)</f>
        <v>Renewal</v>
      </c>
      <c r="R554" s="135" t="s">
        <v>16</v>
      </c>
      <c r="S554" s="135" t="str">
        <f>VLOOKUP(E554,[2]Sheet1!$E$2:$N$5262,10,0)</f>
        <v>-</v>
      </c>
      <c r="T554" s="167">
        <f t="shared" si="19"/>
        <v>0</v>
      </c>
    </row>
    <row r="555" spans="1:20" s="135" customFormat="1" hidden="1">
      <c r="A555" s="72">
        <v>559</v>
      </c>
      <c r="B555" s="72" t="s">
        <v>39</v>
      </c>
      <c r="C555" s="85" t="s">
        <v>12267</v>
      </c>
      <c r="D555" s="85" t="s">
        <v>12268</v>
      </c>
      <c r="E555" s="85" t="s">
        <v>12269</v>
      </c>
      <c r="F555" s="85" t="s">
        <v>12270</v>
      </c>
      <c r="G555" s="87">
        <v>14000</v>
      </c>
      <c r="H555" s="85" t="s">
        <v>66</v>
      </c>
      <c r="I555" s="85" t="s">
        <v>99</v>
      </c>
      <c r="J555" s="135" t="s">
        <v>41</v>
      </c>
      <c r="K555" s="135">
        <v>14000</v>
      </c>
      <c r="L555" s="135">
        <f>VLOOKUP(E555,[2]Sheet1!$E$2:$N$5262,3,0)</f>
        <v>14000</v>
      </c>
      <c r="M555" s="168">
        <f>VLOOKUP(E555,[2]Sheet1!$E$2:$N$5262,4,0)</f>
        <v>46038</v>
      </c>
      <c r="N555" s="135" t="str">
        <f>VLOOKUP(E555,[2]Sheet1!$E$2:$N$5262,5,0)</f>
        <v>SABA.CH</v>
      </c>
      <c r="O555" s="135" t="str">
        <f>VLOOKUP(E555,[2]Sheet1!$E$2:$N$5262,6,0)</f>
        <v>Accepted</v>
      </c>
      <c r="P555" s="135" t="str">
        <f>VLOOKUP(E555,[2]Sheet1!$E$2:$N$5262,7,0)</f>
        <v>Online Transfer</v>
      </c>
      <c r="Q555" s="135" t="str">
        <f>VLOOKUP(E555,[2]Sheet1!$E$2:$N$5262,8,0)</f>
        <v>Renewal</v>
      </c>
      <c r="R555" s="135" t="s">
        <v>16</v>
      </c>
      <c r="S555" s="135" t="str">
        <f>VLOOKUP(E555,[2]Sheet1!$E$2:$N$5262,10,0)</f>
        <v>-</v>
      </c>
      <c r="T555" s="167">
        <f t="shared" si="19"/>
        <v>0</v>
      </c>
    </row>
    <row r="556" spans="1:20" s="135" customFormat="1" hidden="1">
      <c r="A556" s="73">
        <v>560</v>
      </c>
      <c r="B556" s="72" t="s">
        <v>39</v>
      </c>
      <c r="C556" s="85" t="s">
        <v>12271</v>
      </c>
      <c r="D556" s="87">
        <v>228265</v>
      </c>
      <c r="E556" s="87">
        <v>10128232</v>
      </c>
      <c r="F556" s="85" t="s">
        <v>12272</v>
      </c>
      <c r="G556" s="87">
        <v>13000</v>
      </c>
      <c r="H556" s="85" t="s">
        <v>66</v>
      </c>
      <c r="I556" s="85" t="s">
        <v>99</v>
      </c>
      <c r="J556" s="135" t="s">
        <v>41</v>
      </c>
      <c r="K556" s="135">
        <v>13000</v>
      </c>
      <c r="L556" s="135">
        <f>VLOOKUP(E556,[2]Sheet1!$E$2:$N$5262,3,0)</f>
        <v>13000</v>
      </c>
      <c r="M556" s="168">
        <f>VLOOKUP(E556,[2]Sheet1!$E$2:$N$5262,4,0)</f>
        <v>46038</v>
      </c>
      <c r="N556" s="135" t="str">
        <f>VLOOKUP(E556,[2]Sheet1!$E$2:$N$5262,5,0)</f>
        <v>SABA.CH</v>
      </c>
      <c r="O556" s="135" t="str">
        <f>VLOOKUP(E556,[2]Sheet1!$E$2:$N$5262,6,0)</f>
        <v>Accepted</v>
      </c>
      <c r="P556" s="135" t="str">
        <f>VLOOKUP(E556,[2]Sheet1!$E$2:$N$5262,7,0)</f>
        <v>Online Transfer</v>
      </c>
      <c r="Q556" s="135" t="str">
        <f>VLOOKUP(E556,[2]Sheet1!$E$2:$N$5262,8,0)</f>
        <v>Renewal</v>
      </c>
      <c r="R556" s="135" t="s">
        <v>16</v>
      </c>
      <c r="S556" s="135" t="str">
        <f>VLOOKUP(E556,[2]Sheet1!$E$2:$N$5262,10,0)</f>
        <v>-</v>
      </c>
      <c r="T556" s="167">
        <f t="shared" si="19"/>
        <v>0</v>
      </c>
    </row>
    <row r="557" spans="1:20" s="135" customFormat="1" hidden="1">
      <c r="A557" s="72">
        <v>561</v>
      </c>
      <c r="B557" s="72" t="s">
        <v>39</v>
      </c>
      <c r="C557" s="85" t="s">
        <v>12273</v>
      </c>
      <c r="D557" s="85" t="s">
        <v>12274</v>
      </c>
      <c r="E557" s="85" t="s">
        <v>12275</v>
      </c>
      <c r="F557" s="85" t="s">
        <v>12276</v>
      </c>
      <c r="G557" s="87">
        <v>14000</v>
      </c>
      <c r="H557" s="85" t="s">
        <v>66</v>
      </c>
      <c r="I557" s="85" t="s">
        <v>99</v>
      </c>
      <c r="J557" s="135" t="s">
        <v>41</v>
      </c>
      <c r="K557" s="135">
        <v>14000</v>
      </c>
      <c r="L557" s="135">
        <f>VLOOKUP(E557,[2]Sheet1!$E$2:$N$5262,3,0)</f>
        <v>14000</v>
      </c>
      <c r="M557" s="168">
        <f>VLOOKUP(E557,[2]Sheet1!$E$2:$N$5262,4,0)</f>
        <v>46038</v>
      </c>
      <c r="N557" s="135" t="str">
        <f>VLOOKUP(E557,[2]Sheet1!$E$2:$N$5262,5,0)</f>
        <v>SABA.CH</v>
      </c>
      <c r="O557" s="135" t="str">
        <f>VLOOKUP(E557,[2]Sheet1!$E$2:$N$5262,6,0)</f>
        <v>Accepted</v>
      </c>
      <c r="P557" s="135" t="str">
        <f>VLOOKUP(E557,[2]Sheet1!$E$2:$N$5262,7,0)</f>
        <v>Online Transfer</v>
      </c>
      <c r="Q557" s="135" t="str">
        <f>VLOOKUP(E557,[2]Sheet1!$E$2:$N$5262,8,0)</f>
        <v>Renewal</v>
      </c>
      <c r="R557" s="135" t="s">
        <v>16</v>
      </c>
      <c r="S557" s="135" t="str">
        <f>VLOOKUP(E557,[2]Sheet1!$E$2:$N$5262,10,0)</f>
        <v>-</v>
      </c>
      <c r="T557" s="167">
        <f t="shared" si="19"/>
        <v>0</v>
      </c>
    </row>
    <row r="558" spans="1:20" s="135" customFormat="1" hidden="1">
      <c r="A558" s="73">
        <v>562</v>
      </c>
      <c r="B558" s="72" t="s">
        <v>39</v>
      </c>
      <c r="C558" s="85" t="s">
        <v>12277</v>
      </c>
      <c r="D558" s="85" t="s">
        <v>12278</v>
      </c>
      <c r="E558" s="85" t="s">
        <v>12279</v>
      </c>
      <c r="F558" s="85" t="s">
        <v>12280</v>
      </c>
      <c r="G558" s="87">
        <v>13000</v>
      </c>
      <c r="H558" s="85" t="s">
        <v>66</v>
      </c>
      <c r="I558" s="85" t="s">
        <v>99</v>
      </c>
      <c r="J558" s="135" t="s">
        <v>41</v>
      </c>
      <c r="K558" s="135">
        <v>13000</v>
      </c>
      <c r="L558" s="135">
        <f>VLOOKUP(E558,[2]Sheet1!$E$2:$N$5262,3,0)</f>
        <v>13000</v>
      </c>
      <c r="M558" s="168">
        <f>VLOOKUP(E558,[2]Sheet1!$E$2:$N$5262,4,0)</f>
        <v>46037</v>
      </c>
      <c r="N558" s="135" t="str">
        <f>VLOOKUP(E558,[2]Sheet1!$E$2:$N$5262,5,0)</f>
        <v>SABA.CH</v>
      </c>
      <c r="O558" s="135" t="str">
        <f>VLOOKUP(E558,[2]Sheet1!$E$2:$N$5262,6,0)</f>
        <v>Accepted</v>
      </c>
      <c r="P558" s="135" t="str">
        <f>VLOOKUP(E558,[2]Sheet1!$E$2:$N$5262,7,0)</f>
        <v>Online Transfer</v>
      </c>
      <c r="Q558" s="135" t="str">
        <f>VLOOKUP(E558,[2]Sheet1!$E$2:$N$5262,8,0)</f>
        <v>Renewal</v>
      </c>
      <c r="R558" s="135" t="s">
        <v>16</v>
      </c>
      <c r="S558" s="135" t="str">
        <f>VLOOKUP(E558,[2]Sheet1!$E$2:$N$5262,10,0)</f>
        <v>-</v>
      </c>
      <c r="T558" s="167">
        <f t="shared" si="19"/>
        <v>0</v>
      </c>
    </row>
    <row r="559" spans="1:20" s="135" customFormat="1" hidden="1">
      <c r="A559" s="72">
        <v>563</v>
      </c>
      <c r="B559" s="72" t="s">
        <v>39</v>
      </c>
      <c r="C559" s="85" t="s">
        <v>12281</v>
      </c>
      <c r="D559" s="85" t="s">
        <v>12282</v>
      </c>
      <c r="E559" s="87">
        <v>7059287</v>
      </c>
      <c r="F559" s="85" t="s">
        <v>12283</v>
      </c>
      <c r="G559" s="87">
        <v>13000</v>
      </c>
      <c r="H559" s="85" t="s">
        <v>66</v>
      </c>
      <c r="I559" s="85" t="s">
        <v>99</v>
      </c>
      <c r="J559" s="135" t="s">
        <v>41</v>
      </c>
      <c r="K559" s="135">
        <v>13000</v>
      </c>
      <c r="L559" s="135">
        <f>VLOOKUP(E559,[2]Sheet1!$E$2:$N$5262,3,0)</f>
        <v>13000</v>
      </c>
      <c r="M559" s="168">
        <f>VLOOKUP(E559,[2]Sheet1!$E$2:$N$5262,4,0)</f>
        <v>46037</v>
      </c>
      <c r="N559" s="135" t="str">
        <f>VLOOKUP(E559,[2]Sheet1!$E$2:$N$5262,5,0)</f>
        <v>SABA.CH</v>
      </c>
      <c r="O559" s="135" t="str">
        <f>VLOOKUP(E559,[2]Sheet1!$E$2:$N$5262,6,0)</f>
        <v>Accepted</v>
      </c>
      <c r="P559" s="135" t="str">
        <f>VLOOKUP(E559,[2]Sheet1!$E$2:$N$5262,7,0)</f>
        <v>Online Transfer</v>
      </c>
      <c r="Q559" s="135" t="str">
        <f>VLOOKUP(E559,[2]Sheet1!$E$2:$N$5262,8,0)</f>
        <v>Renewal</v>
      </c>
      <c r="R559" s="135" t="s">
        <v>16</v>
      </c>
      <c r="S559" s="135" t="str">
        <f>VLOOKUP(E559,[2]Sheet1!$E$2:$N$5262,10,0)</f>
        <v>-</v>
      </c>
      <c r="T559" s="167">
        <f t="shared" si="19"/>
        <v>0</v>
      </c>
    </row>
    <row r="560" spans="1:20" s="135" customFormat="1">
      <c r="A560" s="73">
        <v>564</v>
      </c>
      <c r="B560" s="72" t="s">
        <v>39</v>
      </c>
      <c r="C560" s="85" t="s">
        <v>12284</v>
      </c>
      <c r="D560" s="85" t="s">
        <v>12285</v>
      </c>
      <c r="E560" s="85" t="s">
        <v>12286</v>
      </c>
      <c r="F560" s="85" t="s">
        <v>12287</v>
      </c>
      <c r="G560" s="87">
        <v>16000</v>
      </c>
      <c r="H560" s="85" t="s">
        <v>66</v>
      </c>
      <c r="I560" s="85" t="s">
        <v>99</v>
      </c>
      <c r="J560" s="135" t="s">
        <v>41</v>
      </c>
      <c r="K560" s="135">
        <v>16000</v>
      </c>
      <c r="L560" s="135">
        <f>VLOOKUP(E560,[2]Sheet1!$E$2:$N$5262,3,0)</f>
        <v>16000</v>
      </c>
      <c r="M560" s="168">
        <f>VLOOKUP(E560,[2]Sheet1!$E$2:$N$5262,4,0)</f>
        <v>46036</v>
      </c>
      <c r="N560" s="135" t="str">
        <f>VLOOKUP(E560,[2]Sheet1!$E$2:$N$5262,5,0)</f>
        <v>SABA.CH</v>
      </c>
      <c r="O560" s="135" t="str">
        <f>VLOOKUP(E560,[2]Sheet1!$E$2:$N$5262,6,0)</f>
        <v>Accepted</v>
      </c>
      <c r="P560" s="135" t="str">
        <f>VLOOKUP(E560,[2]Sheet1!$E$2:$N$5262,7,0)</f>
        <v>Online Transfer</v>
      </c>
      <c r="Q560" s="135" t="str">
        <f>VLOOKUP(E560,[2]Sheet1!$E$2:$N$5262,8,0)</f>
        <v>Conversion</v>
      </c>
      <c r="R560" s="135" t="s">
        <v>16</v>
      </c>
      <c r="S560" s="135" t="str">
        <f>VLOOKUP(E560,[2]Sheet1!$E$2:$N$5262,10,0)</f>
        <v>-</v>
      </c>
      <c r="T560" s="167">
        <f t="shared" si="19"/>
        <v>0</v>
      </c>
    </row>
    <row r="561" spans="1:20" s="135" customFormat="1" hidden="1">
      <c r="A561" s="72">
        <v>565</v>
      </c>
      <c r="B561" s="72" t="s">
        <v>39</v>
      </c>
      <c r="C561" s="85" t="s">
        <v>12288</v>
      </c>
      <c r="D561" s="87">
        <v>293529</v>
      </c>
      <c r="E561" s="87">
        <v>1193591</v>
      </c>
      <c r="F561" s="85" t="s">
        <v>12289</v>
      </c>
      <c r="G561" s="87">
        <v>13000</v>
      </c>
      <c r="H561" s="85" t="s">
        <v>66</v>
      </c>
      <c r="I561" s="85" t="s">
        <v>99</v>
      </c>
      <c r="J561" s="135" t="s">
        <v>41</v>
      </c>
      <c r="K561" s="135">
        <v>13000</v>
      </c>
      <c r="L561" s="135">
        <f>VLOOKUP(E561,[2]Sheet1!$E$2:$N$5262,3,0)</f>
        <v>13000</v>
      </c>
      <c r="M561" s="168">
        <f>VLOOKUP(E561,[2]Sheet1!$E$2:$N$5262,4,0)</f>
        <v>46036</v>
      </c>
      <c r="N561" s="135" t="str">
        <f>VLOOKUP(E561,[2]Sheet1!$E$2:$N$5262,5,0)</f>
        <v>SABA.CH</v>
      </c>
      <c r="O561" s="135" t="str">
        <f>VLOOKUP(E561,[2]Sheet1!$E$2:$N$5262,6,0)</f>
        <v>Accepted</v>
      </c>
      <c r="P561" s="135" t="str">
        <f>VLOOKUP(E561,[2]Sheet1!$E$2:$N$5262,7,0)</f>
        <v>Online Transfer</v>
      </c>
      <c r="Q561" s="135" t="str">
        <f>VLOOKUP(E561,[2]Sheet1!$E$2:$N$5262,8,0)</f>
        <v>Renewal</v>
      </c>
      <c r="R561" s="135" t="s">
        <v>16</v>
      </c>
      <c r="S561" s="135" t="str">
        <f>VLOOKUP(E561,[2]Sheet1!$E$2:$N$5262,10,0)</f>
        <v>-</v>
      </c>
      <c r="T561" s="167">
        <f t="shared" si="19"/>
        <v>0</v>
      </c>
    </row>
    <row r="562" spans="1:20" s="135" customFormat="1" hidden="1">
      <c r="A562" s="73">
        <v>566</v>
      </c>
      <c r="B562" s="72" t="s">
        <v>39</v>
      </c>
      <c r="C562" s="85" t="s">
        <v>12290</v>
      </c>
      <c r="D562" s="87">
        <v>9107824</v>
      </c>
      <c r="E562" s="87">
        <v>3103147</v>
      </c>
      <c r="F562" s="85" t="s">
        <v>12291</v>
      </c>
      <c r="G562" s="87">
        <v>13000</v>
      </c>
      <c r="H562" s="85" t="s">
        <v>66</v>
      </c>
      <c r="I562" s="85" t="s">
        <v>99</v>
      </c>
      <c r="J562" s="135" t="s">
        <v>41</v>
      </c>
      <c r="K562" s="135">
        <v>13000</v>
      </c>
      <c r="L562" s="135">
        <f>VLOOKUP(E562,[2]Sheet1!$E$2:$N$5262,3,0)</f>
        <v>13000</v>
      </c>
      <c r="M562" s="168">
        <f>VLOOKUP(E562,[2]Sheet1!$E$2:$N$5262,4,0)</f>
        <v>46036</v>
      </c>
      <c r="N562" s="135" t="str">
        <f>VLOOKUP(E562,[2]Sheet1!$E$2:$N$5262,5,0)</f>
        <v>SABA.CH</v>
      </c>
      <c r="O562" s="135" t="str">
        <f>VLOOKUP(E562,[2]Sheet1!$E$2:$N$5262,6,0)</f>
        <v>Accepted</v>
      </c>
      <c r="P562" s="135" t="str">
        <f>VLOOKUP(E562,[2]Sheet1!$E$2:$N$5262,7,0)</f>
        <v>Online Transfer</v>
      </c>
      <c r="Q562" s="135" t="str">
        <f>VLOOKUP(E562,[2]Sheet1!$E$2:$N$5262,8,0)</f>
        <v>Renewal</v>
      </c>
      <c r="R562" s="135" t="s">
        <v>16</v>
      </c>
      <c r="S562" s="135" t="str">
        <f>VLOOKUP(E562,[2]Sheet1!$E$2:$N$5262,10,0)</f>
        <v>-</v>
      </c>
      <c r="T562" s="167">
        <f t="shared" si="19"/>
        <v>0</v>
      </c>
    </row>
    <row r="563" spans="1:20" s="135" customFormat="1" hidden="1">
      <c r="A563" s="72">
        <v>567</v>
      </c>
      <c r="B563" s="72" t="s">
        <v>39</v>
      </c>
      <c r="C563" s="85" t="s">
        <v>12292</v>
      </c>
      <c r="D563" s="87">
        <v>246068</v>
      </c>
      <c r="E563" s="87">
        <v>10146033</v>
      </c>
      <c r="F563" s="85" t="s">
        <v>12293</v>
      </c>
      <c r="G563" s="87">
        <v>13000</v>
      </c>
      <c r="H563" s="85" t="s">
        <v>66</v>
      </c>
      <c r="I563" s="85" t="s">
        <v>99</v>
      </c>
      <c r="J563" s="135" t="s">
        <v>41</v>
      </c>
      <c r="K563" s="135">
        <v>13000</v>
      </c>
      <c r="L563" s="135">
        <f>VLOOKUP(E563,[2]Sheet1!$E$2:$N$5262,3,0)</f>
        <v>13000</v>
      </c>
      <c r="M563" s="168">
        <f>VLOOKUP(E563,[2]Sheet1!$E$2:$N$5262,4,0)</f>
        <v>46036</v>
      </c>
      <c r="N563" s="135" t="str">
        <f>VLOOKUP(E563,[2]Sheet1!$E$2:$N$5262,5,0)</f>
        <v>SABA.CH</v>
      </c>
      <c r="O563" s="135" t="str">
        <f>VLOOKUP(E563,[2]Sheet1!$E$2:$N$5262,6,0)</f>
        <v>Accepted</v>
      </c>
      <c r="P563" s="135" t="str">
        <f>VLOOKUP(E563,[2]Sheet1!$E$2:$N$5262,7,0)</f>
        <v>Online Transfer</v>
      </c>
      <c r="Q563" s="135" t="str">
        <f>VLOOKUP(E563,[2]Sheet1!$E$2:$N$5262,8,0)</f>
        <v>Renewal</v>
      </c>
      <c r="R563" s="135" t="s">
        <v>16</v>
      </c>
      <c r="S563" s="135" t="str">
        <f>VLOOKUP(E563,[2]Sheet1!$E$2:$N$5262,10,0)</f>
        <v>-</v>
      </c>
      <c r="T563" s="167">
        <f t="shared" si="19"/>
        <v>0</v>
      </c>
    </row>
    <row r="564" spans="1:20" s="135" customFormat="1" hidden="1">
      <c r="A564" s="73">
        <v>568</v>
      </c>
      <c r="B564" s="72" t="s">
        <v>39</v>
      </c>
      <c r="C564" s="85" t="s">
        <v>12294</v>
      </c>
      <c r="D564" s="87">
        <v>1132733</v>
      </c>
      <c r="E564" s="87">
        <v>232748</v>
      </c>
      <c r="F564" s="85" t="s">
        <v>12295</v>
      </c>
      <c r="G564" s="87">
        <v>10000</v>
      </c>
      <c r="H564" s="85" t="s">
        <v>66</v>
      </c>
      <c r="I564" s="85" t="s">
        <v>99</v>
      </c>
      <c r="J564" s="135" t="s">
        <v>41</v>
      </c>
      <c r="K564" s="135">
        <v>10000</v>
      </c>
      <c r="L564" s="135">
        <f>VLOOKUP(E564,[2]Sheet1!$E$2:$N$5262,3,0)</f>
        <v>10000</v>
      </c>
      <c r="M564" s="168">
        <f>VLOOKUP(E564,[2]Sheet1!$E$2:$N$5262,4,0)</f>
        <v>46036</v>
      </c>
      <c r="N564" s="135" t="str">
        <f>VLOOKUP(E564,[2]Sheet1!$E$2:$N$5262,5,0)</f>
        <v>SABA.CH</v>
      </c>
      <c r="O564" s="135" t="str">
        <f>VLOOKUP(E564,[2]Sheet1!$E$2:$N$5262,6,0)</f>
        <v>Accepted</v>
      </c>
      <c r="P564" s="135" t="str">
        <f>VLOOKUP(E564,[2]Sheet1!$E$2:$N$5262,7,0)</f>
        <v>Online Transfer</v>
      </c>
      <c r="Q564" s="135" t="str">
        <f>VLOOKUP(E564,[2]Sheet1!$E$2:$N$5262,8,0)</f>
        <v>Renewal</v>
      </c>
      <c r="R564" s="135" t="s">
        <v>16</v>
      </c>
      <c r="S564" s="135" t="str">
        <f>VLOOKUP(E564,[2]Sheet1!$E$2:$N$5262,10,0)</f>
        <v>-</v>
      </c>
      <c r="T564" s="167">
        <f t="shared" si="19"/>
        <v>0</v>
      </c>
    </row>
    <row r="565" spans="1:20" s="135" customFormat="1" hidden="1">
      <c r="A565" s="72">
        <v>569</v>
      </c>
      <c r="B565" s="72" t="s">
        <v>39</v>
      </c>
      <c r="C565" s="85" t="s">
        <v>12296</v>
      </c>
      <c r="D565" s="85" t="s">
        <v>12297</v>
      </c>
      <c r="E565" s="85" t="s">
        <v>12298</v>
      </c>
      <c r="F565" s="85" t="s">
        <v>12299</v>
      </c>
      <c r="G565" s="87">
        <v>10000</v>
      </c>
      <c r="H565" s="85" t="s">
        <v>66</v>
      </c>
      <c r="I565" s="85" t="s">
        <v>99</v>
      </c>
      <c r="J565" s="135" t="s">
        <v>41</v>
      </c>
      <c r="K565" s="135">
        <v>10000</v>
      </c>
      <c r="L565" s="135">
        <f>VLOOKUP(E565,[2]Sheet1!$E$2:$N$5262,3,0)</f>
        <v>10000</v>
      </c>
      <c r="M565" s="168">
        <f>VLOOKUP(E565,[2]Sheet1!$E$2:$N$5262,4,0)</f>
        <v>46035</v>
      </c>
      <c r="N565" s="135" t="str">
        <f>VLOOKUP(E565,[2]Sheet1!$E$2:$N$5262,5,0)</f>
        <v>SABA.CH</v>
      </c>
      <c r="O565" s="135" t="str">
        <f>VLOOKUP(E565,[2]Sheet1!$E$2:$N$5262,6,0)</f>
        <v>Accepted</v>
      </c>
      <c r="P565" s="135" t="str">
        <f>VLOOKUP(E565,[2]Sheet1!$E$2:$N$5262,7,0)</f>
        <v>Online Transfer</v>
      </c>
      <c r="Q565" s="135" t="str">
        <f>VLOOKUP(E565,[2]Sheet1!$E$2:$N$5262,8,0)</f>
        <v>Renewal</v>
      </c>
      <c r="R565" s="135" t="s">
        <v>16</v>
      </c>
      <c r="S565" s="135" t="str">
        <f>VLOOKUP(E565,[2]Sheet1!$E$2:$N$5262,10,0)</f>
        <v>-</v>
      </c>
      <c r="T565" s="167">
        <f t="shared" si="19"/>
        <v>0</v>
      </c>
    </row>
    <row r="566" spans="1:20" s="135" customFormat="1">
      <c r="A566" s="73">
        <v>570</v>
      </c>
      <c r="B566" s="72" t="s">
        <v>39</v>
      </c>
      <c r="C566" s="85" t="s">
        <v>12300</v>
      </c>
      <c r="D566" s="85" t="s">
        <v>12301</v>
      </c>
      <c r="E566" s="85" t="s">
        <v>12302</v>
      </c>
      <c r="F566" s="85" t="s">
        <v>11885</v>
      </c>
      <c r="G566" s="87">
        <v>14000</v>
      </c>
      <c r="H566" s="85" t="s">
        <v>66</v>
      </c>
      <c r="I566" s="85" t="s">
        <v>99</v>
      </c>
      <c r="J566" s="135" t="s">
        <v>41</v>
      </c>
      <c r="K566" s="135">
        <v>14000</v>
      </c>
      <c r="L566" s="135">
        <f>VLOOKUP(E566,[2]Sheet1!$E$2:$N$5262,3,0)</f>
        <v>14000</v>
      </c>
      <c r="M566" s="168">
        <f>VLOOKUP(E566,[2]Sheet1!$E$2:$N$5262,4,0)</f>
        <v>46035</v>
      </c>
      <c r="N566" s="135" t="str">
        <f>VLOOKUP(E566,[2]Sheet1!$E$2:$N$5262,5,0)</f>
        <v>SABA.CH</v>
      </c>
      <c r="O566" s="135" t="str">
        <f>VLOOKUP(E566,[2]Sheet1!$E$2:$N$5262,6,0)</f>
        <v>Accepted</v>
      </c>
      <c r="P566" s="135" t="str">
        <f>VLOOKUP(E566,[2]Sheet1!$E$2:$N$5262,7,0)</f>
        <v>Online Transfer</v>
      </c>
      <c r="Q566" s="135" t="str">
        <f>VLOOKUP(E566,[2]Sheet1!$E$2:$N$5262,8,0)</f>
        <v>Conversion</v>
      </c>
      <c r="R566" s="135" t="s">
        <v>16</v>
      </c>
      <c r="S566" s="135" t="str">
        <f>VLOOKUP(E566,[2]Sheet1!$E$2:$N$5262,10,0)</f>
        <v>-</v>
      </c>
      <c r="T566" s="167">
        <f t="shared" si="19"/>
        <v>0</v>
      </c>
    </row>
    <row r="567" spans="1:20" s="135" customFormat="1">
      <c r="A567" s="72">
        <v>571</v>
      </c>
      <c r="B567" s="72" t="s">
        <v>39</v>
      </c>
      <c r="C567" s="85" t="s">
        <v>12303</v>
      </c>
      <c r="D567" s="85" t="s">
        <v>12304</v>
      </c>
      <c r="E567" s="85" t="s">
        <v>12305</v>
      </c>
      <c r="F567" s="85" t="s">
        <v>11905</v>
      </c>
      <c r="G567" s="87">
        <v>17000</v>
      </c>
      <c r="H567" s="85" t="s">
        <v>66</v>
      </c>
      <c r="I567" s="85" t="s">
        <v>99</v>
      </c>
      <c r="J567" s="135" t="s">
        <v>41</v>
      </c>
      <c r="K567" s="135">
        <v>17000</v>
      </c>
      <c r="L567" s="135">
        <f>VLOOKUP(E567,[2]Sheet1!$E$2:$N$5262,3,0)</f>
        <v>17000</v>
      </c>
      <c r="M567" s="168">
        <f>VLOOKUP(E567,[2]Sheet1!$E$2:$N$5262,4,0)</f>
        <v>46035</v>
      </c>
      <c r="N567" s="135" t="str">
        <f>VLOOKUP(E567,[2]Sheet1!$E$2:$N$5262,5,0)</f>
        <v>SABA.CH</v>
      </c>
      <c r="O567" s="135" t="str">
        <f>VLOOKUP(E567,[2]Sheet1!$E$2:$N$5262,6,0)</f>
        <v>Accepted</v>
      </c>
      <c r="P567" s="135" t="str">
        <f>VLOOKUP(E567,[2]Sheet1!$E$2:$N$5262,7,0)</f>
        <v>Online Transfer</v>
      </c>
      <c r="Q567" s="135" t="str">
        <f>VLOOKUP(E567,[2]Sheet1!$E$2:$N$5262,8,0)</f>
        <v>Conversion</v>
      </c>
      <c r="R567" s="135" t="s">
        <v>16</v>
      </c>
      <c r="S567" s="135" t="str">
        <f>VLOOKUP(E567,[2]Sheet1!$E$2:$N$5262,10,0)</f>
        <v>-</v>
      </c>
      <c r="T567" s="167">
        <f t="shared" si="19"/>
        <v>0</v>
      </c>
    </row>
    <row r="568" spans="1:20" s="135" customFormat="1" hidden="1">
      <c r="A568" s="73">
        <v>572</v>
      </c>
      <c r="B568" s="72" t="s">
        <v>39</v>
      </c>
      <c r="C568" s="85" t="s">
        <v>12306</v>
      </c>
      <c r="D568" s="85" t="s">
        <v>12307</v>
      </c>
      <c r="E568" s="85" t="s">
        <v>12308</v>
      </c>
      <c r="F568" s="85" t="s">
        <v>12309</v>
      </c>
      <c r="G568" s="87">
        <v>10500</v>
      </c>
      <c r="H568" s="85" t="s">
        <v>66</v>
      </c>
      <c r="I568" s="85" t="s">
        <v>99</v>
      </c>
      <c r="J568" s="135" t="s">
        <v>41</v>
      </c>
      <c r="K568" s="135">
        <v>10500</v>
      </c>
      <c r="L568" s="135">
        <f>VLOOKUP(E568,[2]Sheet1!$E$2:$N$5262,3,0)</f>
        <v>10500</v>
      </c>
      <c r="M568" s="168">
        <f>VLOOKUP(E568,[2]Sheet1!$E$2:$N$5262,4,0)</f>
        <v>46035</v>
      </c>
      <c r="N568" s="135" t="str">
        <f>VLOOKUP(E568,[2]Sheet1!$E$2:$N$5262,5,0)</f>
        <v>SABA.CH</v>
      </c>
      <c r="O568" s="135" t="str">
        <f>VLOOKUP(E568,[2]Sheet1!$E$2:$N$5262,6,0)</f>
        <v>Accepted</v>
      </c>
      <c r="P568" s="135" t="str">
        <f>VLOOKUP(E568,[2]Sheet1!$E$2:$N$5262,7,0)</f>
        <v>Online Transfer</v>
      </c>
      <c r="Q568" s="135" t="str">
        <f>VLOOKUP(E568,[2]Sheet1!$E$2:$N$5262,8,0)</f>
        <v>Renewal</v>
      </c>
      <c r="R568" s="135" t="s">
        <v>16</v>
      </c>
      <c r="S568" s="135" t="str">
        <f>VLOOKUP(E568,[2]Sheet1!$E$2:$N$5262,10,0)</f>
        <v>-</v>
      </c>
      <c r="T568" s="167">
        <f t="shared" si="19"/>
        <v>0</v>
      </c>
    </row>
    <row r="569" spans="1:20" s="135" customFormat="1" hidden="1">
      <c r="A569" s="72">
        <v>573</v>
      </c>
      <c r="B569" s="72" t="s">
        <v>39</v>
      </c>
      <c r="C569" s="85" t="s">
        <v>12310</v>
      </c>
      <c r="D569" s="85" t="s">
        <v>12311</v>
      </c>
      <c r="E569" s="85" t="s">
        <v>12312</v>
      </c>
      <c r="F569" s="85" t="s">
        <v>12313</v>
      </c>
      <c r="G569" s="87">
        <v>15000</v>
      </c>
      <c r="H569" s="85" t="s">
        <v>66</v>
      </c>
      <c r="I569" s="85" t="s">
        <v>99</v>
      </c>
      <c r="J569" s="135" t="s">
        <v>41</v>
      </c>
      <c r="K569" s="135">
        <v>15000</v>
      </c>
      <c r="L569" s="135">
        <f>VLOOKUP(E569,[2]Sheet1!$E$2:$N$5262,3,0)</f>
        <v>15000</v>
      </c>
      <c r="M569" s="168">
        <f>VLOOKUP(E569,[2]Sheet1!$E$2:$N$5262,4,0)</f>
        <v>46035</v>
      </c>
      <c r="N569" s="135" t="str">
        <f>VLOOKUP(E569,[2]Sheet1!$E$2:$N$5262,5,0)</f>
        <v>SABA.CH</v>
      </c>
      <c r="O569" s="135" t="str">
        <f>VLOOKUP(E569,[2]Sheet1!$E$2:$N$5262,6,0)</f>
        <v>Accepted</v>
      </c>
      <c r="P569" s="135" t="str">
        <f>VLOOKUP(E569,[2]Sheet1!$E$2:$N$5262,7,0)</f>
        <v>Online Transfer</v>
      </c>
      <c r="Q569" s="135" t="str">
        <f>VLOOKUP(E569,[2]Sheet1!$E$2:$N$5262,8,0)</f>
        <v>Renewal</v>
      </c>
      <c r="R569" s="135" t="s">
        <v>16</v>
      </c>
      <c r="S569" s="135" t="str">
        <f>VLOOKUP(E569,[2]Sheet1!$E$2:$N$5262,10,0)</f>
        <v>-</v>
      </c>
      <c r="T569" s="167">
        <f t="shared" si="19"/>
        <v>0</v>
      </c>
    </row>
    <row r="570" spans="1:20" s="135" customFormat="1" hidden="1">
      <c r="A570" s="73">
        <v>574</v>
      </c>
      <c r="B570" s="72" t="s">
        <v>39</v>
      </c>
      <c r="C570" s="85" t="s">
        <v>12314</v>
      </c>
      <c r="D570" s="87">
        <v>283984</v>
      </c>
      <c r="E570" s="87">
        <v>1183990</v>
      </c>
      <c r="F570" s="85" t="s">
        <v>12315</v>
      </c>
      <c r="G570" s="87">
        <v>13000</v>
      </c>
      <c r="H570" s="85" t="s">
        <v>66</v>
      </c>
      <c r="I570" s="85" t="s">
        <v>99</v>
      </c>
      <c r="J570" s="135" t="s">
        <v>41</v>
      </c>
      <c r="K570" s="135">
        <v>13000</v>
      </c>
      <c r="L570" s="135">
        <f>VLOOKUP(E570,[2]Sheet1!$E$2:$N$5262,3,0)</f>
        <v>13000</v>
      </c>
      <c r="M570" s="168">
        <f>VLOOKUP(E570,[2]Sheet1!$E$2:$N$5262,4,0)</f>
        <v>46035</v>
      </c>
      <c r="N570" s="135" t="str">
        <f>VLOOKUP(E570,[2]Sheet1!$E$2:$N$5262,5,0)</f>
        <v>SABA.CH</v>
      </c>
      <c r="O570" s="135" t="str">
        <f>VLOOKUP(E570,[2]Sheet1!$E$2:$N$5262,6,0)</f>
        <v>Accepted</v>
      </c>
      <c r="P570" s="135" t="str">
        <f>VLOOKUP(E570,[2]Sheet1!$E$2:$N$5262,7,0)</f>
        <v>Online Transfer</v>
      </c>
      <c r="Q570" s="135" t="str">
        <f>VLOOKUP(E570,[2]Sheet1!$E$2:$N$5262,8,0)</f>
        <v>Renewal</v>
      </c>
      <c r="R570" s="135" t="s">
        <v>16</v>
      </c>
      <c r="S570" s="135" t="str">
        <f>VLOOKUP(E570,[2]Sheet1!$E$2:$N$5262,10,0)</f>
        <v>-</v>
      </c>
      <c r="T570" s="167">
        <f t="shared" si="19"/>
        <v>0</v>
      </c>
    </row>
    <row r="571" spans="1:20" s="135" customFormat="1" hidden="1">
      <c r="A571" s="72">
        <v>575</v>
      </c>
      <c r="B571" s="72" t="s">
        <v>39</v>
      </c>
      <c r="C571" s="85" t="s">
        <v>12316</v>
      </c>
      <c r="D571" s="85" t="s">
        <v>12317</v>
      </c>
      <c r="E571" s="85" t="s">
        <v>12318</v>
      </c>
      <c r="F571" s="85" t="s">
        <v>12319</v>
      </c>
      <c r="G571" s="87">
        <v>13000</v>
      </c>
      <c r="H571" s="85" t="s">
        <v>66</v>
      </c>
      <c r="I571" s="85" t="s">
        <v>99</v>
      </c>
      <c r="J571" s="135" t="s">
        <v>41</v>
      </c>
      <c r="K571" s="135">
        <v>13000</v>
      </c>
      <c r="L571" s="135">
        <f>VLOOKUP(E571,[2]Sheet1!$E$2:$N$5262,3,0)</f>
        <v>13000</v>
      </c>
      <c r="M571" s="168">
        <f>VLOOKUP(E571,[2]Sheet1!$E$2:$N$5262,4,0)</f>
        <v>46034</v>
      </c>
      <c r="N571" s="135" t="str">
        <f>VLOOKUP(E571,[2]Sheet1!$E$2:$N$5262,5,0)</f>
        <v>SABA.CH</v>
      </c>
      <c r="O571" s="135" t="str">
        <f>VLOOKUP(E571,[2]Sheet1!$E$2:$N$5262,6,0)</f>
        <v>Accepted</v>
      </c>
      <c r="P571" s="135" t="str">
        <f>VLOOKUP(E571,[2]Sheet1!$E$2:$N$5262,7,0)</f>
        <v>Cash Deposit</v>
      </c>
      <c r="Q571" s="135" t="str">
        <f>VLOOKUP(E571,[2]Sheet1!$E$2:$N$5262,8,0)</f>
        <v>Renewal</v>
      </c>
      <c r="R571" s="135" t="s">
        <v>16</v>
      </c>
      <c r="S571" s="135" t="str">
        <f>VLOOKUP(E571,[2]Sheet1!$E$2:$N$5262,10,0)</f>
        <v>-</v>
      </c>
      <c r="T571" s="167">
        <f t="shared" si="19"/>
        <v>0</v>
      </c>
    </row>
    <row r="572" spans="1:20" s="135" customFormat="1" hidden="1">
      <c r="A572" s="73">
        <v>576</v>
      </c>
      <c r="B572" s="72" t="s">
        <v>39</v>
      </c>
      <c r="C572" s="85" t="s">
        <v>12320</v>
      </c>
      <c r="D572" s="85" t="s">
        <v>12321</v>
      </c>
      <c r="E572" s="87">
        <v>7054619</v>
      </c>
      <c r="F572" s="85" t="s">
        <v>619</v>
      </c>
      <c r="G572" s="87">
        <v>10000</v>
      </c>
      <c r="H572" s="85" t="s">
        <v>66</v>
      </c>
      <c r="I572" s="85" t="s">
        <v>99</v>
      </c>
      <c r="J572" s="135" t="s">
        <v>41</v>
      </c>
      <c r="K572" s="135">
        <v>10000</v>
      </c>
      <c r="L572" s="135">
        <f>VLOOKUP(E572,[2]Sheet1!$E$2:$N$5262,3,0)</f>
        <v>10000</v>
      </c>
      <c r="M572" s="168">
        <f>VLOOKUP(E572,[2]Sheet1!$E$2:$N$5262,4,0)</f>
        <v>46034</v>
      </c>
      <c r="N572" s="135" t="str">
        <f>VLOOKUP(E572,[2]Sheet1!$E$2:$N$5262,5,0)</f>
        <v>SABA.CH</v>
      </c>
      <c r="O572" s="135" t="str">
        <f>VLOOKUP(E572,[2]Sheet1!$E$2:$N$5262,6,0)</f>
        <v>Accepted</v>
      </c>
      <c r="P572" s="135" t="str">
        <f>VLOOKUP(E572,[2]Sheet1!$E$2:$N$5262,7,0)</f>
        <v>Online Transfer</v>
      </c>
      <c r="Q572" s="135" t="str">
        <f>VLOOKUP(E572,[2]Sheet1!$E$2:$N$5262,8,0)</f>
        <v>Renewal</v>
      </c>
      <c r="R572" s="135" t="s">
        <v>16</v>
      </c>
      <c r="S572" s="135" t="str">
        <f>VLOOKUP(E572,[2]Sheet1!$E$2:$N$5262,10,0)</f>
        <v>-</v>
      </c>
      <c r="T572" s="167">
        <f t="shared" si="19"/>
        <v>0</v>
      </c>
    </row>
    <row r="573" spans="1:20" s="135" customFormat="1" hidden="1">
      <c r="A573" s="72">
        <v>577</v>
      </c>
      <c r="B573" s="72" t="s">
        <v>39</v>
      </c>
      <c r="C573" s="85" t="s">
        <v>12322</v>
      </c>
      <c r="D573" s="85" t="s">
        <v>12323</v>
      </c>
      <c r="E573" s="85" t="s">
        <v>12324</v>
      </c>
      <c r="F573" s="85" t="s">
        <v>12325</v>
      </c>
      <c r="G573" s="87">
        <v>13000</v>
      </c>
      <c r="H573" s="85" t="s">
        <v>66</v>
      </c>
      <c r="I573" s="85" t="s">
        <v>99</v>
      </c>
      <c r="J573" s="135" t="s">
        <v>41</v>
      </c>
      <c r="K573" s="135">
        <v>13000</v>
      </c>
      <c r="L573" s="135">
        <f>VLOOKUP(E573,[2]Sheet1!$E$2:$N$5262,3,0)</f>
        <v>13000</v>
      </c>
      <c r="M573" s="168">
        <f>VLOOKUP(E573,[2]Sheet1!$E$2:$N$5262,4,0)</f>
        <v>46032</v>
      </c>
      <c r="N573" s="135" t="str">
        <f>VLOOKUP(E573,[2]Sheet1!$E$2:$N$5262,5,0)</f>
        <v>SABA.CH</v>
      </c>
      <c r="O573" s="135" t="str">
        <f>VLOOKUP(E573,[2]Sheet1!$E$2:$N$5262,6,0)</f>
        <v>Accepted</v>
      </c>
      <c r="P573" s="135" t="str">
        <f>VLOOKUP(E573,[2]Sheet1!$E$2:$N$5262,7,0)</f>
        <v>Online Transfer</v>
      </c>
      <c r="Q573" s="135" t="str">
        <f>VLOOKUP(E573,[2]Sheet1!$E$2:$N$5262,8,0)</f>
        <v>Renewal</v>
      </c>
      <c r="R573" s="135" t="s">
        <v>16</v>
      </c>
      <c r="S573" s="135" t="str">
        <f>VLOOKUP(E573,[2]Sheet1!$E$2:$N$5262,10,0)</f>
        <v>-</v>
      </c>
      <c r="T573" s="167">
        <f t="shared" si="19"/>
        <v>0</v>
      </c>
    </row>
    <row r="574" spans="1:20" s="135" customFormat="1" hidden="1">
      <c r="A574" s="73">
        <v>578</v>
      </c>
      <c r="B574" s="72" t="s">
        <v>39</v>
      </c>
      <c r="C574" s="85" t="s">
        <v>12326</v>
      </c>
      <c r="D574" s="87">
        <v>51005615</v>
      </c>
      <c r="E574" s="85" t="s">
        <v>12327</v>
      </c>
      <c r="F574" s="85" t="s">
        <v>12328</v>
      </c>
      <c r="G574" s="87">
        <v>13000</v>
      </c>
      <c r="H574" s="85" t="s">
        <v>66</v>
      </c>
      <c r="I574" s="85" t="s">
        <v>99</v>
      </c>
      <c r="J574" s="135" t="s">
        <v>41</v>
      </c>
      <c r="K574" s="135">
        <v>13000</v>
      </c>
      <c r="L574" s="135">
        <f>VLOOKUP(E574,[2]Sheet1!$E$2:$N$5262,3,0)</f>
        <v>13000</v>
      </c>
      <c r="M574" s="168">
        <f>VLOOKUP(E574,[2]Sheet1!$E$2:$N$5262,4,0)</f>
        <v>46034</v>
      </c>
      <c r="N574" s="135" t="str">
        <f>VLOOKUP(E574,[2]Sheet1!$E$2:$N$5262,5,0)</f>
        <v>SABA.CH</v>
      </c>
      <c r="O574" s="135" t="str">
        <f>VLOOKUP(E574,[2]Sheet1!$E$2:$N$5262,6,0)</f>
        <v>Accepted</v>
      </c>
      <c r="P574" s="135" t="str">
        <f>VLOOKUP(E574,[2]Sheet1!$E$2:$N$5262,7,0)</f>
        <v>Online Transfer</v>
      </c>
      <c r="Q574" s="135" t="str">
        <f>VLOOKUP(E574,[2]Sheet1!$E$2:$N$5262,8,0)</f>
        <v>Renewal</v>
      </c>
      <c r="R574" s="135" t="s">
        <v>16</v>
      </c>
      <c r="S574" s="135" t="str">
        <f>VLOOKUP(E574,[2]Sheet1!$E$2:$N$5262,10,0)</f>
        <v>-</v>
      </c>
      <c r="T574" s="167">
        <f t="shared" si="19"/>
        <v>0</v>
      </c>
    </row>
    <row r="575" spans="1:20" s="135" customFormat="1" hidden="1">
      <c r="A575" s="72">
        <v>579</v>
      </c>
      <c r="B575" s="72" t="s">
        <v>39</v>
      </c>
      <c r="C575" s="85" t="s">
        <v>12329</v>
      </c>
      <c r="D575" s="85" t="s">
        <v>12330</v>
      </c>
      <c r="E575" s="87">
        <v>7038243</v>
      </c>
      <c r="F575" s="85" t="s">
        <v>12331</v>
      </c>
      <c r="G575" s="87">
        <v>13000</v>
      </c>
      <c r="H575" s="85" t="s">
        <v>66</v>
      </c>
      <c r="I575" s="85" t="s">
        <v>99</v>
      </c>
      <c r="J575" s="135" t="s">
        <v>41</v>
      </c>
      <c r="K575" s="135">
        <v>13000</v>
      </c>
      <c r="L575" s="135">
        <f>VLOOKUP(E575,[2]Sheet1!$E$2:$N$5262,3,0)</f>
        <v>13000</v>
      </c>
      <c r="M575" s="168">
        <f>VLOOKUP(E575,[2]Sheet1!$E$2:$N$5262,4,0)</f>
        <v>46032</v>
      </c>
      <c r="N575" s="135" t="str">
        <f>VLOOKUP(E575,[2]Sheet1!$E$2:$N$5262,5,0)</f>
        <v>SABA.CH</v>
      </c>
      <c r="O575" s="135" t="str">
        <f>VLOOKUP(E575,[2]Sheet1!$E$2:$N$5262,6,0)</f>
        <v>Accepted</v>
      </c>
      <c r="P575" s="135" t="str">
        <f>VLOOKUP(E575,[2]Sheet1!$E$2:$N$5262,7,0)</f>
        <v>Online Transfer</v>
      </c>
      <c r="Q575" s="135" t="str">
        <f>VLOOKUP(E575,[2]Sheet1!$E$2:$N$5262,8,0)</f>
        <v>Renewal</v>
      </c>
      <c r="R575" s="135" t="s">
        <v>16</v>
      </c>
      <c r="S575" s="135" t="str">
        <f>VLOOKUP(E575,[2]Sheet1!$E$2:$N$5262,10,0)</f>
        <v>-</v>
      </c>
      <c r="T575" s="167">
        <f t="shared" si="19"/>
        <v>0</v>
      </c>
    </row>
    <row r="576" spans="1:20" s="135" customFormat="1" hidden="1">
      <c r="A576" s="73">
        <v>580</v>
      </c>
      <c r="B576" s="72" t="s">
        <v>39</v>
      </c>
      <c r="C576" s="85" t="s">
        <v>12332</v>
      </c>
      <c r="D576" s="87">
        <v>217920</v>
      </c>
      <c r="E576" s="87">
        <v>209495</v>
      </c>
      <c r="F576" s="85" t="s">
        <v>12333</v>
      </c>
      <c r="G576" s="87">
        <v>13000</v>
      </c>
      <c r="H576" s="85" t="s">
        <v>66</v>
      </c>
      <c r="I576" s="85" t="s">
        <v>99</v>
      </c>
      <c r="J576" s="135" t="s">
        <v>41</v>
      </c>
      <c r="K576" s="135">
        <v>13000</v>
      </c>
      <c r="L576" s="135">
        <f>VLOOKUP(E576,[2]Sheet1!$E$2:$N$5262,3,0)</f>
        <v>13000</v>
      </c>
      <c r="M576" s="168">
        <f>VLOOKUP(E576,[2]Sheet1!$E$2:$N$5262,4,0)</f>
        <v>46032</v>
      </c>
      <c r="N576" s="135" t="str">
        <f>VLOOKUP(E576,[2]Sheet1!$E$2:$N$5262,5,0)</f>
        <v>SABA.CH</v>
      </c>
      <c r="O576" s="135" t="str">
        <f>VLOOKUP(E576,[2]Sheet1!$E$2:$N$5262,6,0)</f>
        <v>Accepted</v>
      </c>
      <c r="P576" s="135" t="str">
        <f>VLOOKUP(E576,[2]Sheet1!$E$2:$N$5262,7,0)</f>
        <v>Online Transfer</v>
      </c>
      <c r="Q576" s="135" t="str">
        <f>VLOOKUP(E576,[2]Sheet1!$E$2:$N$5262,8,0)</f>
        <v>Renewal</v>
      </c>
      <c r="R576" s="135" t="s">
        <v>16</v>
      </c>
      <c r="S576" s="135" t="str">
        <f>VLOOKUP(E576,[2]Sheet1!$E$2:$N$5262,10,0)</f>
        <v>-</v>
      </c>
      <c r="T576" s="167">
        <f t="shared" si="19"/>
        <v>0</v>
      </c>
    </row>
    <row r="577" spans="1:20" s="135" customFormat="1" hidden="1">
      <c r="A577" s="72">
        <v>581</v>
      </c>
      <c r="B577" s="72" t="s">
        <v>39</v>
      </c>
      <c r="C577" s="85" t="s">
        <v>12334</v>
      </c>
      <c r="D577" s="85" t="s">
        <v>12335</v>
      </c>
      <c r="E577" s="87">
        <v>9520994</v>
      </c>
      <c r="F577" s="85" t="s">
        <v>12336</v>
      </c>
      <c r="G577" s="87">
        <v>13000</v>
      </c>
      <c r="H577" s="85" t="s">
        <v>66</v>
      </c>
      <c r="I577" s="85" t="s">
        <v>99</v>
      </c>
      <c r="J577" s="135" t="s">
        <v>41</v>
      </c>
      <c r="K577" s="135">
        <v>13000</v>
      </c>
      <c r="L577" s="135">
        <f>VLOOKUP(E577,[2]Sheet1!$E$2:$N$5262,3,0)</f>
        <v>13000</v>
      </c>
      <c r="M577" s="168">
        <f>VLOOKUP(E577,[2]Sheet1!$E$2:$N$5262,4,0)</f>
        <v>46032</v>
      </c>
      <c r="N577" s="135" t="str">
        <f>VLOOKUP(E577,[2]Sheet1!$E$2:$N$5262,5,0)</f>
        <v>SABA.CH</v>
      </c>
      <c r="O577" s="135" t="str">
        <f>VLOOKUP(E577,[2]Sheet1!$E$2:$N$5262,6,0)</f>
        <v>Accepted</v>
      </c>
      <c r="P577" s="135" t="str">
        <f>VLOOKUP(E577,[2]Sheet1!$E$2:$N$5262,7,0)</f>
        <v>Online Transfer</v>
      </c>
      <c r="Q577" s="135" t="str">
        <f>VLOOKUP(E577,[2]Sheet1!$E$2:$N$5262,8,0)</f>
        <v>Renewal</v>
      </c>
      <c r="R577" s="135" t="s">
        <v>16</v>
      </c>
      <c r="S577" s="135" t="str">
        <f>VLOOKUP(E577,[2]Sheet1!$E$2:$N$5262,10,0)</f>
        <v>-</v>
      </c>
      <c r="T577" s="167">
        <f t="shared" si="19"/>
        <v>0</v>
      </c>
    </row>
    <row r="578" spans="1:20" s="135" customFormat="1" hidden="1">
      <c r="A578" s="73">
        <v>582</v>
      </c>
      <c r="B578" s="72" t="s">
        <v>39</v>
      </c>
      <c r="C578" s="85" t="s">
        <v>12337</v>
      </c>
      <c r="D578" s="85" t="s">
        <v>12338</v>
      </c>
      <c r="E578" s="85" t="s">
        <v>12339</v>
      </c>
      <c r="F578" s="85" t="s">
        <v>12340</v>
      </c>
      <c r="G578" s="87">
        <v>12000</v>
      </c>
      <c r="H578" s="85" t="s">
        <v>66</v>
      </c>
      <c r="I578" s="85" t="s">
        <v>99</v>
      </c>
      <c r="J578" s="135" t="s">
        <v>41</v>
      </c>
      <c r="K578" s="135">
        <v>12000</v>
      </c>
      <c r="L578" s="135">
        <f>VLOOKUP(E578,[2]Sheet1!$E$2:$N$5262,3,0)</f>
        <v>12000</v>
      </c>
      <c r="M578" s="168">
        <f>VLOOKUP(E578,[2]Sheet1!$E$2:$N$5262,4,0)</f>
        <v>46031</v>
      </c>
      <c r="N578" s="135" t="str">
        <f>VLOOKUP(E578,[2]Sheet1!$E$2:$N$5262,5,0)</f>
        <v>SABA.CH</v>
      </c>
      <c r="O578" s="135" t="str">
        <f>VLOOKUP(E578,[2]Sheet1!$E$2:$N$5262,6,0)</f>
        <v>Accepted</v>
      </c>
      <c r="P578" s="135" t="str">
        <f>VLOOKUP(E578,[2]Sheet1!$E$2:$N$5262,7,0)</f>
        <v>Online Transfer</v>
      </c>
      <c r="Q578" s="135" t="str">
        <f>VLOOKUP(E578,[2]Sheet1!$E$2:$N$5262,8,0)</f>
        <v>Renewal</v>
      </c>
      <c r="R578" s="135" t="s">
        <v>16</v>
      </c>
      <c r="S578" s="135" t="str">
        <f>VLOOKUP(E578,[2]Sheet1!$E$2:$N$5262,10,0)</f>
        <v>-</v>
      </c>
      <c r="T578" s="167">
        <f t="shared" si="19"/>
        <v>0</v>
      </c>
    </row>
    <row r="579" spans="1:20" s="135" customFormat="1" hidden="1">
      <c r="A579" s="72">
        <v>583</v>
      </c>
      <c r="B579" s="72" t="s">
        <v>39</v>
      </c>
      <c r="C579" s="85" t="s">
        <v>12341</v>
      </c>
      <c r="D579" s="85" t="s">
        <v>12342</v>
      </c>
      <c r="E579" s="87">
        <v>1101575</v>
      </c>
      <c r="F579" s="85" t="s">
        <v>12343</v>
      </c>
      <c r="G579" s="87">
        <v>13000</v>
      </c>
      <c r="H579" s="85" t="s">
        <v>66</v>
      </c>
      <c r="I579" s="85" t="s">
        <v>99</v>
      </c>
      <c r="J579" s="135" t="s">
        <v>41</v>
      </c>
      <c r="K579" s="135">
        <v>13000</v>
      </c>
      <c r="L579" s="135">
        <f>VLOOKUP(E579,[2]Sheet1!$E$2:$N$5262,3,0)</f>
        <v>13000</v>
      </c>
      <c r="M579" s="168">
        <f>VLOOKUP(E579,[2]Sheet1!$E$2:$N$5262,4,0)</f>
        <v>46032</v>
      </c>
      <c r="N579" s="135" t="str">
        <f>VLOOKUP(E579,[2]Sheet1!$E$2:$N$5262,5,0)</f>
        <v>SABA.CH</v>
      </c>
      <c r="O579" s="135" t="str">
        <f>VLOOKUP(E579,[2]Sheet1!$E$2:$N$5262,6,0)</f>
        <v>Accepted</v>
      </c>
      <c r="P579" s="135" t="str">
        <f>VLOOKUP(E579,[2]Sheet1!$E$2:$N$5262,7,0)</f>
        <v>Online Transfer</v>
      </c>
      <c r="Q579" s="135" t="str">
        <f>VLOOKUP(E579,[2]Sheet1!$E$2:$N$5262,8,0)</f>
        <v>Renewal</v>
      </c>
      <c r="R579" s="135" t="s">
        <v>16</v>
      </c>
      <c r="S579" s="135" t="str">
        <f>VLOOKUP(E579,[2]Sheet1!$E$2:$N$5262,10,0)</f>
        <v>-</v>
      </c>
      <c r="T579" s="167">
        <f t="shared" si="19"/>
        <v>0</v>
      </c>
    </row>
    <row r="580" spans="1:20" s="135" customFormat="1" hidden="1">
      <c r="A580" s="73">
        <v>584</v>
      </c>
      <c r="B580" s="72" t="s">
        <v>39</v>
      </c>
      <c r="C580" s="85" t="s">
        <v>12344</v>
      </c>
      <c r="D580" s="87">
        <v>120438</v>
      </c>
      <c r="E580" s="85" t="s">
        <v>12345</v>
      </c>
      <c r="F580" s="85" t="s">
        <v>12346</v>
      </c>
      <c r="G580" s="87">
        <v>13000</v>
      </c>
      <c r="H580" s="85" t="s">
        <v>66</v>
      </c>
      <c r="I580" s="85" t="s">
        <v>99</v>
      </c>
      <c r="J580" s="135" t="s">
        <v>41</v>
      </c>
      <c r="K580" s="135">
        <v>13000</v>
      </c>
      <c r="L580" s="135">
        <f>VLOOKUP(E580,[2]Sheet1!$E$2:$N$5262,3,0)</f>
        <v>13000</v>
      </c>
      <c r="M580" s="168">
        <f>VLOOKUP(E580,[2]Sheet1!$E$2:$N$5262,4,0)</f>
        <v>46032</v>
      </c>
      <c r="N580" s="135" t="str">
        <f>VLOOKUP(E580,[2]Sheet1!$E$2:$N$5262,5,0)</f>
        <v>SABA.CH</v>
      </c>
      <c r="O580" s="135" t="str">
        <f>VLOOKUP(E580,[2]Sheet1!$E$2:$N$5262,6,0)</f>
        <v>Accepted</v>
      </c>
      <c r="P580" s="135" t="str">
        <f>VLOOKUP(E580,[2]Sheet1!$E$2:$N$5262,7,0)</f>
        <v>Online Transfer</v>
      </c>
      <c r="Q580" s="135" t="str">
        <f>VLOOKUP(E580,[2]Sheet1!$E$2:$N$5262,8,0)</f>
        <v>Renewal</v>
      </c>
      <c r="R580" s="135" t="s">
        <v>16</v>
      </c>
      <c r="S580" s="135" t="str">
        <f>VLOOKUP(E580,[2]Sheet1!$E$2:$N$5262,10,0)</f>
        <v>-</v>
      </c>
      <c r="T580" s="167">
        <f t="shared" si="19"/>
        <v>0</v>
      </c>
    </row>
    <row r="581" spans="1:20" s="135" customFormat="1" hidden="1">
      <c r="A581" s="72">
        <v>585</v>
      </c>
      <c r="B581" s="72" t="s">
        <v>39</v>
      </c>
      <c r="C581" s="85" t="s">
        <v>12347</v>
      </c>
      <c r="D581" s="87">
        <v>202685</v>
      </c>
      <c r="E581" s="87">
        <v>1012670</v>
      </c>
      <c r="F581" s="85" t="s">
        <v>12348</v>
      </c>
      <c r="G581" s="87">
        <v>13000</v>
      </c>
      <c r="H581" s="85" t="s">
        <v>66</v>
      </c>
      <c r="I581" s="85" t="s">
        <v>99</v>
      </c>
      <c r="J581" s="135" t="s">
        <v>41</v>
      </c>
      <c r="K581" s="135">
        <v>13000</v>
      </c>
      <c r="L581" s="135">
        <f>VLOOKUP(E581,[2]Sheet1!$E$2:$N$5262,3,0)</f>
        <v>13000</v>
      </c>
      <c r="M581" s="168">
        <f>VLOOKUP(E581,[2]Sheet1!$E$2:$N$5262,4,0)</f>
        <v>46031</v>
      </c>
      <c r="N581" s="135" t="str">
        <f>VLOOKUP(E581,[2]Sheet1!$E$2:$N$5262,5,0)</f>
        <v>SABA.CH</v>
      </c>
      <c r="O581" s="135" t="str">
        <f>VLOOKUP(E581,[2]Sheet1!$E$2:$N$5262,6,0)</f>
        <v>Accepted</v>
      </c>
      <c r="P581" s="135" t="str">
        <f>VLOOKUP(E581,[2]Sheet1!$E$2:$N$5262,7,0)</f>
        <v>Online Transfer</v>
      </c>
      <c r="Q581" s="135" t="str">
        <f>VLOOKUP(E581,[2]Sheet1!$E$2:$N$5262,8,0)</f>
        <v>Renewal</v>
      </c>
      <c r="R581" s="135" t="s">
        <v>16</v>
      </c>
      <c r="S581" s="135" t="str">
        <f>VLOOKUP(E581,[2]Sheet1!$E$2:$N$5262,10,0)</f>
        <v>-</v>
      </c>
      <c r="T581" s="167">
        <f t="shared" ref="T581:T621" si="20">+G581-L581</f>
        <v>0</v>
      </c>
    </row>
    <row r="582" spans="1:20" s="135" customFormat="1" hidden="1">
      <c r="A582" s="73">
        <v>586</v>
      </c>
      <c r="B582" s="72" t="s">
        <v>39</v>
      </c>
      <c r="C582" s="85" t="s">
        <v>12349</v>
      </c>
      <c r="D582" s="85" t="s">
        <v>12350</v>
      </c>
      <c r="E582" s="87">
        <v>7022097</v>
      </c>
      <c r="F582" s="85" t="s">
        <v>12351</v>
      </c>
      <c r="G582" s="87">
        <v>13000</v>
      </c>
      <c r="H582" s="85" t="s">
        <v>66</v>
      </c>
      <c r="I582" s="85" t="s">
        <v>99</v>
      </c>
      <c r="J582" s="135" t="s">
        <v>41</v>
      </c>
      <c r="K582" s="135">
        <v>13000</v>
      </c>
      <c r="L582" s="135">
        <f>VLOOKUP(E582,[2]Sheet1!$E$2:$N$5262,3,0)</f>
        <v>13000</v>
      </c>
      <c r="M582" s="168">
        <f>VLOOKUP(E582,[2]Sheet1!$E$2:$N$5262,4,0)</f>
        <v>46031</v>
      </c>
      <c r="N582" s="135" t="str">
        <f>VLOOKUP(E582,[2]Sheet1!$E$2:$N$5262,5,0)</f>
        <v>SABA.CH</v>
      </c>
      <c r="O582" s="135" t="str">
        <f>VLOOKUP(E582,[2]Sheet1!$E$2:$N$5262,6,0)</f>
        <v>Accepted</v>
      </c>
      <c r="P582" s="135" t="str">
        <f>VLOOKUP(E582,[2]Sheet1!$E$2:$N$5262,7,0)</f>
        <v>Online Transfer</v>
      </c>
      <c r="Q582" s="135" t="str">
        <f>VLOOKUP(E582,[2]Sheet1!$E$2:$N$5262,8,0)</f>
        <v>Renewal</v>
      </c>
      <c r="R582" s="135" t="s">
        <v>16</v>
      </c>
      <c r="S582" s="135" t="str">
        <f>VLOOKUP(E582,[2]Sheet1!$E$2:$N$5262,10,0)</f>
        <v>-</v>
      </c>
      <c r="T582" s="167">
        <f t="shared" si="20"/>
        <v>0</v>
      </c>
    </row>
    <row r="583" spans="1:20" s="135" customFormat="1" hidden="1">
      <c r="A583" s="72">
        <v>587</v>
      </c>
      <c r="B583" s="72" t="s">
        <v>39</v>
      </c>
      <c r="C583" s="85" t="s">
        <v>12352</v>
      </c>
      <c r="D583" s="85" t="s">
        <v>12353</v>
      </c>
      <c r="E583" s="85" t="s">
        <v>12354</v>
      </c>
      <c r="F583" s="85" t="s">
        <v>12355</v>
      </c>
      <c r="G583" s="87">
        <v>12000</v>
      </c>
      <c r="H583" s="85" t="s">
        <v>66</v>
      </c>
      <c r="I583" s="85" t="s">
        <v>99</v>
      </c>
      <c r="J583" s="135" t="s">
        <v>41</v>
      </c>
      <c r="K583" s="135">
        <v>12000</v>
      </c>
      <c r="L583" s="135">
        <f>VLOOKUP(E583,[2]Sheet1!$E$2:$N$5262,3,0)</f>
        <v>12000</v>
      </c>
      <c r="M583" s="168">
        <f>VLOOKUP(E583,[2]Sheet1!$E$2:$N$5262,4,0)</f>
        <v>46031</v>
      </c>
      <c r="N583" s="135" t="str">
        <f>VLOOKUP(E583,[2]Sheet1!$E$2:$N$5262,5,0)</f>
        <v>SABA.CH</v>
      </c>
      <c r="O583" s="135" t="str">
        <f>VLOOKUP(E583,[2]Sheet1!$E$2:$N$5262,6,0)</f>
        <v>Accepted</v>
      </c>
      <c r="P583" s="135" t="str">
        <f>VLOOKUP(E583,[2]Sheet1!$E$2:$N$5262,7,0)</f>
        <v>Online Transfer</v>
      </c>
      <c r="Q583" s="135" t="str">
        <f>VLOOKUP(E583,[2]Sheet1!$E$2:$N$5262,8,0)</f>
        <v>Renewal</v>
      </c>
      <c r="R583" s="135" t="s">
        <v>16</v>
      </c>
      <c r="S583" s="135" t="str">
        <f>VLOOKUP(E583,[2]Sheet1!$E$2:$N$5262,10,0)</f>
        <v>-</v>
      </c>
      <c r="T583" s="167">
        <f t="shared" si="20"/>
        <v>0</v>
      </c>
    </row>
    <row r="584" spans="1:20" s="135" customFormat="1" hidden="1">
      <c r="A584" s="73">
        <v>588</v>
      </c>
      <c r="B584" s="72" t="s">
        <v>39</v>
      </c>
      <c r="C584" s="85" t="s">
        <v>12356</v>
      </c>
      <c r="D584" s="87">
        <v>1003623</v>
      </c>
      <c r="E584" s="85" t="s">
        <v>12357</v>
      </c>
      <c r="F584" s="85" t="s">
        <v>12358</v>
      </c>
      <c r="G584" s="87">
        <v>15000</v>
      </c>
      <c r="H584" s="85" t="s">
        <v>66</v>
      </c>
      <c r="I584" s="85" t="s">
        <v>99</v>
      </c>
      <c r="J584" s="135" t="s">
        <v>41</v>
      </c>
      <c r="K584" s="135">
        <v>15000</v>
      </c>
      <c r="L584" s="135">
        <f>VLOOKUP(E584,[2]Sheet1!$E$2:$N$5262,3,0)</f>
        <v>15000</v>
      </c>
      <c r="M584" s="168">
        <f>VLOOKUP(E584,[2]Sheet1!$E$2:$N$5262,4,0)</f>
        <v>46030</v>
      </c>
      <c r="N584" s="135" t="str">
        <f>VLOOKUP(E584,[2]Sheet1!$E$2:$N$5262,5,0)</f>
        <v>SABA.CH</v>
      </c>
      <c r="O584" s="135" t="str">
        <f>VLOOKUP(E584,[2]Sheet1!$E$2:$N$5262,6,0)</f>
        <v>Accepted</v>
      </c>
      <c r="P584" s="135" t="str">
        <f>VLOOKUP(E584,[2]Sheet1!$E$2:$N$5262,7,0)</f>
        <v>Online Transfer</v>
      </c>
      <c r="Q584" s="135" t="str">
        <f>VLOOKUP(E584,[2]Sheet1!$E$2:$N$5262,8,0)</f>
        <v>Renewal</v>
      </c>
      <c r="R584" s="135" t="s">
        <v>16</v>
      </c>
      <c r="S584" s="135" t="str">
        <f>VLOOKUP(E584,[2]Sheet1!$E$2:$N$5262,10,0)</f>
        <v>-</v>
      </c>
      <c r="T584" s="167">
        <f t="shared" si="20"/>
        <v>0</v>
      </c>
    </row>
    <row r="585" spans="1:20" s="135" customFormat="1" hidden="1">
      <c r="A585" s="72">
        <v>589</v>
      </c>
      <c r="B585" s="72" t="s">
        <v>39</v>
      </c>
      <c r="C585" s="85" t="s">
        <v>12359</v>
      </c>
      <c r="D585" s="85" t="s">
        <v>12360</v>
      </c>
      <c r="E585" s="85" t="s">
        <v>12361</v>
      </c>
      <c r="F585" s="85" t="s">
        <v>12362</v>
      </c>
      <c r="G585" s="87">
        <v>15000</v>
      </c>
      <c r="H585" s="85" t="s">
        <v>66</v>
      </c>
      <c r="I585" s="85" t="s">
        <v>99</v>
      </c>
      <c r="J585" s="135" t="s">
        <v>41</v>
      </c>
      <c r="K585" s="135">
        <v>15000</v>
      </c>
      <c r="L585" s="135">
        <f>VLOOKUP(E585,[2]Sheet1!$E$2:$N$5262,3,0)</f>
        <v>15000</v>
      </c>
      <c r="M585" s="168">
        <f>VLOOKUP(E585,[2]Sheet1!$E$2:$N$5262,4,0)</f>
        <v>46031</v>
      </c>
      <c r="N585" s="135" t="str">
        <f>VLOOKUP(E585,[2]Sheet1!$E$2:$N$5262,5,0)</f>
        <v>SABA.CH</v>
      </c>
      <c r="O585" s="135" t="str">
        <f>VLOOKUP(E585,[2]Sheet1!$E$2:$N$5262,6,0)</f>
        <v>Accepted</v>
      </c>
      <c r="P585" s="135" t="str">
        <f>VLOOKUP(E585,[2]Sheet1!$E$2:$N$5262,7,0)</f>
        <v>Online Transfer</v>
      </c>
      <c r="Q585" s="135" t="str">
        <f>VLOOKUP(E585,[2]Sheet1!$E$2:$N$5262,8,0)</f>
        <v>Renewal</v>
      </c>
      <c r="R585" s="135" t="s">
        <v>16</v>
      </c>
      <c r="S585" s="135" t="str">
        <f>VLOOKUP(E585,[2]Sheet1!$E$2:$N$5262,10,0)</f>
        <v>-</v>
      </c>
      <c r="T585" s="167">
        <f t="shared" si="20"/>
        <v>0</v>
      </c>
    </row>
    <row r="586" spans="1:20" s="135" customFormat="1">
      <c r="A586" s="73">
        <v>590</v>
      </c>
      <c r="B586" s="72" t="s">
        <v>39</v>
      </c>
      <c r="C586" s="85" t="s">
        <v>12363</v>
      </c>
      <c r="D586" s="85" t="s">
        <v>12364</v>
      </c>
      <c r="E586" s="85" t="s">
        <v>12365</v>
      </c>
      <c r="F586" s="85" t="s">
        <v>11499</v>
      </c>
      <c r="G586" s="87">
        <v>15000</v>
      </c>
      <c r="H586" s="85" t="s">
        <v>66</v>
      </c>
      <c r="I586" s="85" t="s">
        <v>99</v>
      </c>
      <c r="J586" s="135" t="s">
        <v>41</v>
      </c>
      <c r="K586" s="135">
        <v>15000</v>
      </c>
      <c r="L586" s="135">
        <f>VLOOKUP(E586,[2]Sheet1!$E$2:$N$5262,3,0)</f>
        <v>15000</v>
      </c>
      <c r="M586" s="168">
        <f>VLOOKUP(E586,[2]Sheet1!$E$2:$N$5262,4,0)</f>
        <v>46030</v>
      </c>
      <c r="N586" s="135" t="str">
        <f>VLOOKUP(E586,[2]Sheet1!$E$2:$N$5262,5,0)</f>
        <v>SABA.CH</v>
      </c>
      <c r="O586" s="135" t="str">
        <f>VLOOKUP(E586,[2]Sheet1!$E$2:$N$5262,6,0)</f>
        <v>Accepted</v>
      </c>
      <c r="P586" s="135" t="str">
        <f>VLOOKUP(E586,[2]Sheet1!$E$2:$N$5262,7,0)</f>
        <v>Online Transfer</v>
      </c>
      <c r="Q586" s="135" t="str">
        <f>VLOOKUP(E586,[2]Sheet1!$E$2:$N$5262,8,0)</f>
        <v>Conversion</v>
      </c>
      <c r="R586" s="135" t="s">
        <v>16</v>
      </c>
      <c r="S586" s="135" t="str">
        <f>VLOOKUP(E586,[2]Sheet1!$E$2:$N$5262,10,0)</f>
        <v>-</v>
      </c>
      <c r="T586" s="167">
        <f t="shared" si="20"/>
        <v>0</v>
      </c>
    </row>
    <row r="587" spans="1:20" s="135" customFormat="1" hidden="1">
      <c r="A587" s="72">
        <v>591</v>
      </c>
      <c r="B587" s="72" t="s">
        <v>39</v>
      </c>
      <c r="C587" s="85" t="s">
        <v>12366</v>
      </c>
      <c r="D587" s="85" t="s">
        <v>12367</v>
      </c>
      <c r="E587" s="87">
        <v>4167727</v>
      </c>
      <c r="F587" s="85" t="s">
        <v>12368</v>
      </c>
      <c r="G587" s="87">
        <v>10000</v>
      </c>
      <c r="H587" s="85" t="s">
        <v>66</v>
      </c>
      <c r="I587" s="85" t="s">
        <v>99</v>
      </c>
      <c r="J587" s="135" t="s">
        <v>41</v>
      </c>
      <c r="K587" s="135">
        <v>10000</v>
      </c>
      <c r="L587" s="135">
        <f>VLOOKUP(E587,[2]Sheet1!$E$2:$N$5262,3,0)</f>
        <v>10000</v>
      </c>
      <c r="M587" s="168">
        <f>VLOOKUP(E587,[2]Sheet1!$E$2:$N$5262,4,0)</f>
        <v>46030</v>
      </c>
      <c r="N587" s="135" t="str">
        <f>VLOOKUP(E587,[2]Sheet1!$E$2:$N$5262,5,0)</f>
        <v>SABA.CH</v>
      </c>
      <c r="O587" s="135" t="str">
        <f>VLOOKUP(E587,[2]Sheet1!$E$2:$N$5262,6,0)</f>
        <v>Accepted</v>
      </c>
      <c r="P587" s="135" t="str">
        <f>VLOOKUP(E587,[2]Sheet1!$E$2:$N$5262,7,0)</f>
        <v>Online Transfer</v>
      </c>
      <c r="Q587" s="135" t="str">
        <f>VLOOKUP(E587,[2]Sheet1!$E$2:$N$5262,8,0)</f>
        <v>Renewal</v>
      </c>
      <c r="R587" s="135" t="s">
        <v>16</v>
      </c>
      <c r="S587" s="135" t="str">
        <f>VLOOKUP(E587,[2]Sheet1!$E$2:$N$5262,10,0)</f>
        <v>-</v>
      </c>
      <c r="T587" s="167">
        <f t="shared" si="20"/>
        <v>0</v>
      </c>
    </row>
    <row r="588" spans="1:20" s="135" customFormat="1" hidden="1">
      <c r="A588" s="73">
        <v>592</v>
      </c>
      <c r="B588" s="72" t="s">
        <v>39</v>
      </c>
      <c r="C588" s="85" t="s">
        <v>12369</v>
      </c>
      <c r="D588" s="85" t="s">
        <v>12370</v>
      </c>
      <c r="E588" s="87">
        <v>6065706</v>
      </c>
      <c r="F588" s="85" t="s">
        <v>12371</v>
      </c>
      <c r="G588" s="87">
        <v>13000</v>
      </c>
      <c r="H588" s="85" t="s">
        <v>66</v>
      </c>
      <c r="I588" s="85" t="s">
        <v>99</v>
      </c>
      <c r="J588" s="135" t="s">
        <v>41</v>
      </c>
      <c r="K588" s="135">
        <v>13000</v>
      </c>
      <c r="L588" s="135">
        <f>VLOOKUP(E588,[2]Sheet1!$E$2:$N$5262,3,0)</f>
        <v>13000</v>
      </c>
      <c r="M588" s="168">
        <f>VLOOKUP(E588,[2]Sheet1!$E$2:$N$5262,4,0)</f>
        <v>46030</v>
      </c>
      <c r="N588" s="135" t="str">
        <f>VLOOKUP(E588,[2]Sheet1!$E$2:$N$5262,5,0)</f>
        <v>SABA.CH</v>
      </c>
      <c r="O588" s="135" t="str">
        <f>VLOOKUP(E588,[2]Sheet1!$E$2:$N$5262,6,0)</f>
        <v>Accepted</v>
      </c>
      <c r="P588" s="135" t="str">
        <f>VLOOKUP(E588,[2]Sheet1!$E$2:$N$5262,7,0)</f>
        <v>Online Transfer</v>
      </c>
      <c r="Q588" s="135" t="str">
        <f>VLOOKUP(E588,[2]Sheet1!$E$2:$N$5262,8,0)</f>
        <v>Renewal</v>
      </c>
      <c r="R588" s="135" t="s">
        <v>16</v>
      </c>
      <c r="S588" s="135" t="str">
        <f>VLOOKUP(E588,[2]Sheet1!$E$2:$N$5262,10,0)</f>
        <v>-</v>
      </c>
      <c r="T588" s="167">
        <f t="shared" si="20"/>
        <v>0</v>
      </c>
    </row>
    <row r="589" spans="1:20" s="135" customFormat="1" hidden="1">
      <c r="A589" s="72">
        <v>593</v>
      </c>
      <c r="B589" s="72" t="s">
        <v>39</v>
      </c>
      <c r="C589" s="85" t="s">
        <v>12372</v>
      </c>
      <c r="D589" s="85" t="s">
        <v>12373</v>
      </c>
      <c r="E589" s="87">
        <v>9504403</v>
      </c>
      <c r="F589" s="85" t="s">
        <v>12374</v>
      </c>
      <c r="G589" s="87">
        <v>13000</v>
      </c>
      <c r="H589" s="85" t="s">
        <v>66</v>
      </c>
      <c r="I589" s="85" t="s">
        <v>99</v>
      </c>
      <c r="J589" s="135" t="s">
        <v>41</v>
      </c>
      <c r="K589" s="135">
        <v>13000</v>
      </c>
      <c r="L589" s="135">
        <v>13000</v>
      </c>
      <c r="M589" s="168">
        <f>VLOOKUP(E589,[2]Sheet1!$E$2:$N$5262,4,0)</f>
        <v>46028</v>
      </c>
      <c r="N589" s="135" t="str">
        <f>VLOOKUP(E589,[2]Sheet1!$E$2:$N$5262,5,0)</f>
        <v>SABA.CH</v>
      </c>
      <c r="O589" s="135" t="str">
        <f>VLOOKUP(E589,[2]Sheet1!$E$2:$N$5262,6,0)</f>
        <v>Accepted</v>
      </c>
      <c r="P589" s="135" t="str">
        <f>VLOOKUP(E589,[2]Sheet1!$E$2:$N$5262,7,0)</f>
        <v>Online Transfer</v>
      </c>
      <c r="Q589" s="135" t="str">
        <f>VLOOKUP(E589,[2]Sheet1!$E$2:$N$5262,8,0)</f>
        <v>Renewal</v>
      </c>
      <c r="R589" s="135" t="s">
        <v>16</v>
      </c>
      <c r="S589" s="135" t="str">
        <f>VLOOKUP(E589,[2]Sheet1!$E$2:$N$5262,10,0)</f>
        <v>-</v>
      </c>
      <c r="T589" s="167">
        <f t="shared" si="20"/>
        <v>0</v>
      </c>
    </row>
    <row r="590" spans="1:20" s="135" customFormat="1" hidden="1">
      <c r="A590" s="73">
        <v>594</v>
      </c>
      <c r="B590" s="72" t="s">
        <v>39</v>
      </c>
      <c r="C590" s="85" t="s">
        <v>12375</v>
      </c>
      <c r="D590" s="85" t="s">
        <v>12376</v>
      </c>
      <c r="E590" s="85" t="s">
        <v>12377</v>
      </c>
      <c r="F590" s="85" t="s">
        <v>12378</v>
      </c>
      <c r="G590" s="87">
        <v>15000</v>
      </c>
      <c r="H590" s="85" t="s">
        <v>66</v>
      </c>
      <c r="I590" s="85" t="s">
        <v>99</v>
      </c>
      <c r="J590" s="135" t="s">
        <v>41</v>
      </c>
      <c r="K590" s="135">
        <v>15000</v>
      </c>
      <c r="L590" s="135">
        <f>VLOOKUP(E590,[2]Sheet1!$E$2:$N$5262,3,0)</f>
        <v>15000</v>
      </c>
      <c r="M590" s="168">
        <f>VLOOKUP(E590,[2]Sheet1!$E$2:$N$5262,4,0)</f>
        <v>46030</v>
      </c>
      <c r="N590" s="135" t="str">
        <f>VLOOKUP(E590,[2]Sheet1!$E$2:$N$5262,5,0)</f>
        <v>SABA.CH</v>
      </c>
      <c r="O590" s="135" t="str">
        <f>VLOOKUP(E590,[2]Sheet1!$E$2:$N$5262,6,0)</f>
        <v>Accepted</v>
      </c>
      <c r="P590" s="135" t="str">
        <f>VLOOKUP(E590,[2]Sheet1!$E$2:$N$5262,7,0)</f>
        <v>Online Transfer</v>
      </c>
      <c r="Q590" s="135" t="str">
        <f>VLOOKUP(E590,[2]Sheet1!$E$2:$N$5262,8,0)</f>
        <v>Renewal</v>
      </c>
      <c r="R590" s="135" t="s">
        <v>16</v>
      </c>
      <c r="S590" s="135" t="str">
        <f>VLOOKUP(E590,[2]Sheet1!$E$2:$N$5262,10,0)</f>
        <v>-</v>
      </c>
      <c r="T590" s="167">
        <f t="shared" si="20"/>
        <v>0</v>
      </c>
    </row>
    <row r="591" spans="1:20" s="135" customFormat="1" hidden="1">
      <c r="A591" s="72">
        <v>595</v>
      </c>
      <c r="B591" s="72" t="s">
        <v>39</v>
      </c>
      <c r="C591" s="85" t="s">
        <v>12379</v>
      </c>
      <c r="D591" s="85" t="s">
        <v>12380</v>
      </c>
      <c r="E591" s="85" t="s">
        <v>12381</v>
      </c>
      <c r="F591" s="85" t="s">
        <v>12382</v>
      </c>
      <c r="G591" s="87">
        <v>13000</v>
      </c>
      <c r="H591" s="85" t="s">
        <v>66</v>
      </c>
      <c r="I591" s="85" t="s">
        <v>99</v>
      </c>
      <c r="J591" s="135" t="s">
        <v>41</v>
      </c>
      <c r="K591" s="135">
        <v>13000</v>
      </c>
      <c r="L591" s="135">
        <f>VLOOKUP(E591,[2]Sheet1!$E$2:$N$5262,3,0)</f>
        <v>13000</v>
      </c>
      <c r="M591" s="168">
        <f>VLOOKUP(E591,[2]Sheet1!$E$2:$N$5262,4,0)</f>
        <v>46030</v>
      </c>
      <c r="N591" s="135" t="str">
        <f>VLOOKUP(E591,[2]Sheet1!$E$2:$N$5262,5,0)</f>
        <v>SABA.CH</v>
      </c>
      <c r="O591" s="135" t="str">
        <f>VLOOKUP(E591,[2]Sheet1!$E$2:$N$5262,6,0)</f>
        <v>Accepted</v>
      </c>
      <c r="P591" s="135" t="str">
        <f>VLOOKUP(E591,[2]Sheet1!$E$2:$N$5262,7,0)</f>
        <v>Online Transfer</v>
      </c>
      <c r="Q591" s="135" t="str">
        <f>VLOOKUP(E591,[2]Sheet1!$E$2:$N$5262,8,0)</f>
        <v>Renewal</v>
      </c>
      <c r="R591" s="135" t="s">
        <v>16</v>
      </c>
      <c r="S591" s="135" t="str">
        <f>VLOOKUP(E591,[2]Sheet1!$E$2:$N$5262,10,0)</f>
        <v>-</v>
      </c>
      <c r="T591" s="167">
        <f t="shared" si="20"/>
        <v>0</v>
      </c>
    </row>
    <row r="592" spans="1:20" s="135" customFormat="1" hidden="1">
      <c r="A592" s="73">
        <v>596</v>
      </c>
      <c r="B592" s="72" t="s">
        <v>39</v>
      </c>
      <c r="C592" s="85" t="s">
        <v>12383</v>
      </c>
      <c r="D592" s="85" t="s">
        <v>12384</v>
      </c>
      <c r="E592" s="87">
        <v>6066065</v>
      </c>
      <c r="F592" s="85" t="s">
        <v>12385</v>
      </c>
      <c r="G592" s="87">
        <v>13000</v>
      </c>
      <c r="H592" s="85" t="s">
        <v>66</v>
      </c>
      <c r="I592" s="85" t="s">
        <v>99</v>
      </c>
      <c r="J592" s="135" t="s">
        <v>41</v>
      </c>
      <c r="K592" s="135">
        <v>13000</v>
      </c>
      <c r="L592" s="135">
        <f>VLOOKUP(E592,[2]Sheet1!$E$2:$N$5262,3,0)</f>
        <v>13000</v>
      </c>
      <c r="M592" s="168">
        <f>VLOOKUP(E592,[2]Sheet1!$E$2:$N$5262,4,0)</f>
        <v>46029</v>
      </c>
      <c r="N592" s="135" t="str">
        <f>VLOOKUP(E592,[2]Sheet1!$E$2:$N$5262,5,0)</f>
        <v>SABA.CH</v>
      </c>
      <c r="O592" s="135" t="str">
        <f>VLOOKUP(E592,[2]Sheet1!$E$2:$N$5262,6,0)</f>
        <v>Accepted</v>
      </c>
      <c r="P592" s="135" t="str">
        <f>VLOOKUP(E592,[2]Sheet1!$E$2:$N$5262,7,0)</f>
        <v>Online Transfer</v>
      </c>
      <c r="Q592" s="135" t="str">
        <f>VLOOKUP(E592,[2]Sheet1!$E$2:$N$5262,8,0)</f>
        <v>Renewal</v>
      </c>
      <c r="R592" s="135" t="s">
        <v>16</v>
      </c>
      <c r="S592" s="135" t="str">
        <f>VLOOKUP(E592,[2]Sheet1!$E$2:$N$5262,10,0)</f>
        <v>-</v>
      </c>
      <c r="T592" s="167">
        <f t="shared" si="20"/>
        <v>0</v>
      </c>
    </row>
    <row r="593" spans="1:20" s="135" customFormat="1" hidden="1">
      <c r="A593" s="72">
        <v>597</v>
      </c>
      <c r="B593" s="72" t="s">
        <v>39</v>
      </c>
      <c r="C593" s="85" t="s">
        <v>12386</v>
      </c>
      <c r="D593" s="85" t="s">
        <v>12387</v>
      </c>
      <c r="E593" s="85" t="s">
        <v>12388</v>
      </c>
      <c r="F593" s="85" t="s">
        <v>12389</v>
      </c>
      <c r="G593" s="87">
        <v>13000</v>
      </c>
      <c r="H593" s="85" t="s">
        <v>66</v>
      </c>
      <c r="I593" s="85" t="s">
        <v>99</v>
      </c>
      <c r="J593" s="135" t="s">
        <v>41</v>
      </c>
      <c r="K593" s="135">
        <v>13000</v>
      </c>
      <c r="L593" s="135">
        <f>VLOOKUP(E593,[2]Sheet1!$E$2:$N$5262,3,0)</f>
        <v>13000</v>
      </c>
      <c r="M593" s="168">
        <f>VLOOKUP(E593,[2]Sheet1!$E$2:$N$5262,4,0)</f>
        <v>46029</v>
      </c>
      <c r="N593" s="135" t="str">
        <f>VLOOKUP(E593,[2]Sheet1!$E$2:$N$5262,5,0)</f>
        <v>SABA.CH</v>
      </c>
      <c r="O593" s="135" t="str">
        <f>VLOOKUP(E593,[2]Sheet1!$E$2:$N$5262,6,0)</f>
        <v>Accepted</v>
      </c>
      <c r="P593" s="135" t="str">
        <f>VLOOKUP(E593,[2]Sheet1!$E$2:$N$5262,7,0)</f>
        <v>Online Transfer</v>
      </c>
      <c r="Q593" s="135" t="str">
        <f>VLOOKUP(E593,[2]Sheet1!$E$2:$N$5262,8,0)</f>
        <v>Renewal</v>
      </c>
      <c r="R593" s="135" t="s">
        <v>16</v>
      </c>
      <c r="S593" s="135" t="str">
        <f>VLOOKUP(E593,[2]Sheet1!$E$2:$N$5262,10,0)</f>
        <v>-</v>
      </c>
      <c r="T593" s="167">
        <f t="shared" si="20"/>
        <v>0</v>
      </c>
    </row>
    <row r="594" spans="1:20" s="135" customFormat="1" hidden="1">
      <c r="A594" s="73">
        <v>598</v>
      </c>
      <c r="B594" s="72" t="s">
        <v>39</v>
      </c>
      <c r="C594" s="85" t="s">
        <v>12390</v>
      </c>
      <c r="D594" s="85" t="s">
        <v>12391</v>
      </c>
      <c r="E594" s="85" t="s">
        <v>12392</v>
      </c>
      <c r="F594" s="85" t="s">
        <v>12393</v>
      </c>
      <c r="G594" s="87">
        <v>13000</v>
      </c>
      <c r="H594" s="85" t="s">
        <v>66</v>
      </c>
      <c r="I594" s="85" t="s">
        <v>99</v>
      </c>
      <c r="J594" s="135" t="s">
        <v>41</v>
      </c>
      <c r="K594" s="135">
        <v>13000</v>
      </c>
      <c r="L594" s="135">
        <f>VLOOKUP(E594,[2]Sheet1!$E$2:$N$5262,3,0)</f>
        <v>13000</v>
      </c>
      <c r="M594" s="168">
        <f>VLOOKUP(E594,[2]Sheet1!$E$2:$N$5262,4,0)</f>
        <v>46029</v>
      </c>
      <c r="N594" s="135" t="str">
        <f>VLOOKUP(E594,[2]Sheet1!$E$2:$N$5262,5,0)</f>
        <v>SABA.CH</v>
      </c>
      <c r="O594" s="135" t="str">
        <f>VLOOKUP(E594,[2]Sheet1!$E$2:$N$5262,6,0)</f>
        <v>Accepted</v>
      </c>
      <c r="P594" s="135" t="str">
        <f>VLOOKUP(E594,[2]Sheet1!$E$2:$N$5262,7,0)</f>
        <v>Online Transfer</v>
      </c>
      <c r="Q594" s="135" t="str">
        <f>VLOOKUP(E594,[2]Sheet1!$E$2:$N$5262,8,0)</f>
        <v>Renewal</v>
      </c>
      <c r="R594" s="135" t="s">
        <v>16</v>
      </c>
      <c r="S594" s="135" t="str">
        <f>VLOOKUP(E594,[2]Sheet1!$E$2:$N$5262,10,0)</f>
        <v>-</v>
      </c>
      <c r="T594" s="167">
        <f t="shared" si="20"/>
        <v>0</v>
      </c>
    </row>
    <row r="595" spans="1:20" s="135" customFormat="1" hidden="1">
      <c r="A595" s="72">
        <v>599</v>
      </c>
      <c r="B595" s="72" t="s">
        <v>39</v>
      </c>
      <c r="C595" s="85" t="s">
        <v>12394</v>
      </c>
      <c r="D595" s="85" t="s">
        <v>12395</v>
      </c>
      <c r="E595" s="85" t="s">
        <v>12396</v>
      </c>
      <c r="F595" s="85" t="s">
        <v>12397</v>
      </c>
      <c r="G595" s="87">
        <v>15000</v>
      </c>
      <c r="H595" s="85" t="s">
        <v>66</v>
      </c>
      <c r="I595" s="85" t="s">
        <v>99</v>
      </c>
      <c r="J595" s="135" t="s">
        <v>41</v>
      </c>
      <c r="K595" s="135">
        <v>15000</v>
      </c>
      <c r="L595" s="135">
        <f>VLOOKUP(E595,[2]Sheet1!$E$2:$N$5262,3,0)</f>
        <v>15000</v>
      </c>
      <c r="M595" s="168">
        <f>VLOOKUP(E595,[2]Sheet1!$E$2:$N$5262,4,0)</f>
        <v>46029</v>
      </c>
      <c r="N595" s="135" t="str">
        <f>VLOOKUP(E595,[2]Sheet1!$E$2:$N$5262,5,0)</f>
        <v>SABA.CH</v>
      </c>
      <c r="O595" s="135" t="str">
        <f>VLOOKUP(E595,[2]Sheet1!$E$2:$N$5262,6,0)</f>
        <v>Accepted</v>
      </c>
      <c r="P595" s="135" t="str">
        <f>VLOOKUP(E595,[2]Sheet1!$E$2:$N$5262,7,0)</f>
        <v>Online Transfer</v>
      </c>
      <c r="Q595" s="135" t="str">
        <f>VLOOKUP(E595,[2]Sheet1!$E$2:$N$5262,8,0)</f>
        <v>Renewal</v>
      </c>
      <c r="R595" s="135" t="s">
        <v>16</v>
      </c>
      <c r="S595" s="135" t="str">
        <f>VLOOKUP(E595,[2]Sheet1!$E$2:$N$5262,10,0)</f>
        <v>-</v>
      </c>
      <c r="T595" s="167">
        <f t="shared" si="20"/>
        <v>0</v>
      </c>
    </row>
    <row r="596" spans="1:20" s="135" customFormat="1" hidden="1">
      <c r="A596" s="73">
        <v>600</v>
      </c>
      <c r="B596" s="72" t="s">
        <v>39</v>
      </c>
      <c r="C596" s="85" t="s">
        <v>12398</v>
      </c>
      <c r="D596" s="87">
        <v>225977</v>
      </c>
      <c r="E596" s="87">
        <v>10125980</v>
      </c>
      <c r="F596" s="85" t="s">
        <v>12399</v>
      </c>
      <c r="G596" s="87">
        <v>13000</v>
      </c>
      <c r="H596" s="85" t="s">
        <v>66</v>
      </c>
      <c r="I596" s="85" t="s">
        <v>99</v>
      </c>
      <c r="J596" s="135" t="s">
        <v>41</v>
      </c>
      <c r="K596" s="135">
        <v>13000</v>
      </c>
      <c r="L596" s="135">
        <f>VLOOKUP(E596,[2]Sheet1!$E$2:$N$5262,3,0)</f>
        <v>13000</v>
      </c>
      <c r="M596" s="168">
        <f>VLOOKUP(E596,[2]Sheet1!$E$2:$N$5262,4,0)</f>
        <v>46029</v>
      </c>
      <c r="N596" s="135" t="str">
        <f>VLOOKUP(E596,[2]Sheet1!$E$2:$N$5262,5,0)</f>
        <v>SABA.CH</v>
      </c>
      <c r="O596" s="135" t="str">
        <f>VLOOKUP(E596,[2]Sheet1!$E$2:$N$5262,6,0)</f>
        <v>Accepted</v>
      </c>
      <c r="P596" s="135" t="str">
        <f>VLOOKUP(E596,[2]Sheet1!$E$2:$N$5262,7,0)</f>
        <v>Online Transfer</v>
      </c>
      <c r="Q596" s="135" t="str">
        <f>VLOOKUP(E596,[2]Sheet1!$E$2:$N$5262,8,0)</f>
        <v>Renewal</v>
      </c>
      <c r="R596" s="135" t="s">
        <v>16</v>
      </c>
      <c r="S596" s="135" t="str">
        <f>VLOOKUP(E596,[2]Sheet1!$E$2:$N$5262,10,0)</f>
        <v>-</v>
      </c>
      <c r="T596" s="167">
        <f t="shared" si="20"/>
        <v>0</v>
      </c>
    </row>
    <row r="597" spans="1:20" s="135" customFormat="1" hidden="1">
      <c r="A597" s="72">
        <v>601</v>
      </c>
      <c r="B597" s="72" t="s">
        <v>39</v>
      </c>
      <c r="C597" s="85" t="s">
        <v>12400</v>
      </c>
      <c r="D597" s="87">
        <v>152250</v>
      </c>
      <c r="E597" s="87">
        <v>1052276</v>
      </c>
      <c r="F597" s="85" t="s">
        <v>12401</v>
      </c>
      <c r="G597" s="87">
        <v>13000</v>
      </c>
      <c r="H597" s="85" t="s">
        <v>66</v>
      </c>
      <c r="I597" s="85" t="s">
        <v>99</v>
      </c>
      <c r="J597" s="135" t="s">
        <v>41</v>
      </c>
      <c r="K597" s="135">
        <v>13000</v>
      </c>
      <c r="L597" s="135">
        <f>VLOOKUP(E597,[2]Sheet1!$E$2:$N$5262,3,0)</f>
        <v>13000</v>
      </c>
      <c r="M597" s="168">
        <f>VLOOKUP(E597,[2]Sheet1!$E$2:$N$5262,4,0)</f>
        <v>46028</v>
      </c>
      <c r="N597" s="135" t="str">
        <f>VLOOKUP(E597,[2]Sheet1!$E$2:$N$5262,5,0)</f>
        <v>SABA.CH</v>
      </c>
      <c r="O597" s="135" t="str">
        <f>VLOOKUP(E597,[2]Sheet1!$E$2:$N$5262,6,0)</f>
        <v>Accepted</v>
      </c>
      <c r="P597" s="135" t="str">
        <f>VLOOKUP(E597,[2]Sheet1!$E$2:$N$5262,7,0)</f>
        <v>Cash Deposit</v>
      </c>
      <c r="Q597" s="135" t="str">
        <f>VLOOKUP(E597,[2]Sheet1!$E$2:$N$5262,8,0)</f>
        <v>Renewal</v>
      </c>
      <c r="R597" s="135" t="s">
        <v>16</v>
      </c>
      <c r="S597" s="135" t="str">
        <f>VLOOKUP(E597,[2]Sheet1!$E$2:$N$5262,10,0)</f>
        <v>-</v>
      </c>
      <c r="T597" s="167">
        <f t="shared" si="20"/>
        <v>0</v>
      </c>
    </row>
    <row r="598" spans="1:20" s="135" customFormat="1" hidden="1">
      <c r="A598" s="73">
        <v>602</v>
      </c>
      <c r="B598" s="72" t="s">
        <v>39</v>
      </c>
      <c r="C598" s="85" t="s">
        <v>12402</v>
      </c>
      <c r="D598" s="85" t="s">
        <v>12403</v>
      </c>
      <c r="E598" s="85" t="s">
        <v>12404</v>
      </c>
      <c r="F598" s="85" t="s">
        <v>573</v>
      </c>
      <c r="G598" s="87">
        <v>14000</v>
      </c>
      <c r="H598" s="85" t="s">
        <v>66</v>
      </c>
      <c r="I598" s="85" t="s">
        <v>99</v>
      </c>
      <c r="J598" s="135" t="s">
        <v>41</v>
      </c>
      <c r="K598" s="135">
        <v>14000</v>
      </c>
      <c r="L598" s="135">
        <f>VLOOKUP(E598,[2]Sheet1!$E$2:$N$5262,3,0)</f>
        <v>14000</v>
      </c>
      <c r="M598" s="168">
        <f>VLOOKUP(E598,[2]Sheet1!$E$2:$N$5262,4,0)</f>
        <v>46028</v>
      </c>
      <c r="N598" s="135" t="str">
        <f>VLOOKUP(E598,[2]Sheet1!$E$2:$N$5262,5,0)</f>
        <v>SABA.CH</v>
      </c>
      <c r="O598" s="135" t="str">
        <f>VLOOKUP(E598,[2]Sheet1!$E$2:$N$5262,6,0)</f>
        <v>Accepted</v>
      </c>
      <c r="P598" s="135" t="str">
        <f>VLOOKUP(E598,[2]Sheet1!$E$2:$N$5262,7,0)</f>
        <v>Online Transfer</v>
      </c>
      <c r="Q598" s="135" t="str">
        <f>VLOOKUP(E598,[2]Sheet1!$E$2:$N$5262,8,0)</f>
        <v>Renewal</v>
      </c>
      <c r="R598" s="135" t="s">
        <v>16</v>
      </c>
      <c r="S598" s="135" t="str">
        <f>VLOOKUP(E598,[2]Sheet1!$E$2:$N$5262,10,0)</f>
        <v>-</v>
      </c>
      <c r="T598" s="167">
        <f t="shared" si="20"/>
        <v>0</v>
      </c>
    </row>
    <row r="599" spans="1:20" s="135" customFormat="1" hidden="1">
      <c r="A599" s="72">
        <v>603</v>
      </c>
      <c r="B599" s="72" t="s">
        <v>39</v>
      </c>
      <c r="C599" s="85" t="s">
        <v>12405</v>
      </c>
      <c r="D599" s="85" t="s">
        <v>12406</v>
      </c>
      <c r="E599" s="87">
        <v>1067697</v>
      </c>
      <c r="F599" s="85" t="s">
        <v>12407</v>
      </c>
      <c r="G599" s="87">
        <v>10000</v>
      </c>
      <c r="H599" s="85" t="s">
        <v>66</v>
      </c>
      <c r="I599" s="85" t="s">
        <v>99</v>
      </c>
      <c r="J599" s="135" t="s">
        <v>41</v>
      </c>
      <c r="K599" s="135">
        <v>10000</v>
      </c>
      <c r="L599" s="135">
        <f>VLOOKUP(E599,[2]Sheet1!$E$2:$N$5262,3,0)</f>
        <v>10000</v>
      </c>
      <c r="M599" s="168">
        <f>VLOOKUP(E599,[2]Sheet1!$E$2:$N$5262,4,0)</f>
        <v>46028</v>
      </c>
      <c r="N599" s="135" t="str">
        <f>VLOOKUP(E599,[2]Sheet1!$E$2:$N$5262,5,0)</f>
        <v>SABA.CH</v>
      </c>
      <c r="O599" s="135" t="str">
        <f>VLOOKUP(E599,[2]Sheet1!$E$2:$N$5262,6,0)</f>
        <v>Accepted</v>
      </c>
      <c r="P599" s="135" t="str">
        <f>VLOOKUP(E599,[2]Sheet1!$E$2:$N$5262,7,0)</f>
        <v>Online Transfer</v>
      </c>
      <c r="Q599" s="135" t="str">
        <f>VLOOKUP(E599,[2]Sheet1!$E$2:$N$5262,8,0)</f>
        <v>Renewal</v>
      </c>
      <c r="R599" s="135" t="s">
        <v>16</v>
      </c>
      <c r="S599" s="135" t="str">
        <f>VLOOKUP(E599,[2]Sheet1!$E$2:$N$5262,10,0)</f>
        <v>-</v>
      </c>
      <c r="T599" s="167">
        <f t="shared" si="20"/>
        <v>0</v>
      </c>
    </row>
    <row r="600" spans="1:20" s="135" customFormat="1" hidden="1">
      <c r="A600" s="73">
        <v>604</v>
      </c>
      <c r="B600" s="72" t="s">
        <v>39</v>
      </c>
      <c r="C600" s="85" t="s">
        <v>12408</v>
      </c>
      <c r="D600" s="85" t="s">
        <v>12409</v>
      </c>
      <c r="E600" s="85" t="s">
        <v>12410</v>
      </c>
      <c r="F600" s="85" t="s">
        <v>12411</v>
      </c>
      <c r="G600" s="87">
        <v>13000</v>
      </c>
      <c r="H600" s="85" t="s">
        <v>66</v>
      </c>
      <c r="I600" s="85" t="s">
        <v>99</v>
      </c>
      <c r="J600" s="135" t="s">
        <v>41</v>
      </c>
      <c r="K600" s="135">
        <v>13000</v>
      </c>
      <c r="L600" s="135">
        <f>VLOOKUP(E600,[2]Sheet1!$E$2:$N$5262,3,0)</f>
        <v>13000</v>
      </c>
      <c r="M600" s="168">
        <f>VLOOKUP(E600,[2]Sheet1!$E$2:$N$5262,4,0)</f>
        <v>46028</v>
      </c>
      <c r="N600" s="135" t="str">
        <f>VLOOKUP(E600,[2]Sheet1!$E$2:$N$5262,5,0)</f>
        <v>SABA.CH</v>
      </c>
      <c r="O600" s="135" t="str">
        <f>VLOOKUP(E600,[2]Sheet1!$E$2:$N$5262,6,0)</f>
        <v>Accepted</v>
      </c>
      <c r="P600" s="135" t="str">
        <f>VLOOKUP(E600,[2]Sheet1!$E$2:$N$5262,7,0)</f>
        <v>Online Transfer</v>
      </c>
      <c r="Q600" s="135" t="str">
        <f>VLOOKUP(E600,[2]Sheet1!$E$2:$N$5262,8,0)</f>
        <v>Renewal</v>
      </c>
      <c r="R600" s="135" t="s">
        <v>16</v>
      </c>
      <c r="S600" s="135" t="str">
        <f>VLOOKUP(E600,[2]Sheet1!$E$2:$N$5262,10,0)</f>
        <v>-</v>
      </c>
      <c r="T600" s="167">
        <f t="shared" si="20"/>
        <v>0</v>
      </c>
    </row>
    <row r="601" spans="1:20" s="135" customFormat="1" hidden="1">
      <c r="A601" s="73">
        <v>606</v>
      </c>
      <c r="B601" s="72" t="s">
        <v>39</v>
      </c>
      <c r="C601" s="85" t="s">
        <v>12412</v>
      </c>
      <c r="D601" s="85" t="s">
        <v>12413</v>
      </c>
      <c r="E601" s="87">
        <v>1944971</v>
      </c>
      <c r="F601" s="85" t="s">
        <v>12414</v>
      </c>
      <c r="G601" s="87">
        <v>12500</v>
      </c>
      <c r="H601" s="85" t="s">
        <v>66</v>
      </c>
      <c r="I601" s="85" t="s">
        <v>99</v>
      </c>
      <c r="J601" s="135" t="s">
        <v>41</v>
      </c>
      <c r="K601" s="135">
        <v>12500</v>
      </c>
      <c r="L601" s="135">
        <f>VLOOKUP(E601,[2]Sheet1!$E$2:$N$5262,3,0)</f>
        <v>12500</v>
      </c>
      <c r="M601" s="168">
        <f>VLOOKUP(E601,[2]Sheet1!$E$2:$N$5262,4,0)</f>
        <v>46028</v>
      </c>
      <c r="N601" s="135" t="str">
        <f>VLOOKUP(E601,[2]Sheet1!$E$2:$N$5262,5,0)</f>
        <v>SABA.CH</v>
      </c>
      <c r="O601" s="135" t="str">
        <f>VLOOKUP(E601,[2]Sheet1!$E$2:$N$5262,6,0)</f>
        <v>Accepted</v>
      </c>
      <c r="P601" s="135" t="str">
        <f>VLOOKUP(E601,[2]Sheet1!$E$2:$N$5262,7,0)</f>
        <v>Online Transfer</v>
      </c>
      <c r="Q601" s="135" t="str">
        <f>VLOOKUP(E601,[2]Sheet1!$E$2:$N$5262,8,0)</f>
        <v>Renewal</v>
      </c>
      <c r="R601" s="135" t="s">
        <v>16</v>
      </c>
      <c r="S601" s="135" t="str">
        <f>VLOOKUP(E601,[2]Sheet1!$E$2:$N$5262,10,0)</f>
        <v>-</v>
      </c>
      <c r="T601" s="167">
        <f t="shared" si="20"/>
        <v>0</v>
      </c>
    </row>
    <row r="602" spans="1:20" s="135" customFormat="1" hidden="1">
      <c r="A602" s="72">
        <v>607</v>
      </c>
      <c r="B602" s="72" t="s">
        <v>39</v>
      </c>
      <c r="C602" s="85" t="s">
        <v>12415</v>
      </c>
      <c r="D602" s="87">
        <v>53736513</v>
      </c>
      <c r="E602" s="87">
        <v>6210537</v>
      </c>
      <c r="F602" s="85" t="s">
        <v>12416</v>
      </c>
      <c r="G602" s="87">
        <v>13000</v>
      </c>
      <c r="H602" s="85" t="s">
        <v>66</v>
      </c>
      <c r="I602" s="85" t="s">
        <v>99</v>
      </c>
      <c r="J602" s="135" t="s">
        <v>41</v>
      </c>
      <c r="K602" s="135">
        <v>13000</v>
      </c>
      <c r="L602" s="135">
        <f>VLOOKUP(E602,[2]Sheet1!$E$2:$N$5262,3,0)</f>
        <v>13000</v>
      </c>
      <c r="M602" s="168">
        <f>VLOOKUP(E602,[2]Sheet1!$E$2:$N$5262,4,0)</f>
        <v>46028</v>
      </c>
      <c r="N602" s="135" t="str">
        <f>VLOOKUP(E602,[2]Sheet1!$E$2:$N$5262,5,0)</f>
        <v>SABA.CH</v>
      </c>
      <c r="O602" s="135" t="str">
        <f>VLOOKUP(E602,[2]Sheet1!$E$2:$N$5262,6,0)</f>
        <v>Accepted</v>
      </c>
      <c r="P602" s="135" t="str">
        <f>VLOOKUP(E602,[2]Sheet1!$E$2:$N$5262,7,0)</f>
        <v>Online Transfer</v>
      </c>
      <c r="Q602" s="135" t="str">
        <f>VLOOKUP(E602,[2]Sheet1!$E$2:$N$5262,8,0)</f>
        <v>Renewal</v>
      </c>
      <c r="R602" s="135" t="s">
        <v>16</v>
      </c>
      <c r="S602" s="135" t="str">
        <f>VLOOKUP(E602,[2]Sheet1!$E$2:$N$5262,10,0)</f>
        <v>-</v>
      </c>
      <c r="T602" s="167">
        <f t="shared" si="20"/>
        <v>0</v>
      </c>
    </row>
    <row r="603" spans="1:20" s="135" customFormat="1" hidden="1">
      <c r="A603" s="73">
        <v>608</v>
      </c>
      <c r="B603" s="72" t="s">
        <v>39</v>
      </c>
      <c r="C603" s="85" t="s">
        <v>12417</v>
      </c>
      <c r="D603" s="87">
        <v>53736509</v>
      </c>
      <c r="E603" s="87">
        <v>6210533</v>
      </c>
      <c r="F603" s="85" t="s">
        <v>12418</v>
      </c>
      <c r="G603" s="87">
        <v>13000</v>
      </c>
      <c r="H603" s="85" t="s">
        <v>66</v>
      </c>
      <c r="I603" s="85" t="s">
        <v>99</v>
      </c>
      <c r="J603" s="135" t="s">
        <v>41</v>
      </c>
      <c r="K603" s="135">
        <v>13000</v>
      </c>
      <c r="L603" s="135">
        <f>VLOOKUP(E603,[2]Sheet1!$E$2:$N$5262,3,0)</f>
        <v>13000</v>
      </c>
      <c r="M603" s="168">
        <f>VLOOKUP(E603,[2]Sheet1!$E$2:$N$5262,4,0)</f>
        <v>46028</v>
      </c>
      <c r="N603" s="135" t="str">
        <f>VLOOKUP(E603,[2]Sheet1!$E$2:$N$5262,5,0)</f>
        <v>SABA.CH</v>
      </c>
      <c r="O603" s="135" t="str">
        <f>VLOOKUP(E603,[2]Sheet1!$E$2:$N$5262,6,0)</f>
        <v>Accepted</v>
      </c>
      <c r="P603" s="135" t="str">
        <f>VLOOKUP(E603,[2]Sheet1!$E$2:$N$5262,7,0)</f>
        <v>Online Transfer</v>
      </c>
      <c r="Q603" s="135" t="str">
        <f>VLOOKUP(E603,[2]Sheet1!$E$2:$N$5262,8,0)</f>
        <v>Renewal</v>
      </c>
      <c r="R603" s="135" t="s">
        <v>16</v>
      </c>
      <c r="S603" s="135" t="str">
        <f>VLOOKUP(E603,[2]Sheet1!$E$2:$N$5262,10,0)</f>
        <v>-</v>
      </c>
      <c r="T603" s="167">
        <f t="shared" si="20"/>
        <v>0</v>
      </c>
    </row>
    <row r="604" spans="1:20" s="135" customFormat="1" hidden="1">
      <c r="A604" s="72">
        <v>609</v>
      </c>
      <c r="B604" s="72" t="s">
        <v>39</v>
      </c>
      <c r="C604" s="85" t="s">
        <v>12419</v>
      </c>
      <c r="D604" s="87">
        <v>520017</v>
      </c>
      <c r="E604" s="87">
        <v>2132712</v>
      </c>
      <c r="F604" s="85" t="s">
        <v>12420</v>
      </c>
      <c r="G604" s="87">
        <v>13000</v>
      </c>
      <c r="H604" s="85" t="s">
        <v>66</v>
      </c>
      <c r="I604" s="85" t="s">
        <v>99</v>
      </c>
      <c r="J604" s="135" t="s">
        <v>41</v>
      </c>
      <c r="K604" s="135">
        <v>13000</v>
      </c>
      <c r="L604" s="135">
        <f>VLOOKUP(E604,[2]Sheet1!$E$2:$N$5262,3,0)</f>
        <v>13000</v>
      </c>
      <c r="M604" s="168">
        <f>VLOOKUP(E604,[2]Sheet1!$E$2:$N$5262,4,0)</f>
        <v>46027</v>
      </c>
      <c r="N604" s="135" t="str">
        <f>VLOOKUP(E604,[2]Sheet1!$E$2:$N$5262,5,0)</f>
        <v>SABA.CH</v>
      </c>
      <c r="O604" s="135" t="str">
        <f>VLOOKUP(E604,[2]Sheet1!$E$2:$N$5262,6,0)</f>
        <v>Accepted</v>
      </c>
      <c r="P604" s="135" t="str">
        <f>VLOOKUP(E604,[2]Sheet1!$E$2:$N$5262,7,0)</f>
        <v>Online Transfer</v>
      </c>
      <c r="Q604" s="135" t="str">
        <f>VLOOKUP(E604,[2]Sheet1!$E$2:$N$5262,8,0)</f>
        <v>Renewal</v>
      </c>
      <c r="R604" s="135" t="s">
        <v>16</v>
      </c>
      <c r="S604" s="135" t="str">
        <f>VLOOKUP(E604,[2]Sheet1!$E$2:$N$5262,10,0)</f>
        <v>-</v>
      </c>
      <c r="T604" s="167">
        <f t="shared" si="20"/>
        <v>0</v>
      </c>
    </row>
    <row r="605" spans="1:20" s="135" customFormat="1" hidden="1">
      <c r="A605" s="73">
        <v>610</v>
      </c>
      <c r="B605" s="72" t="s">
        <v>39</v>
      </c>
      <c r="C605" s="85" t="s">
        <v>12421</v>
      </c>
      <c r="D605" s="87">
        <v>106904</v>
      </c>
      <c r="E605" s="87">
        <v>1006879</v>
      </c>
      <c r="F605" s="85" t="s">
        <v>12422</v>
      </c>
      <c r="G605" s="87">
        <v>10000</v>
      </c>
      <c r="H605" s="85" t="s">
        <v>66</v>
      </c>
      <c r="I605" s="85" t="s">
        <v>99</v>
      </c>
      <c r="J605" s="135" t="s">
        <v>41</v>
      </c>
      <c r="K605" s="135">
        <v>10000</v>
      </c>
      <c r="L605" s="135">
        <f>VLOOKUP(E605,[2]Sheet1!$E$2:$N$5262,3,0)</f>
        <v>10000</v>
      </c>
      <c r="M605" s="168">
        <f>VLOOKUP(E605,[2]Sheet1!$E$2:$N$5262,4,0)</f>
        <v>46027</v>
      </c>
      <c r="N605" s="135" t="str">
        <f>VLOOKUP(E605,[2]Sheet1!$E$2:$N$5262,5,0)</f>
        <v>SABA.CH</v>
      </c>
      <c r="O605" s="135" t="str">
        <f>VLOOKUP(E605,[2]Sheet1!$E$2:$N$5262,6,0)</f>
        <v>Accepted</v>
      </c>
      <c r="P605" s="135" t="str">
        <f>VLOOKUP(E605,[2]Sheet1!$E$2:$N$5262,7,0)</f>
        <v>Online Transfer</v>
      </c>
      <c r="Q605" s="135" t="str">
        <f>VLOOKUP(E605,[2]Sheet1!$E$2:$N$5262,8,0)</f>
        <v>Renewal</v>
      </c>
      <c r="R605" s="135" t="s">
        <v>16</v>
      </c>
      <c r="S605" s="135" t="str">
        <f>VLOOKUP(E605,[2]Sheet1!$E$2:$N$5262,10,0)</f>
        <v>-</v>
      </c>
      <c r="T605" s="167">
        <f t="shared" si="20"/>
        <v>0</v>
      </c>
    </row>
    <row r="606" spans="1:20" s="135" customFormat="1">
      <c r="A606" s="72">
        <v>611</v>
      </c>
      <c r="B606" s="72" t="s">
        <v>39</v>
      </c>
      <c r="C606" s="85" t="s">
        <v>12423</v>
      </c>
      <c r="D606" s="85" t="s">
        <v>12424</v>
      </c>
      <c r="E606" s="85" t="s">
        <v>12425</v>
      </c>
      <c r="F606" s="85" t="s">
        <v>11563</v>
      </c>
      <c r="G606" s="87">
        <v>16000</v>
      </c>
      <c r="H606" s="85" t="s">
        <v>66</v>
      </c>
      <c r="I606" s="85" t="s">
        <v>99</v>
      </c>
      <c r="J606" s="135" t="s">
        <v>41</v>
      </c>
      <c r="K606" s="135">
        <v>16000</v>
      </c>
      <c r="L606" s="135">
        <f>VLOOKUP(E606,[2]Sheet1!$E$2:$N$5262,3,0)</f>
        <v>16000</v>
      </c>
      <c r="M606" s="168">
        <f>VLOOKUP(E606,[2]Sheet1!$E$2:$N$5262,4,0)</f>
        <v>46027</v>
      </c>
      <c r="N606" s="135" t="str">
        <f>VLOOKUP(E606,[2]Sheet1!$E$2:$N$5262,5,0)</f>
        <v>SABA.CH</v>
      </c>
      <c r="O606" s="135" t="str">
        <f>VLOOKUP(E606,[2]Sheet1!$E$2:$N$5262,6,0)</f>
        <v>Accepted</v>
      </c>
      <c r="P606" s="135" t="str">
        <f>VLOOKUP(E606,[2]Sheet1!$E$2:$N$5262,7,0)</f>
        <v>Online Transfer</v>
      </c>
      <c r="Q606" s="135" t="str">
        <f>VLOOKUP(E606,[2]Sheet1!$E$2:$N$5262,8,0)</f>
        <v>Conversion</v>
      </c>
      <c r="R606" s="135" t="s">
        <v>16</v>
      </c>
      <c r="S606" s="135" t="str">
        <f>VLOOKUP(E606,[2]Sheet1!$E$2:$N$5262,10,0)</f>
        <v>-</v>
      </c>
      <c r="T606" s="167">
        <f t="shared" si="20"/>
        <v>0</v>
      </c>
    </row>
    <row r="607" spans="1:20" s="135" customFormat="1" hidden="1">
      <c r="A607" s="73">
        <v>612</v>
      </c>
      <c r="B607" s="72" t="s">
        <v>39</v>
      </c>
      <c r="C607" s="85" t="s">
        <v>12426</v>
      </c>
      <c r="D607" s="87">
        <v>81014613</v>
      </c>
      <c r="E607" s="85" t="s">
        <v>12427</v>
      </c>
      <c r="F607" s="85" t="s">
        <v>12428</v>
      </c>
      <c r="G607" s="87">
        <v>13000</v>
      </c>
      <c r="H607" s="85" t="s">
        <v>66</v>
      </c>
      <c r="I607" s="85" t="s">
        <v>99</v>
      </c>
      <c r="J607" s="135" t="s">
        <v>41</v>
      </c>
      <c r="K607" s="135">
        <v>13000</v>
      </c>
      <c r="L607" s="135">
        <f>VLOOKUP(E607,[2]Sheet1!$E$2:$N$5262,3,0)</f>
        <v>13000</v>
      </c>
      <c r="M607" s="168">
        <f>VLOOKUP(E607,[2]Sheet1!$E$2:$N$5262,4,0)</f>
        <v>46027</v>
      </c>
      <c r="N607" s="135" t="str">
        <f>VLOOKUP(E607,[2]Sheet1!$E$2:$N$5262,5,0)</f>
        <v>SABA.CH</v>
      </c>
      <c r="O607" s="135" t="str">
        <f>VLOOKUP(E607,[2]Sheet1!$E$2:$N$5262,6,0)</f>
        <v>Accepted</v>
      </c>
      <c r="P607" s="135" t="str">
        <f>VLOOKUP(E607,[2]Sheet1!$E$2:$N$5262,7,0)</f>
        <v>Online Transfer</v>
      </c>
      <c r="Q607" s="135" t="str">
        <f>VLOOKUP(E607,[2]Sheet1!$E$2:$N$5262,8,0)</f>
        <v>Renewal</v>
      </c>
      <c r="R607" s="135" t="s">
        <v>16</v>
      </c>
      <c r="S607" s="135" t="str">
        <f>VLOOKUP(E607,[2]Sheet1!$E$2:$N$5262,10,0)</f>
        <v>-</v>
      </c>
      <c r="T607" s="167">
        <f t="shared" si="20"/>
        <v>0</v>
      </c>
    </row>
    <row r="608" spans="1:20" s="135" customFormat="1" hidden="1">
      <c r="A608" s="72">
        <v>613</v>
      </c>
      <c r="B608" s="72" t="s">
        <v>39</v>
      </c>
      <c r="C608" s="85" t="s">
        <v>12429</v>
      </c>
      <c r="D608" s="85" t="s">
        <v>12430</v>
      </c>
      <c r="E608" s="85" t="s">
        <v>12431</v>
      </c>
      <c r="F608" s="85" t="s">
        <v>12432</v>
      </c>
      <c r="G608" s="87">
        <v>13000</v>
      </c>
      <c r="H608" s="85" t="s">
        <v>66</v>
      </c>
      <c r="I608" s="85" t="s">
        <v>99</v>
      </c>
      <c r="J608" s="135" t="s">
        <v>41</v>
      </c>
      <c r="K608" s="135">
        <v>13000</v>
      </c>
      <c r="L608" s="135">
        <f>VLOOKUP(E608,[2]Sheet1!$E$2:$N$5262,3,0)</f>
        <v>13000</v>
      </c>
      <c r="M608" s="168">
        <f>VLOOKUP(E608,[2]Sheet1!$E$2:$N$5262,4,0)</f>
        <v>46027</v>
      </c>
      <c r="N608" s="135" t="str">
        <f>VLOOKUP(E608,[2]Sheet1!$E$2:$N$5262,5,0)</f>
        <v>SABA.CH</v>
      </c>
      <c r="O608" s="135" t="str">
        <f>VLOOKUP(E608,[2]Sheet1!$E$2:$N$5262,6,0)</f>
        <v>Accepted</v>
      </c>
      <c r="P608" s="135" t="str">
        <f>VLOOKUP(E608,[2]Sheet1!$E$2:$N$5262,7,0)</f>
        <v>Online Transfer</v>
      </c>
      <c r="Q608" s="135" t="str">
        <f>VLOOKUP(E608,[2]Sheet1!$E$2:$N$5262,8,0)</f>
        <v>Renewal</v>
      </c>
      <c r="R608" s="135" t="s">
        <v>16</v>
      </c>
      <c r="S608" s="135" t="str">
        <f>VLOOKUP(E608,[2]Sheet1!$E$2:$N$5262,10,0)</f>
        <v>-</v>
      </c>
      <c r="T608" s="167">
        <f t="shared" si="20"/>
        <v>0</v>
      </c>
    </row>
    <row r="609" spans="1:20" s="135" customFormat="1" hidden="1">
      <c r="A609" s="73">
        <v>614</v>
      </c>
      <c r="B609" s="72" t="s">
        <v>39</v>
      </c>
      <c r="C609" s="85" t="s">
        <v>12433</v>
      </c>
      <c r="D609" s="87">
        <v>114652</v>
      </c>
      <c r="E609" s="87">
        <v>1014605</v>
      </c>
      <c r="F609" s="85" t="s">
        <v>12355</v>
      </c>
      <c r="G609" s="87">
        <v>12500</v>
      </c>
      <c r="H609" s="85" t="s">
        <v>66</v>
      </c>
      <c r="I609" s="85" t="s">
        <v>99</v>
      </c>
      <c r="J609" s="135" t="s">
        <v>41</v>
      </c>
      <c r="K609" s="135">
        <v>12500</v>
      </c>
      <c r="L609" s="135">
        <f>VLOOKUP(E609,[2]Sheet1!$E$2:$N$5262,3,0)</f>
        <v>12500</v>
      </c>
      <c r="M609" s="168">
        <f>VLOOKUP(E609,[2]Sheet1!$E$2:$N$5262,4,0)</f>
        <v>46027</v>
      </c>
      <c r="N609" s="135" t="str">
        <f>VLOOKUP(E609,[2]Sheet1!$E$2:$N$5262,5,0)</f>
        <v>SABA.CH</v>
      </c>
      <c r="O609" s="135" t="str">
        <f>VLOOKUP(E609,[2]Sheet1!$E$2:$N$5262,6,0)</f>
        <v>Accepted</v>
      </c>
      <c r="P609" s="135" t="str">
        <f>VLOOKUP(E609,[2]Sheet1!$E$2:$N$5262,7,0)</f>
        <v>Online Transfer</v>
      </c>
      <c r="Q609" s="135" t="str">
        <f>VLOOKUP(E609,[2]Sheet1!$E$2:$N$5262,8,0)</f>
        <v>Renewal</v>
      </c>
      <c r="R609" s="135" t="s">
        <v>16</v>
      </c>
      <c r="S609" s="135" t="str">
        <f>VLOOKUP(E609,[2]Sheet1!$E$2:$N$5262,10,0)</f>
        <v>-</v>
      </c>
      <c r="T609" s="167">
        <f t="shared" si="20"/>
        <v>0</v>
      </c>
    </row>
    <row r="610" spans="1:20" s="135" customFormat="1" hidden="1">
      <c r="A610" s="72">
        <v>615</v>
      </c>
      <c r="B610" s="72" t="s">
        <v>39</v>
      </c>
      <c r="C610" s="85" t="s">
        <v>12434</v>
      </c>
      <c r="D610" s="87">
        <v>12945432</v>
      </c>
      <c r="E610" s="85" t="s">
        <v>12435</v>
      </c>
      <c r="F610" s="85" t="s">
        <v>12436</v>
      </c>
      <c r="G610" s="87">
        <v>12500</v>
      </c>
      <c r="H610" s="85" t="s">
        <v>66</v>
      </c>
      <c r="I610" s="85" t="s">
        <v>99</v>
      </c>
      <c r="J610" s="135" t="s">
        <v>41</v>
      </c>
      <c r="K610" s="135">
        <v>12500</v>
      </c>
      <c r="L610" s="135">
        <f>VLOOKUP(E610,[2]Sheet1!$E$2:$N$5262,3,0)</f>
        <v>12500</v>
      </c>
      <c r="M610" s="168">
        <f>VLOOKUP(E610,[2]Sheet1!$E$2:$N$5262,4,0)</f>
        <v>46027</v>
      </c>
      <c r="N610" s="135" t="str">
        <f>VLOOKUP(E610,[2]Sheet1!$E$2:$N$5262,5,0)</f>
        <v>SABA.CH</v>
      </c>
      <c r="O610" s="135" t="str">
        <f>VLOOKUP(E610,[2]Sheet1!$E$2:$N$5262,6,0)</f>
        <v>Accepted</v>
      </c>
      <c r="P610" s="135" t="str">
        <f>VLOOKUP(E610,[2]Sheet1!$E$2:$N$5262,7,0)</f>
        <v>Online Transfer</v>
      </c>
      <c r="Q610" s="135" t="str">
        <f>VLOOKUP(E610,[2]Sheet1!$E$2:$N$5262,8,0)</f>
        <v>Renewal</v>
      </c>
      <c r="R610" s="135" t="s">
        <v>16</v>
      </c>
      <c r="S610" s="135" t="str">
        <f>VLOOKUP(E610,[2]Sheet1!$E$2:$N$5262,10,0)</f>
        <v>-</v>
      </c>
      <c r="T610" s="167">
        <f t="shared" si="20"/>
        <v>0</v>
      </c>
    </row>
    <row r="611" spans="1:20" s="135" customFormat="1" hidden="1">
      <c r="A611" s="73">
        <v>616</v>
      </c>
      <c r="B611" s="72" t="s">
        <v>39</v>
      </c>
      <c r="C611" s="85" t="s">
        <v>12437</v>
      </c>
      <c r="D611" s="85" t="s">
        <v>12438</v>
      </c>
      <c r="E611" s="85" t="s">
        <v>12439</v>
      </c>
      <c r="F611" s="85" t="s">
        <v>12440</v>
      </c>
      <c r="G611" s="87">
        <v>11000</v>
      </c>
      <c r="H611" s="85" t="s">
        <v>66</v>
      </c>
      <c r="I611" s="85" t="s">
        <v>99</v>
      </c>
      <c r="J611" s="135" t="s">
        <v>41</v>
      </c>
      <c r="K611" s="135">
        <v>11000</v>
      </c>
      <c r="L611" s="135">
        <f>VLOOKUP(E611,[2]Sheet1!$E$2:$N$5262,3,0)</f>
        <v>11000</v>
      </c>
      <c r="M611" s="168">
        <f>VLOOKUP(E611,[2]Sheet1!$E$2:$N$5262,4,0)</f>
        <v>46025</v>
      </c>
      <c r="N611" s="135" t="str">
        <f>VLOOKUP(E611,[2]Sheet1!$E$2:$N$5262,5,0)</f>
        <v>SABA.CH</v>
      </c>
      <c r="O611" s="135" t="str">
        <f>VLOOKUP(E611,[2]Sheet1!$E$2:$N$5262,6,0)</f>
        <v>Accepted</v>
      </c>
      <c r="P611" s="135" t="str">
        <f>VLOOKUP(E611,[2]Sheet1!$E$2:$N$5262,7,0)</f>
        <v>Online Transfer</v>
      </c>
      <c r="Q611" s="135" t="str">
        <f>VLOOKUP(E611,[2]Sheet1!$E$2:$N$5262,8,0)</f>
        <v>Renewal</v>
      </c>
      <c r="R611" s="135" t="s">
        <v>16</v>
      </c>
      <c r="S611" s="135" t="str">
        <f>VLOOKUP(E611,[2]Sheet1!$E$2:$N$5262,10,0)</f>
        <v>-</v>
      </c>
      <c r="T611" s="167">
        <f t="shared" si="20"/>
        <v>0</v>
      </c>
    </row>
    <row r="612" spans="1:20" s="135" customFormat="1" hidden="1">
      <c r="A612" s="72">
        <v>617</v>
      </c>
      <c r="B612" s="72" t="s">
        <v>39</v>
      </c>
      <c r="C612" s="85" t="s">
        <v>12441</v>
      </c>
      <c r="D612" s="85" t="s">
        <v>12442</v>
      </c>
      <c r="E612" s="85" t="s">
        <v>12443</v>
      </c>
      <c r="F612" s="85" t="s">
        <v>12444</v>
      </c>
      <c r="G612" s="87">
        <v>13000</v>
      </c>
      <c r="H612" s="85" t="s">
        <v>66</v>
      </c>
      <c r="I612" s="85" t="s">
        <v>99</v>
      </c>
      <c r="J612" s="135" t="s">
        <v>41</v>
      </c>
      <c r="K612" s="135">
        <v>13000</v>
      </c>
      <c r="L612" s="135">
        <f>VLOOKUP(E612,[2]Sheet1!$E$2:$N$5262,3,0)</f>
        <v>13000</v>
      </c>
      <c r="M612" s="168">
        <f>VLOOKUP(E612,[2]Sheet1!$E$2:$N$5262,4,0)</f>
        <v>46025</v>
      </c>
      <c r="N612" s="135" t="str">
        <f>VLOOKUP(E612,[2]Sheet1!$E$2:$N$5262,5,0)</f>
        <v>SABA.CH</v>
      </c>
      <c r="O612" s="135" t="str">
        <f>VLOOKUP(E612,[2]Sheet1!$E$2:$N$5262,6,0)</f>
        <v>Accepted</v>
      </c>
      <c r="P612" s="135" t="str">
        <f>VLOOKUP(E612,[2]Sheet1!$E$2:$N$5262,7,0)</f>
        <v>Online Transfer</v>
      </c>
      <c r="Q612" s="135" t="str">
        <f>VLOOKUP(E612,[2]Sheet1!$E$2:$N$5262,8,0)</f>
        <v>Renewal</v>
      </c>
      <c r="R612" s="135" t="s">
        <v>16</v>
      </c>
      <c r="S612" s="135" t="str">
        <f>VLOOKUP(E612,[2]Sheet1!$E$2:$N$5262,10,0)</f>
        <v>-</v>
      </c>
      <c r="T612" s="167">
        <f t="shared" si="20"/>
        <v>0</v>
      </c>
    </row>
    <row r="613" spans="1:20" s="135" customFormat="1" hidden="1">
      <c r="A613" s="73">
        <v>618</v>
      </c>
      <c r="B613" s="72" t="s">
        <v>39</v>
      </c>
      <c r="C613" s="85" t="s">
        <v>12445</v>
      </c>
      <c r="D613" s="85" t="s">
        <v>12446</v>
      </c>
      <c r="E613" s="87">
        <v>713146</v>
      </c>
      <c r="F613" s="85" t="s">
        <v>12447</v>
      </c>
      <c r="G613" s="87">
        <v>13000</v>
      </c>
      <c r="H613" s="85" t="s">
        <v>66</v>
      </c>
      <c r="I613" s="85" t="s">
        <v>99</v>
      </c>
      <c r="J613" s="135" t="s">
        <v>41</v>
      </c>
      <c r="K613" s="135">
        <v>13000</v>
      </c>
      <c r="L613" s="135">
        <f>VLOOKUP(E613,[2]Sheet1!$E$2:$N$5262,3,0)</f>
        <v>13000</v>
      </c>
      <c r="M613" s="168">
        <f>VLOOKUP(E613,[2]Sheet1!$E$2:$N$5262,4,0)</f>
        <v>46025</v>
      </c>
      <c r="N613" s="135" t="str">
        <f>VLOOKUP(E613,[2]Sheet1!$E$2:$N$5262,5,0)</f>
        <v>SABA.CH</v>
      </c>
      <c r="O613" s="135" t="str">
        <f>VLOOKUP(E613,[2]Sheet1!$E$2:$N$5262,6,0)</f>
        <v>Accepted</v>
      </c>
      <c r="P613" s="135" t="str">
        <f>VLOOKUP(E613,[2]Sheet1!$E$2:$N$5262,7,0)</f>
        <v>Online Transfer</v>
      </c>
      <c r="Q613" s="135" t="str">
        <f>VLOOKUP(E613,[2]Sheet1!$E$2:$N$5262,8,0)</f>
        <v>Renewal</v>
      </c>
      <c r="R613" s="135" t="s">
        <v>16</v>
      </c>
      <c r="S613" s="135" t="str">
        <f>VLOOKUP(E613,[2]Sheet1!$E$2:$N$5262,10,0)</f>
        <v>-</v>
      </c>
      <c r="T613" s="167">
        <f t="shared" si="20"/>
        <v>0</v>
      </c>
    </row>
    <row r="614" spans="1:20" s="135" customFormat="1" hidden="1">
      <c r="A614" s="72">
        <v>619</v>
      </c>
      <c r="B614" s="72" t="s">
        <v>39</v>
      </c>
      <c r="C614" s="85" t="s">
        <v>12448</v>
      </c>
      <c r="D614" s="85" t="s">
        <v>12449</v>
      </c>
      <c r="E614" s="87">
        <v>4162264</v>
      </c>
      <c r="F614" s="85" t="s">
        <v>12450</v>
      </c>
      <c r="G614" s="87">
        <v>14000</v>
      </c>
      <c r="H614" s="85" t="s">
        <v>66</v>
      </c>
      <c r="I614" s="85" t="s">
        <v>99</v>
      </c>
      <c r="J614" s="135" t="s">
        <v>41</v>
      </c>
      <c r="K614" s="135">
        <v>14000</v>
      </c>
      <c r="L614" s="135">
        <f>VLOOKUP(E614,[2]Sheet1!$E$2:$N$5262,3,0)</f>
        <v>14000</v>
      </c>
      <c r="M614" s="168">
        <f>VLOOKUP(E614,[2]Sheet1!$E$2:$N$5262,4,0)</f>
        <v>46024</v>
      </c>
      <c r="N614" s="135" t="str">
        <f>VLOOKUP(E614,[2]Sheet1!$E$2:$N$5262,5,0)</f>
        <v>SABA.CH</v>
      </c>
      <c r="O614" s="135" t="str">
        <f>VLOOKUP(E614,[2]Sheet1!$E$2:$N$5262,6,0)</f>
        <v>Accepted</v>
      </c>
      <c r="P614" s="135" t="str">
        <f>VLOOKUP(E614,[2]Sheet1!$E$2:$N$5262,7,0)</f>
        <v>Online Transfer</v>
      </c>
      <c r="Q614" s="135" t="str">
        <f>VLOOKUP(E614,[2]Sheet1!$E$2:$N$5262,8,0)</f>
        <v>Renewal</v>
      </c>
      <c r="R614" s="135" t="s">
        <v>16</v>
      </c>
      <c r="S614" s="135" t="str">
        <f>VLOOKUP(E614,[2]Sheet1!$E$2:$N$5262,10,0)</f>
        <v>-</v>
      </c>
      <c r="T614" s="167">
        <f t="shared" si="20"/>
        <v>0</v>
      </c>
    </row>
    <row r="615" spans="1:20" s="135" customFormat="1" hidden="1">
      <c r="A615" s="73">
        <v>620</v>
      </c>
      <c r="B615" s="72" t="s">
        <v>39</v>
      </c>
      <c r="C615" s="85" t="s">
        <v>12451</v>
      </c>
      <c r="D615" s="87">
        <v>100702</v>
      </c>
      <c r="E615" s="87">
        <v>216031</v>
      </c>
      <c r="F615" s="85" t="s">
        <v>12452</v>
      </c>
      <c r="G615" s="87">
        <v>12500</v>
      </c>
      <c r="H615" s="85" t="s">
        <v>66</v>
      </c>
      <c r="I615" s="85" t="s">
        <v>99</v>
      </c>
      <c r="J615" s="135" t="s">
        <v>41</v>
      </c>
      <c r="K615" s="135">
        <v>12500</v>
      </c>
      <c r="L615" s="135">
        <f>VLOOKUP(E615,[2]Sheet1!$E$2:$N$5262,3,0)</f>
        <v>12500</v>
      </c>
      <c r="M615" s="168">
        <f>VLOOKUP(E615,[2]Sheet1!$E$2:$N$5262,4,0)</f>
        <v>46024</v>
      </c>
      <c r="N615" s="135" t="str">
        <f>VLOOKUP(E615,[2]Sheet1!$E$2:$N$5262,5,0)</f>
        <v>SABA.CH</v>
      </c>
      <c r="O615" s="135" t="str">
        <f>VLOOKUP(E615,[2]Sheet1!$E$2:$N$5262,6,0)</f>
        <v>Accepted</v>
      </c>
      <c r="P615" s="135" t="str">
        <f>VLOOKUP(E615,[2]Sheet1!$E$2:$N$5262,7,0)</f>
        <v>Online Transfer</v>
      </c>
      <c r="Q615" s="135" t="str">
        <f>VLOOKUP(E615,[2]Sheet1!$E$2:$N$5262,8,0)</f>
        <v>Renewal</v>
      </c>
      <c r="R615" s="135" t="s">
        <v>16</v>
      </c>
      <c r="S615" s="135" t="str">
        <f>VLOOKUP(E615,[2]Sheet1!$E$2:$N$5262,10,0)</f>
        <v>-</v>
      </c>
      <c r="T615" s="167">
        <f t="shared" si="20"/>
        <v>0</v>
      </c>
    </row>
    <row r="616" spans="1:20" s="135" customFormat="1" hidden="1">
      <c r="A616" s="72">
        <v>621</v>
      </c>
      <c r="B616" s="72" t="s">
        <v>39</v>
      </c>
      <c r="C616" s="85" t="s">
        <v>12453</v>
      </c>
      <c r="D616" s="85" t="s">
        <v>12454</v>
      </c>
      <c r="E616" s="85" t="s">
        <v>12453</v>
      </c>
      <c r="F616" s="85" t="s">
        <v>12455</v>
      </c>
      <c r="G616" s="87">
        <v>13000</v>
      </c>
      <c r="H616" s="85" t="s">
        <v>66</v>
      </c>
      <c r="I616" s="85" t="s">
        <v>99</v>
      </c>
      <c r="J616" s="135" t="s">
        <v>41</v>
      </c>
      <c r="K616" s="135">
        <v>13000</v>
      </c>
      <c r="L616" s="135">
        <f>VLOOKUP(E616,[2]Sheet1!$E$2:$N$5262,3,0)</f>
        <v>13000</v>
      </c>
      <c r="M616" s="168">
        <f>VLOOKUP(E616,[2]Sheet1!$E$2:$N$5262,4,0)</f>
        <v>46024</v>
      </c>
      <c r="N616" s="135" t="str">
        <f>VLOOKUP(E616,[2]Sheet1!$E$2:$N$5262,5,0)</f>
        <v>SABA.CH</v>
      </c>
      <c r="O616" s="135" t="str">
        <f>VLOOKUP(E616,[2]Sheet1!$E$2:$N$5262,6,0)</f>
        <v>Accepted</v>
      </c>
      <c r="P616" s="135" t="str">
        <f>VLOOKUP(E616,[2]Sheet1!$E$2:$N$5262,7,0)</f>
        <v>Online Transfer</v>
      </c>
      <c r="Q616" s="135" t="str">
        <f>VLOOKUP(E616,[2]Sheet1!$E$2:$N$5262,8,0)</f>
        <v>Renewal</v>
      </c>
      <c r="R616" s="135" t="s">
        <v>16</v>
      </c>
      <c r="S616" s="135" t="str">
        <f>VLOOKUP(E616,[2]Sheet1!$E$2:$N$5262,10,0)</f>
        <v>-</v>
      </c>
      <c r="T616" s="167">
        <f t="shared" si="20"/>
        <v>0</v>
      </c>
    </row>
    <row r="617" spans="1:20" s="135" customFormat="1" hidden="1">
      <c r="A617" s="73">
        <v>622</v>
      </c>
      <c r="B617" s="72" t="s">
        <v>39</v>
      </c>
      <c r="C617" s="85" t="s">
        <v>12456</v>
      </c>
      <c r="D617" s="85" t="s">
        <v>12457</v>
      </c>
      <c r="E617" s="85" t="s">
        <v>12458</v>
      </c>
      <c r="F617" s="85" t="s">
        <v>12459</v>
      </c>
      <c r="G617" s="87">
        <v>12500</v>
      </c>
      <c r="H617" s="85" t="s">
        <v>66</v>
      </c>
      <c r="I617" s="85" t="s">
        <v>99</v>
      </c>
      <c r="J617" s="135" t="s">
        <v>41</v>
      </c>
      <c r="K617" s="135">
        <v>12500</v>
      </c>
      <c r="L617" s="135">
        <f>VLOOKUP(E617,[2]Sheet1!$E$2:$N$5262,3,0)</f>
        <v>12500</v>
      </c>
      <c r="M617" s="168">
        <f>VLOOKUP(E617,[2]Sheet1!$E$2:$N$5262,4,0)</f>
        <v>46024</v>
      </c>
      <c r="N617" s="135" t="str">
        <f>VLOOKUP(E617,[2]Sheet1!$E$2:$N$5262,5,0)</f>
        <v>SABA.CH</v>
      </c>
      <c r="O617" s="135" t="str">
        <f>VLOOKUP(E617,[2]Sheet1!$E$2:$N$5262,6,0)</f>
        <v>Accepted</v>
      </c>
      <c r="P617" s="135" t="str">
        <f>VLOOKUP(E617,[2]Sheet1!$E$2:$N$5262,7,0)</f>
        <v>Online Transfer</v>
      </c>
      <c r="Q617" s="135" t="str">
        <f>VLOOKUP(E617,[2]Sheet1!$E$2:$N$5262,8,0)</f>
        <v>Renewal</v>
      </c>
      <c r="R617" s="135" t="s">
        <v>16</v>
      </c>
      <c r="S617" s="135" t="str">
        <f>VLOOKUP(E617,[2]Sheet1!$E$2:$N$5262,10,0)</f>
        <v>-</v>
      </c>
      <c r="T617" s="167">
        <f t="shared" si="20"/>
        <v>0</v>
      </c>
    </row>
    <row r="618" spans="1:20" s="135" customFormat="1" hidden="1">
      <c r="A618" s="72">
        <v>623</v>
      </c>
      <c r="B618" s="72" t="s">
        <v>39</v>
      </c>
      <c r="C618" s="85" t="s">
        <v>12460</v>
      </c>
      <c r="D618" s="85" t="s">
        <v>12461</v>
      </c>
      <c r="E618" s="85" t="s">
        <v>12462</v>
      </c>
      <c r="F618" s="85" t="s">
        <v>143</v>
      </c>
      <c r="G618" s="87">
        <v>11000</v>
      </c>
      <c r="H618" s="85" t="s">
        <v>66</v>
      </c>
      <c r="I618" s="85" t="s">
        <v>99</v>
      </c>
      <c r="J618" s="135" t="s">
        <v>41</v>
      </c>
      <c r="K618" s="135">
        <v>11000</v>
      </c>
      <c r="L618" s="135">
        <f>VLOOKUP(E618,[2]Sheet1!$E$2:$N$5262,3,0)</f>
        <v>11000</v>
      </c>
      <c r="M618" s="168">
        <f>VLOOKUP(E618,[2]Sheet1!$E$2:$N$5262,4,0)</f>
        <v>46024</v>
      </c>
      <c r="N618" s="135" t="str">
        <f>VLOOKUP(E618,[2]Sheet1!$E$2:$N$5262,5,0)</f>
        <v>SABA.CH</v>
      </c>
      <c r="O618" s="135" t="str">
        <f>VLOOKUP(E618,[2]Sheet1!$E$2:$N$5262,6,0)</f>
        <v>Accepted</v>
      </c>
      <c r="P618" s="135" t="str">
        <f>VLOOKUP(E618,[2]Sheet1!$E$2:$N$5262,7,0)</f>
        <v>Online Transfer</v>
      </c>
      <c r="Q618" s="135" t="str">
        <f>VLOOKUP(E618,[2]Sheet1!$E$2:$N$5262,8,0)</f>
        <v>Renewal</v>
      </c>
      <c r="R618" s="135" t="s">
        <v>16</v>
      </c>
      <c r="S618" s="135" t="str">
        <f>VLOOKUP(E618,[2]Sheet1!$E$2:$N$5262,10,0)</f>
        <v>-</v>
      </c>
      <c r="T618" s="167">
        <f t="shared" si="20"/>
        <v>0</v>
      </c>
    </row>
    <row r="619" spans="1:20" s="135" customFormat="1" hidden="1">
      <c r="A619" s="73">
        <v>624</v>
      </c>
      <c r="B619" s="72" t="s">
        <v>39</v>
      </c>
      <c r="C619" s="85" t="s">
        <v>12463</v>
      </c>
      <c r="D619" s="85" t="s">
        <v>12464</v>
      </c>
      <c r="E619" s="85" t="s">
        <v>12465</v>
      </c>
      <c r="F619" s="85" t="s">
        <v>12466</v>
      </c>
      <c r="G619" s="87">
        <v>12500</v>
      </c>
      <c r="H619" s="85" t="s">
        <v>66</v>
      </c>
      <c r="I619" s="85" t="s">
        <v>99</v>
      </c>
      <c r="J619" s="135" t="s">
        <v>41</v>
      </c>
      <c r="K619" s="135">
        <v>12500</v>
      </c>
      <c r="L619" s="135">
        <f>VLOOKUP(E619,[2]Sheet1!$E$2:$N$5262,3,0)</f>
        <v>12500</v>
      </c>
      <c r="M619" s="168">
        <f>VLOOKUP(E619,[2]Sheet1!$E$2:$N$5262,4,0)</f>
        <v>46023</v>
      </c>
      <c r="N619" s="135" t="str">
        <f>VLOOKUP(E619,[2]Sheet1!$E$2:$N$5262,5,0)</f>
        <v>SABA.CH</v>
      </c>
      <c r="O619" s="135" t="str">
        <f>VLOOKUP(E619,[2]Sheet1!$E$2:$N$5262,6,0)</f>
        <v>Accepted</v>
      </c>
      <c r="P619" s="135" t="str">
        <f>VLOOKUP(E619,[2]Sheet1!$E$2:$N$5262,7,0)</f>
        <v>Online Transfer</v>
      </c>
      <c r="Q619" s="135" t="str">
        <f>VLOOKUP(E619,[2]Sheet1!$E$2:$N$5262,8,0)</f>
        <v>Renewal</v>
      </c>
      <c r="R619" s="135" t="s">
        <v>16</v>
      </c>
      <c r="S619" s="135" t="str">
        <f>VLOOKUP(E619,[2]Sheet1!$E$2:$N$5262,10,0)</f>
        <v>-</v>
      </c>
      <c r="T619" s="167">
        <f t="shared" si="20"/>
        <v>0</v>
      </c>
    </row>
    <row r="620" spans="1:20" s="135" customFormat="1" hidden="1">
      <c r="A620" s="72">
        <v>625</v>
      </c>
      <c r="B620" s="72" t="s">
        <v>39</v>
      </c>
      <c r="C620" s="85" t="s">
        <v>12467</v>
      </c>
      <c r="D620" s="87">
        <v>179536</v>
      </c>
      <c r="E620" s="87">
        <v>10079535</v>
      </c>
      <c r="F620" s="85" t="s">
        <v>12468</v>
      </c>
      <c r="G620" s="87">
        <v>15000</v>
      </c>
      <c r="H620" s="85" t="s">
        <v>66</v>
      </c>
      <c r="I620" s="85" t="s">
        <v>99</v>
      </c>
      <c r="J620" s="135" t="s">
        <v>41</v>
      </c>
      <c r="K620" s="135">
        <v>15000</v>
      </c>
      <c r="L620" s="135">
        <f>VLOOKUP(E620,[2]Sheet1!$E$2:$N$5262,3,0)</f>
        <v>15000</v>
      </c>
      <c r="M620" s="168">
        <f>VLOOKUP(E620,[2]Sheet1!$E$2:$N$5262,4,0)</f>
        <v>46023</v>
      </c>
      <c r="N620" s="135" t="str">
        <f>VLOOKUP(E620,[2]Sheet1!$E$2:$N$5262,5,0)</f>
        <v>SABA.CH</v>
      </c>
      <c r="O620" s="135" t="str">
        <f>VLOOKUP(E620,[2]Sheet1!$E$2:$N$5262,6,0)</f>
        <v>Accepted</v>
      </c>
      <c r="P620" s="135" t="str">
        <f>VLOOKUP(E620,[2]Sheet1!$E$2:$N$5262,7,0)</f>
        <v>Online Transfer</v>
      </c>
      <c r="Q620" s="135" t="str">
        <f>VLOOKUP(E620,[2]Sheet1!$E$2:$N$5262,8,0)</f>
        <v>Renewal</v>
      </c>
      <c r="R620" s="135" t="s">
        <v>16</v>
      </c>
      <c r="S620" s="135" t="str">
        <f>VLOOKUP(E620,[2]Sheet1!$E$2:$N$5262,10,0)</f>
        <v>-</v>
      </c>
      <c r="T620" s="167">
        <f t="shared" si="20"/>
        <v>0</v>
      </c>
    </row>
    <row r="621" spans="1:20" s="135" customFormat="1" hidden="1">
      <c r="A621" s="73">
        <v>626</v>
      </c>
      <c r="B621" s="72" t="s">
        <v>39</v>
      </c>
      <c r="C621" s="85" t="s">
        <v>12469</v>
      </c>
      <c r="D621" s="85" t="s">
        <v>12470</v>
      </c>
      <c r="E621" s="85" t="s">
        <v>12471</v>
      </c>
      <c r="F621" s="85" t="s">
        <v>12472</v>
      </c>
      <c r="G621" s="87">
        <v>13000</v>
      </c>
      <c r="H621" s="85" t="s">
        <v>66</v>
      </c>
      <c r="I621" s="85" t="s">
        <v>99</v>
      </c>
      <c r="J621" s="135" t="s">
        <v>41</v>
      </c>
      <c r="K621" s="135">
        <v>13000</v>
      </c>
      <c r="L621" s="135">
        <f>VLOOKUP(E621,[2]Sheet1!$E$2:$N$5262,3,0)</f>
        <v>13000</v>
      </c>
      <c r="M621" s="168">
        <f>VLOOKUP(E621,[2]Sheet1!$E$2:$N$5262,4,0)</f>
        <v>46023</v>
      </c>
      <c r="N621" s="135" t="str">
        <f>VLOOKUP(E621,[2]Sheet1!$E$2:$N$5262,5,0)</f>
        <v>SABA.CH</v>
      </c>
      <c r="O621" s="135" t="str">
        <f>VLOOKUP(E621,[2]Sheet1!$E$2:$N$5262,6,0)</f>
        <v>Accepted</v>
      </c>
      <c r="P621" s="135" t="str">
        <f>VLOOKUP(E621,[2]Sheet1!$E$2:$N$5262,7,0)</f>
        <v>Online Transfer</v>
      </c>
      <c r="Q621" s="135" t="str">
        <f>VLOOKUP(E621,[2]Sheet1!$E$2:$N$5262,8,0)</f>
        <v>Renewal</v>
      </c>
      <c r="R621" s="135" t="s">
        <v>16</v>
      </c>
      <c r="S621" s="135" t="str">
        <f>VLOOKUP(E621,[2]Sheet1!$E$2:$N$5262,10,0)</f>
        <v>-</v>
      </c>
      <c r="T621" s="167">
        <f t="shared" si="20"/>
        <v>0</v>
      </c>
    </row>
    <row r="622" spans="1:20" s="135" customFormat="1" hidden="1">
      <c r="A622" s="72">
        <v>627</v>
      </c>
      <c r="B622" s="72" t="s">
        <v>39</v>
      </c>
      <c r="C622" s="85" t="s">
        <v>12473</v>
      </c>
      <c r="D622" s="85">
        <v>4038949</v>
      </c>
      <c r="E622" s="85">
        <v>1801241</v>
      </c>
      <c r="F622" s="137">
        <v>43773.057638888888</v>
      </c>
      <c r="G622" s="138">
        <v>8166</v>
      </c>
      <c r="H622" s="73" t="s">
        <v>73</v>
      </c>
      <c r="I622" s="85" t="s">
        <v>99</v>
      </c>
      <c r="J622" s="135" t="s">
        <v>41</v>
      </c>
      <c r="K622" s="135">
        <v>8166</v>
      </c>
      <c r="L622" s="135">
        <v>8166</v>
      </c>
      <c r="M622" s="168">
        <v>46027</v>
      </c>
      <c r="N622" s="135" t="str">
        <f t="shared" ref="N622:N625" si="21">+I622</f>
        <v>SABA.CH</v>
      </c>
      <c r="O622" s="135" t="s">
        <v>73</v>
      </c>
      <c r="P622" s="135" t="s">
        <v>54</v>
      </c>
      <c r="Q622" s="135" t="s">
        <v>141</v>
      </c>
      <c r="R622" s="135" t="s">
        <v>16</v>
      </c>
      <c r="S622" s="135" t="s">
        <v>16</v>
      </c>
    </row>
    <row r="623" spans="1:20" s="135" customFormat="1" hidden="1">
      <c r="A623" s="73">
        <v>628</v>
      </c>
      <c r="B623" s="72" t="s">
        <v>39</v>
      </c>
      <c r="C623" s="138" t="s">
        <v>12474</v>
      </c>
      <c r="D623" s="85" t="s">
        <v>12475</v>
      </c>
      <c r="E623" s="85">
        <v>6008540</v>
      </c>
      <c r="F623" s="150">
        <v>43773.140972222223</v>
      </c>
      <c r="G623" s="138">
        <v>8166</v>
      </c>
      <c r="H623" s="73" t="s">
        <v>73</v>
      </c>
      <c r="I623" s="85" t="s">
        <v>99</v>
      </c>
      <c r="J623" s="135" t="s">
        <v>41</v>
      </c>
      <c r="K623" s="135">
        <v>8166</v>
      </c>
      <c r="L623" s="135">
        <v>8166</v>
      </c>
      <c r="M623" s="168">
        <v>46027</v>
      </c>
      <c r="N623" s="135" t="str">
        <f t="shared" si="21"/>
        <v>SABA.CH</v>
      </c>
      <c r="O623" s="135" t="s">
        <v>73</v>
      </c>
      <c r="P623" s="135" t="s">
        <v>54</v>
      </c>
      <c r="Q623" s="135" t="s">
        <v>141</v>
      </c>
      <c r="R623" s="135" t="s">
        <v>16</v>
      </c>
      <c r="S623" s="135" t="s">
        <v>16</v>
      </c>
    </row>
    <row r="624" spans="1:20" s="135" customFormat="1" hidden="1">
      <c r="A624" s="72">
        <v>629</v>
      </c>
      <c r="B624" s="72" t="s">
        <v>39</v>
      </c>
      <c r="C624" s="138" t="s">
        <v>12476</v>
      </c>
      <c r="D624" s="85" t="s">
        <v>12477</v>
      </c>
      <c r="E624" s="85">
        <v>4180837</v>
      </c>
      <c r="F624" s="150">
        <v>43773.195833333331</v>
      </c>
      <c r="G624" s="138">
        <v>8166</v>
      </c>
      <c r="H624" s="73" t="s">
        <v>73</v>
      </c>
      <c r="I624" s="85" t="s">
        <v>99</v>
      </c>
      <c r="J624" s="135" t="s">
        <v>41</v>
      </c>
      <c r="K624" s="135">
        <v>8166</v>
      </c>
      <c r="L624" s="135">
        <v>8166</v>
      </c>
      <c r="M624" s="168">
        <v>46027</v>
      </c>
      <c r="N624" s="135" t="str">
        <f t="shared" si="21"/>
        <v>SABA.CH</v>
      </c>
      <c r="O624" s="135" t="s">
        <v>73</v>
      </c>
      <c r="P624" s="135" t="s">
        <v>54</v>
      </c>
      <c r="Q624" s="135" t="s">
        <v>141</v>
      </c>
      <c r="R624" s="135" t="s">
        <v>16</v>
      </c>
      <c r="S624" s="135" t="s">
        <v>16</v>
      </c>
    </row>
    <row r="625" spans="1:20" s="135" customFormat="1" hidden="1">
      <c r="A625" s="73">
        <v>630</v>
      </c>
      <c r="B625" s="72" t="s">
        <v>39</v>
      </c>
      <c r="C625" s="138" t="s">
        <v>12478</v>
      </c>
      <c r="D625" s="85" t="s">
        <v>12479</v>
      </c>
      <c r="E625" s="85">
        <v>527600</v>
      </c>
      <c r="F625" s="150">
        <v>43773.197222222225</v>
      </c>
      <c r="G625" s="138">
        <v>8166</v>
      </c>
      <c r="H625" s="73" t="s">
        <v>73</v>
      </c>
      <c r="I625" s="85" t="s">
        <v>99</v>
      </c>
      <c r="J625" s="135" t="s">
        <v>41</v>
      </c>
      <c r="K625" s="135">
        <v>8166</v>
      </c>
      <c r="L625" s="135">
        <v>8166</v>
      </c>
      <c r="M625" s="168">
        <v>46027</v>
      </c>
      <c r="N625" s="135" t="str">
        <f t="shared" si="21"/>
        <v>SABA.CH</v>
      </c>
      <c r="O625" s="135" t="s">
        <v>73</v>
      </c>
      <c r="P625" s="135" t="s">
        <v>54</v>
      </c>
      <c r="Q625" s="135" t="s">
        <v>141</v>
      </c>
      <c r="R625" s="135" t="s">
        <v>16</v>
      </c>
      <c r="S625" s="135" t="s">
        <v>16</v>
      </c>
    </row>
    <row r="626" spans="1:20" s="135" customFormat="1" hidden="1">
      <c r="A626" s="72">
        <v>631</v>
      </c>
      <c r="B626" s="72" t="s">
        <v>39</v>
      </c>
      <c r="C626" s="85" t="s">
        <v>12480</v>
      </c>
      <c r="D626" s="85">
        <v>30202</v>
      </c>
      <c r="E626" s="85">
        <v>90000069</v>
      </c>
      <c r="F626" s="137">
        <v>44212</v>
      </c>
      <c r="G626" s="73">
        <v>7500</v>
      </c>
      <c r="H626" s="73" t="s">
        <v>73</v>
      </c>
      <c r="I626" s="85" t="s">
        <v>99</v>
      </c>
      <c r="J626" s="135" t="s">
        <v>41</v>
      </c>
      <c r="K626" s="135">
        <v>7500</v>
      </c>
      <c r="L626" s="135">
        <v>7500</v>
      </c>
      <c r="M626" s="168">
        <v>46028</v>
      </c>
      <c r="N626" s="135" t="str">
        <f t="shared" ref="N626:N628" si="22">+I626</f>
        <v>SABA.CH</v>
      </c>
      <c r="O626" s="135" t="s">
        <v>73</v>
      </c>
      <c r="P626" s="135" t="s">
        <v>561</v>
      </c>
      <c r="Q626" s="135" t="s">
        <v>141</v>
      </c>
      <c r="R626" s="135" t="s">
        <v>16</v>
      </c>
      <c r="S626" s="135" t="s">
        <v>16</v>
      </c>
    </row>
    <row r="627" spans="1:20" s="135" customFormat="1" hidden="1">
      <c r="A627" s="73">
        <v>632</v>
      </c>
      <c r="B627" s="72" t="s">
        <v>39</v>
      </c>
      <c r="C627" s="85" t="s">
        <v>12481</v>
      </c>
      <c r="D627" s="85">
        <v>8190813</v>
      </c>
      <c r="E627" s="85" t="s">
        <v>12482</v>
      </c>
      <c r="F627" s="150">
        <v>44583.5</v>
      </c>
      <c r="G627" s="73">
        <v>7500</v>
      </c>
      <c r="H627" s="73" t="s">
        <v>73</v>
      </c>
      <c r="I627" s="85" t="s">
        <v>99</v>
      </c>
      <c r="J627" s="135" t="s">
        <v>41</v>
      </c>
      <c r="K627" s="135">
        <v>7500</v>
      </c>
      <c r="L627" s="135">
        <v>7500</v>
      </c>
      <c r="M627" s="168">
        <v>46028</v>
      </c>
      <c r="N627" s="135" t="str">
        <f t="shared" si="22"/>
        <v>SABA.CH</v>
      </c>
      <c r="O627" s="135" t="s">
        <v>73</v>
      </c>
      <c r="P627" s="135" t="s">
        <v>561</v>
      </c>
      <c r="Q627" s="135" t="s">
        <v>141</v>
      </c>
      <c r="R627" s="135" t="s">
        <v>16</v>
      </c>
      <c r="S627" s="135" t="s">
        <v>16</v>
      </c>
    </row>
    <row r="628" spans="1:20" s="135" customFormat="1" hidden="1">
      <c r="A628" s="72">
        <v>633</v>
      </c>
      <c r="B628" s="72" t="s">
        <v>39</v>
      </c>
      <c r="C628" s="85" t="s">
        <v>12483</v>
      </c>
      <c r="D628" s="85" t="s">
        <v>12484</v>
      </c>
      <c r="E628" s="85" t="s">
        <v>12485</v>
      </c>
      <c r="F628" s="150">
        <v>44583.5</v>
      </c>
      <c r="G628" s="73">
        <v>7500</v>
      </c>
      <c r="H628" s="73" t="s">
        <v>73</v>
      </c>
      <c r="I628" s="85" t="s">
        <v>99</v>
      </c>
      <c r="J628" s="135" t="s">
        <v>41</v>
      </c>
      <c r="K628" s="135">
        <v>7500</v>
      </c>
      <c r="L628" s="135">
        <v>7500</v>
      </c>
      <c r="M628" s="168">
        <v>46028</v>
      </c>
      <c r="N628" s="135" t="str">
        <f t="shared" si="22"/>
        <v>SABA.CH</v>
      </c>
      <c r="O628" s="135" t="s">
        <v>73</v>
      </c>
      <c r="P628" s="135" t="s">
        <v>561</v>
      </c>
      <c r="Q628" s="135" t="s">
        <v>141</v>
      </c>
      <c r="R628" s="135" t="s">
        <v>16</v>
      </c>
      <c r="S628" s="135" t="s">
        <v>16</v>
      </c>
    </row>
    <row r="629" spans="1:20" s="135" customFormat="1" hidden="1">
      <c r="A629" s="73">
        <v>634</v>
      </c>
      <c r="B629" s="72" t="s">
        <v>39</v>
      </c>
      <c r="C629" s="151" t="s">
        <v>12486</v>
      </c>
      <c r="D629" s="85" t="s">
        <v>12487</v>
      </c>
      <c r="E629" s="85" t="s">
        <v>12488</v>
      </c>
      <c r="F629" s="150">
        <v>44139.525000000001</v>
      </c>
      <c r="G629" s="85">
        <v>8218</v>
      </c>
      <c r="H629" s="73" t="s">
        <v>73</v>
      </c>
      <c r="I629" s="85" t="s">
        <v>99</v>
      </c>
      <c r="J629" s="135" t="s">
        <v>41</v>
      </c>
      <c r="K629" s="135">
        <v>8217</v>
      </c>
      <c r="L629" s="135">
        <v>8217</v>
      </c>
      <c r="M629" s="168">
        <v>46034</v>
      </c>
      <c r="N629" s="135" t="str">
        <f>+I629</f>
        <v>SABA.CH</v>
      </c>
      <c r="O629" s="135" t="s">
        <v>73</v>
      </c>
      <c r="P629" s="135" t="s">
        <v>72</v>
      </c>
      <c r="Q629" s="135" t="s">
        <v>141</v>
      </c>
      <c r="R629" s="135" t="s">
        <v>16</v>
      </c>
      <c r="S629" s="135" t="s">
        <v>16</v>
      </c>
    </row>
    <row r="630" spans="1:20" s="135" customFormat="1" hidden="1">
      <c r="A630" s="72">
        <v>635</v>
      </c>
      <c r="B630" s="72" t="s">
        <v>39</v>
      </c>
      <c r="C630" s="85" t="s">
        <v>12489</v>
      </c>
      <c r="D630" s="85">
        <v>69387</v>
      </c>
      <c r="E630" s="85" t="s">
        <v>12489</v>
      </c>
      <c r="F630" s="150">
        <v>45664.084027777775</v>
      </c>
      <c r="G630" s="152">
        <v>10000</v>
      </c>
      <c r="H630" s="73" t="s">
        <v>73</v>
      </c>
      <c r="I630" s="85" t="s">
        <v>99</v>
      </c>
      <c r="J630" s="135" t="s">
        <v>41</v>
      </c>
      <c r="K630" s="135">
        <v>10000</v>
      </c>
      <c r="L630" s="135">
        <v>10000</v>
      </c>
      <c r="M630" s="168">
        <v>46043</v>
      </c>
      <c r="N630" s="135" t="str">
        <f>+I630</f>
        <v>SABA.CH</v>
      </c>
      <c r="O630" s="135" t="s">
        <v>73</v>
      </c>
      <c r="P630" s="135" t="s">
        <v>561</v>
      </c>
      <c r="Q630" s="135" t="s">
        <v>141</v>
      </c>
      <c r="R630" s="135" t="s">
        <v>16</v>
      </c>
      <c r="S630" s="135" t="s">
        <v>16</v>
      </c>
    </row>
    <row r="631" spans="1:20" s="135" customFormat="1" hidden="1">
      <c r="A631" s="73">
        <v>636</v>
      </c>
      <c r="B631" s="72" t="s">
        <v>39</v>
      </c>
      <c r="C631" s="85" t="s">
        <v>12490</v>
      </c>
      <c r="D631" s="85" t="s">
        <v>12491</v>
      </c>
      <c r="E631" s="85" t="s">
        <v>12490</v>
      </c>
      <c r="F631" s="150">
        <v>45664.512499999997</v>
      </c>
      <c r="G631" s="152">
        <v>10000</v>
      </c>
      <c r="H631" s="73" t="s">
        <v>73</v>
      </c>
      <c r="I631" s="85" t="s">
        <v>99</v>
      </c>
      <c r="J631" s="135" t="s">
        <v>41</v>
      </c>
      <c r="K631" s="135">
        <v>10000</v>
      </c>
      <c r="L631" s="135">
        <v>10000</v>
      </c>
      <c r="M631" s="168">
        <v>46043</v>
      </c>
      <c r="N631" s="135" t="str">
        <f t="shared" ref="N631" si="23">+I631</f>
        <v>SABA.CH</v>
      </c>
      <c r="O631" s="135" t="s">
        <v>73</v>
      </c>
      <c r="P631" s="135" t="s">
        <v>561</v>
      </c>
      <c r="Q631" s="135" t="s">
        <v>141</v>
      </c>
      <c r="R631" s="135" t="s">
        <v>16</v>
      </c>
      <c r="S631" s="135" t="s">
        <v>16</v>
      </c>
    </row>
    <row r="632" spans="1:20" s="135" customFormat="1" hidden="1">
      <c r="A632" s="72">
        <v>637</v>
      </c>
      <c r="B632" s="72" t="s">
        <v>39</v>
      </c>
      <c r="C632" s="85" t="s">
        <v>12492</v>
      </c>
      <c r="D632" s="85" t="s">
        <v>12493</v>
      </c>
      <c r="E632" s="85" t="s">
        <v>12492</v>
      </c>
      <c r="F632" s="137">
        <v>45685</v>
      </c>
      <c r="G632" s="85">
        <v>12220</v>
      </c>
      <c r="H632" s="73" t="s">
        <v>73</v>
      </c>
      <c r="I632" s="85" t="s">
        <v>99</v>
      </c>
      <c r="J632" s="135" t="s">
        <v>41</v>
      </c>
      <c r="K632" s="135">
        <v>12220</v>
      </c>
      <c r="L632" s="135">
        <v>12220</v>
      </c>
      <c r="M632" s="168">
        <v>46051</v>
      </c>
      <c r="N632" s="135" t="str">
        <f>+I632</f>
        <v>SABA.CH</v>
      </c>
      <c r="O632" s="135" t="s">
        <v>73</v>
      </c>
      <c r="P632" s="135" t="s">
        <v>54</v>
      </c>
      <c r="Q632" s="135" t="s">
        <v>141</v>
      </c>
      <c r="R632" s="135" t="s">
        <v>16</v>
      </c>
      <c r="S632" s="135" t="s">
        <v>16</v>
      </c>
    </row>
    <row r="633" spans="1:20" s="135" customFormat="1" hidden="1">
      <c r="A633" s="73">
        <v>638</v>
      </c>
      <c r="B633" s="72" t="s">
        <v>39</v>
      </c>
      <c r="C633" s="85" t="s">
        <v>12494</v>
      </c>
      <c r="D633" s="85" t="s">
        <v>12495</v>
      </c>
      <c r="E633" s="85" t="s">
        <v>12494</v>
      </c>
      <c r="F633" s="150">
        <v>45685.064583333333</v>
      </c>
      <c r="G633" s="85">
        <v>12220</v>
      </c>
      <c r="H633" s="73" t="s">
        <v>73</v>
      </c>
      <c r="I633" s="85" t="s">
        <v>99</v>
      </c>
      <c r="J633" s="135" t="s">
        <v>41</v>
      </c>
      <c r="K633" s="135">
        <v>12220</v>
      </c>
      <c r="L633" s="135">
        <v>12220</v>
      </c>
      <c r="M633" s="168">
        <v>46051</v>
      </c>
      <c r="N633" s="135" t="str">
        <f t="shared" ref="N633:N634" si="24">+I633</f>
        <v>SABA.CH</v>
      </c>
      <c r="O633" s="135" t="s">
        <v>73</v>
      </c>
      <c r="P633" s="135" t="s">
        <v>54</v>
      </c>
      <c r="Q633" s="135" t="s">
        <v>141</v>
      </c>
      <c r="R633" s="135" t="s">
        <v>16</v>
      </c>
      <c r="S633" s="135" t="s">
        <v>16</v>
      </c>
    </row>
    <row r="634" spans="1:20" s="135" customFormat="1" hidden="1">
      <c r="A634" s="72">
        <v>639</v>
      </c>
      <c r="B634" s="72" t="s">
        <v>39</v>
      </c>
      <c r="C634" s="85" t="s">
        <v>12496</v>
      </c>
      <c r="D634" s="85" t="s">
        <v>12497</v>
      </c>
      <c r="E634" s="85" t="s">
        <v>12496</v>
      </c>
      <c r="F634" s="150">
        <v>45685.157638888886</v>
      </c>
      <c r="G634" s="85">
        <v>12220</v>
      </c>
      <c r="H634" s="73" t="s">
        <v>73</v>
      </c>
      <c r="I634" s="85" t="s">
        <v>99</v>
      </c>
      <c r="J634" s="135" t="s">
        <v>41</v>
      </c>
      <c r="K634" s="135">
        <v>12220</v>
      </c>
      <c r="L634" s="135">
        <v>12220</v>
      </c>
      <c r="M634" s="168">
        <v>46051</v>
      </c>
      <c r="N634" s="135" t="str">
        <f t="shared" si="24"/>
        <v>SABA.CH</v>
      </c>
      <c r="O634" s="135" t="s">
        <v>73</v>
      </c>
      <c r="P634" s="135" t="s">
        <v>54</v>
      </c>
      <c r="Q634" s="135" t="s">
        <v>141</v>
      </c>
      <c r="R634" s="135" t="s">
        <v>16</v>
      </c>
      <c r="S634" s="135" t="s">
        <v>16</v>
      </c>
    </row>
    <row r="635" spans="1:20" s="135" customFormat="1" hidden="1">
      <c r="A635" s="73">
        <v>640</v>
      </c>
      <c r="B635" s="72" t="s">
        <v>39</v>
      </c>
      <c r="C635" s="85" t="s">
        <v>12498</v>
      </c>
      <c r="D635" s="85">
        <v>226654</v>
      </c>
      <c r="E635" s="85">
        <v>403631</v>
      </c>
      <c r="F635" s="150">
        <v>44944.472222222219</v>
      </c>
      <c r="G635" s="85">
        <v>7520</v>
      </c>
      <c r="H635" s="73" t="s">
        <v>73</v>
      </c>
      <c r="I635" s="85" t="s">
        <v>99</v>
      </c>
      <c r="J635" s="135" t="s">
        <v>41</v>
      </c>
      <c r="K635" s="135">
        <v>7520</v>
      </c>
      <c r="L635" s="135">
        <v>7520</v>
      </c>
      <c r="M635" s="169">
        <v>46052</v>
      </c>
      <c r="N635" s="135" t="str">
        <f>+I635</f>
        <v>SABA.CH</v>
      </c>
      <c r="O635" s="135" t="s">
        <v>73</v>
      </c>
      <c r="P635" s="135" t="s">
        <v>72</v>
      </c>
      <c r="Q635" s="135" t="s">
        <v>141</v>
      </c>
      <c r="R635" s="135" t="s">
        <v>16</v>
      </c>
      <c r="S635" s="135" t="s">
        <v>16</v>
      </c>
    </row>
    <row r="636" spans="1:20" s="135" customFormat="1" hidden="1">
      <c r="A636" s="72">
        <v>641</v>
      </c>
      <c r="B636" s="72" t="s">
        <v>39</v>
      </c>
      <c r="C636" s="85" t="s">
        <v>12499</v>
      </c>
      <c r="D636" s="85" t="s">
        <v>12500</v>
      </c>
      <c r="E636" s="85" t="s">
        <v>12499</v>
      </c>
      <c r="F636" s="150">
        <v>45674.5</v>
      </c>
      <c r="G636" s="85">
        <v>11000</v>
      </c>
      <c r="H636" s="73" t="s">
        <v>73</v>
      </c>
      <c r="I636" s="85" t="s">
        <v>99</v>
      </c>
      <c r="J636" s="135" t="s">
        <v>41</v>
      </c>
      <c r="K636" s="135">
        <v>10340</v>
      </c>
      <c r="L636" s="135">
        <v>10340</v>
      </c>
      <c r="M636" s="168">
        <v>46051</v>
      </c>
      <c r="N636" s="135" t="str">
        <f>+I636</f>
        <v>SABA.CH</v>
      </c>
      <c r="O636" s="135" t="s">
        <v>73</v>
      </c>
      <c r="P636" s="135" t="s">
        <v>72</v>
      </c>
      <c r="Q636" s="135" t="s">
        <v>141</v>
      </c>
      <c r="R636" s="135" t="s">
        <v>16</v>
      </c>
      <c r="S636" s="135" t="s">
        <v>16</v>
      </c>
    </row>
    <row r="637" spans="1:20" s="135" customFormat="1" hidden="1">
      <c r="A637" s="73">
        <v>642</v>
      </c>
      <c r="B637" s="72" t="s">
        <v>39</v>
      </c>
      <c r="C637" s="73" t="s">
        <v>12501</v>
      </c>
      <c r="D637" s="73" t="s">
        <v>12502</v>
      </c>
      <c r="E637" s="73" t="s">
        <v>12503</v>
      </c>
      <c r="F637" s="73" t="s">
        <v>12504</v>
      </c>
      <c r="G637" s="74">
        <v>13000</v>
      </c>
      <c r="H637" s="73" t="s">
        <v>66</v>
      </c>
      <c r="I637" s="73" t="s">
        <v>24</v>
      </c>
      <c r="J637" s="135" t="s">
        <v>41</v>
      </c>
      <c r="K637" s="135">
        <v>13000</v>
      </c>
      <c r="L637" s="135">
        <f>VLOOKUP(E637,[2]Sheet1!$E$2:$N$5262,3,0)</f>
        <v>13000</v>
      </c>
      <c r="M637" s="168">
        <f>VLOOKUP(E637,[2]Sheet1!$E$2:$N$5262,4,0)</f>
        <v>46046</v>
      </c>
      <c r="N637" s="135" t="str">
        <f>VLOOKUP(E637,[2]Sheet1!$E$2:$N$5262,5,0)</f>
        <v>SHAHROZ</v>
      </c>
      <c r="O637" s="135" t="str">
        <f>VLOOKUP(E637,[2]Sheet1!$E$2:$N$5262,6,0)</f>
        <v>Accepted</v>
      </c>
      <c r="P637" s="135" t="str">
        <f>VLOOKUP(E637,[2]Sheet1!$E$2:$N$5262,7,0)</f>
        <v>Online Transfer</v>
      </c>
      <c r="Q637" s="135" t="str">
        <f>VLOOKUP(E637,[2]Sheet1!$E$2:$N$5262,8,0)</f>
        <v>Renewal</v>
      </c>
      <c r="R637" s="135" t="s">
        <v>16</v>
      </c>
      <c r="S637" s="135" t="str">
        <f>VLOOKUP(E637,[2]Sheet1!$E$2:$N$5262,10,0)</f>
        <v>-</v>
      </c>
      <c r="T637" s="167">
        <f t="shared" ref="T637:T643" si="25">+G637-L637</f>
        <v>0</v>
      </c>
    </row>
    <row r="638" spans="1:20" s="135" customFormat="1" hidden="1">
      <c r="A638" s="72">
        <v>643</v>
      </c>
      <c r="B638" s="72" t="s">
        <v>39</v>
      </c>
      <c r="C638" s="73" t="s">
        <v>12505</v>
      </c>
      <c r="D638" s="73" t="s">
        <v>12506</v>
      </c>
      <c r="E638" s="73" t="s">
        <v>12507</v>
      </c>
      <c r="F638" s="73" t="s">
        <v>12508</v>
      </c>
      <c r="G638" s="74">
        <v>13000</v>
      </c>
      <c r="H638" s="73" t="s">
        <v>66</v>
      </c>
      <c r="I638" s="73" t="s">
        <v>24</v>
      </c>
      <c r="J638" s="135" t="s">
        <v>41</v>
      </c>
      <c r="K638" s="135">
        <v>13000</v>
      </c>
      <c r="L638" s="135">
        <f>VLOOKUP(E638,[2]Sheet1!$E$2:$N$5262,3,0)</f>
        <v>13000</v>
      </c>
      <c r="M638" s="168">
        <f>VLOOKUP(E638,[2]Sheet1!$E$2:$N$5262,4,0)</f>
        <v>46046</v>
      </c>
      <c r="N638" s="135" t="str">
        <f>VLOOKUP(E638,[2]Sheet1!$E$2:$N$5262,5,0)</f>
        <v>SHAHROZ</v>
      </c>
      <c r="O638" s="135" t="str">
        <f>VLOOKUP(E638,[2]Sheet1!$E$2:$N$5262,6,0)</f>
        <v>Accepted</v>
      </c>
      <c r="P638" s="135" t="str">
        <f>VLOOKUP(E638,[2]Sheet1!$E$2:$N$5262,7,0)</f>
        <v>Online Transfer</v>
      </c>
      <c r="Q638" s="135" t="str">
        <f>VLOOKUP(E638,[2]Sheet1!$E$2:$N$5262,8,0)</f>
        <v>Renewal</v>
      </c>
      <c r="R638" s="135" t="s">
        <v>16</v>
      </c>
      <c r="S638" s="135" t="str">
        <f>VLOOKUP(E638,[2]Sheet1!$E$2:$N$5262,10,0)</f>
        <v>-</v>
      </c>
      <c r="T638" s="167">
        <f t="shared" si="25"/>
        <v>0</v>
      </c>
    </row>
    <row r="639" spans="1:20" s="135" customFormat="1" hidden="1">
      <c r="A639" s="73">
        <v>644</v>
      </c>
      <c r="B639" s="72" t="s">
        <v>39</v>
      </c>
      <c r="C639" s="73" t="s">
        <v>12509</v>
      </c>
      <c r="D639" s="73" t="s">
        <v>12510</v>
      </c>
      <c r="E639" s="73" t="s">
        <v>12511</v>
      </c>
      <c r="F639" s="73" t="s">
        <v>12512</v>
      </c>
      <c r="G639" s="74">
        <v>13000</v>
      </c>
      <c r="H639" s="73" t="s">
        <v>66</v>
      </c>
      <c r="I639" s="73" t="s">
        <v>24</v>
      </c>
      <c r="J639" s="135" t="s">
        <v>41</v>
      </c>
      <c r="K639" s="135">
        <v>13000</v>
      </c>
      <c r="L639" s="135">
        <f>VLOOKUP(E639,[2]Sheet1!$E$2:$N$5262,3,0)</f>
        <v>13000</v>
      </c>
      <c r="M639" s="168">
        <f>VLOOKUP(E639,[2]Sheet1!$E$2:$N$5262,4,0)</f>
        <v>46046</v>
      </c>
      <c r="N639" s="135" t="str">
        <f>VLOOKUP(E639,[2]Sheet1!$E$2:$N$5262,5,0)</f>
        <v>SHAHROZ</v>
      </c>
      <c r="O639" s="135" t="str">
        <f>VLOOKUP(E639,[2]Sheet1!$E$2:$N$5262,6,0)</f>
        <v>Accepted</v>
      </c>
      <c r="P639" s="135" t="str">
        <f>VLOOKUP(E639,[2]Sheet1!$E$2:$N$5262,7,0)</f>
        <v>Online Transfer</v>
      </c>
      <c r="Q639" s="135" t="str">
        <f>VLOOKUP(E639,[2]Sheet1!$E$2:$N$5262,8,0)</f>
        <v>Renewal</v>
      </c>
      <c r="R639" s="135" t="s">
        <v>16</v>
      </c>
      <c r="S639" s="135" t="str">
        <f>VLOOKUP(E639,[2]Sheet1!$E$2:$N$5262,10,0)</f>
        <v>-</v>
      </c>
      <c r="T639" s="167">
        <f t="shared" si="25"/>
        <v>0</v>
      </c>
    </row>
    <row r="640" spans="1:20" s="135" customFormat="1" hidden="1">
      <c r="A640" s="72">
        <v>645</v>
      </c>
      <c r="B640" s="72" t="s">
        <v>39</v>
      </c>
      <c r="C640" s="73" t="s">
        <v>12513</v>
      </c>
      <c r="D640" s="73" t="s">
        <v>12514</v>
      </c>
      <c r="E640" s="74">
        <v>6048807</v>
      </c>
      <c r="F640" s="73" t="s">
        <v>12515</v>
      </c>
      <c r="G640" s="74">
        <v>13000</v>
      </c>
      <c r="H640" s="73" t="s">
        <v>66</v>
      </c>
      <c r="I640" s="73" t="s">
        <v>24</v>
      </c>
      <c r="J640" s="135" t="s">
        <v>41</v>
      </c>
      <c r="K640" s="135">
        <v>13000</v>
      </c>
      <c r="L640" s="135">
        <f>VLOOKUP(E640,[2]Sheet1!$E$2:$N$5262,3,0)</f>
        <v>13000</v>
      </c>
      <c r="M640" s="168">
        <f>VLOOKUP(E640,[2]Sheet1!$E$2:$N$5262,4,0)</f>
        <v>46044</v>
      </c>
      <c r="N640" s="135" t="str">
        <f>VLOOKUP(E640,[2]Sheet1!$E$2:$N$5262,5,0)</f>
        <v>SHAHROZ</v>
      </c>
      <c r="O640" s="135" t="str">
        <f>VLOOKUP(E640,[2]Sheet1!$E$2:$N$5262,6,0)</f>
        <v>Accepted</v>
      </c>
      <c r="P640" s="135" t="str">
        <f>VLOOKUP(E640,[2]Sheet1!$E$2:$N$5262,7,0)</f>
        <v>Online Transfer</v>
      </c>
      <c r="Q640" s="135" t="str">
        <f>VLOOKUP(E640,[2]Sheet1!$E$2:$N$5262,8,0)</f>
        <v>Renewal</v>
      </c>
      <c r="R640" s="135" t="s">
        <v>16</v>
      </c>
      <c r="S640" s="135" t="str">
        <f>VLOOKUP(E640,[2]Sheet1!$E$2:$N$5262,10,0)</f>
        <v>-</v>
      </c>
      <c r="T640" s="167">
        <f t="shared" si="25"/>
        <v>0</v>
      </c>
    </row>
    <row r="641" spans="1:20" s="135" customFormat="1" hidden="1">
      <c r="A641" s="73">
        <v>646</v>
      </c>
      <c r="B641" s="72" t="s">
        <v>39</v>
      </c>
      <c r="C641" s="73" t="s">
        <v>12516</v>
      </c>
      <c r="D641" s="73" t="s">
        <v>12517</v>
      </c>
      <c r="E641" s="73" t="s">
        <v>12518</v>
      </c>
      <c r="F641" s="73" t="s">
        <v>12519</v>
      </c>
      <c r="G641" s="74">
        <v>8000</v>
      </c>
      <c r="H641" s="73" t="s">
        <v>66</v>
      </c>
      <c r="I641" s="73" t="s">
        <v>24</v>
      </c>
      <c r="J641" s="135" t="s">
        <v>41</v>
      </c>
      <c r="K641" s="135">
        <v>8000</v>
      </c>
      <c r="L641" s="135">
        <f>VLOOKUP(E641,[2]Sheet1!$E$2:$N$5262,3,0)</f>
        <v>8000</v>
      </c>
      <c r="M641" s="168">
        <f>VLOOKUP(E641,[2]Sheet1!$E$2:$N$5262,4,0)</f>
        <v>46052</v>
      </c>
      <c r="N641" s="135" t="str">
        <f>VLOOKUP(E641,[2]Sheet1!$E$2:$N$5262,5,0)</f>
        <v>SHAHROZ</v>
      </c>
      <c r="O641" s="135" t="str">
        <f>VLOOKUP(E641,[2]Sheet1!$E$2:$N$5262,6,0)</f>
        <v>Accepted</v>
      </c>
      <c r="P641" s="135" t="str">
        <f>VLOOKUP(E641,[2]Sheet1!$E$2:$N$5262,7,0)</f>
        <v>Online Transfer</v>
      </c>
      <c r="Q641" s="135" t="str">
        <f>VLOOKUP(E641,[2]Sheet1!$E$2:$N$5262,8,0)</f>
        <v>Renewal</v>
      </c>
      <c r="R641" s="135" t="s">
        <v>16</v>
      </c>
      <c r="S641" s="135" t="str">
        <f>VLOOKUP(E641,[2]Sheet1!$E$2:$N$5262,10,0)</f>
        <v>-</v>
      </c>
      <c r="T641" s="167">
        <f t="shared" si="25"/>
        <v>0</v>
      </c>
    </row>
    <row r="642" spans="1:20" s="135" customFormat="1" hidden="1">
      <c r="A642" s="72">
        <v>647</v>
      </c>
      <c r="B642" s="72" t="s">
        <v>39</v>
      </c>
      <c r="C642" s="73" t="s">
        <v>12520</v>
      </c>
      <c r="D642" s="73" t="s">
        <v>12521</v>
      </c>
      <c r="E642" s="73" t="s">
        <v>12522</v>
      </c>
      <c r="F642" s="73" t="s">
        <v>12523</v>
      </c>
      <c r="G642" s="74">
        <v>13000</v>
      </c>
      <c r="H642" s="73" t="s">
        <v>66</v>
      </c>
      <c r="I642" s="73" t="s">
        <v>24</v>
      </c>
      <c r="J642" s="135" t="s">
        <v>41</v>
      </c>
      <c r="K642" s="135">
        <v>13000</v>
      </c>
      <c r="L642" s="135">
        <f>VLOOKUP(E642,[2]Sheet1!$E$2:$N$5262,3,0)</f>
        <v>13000</v>
      </c>
      <c r="M642" s="168">
        <f>VLOOKUP(E642,[2]Sheet1!$E$2:$N$5262,4,0)</f>
        <v>46052</v>
      </c>
      <c r="N642" s="135" t="str">
        <f>VLOOKUP(E642,[2]Sheet1!$E$2:$N$5262,5,0)</f>
        <v>SHAHROZ</v>
      </c>
      <c r="O642" s="135" t="str">
        <f>VLOOKUP(E642,[2]Sheet1!$E$2:$N$5262,6,0)</f>
        <v>Accepted</v>
      </c>
      <c r="P642" s="135" t="str">
        <f>VLOOKUP(E642,[2]Sheet1!$E$2:$N$5262,7,0)</f>
        <v>Online Transfer</v>
      </c>
      <c r="Q642" s="135" t="str">
        <f>VLOOKUP(E642,[2]Sheet1!$E$2:$N$5262,8,0)</f>
        <v>Renewal</v>
      </c>
      <c r="R642" s="135" t="s">
        <v>16</v>
      </c>
      <c r="S642" s="135" t="str">
        <f>VLOOKUP(E642,[2]Sheet1!$E$2:$N$5262,10,0)</f>
        <v>-</v>
      </c>
      <c r="T642" s="167">
        <f t="shared" si="25"/>
        <v>0</v>
      </c>
    </row>
    <row r="643" spans="1:20" s="135" customFormat="1">
      <c r="A643" s="73">
        <v>648</v>
      </c>
      <c r="B643" s="72" t="s">
        <v>39</v>
      </c>
      <c r="C643" s="73" t="s">
        <v>12524</v>
      </c>
      <c r="D643" s="74">
        <v>242410</v>
      </c>
      <c r="E643" s="74">
        <v>10142408</v>
      </c>
      <c r="F643" s="73" t="s">
        <v>10651</v>
      </c>
      <c r="G643" s="74">
        <v>13000</v>
      </c>
      <c r="H643" s="73" t="s">
        <v>66</v>
      </c>
      <c r="I643" s="73" t="s">
        <v>24</v>
      </c>
      <c r="J643" s="135" t="s">
        <v>41</v>
      </c>
      <c r="K643" s="135">
        <v>13000</v>
      </c>
      <c r="L643" s="135">
        <f>VLOOKUP(E643,[2]Sheet1!$E$2:$N$5262,3,0)</f>
        <v>13000</v>
      </c>
      <c r="M643" s="168">
        <f>VLOOKUP(E643,[2]Sheet1!$E$2:$N$5262,4,0)</f>
        <v>46052</v>
      </c>
      <c r="N643" s="135" t="str">
        <f>VLOOKUP(E643,[2]Sheet1!$E$2:$N$5262,5,0)</f>
        <v>SHAHROZ</v>
      </c>
      <c r="O643" s="135" t="str">
        <f>VLOOKUP(E643,[2]Sheet1!$E$2:$N$5262,6,0)</f>
        <v>Accepted</v>
      </c>
      <c r="P643" s="135" t="str">
        <f>VLOOKUP(E643,[2]Sheet1!$E$2:$N$5262,7,0)</f>
        <v>Online Transfer</v>
      </c>
      <c r="Q643" s="135" t="str">
        <f>VLOOKUP(E643,[2]Sheet1!$E$2:$N$5262,8,0)</f>
        <v>Conversion</v>
      </c>
      <c r="R643" s="135" t="s">
        <v>16</v>
      </c>
      <c r="S643" s="135" t="str">
        <f>VLOOKUP(E643,[2]Sheet1!$E$2:$N$5262,10,0)</f>
        <v>-</v>
      </c>
      <c r="T643" s="167">
        <f t="shared" si="25"/>
        <v>0</v>
      </c>
    </row>
    <row r="644" spans="1:20" s="135" customFormat="1" hidden="1">
      <c r="A644" s="72">
        <v>649</v>
      </c>
      <c r="B644" s="72" t="s">
        <v>39</v>
      </c>
      <c r="C644" s="73" t="s">
        <v>12525</v>
      </c>
      <c r="D644" s="74">
        <v>292445</v>
      </c>
      <c r="E644" s="74">
        <v>7000088</v>
      </c>
      <c r="F644" s="73" t="s">
        <v>12526</v>
      </c>
      <c r="G644" s="74">
        <v>16000</v>
      </c>
      <c r="H644" s="73" t="s">
        <v>67</v>
      </c>
      <c r="I644" s="73" t="s">
        <v>24</v>
      </c>
      <c r="J644" s="135" t="s">
        <v>42</v>
      </c>
      <c r="K644" s="135">
        <v>0</v>
      </c>
      <c r="L644" s="135">
        <v>0</v>
      </c>
      <c r="M644" s="168" t="s">
        <v>16</v>
      </c>
      <c r="N644" s="135" t="str">
        <f>+I644</f>
        <v>SHAHROZ</v>
      </c>
      <c r="O644" s="135" t="s">
        <v>16</v>
      </c>
      <c r="P644" s="135" t="s">
        <v>16</v>
      </c>
      <c r="Q644" s="135" t="s">
        <v>16</v>
      </c>
      <c r="R644" s="135" t="s">
        <v>16</v>
      </c>
      <c r="S644" s="135" t="s">
        <v>16</v>
      </c>
      <c r="T644" s="135" t="s">
        <v>18718</v>
      </c>
    </row>
    <row r="645" spans="1:20" s="135" customFormat="1" hidden="1">
      <c r="A645" s="73">
        <v>650</v>
      </c>
      <c r="B645" s="72" t="s">
        <v>39</v>
      </c>
      <c r="C645" s="73" t="s">
        <v>12527</v>
      </c>
      <c r="D645" s="73" t="s">
        <v>12528</v>
      </c>
      <c r="E645" s="73" t="s">
        <v>12529</v>
      </c>
      <c r="F645" s="73" t="s">
        <v>12530</v>
      </c>
      <c r="G645" s="74">
        <v>13000</v>
      </c>
      <c r="H645" s="73" t="s">
        <v>66</v>
      </c>
      <c r="I645" s="73" t="s">
        <v>24</v>
      </c>
      <c r="J645" s="135" t="s">
        <v>41</v>
      </c>
      <c r="K645" s="135">
        <v>13000</v>
      </c>
      <c r="L645" s="135">
        <f>VLOOKUP(E645,[2]Sheet1!$E$2:$N$5262,3,0)</f>
        <v>13000</v>
      </c>
      <c r="M645" s="168">
        <f>VLOOKUP(E645,[2]Sheet1!$E$2:$N$5262,4,0)</f>
        <v>46050</v>
      </c>
      <c r="N645" s="135" t="str">
        <f>VLOOKUP(E645,[2]Sheet1!$E$2:$N$5262,5,0)</f>
        <v>SHAHROZ</v>
      </c>
      <c r="O645" s="135" t="str">
        <f>VLOOKUP(E645,[2]Sheet1!$E$2:$N$5262,6,0)</f>
        <v>Accepted</v>
      </c>
      <c r="P645" s="135" t="str">
        <f>VLOOKUP(E645,[2]Sheet1!$E$2:$N$5262,7,0)</f>
        <v>Online Transfer</v>
      </c>
      <c r="Q645" s="135" t="str">
        <f>VLOOKUP(E645,[2]Sheet1!$E$2:$N$5262,8,0)</f>
        <v>Renewal</v>
      </c>
      <c r="R645" s="135" t="s">
        <v>16</v>
      </c>
      <c r="S645" s="135" t="str">
        <f>VLOOKUP(E645,[2]Sheet1!$E$2:$N$5262,10,0)</f>
        <v>-</v>
      </c>
      <c r="T645" s="167">
        <f t="shared" ref="T645:T708" si="26">+G645-L645</f>
        <v>0</v>
      </c>
    </row>
    <row r="646" spans="1:20" s="135" customFormat="1" hidden="1">
      <c r="A646" s="72">
        <v>651</v>
      </c>
      <c r="B646" s="72" t="s">
        <v>39</v>
      </c>
      <c r="C646" s="73" t="s">
        <v>12531</v>
      </c>
      <c r="D646" s="74">
        <v>286865</v>
      </c>
      <c r="E646" s="73" t="s">
        <v>12532</v>
      </c>
      <c r="F646" s="73" t="s">
        <v>12533</v>
      </c>
      <c r="G646" s="74">
        <v>10000</v>
      </c>
      <c r="H646" s="73" t="s">
        <v>66</v>
      </c>
      <c r="I646" s="73" t="s">
        <v>24</v>
      </c>
      <c r="J646" s="135" t="s">
        <v>41</v>
      </c>
      <c r="K646" s="135">
        <v>10000</v>
      </c>
      <c r="L646" s="135">
        <f>VLOOKUP(E646,[2]Sheet1!$E$2:$N$5262,3,0)</f>
        <v>10000</v>
      </c>
      <c r="M646" s="168">
        <f>VLOOKUP(E646,[2]Sheet1!$E$2:$N$5262,4,0)</f>
        <v>46051</v>
      </c>
      <c r="N646" s="135" t="str">
        <f>VLOOKUP(E646,[2]Sheet1!$E$2:$N$5262,5,0)</f>
        <v>SHAHROZ</v>
      </c>
      <c r="O646" s="135" t="str">
        <f>VLOOKUP(E646,[2]Sheet1!$E$2:$N$5262,6,0)</f>
        <v>Accepted</v>
      </c>
      <c r="P646" s="135" t="str">
        <f>VLOOKUP(E646,[2]Sheet1!$E$2:$N$5262,7,0)</f>
        <v>Online Transfer</v>
      </c>
      <c r="Q646" s="135" t="str">
        <f>VLOOKUP(E646,[2]Sheet1!$E$2:$N$5262,8,0)</f>
        <v>Renewal</v>
      </c>
      <c r="R646" s="135" t="s">
        <v>16</v>
      </c>
      <c r="S646" s="135" t="str">
        <f>VLOOKUP(E646,[2]Sheet1!$E$2:$N$5262,10,0)</f>
        <v>-</v>
      </c>
      <c r="T646" s="167">
        <f t="shared" si="26"/>
        <v>0</v>
      </c>
    </row>
    <row r="647" spans="1:20" s="135" customFormat="1" hidden="1">
      <c r="A647" s="73">
        <v>652</v>
      </c>
      <c r="B647" s="72" t="s">
        <v>39</v>
      </c>
      <c r="C647" s="73" t="s">
        <v>12534</v>
      </c>
      <c r="D647" s="73" t="s">
        <v>12535</v>
      </c>
      <c r="E647" s="73" t="s">
        <v>12536</v>
      </c>
      <c r="F647" s="73" t="s">
        <v>12537</v>
      </c>
      <c r="G647" s="74">
        <v>15500</v>
      </c>
      <c r="H647" s="73" t="s">
        <v>66</v>
      </c>
      <c r="I647" s="73" t="s">
        <v>24</v>
      </c>
      <c r="J647" s="135" t="s">
        <v>41</v>
      </c>
      <c r="K647" s="135">
        <v>15500</v>
      </c>
      <c r="L647" s="135">
        <f>VLOOKUP(E647,[2]Sheet1!$E$2:$N$5262,3,0)</f>
        <v>15500</v>
      </c>
      <c r="M647" s="168">
        <f>VLOOKUP(E647,[2]Sheet1!$E$2:$N$5262,4,0)</f>
        <v>46050</v>
      </c>
      <c r="N647" s="135" t="str">
        <f>VLOOKUP(E647,[2]Sheet1!$E$2:$N$5262,5,0)</f>
        <v>SHAHROZ</v>
      </c>
      <c r="O647" s="135" t="str">
        <f>VLOOKUP(E647,[2]Sheet1!$E$2:$N$5262,6,0)</f>
        <v>Accepted</v>
      </c>
      <c r="P647" s="135" t="str">
        <f>VLOOKUP(E647,[2]Sheet1!$E$2:$N$5262,7,0)</f>
        <v>Online Transfer</v>
      </c>
      <c r="Q647" s="135" t="str">
        <f>VLOOKUP(E647,[2]Sheet1!$E$2:$N$5262,8,0)</f>
        <v>Renewal</v>
      </c>
      <c r="R647" s="135" t="s">
        <v>16</v>
      </c>
      <c r="S647" s="135" t="str">
        <f>VLOOKUP(E647,[2]Sheet1!$E$2:$N$5262,10,0)</f>
        <v>-</v>
      </c>
      <c r="T647" s="167">
        <f t="shared" si="26"/>
        <v>0</v>
      </c>
    </row>
    <row r="648" spans="1:20" s="135" customFormat="1" hidden="1">
      <c r="A648" s="72">
        <v>653</v>
      </c>
      <c r="B648" s="72" t="s">
        <v>39</v>
      </c>
      <c r="C648" s="73" t="s">
        <v>12538</v>
      </c>
      <c r="D648" s="74">
        <v>1540349</v>
      </c>
      <c r="E648" s="73" t="s">
        <v>12539</v>
      </c>
      <c r="F648" s="73" t="s">
        <v>12540</v>
      </c>
      <c r="G648" s="74">
        <v>15500</v>
      </c>
      <c r="H648" s="73" t="s">
        <v>66</v>
      </c>
      <c r="I648" s="73" t="s">
        <v>24</v>
      </c>
      <c r="J648" s="135" t="s">
        <v>41</v>
      </c>
      <c r="K648" s="135">
        <v>15500</v>
      </c>
      <c r="L648" s="135">
        <f>VLOOKUP(E648,[2]Sheet1!$E$2:$N$5262,3,0)</f>
        <v>15500</v>
      </c>
      <c r="M648" s="168">
        <f>VLOOKUP(E648,[2]Sheet1!$E$2:$N$5262,4,0)</f>
        <v>46050</v>
      </c>
      <c r="N648" s="135" t="str">
        <f>VLOOKUP(E648,[2]Sheet1!$E$2:$N$5262,5,0)</f>
        <v>SHAHROZ</v>
      </c>
      <c r="O648" s="135" t="str">
        <f>VLOOKUP(E648,[2]Sheet1!$E$2:$N$5262,6,0)</f>
        <v>Accepted</v>
      </c>
      <c r="P648" s="135" t="str">
        <f>VLOOKUP(E648,[2]Sheet1!$E$2:$N$5262,7,0)</f>
        <v>Cash Deposit</v>
      </c>
      <c r="Q648" s="135" t="str">
        <f>VLOOKUP(E648,[2]Sheet1!$E$2:$N$5262,8,0)</f>
        <v>Renewal</v>
      </c>
      <c r="R648" s="135" t="s">
        <v>16</v>
      </c>
      <c r="S648" s="135" t="str">
        <f>VLOOKUP(E648,[2]Sheet1!$E$2:$N$5262,10,0)</f>
        <v>-</v>
      </c>
      <c r="T648" s="167">
        <f t="shared" si="26"/>
        <v>0</v>
      </c>
    </row>
    <row r="649" spans="1:20" s="135" customFormat="1" hidden="1">
      <c r="A649" s="73">
        <v>654</v>
      </c>
      <c r="B649" s="72" t="s">
        <v>39</v>
      </c>
      <c r="C649" s="73" t="s">
        <v>12541</v>
      </c>
      <c r="D649" s="73" t="s">
        <v>12542</v>
      </c>
      <c r="E649" s="73" t="s">
        <v>12543</v>
      </c>
      <c r="F649" s="73" t="s">
        <v>620</v>
      </c>
      <c r="G649" s="74">
        <v>9500</v>
      </c>
      <c r="H649" s="73" t="s">
        <v>66</v>
      </c>
      <c r="I649" s="73" t="s">
        <v>24</v>
      </c>
      <c r="J649" s="135" t="s">
        <v>41</v>
      </c>
      <c r="K649" s="135">
        <v>9500</v>
      </c>
      <c r="L649" s="135">
        <f>VLOOKUP(E649,[2]Sheet1!$E$2:$N$5262,3,0)</f>
        <v>9500</v>
      </c>
      <c r="M649" s="168">
        <f>VLOOKUP(E649,[2]Sheet1!$E$2:$N$5262,4,0)</f>
        <v>46048</v>
      </c>
      <c r="N649" s="135" t="str">
        <f>VLOOKUP(E649,[2]Sheet1!$E$2:$N$5262,5,0)</f>
        <v>SHAHROZ</v>
      </c>
      <c r="O649" s="135" t="str">
        <f>VLOOKUP(E649,[2]Sheet1!$E$2:$N$5262,6,0)</f>
        <v>Accepted</v>
      </c>
      <c r="P649" s="135" t="str">
        <f>VLOOKUP(E649,[2]Sheet1!$E$2:$N$5262,7,0)</f>
        <v>Online Transfer</v>
      </c>
      <c r="Q649" s="135" t="str">
        <f>VLOOKUP(E649,[2]Sheet1!$E$2:$N$5262,8,0)</f>
        <v>Renewal</v>
      </c>
      <c r="R649" s="135" t="s">
        <v>16</v>
      </c>
      <c r="S649" s="135" t="str">
        <f>VLOOKUP(E649,[2]Sheet1!$E$2:$N$5262,10,0)</f>
        <v>-</v>
      </c>
      <c r="T649" s="167">
        <f t="shared" si="26"/>
        <v>0</v>
      </c>
    </row>
    <row r="650" spans="1:20" s="135" customFormat="1" hidden="1">
      <c r="A650" s="72">
        <v>655</v>
      </c>
      <c r="B650" s="72" t="s">
        <v>39</v>
      </c>
      <c r="C650" s="73" t="s">
        <v>12544</v>
      </c>
      <c r="D650" s="73" t="s">
        <v>12545</v>
      </c>
      <c r="E650" s="73" t="s">
        <v>12546</v>
      </c>
      <c r="F650" s="73" t="s">
        <v>12547</v>
      </c>
      <c r="G650" s="74">
        <v>10000</v>
      </c>
      <c r="H650" s="73" t="s">
        <v>66</v>
      </c>
      <c r="I650" s="73" t="s">
        <v>24</v>
      </c>
      <c r="J650" s="135" t="s">
        <v>41</v>
      </c>
      <c r="K650" s="135">
        <v>10000</v>
      </c>
      <c r="L650" s="135">
        <f>VLOOKUP(E650,[2]Sheet1!$E$2:$N$5262,3,0)</f>
        <v>10000</v>
      </c>
      <c r="M650" s="168">
        <f>VLOOKUP(E650,[2]Sheet1!$E$2:$N$5262,4,0)</f>
        <v>46043</v>
      </c>
      <c r="N650" s="135" t="str">
        <f>VLOOKUP(E650,[2]Sheet1!$E$2:$N$5262,5,0)</f>
        <v>SHAHROZ</v>
      </c>
      <c r="O650" s="135" t="str">
        <f>VLOOKUP(E650,[2]Sheet1!$E$2:$N$5262,6,0)</f>
        <v>Accepted</v>
      </c>
      <c r="P650" s="135" t="str">
        <f>VLOOKUP(E650,[2]Sheet1!$E$2:$N$5262,7,0)</f>
        <v>Online Transfer</v>
      </c>
      <c r="Q650" s="135" t="str">
        <f>VLOOKUP(E650,[2]Sheet1!$E$2:$N$5262,8,0)</f>
        <v>Renewal</v>
      </c>
      <c r="R650" s="135" t="s">
        <v>16</v>
      </c>
      <c r="S650" s="135" t="str">
        <f>VLOOKUP(E650,[2]Sheet1!$E$2:$N$5262,10,0)</f>
        <v>-</v>
      </c>
      <c r="T650" s="167">
        <f t="shared" si="26"/>
        <v>0</v>
      </c>
    </row>
    <row r="651" spans="1:20" s="135" customFormat="1" hidden="1">
      <c r="A651" s="73">
        <v>656</v>
      </c>
      <c r="B651" s="72" t="s">
        <v>39</v>
      </c>
      <c r="C651" s="73" t="s">
        <v>12548</v>
      </c>
      <c r="D651" s="73" t="s">
        <v>12549</v>
      </c>
      <c r="E651" s="73" t="s">
        <v>12550</v>
      </c>
      <c r="F651" s="73" t="s">
        <v>12551</v>
      </c>
      <c r="G651" s="74">
        <v>13000</v>
      </c>
      <c r="H651" s="73" t="s">
        <v>66</v>
      </c>
      <c r="I651" s="73" t="s">
        <v>24</v>
      </c>
      <c r="J651" s="135" t="s">
        <v>41</v>
      </c>
      <c r="K651" s="135">
        <v>13000</v>
      </c>
      <c r="L651" s="135">
        <f>VLOOKUP(E651,[2]Sheet1!$E$2:$N$5262,3,0)</f>
        <v>13000</v>
      </c>
      <c r="M651" s="168">
        <f>VLOOKUP(E651,[2]Sheet1!$E$2:$N$5262,4,0)</f>
        <v>46050</v>
      </c>
      <c r="N651" s="135" t="str">
        <f>VLOOKUP(E651,[2]Sheet1!$E$2:$N$5262,5,0)</f>
        <v>SHAHROZ</v>
      </c>
      <c r="O651" s="135" t="str">
        <f>VLOOKUP(E651,[2]Sheet1!$E$2:$N$5262,6,0)</f>
        <v>Accepted</v>
      </c>
      <c r="P651" s="135" t="str">
        <f>VLOOKUP(E651,[2]Sheet1!$E$2:$N$5262,7,0)</f>
        <v>Online Transfer</v>
      </c>
      <c r="Q651" s="135" t="str">
        <f>VLOOKUP(E651,[2]Sheet1!$E$2:$N$5262,8,0)</f>
        <v>Renewal</v>
      </c>
      <c r="R651" s="135" t="s">
        <v>16</v>
      </c>
      <c r="S651" s="135" t="str">
        <f>VLOOKUP(E651,[2]Sheet1!$E$2:$N$5262,10,0)</f>
        <v>-</v>
      </c>
      <c r="T651" s="167">
        <f t="shared" si="26"/>
        <v>0</v>
      </c>
    </row>
    <row r="652" spans="1:20" s="135" customFormat="1" hidden="1">
      <c r="A652" s="72">
        <v>657</v>
      </c>
      <c r="B652" s="72" t="s">
        <v>39</v>
      </c>
      <c r="C652" s="73" t="s">
        <v>12552</v>
      </c>
      <c r="D652" s="74">
        <v>338399</v>
      </c>
      <c r="E652" s="74">
        <v>1238486</v>
      </c>
      <c r="F652" s="73" t="s">
        <v>12553</v>
      </c>
      <c r="G652" s="74">
        <v>15500</v>
      </c>
      <c r="H652" s="73" t="s">
        <v>66</v>
      </c>
      <c r="I652" s="73" t="s">
        <v>24</v>
      </c>
      <c r="J652" s="135" t="s">
        <v>41</v>
      </c>
      <c r="K652" s="135">
        <v>15500</v>
      </c>
      <c r="L652" s="135">
        <f>VLOOKUP(E652,[2]Sheet1!$E$2:$N$5262,3,0)</f>
        <v>15500</v>
      </c>
      <c r="M652" s="168">
        <f>VLOOKUP(E652,[2]Sheet1!$E$2:$N$5262,4,0)</f>
        <v>46050</v>
      </c>
      <c r="N652" s="135" t="str">
        <f>VLOOKUP(E652,[2]Sheet1!$E$2:$N$5262,5,0)</f>
        <v>SHAHROZ</v>
      </c>
      <c r="O652" s="135" t="str">
        <f>VLOOKUP(E652,[2]Sheet1!$E$2:$N$5262,6,0)</f>
        <v>Accepted</v>
      </c>
      <c r="P652" s="135" t="str">
        <f>VLOOKUP(E652,[2]Sheet1!$E$2:$N$5262,7,0)</f>
        <v>Online Transfer</v>
      </c>
      <c r="Q652" s="135" t="str">
        <f>VLOOKUP(E652,[2]Sheet1!$E$2:$N$5262,8,0)</f>
        <v>Renewal</v>
      </c>
      <c r="R652" s="135" t="s">
        <v>16</v>
      </c>
      <c r="S652" s="135" t="str">
        <f>VLOOKUP(E652,[2]Sheet1!$E$2:$N$5262,10,0)</f>
        <v>-</v>
      </c>
      <c r="T652" s="167">
        <f t="shared" si="26"/>
        <v>0</v>
      </c>
    </row>
    <row r="653" spans="1:20" s="135" customFormat="1" hidden="1">
      <c r="A653" s="73">
        <v>658</v>
      </c>
      <c r="B653" s="72" t="s">
        <v>39</v>
      </c>
      <c r="C653" s="73" t="s">
        <v>12554</v>
      </c>
      <c r="D653" s="74">
        <v>2556353</v>
      </c>
      <c r="E653" s="73" t="s">
        <v>12555</v>
      </c>
      <c r="F653" s="73" t="s">
        <v>12556</v>
      </c>
      <c r="G653" s="74">
        <v>13000</v>
      </c>
      <c r="H653" s="73" t="s">
        <v>66</v>
      </c>
      <c r="I653" s="73" t="s">
        <v>24</v>
      </c>
      <c r="J653" s="135" t="s">
        <v>41</v>
      </c>
      <c r="K653" s="135">
        <v>13000</v>
      </c>
      <c r="L653" s="135">
        <f>VLOOKUP(E653,[2]Sheet1!$E$2:$N$5262,3,0)</f>
        <v>13000</v>
      </c>
      <c r="M653" s="168">
        <f>VLOOKUP(E653,[2]Sheet1!$E$2:$N$5262,4,0)</f>
        <v>46049</v>
      </c>
      <c r="N653" s="135" t="str">
        <f>VLOOKUP(E653,[2]Sheet1!$E$2:$N$5262,5,0)</f>
        <v>SHAHROZ</v>
      </c>
      <c r="O653" s="135" t="str">
        <f>VLOOKUP(E653,[2]Sheet1!$E$2:$N$5262,6,0)</f>
        <v>Accepted</v>
      </c>
      <c r="P653" s="135" t="str">
        <f>VLOOKUP(E653,[2]Sheet1!$E$2:$N$5262,7,0)</f>
        <v>Online Transfer</v>
      </c>
      <c r="Q653" s="135" t="str">
        <f>VLOOKUP(E653,[2]Sheet1!$E$2:$N$5262,8,0)</f>
        <v>Renewal</v>
      </c>
      <c r="R653" s="135" t="s">
        <v>16</v>
      </c>
      <c r="S653" s="135" t="str">
        <f>VLOOKUP(E653,[2]Sheet1!$E$2:$N$5262,10,0)</f>
        <v>-</v>
      </c>
      <c r="T653" s="167">
        <f t="shared" si="26"/>
        <v>0</v>
      </c>
    </row>
    <row r="654" spans="1:20" s="135" customFormat="1" hidden="1">
      <c r="A654" s="72">
        <v>659</v>
      </c>
      <c r="B654" s="72" t="s">
        <v>39</v>
      </c>
      <c r="C654" s="73" t="s">
        <v>12557</v>
      </c>
      <c r="D654" s="73" t="s">
        <v>12558</v>
      </c>
      <c r="E654" s="73" t="s">
        <v>12557</v>
      </c>
      <c r="F654" s="73" t="s">
        <v>12559</v>
      </c>
      <c r="G654" s="74">
        <v>13000</v>
      </c>
      <c r="H654" s="73" t="s">
        <v>66</v>
      </c>
      <c r="I654" s="73" t="s">
        <v>24</v>
      </c>
      <c r="J654" s="135" t="s">
        <v>41</v>
      </c>
      <c r="K654" s="135">
        <v>13000</v>
      </c>
      <c r="L654" s="135">
        <f>VLOOKUP(E654,[2]Sheet1!$E$2:$N$5262,3,0)</f>
        <v>13000</v>
      </c>
      <c r="M654" s="168">
        <f>VLOOKUP(E654,[2]Sheet1!$E$2:$N$5262,4,0)</f>
        <v>46049</v>
      </c>
      <c r="N654" s="135" t="str">
        <f>VLOOKUP(E654,[2]Sheet1!$E$2:$N$5262,5,0)</f>
        <v>SHAHROZ</v>
      </c>
      <c r="O654" s="135" t="str">
        <f>VLOOKUP(E654,[2]Sheet1!$E$2:$N$5262,6,0)</f>
        <v>Accepted</v>
      </c>
      <c r="P654" s="135" t="str">
        <f>VLOOKUP(E654,[2]Sheet1!$E$2:$N$5262,7,0)</f>
        <v>Online Transfer</v>
      </c>
      <c r="Q654" s="135" t="str">
        <f>VLOOKUP(E654,[2]Sheet1!$E$2:$N$5262,8,0)</f>
        <v>Renewal</v>
      </c>
      <c r="R654" s="135" t="s">
        <v>16</v>
      </c>
      <c r="S654" s="135" t="str">
        <f>VLOOKUP(E654,[2]Sheet1!$E$2:$N$5262,10,0)</f>
        <v>-</v>
      </c>
      <c r="T654" s="167">
        <f t="shared" si="26"/>
        <v>0</v>
      </c>
    </row>
    <row r="655" spans="1:20" s="135" customFormat="1" hidden="1">
      <c r="A655" s="73">
        <v>660</v>
      </c>
      <c r="B655" s="72" t="s">
        <v>39</v>
      </c>
      <c r="C655" s="73" t="s">
        <v>12560</v>
      </c>
      <c r="D655" s="73" t="s">
        <v>12561</v>
      </c>
      <c r="E655" s="73" t="s">
        <v>12562</v>
      </c>
      <c r="F655" s="73" t="s">
        <v>12563</v>
      </c>
      <c r="G655" s="74">
        <v>15500</v>
      </c>
      <c r="H655" s="73" t="s">
        <v>66</v>
      </c>
      <c r="I655" s="73" t="s">
        <v>24</v>
      </c>
      <c r="J655" s="135" t="s">
        <v>41</v>
      </c>
      <c r="K655" s="135">
        <v>15500</v>
      </c>
      <c r="L655" s="135">
        <f>VLOOKUP(E655,[2]Sheet1!$E$2:$N$5262,3,0)</f>
        <v>15500</v>
      </c>
      <c r="M655" s="168">
        <f>VLOOKUP(E655,[2]Sheet1!$E$2:$N$5262,4,0)</f>
        <v>46048</v>
      </c>
      <c r="N655" s="135" t="str">
        <f>VLOOKUP(E655,[2]Sheet1!$E$2:$N$5262,5,0)</f>
        <v>SHAHROZ</v>
      </c>
      <c r="O655" s="135" t="str">
        <f>VLOOKUP(E655,[2]Sheet1!$E$2:$N$5262,6,0)</f>
        <v>Accepted</v>
      </c>
      <c r="P655" s="135" t="str">
        <f>VLOOKUP(E655,[2]Sheet1!$E$2:$N$5262,7,0)</f>
        <v>Online Transfer</v>
      </c>
      <c r="Q655" s="135" t="str">
        <f>VLOOKUP(E655,[2]Sheet1!$E$2:$N$5262,8,0)</f>
        <v>Renewal</v>
      </c>
      <c r="R655" s="135" t="s">
        <v>16</v>
      </c>
      <c r="S655" s="135" t="str">
        <f>VLOOKUP(E655,[2]Sheet1!$E$2:$N$5262,10,0)</f>
        <v>-</v>
      </c>
      <c r="T655" s="167">
        <f t="shared" si="26"/>
        <v>0</v>
      </c>
    </row>
    <row r="656" spans="1:20" s="135" customFormat="1" hidden="1">
      <c r="A656" s="72">
        <v>661</v>
      </c>
      <c r="B656" s="72" t="s">
        <v>39</v>
      </c>
      <c r="C656" s="73" t="s">
        <v>12564</v>
      </c>
      <c r="D656" s="73" t="s">
        <v>12565</v>
      </c>
      <c r="E656" s="73" t="s">
        <v>12566</v>
      </c>
      <c r="F656" s="73" t="s">
        <v>12567</v>
      </c>
      <c r="G656" s="74">
        <v>12500</v>
      </c>
      <c r="H656" s="73" t="s">
        <v>66</v>
      </c>
      <c r="I656" s="73" t="s">
        <v>24</v>
      </c>
      <c r="J656" s="135" t="s">
        <v>41</v>
      </c>
      <c r="K656" s="135">
        <v>12500</v>
      </c>
      <c r="L656" s="135">
        <f>VLOOKUP(E656,[2]Sheet1!$E$2:$N$5262,3,0)</f>
        <v>12500</v>
      </c>
      <c r="M656" s="168">
        <f>VLOOKUP(E656,[2]Sheet1!$E$2:$N$5262,4,0)</f>
        <v>46048</v>
      </c>
      <c r="N656" s="135" t="str">
        <f>VLOOKUP(E656,[2]Sheet1!$E$2:$N$5262,5,0)</f>
        <v>SHAHROZ</v>
      </c>
      <c r="O656" s="135" t="str">
        <f>VLOOKUP(E656,[2]Sheet1!$E$2:$N$5262,6,0)</f>
        <v>Accepted</v>
      </c>
      <c r="P656" s="135" t="str">
        <f>VLOOKUP(E656,[2]Sheet1!$E$2:$N$5262,7,0)</f>
        <v>Cash Deposit</v>
      </c>
      <c r="Q656" s="135" t="str">
        <f>VLOOKUP(E656,[2]Sheet1!$E$2:$N$5262,8,0)</f>
        <v>Renewal</v>
      </c>
      <c r="R656" s="135" t="s">
        <v>16</v>
      </c>
      <c r="S656" s="135" t="str">
        <f>VLOOKUP(E656,[2]Sheet1!$E$2:$N$5262,10,0)</f>
        <v>-</v>
      </c>
      <c r="T656" s="167">
        <f t="shared" si="26"/>
        <v>0</v>
      </c>
    </row>
    <row r="657" spans="1:20" s="135" customFormat="1" hidden="1">
      <c r="A657" s="73">
        <v>662</v>
      </c>
      <c r="B657" s="72" t="s">
        <v>39</v>
      </c>
      <c r="C657" s="73" t="s">
        <v>12568</v>
      </c>
      <c r="D657" s="73" t="s">
        <v>12569</v>
      </c>
      <c r="E657" s="73" t="s">
        <v>12570</v>
      </c>
      <c r="F657" s="73" t="s">
        <v>12571</v>
      </c>
      <c r="G657" s="74">
        <v>12500</v>
      </c>
      <c r="H657" s="73" t="s">
        <v>66</v>
      </c>
      <c r="I657" s="73" t="s">
        <v>24</v>
      </c>
      <c r="J657" s="135" t="s">
        <v>41</v>
      </c>
      <c r="K657" s="135">
        <v>12500</v>
      </c>
      <c r="L657" s="135">
        <f>VLOOKUP(E657,[2]Sheet1!$E$2:$N$5262,3,0)</f>
        <v>12500</v>
      </c>
      <c r="M657" s="168">
        <f>VLOOKUP(E657,[2]Sheet1!$E$2:$N$5262,4,0)</f>
        <v>46048</v>
      </c>
      <c r="N657" s="135" t="str">
        <f>VLOOKUP(E657,[2]Sheet1!$E$2:$N$5262,5,0)</f>
        <v>SHAHROZ</v>
      </c>
      <c r="O657" s="135" t="str">
        <f>VLOOKUP(E657,[2]Sheet1!$E$2:$N$5262,6,0)</f>
        <v>Accepted</v>
      </c>
      <c r="P657" s="135" t="str">
        <f>VLOOKUP(E657,[2]Sheet1!$E$2:$N$5262,7,0)</f>
        <v>Cash Deposit</v>
      </c>
      <c r="Q657" s="135" t="str">
        <f>VLOOKUP(E657,[2]Sheet1!$E$2:$N$5262,8,0)</f>
        <v>Renewal</v>
      </c>
      <c r="R657" s="135" t="s">
        <v>16</v>
      </c>
      <c r="S657" s="135" t="str">
        <f>VLOOKUP(E657,[2]Sheet1!$E$2:$N$5262,10,0)</f>
        <v>-</v>
      </c>
      <c r="T657" s="167">
        <f t="shared" si="26"/>
        <v>0</v>
      </c>
    </row>
    <row r="658" spans="1:20" s="135" customFormat="1" hidden="1">
      <c r="A658" s="72">
        <v>663</v>
      </c>
      <c r="B658" s="72" t="s">
        <v>39</v>
      </c>
      <c r="C658" s="73" t="s">
        <v>12572</v>
      </c>
      <c r="D658" s="74">
        <v>1000950</v>
      </c>
      <c r="E658" s="74">
        <v>101025</v>
      </c>
      <c r="F658" s="73" t="s">
        <v>12573</v>
      </c>
      <c r="G658" s="74">
        <v>11000</v>
      </c>
      <c r="H658" s="73" t="s">
        <v>66</v>
      </c>
      <c r="I658" s="73" t="s">
        <v>24</v>
      </c>
      <c r="J658" s="135" t="s">
        <v>41</v>
      </c>
      <c r="K658" s="135">
        <v>11000</v>
      </c>
      <c r="L658" s="135">
        <f>VLOOKUP(E658,[2]Sheet1!$E$2:$N$5262,3,0)</f>
        <v>11000</v>
      </c>
      <c r="M658" s="168">
        <f>VLOOKUP(E658,[2]Sheet1!$E$2:$N$5262,4,0)</f>
        <v>46048</v>
      </c>
      <c r="N658" s="135" t="str">
        <f>VLOOKUP(E658,[2]Sheet1!$E$2:$N$5262,5,0)</f>
        <v>SHAHROZ</v>
      </c>
      <c r="O658" s="135" t="str">
        <f>VLOOKUP(E658,[2]Sheet1!$E$2:$N$5262,6,0)</f>
        <v>Accepted</v>
      </c>
      <c r="P658" s="135" t="str">
        <f>VLOOKUP(E658,[2]Sheet1!$E$2:$N$5262,7,0)</f>
        <v>Online Transfer</v>
      </c>
      <c r="Q658" s="135" t="str">
        <f>VLOOKUP(E658,[2]Sheet1!$E$2:$N$5262,8,0)</f>
        <v>Renewal</v>
      </c>
      <c r="R658" s="135" t="s">
        <v>16</v>
      </c>
      <c r="S658" s="135" t="str">
        <f>VLOOKUP(E658,[2]Sheet1!$E$2:$N$5262,10,0)</f>
        <v>-</v>
      </c>
      <c r="T658" s="167">
        <f t="shared" si="26"/>
        <v>0</v>
      </c>
    </row>
    <row r="659" spans="1:20" s="135" customFormat="1" hidden="1">
      <c r="A659" s="73">
        <v>664</v>
      </c>
      <c r="B659" s="72" t="s">
        <v>39</v>
      </c>
      <c r="C659" s="73" t="s">
        <v>12574</v>
      </c>
      <c r="D659" s="73" t="s">
        <v>12575</v>
      </c>
      <c r="E659" s="73" t="s">
        <v>12576</v>
      </c>
      <c r="F659" s="73" t="s">
        <v>12577</v>
      </c>
      <c r="G659" s="74">
        <v>13500</v>
      </c>
      <c r="H659" s="73" t="s">
        <v>66</v>
      </c>
      <c r="I659" s="73" t="s">
        <v>24</v>
      </c>
      <c r="J659" s="135" t="s">
        <v>41</v>
      </c>
      <c r="K659" s="135">
        <v>13500</v>
      </c>
      <c r="L659" s="135">
        <f>VLOOKUP(E659,[2]Sheet1!$E$2:$N$5262,3,0)</f>
        <v>13500</v>
      </c>
      <c r="M659" s="168">
        <f>VLOOKUP(E659,[2]Sheet1!$E$2:$N$5262,4,0)</f>
        <v>46048</v>
      </c>
      <c r="N659" s="135" t="str">
        <f>VLOOKUP(E659,[2]Sheet1!$E$2:$N$5262,5,0)</f>
        <v>SHAHROZ</v>
      </c>
      <c r="O659" s="135" t="str">
        <f>VLOOKUP(E659,[2]Sheet1!$E$2:$N$5262,6,0)</f>
        <v>Accepted</v>
      </c>
      <c r="P659" s="135" t="str">
        <f>VLOOKUP(E659,[2]Sheet1!$E$2:$N$5262,7,0)</f>
        <v>Online Transfer</v>
      </c>
      <c r="Q659" s="135" t="str">
        <f>VLOOKUP(E659,[2]Sheet1!$E$2:$N$5262,8,0)</f>
        <v>Renewal</v>
      </c>
      <c r="R659" s="135" t="s">
        <v>16</v>
      </c>
      <c r="S659" s="135" t="str">
        <f>VLOOKUP(E659,[2]Sheet1!$E$2:$N$5262,10,0)</f>
        <v>-</v>
      </c>
      <c r="T659" s="167">
        <f t="shared" si="26"/>
        <v>0</v>
      </c>
    </row>
    <row r="660" spans="1:20" s="135" customFormat="1" hidden="1">
      <c r="A660" s="72">
        <v>665</v>
      </c>
      <c r="B660" s="72" t="s">
        <v>39</v>
      </c>
      <c r="C660" s="73" t="s">
        <v>12578</v>
      </c>
      <c r="D660" s="73" t="s">
        <v>12579</v>
      </c>
      <c r="E660" s="73" t="s">
        <v>12580</v>
      </c>
      <c r="F660" s="73" t="s">
        <v>12581</v>
      </c>
      <c r="G660" s="74">
        <v>14500</v>
      </c>
      <c r="H660" s="73" t="s">
        <v>66</v>
      </c>
      <c r="I660" s="73" t="s">
        <v>24</v>
      </c>
      <c r="J660" s="135" t="s">
        <v>41</v>
      </c>
      <c r="K660" s="135">
        <v>14500</v>
      </c>
      <c r="L660" s="135">
        <f>VLOOKUP(E660,[2]Sheet1!$E$2:$N$5262,3,0)</f>
        <v>14500</v>
      </c>
      <c r="M660" s="168">
        <f>VLOOKUP(E660,[2]Sheet1!$E$2:$N$5262,4,0)</f>
        <v>46048</v>
      </c>
      <c r="N660" s="135" t="str">
        <f>VLOOKUP(E660,[2]Sheet1!$E$2:$N$5262,5,0)</f>
        <v>SHAHROZ</v>
      </c>
      <c r="O660" s="135" t="str">
        <f>VLOOKUP(E660,[2]Sheet1!$E$2:$N$5262,6,0)</f>
        <v>Accepted</v>
      </c>
      <c r="P660" s="135" t="str">
        <f>VLOOKUP(E660,[2]Sheet1!$E$2:$N$5262,7,0)</f>
        <v>Online Transfer</v>
      </c>
      <c r="Q660" s="135" t="str">
        <f>VLOOKUP(E660,[2]Sheet1!$E$2:$N$5262,8,0)</f>
        <v>Renewal</v>
      </c>
      <c r="R660" s="135" t="s">
        <v>16</v>
      </c>
      <c r="S660" s="135" t="str">
        <f>VLOOKUP(E660,[2]Sheet1!$E$2:$N$5262,10,0)</f>
        <v>-</v>
      </c>
      <c r="T660" s="167">
        <f t="shared" si="26"/>
        <v>0</v>
      </c>
    </row>
    <row r="661" spans="1:20" s="135" customFormat="1">
      <c r="A661" s="73">
        <v>666</v>
      </c>
      <c r="B661" s="72" t="s">
        <v>39</v>
      </c>
      <c r="C661" s="73" t="s">
        <v>12582</v>
      </c>
      <c r="D661" s="73" t="s">
        <v>12583</v>
      </c>
      <c r="E661" s="73" t="s">
        <v>12584</v>
      </c>
      <c r="F661" s="73" t="s">
        <v>11140</v>
      </c>
      <c r="G661" s="74">
        <v>17000</v>
      </c>
      <c r="H661" s="73" t="s">
        <v>66</v>
      </c>
      <c r="I661" s="73" t="s">
        <v>24</v>
      </c>
      <c r="J661" s="135" t="s">
        <v>41</v>
      </c>
      <c r="K661" s="135">
        <v>17000</v>
      </c>
      <c r="L661" s="135">
        <f>VLOOKUP(E661,[2]Sheet1!$E$2:$N$5262,3,0)</f>
        <v>17000</v>
      </c>
      <c r="M661" s="168">
        <f>VLOOKUP(E661,[2]Sheet1!$E$2:$N$5262,4,0)</f>
        <v>46045</v>
      </c>
      <c r="N661" s="135" t="str">
        <f>VLOOKUP(E661,[2]Sheet1!$E$2:$N$5262,5,0)</f>
        <v>SHAHROZ</v>
      </c>
      <c r="O661" s="135" t="str">
        <f>VLOOKUP(E661,[2]Sheet1!$E$2:$N$5262,6,0)</f>
        <v>Accepted</v>
      </c>
      <c r="P661" s="135" t="str">
        <f>VLOOKUP(E661,[2]Sheet1!$E$2:$N$5262,7,0)</f>
        <v>Online Transfer</v>
      </c>
      <c r="Q661" s="135" t="str">
        <f>VLOOKUP(E661,[2]Sheet1!$E$2:$N$5262,8,0)</f>
        <v>Conversion</v>
      </c>
      <c r="R661" s="135" t="s">
        <v>16</v>
      </c>
      <c r="S661" s="135" t="str">
        <f>VLOOKUP(E661,[2]Sheet1!$E$2:$N$5262,10,0)</f>
        <v>-</v>
      </c>
      <c r="T661" s="167">
        <f t="shared" si="26"/>
        <v>0</v>
      </c>
    </row>
    <row r="662" spans="1:20" s="135" customFormat="1" hidden="1">
      <c r="A662" s="72">
        <v>667</v>
      </c>
      <c r="B662" s="72" t="s">
        <v>39</v>
      </c>
      <c r="C662" s="73" t="s">
        <v>12585</v>
      </c>
      <c r="D662" s="73" t="s">
        <v>12586</v>
      </c>
      <c r="E662" s="73" t="s">
        <v>12587</v>
      </c>
      <c r="F662" s="73" t="s">
        <v>12588</v>
      </c>
      <c r="G662" s="74">
        <v>13000</v>
      </c>
      <c r="H662" s="73" t="s">
        <v>66</v>
      </c>
      <c r="I662" s="73" t="s">
        <v>24</v>
      </c>
      <c r="J662" s="135" t="s">
        <v>41</v>
      </c>
      <c r="K662" s="135">
        <v>13000</v>
      </c>
      <c r="L662" s="135">
        <f>VLOOKUP(E662,[2]Sheet1!$E$2:$N$5262,3,0)</f>
        <v>13000</v>
      </c>
      <c r="M662" s="168">
        <f>VLOOKUP(E662,[2]Sheet1!$E$2:$N$5262,4,0)</f>
        <v>46048</v>
      </c>
      <c r="N662" s="135" t="str">
        <f>VLOOKUP(E662,[2]Sheet1!$E$2:$N$5262,5,0)</f>
        <v>SHAHROZ</v>
      </c>
      <c r="O662" s="135" t="str">
        <f>VLOOKUP(E662,[2]Sheet1!$E$2:$N$5262,6,0)</f>
        <v>Accepted</v>
      </c>
      <c r="P662" s="135" t="str">
        <f>VLOOKUP(E662,[2]Sheet1!$E$2:$N$5262,7,0)</f>
        <v>Online Transfer</v>
      </c>
      <c r="Q662" s="135" t="str">
        <f>VLOOKUP(E662,[2]Sheet1!$E$2:$N$5262,8,0)</f>
        <v>Renewal</v>
      </c>
      <c r="R662" s="135" t="s">
        <v>16</v>
      </c>
      <c r="S662" s="135" t="str">
        <f>VLOOKUP(E662,[2]Sheet1!$E$2:$N$5262,10,0)</f>
        <v>-</v>
      </c>
      <c r="T662" s="167">
        <f t="shared" si="26"/>
        <v>0</v>
      </c>
    </row>
    <row r="663" spans="1:20" s="135" customFormat="1" hidden="1">
      <c r="A663" s="73">
        <v>668</v>
      </c>
      <c r="B663" s="72" t="s">
        <v>39</v>
      </c>
      <c r="C663" s="73" t="s">
        <v>12589</v>
      </c>
      <c r="D663" s="73" t="s">
        <v>12590</v>
      </c>
      <c r="E663" s="73" t="s">
        <v>12591</v>
      </c>
      <c r="F663" s="73" t="s">
        <v>10636</v>
      </c>
      <c r="G663" s="74">
        <v>8000</v>
      </c>
      <c r="H663" s="73" t="s">
        <v>66</v>
      </c>
      <c r="I663" s="73" t="s">
        <v>24</v>
      </c>
      <c r="J663" s="135" t="s">
        <v>41</v>
      </c>
      <c r="K663" s="135">
        <v>8000</v>
      </c>
      <c r="L663" s="135">
        <f>VLOOKUP(E663,[2]Sheet1!$E$2:$N$5262,3,0)</f>
        <v>8000</v>
      </c>
      <c r="M663" s="168">
        <f>VLOOKUP(E663,[2]Sheet1!$E$2:$N$5262,4,0)</f>
        <v>46048</v>
      </c>
      <c r="N663" s="135" t="str">
        <f>VLOOKUP(E663,[2]Sheet1!$E$2:$N$5262,5,0)</f>
        <v>SHAHROZ</v>
      </c>
      <c r="O663" s="135" t="str">
        <f>VLOOKUP(E663,[2]Sheet1!$E$2:$N$5262,6,0)</f>
        <v>Accepted</v>
      </c>
      <c r="P663" s="135" t="str">
        <f>VLOOKUP(E663,[2]Sheet1!$E$2:$N$5262,7,0)</f>
        <v>Online Transfer</v>
      </c>
      <c r="Q663" s="135" t="str">
        <f>VLOOKUP(E663,[2]Sheet1!$E$2:$N$5262,8,0)</f>
        <v>Renewal</v>
      </c>
      <c r="R663" s="135" t="s">
        <v>16</v>
      </c>
      <c r="S663" s="135" t="str">
        <f>VLOOKUP(E663,[2]Sheet1!$E$2:$N$5262,10,0)</f>
        <v>-</v>
      </c>
      <c r="T663" s="167">
        <f t="shared" si="26"/>
        <v>0</v>
      </c>
    </row>
    <row r="664" spans="1:20" s="135" customFormat="1" hidden="1">
      <c r="A664" s="72">
        <v>669</v>
      </c>
      <c r="B664" s="72" t="s">
        <v>39</v>
      </c>
      <c r="C664" s="73" t="s">
        <v>12592</v>
      </c>
      <c r="D664" s="74">
        <v>2639675</v>
      </c>
      <c r="E664" s="74">
        <v>436660</v>
      </c>
      <c r="F664" s="73" t="s">
        <v>12593</v>
      </c>
      <c r="G664" s="74">
        <v>10000</v>
      </c>
      <c r="H664" s="73" t="s">
        <v>66</v>
      </c>
      <c r="I664" s="73" t="s">
        <v>24</v>
      </c>
      <c r="J664" s="135" t="s">
        <v>41</v>
      </c>
      <c r="K664" s="135">
        <v>10000</v>
      </c>
      <c r="L664" s="135">
        <v>10000</v>
      </c>
      <c r="M664" s="168">
        <f>VLOOKUP(E664,[2]Sheet1!$E$2:$N$5262,4,0)</f>
        <v>46044</v>
      </c>
      <c r="N664" s="135" t="str">
        <f>VLOOKUP(E664,[2]Sheet1!$E$2:$N$5262,5,0)</f>
        <v>SHAHROZ</v>
      </c>
      <c r="O664" s="135" t="str">
        <f>VLOOKUP(E664,[2]Sheet1!$E$2:$N$5262,6,0)</f>
        <v>Accepted</v>
      </c>
      <c r="P664" s="135" t="str">
        <f>VLOOKUP(E664,[2]Sheet1!$E$2:$N$5262,7,0)</f>
        <v>Online Transfer</v>
      </c>
      <c r="Q664" s="135" t="str">
        <f>VLOOKUP(E664,[2]Sheet1!$E$2:$N$5262,8,0)</f>
        <v>Renewal</v>
      </c>
      <c r="R664" s="135" t="s">
        <v>16</v>
      </c>
      <c r="S664" s="135" t="str">
        <f>VLOOKUP(E664,[2]Sheet1!$E$2:$N$5262,10,0)</f>
        <v>-</v>
      </c>
      <c r="T664" s="167">
        <f t="shared" si="26"/>
        <v>0</v>
      </c>
    </row>
    <row r="665" spans="1:20" s="135" customFormat="1" hidden="1">
      <c r="A665" s="73">
        <v>670</v>
      </c>
      <c r="B665" s="72" t="s">
        <v>39</v>
      </c>
      <c r="C665" s="73" t="s">
        <v>12594</v>
      </c>
      <c r="D665" s="73" t="s">
        <v>12595</v>
      </c>
      <c r="E665" s="73" t="s">
        <v>12596</v>
      </c>
      <c r="F665" s="73" t="s">
        <v>12597</v>
      </c>
      <c r="G665" s="74">
        <v>14500</v>
      </c>
      <c r="H665" s="73" t="s">
        <v>66</v>
      </c>
      <c r="I665" s="73" t="s">
        <v>24</v>
      </c>
      <c r="J665" s="135" t="s">
        <v>41</v>
      </c>
      <c r="K665" s="135">
        <v>14500</v>
      </c>
      <c r="L665" s="135">
        <f>VLOOKUP(E665,[2]Sheet1!$E$2:$N$5262,3,0)</f>
        <v>14500</v>
      </c>
      <c r="M665" s="168">
        <f>VLOOKUP(E665,[2]Sheet1!$E$2:$N$5262,4,0)</f>
        <v>46045</v>
      </c>
      <c r="N665" s="135" t="str">
        <f>VLOOKUP(E665,[2]Sheet1!$E$2:$N$5262,5,0)</f>
        <v>SHAHROZ</v>
      </c>
      <c r="O665" s="135" t="str">
        <f>VLOOKUP(E665,[2]Sheet1!$E$2:$N$5262,6,0)</f>
        <v>Accepted</v>
      </c>
      <c r="P665" s="135" t="str">
        <f>VLOOKUP(E665,[2]Sheet1!$E$2:$N$5262,7,0)</f>
        <v>Online Transfer</v>
      </c>
      <c r="Q665" s="135" t="str">
        <f>VLOOKUP(E665,[2]Sheet1!$E$2:$N$5262,8,0)</f>
        <v>Renewal</v>
      </c>
      <c r="R665" s="135" t="s">
        <v>16</v>
      </c>
      <c r="S665" s="135" t="str">
        <f>VLOOKUP(E665,[2]Sheet1!$E$2:$N$5262,10,0)</f>
        <v>-</v>
      </c>
      <c r="T665" s="167">
        <f t="shared" si="26"/>
        <v>0</v>
      </c>
    </row>
    <row r="666" spans="1:20" s="135" customFormat="1" hidden="1">
      <c r="A666" s="72">
        <v>671</v>
      </c>
      <c r="B666" s="72" t="s">
        <v>39</v>
      </c>
      <c r="C666" s="73" t="s">
        <v>12598</v>
      </c>
      <c r="D666" s="74">
        <v>2839620</v>
      </c>
      <c r="E666" s="74">
        <v>254390</v>
      </c>
      <c r="F666" s="73" t="s">
        <v>12599</v>
      </c>
      <c r="G666" s="74">
        <v>15500</v>
      </c>
      <c r="H666" s="73" t="s">
        <v>66</v>
      </c>
      <c r="I666" s="73" t="s">
        <v>24</v>
      </c>
      <c r="J666" s="135" t="s">
        <v>41</v>
      </c>
      <c r="K666" s="135">
        <v>15500</v>
      </c>
      <c r="L666" s="135">
        <f>VLOOKUP(E666,[2]Sheet1!$E$2:$N$5262,3,0)</f>
        <v>15500</v>
      </c>
      <c r="M666" s="168">
        <f>VLOOKUP(E666,[2]Sheet1!$E$2:$N$5262,4,0)</f>
        <v>46045</v>
      </c>
      <c r="N666" s="135" t="str">
        <f>VLOOKUP(E666,[2]Sheet1!$E$2:$N$5262,5,0)</f>
        <v>SHAHROZ</v>
      </c>
      <c r="O666" s="135" t="str">
        <f>VLOOKUP(E666,[2]Sheet1!$E$2:$N$5262,6,0)</f>
        <v>Accepted</v>
      </c>
      <c r="P666" s="135" t="str">
        <f>VLOOKUP(E666,[2]Sheet1!$E$2:$N$5262,7,0)</f>
        <v>Online Transfer</v>
      </c>
      <c r="Q666" s="135" t="str">
        <f>VLOOKUP(E666,[2]Sheet1!$E$2:$N$5262,8,0)</f>
        <v>Renewal</v>
      </c>
      <c r="R666" s="135" t="s">
        <v>16</v>
      </c>
      <c r="S666" s="135" t="str">
        <f>VLOOKUP(E666,[2]Sheet1!$E$2:$N$5262,10,0)</f>
        <v>-</v>
      </c>
      <c r="T666" s="167">
        <f t="shared" si="26"/>
        <v>0</v>
      </c>
    </row>
    <row r="667" spans="1:20" s="135" customFormat="1" hidden="1">
      <c r="A667" s="73">
        <v>672</v>
      </c>
      <c r="B667" s="72" t="s">
        <v>39</v>
      </c>
      <c r="C667" s="73" t="s">
        <v>12600</v>
      </c>
      <c r="D667" s="73" t="s">
        <v>12601</v>
      </c>
      <c r="E667" s="74">
        <v>7067593</v>
      </c>
      <c r="F667" s="73" t="s">
        <v>12602</v>
      </c>
      <c r="G667" s="74">
        <v>15000</v>
      </c>
      <c r="H667" s="73" t="s">
        <v>66</v>
      </c>
      <c r="I667" s="73" t="s">
        <v>24</v>
      </c>
      <c r="J667" s="135" t="s">
        <v>41</v>
      </c>
      <c r="K667" s="135">
        <v>15000</v>
      </c>
      <c r="L667" s="135">
        <f>VLOOKUP(E667,[2]Sheet1!$E$2:$N$5262,3,0)</f>
        <v>15000</v>
      </c>
      <c r="M667" s="168">
        <f>VLOOKUP(E667,[2]Sheet1!$E$2:$N$5262,4,0)</f>
        <v>46044</v>
      </c>
      <c r="N667" s="135" t="str">
        <f>VLOOKUP(E667,[2]Sheet1!$E$2:$N$5262,5,0)</f>
        <v>SHAHROZ</v>
      </c>
      <c r="O667" s="135" t="str">
        <f>VLOOKUP(E667,[2]Sheet1!$E$2:$N$5262,6,0)</f>
        <v>Accepted</v>
      </c>
      <c r="P667" s="135" t="str">
        <f>VLOOKUP(E667,[2]Sheet1!$E$2:$N$5262,7,0)</f>
        <v>Online Transfer</v>
      </c>
      <c r="Q667" s="135" t="str">
        <f>VLOOKUP(E667,[2]Sheet1!$E$2:$N$5262,8,0)</f>
        <v>Renewal</v>
      </c>
      <c r="R667" s="135" t="s">
        <v>16</v>
      </c>
      <c r="S667" s="135" t="str">
        <f>VLOOKUP(E667,[2]Sheet1!$E$2:$N$5262,10,0)</f>
        <v>-</v>
      </c>
      <c r="T667" s="167">
        <f t="shared" si="26"/>
        <v>0</v>
      </c>
    </row>
    <row r="668" spans="1:20" s="135" customFormat="1" hidden="1">
      <c r="A668" s="72">
        <v>673</v>
      </c>
      <c r="B668" s="72" t="s">
        <v>39</v>
      </c>
      <c r="C668" s="73" t="s">
        <v>12603</v>
      </c>
      <c r="D668" s="73" t="s">
        <v>12604</v>
      </c>
      <c r="E668" s="74">
        <v>6076371</v>
      </c>
      <c r="F668" s="73" t="s">
        <v>12605</v>
      </c>
      <c r="G668" s="74">
        <v>15500</v>
      </c>
      <c r="H668" s="73" t="s">
        <v>66</v>
      </c>
      <c r="I668" s="73" t="s">
        <v>24</v>
      </c>
      <c r="J668" s="135" t="s">
        <v>41</v>
      </c>
      <c r="K668" s="135">
        <v>15500</v>
      </c>
      <c r="L668" s="135">
        <f>VLOOKUP(E668,[2]Sheet1!$E$2:$N$5262,3,0)</f>
        <v>15500</v>
      </c>
      <c r="M668" s="168">
        <f>VLOOKUP(E668,[2]Sheet1!$E$2:$N$5262,4,0)</f>
        <v>46044</v>
      </c>
      <c r="N668" s="135" t="str">
        <f>VLOOKUP(E668,[2]Sheet1!$E$2:$N$5262,5,0)</f>
        <v>SHAHROZ</v>
      </c>
      <c r="O668" s="135" t="str">
        <f>VLOOKUP(E668,[2]Sheet1!$E$2:$N$5262,6,0)</f>
        <v>Accepted</v>
      </c>
      <c r="P668" s="135" t="str">
        <f>VLOOKUP(E668,[2]Sheet1!$E$2:$N$5262,7,0)</f>
        <v>Online Transfer</v>
      </c>
      <c r="Q668" s="135" t="str">
        <f>VLOOKUP(E668,[2]Sheet1!$E$2:$N$5262,8,0)</f>
        <v>Renewal</v>
      </c>
      <c r="R668" s="135" t="s">
        <v>16</v>
      </c>
      <c r="S668" s="135" t="str">
        <f>VLOOKUP(E668,[2]Sheet1!$E$2:$N$5262,10,0)</f>
        <v>-</v>
      </c>
      <c r="T668" s="167">
        <f t="shared" si="26"/>
        <v>0</v>
      </c>
    </row>
    <row r="669" spans="1:20" s="135" customFormat="1" hidden="1">
      <c r="A669" s="72">
        <v>675</v>
      </c>
      <c r="B669" s="72" t="s">
        <v>39</v>
      </c>
      <c r="C669" s="73" t="s">
        <v>12606</v>
      </c>
      <c r="D669" s="74">
        <v>297545</v>
      </c>
      <c r="E669" s="74">
        <v>1197518</v>
      </c>
      <c r="F669" s="73" t="s">
        <v>12607</v>
      </c>
      <c r="G669" s="74">
        <v>11000</v>
      </c>
      <c r="H669" s="73" t="s">
        <v>66</v>
      </c>
      <c r="I669" s="73" t="s">
        <v>24</v>
      </c>
      <c r="J669" s="135" t="s">
        <v>41</v>
      </c>
      <c r="K669" s="135">
        <v>11000</v>
      </c>
      <c r="L669" s="135">
        <f>VLOOKUP(E669,[2]Sheet1!$E$2:$N$5262,3,0)</f>
        <v>11000</v>
      </c>
      <c r="M669" s="168">
        <f>VLOOKUP(E669,[2]Sheet1!$E$2:$N$5262,4,0)</f>
        <v>46043</v>
      </c>
      <c r="N669" s="135" t="str">
        <f>VLOOKUP(E669,[2]Sheet1!$E$2:$N$5262,5,0)</f>
        <v>SHAHROZ</v>
      </c>
      <c r="O669" s="135" t="str">
        <f>VLOOKUP(E669,[2]Sheet1!$E$2:$N$5262,6,0)</f>
        <v>Accepted</v>
      </c>
      <c r="P669" s="135" t="str">
        <f>VLOOKUP(E669,[2]Sheet1!$E$2:$N$5262,7,0)</f>
        <v>Online Transfer</v>
      </c>
      <c r="Q669" s="135" t="str">
        <f>VLOOKUP(E669,[2]Sheet1!$E$2:$N$5262,8,0)</f>
        <v>Renewal</v>
      </c>
      <c r="R669" s="135" t="s">
        <v>16</v>
      </c>
      <c r="S669" s="135" t="str">
        <f>VLOOKUP(E669,[2]Sheet1!$E$2:$N$5262,10,0)</f>
        <v>-</v>
      </c>
      <c r="T669" s="167">
        <f t="shared" si="26"/>
        <v>0</v>
      </c>
    </row>
    <row r="670" spans="1:20" s="135" customFormat="1">
      <c r="A670" s="73">
        <v>676</v>
      </c>
      <c r="B670" s="72" t="s">
        <v>39</v>
      </c>
      <c r="C670" s="73" t="s">
        <v>12608</v>
      </c>
      <c r="D670" s="73" t="s">
        <v>12609</v>
      </c>
      <c r="E670" s="73" t="s">
        <v>12610</v>
      </c>
      <c r="F670" s="73" t="s">
        <v>12611</v>
      </c>
      <c r="G670" s="74">
        <v>16000</v>
      </c>
      <c r="H670" s="73" t="s">
        <v>66</v>
      </c>
      <c r="I670" s="73" t="s">
        <v>24</v>
      </c>
      <c r="J670" s="135" t="s">
        <v>41</v>
      </c>
      <c r="K670" s="135">
        <v>16000</v>
      </c>
      <c r="L670" s="135">
        <f>VLOOKUP(E670,[2]Sheet1!$E$2:$N$5262,3,0)</f>
        <v>16000</v>
      </c>
      <c r="M670" s="168">
        <f>VLOOKUP(E670,[2]Sheet1!$E$2:$N$5262,4,0)</f>
        <v>46043</v>
      </c>
      <c r="N670" s="135" t="str">
        <f>VLOOKUP(E670,[2]Sheet1!$E$2:$N$5262,5,0)</f>
        <v>SHAHROZ</v>
      </c>
      <c r="O670" s="135" t="str">
        <f>VLOOKUP(E670,[2]Sheet1!$E$2:$N$5262,6,0)</f>
        <v>Accepted</v>
      </c>
      <c r="P670" s="135" t="str">
        <f>VLOOKUP(E670,[2]Sheet1!$E$2:$N$5262,7,0)</f>
        <v>Online Transfer</v>
      </c>
      <c r="Q670" s="135" t="str">
        <f>VLOOKUP(E670,[2]Sheet1!$E$2:$N$5262,8,0)</f>
        <v>Conversion</v>
      </c>
      <c r="R670" s="135" t="s">
        <v>16</v>
      </c>
      <c r="S670" s="135" t="str">
        <f>VLOOKUP(E670,[2]Sheet1!$E$2:$N$5262,10,0)</f>
        <v>-</v>
      </c>
      <c r="T670" s="167">
        <f t="shared" si="26"/>
        <v>0</v>
      </c>
    </row>
    <row r="671" spans="1:20" s="135" customFormat="1">
      <c r="A671" s="72">
        <v>677</v>
      </c>
      <c r="B671" s="72" t="s">
        <v>39</v>
      </c>
      <c r="C671" s="73" t="s">
        <v>12612</v>
      </c>
      <c r="D671" s="73" t="s">
        <v>12613</v>
      </c>
      <c r="E671" s="73" t="s">
        <v>12614</v>
      </c>
      <c r="F671" s="73" t="s">
        <v>10754</v>
      </c>
      <c r="G671" s="74">
        <v>13000</v>
      </c>
      <c r="H671" s="73" t="s">
        <v>66</v>
      </c>
      <c r="I671" s="73" t="s">
        <v>24</v>
      </c>
      <c r="J671" s="135" t="s">
        <v>41</v>
      </c>
      <c r="K671" s="135">
        <v>13000</v>
      </c>
      <c r="L671" s="135">
        <f>VLOOKUP(E671,[2]Sheet1!$E$2:$N$5262,3,0)</f>
        <v>13000</v>
      </c>
      <c r="M671" s="168">
        <f>VLOOKUP(E671,[2]Sheet1!$E$2:$N$5262,4,0)</f>
        <v>46043</v>
      </c>
      <c r="N671" s="135" t="str">
        <f>VLOOKUP(E671,[2]Sheet1!$E$2:$N$5262,5,0)</f>
        <v>SHAHROZ</v>
      </c>
      <c r="O671" s="135" t="str">
        <f>VLOOKUP(E671,[2]Sheet1!$E$2:$N$5262,6,0)</f>
        <v>Accepted</v>
      </c>
      <c r="P671" s="135" t="str">
        <f>VLOOKUP(E671,[2]Sheet1!$E$2:$N$5262,7,0)</f>
        <v>Online Transfer</v>
      </c>
      <c r="Q671" s="135" t="str">
        <f>VLOOKUP(E671,[2]Sheet1!$E$2:$N$5262,8,0)</f>
        <v>Conversion</v>
      </c>
      <c r="R671" s="135" t="s">
        <v>16</v>
      </c>
      <c r="S671" s="135" t="str">
        <f>VLOOKUP(E671,[2]Sheet1!$E$2:$N$5262,10,0)</f>
        <v>-</v>
      </c>
      <c r="T671" s="167">
        <f t="shared" si="26"/>
        <v>0</v>
      </c>
    </row>
    <row r="672" spans="1:20" s="135" customFormat="1" hidden="1">
      <c r="A672" s="73">
        <v>678</v>
      </c>
      <c r="B672" s="72" t="s">
        <v>39</v>
      </c>
      <c r="C672" s="73" t="s">
        <v>12615</v>
      </c>
      <c r="D672" s="74">
        <v>505698</v>
      </c>
      <c r="E672" s="73" t="s">
        <v>12616</v>
      </c>
      <c r="F672" s="73" t="s">
        <v>12617</v>
      </c>
      <c r="G672" s="74">
        <v>12500</v>
      </c>
      <c r="H672" s="73" t="s">
        <v>66</v>
      </c>
      <c r="I672" s="73" t="s">
        <v>24</v>
      </c>
      <c r="J672" s="135" t="s">
        <v>41</v>
      </c>
      <c r="K672" s="135">
        <v>12500</v>
      </c>
      <c r="L672" s="135">
        <f>VLOOKUP(E672,[2]Sheet1!$E$2:$N$5262,3,0)</f>
        <v>12500</v>
      </c>
      <c r="M672" s="168">
        <f>VLOOKUP(E672,[2]Sheet1!$E$2:$N$5262,4,0)</f>
        <v>46043</v>
      </c>
      <c r="N672" s="135" t="str">
        <f>VLOOKUP(E672,[2]Sheet1!$E$2:$N$5262,5,0)</f>
        <v>SHAHROZ</v>
      </c>
      <c r="O672" s="135" t="str">
        <f>VLOOKUP(E672,[2]Sheet1!$E$2:$N$5262,6,0)</f>
        <v>Accepted</v>
      </c>
      <c r="P672" s="135" t="str">
        <f>VLOOKUP(E672,[2]Sheet1!$E$2:$N$5262,7,0)</f>
        <v>Online Transfer</v>
      </c>
      <c r="Q672" s="135" t="str">
        <f>VLOOKUP(E672,[2]Sheet1!$E$2:$N$5262,8,0)</f>
        <v>Renewal</v>
      </c>
      <c r="R672" s="135" t="s">
        <v>16</v>
      </c>
      <c r="S672" s="135" t="str">
        <f>VLOOKUP(E672,[2]Sheet1!$E$2:$N$5262,10,0)</f>
        <v>-</v>
      </c>
      <c r="T672" s="167">
        <f t="shared" si="26"/>
        <v>0</v>
      </c>
    </row>
    <row r="673" spans="1:20" s="135" customFormat="1" hidden="1">
      <c r="A673" s="72">
        <v>679</v>
      </c>
      <c r="B673" s="72" t="s">
        <v>39</v>
      </c>
      <c r="C673" s="73" t="s">
        <v>12618</v>
      </c>
      <c r="D673" s="73" t="s">
        <v>12619</v>
      </c>
      <c r="E673" s="73" t="s">
        <v>12620</v>
      </c>
      <c r="F673" s="73" t="s">
        <v>12621</v>
      </c>
      <c r="G673" s="74">
        <v>10000</v>
      </c>
      <c r="H673" s="73" t="s">
        <v>66</v>
      </c>
      <c r="I673" s="73" t="s">
        <v>24</v>
      </c>
      <c r="J673" s="135" t="s">
        <v>41</v>
      </c>
      <c r="K673" s="135">
        <v>10000</v>
      </c>
      <c r="L673" s="135">
        <f>VLOOKUP(E673,[2]Sheet1!$E$2:$N$5262,3,0)</f>
        <v>10000</v>
      </c>
      <c r="M673" s="168">
        <f>VLOOKUP(E673,[2]Sheet1!$E$2:$N$5262,4,0)</f>
        <v>46043</v>
      </c>
      <c r="N673" s="135" t="str">
        <f>VLOOKUP(E673,[2]Sheet1!$E$2:$N$5262,5,0)</f>
        <v>SHAHROZ</v>
      </c>
      <c r="O673" s="135" t="str">
        <f>VLOOKUP(E673,[2]Sheet1!$E$2:$N$5262,6,0)</f>
        <v>Accepted</v>
      </c>
      <c r="P673" s="135" t="str">
        <f>VLOOKUP(E673,[2]Sheet1!$E$2:$N$5262,7,0)</f>
        <v>Online Transfer</v>
      </c>
      <c r="Q673" s="135" t="str">
        <f>VLOOKUP(E673,[2]Sheet1!$E$2:$N$5262,8,0)</f>
        <v>Renewal</v>
      </c>
      <c r="R673" s="135" t="s">
        <v>16</v>
      </c>
      <c r="S673" s="135" t="str">
        <f>VLOOKUP(E673,[2]Sheet1!$E$2:$N$5262,10,0)</f>
        <v>-</v>
      </c>
      <c r="T673" s="167">
        <f t="shared" si="26"/>
        <v>0</v>
      </c>
    </row>
    <row r="674" spans="1:20" s="135" customFormat="1" hidden="1">
      <c r="A674" s="73">
        <v>680</v>
      </c>
      <c r="B674" s="72" t="s">
        <v>39</v>
      </c>
      <c r="C674" s="73" t="s">
        <v>12622</v>
      </c>
      <c r="D674" s="74">
        <v>481509</v>
      </c>
      <c r="E674" s="73" t="s">
        <v>12623</v>
      </c>
      <c r="F674" s="73" t="s">
        <v>12624</v>
      </c>
      <c r="G674" s="74">
        <v>13000</v>
      </c>
      <c r="H674" s="73" t="s">
        <v>66</v>
      </c>
      <c r="I674" s="73" t="s">
        <v>24</v>
      </c>
      <c r="J674" s="135" t="s">
        <v>41</v>
      </c>
      <c r="K674" s="135">
        <v>13000</v>
      </c>
      <c r="L674" s="135">
        <f>VLOOKUP(E674,[2]Sheet1!$E$2:$N$5262,3,0)</f>
        <v>13000</v>
      </c>
      <c r="M674" s="168">
        <f>VLOOKUP(E674,[2]Sheet1!$E$2:$N$5262,4,0)</f>
        <v>46043</v>
      </c>
      <c r="N674" s="135" t="str">
        <f>VLOOKUP(E674,[2]Sheet1!$E$2:$N$5262,5,0)</f>
        <v>SHAHROZ</v>
      </c>
      <c r="O674" s="135" t="str">
        <f>VLOOKUP(E674,[2]Sheet1!$E$2:$N$5262,6,0)</f>
        <v>Accepted</v>
      </c>
      <c r="P674" s="135" t="str">
        <f>VLOOKUP(E674,[2]Sheet1!$E$2:$N$5262,7,0)</f>
        <v>Cash Deposit</v>
      </c>
      <c r="Q674" s="135" t="str">
        <f>VLOOKUP(E674,[2]Sheet1!$E$2:$N$5262,8,0)</f>
        <v>Renewal</v>
      </c>
      <c r="R674" s="135" t="s">
        <v>16</v>
      </c>
      <c r="S674" s="135" t="str">
        <f>VLOOKUP(E674,[2]Sheet1!$E$2:$N$5262,10,0)</f>
        <v>-</v>
      </c>
      <c r="T674" s="167">
        <f t="shared" si="26"/>
        <v>0</v>
      </c>
    </row>
    <row r="675" spans="1:20" s="135" customFormat="1" hidden="1">
      <c r="A675" s="72">
        <v>681</v>
      </c>
      <c r="B675" s="72" t="s">
        <v>39</v>
      </c>
      <c r="C675" s="73" t="s">
        <v>12625</v>
      </c>
      <c r="D675" s="73" t="s">
        <v>12625</v>
      </c>
      <c r="E675" s="74">
        <v>2012304</v>
      </c>
      <c r="F675" s="73" t="s">
        <v>12626</v>
      </c>
      <c r="G675" s="74">
        <v>15000</v>
      </c>
      <c r="H675" s="73" t="s">
        <v>66</v>
      </c>
      <c r="I675" s="73" t="s">
        <v>24</v>
      </c>
      <c r="J675" s="135" t="s">
        <v>41</v>
      </c>
      <c r="K675" s="135">
        <v>15000</v>
      </c>
      <c r="L675" s="135">
        <f>VLOOKUP(E675,[2]Sheet1!$E$2:$N$5262,3,0)</f>
        <v>15000</v>
      </c>
      <c r="M675" s="168">
        <f>VLOOKUP(E675,[2]Sheet1!$E$2:$N$5262,4,0)</f>
        <v>46042</v>
      </c>
      <c r="N675" s="135" t="str">
        <f>VLOOKUP(E675,[2]Sheet1!$E$2:$N$5262,5,0)</f>
        <v>SHAHROZ</v>
      </c>
      <c r="O675" s="135" t="str">
        <f>VLOOKUP(E675,[2]Sheet1!$E$2:$N$5262,6,0)</f>
        <v>Accepted</v>
      </c>
      <c r="P675" s="135" t="str">
        <f>VLOOKUP(E675,[2]Sheet1!$E$2:$N$5262,7,0)</f>
        <v>Online Transfer</v>
      </c>
      <c r="Q675" s="135" t="str">
        <f>VLOOKUP(E675,[2]Sheet1!$E$2:$N$5262,8,0)</f>
        <v>Renewal</v>
      </c>
      <c r="R675" s="135" t="s">
        <v>16</v>
      </c>
      <c r="S675" s="135" t="str">
        <f>VLOOKUP(E675,[2]Sheet1!$E$2:$N$5262,10,0)</f>
        <v>-</v>
      </c>
      <c r="T675" s="167">
        <f t="shared" si="26"/>
        <v>0</v>
      </c>
    </row>
    <row r="676" spans="1:20" s="135" customFormat="1" hidden="1">
      <c r="A676" s="73">
        <v>682</v>
      </c>
      <c r="B676" s="72" t="s">
        <v>39</v>
      </c>
      <c r="C676" s="73" t="s">
        <v>12627</v>
      </c>
      <c r="D676" s="73" t="s">
        <v>12628</v>
      </c>
      <c r="E676" s="74">
        <v>6080776</v>
      </c>
      <c r="F676" s="73" t="s">
        <v>12629</v>
      </c>
      <c r="G676" s="74">
        <v>12000</v>
      </c>
      <c r="H676" s="73" t="s">
        <v>66</v>
      </c>
      <c r="I676" s="73" t="s">
        <v>24</v>
      </c>
      <c r="J676" s="135" t="s">
        <v>41</v>
      </c>
      <c r="K676" s="135">
        <v>12000</v>
      </c>
      <c r="L676" s="135">
        <f>VLOOKUP(E676,[2]Sheet1!$E$2:$N$5262,3,0)</f>
        <v>12000</v>
      </c>
      <c r="M676" s="168">
        <f>VLOOKUP(E676,[2]Sheet1!$E$2:$N$5262,4,0)</f>
        <v>46042</v>
      </c>
      <c r="N676" s="135" t="str">
        <f>VLOOKUP(E676,[2]Sheet1!$E$2:$N$5262,5,0)</f>
        <v>SHAHROZ</v>
      </c>
      <c r="O676" s="135" t="str">
        <f>VLOOKUP(E676,[2]Sheet1!$E$2:$N$5262,6,0)</f>
        <v>Accepted</v>
      </c>
      <c r="P676" s="135" t="str">
        <f>VLOOKUP(E676,[2]Sheet1!$E$2:$N$5262,7,0)</f>
        <v>Online Transfer</v>
      </c>
      <c r="Q676" s="135" t="str">
        <f>VLOOKUP(E676,[2]Sheet1!$E$2:$N$5262,8,0)</f>
        <v>Renewal</v>
      </c>
      <c r="R676" s="135" t="s">
        <v>16</v>
      </c>
      <c r="S676" s="135" t="str">
        <f>VLOOKUP(E676,[2]Sheet1!$E$2:$N$5262,10,0)</f>
        <v>-</v>
      </c>
      <c r="T676" s="167">
        <f t="shared" si="26"/>
        <v>0</v>
      </c>
    </row>
    <row r="677" spans="1:20" s="135" customFormat="1" hidden="1">
      <c r="A677" s="72">
        <v>683</v>
      </c>
      <c r="B677" s="72" t="s">
        <v>39</v>
      </c>
      <c r="C677" s="73" t="s">
        <v>12630</v>
      </c>
      <c r="D677" s="74">
        <v>530436</v>
      </c>
      <c r="E677" s="74">
        <v>1011030</v>
      </c>
      <c r="F677" s="73" t="s">
        <v>12631</v>
      </c>
      <c r="G677" s="74">
        <v>15500</v>
      </c>
      <c r="H677" s="73" t="s">
        <v>66</v>
      </c>
      <c r="I677" s="73" t="s">
        <v>24</v>
      </c>
      <c r="J677" s="135" t="s">
        <v>41</v>
      </c>
      <c r="K677" s="135">
        <v>15500</v>
      </c>
      <c r="L677" s="135">
        <f>VLOOKUP(E677,[2]Sheet1!$E$2:$N$5262,3,0)</f>
        <v>15500</v>
      </c>
      <c r="M677" s="168">
        <f>VLOOKUP(E677,[2]Sheet1!$E$2:$N$5262,4,0)</f>
        <v>46042</v>
      </c>
      <c r="N677" s="135" t="str">
        <f>VLOOKUP(E677,[2]Sheet1!$E$2:$N$5262,5,0)</f>
        <v>SHAHROZ</v>
      </c>
      <c r="O677" s="135" t="str">
        <f>VLOOKUP(E677,[2]Sheet1!$E$2:$N$5262,6,0)</f>
        <v>Accepted</v>
      </c>
      <c r="P677" s="135" t="str">
        <f>VLOOKUP(E677,[2]Sheet1!$E$2:$N$5262,7,0)</f>
        <v>Online Transfer</v>
      </c>
      <c r="Q677" s="135" t="str">
        <f>VLOOKUP(E677,[2]Sheet1!$E$2:$N$5262,8,0)</f>
        <v>Renewal</v>
      </c>
      <c r="R677" s="135" t="s">
        <v>16</v>
      </c>
      <c r="S677" s="135" t="str">
        <f>VLOOKUP(E677,[2]Sheet1!$E$2:$N$5262,10,0)</f>
        <v>-</v>
      </c>
      <c r="T677" s="167">
        <f t="shared" si="26"/>
        <v>0</v>
      </c>
    </row>
    <row r="678" spans="1:20" s="135" customFormat="1" hidden="1">
      <c r="A678" s="73">
        <v>684</v>
      </c>
      <c r="B678" s="72" t="s">
        <v>39</v>
      </c>
      <c r="C678" s="73" t="s">
        <v>12632</v>
      </c>
      <c r="D678" s="73" t="s">
        <v>12633</v>
      </c>
      <c r="E678" s="74">
        <v>6060586</v>
      </c>
      <c r="F678" s="73" t="s">
        <v>12634</v>
      </c>
      <c r="G678" s="74">
        <v>15500</v>
      </c>
      <c r="H678" s="73" t="s">
        <v>66</v>
      </c>
      <c r="I678" s="73" t="s">
        <v>24</v>
      </c>
      <c r="J678" s="135" t="s">
        <v>41</v>
      </c>
      <c r="K678" s="135">
        <v>15500</v>
      </c>
      <c r="L678" s="135">
        <f>VLOOKUP(E678,[2]Sheet1!$E$2:$N$5262,3,0)</f>
        <v>15500</v>
      </c>
      <c r="M678" s="168">
        <f>VLOOKUP(E678,[2]Sheet1!$E$2:$N$5262,4,0)</f>
        <v>46041</v>
      </c>
      <c r="N678" s="135" t="str">
        <f>VLOOKUP(E678,[2]Sheet1!$E$2:$N$5262,5,0)</f>
        <v>SHAHROZ</v>
      </c>
      <c r="O678" s="135" t="str">
        <f>VLOOKUP(E678,[2]Sheet1!$E$2:$N$5262,6,0)</f>
        <v>Accepted</v>
      </c>
      <c r="P678" s="135" t="str">
        <f>VLOOKUP(E678,[2]Sheet1!$E$2:$N$5262,7,0)</f>
        <v>Online Transfer</v>
      </c>
      <c r="Q678" s="135" t="str">
        <f>VLOOKUP(E678,[2]Sheet1!$E$2:$N$5262,8,0)</f>
        <v>Renewal</v>
      </c>
      <c r="R678" s="135" t="s">
        <v>16</v>
      </c>
      <c r="S678" s="135" t="str">
        <f>VLOOKUP(E678,[2]Sheet1!$E$2:$N$5262,10,0)</f>
        <v>-</v>
      </c>
      <c r="T678" s="167">
        <f t="shared" si="26"/>
        <v>0</v>
      </c>
    </row>
    <row r="679" spans="1:20" s="135" customFormat="1" hidden="1">
      <c r="A679" s="72">
        <v>685</v>
      </c>
      <c r="B679" s="72" t="s">
        <v>39</v>
      </c>
      <c r="C679" s="73" t="s">
        <v>12635</v>
      </c>
      <c r="D679" s="73" t="s">
        <v>12636</v>
      </c>
      <c r="E679" s="73" t="s">
        <v>12637</v>
      </c>
      <c r="F679" s="73" t="s">
        <v>12638</v>
      </c>
      <c r="G679" s="74">
        <v>12000</v>
      </c>
      <c r="H679" s="73" t="s">
        <v>66</v>
      </c>
      <c r="I679" s="73" t="s">
        <v>24</v>
      </c>
      <c r="J679" s="135" t="s">
        <v>41</v>
      </c>
      <c r="K679" s="135">
        <v>12000</v>
      </c>
      <c r="L679" s="135">
        <f>VLOOKUP(E679,[2]Sheet1!$E$2:$N$5262,3,0)</f>
        <v>12000</v>
      </c>
      <c r="M679" s="168">
        <f>VLOOKUP(E679,[2]Sheet1!$E$2:$N$5262,4,0)</f>
        <v>46031</v>
      </c>
      <c r="N679" s="135" t="str">
        <f>VLOOKUP(E679,[2]Sheet1!$E$2:$N$5262,5,0)</f>
        <v>SHAHROZ</v>
      </c>
      <c r="O679" s="135" t="str">
        <f>VLOOKUP(E679,[2]Sheet1!$E$2:$N$5262,6,0)</f>
        <v>Accepted</v>
      </c>
      <c r="P679" s="135" t="str">
        <f>VLOOKUP(E679,[2]Sheet1!$E$2:$N$5262,7,0)</f>
        <v>Online Transfer</v>
      </c>
      <c r="Q679" s="135" t="str">
        <f>VLOOKUP(E679,[2]Sheet1!$E$2:$N$5262,8,0)</f>
        <v>Renewal</v>
      </c>
      <c r="R679" s="135" t="s">
        <v>16</v>
      </c>
      <c r="S679" s="135" t="str">
        <f>VLOOKUP(E679,[2]Sheet1!$E$2:$N$5262,10,0)</f>
        <v>-</v>
      </c>
      <c r="T679" s="167">
        <f t="shared" si="26"/>
        <v>0</v>
      </c>
    </row>
    <row r="680" spans="1:20" s="135" customFormat="1" hidden="1">
      <c r="A680" s="73">
        <v>686</v>
      </c>
      <c r="B680" s="72" t="s">
        <v>39</v>
      </c>
      <c r="C680" s="73" t="s">
        <v>12639</v>
      </c>
      <c r="D680" s="73" t="s">
        <v>12640</v>
      </c>
      <c r="E680" s="73" t="s">
        <v>12641</v>
      </c>
      <c r="F680" s="73" t="s">
        <v>12642</v>
      </c>
      <c r="G680" s="74">
        <v>10000</v>
      </c>
      <c r="H680" s="73" t="s">
        <v>66</v>
      </c>
      <c r="I680" s="73" t="s">
        <v>24</v>
      </c>
      <c r="J680" s="135" t="s">
        <v>41</v>
      </c>
      <c r="K680" s="135">
        <v>10000</v>
      </c>
      <c r="L680" s="135">
        <f>VLOOKUP(E680,[2]Sheet1!$E$2:$N$5262,3,0)</f>
        <v>10000</v>
      </c>
      <c r="M680" s="168">
        <f>VLOOKUP(E680,[2]Sheet1!$E$2:$N$5262,4,0)</f>
        <v>46042</v>
      </c>
      <c r="N680" s="135" t="str">
        <f>VLOOKUP(E680,[2]Sheet1!$E$2:$N$5262,5,0)</f>
        <v>SHAHROZ</v>
      </c>
      <c r="O680" s="135" t="str">
        <f>VLOOKUP(E680,[2]Sheet1!$E$2:$N$5262,6,0)</f>
        <v>Accepted</v>
      </c>
      <c r="P680" s="135" t="str">
        <f>VLOOKUP(E680,[2]Sheet1!$E$2:$N$5262,7,0)</f>
        <v>Online Transfer</v>
      </c>
      <c r="Q680" s="135" t="str">
        <f>VLOOKUP(E680,[2]Sheet1!$E$2:$N$5262,8,0)</f>
        <v>Renewal</v>
      </c>
      <c r="R680" s="135" t="s">
        <v>16</v>
      </c>
      <c r="S680" s="135" t="str">
        <f>VLOOKUP(E680,[2]Sheet1!$E$2:$N$5262,10,0)</f>
        <v>-</v>
      </c>
      <c r="T680" s="167">
        <f t="shared" si="26"/>
        <v>0</v>
      </c>
    </row>
    <row r="681" spans="1:20" s="135" customFormat="1" hidden="1">
      <c r="A681" s="72">
        <v>687</v>
      </c>
      <c r="B681" s="72" t="s">
        <v>39</v>
      </c>
      <c r="C681" s="73" t="s">
        <v>12643</v>
      </c>
      <c r="D681" s="73" t="s">
        <v>12644</v>
      </c>
      <c r="E681" s="73" t="s">
        <v>12645</v>
      </c>
      <c r="F681" s="73" t="s">
        <v>12646</v>
      </c>
      <c r="G681" s="74">
        <v>15500</v>
      </c>
      <c r="H681" s="73" t="s">
        <v>66</v>
      </c>
      <c r="I681" s="73" t="s">
        <v>24</v>
      </c>
      <c r="J681" s="135" t="s">
        <v>41</v>
      </c>
      <c r="K681" s="135">
        <v>15500</v>
      </c>
      <c r="L681" s="135">
        <f>VLOOKUP(E681,[2]Sheet1!$E$2:$N$5262,3,0)</f>
        <v>15500</v>
      </c>
      <c r="M681" s="168">
        <f>VLOOKUP(E681,[2]Sheet1!$E$2:$N$5262,4,0)</f>
        <v>46041</v>
      </c>
      <c r="N681" s="135" t="str">
        <f>VLOOKUP(E681,[2]Sheet1!$E$2:$N$5262,5,0)</f>
        <v>SHAHROZ</v>
      </c>
      <c r="O681" s="135" t="str">
        <f>VLOOKUP(E681,[2]Sheet1!$E$2:$N$5262,6,0)</f>
        <v>Accepted</v>
      </c>
      <c r="P681" s="135" t="str">
        <f>VLOOKUP(E681,[2]Sheet1!$E$2:$N$5262,7,0)</f>
        <v>Online Transfer</v>
      </c>
      <c r="Q681" s="135" t="str">
        <f>VLOOKUP(E681,[2]Sheet1!$E$2:$N$5262,8,0)</f>
        <v>Renewal</v>
      </c>
      <c r="R681" s="135" t="s">
        <v>16</v>
      </c>
      <c r="S681" s="135" t="str">
        <f>VLOOKUP(E681,[2]Sheet1!$E$2:$N$5262,10,0)</f>
        <v>-</v>
      </c>
      <c r="T681" s="167">
        <f t="shared" si="26"/>
        <v>0</v>
      </c>
    </row>
    <row r="682" spans="1:20" s="135" customFormat="1" hidden="1">
      <c r="A682" s="73">
        <v>688</v>
      </c>
      <c r="B682" s="72" t="s">
        <v>39</v>
      </c>
      <c r="C682" s="73" t="s">
        <v>12647</v>
      </c>
      <c r="D682" s="73" t="s">
        <v>12648</v>
      </c>
      <c r="E682" s="73" t="s">
        <v>12649</v>
      </c>
      <c r="F682" s="73" t="s">
        <v>12650</v>
      </c>
      <c r="G682" s="74">
        <v>12000</v>
      </c>
      <c r="H682" s="73" t="s">
        <v>66</v>
      </c>
      <c r="I682" s="73" t="s">
        <v>24</v>
      </c>
      <c r="J682" s="135" t="s">
        <v>41</v>
      </c>
      <c r="K682" s="135">
        <v>12000</v>
      </c>
      <c r="L682" s="135">
        <f>VLOOKUP(E682,[2]Sheet1!$E$2:$N$5262,3,0)</f>
        <v>12000</v>
      </c>
      <c r="M682" s="168">
        <f>VLOOKUP(E682,[2]Sheet1!$E$2:$N$5262,4,0)</f>
        <v>46041</v>
      </c>
      <c r="N682" s="135" t="str">
        <f>VLOOKUP(E682,[2]Sheet1!$E$2:$N$5262,5,0)</f>
        <v>SHAHROZ</v>
      </c>
      <c r="O682" s="135" t="str">
        <f>VLOOKUP(E682,[2]Sheet1!$E$2:$N$5262,6,0)</f>
        <v>Accepted</v>
      </c>
      <c r="P682" s="135" t="str">
        <f>VLOOKUP(E682,[2]Sheet1!$E$2:$N$5262,7,0)</f>
        <v>Online Transfer</v>
      </c>
      <c r="Q682" s="135" t="str">
        <f>VLOOKUP(E682,[2]Sheet1!$E$2:$N$5262,8,0)</f>
        <v>Renewal</v>
      </c>
      <c r="R682" s="135" t="s">
        <v>16</v>
      </c>
      <c r="S682" s="135" t="str">
        <f>VLOOKUP(E682,[2]Sheet1!$E$2:$N$5262,10,0)</f>
        <v>-</v>
      </c>
      <c r="T682" s="167">
        <f t="shared" si="26"/>
        <v>0</v>
      </c>
    </row>
    <row r="683" spans="1:20" s="135" customFormat="1" hidden="1">
      <c r="A683" s="72">
        <v>689</v>
      </c>
      <c r="B683" s="72" t="s">
        <v>39</v>
      </c>
      <c r="C683" s="73" t="s">
        <v>12651</v>
      </c>
      <c r="D683" s="74">
        <v>15214</v>
      </c>
      <c r="E683" s="74">
        <v>4514227</v>
      </c>
      <c r="F683" s="73" t="s">
        <v>12652</v>
      </c>
      <c r="G683" s="74">
        <v>13000</v>
      </c>
      <c r="H683" s="73" t="s">
        <v>66</v>
      </c>
      <c r="I683" s="73" t="s">
        <v>24</v>
      </c>
      <c r="J683" s="135" t="s">
        <v>41</v>
      </c>
      <c r="K683" s="135">
        <v>13000</v>
      </c>
      <c r="L683" s="135">
        <f>VLOOKUP(E683,[2]Sheet1!$E$2:$N$5262,3,0)</f>
        <v>13000</v>
      </c>
      <c r="M683" s="168">
        <f>VLOOKUP(E683,[2]Sheet1!$E$2:$N$5262,4,0)</f>
        <v>46041</v>
      </c>
      <c r="N683" s="135" t="str">
        <f>VLOOKUP(E683,[2]Sheet1!$E$2:$N$5262,5,0)</f>
        <v>SHAHROZ</v>
      </c>
      <c r="O683" s="135" t="str">
        <f>VLOOKUP(E683,[2]Sheet1!$E$2:$N$5262,6,0)</f>
        <v>Accepted</v>
      </c>
      <c r="P683" s="135" t="str">
        <f>VLOOKUP(E683,[2]Sheet1!$E$2:$N$5262,7,0)</f>
        <v>Online Transfer</v>
      </c>
      <c r="Q683" s="135" t="str">
        <f>VLOOKUP(E683,[2]Sheet1!$E$2:$N$5262,8,0)</f>
        <v>Renewal</v>
      </c>
      <c r="R683" s="135" t="s">
        <v>16</v>
      </c>
      <c r="S683" s="135" t="str">
        <f>VLOOKUP(E683,[2]Sheet1!$E$2:$N$5262,10,0)</f>
        <v>-</v>
      </c>
      <c r="T683" s="167">
        <f t="shared" si="26"/>
        <v>0</v>
      </c>
    </row>
    <row r="684" spans="1:20" s="135" customFormat="1" hidden="1">
      <c r="A684" s="73">
        <v>690</v>
      </c>
      <c r="B684" s="72" t="s">
        <v>39</v>
      </c>
      <c r="C684" s="73" t="s">
        <v>12653</v>
      </c>
      <c r="D684" s="73" t="s">
        <v>12654</v>
      </c>
      <c r="E684" s="74">
        <v>6039662</v>
      </c>
      <c r="F684" s="73" t="s">
        <v>12655</v>
      </c>
      <c r="G684" s="74">
        <v>14000</v>
      </c>
      <c r="H684" s="73" t="s">
        <v>66</v>
      </c>
      <c r="I684" s="73" t="s">
        <v>24</v>
      </c>
      <c r="J684" s="135" t="s">
        <v>41</v>
      </c>
      <c r="K684" s="135">
        <v>14000</v>
      </c>
      <c r="L684" s="135">
        <f>VLOOKUP(E684,[2]Sheet1!$E$2:$N$5262,3,0)</f>
        <v>14000</v>
      </c>
      <c r="M684" s="168">
        <f>VLOOKUP(E684,[2]Sheet1!$E$2:$N$5262,4,0)</f>
        <v>46039</v>
      </c>
      <c r="N684" s="135" t="str">
        <f>VLOOKUP(E684,[2]Sheet1!$E$2:$N$5262,5,0)</f>
        <v>SHAHROZ</v>
      </c>
      <c r="O684" s="135" t="str">
        <f>VLOOKUP(E684,[2]Sheet1!$E$2:$N$5262,6,0)</f>
        <v>Accepted</v>
      </c>
      <c r="P684" s="135" t="str">
        <f>VLOOKUP(E684,[2]Sheet1!$E$2:$N$5262,7,0)</f>
        <v>Online Transfer</v>
      </c>
      <c r="Q684" s="135" t="str">
        <f>VLOOKUP(E684,[2]Sheet1!$E$2:$N$5262,8,0)</f>
        <v>Renewal</v>
      </c>
      <c r="R684" s="135" t="s">
        <v>16</v>
      </c>
      <c r="S684" s="135" t="str">
        <f>VLOOKUP(E684,[2]Sheet1!$E$2:$N$5262,10,0)</f>
        <v>-</v>
      </c>
      <c r="T684" s="167">
        <f t="shared" si="26"/>
        <v>0</v>
      </c>
    </row>
    <row r="685" spans="1:20" s="135" customFormat="1" hidden="1">
      <c r="A685" s="72">
        <v>691</v>
      </c>
      <c r="B685" s="72" t="s">
        <v>39</v>
      </c>
      <c r="C685" s="73" t="s">
        <v>12656</v>
      </c>
      <c r="D685" s="74">
        <v>100618</v>
      </c>
      <c r="E685" s="74">
        <v>10000620</v>
      </c>
      <c r="F685" s="73" t="s">
        <v>12657</v>
      </c>
      <c r="G685" s="74">
        <v>12999</v>
      </c>
      <c r="H685" s="73" t="s">
        <v>66</v>
      </c>
      <c r="I685" s="73" t="s">
        <v>24</v>
      </c>
      <c r="J685" s="135" t="s">
        <v>41</v>
      </c>
      <c r="K685" s="135">
        <v>12999</v>
      </c>
      <c r="L685" s="135">
        <f>VLOOKUP(E685,[2]Sheet1!$E$2:$N$5262,3,0)</f>
        <v>12999</v>
      </c>
      <c r="M685" s="168">
        <f>VLOOKUP(E685,[2]Sheet1!$E$2:$N$5262,4,0)</f>
        <v>46038</v>
      </c>
      <c r="N685" s="135" t="str">
        <f>VLOOKUP(E685,[2]Sheet1!$E$2:$N$5262,5,0)</f>
        <v>SHAHROZ</v>
      </c>
      <c r="O685" s="135" t="str">
        <f>VLOOKUP(E685,[2]Sheet1!$E$2:$N$5262,6,0)</f>
        <v>Accepted</v>
      </c>
      <c r="P685" s="135" t="str">
        <f>VLOOKUP(E685,[2]Sheet1!$E$2:$N$5262,7,0)</f>
        <v>Online Transfer</v>
      </c>
      <c r="Q685" s="135" t="str">
        <f>VLOOKUP(E685,[2]Sheet1!$E$2:$N$5262,8,0)</f>
        <v>Renewal</v>
      </c>
      <c r="R685" s="135" t="s">
        <v>16</v>
      </c>
      <c r="S685" s="135" t="str">
        <f>VLOOKUP(E685,[2]Sheet1!$E$2:$N$5262,10,0)</f>
        <v>-</v>
      </c>
      <c r="T685" s="167">
        <f t="shared" si="26"/>
        <v>0</v>
      </c>
    </row>
    <row r="686" spans="1:20" s="135" customFormat="1" hidden="1">
      <c r="A686" s="73">
        <v>692</v>
      </c>
      <c r="B686" s="72" t="s">
        <v>39</v>
      </c>
      <c r="C686" s="73" t="s">
        <v>12658</v>
      </c>
      <c r="D686" s="73" t="s">
        <v>12659</v>
      </c>
      <c r="E686" s="74">
        <v>7071027</v>
      </c>
      <c r="F686" s="73" t="s">
        <v>12660</v>
      </c>
      <c r="G686" s="74">
        <v>11000</v>
      </c>
      <c r="H686" s="73" t="s">
        <v>66</v>
      </c>
      <c r="I686" s="73" t="s">
        <v>24</v>
      </c>
      <c r="J686" s="135" t="s">
        <v>41</v>
      </c>
      <c r="K686" s="135">
        <v>11000</v>
      </c>
      <c r="L686" s="135">
        <f>VLOOKUP(E686,[2]Sheet1!$E$2:$N$5262,3,0)</f>
        <v>11000</v>
      </c>
      <c r="M686" s="168">
        <f>VLOOKUP(E686,[2]Sheet1!$E$2:$N$5262,4,0)</f>
        <v>46038</v>
      </c>
      <c r="N686" s="135" t="str">
        <f>VLOOKUP(E686,[2]Sheet1!$E$2:$N$5262,5,0)</f>
        <v>SHAHROZ</v>
      </c>
      <c r="O686" s="135" t="str">
        <f>VLOOKUP(E686,[2]Sheet1!$E$2:$N$5262,6,0)</f>
        <v>Accepted</v>
      </c>
      <c r="P686" s="135" t="str">
        <f>VLOOKUP(E686,[2]Sheet1!$E$2:$N$5262,7,0)</f>
        <v>Online Transfer</v>
      </c>
      <c r="Q686" s="135" t="str">
        <f>VLOOKUP(E686,[2]Sheet1!$E$2:$N$5262,8,0)</f>
        <v>Renewal</v>
      </c>
      <c r="R686" s="135" t="s">
        <v>16</v>
      </c>
      <c r="S686" s="135" t="str">
        <f>VLOOKUP(E686,[2]Sheet1!$E$2:$N$5262,10,0)</f>
        <v>-</v>
      </c>
      <c r="T686" s="167">
        <f t="shared" si="26"/>
        <v>0</v>
      </c>
    </row>
    <row r="687" spans="1:20" s="135" customFormat="1" hidden="1">
      <c r="A687" s="72">
        <v>693</v>
      </c>
      <c r="B687" s="72" t="s">
        <v>39</v>
      </c>
      <c r="C687" s="73" t="s">
        <v>12661</v>
      </c>
      <c r="D687" s="73" t="s">
        <v>12662</v>
      </c>
      <c r="E687" s="74">
        <v>274179</v>
      </c>
      <c r="F687" s="73" t="s">
        <v>12663</v>
      </c>
      <c r="G687" s="74">
        <v>12000</v>
      </c>
      <c r="H687" s="73" t="s">
        <v>66</v>
      </c>
      <c r="I687" s="73" t="s">
        <v>24</v>
      </c>
      <c r="J687" s="135" t="s">
        <v>41</v>
      </c>
      <c r="K687" s="135">
        <v>12000</v>
      </c>
      <c r="L687" s="135">
        <f>VLOOKUP(E687,[2]Sheet1!$E$2:$N$5262,3,0)</f>
        <v>12000</v>
      </c>
      <c r="M687" s="168">
        <f>VLOOKUP(E687,[2]Sheet1!$E$2:$N$5262,4,0)</f>
        <v>46038</v>
      </c>
      <c r="N687" s="135" t="str">
        <f>VLOOKUP(E687,[2]Sheet1!$E$2:$N$5262,5,0)</f>
        <v>SHAHROZ</v>
      </c>
      <c r="O687" s="135" t="str">
        <f>VLOOKUP(E687,[2]Sheet1!$E$2:$N$5262,6,0)</f>
        <v>Accepted</v>
      </c>
      <c r="P687" s="135" t="str">
        <f>VLOOKUP(E687,[2]Sheet1!$E$2:$N$5262,7,0)</f>
        <v>Online Transfer</v>
      </c>
      <c r="Q687" s="135" t="str">
        <f>VLOOKUP(E687,[2]Sheet1!$E$2:$N$5262,8,0)</f>
        <v>Renewal</v>
      </c>
      <c r="R687" s="135" t="s">
        <v>16</v>
      </c>
      <c r="S687" s="135" t="str">
        <f>VLOOKUP(E687,[2]Sheet1!$E$2:$N$5262,10,0)</f>
        <v>-</v>
      </c>
      <c r="T687" s="167">
        <f t="shared" si="26"/>
        <v>0</v>
      </c>
    </row>
    <row r="688" spans="1:20" s="135" customFormat="1" hidden="1">
      <c r="A688" s="73">
        <v>694</v>
      </c>
      <c r="B688" s="72" t="s">
        <v>39</v>
      </c>
      <c r="C688" s="73" t="s">
        <v>12664</v>
      </c>
      <c r="D688" s="74">
        <v>185152</v>
      </c>
      <c r="E688" s="74">
        <v>702661</v>
      </c>
      <c r="F688" s="73" t="s">
        <v>12665</v>
      </c>
      <c r="G688" s="74">
        <v>15500</v>
      </c>
      <c r="H688" s="73" t="s">
        <v>66</v>
      </c>
      <c r="I688" s="73" t="s">
        <v>24</v>
      </c>
      <c r="J688" s="135" t="s">
        <v>41</v>
      </c>
      <c r="K688" s="135">
        <v>15500</v>
      </c>
      <c r="L688" s="135">
        <f>VLOOKUP(E688,[2]Sheet1!$E$2:$N$5262,3,0)</f>
        <v>15500</v>
      </c>
      <c r="M688" s="168">
        <f>VLOOKUP(E688,[2]Sheet1!$E$2:$N$5262,4,0)</f>
        <v>46036</v>
      </c>
      <c r="N688" s="135" t="str">
        <f>VLOOKUP(E688,[2]Sheet1!$E$2:$N$5262,5,0)</f>
        <v>SHAHROZ</v>
      </c>
      <c r="O688" s="135" t="str">
        <f>VLOOKUP(E688,[2]Sheet1!$E$2:$N$5262,6,0)</f>
        <v>Accepted</v>
      </c>
      <c r="P688" s="135" t="str">
        <f>VLOOKUP(E688,[2]Sheet1!$E$2:$N$5262,7,0)</f>
        <v>Online Transfer</v>
      </c>
      <c r="Q688" s="135" t="str">
        <f>VLOOKUP(E688,[2]Sheet1!$E$2:$N$5262,8,0)</f>
        <v>Renewal</v>
      </c>
      <c r="R688" s="135" t="s">
        <v>16</v>
      </c>
      <c r="S688" s="135" t="str">
        <f>VLOOKUP(E688,[2]Sheet1!$E$2:$N$5262,10,0)</f>
        <v>-</v>
      </c>
      <c r="T688" s="167">
        <f t="shared" si="26"/>
        <v>0</v>
      </c>
    </row>
    <row r="689" spans="1:20" s="135" customFormat="1" hidden="1">
      <c r="A689" s="72">
        <v>695</v>
      </c>
      <c r="B689" s="72" t="s">
        <v>39</v>
      </c>
      <c r="C689" s="73" t="s">
        <v>12666</v>
      </c>
      <c r="D689" s="74">
        <v>204731</v>
      </c>
      <c r="E689" s="74">
        <v>10104733</v>
      </c>
      <c r="F689" s="73" t="s">
        <v>12667</v>
      </c>
      <c r="G689" s="74">
        <v>13500</v>
      </c>
      <c r="H689" s="73" t="s">
        <v>66</v>
      </c>
      <c r="I689" s="73" t="s">
        <v>24</v>
      </c>
      <c r="J689" s="135" t="s">
        <v>41</v>
      </c>
      <c r="K689" s="135">
        <v>13500</v>
      </c>
      <c r="L689" s="135">
        <f>VLOOKUP(E689,[2]Sheet1!$E$2:$N$5262,3,0)</f>
        <v>13500</v>
      </c>
      <c r="M689" s="168">
        <f>VLOOKUP(E689,[2]Sheet1!$E$2:$N$5262,4,0)</f>
        <v>46036</v>
      </c>
      <c r="N689" s="135" t="str">
        <f>VLOOKUP(E689,[2]Sheet1!$E$2:$N$5262,5,0)</f>
        <v>SHAHROZ</v>
      </c>
      <c r="O689" s="135" t="str">
        <f>VLOOKUP(E689,[2]Sheet1!$E$2:$N$5262,6,0)</f>
        <v>Accepted</v>
      </c>
      <c r="P689" s="135" t="str">
        <f>VLOOKUP(E689,[2]Sheet1!$E$2:$N$5262,7,0)</f>
        <v>Online Transfer</v>
      </c>
      <c r="Q689" s="135" t="str">
        <f>VLOOKUP(E689,[2]Sheet1!$E$2:$N$5262,8,0)</f>
        <v>Renewal</v>
      </c>
      <c r="R689" s="135" t="s">
        <v>16</v>
      </c>
      <c r="S689" s="135" t="str">
        <f>VLOOKUP(E689,[2]Sheet1!$E$2:$N$5262,10,0)</f>
        <v>-</v>
      </c>
      <c r="T689" s="167">
        <f t="shared" si="26"/>
        <v>0</v>
      </c>
    </row>
    <row r="690" spans="1:20" s="135" customFormat="1">
      <c r="A690" s="73">
        <v>696</v>
      </c>
      <c r="B690" s="72" t="s">
        <v>39</v>
      </c>
      <c r="C690" s="73" t="s">
        <v>12668</v>
      </c>
      <c r="D690" s="73" t="s">
        <v>12669</v>
      </c>
      <c r="E690" s="73" t="s">
        <v>12670</v>
      </c>
      <c r="F690" s="73" t="s">
        <v>10944</v>
      </c>
      <c r="G690" s="74">
        <v>10000</v>
      </c>
      <c r="H690" s="73" t="s">
        <v>66</v>
      </c>
      <c r="I690" s="73" t="s">
        <v>24</v>
      </c>
      <c r="J690" s="135" t="s">
        <v>41</v>
      </c>
      <c r="K690" s="135">
        <v>10000</v>
      </c>
      <c r="L690" s="135">
        <f>VLOOKUP(E690,[2]Sheet1!$E$2:$N$5262,3,0)</f>
        <v>10000</v>
      </c>
      <c r="M690" s="168">
        <f>VLOOKUP(E690,[2]Sheet1!$E$2:$N$5262,4,0)</f>
        <v>46031</v>
      </c>
      <c r="N690" s="135" t="str">
        <f>VLOOKUP(E690,[2]Sheet1!$E$2:$N$5262,5,0)</f>
        <v>SHAHROZ</v>
      </c>
      <c r="O690" s="135" t="str">
        <f>VLOOKUP(E690,[2]Sheet1!$E$2:$N$5262,6,0)</f>
        <v>Accepted</v>
      </c>
      <c r="P690" s="135" t="str">
        <f>VLOOKUP(E690,[2]Sheet1!$E$2:$N$5262,7,0)</f>
        <v>Cash Deposit</v>
      </c>
      <c r="Q690" s="135" t="str">
        <f>VLOOKUP(E690,[2]Sheet1!$E$2:$N$5262,8,0)</f>
        <v>Conversion</v>
      </c>
      <c r="R690" s="135" t="s">
        <v>16</v>
      </c>
      <c r="S690" s="135" t="str">
        <f>VLOOKUP(E690,[2]Sheet1!$E$2:$N$5262,10,0)</f>
        <v>-</v>
      </c>
      <c r="T690" s="167">
        <f t="shared" si="26"/>
        <v>0</v>
      </c>
    </row>
    <row r="691" spans="1:20" s="135" customFormat="1" hidden="1">
      <c r="A691" s="72">
        <v>697</v>
      </c>
      <c r="B691" s="72" t="s">
        <v>39</v>
      </c>
      <c r="C691" s="73" t="s">
        <v>12671</v>
      </c>
      <c r="D691" s="73" t="s">
        <v>12672</v>
      </c>
      <c r="E691" s="73" t="s">
        <v>12673</v>
      </c>
      <c r="F691" s="73" t="s">
        <v>12674</v>
      </c>
      <c r="G691" s="74">
        <v>10000</v>
      </c>
      <c r="H691" s="73" t="s">
        <v>66</v>
      </c>
      <c r="I691" s="73" t="s">
        <v>24</v>
      </c>
      <c r="J691" s="135" t="s">
        <v>41</v>
      </c>
      <c r="K691" s="135">
        <v>10000</v>
      </c>
      <c r="L691" s="135">
        <f>VLOOKUP(E691,[2]Sheet1!$E$2:$N$5262,3,0)</f>
        <v>10000</v>
      </c>
      <c r="M691" s="168">
        <f>VLOOKUP(E691,[2]Sheet1!$E$2:$N$5262,4,0)</f>
        <v>46036</v>
      </c>
      <c r="N691" s="135" t="str">
        <f>VLOOKUP(E691,[2]Sheet1!$E$2:$N$5262,5,0)</f>
        <v>SHAHROZ</v>
      </c>
      <c r="O691" s="135" t="str">
        <f>VLOOKUP(E691,[2]Sheet1!$E$2:$N$5262,6,0)</f>
        <v>Accepted</v>
      </c>
      <c r="P691" s="135" t="str">
        <f>VLOOKUP(E691,[2]Sheet1!$E$2:$N$5262,7,0)</f>
        <v>Online Transfer</v>
      </c>
      <c r="Q691" s="135" t="str">
        <f>VLOOKUP(E691,[2]Sheet1!$E$2:$N$5262,8,0)</f>
        <v>Renewal</v>
      </c>
      <c r="R691" s="135" t="s">
        <v>16</v>
      </c>
      <c r="S691" s="135" t="str">
        <f>VLOOKUP(E691,[2]Sheet1!$E$2:$N$5262,10,0)</f>
        <v>-</v>
      </c>
      <c r="T691" s="167">
        <f t="shared" si="26"/>
        <v>0</v>
      </c>
    </row>
    <row r="692" spans="1:20" s="135" customFormat="1" hidden="1">
      <c r="A692" s="73">
        <v>698</v>
      </c>
      <c r="B692" s="72" t="s">
        <v>39</v>
      </c>
      <c r="C692" s="73" t="s">
        <v>12675</v>
      </c>
      <c r="D692" s="73" t="s">
        <v>12676</v>
      </c>
      <c r="E692" s="73" t="s">
        <v>12677</v>
      </c>
      <c r="F692" s="73" t="s">
        <v>12678</v>
      </c>
      <c r="G692" s="74">
        <v>15500</v>
      </c>
      <c r="H692" s="73" t="s">
        <v>66</v>
      </c>
      <c r="I692" s="73" t="s">
        <v>24</v>
      </c>
      <c r="J692" s="135" t="s">
        <v>41</v>
      </c>
      <c r="K692" s="135">
        <v>15500</v>
      </c>
      <c r="L692" s="135">
        <f>VLOOKUP(E692,[2]Sheet1!$E$2:$N$5262,3,0)</f>
        <v>15500</v>
      </c>
      <c r="M692" s="168">
        <f>VLOOKUP(E692,[2]Sheet1!$E$2:$N$5262,4,0)</f>
        <v>46035</v>
      </c>
      <c r="N692" s="135" t="str">
        <f>VLOOKUP(E692,[2]Sheet1!$E$2:$N$5262,5,0)</f>
        <v>SHAHROZ</v>
      </c>
      <c r="O692" s="135" t="str">
        <f>VLOOKUP(E692,[2]Sheet1!$E$2:$N$5262,6,0)</f>
        <v>Accepted</v>
      </c>
      <c r="P692" s="135" t="str">
        <f>VLOOKUP(E692,[2]Sheet1!$E$2:$N$5262,7,0)</f>
        <v>Online Transfer</v>
      </c>
      <c r="Q692" s="135" t="str">
        <f>VLOOKUP(E692,[2]Sheet1!$E$2:$N$5262,8,0)</f>
        <v>Renewal</v>
      </c>
      <c r="R692" s="135" t="s">
        <v>16</v>
      </c>
      <c r="S692" s="135" t="str">
        <f>VLOOKUP(E692,[2]Sheet1!$E$2:$N$5262,10,0)</f>
        <v>-</v>
      </c>
      <c r="T692" s="167">
        <f t="shared" si="26"/>
        <v>0</v>
      </c>
    </row>
    <row r="693" spans="1:20" s="135" customFormat="1" hidden="1">
      <c r="A693" s="72">
        <v>699</v>
      </c>
      <c r="B693" s="72" t="s">
        <v>39</v>
      </c>
      <c r="C693" s="73" t="s">
        <v>12679</v>
      </c>
      <c r="D693" s="74">
        <v>384875</v>
      </c>
      <c r="E693" s="74">
        <v>703967</v>
      </c>
      <c r="F693" s="73" t="s">
        <v>12680</v>
      </c>
      <c r="G693" s="74">
        <v>15500</v>
      </c>
      <c r="H693" s="73" t="s">
        <v>66</v>
      </c>
      <c r="I693" s="73" t="s">
        <v>24</v>
      </c>
      <c r="J693" s="135" t="s">
        <v>41</v>
      </c>
      <c r="K693" s="135">
        <v>15500</v>
      </c>
      <c r="L693" s="135">
        <f>VLOOKUP(E693,[2]Sheet1!$E$2:$N$5262,3,0)</f>
        <v>15500</v>
      </c>
      <c r="M693" s="168">
        <f>VLOOKUP(E693,[2]Sheet1!$E$2:$N$5262,4,0)</f>
        <v>46035</v>
      </c>
      <c r="N693" s="135" t="str">
        <f>VLOOKUP(E693,[2]Sheet1!$E$2:$N$5262,5,0)</f>
        <v>SHAHROZ</v>
      </c>
      <c r="O693" s="135" t="str">
        <f>VLOOKUP(E693,[2]Sheet1!$E$2:$N$5262,6,0)</f>
        <v>Accepted</v>
      </c>
      <c r="P693" s="135" t="str">
        <f>VLOOKUP(E693,[2]Sheet1!$E$2:$N$5262,7,0)</f>
        <v>Online Transfer</v>
      </c>
      <c r="Q693" s="135" t="str">
        <f>VLOOKUP(E693,[2]Sheet1!$E$2:$N$5262,8,0)</f>
        <v>Renewal</v>
      </c>
      <c r="R693" s="135" t="s">
        <v>16</v>
      </c>
      <c r="S693" s="135" t="str">
        <f>VLOOKUP(E693,[2]Sheet1!$E$2:$N$5262,10,0)</f>
        <v>-</v>
      </c>
      <c r="T693" s="167">
        <f t="shared" si="26"/>
        <v>0</v>
      </c>
    </row>
    <row r="694" spans="1:20" s="135" customFormat="1" hidden="1">
      <c r="A694" s="73">
        <v>700</v>
      </c>
      <c r="B694" s="72" t="s">
        <v>39</v>
      </c>
      <c r="C694" s="73" t="s">
        <v>12681</v>
      </c>
      <c r="D694" s="73" t="s">
        <v>12682</v>
      </c>
      <c r="E694" s="73" t="s">
        <v>12683</v>
      </c>
      <c r="F694" s="73" t="s">
        <v>12684</v>
      </c>
      <c r="G694" s="74">
        <v>15500</v>
      </c>
      <c r="H694" s="73" t="s">
        <v>66</v>
      </c>
      <c r="I694" s="73" t="s">
        <v>24</v>
      </c>
      <c r="J694" s="135" t="s">
        <v>41</v>
      </c>
      <c r="K694" s="135">
        <v>15500</v>
      </c>
      <c r="L694" s="135">
        <f>VLOOKUP(E694,[2]Sheet1!$E$2:$N$5262,3,0)</f>
        <v>15500</v>
      </c>
      <c r="M694" s="168">
        <f>VLOOKUP(E694,[2]Sheet1!$E$2:$N$5262,4,0)</f>
        <v>46035</v>
      </c>
      <c r="N694" s="135" t="str">
        <f>VLOOKUP(E694,[2]Sheet1!$E$2:$N$5262,5,0)</f>
        <v>SHAHROZ</v>
      </c>
      <c r="O694" s="135" t="str">
        <f>VLOOKUP(E694,[2]Sheet1!$E$2:$N$5262,6,0)</f>
        <v>Accepted</v>
      </c>
      <c r="P694" s="135" t="str">
        <f>VLOOKUP(E694,[2]Sheet1!$E$2:$N$5262,7,0)</f>
        <v>Cash Deposit</v>
      </c>
      <c r="Q694" s="135" t="str">
        <f>VLOOKUP(E694,[2]Sheet1!$E$2:$N$5262,8,0)</f>
        <v>Renewal</v>
      </c>
      <c r="R694" s="135" t="s">
        <v>16</v>
      </c>
      <c r="S694" s="135" t="str">
        <f>VLOOKUP(E694,[2]Sheet1!$E$2:$N$5262,10,0)</f>
        <v>-</v>
      </c>
      <c r="T694" s="167">
        <f t="shared" si="26"/>
        <v>0</v>
      </c>
    </row>
    <row r="695" spans="1:20" s="135" customFormat="1" hidden="1">
      <c r="A695" s="72">
        <v>701</v>
      </c>
      <c r="B695" s="72" t="s">
        <v>39</v>
      </c>
      <c r="C695" s="73" t="s">
        <v>12685</v>
      </c>
      <c r="D695" s="73" t="s">
        <v>12686</v>
      </c>
      <c r="E695" s="73" t="s">
        <v>12687</v>
      </c>
      <c r="F695" s="73" t="s">
        <v>12688</v>
      </c>
      <c r="G695" s="74">
        <v>14000</v>
      </c>
      <c r="H695" s="73" t="s">
        <v>66</v>
      </c>
      <c r="I695" s="73" t="s">
        <v>24</v>
      </c>
      <c r="J695" s="135" t="s">
        <v>41</v>
      </c>
      <c r="K695" s="135">
        <v>14000</v>
      </c>
      <c r="L695" s="135">
        <f>VLOOKUP(E695,[2]Sheet1!$E$2:$N$5262,3,0)</f>
        <v>14000</v>
      </c>
      <c r="M695" s="168">
        <f>VLOOKUP(E695,[2]Sheet1!$E$2:$N$5262,4,0)</f>
        <v>46033</v>
      </c>
      <c r="N695" s="135" t="str">
        <f>VLOOKUP(E695,[2]Sheet1!$E$2:$N$5262,5,0)</f>
        <v>SHAHROZ</v>
      </c>
      <c r="O695" s="135" t="str">
        <f>VLOOKUP(E695,[2]Sheet1!$E$2:$N$5262,6,0)</f>
        <v>Accepted</v>
      </c>
      <c r="P695" s="135" t="str">
        <f>VLOOKUP(E695,[2]Sheet1!$E$2:$N$5262,7,0)</f>
        <v>Online Transfer</v>
      </c>
      <c r="Q695" s="135" t="str">
        <f>VLOOKUP(E695,[2]Sheet1!$E$2:$N$5262,8,0)</f>
        <v>Renewal</v>
      </c>
      <c r="R695" s="135" t="s">
        <v>16</v>
      </c>
      <c r="S695" s="135" t="str">
        <f>VLOOKUP(E695,[2]Sheet1!$E$2:$N$5262,10,0)</f>
        <v>-</v>
      </c>
      <c r="T695" s="167">
        <f t="shared" si="26"/>
        <v>0</v>
      </c>
    </row>
    <row r="696" spans="1:20" s="135" customFormat="1" hidden="1">
      <c r="A696" s="73">
        <v>702</v>
      </c>
      <c r="B696" s="72" t="s">
        <v>39</v>
      </c>
      <c r="C696" s="73" t="s">
        <v>12689</v>
      </c>
      <c r="D696" s="73" t="s">
        <v>12690</v>
      </c>
      <c r="E696" s="73" t="s">
        <v>12691</v>
      </c>
      <c r="F696" s="73" t="s">
        <v>12692</v>
      </c>
      <c r="G696" s="74">
        <v>15500</v>
      </c>
      <c r="H696" s="73" t="s">
        <v>66</v>
      </c>
      <c r="I696" s="73" t="s">
        <v>24</v>
      </c>
      <c r="J696" s="135" t="s">
        <v>41</v>
      </c>
      <c r="K696" s="135">
        <v>15500</v>
      </c>
      <c r="L696" s="135">
        <f>VLOOKUP(E696,[2]Sheet1!$E$2:$N$5262,3,0)</f>
        <v>15500</v>
      </c>
      <c r="M696" s="168">
        <f>VLOOKUP(E696,[2]Sheet1!$E$2:$N$5262,4,0)</f>
        <v>46033</v>
      </c>
      <c r="N696" s="135" t="str">
        <f>VLOOKUP(E696,[2]Sheet1!$E$2:$N$5262,5,0)</f>
        <v>SHAHROZ</v>
      </c>
      <c r="O696" s="135" t="str">
        <f>VLOOKUP(E696,[2]Sheet1!$E$2:$N$5262,6,0)</f>
        <v>Accepted</v>
      </c>
      <c r="P696" s="135" t="str">
        <f>VLOOKUP(E696,[2]Sheet1!$E$2:$N$5262,7,0)</f>
        <v>Online Transfer</v>
      </c>
      <c r="Q696" s="135" t="str">
        <f>VLOOKUP(E696,[2]Sheet1!$E$2:$N$5262,8,0)</f>
        <v>Renewal</v>
      </c>
      <c r="R696" s="135" t="s">
        <v>16</v>
      </c>
      <c r="S696" s="135" t="str">
        <f>VLOOKUP(E696,[2]Sheet1!$E$2:$N$5262,10,0)</f>
        <v>-</v>
      </c>
      <c r="T696" s="167">
        <f t="shared" si="26"/>
        <v>0</v>
      </c>
    </row>
    <row r="697" spans="1:20" s="135" customFormat="1" hidden="1">
      <c r="A697" s="72">
        <v>703</v>
      </c>
      <c r="B697" s="72" t="s">
        <v>39</v>
      </c>
      <c r="C697" s="73" t="s">
        <v>12693</v>
      </c>
      <c r="D697" s="73" t="s">
        <v>12694</v>
      </c>
      <c r="E697" s="73" t="s">
        <v>12695</v>
      </c>
      <c r="F697" s="73" t="s">
        <v>12696</v>
      </c>
      <c r="G697" s="74">
        <v>13000</v>
      </c>
      <c r="H697" s="73" t="s">
        <v>66</v>
      </c>
      <c r="I697" s="73" t="s">
        <v>24</v>
      </c>
      <c r="J697" s="135" t="s">
        <v>41</v>
      </c>
      <c r="K697" s="135">
        <v>13000</v>
      </c>
      <c r="L697" s="135">
        <f>VLOOKUP(E697,[2]Sheet1!$E$2:$N$5262,3,0)</f>
        <v>13000</v>
      </c>
      <c r="M697" s="168">
        <f>VLOOKUP(E697,[2]Sheet1!$E$2:$N$5262,4,0)</f>
        <v>46032</v>
      </c>
      <c r="N697" s="135" t="str">
        <f>VLOOKUP(E697,[2]Sheet1!$E$2:$N$5262,5,0)</f>
        <v>SHAHROZ</v>
      </c>
      <c r="O697" s="135" t="str">
        <f>VLOOKUP(E697,[2]Sheet1!$E$2:$N$5262,6,0)</f>
        <v>Accepted</v>
      </c>
      <c r="P697" s="135" t="str">
        <f>VLOOKUP(E697,[2]Sheet1!$E$2:$N$5262,7,0)</f>
        <v>Online Transfer</v>
      </c>
      <c r="Q697" s="135" t="str">
        <f>VLOOKUP(E697,[2]Sheet1!$E$2:$N$5262,8,0)</f>
        <v>Renewal</v>
      </c>
      <c r="R697" s="135" t="s">
        <v>16</v>
      </c>
      <c r="S697" s="135" t="str">
        <f>VLOOKUP(E697,[2]Sheet1!$E$2:$N$5262,10,0)</f>
        <v>-</v>
      </c>
      <c r="T697" s="167">
        <f t="shared" si="26"/>
        <v>0</v>
      </c>
    </row>
    <row r="698" spans="1:20" s="135" customFormat="1" hidden="1">
      <c r="A698" s="73">
        <v>704</v>
      </c>
      <c r="B698" s="72" t="s">
        <v>39</v>
      </c>
      <c r="C698" s="73" t="s">
        <v>12697</v>
      </c>
      <c r="D698" s="73" t="s">
        <v>12698</v>
      </c>
      <c r="E698" s="74">
        <v>7049301</v>
      </c>
      <c r="F698" s="73" t="s">
        <v>12699</v>
      </c>
      <c r="G698" s="74">
        <v>13500</v>
      </c>
      <c r="H698" s="73" t="s">
        <v>66</v>
      </c>
      <c r="I698" s="73" t="s">
        <v>24</v>
      </c>
      <c r="J698" s="135" t="s">
        <v>41</v>
      </c>
      <c r="K698" s="135">
        <v>13500</v>
      </c>
      <c r="L698" s="135">
        <f>VLOOKUP(E698,[2]Sheet1!$E$2:$N$5262,3,0)</f>
        <v>13500</v>
      </c>
      <c r="M698" s="168">
        <f>VLOOKUP(E698,[2]Sheet1!$E$2:$N$5262,4,0)</f>
        <v>46032</v>
      </c>
      <c r="N698" s="135" t="str">
        <f>VLOOKUP(E698,[2]Sheet1!$E$2:$N$5262,5,0)</f>
        <v>SHAHROZ</v>
      </c>
      <c r="O698" s="135" t="str">
        <f>VLOOKUP(E698,[2]Sheet1!$E$2:$N$5262,6,0)</f>
        <v>Accepted</v>
      </c>
      <c r="P698" s="135" t="str">
        <f>VLOOKUP(E698,[2]Sheet1!$E$2:$N$5262,7,0)</f>
        <v>Online Transfer</v>
      </c>
      <c r="Q698" s="135" t="str">
        <f>VLOOKUP(E698,[2]Sheet1!$E$2:$N$5262,8,0)</f>
        <v>Renewal</v>
      </c>
      <c r="R698" s="135" t="s">
        <v>16</v>
      </c>
      <c r="S698" s="135" t="str">
        <f>VLOOKUP(E698,[2]Sheet1!$E$2:$N$5262,10,0)</f>
        <v>-</v>
      </c>
      <c r="T698" s="167">
        <f t="shared" si="26"/>
        <v>0</v>
      </c>
    </row>
    <row r="699" spans="1:20" s="135" customFormat="1" hidden="1">
      <c r="A699" s="72">
        <v>705</v>
      </c>
      <c r="B699" s="72" t="s">
        <v>39</v>
      </c>
      <c r="C699" s="73" t="s">
        <v>12700</v>
      </c>
      <c r="D699" s="73" t="s">
        <v>12701</v>
      </c>
      <c r="E699" s="74">
        <v>7015922</v>
      </c>
      <c r="F699" s="73" t="s">
        <v>12702</v>
      </c>
      <c r="G699" s="74">
        <v>13000</v>
      </c>
      <c r="H699" s="73" t="s">
        <v>66</v>
      </c>
      <c r="I699" s="73" t="s">
        <v>24</v>
      </c>
      <c r="J699" s="135" t="s">
        <v>41</v>
      </c>
      <c r="K699" s="135">
        <v>13000</v>
      </c>
      <c r="L699" s="135">
        <f>VLOOKUP(E699,[2]Sheet1!$E$2:$N$5262,3,0)</f>
        <v>13000</v>
      </c>
      <c r="M699" s="168">
        <f>VLOOKUP(E699,[2]Sheet1!$E$2:$N$5262,4,0)</f>
        <v>46032</v>
      </c>
      <c r="N699" s="135" t="str">
        <f>VLOOKUP(E699,[2]Sheet1!$E$2:$N$5262,5,0)</f>
        <v>SHAHROZ</v>
      </c>
      <c r="O699" s="135" t="str">
        <f>VLOOKUP(E699,[2]Sheet1!$E$2:$N$5262,6,0)</f>
        <v>Accepted</v>
      </c>
      <c r="P699" s="135" t="str">
        <f>VLOOKUP(E699,[2]Sheet1!$E$2:$N$5262,7,0)</f>
        <v>Online Transfer</v>
      </c>
      <c r="Q699" s="135" t="str">
        <f>VLOOKUP(E699,[2]Sheet1!$E$2:$N$5262,8,0)</f>
        <v>Renewal</v>
      </c>
      <c r="R699" s="135" t="s">
        <v>16</v>
      </c>
      <c r="S699" s="135" t="str">
        <f>VLOOKUP(E699,[2]Sheet1!$E$2:$N$5262,10,0)</f>
        <v>-</v>
      </c>
      <c r="T699" s="167">
        <f t="shared" si="26"/>
        <v>0</v>
      </c>
    </row>
    <row r="700" spans="1:20" s="135" customFormat="1" hidden="1">
      <c r="A700" s="73">
        <v>706</v>
      </c>
      <c r="B700" s="72" t="s">
        <v>39</v>
      </c>
      <c r="C700" s="73" t="s">
        <v>12703</v>
      </c>
      <c r="D700" s="73" t="s">
        <v>12704</v>
      </c>
      <c r="E700" s="73" t="s">
        <v>12705</v>
      </c>
      <c r="F700" s="73" t="s">
        <v>12706</v>
      </c>
      <c r="G700" s="74">
        <v>15500</v>
      </c>
      <c r="H700" s="73" t="s">
        <v>66</v>
      </c>
      <c r="I700" s="73" t="s">
        <v>24</v>
      </c>
      <c r="J700" s="135" t="s">
        <v>41</v>
      </c>
      <c r="K700" s="135">
        <v>15500</v>
      </c>
      <c r="L700" s="135">
        <f>VLOOKUP(E700,[2]Sheet1!$E$2:$N$5262,3,0)</f>
        <v>15500</v>
      </c>
      <c r="M700" s="168">
        <f>VLOOKUP(E700,[2]Sheet1!$E$2:$N$5262,4,0)</f>
        <v>46032</v>
      </c>
      <c r="N700" s="135" t="str">
        <f>VLOOKUP(E700,[2]Sheet1!$E$2:$N$5262,5,0)</f>
        <v>SHAHROZ</v>
      </c>
      <c r="O700" s="135" t="str">
        <f>VLOOKUP(E700,[2]Sheet1!$E$2:$N$5262,6,0)</f>
        <v>Accepted</v>
      </c>
      <c r="P700" s="135" t="str">
        <f>VLOOKUP(E700,[2]Sheet1!$E$2:$N$5262,7,0)</f>
        <v>Online Transfer</v>
      </c>
      <c r="Q700" s="135" t="str">
        <f>VLOOKUP(E700,[2]Sheet1!$E$2:$N$5262,8,0)</f>
        <v>Renewal</v>
      </c>
      <c r="R700" s="135" t="s">
        <v>16</v>
      </c>
      <c r="S700" s="135" t="str">
        <f>VLOOKUP(E700,[2]Sheet1!$E$2:$N$5262,10,0)</f>
        <v>-</v>
      </c>
      <c r="T700" s="167">
        <f t="shared" si="26"/>
        <v>0</v>
      </c>
    </row>
    <row r="701" spans="1:20" s="135" customFormat="1" hidden="1">
      <c r="A701" s="72">
        <v>707</v>
      </c>
      <c r="B701" s="72" t="s">
        <v>39</v>
      </c>
      <c r="C701" s="73" t="s">
        <v>12707</v>
      </c>
      <c r="D701" s="73" t="s">
        <v>12708</v>
      </c>
      <c r="E701" s="73" t="s">
        <v>12709</v>
      </c>
      <c r="F701" s="73" t="s">
        <v>621</v>
      </c>
      <c r="G701" s="74">
        <v>15500</v>
      </c>
      <c r="H701" s="73" t="s">
        <v>66</v>
      </c>
      <c r="I701" s="73" t="s">
        <v>24</v>
      </c>
      <c r="J701" s="135" t="s">
        <v>41</v>
      </c>
      <c r="K701" s="135">
        <v>15500</v>
      </c>
      <c r="L701" s="135">
        <f>VLOOKUP(E701,[2]Sheet1!$E$2:$N$5262,3,0)</f>
        <v>15500</v>
      </c>
      <c r="M701" s="168">
        <f>VLOOKUP(E701,[2]Sheet1!$E$2:$N$5262,4,0)</f>
        <v>46027</v>
      </c>
      <c r="N701" s="135" t="str">
        <f>VLOOKUP(E701,[2]Sheet1!$E$2:$N$5262,5,0)</f>
        <v>SHAHROZ</v>
      </c>
      <c r="O701" s="135" t="str">
        <f>VLOOKUP(E701,[2]Sheet1!$E$2:$N$5262,6,0)</f>
        <v>Accepted</v>
      </c>
      <c r="P701" s="135" t="str">
        <f>VLOOKUP(E701,[2]Sheet1!$E$2:$N$5262,7,0)</f>
        <v>Online Transfer</v>
      </c>
      <c r="Q701" s="135" t="str">
        <f>VLOOKUP(E701,[2]Sheet1!$E$2:$N$5262,8,0)</f>
        <v>Renewal</v>
      </c>
      <c r="R701" s="135" t="s">
        <v>16</v>
      </c>
      <c r="S701" s="135" t="str">
        <f>VLOOKUP(E701,[2]Sheet1!$E$2:$N$5262,10,0)</f>
        <v>-</v>
      </c>
      <c r="T701" s="167">
        <f t="shared" si="26"/>
        <v>0</v>
      </c>
    </row>
    <row r="702" spans="1:20" s="135" customFormat="1" hidden="1">
      <c r="A702" s="73">
        <v>708</v>
      </c>
      <c r="B702" s="72" t="s">
        <v>39</v>
      </c>
      <c r="C702" s="73" t="s">
        <v>12710</v>
      </c>
      <c r="D702" s="73" t="s">
        <v>12711</v>
      </c>
      <c r="E702" s="74">
        <v>4155903</v>
      </c>
      <c r="F702" s="73" t="s">
        <v>12712</v>
      </c>
      <c r="G702" s="74">
        <v>15500</v>
      </c>
      <c r="H702" s="73" t="s">
        <v>66</v>
      </c>
      <c r="I702" s="73" t="s">
        <v>24</v>
      </c>
      <c r="J702" s="135" t="s">
        <v>41</v>
      </c>
      <c r="K702" s="135">
        <v>15500</v>
      </c>
      <c r="L702" s="135">
        <f>VLOOKUP(E702,[2]Sheet1!$E$2:$N$5262,3,0)</f>
        <v>15500</v>
      </c>
      <c r="M702" s="168">
        <f>VLOOKUP(E702,[2]Sheet1!$E$2:$N$5262,4,0)</f>
        <v>46032</v>
      </c>
      <c r="N702" s="135" t="str">
        <f>VLOOKUP(E702,[2]Sheet1!$E$2:$N$5262,5,0)</f>
        <v>SHAHROZ</v>
      </c>
      <c r="O702" s="135" t="str">
        <f>VLOOKUP(E702,[2]Sheet1!$E$2:$N$5262,6,0)</f>
        <v>Accepted</v>
      </c>
      <c r="P702" s="135" t="str">
        <f>VLOOKUP(E702,[2]Sheet1!$E$2:$N$5262,7,0)</f>
        <v>Online Transfer</v>
      </c>
      <c r="Q702" s="135" t="str">
        <f>VLOOKUP(E702,[2]Sheet1!$E$2:$N$5262,8,0)</f>
        <v>Renewal</v>
      </c>
      <c r="R702" s="135" t="s">
        <v>16</v>
      </c>
      <c r="S702" s="135" t="str">
        <f>VLOOKUP(E702,[2]Sheet1!$E$2:$N$5262,10,0)</f>
        <v>-</v>
      </c>
      <c r="T702" s="167">
        <f t="shared" si="26"/>
        <v>0</v>
      </c>
    </row>
    <row r="703" spans="1:20" s="135" customFormat="1" hidden="1">
      <c r="A703" s="72">
        <v>709</v>
      </c>
      <c r="B703" s="72" t="s">
        <v>39</v>
      </c>
      <c r="C703" s="73" t="s">
        <v>12713</v>
      </c>
      <c r="D703" s="73" t="s">
        <v>12714</v>
      </c>
      <c r="E703" s="74">
        <v>5563389</v>
      </c>
      <c r="F703" s="73" t="s">
        <v>12715</v>
      </c>
      <c r="G703" s="74">
        <v>15500</v>
      </c>
      <c r="H703" s="73" t="s">
        <v>66</v>
      </c>
      <c r="I703" s="73" t="s">
        <v>24</v>
      </c>
      <c r="J703" s="135" t="s">
        <v>41</v>
      </c>
      <c r="K703" s="135">
        <v>15500</v>
      </c>
      <c r="L703" s="135">
        <f>VLOOKUP(E703,[2]Sheet1!$E$2:$N$5262,3,0)</f>
        <v>15500</v>
      </c>
      <c r="M703" s="168">
        <f>VLOOKUP(E703,[2]Sheet1!$E$2:$N$5262,4,0)</f>
        <v>46031</v>
      </c>
      <c r="N703" s="135" t="str">
        <f>VLOOKUP(E703,[2]Sheet1!$E$2:$N$5262,5,0)</f>
        <v>SHAHROZ</v>
      </c>
      <c r="O703" s="135" t="str">
        <f>VLOOKUP(E703,[2]Sheet1!$E$2:$N$5262,6,0)</f>
        <v>Accepted</v>
      </c>
      <c r="P703" s="135" t="str">
        <f>VLOOKUP(E703,[2]Sheet1!$E$2:$N$5262,7,0)</f>
        <v>Online Transfer</v>
      </c>
      <c r="Q703" s="135" t="str">
        <f>VLOOKUP(E703,[2]Sheet1!$E$2:$N$5262,8,0)</f>
        <v>Renewal</v>
      </c>
      <c r="R703" s="135" t="s">
        <v>16</v>
      </c>
      <c r="S703" s="135" t="str">
        <f>VLOOKUP(E703,[2]Sheet1!$E$2:$N$5262,10,0)</f>
        <v>-</v>
      </c>
      <c r="T703" s="167">
        <f t="shared" si="26"/>
        <v>0</v>
      </c>
    </row>
    <row r="704" spans="1:20" s="135" customFormat="1" hidden="1">
      <c r="A704" s="73">
        <v>710</v>
      </c>
      <c r="B704" s="72" t="s">
        <v>39</v>
      </c>
      <c r="C704" s="73" t="s">
        <v>12716</v>
      </c>
      <c r="D704" s="73" t="s">
        <v>12717</v>
      </c>
      <c r="E704" s="73" t="s">
        <v>12718</v>
      </c>
      <c r="F704" s="73" t="s">
        <v>12719</v>
      </c>
      <c r="G704" s="74">
        <v>15500</v>
      </c>
      <c r="H704" s="73" t="s">
        <v>66</v>
      </c>
      <c r="I704" s="73" t="s">
        <v>24</v>
      </c>
      <c r="J704" s="135" t="s">
        <v>41</v>
      </c>
      <c r="K704" s="135">
        <v>15500</v>
      </c>
      <c r="L704" s="135">
        <f>VLOOKUP(E704,[2]Sheet1!$E$2:$N$5262,3,0)</f>
        <v>15500</v>
      </c>
      <c r="M704" s="168">
        <f>VLOOKUP(E704,[2]Sheet1!$E$2:$N$5262,4,0)</f>
        <v>46031</v>
      </c>
      <c r="N704" s="135" t="str">
        <f>VLOOKUP(E704,[2]Sheet1!$E$2:$N$5262,5,0)</f>
        <v>SHAHROZ</v>
      </c>
      <c r="O704" s="135" t="str">
        <f>VLOOKUP(E704,[2]Sheet1!$E$2:$N$5262,6,0)</f>
        <v>Accepted</v>
      </c>
      <c r="P704" s="135" t="str">
        <f>VLOOKUP(E704,[2]Sheet1!$E$2:$N$5262,7,0)</f>
        <v>Online Transfer</v>
      </c>
      <c r="Q704" s="135" t="str">
        <f>VLOOKUP(E704,[2]Sheet1!$E$2:$N$5262,8,0)</f>
        <v>Renewal</v>
      </c>
      <c r="R704" s="135" t="s">
        <v>16</v>
      </c>
      <c r="S704" s="135" t="str">
        <f>VLOOKUP(E704,[2]Sheet1!$E$2:$N$5262,10,0)</f>
        <v>-</v>
      </c>
      <c r="T704" s="167">
        <f t="shared" si="26"/>
        <v>0</v>
      </c>
    </row>
    <row r="705" spans="1:20" s="135" customFormat="1" hidden="1">
      <c r="A705" s="72">
        <v>711</v>
      </c>
      <c r="B705" s="72" t="s">
        <v>39</v>
      </c>
      <c r="C705" s="73" t="s">
        <v>12720</v>
      </c>
      <c r="D705" s="73" t="s">
        <v>12721</v>
      </c>
      <c r="E705" s="73" t="s">
        <v>12722</v>
      </c>
      <c r="F705" s="73" t="s">
        <v>12723</v>
      </c>
      <c r="G705" s="74">
        <v>15000</v>
      </c>
      <c r="H705" s="73" t="s">
        <v>66</v>
      </c>
      <c r="I705" s="73" t="s">
        <v>24</v>
      </c>
      <c r="J705" s="135" t="s">
        <v>41</v>
      </c>
      <c r="K705" s="135">
        <v>15000</v>
      </c>
      <c r="L705" s="135">
        <f>VLOOKUP(E705,[2]Sheet1!$E$2:$N$5262,3,0)</f>
        <v>15000</v>
      </c>
      <c r="M705" s="168">
        <f>VLOOKUP(E705,[2]Sheet1!$E$2:$N$5262,4,0)</f>
        <v>46030</v>
      </c>
      <c r="N705" s="135" t="str">
        <f>VLOOKUP(E705,[2]Sheet1!$E$2:$N$5262,5,0)</f>
        <v>SHAHROZ</v>
      </c>
      <c r="O705" s="135" t="str">
        <f>VLOOKUP(E705,[2]Sheet1!$E$2:$N$5262,6,0)</f>
        <v>Accepted</v>
      </c>
      <c r="P705" s="135" t="str">
        <f>VLOOKUP(E705,[2]Sheet1!$E$2:$N$5262,7,0)</f>
        <v>Online Transfer</v>
      </c>
      <c r="Q705" s="135" t="str">
        <f>VLOOKUP(E705,[2]Sheet1!$E$2:$N$5262,8,0)</f>
        <v>Renewal</v>
      </c>
      <c r="R705" s="135" t="s">
        <v>16</v>
      </c>
      <c r="S705" s="135" t="str">
        <f>VLOOKUP(E705,[2]Sheet1!$E$2:$N$5262,10,0)</f>
        <v>-</v>
      </c>
      <c r="T705" s="167">
        <f t="shared" si="26"/>
        <v>0</v>
      </c>
    </row>
    <row r="706" spans="1:20" s="135" customFormat="1" hidden="1">
      <c r="A706" s="73">
        <v>712</v>
      </c>
      <c r="B706" s="72" t="s">
        <v>39</v>
      </c>
      <c r="C706" s="73" t="s">
        <v>12724</v>
      </c>
      <c r="D706" s="74">
        <v>246885</v>
      </c>
      <c r="E706" s="74">
        <v>10146881</v>
      </c>
      <c r="F706" s="73" t="s">
        <v>12725</v>
      </c>
      <c r="G706" s="74">
        <v>13000</v>
      </c>
      <c r="H706" s="73" t="s">
        <v>66</v>
      </c>
      <c r="I706" s="73" t="s">
        <v>24</v>
      </c>
      <c r="J706" s="135" t="s">
        <v>41</v>
      </c>
      <c r="K706" s="135">
        <v>13000</v>
      </c>
      <c r="L706" s="135">
        <f>VLOOKUP(E706,[2]Sheet1!$E$2:$N$5262,3,0)</f>
        <v>13000</v>
      </c>
      <c r="M706" s="168">
        <f>VLOOKUP(E706,[2]Sheet1!$E$2:$N$5262,4,0)</f>
        <v>46030</v>
      </c>
      <c r="N706" s="135" t="str">
        <f>VLOOKUP(E706,[2]Sheet1!$E$2:$N$5262,5,0)</f>
        <v>SHAHROZ</v>
      </c>
      <c r="O706" s="135" t="str">
        <f>VLOOKUP(E706,[2]Sheet1!$E$2:$N$5262,6,0)</f>
        <v>Accepted</v>
      </c>
      <c r="P706" s="135" t="str">
        <f>VLOOKUP(E706,[2]Sheet1!$E$2:$N$5262,7,0)</f>
        <v>Online Transfer</v>
      </c>
      <c r="Q706" s="135" t="str">
        <f>VLOOKUP(E706,[2]Sheet1!$E$2:$N$5262,8,0)</f>
        <v>Renewal</v>
      </c>
      <c r="R706" s="135" t="s">
        <v>16</v>
      </c>
      <c r="S706" s="135" t="str">
        <f>VLOOKUP(E706,[2]Sheet1!$E$2:$N$5262,10,0)</f>
        <v>-</v>
      </c>
      <c r="T706" s="167">
        <f t="shared" si="26"/>
        <v>0</v>
      </c>
    </row>
    <row r="707" spans="1:20" s="135" customFormat="1" hidden="1">
      <c r="A707" s="72">
        <v>713</v>
      </c>
      <c r="B707" s="72" t="s">
        <v>39</v>
      </c>
      <c r="C707" s="73" t="s">
        <v>12726</v>
      </c>
      <c r="D707" s="74">
        <v>1017024</v>
      </c>
      <c r="E707" s="74">
        <v>46601</v>
      </c>
      <c r="F707" s="73" t="s">
        <v>12727</v>
      </c>
      <c r="G707" s="74">
        <v>15500</v>
      </c>
      <c r="H707" s="73" t="s">
        <v>66</v>
      </c>
      <c r="I707" s="73" t="s">
        <v>24</v>
      </c>
      <c r="J707" s="135" t="s">
        <v>41</v>
      </c>
      <c r="K707" s="135">
        <v>15500</v>
      </c>
      <c r="L707" s="135">
        <f>VLOOKUP(E707,[2]Sheet1!$E$2:$N$5262,3,0)</f>
        <v>15500</v>
      </c>
      <c r="M707" s="168">
        <f>VLOOKUP(E707,[2]Sheet1!$E$2:$N$5262,4,0)</f>
        <v>46030</v>
      </c>
      <c r="N707" s="135" t="str">
        <f>VLOOKUP(E707,[2]Sheet1!$E$2:$N$5262,5,0)</f>
        <v>SHAHROZ</v>
      </c>
      <c r="O707" s="135" t="str">
        <f>VLOOKUP(E707,[2]Sheet1!$E$2:$N$5262,6,0)</f>
        <v>Accepted</v>
      </c>
      <c r="P707" s="135" t="str">
        <f>VLOOKUP(E707,[2]Sheet1!$E$2:$N$5262,7,0)</f>
        <v>Online Transfer</v>
      </c>
      <c r="Q707" s="135" t="str">
        <f>VLOOKUP(E707,[2]Sheet1!$E$2:$N$5262,8,0)</f>
        <v>Renewal</v>
      </c>
      <c r="R707" s="135" t="s">
        <v>16</v>
      </c>
      <c r="S707" s="135" t="str">
        <f>VLOOKUP(E707,[2]Sheet1!$E$2:$N$5262,10,0)</f>
        <v>-</v>
      </c>
      <c r="T707" s="167">
        <f t="shared" si="26"/>
        <v>0</v>
      </c>
    </row>
    <row r="708" spans="1:20" s="135" customFormat="1" hidden="1">
      <c r="A708" s="73">
        <v>714</v>
      </c>
      <c r="B708" s="72" t="s">
        <v>39</v>
      </c>
      <c r="C708" s="73" t="s">
        <v>12728</v>
      </c>
      <c r="D708" s="74">
        <v>1020915</v>
      </c>
      <c r="E708" s="73" t="s">
        <v>12729</v>
      </c>
      <c r="F708" s="73" t="s">
        <v>12730</v>
      </c>
      <c r="G708" s="74">
        <v>12500</v>
      </c>
      <c r="H708" s="73" t="s">
        <v>66</v>
      </c>
      <c r="I708" s="73" t="s">
        <v>24</v>
      </c>
      <c r="J708" s="135" t="s">
        <v>41</v>
      </c>
      <c r="K708" s="135">
        <v>12500</v>
      </c>
      <c r="L708" s="135">
        <f>VLOOKUP(E708,[2]Sheet1!$E$2:$N$5262,3,0)</f>
        <v>12500</v>
      </c>
      <c r="M708" s="168">
        <f>VLOOKUP(E708,[2]Sheet1!$E$2:$N$5262,4,0)</f>
        <v>46028</v>
      </c>
      <c r="N708" s="135" t="str">
        <f>VLOOKUP(E708,[2]Sheet1!$E$2:$N$5262,5,0)</f>
        <v>SHAHROZ</v>
      </c>
      <c r="O708" s="135" t="str">
        <f>VLOOKUP(E708,[2]Sheet1!$E$2:$N$5262,6,0)</f>
        <v>Accepted</v>
      </c>
      <c r="P708" s="135" t="str">
        <f>VLOOKUP(E708,[2]Sheet1!$E$2:$N$5262,7,0)</f>
        <v>Online Transfer</v>
      </c>
      <c r="Q708" s="135" t="str">
        <f>VLOOKUP(E708,[2]Sheet1!$E$2:$N$5262,8,0)</f>
        <v>Renewal</v>
      </c>
      <c r="R708" s="135" t="s">
        <v>16</v>
      </c>
      <c r="S708" s="135" t="str">
        <f>VLOOKUP(E708,[2]Sheet1!$E$2:$N$5262,10,0)</f>
        <v>-</v>
      </c>
      <c r="T708" s="167">
        <f t="shared" si="26"/>
        <v>0</v>
      </c>
    </row>
    <row r="709" spans="1:20" s="135" customFormat="1" hidden="1">
      <c r="A709" s="72">
        <v>715</v>
      </c>
      <c r="B709" s="72" t="s">
        <v>39</v>
      </c>
      <c r="C709" s="73" t="s">
        <v>12731</v>
      </c>
      <c r="D709" s="73" t="s">
        <v>12732</v>
      </c>
      <c r="E709" s="73" t="s">
        <v>12733</v>
      </c>
      <c r="F709" s="73" t="s">
        <v>12734</v>
      </c>
      <c r="G709" s="74">
        <v>12500</v>
      </c>
      <c r="H709" s="73" t="s">
        <v>66</v>
      </c>
      <c r="I709" s="73" t="s">
        <v>24</v>
      </c>
      <c r="J709" s="135" t="s">
        <v>41</v>
      </c>
      <c r="K709" s="135">
        <v>12500</v>
      </c>
      <c r="L709" s="135">
        <f>VLOOKUP(E709,[2]Sheet1!$E$2:$N$5262,3,0)</f>
        <v>12500</v>
      </c>
      <c r="M709" s="168">
        <f>VLOOKUP(E709,[2]Sheet1!$E$2:$N$5262,4,0)</f>
        <v>46024</v>
      </c>
      <c r="N709" s="135" t="str">
        <f>VLOOKUP(E709,[2]Sheet1!$E$2:$N$5262,5,0)</f>
        <v>SHAHROZ</v>
      </c>
      <c r="O709" s="135" t="str">
        <f>VLOOKUP(E709,[2]Sheet1!$E$2:$N$5262,6,0)</f>
        <v>Accepted</v>
      </c>
      <c r="P709" s="135" t="str">
        <f>VLOOKUP(E709,[2]Sheet1!$E$2:$N$5262,7,0)</f>
        <v>Online Transfer</v>
      </c>
      <c r="Q709" s="135" t="str">
        <f>VLOOKUP(E709,[2]Sheet1!$E$2:$N$5262,8,0)</f>
        <v>Renewal</v>
      </c>
      <c r="R709" s="135" t="s">
        <v>16</v>
      </c>
      <c r="S709" s="135" t="str">
        <f>VLOOKUP(E709,[2]Sheet1!$E$2:$N$5262,10,0)</f>
        <v>-</v>
      </c>
      <c r="T709" s="167">
        <f t="shared" ref="T709:T722" si="27">+G709-L709</f>
        <v>0</v>
      </c>
    </row>
    <row r="710" spans="1:20" s="135" customFormat="1">
      <c r="A710" s="73">
        <v>716</v>
      </c>
      <c r="B710" s="72" t="s">
        <v>39</v>
      </c>
      <c r="C710" s="73" t="s">
        <v>12735</v>
      </c>
      <c r="D710" s="73" t="s">
        <v>12736</v>
      </c>
      <c r="E710" s="73" t="s">
        <v>12737</v>
      </c>
      <c r="F710" s="73" t="s">
        <v>10946</v>
      </c>
      <c r="G710" s="74">
        <v>15500</v>
      </c>
      <c r="H710" s="73" t="s">
        <v>66</v>
      </c>
      <c r="I710" s="73" t="s">
        <v>24</v>
      </c>
      <c r="J710" s="135" t="s">
        <v>41</v>
      </c>
      <c r="K710" s="135">
        <v>15500</v>
      </c>
      <c r="L710" s="135">
        <f>VLOOKUP(E710,[2]Sheet1!$E$2:$N$5262,3,0)</f>
        <v>15500</v>
      </c>
      <c r="M710" s="168">
        <f>VLOOKUP(E710,[2]Sheet1!$E$2:$N$5262,4,0)</f>
        <v>46029</v>
      </c>
      <c r="N710" s="135" t="str">
        <f>VLOOKUP(E710,[2]Sheet1!$E$2:$N$5262,5,0)</f>
        <v>SHAHROZ</v>
      </c>
      <c r="O710" s="135" t="str">
        <f>VLOOKUP(E710,[2]Sheet1!$E$2:$N$5262,6,0)</f>
        <v>Accepted</v>
      </c>
      <c r="P710" s="135" t="str">
        <f>VLOOKUP(E710,[2]Sheet1!$E$2:$N$5262,7,0)</f>
        <v>Cash Deposit</v>
      </c>
      <c r="Q710" s="135" t="str">
        <f>VLOOKUP(E710,[2]Sheet1!$E$2:$N$5262,8,0)</f>
        <v>Conversion</v>
      </c>
      <c r="R710" s="135" t="s">
        <v>16</v>
      </c>
      <c r="S710" s="135" t="str">
        <f>VLOOKUP(E710,[2]Sheet1!$E$2:$N$5262,10,0)</f>
        <v>-</v>
      </c>
      <c r="T710" s="167">
        <f t="shared" si="27"/>
        <v>0</v>
      </c>
    </row>
    <row r="711" spans="1:20" s="135" customFormat="1">
      <c r="A711" s="72">
        <v>717</v>
      </c>
      <c r="B711" s="72" t="s">
        <v>39</v>
      </c>
      <c r="C711" s="73" t="s">
        <v>12738</v>
      </c>
      <c r="D711" s="73" t="s">
        <v>12739</v>
      </c>
      <c r="E711" s="74">
        <v>7045920</v>
      </c>
      <c r="F711" s="73" t="s">
        <v>10946</v>
      </c>
      <c r="G711" s="74">
        <v>14000</v>
      </c>
      <c r="H711" s="73" t="s">
        <v>66</v>
      </c>
      <c r="I711" s="73" t="s">
        <v>24</v>
      </c>
      <c r="J711" s="135" t="s">
        <v>41</v>
      </c>
      <c r="K711" s="135">
        <v>14000</v>
      </c>
      <c r="L711" s="135">
        <f>VLOOKUP(E711,[2]Sheet1!$E$2:$N$5262,3,0)</f>
        <v>14000</v>
      </c>
      <c r="M711" s="168">
        <f>VLOOKUP(E711,[2]Sheet1!$E$2:$N$5262,4,0)</f>
        <v>46028</v>
      </c>
      <c r="N711" s="135" t="str">
        <f>VLOOKUP(E711,[2]Sheet1!$E$2:$N$5262,5,0)</f>
        <v>SHAHROZ</v>
      </c>
      <c r="O711" s="135" t="str">
        <f>VLOOKUP(E711,[2]Sheet1!$E$2:$N$5262,6,0)</f>
        <v>Accepted</v>
      </c>
      <c r="P711" s="135" t="str">
        <f>VLOOKUP(E711,[2]Sheet1!$E$2:$N$5262,7,0)</f>
        <v>Online Transfer</v>
      </c>
      <c r="Q711" s="135" t="str">
        <f>VLOOKUP(E711,[2]Sheet1!$E$2:$N$5262,8,0)</f>
        <v>Conversion</v>
      </c>
      <c r="R711" s="135" t="s">
        <v>16</v>
      </c>
      <c r="S711" s="135" t="str">
        <f>VLOOKUP(E711,[2]Sheet1!$E$2:$N$5262,10,0)</f>
        <v>-</v>
      </c>
      <c r="T711" s="167">
        <f t="shared" si="27"/>
        <v>0</v>
      </c>
    </row>
    <row r="712" spans="1:20" s="135" customFormat="1" hidden="1">
      <c r="A712" s="73">
        <v>718</v>
      </c>
      <c r="B712" s="72" t="s">
        <v>39</v>
      </c>
      <c r="C712" s="73" t="s">
        <v>12740</v>
      </c>
      <c r="D712" s="74">
        <v>301482</v>
      </c>
      <c r="E712" s="74">
        <v>1201515</v>
      </c>
      <c r="F712" s="73" t="s">
        <v>574</v>
      </c>
      <c r="G712" s="74">
        <v>15000</v>
      </c>
      <c r="H712" s="73" t="s">
        <v>66</v>
      </c>
      <c r="I712" s="73" t="s">
        <v>24</v>
      </c>
      <c r="J712" s="135" t="s">
        <v>41</v>
      </c>
      <c r="K712" s="135">
        <v>15000</v>
      </c>
      <c r="L712" s="135">
        <f>VLOOKUP(E712,[2]Sheet1!$E$2:$N$5262,3,0)</f>
        <v>15000</v>
      </c>
      <c r="M712" s="168">
        <f>VLOOKUP(E712,[2]Sheet1!$E$2:$N$5262,4,0)</f>
        <v>46028</v>
      </c>
      <c r="N712" s="135" t="str">
        <f>VLOOKUP(E712,[2]Sheet1!$E$2:$N$5262,5,0)</f>
        <v>SHAHROZ</v>
      </c>
      <c r="O712" s="135" t="str">
        <f>VLOOKUP(E712,[2]Sheet1!$E$2:$N$5262,6,0)</f>
        <v>Accepted</v>
      </c>
      <c r="P712" s="135" t="str">
        <f>VLOOKUP(E712,[2]Sheet1!$E$2:$N$5262,7,0)</f>
        <v>Online Transfer</v>
      </c>
      <c r="Q712" s="135" t="str">
        <f>VLOOKUP(E712,[2]Sheet1!$E$2:$N$5262,8,0)</f>
        <v>Renewal</v>
      </c>
      <c r="R712" s="135" t="s">
        <v>16</v>
      </c>
      <c r="S712" s="135" t="str">
        <f>VLOOKUP(E712,[2]Sheet1!$E$2:$N$5262,10,0)</f>
        <v>-</v>
      </c>
      <c r="T712" s="167">
        <f t="shared" si="27"/>
        <v>0</v>
      </c>
    </row>
    <row r="713" spans="1:20" s="135" customFormat="1" hidden="1">
      <c r="A713" s="72">
        <v>719</v>
      </c>
      <c r="B713" s="72" t="s">
        <v>39</v>
      </c>
      <c r="C713" s="73" t="s">
        <v>12741</v>
      </c>
      <c r="D713" s="74">
        <v>505497</v>
      </c>
      <c r="E713" s="74">
        <v>1002884</v>
      </c>
      <c r="F713" s="73" t="s">
        <v>12742</v>
      </c>
      <c r="G713" s="74">
        <v>15500</v>
      </c>
      <c r="H713" s="73" t="s">
        <v>66</v>
      </c>
      <c r="I713" s="73" t="s">
        <v>24</v>
      </c>
      <c r="J713" s="135" t="s">
        <v>41</v>
      </c>
      <c r="K713" s="135">
        <v>15500</v>
      </c>
      <c r="L713" s="135">
        <f>VLOOKUP(E713,[2]Sheet1!$E$2:$N$5262,3,0)</f>
        <v>15500</v>
      </c>
      <c r="M713" s="168">
        <f>VLOOKUP(E713,[2]Sheet1!$E$2:$N$5262,4,0)</f>
        <v>46028</v>
      </c>
      <c r="N713" s="135" t="str">
        <f>VLOOKUP(E713,[2]Sheet1!$E$2:$N$5262,5,0)</f>
        <v>SHAHROZ</v>
      </c>
      <c r="O713" s="135" t="str">
        <f>VLOOKUP(E713,[2]Sheet1!$E$2:$N$5262,6,0)</f>
        <v>Accepted</v>
      </c>
      <c r="P713" s="135" t="str">
        <f>VLOOKUP(E713,[2]Sheet1!$E$2:$N$5262,7,0)</f>
        <v>Online Transfer</v>
      </c>
      <c r="Q713" s="135" t="str">
        <f>VLOOKUP(E713,[2]Sheet1!$E$2:$N$5262,8,0)</f>
        <v>Renewal</v>
      </c>
      <c r="R713" s="135" t="s">
        <v>16</v>
      </c>
      <c r="S713" s="135" t="str">
        <f>VLOOKUP(E713,[2]Sheet1!$E$2:$N$5262,10,0)</f>
        <v>-</v>
      </c>
      <c r="T713" s="167">
        <f t="shared" si="27"/>
        <v>0</v>
      </c>
    </row>
    <row r="714" spans="1:20" s="135" customFormat="1" hidden="1">
      <c r="A714" s="73">
        <v>720</v>
      </c>
      <c r="B714" s="72" t="s">
        <v>39</v>
      </c>
      <c r="C714" s="73" t="s">
        <v>12743</v>
      </c>
      <c r="D714" s="74">
        <v>227082</v>
      </c>
      <c r="E714" s="74">
        <v>10127073</v>
      </c>
      <c r="F714" s="73" t="s">
        <v>12744</v>
      </c>
      <c r="G714" s="74">
        <v>13500</v>
      </c>
      <c r="H714" s="73" t="s">
        <v>66</v>
      </c>
      <c r="I714" s="73" t="s">
        <v>24</v>
      </c>
      <c r="J714" s="135" t="s">
        <v>41</v>
      </c>
      <c r="K714" s="135">
        <v>13500</v>
      </c>
      <c r="L714" s="135">
        <f>VLOOKUP(E714,[2]Sheet1!$E$2:$N$5262,3,0)</f>
        <v>13500</v>
      </c>
      <c r="M714" s="168">
        <f>VLOOKUP(E714,[2]Sheet1!$E$2:$N$5262,4,0)</f>
        <v>46028</v>
      </c>
      <c r="N714" s="135" t="str">
        <f>VLOOKUP(E714,[2]Sheet1!$E$2:$N$5262,5,0)</f>
        <v>SHAHROZ</v>
      </c>
      <c r="O714" s="135" t="str">
        <f>VLOOKUP(E714,[2]Sheet1!$E$2:$N$5262,6,0)</f>
        <v>Accepted</v>
      </c>
      <c r="P714" s="135" t="str">
        <f>VLOOKUP(E714,[2]Sheet1!$E$2:$N$5262,7,0)</f>
        <v>Cash Deposit</v>
      </c>
      <c r="Q714" s="135" t="str">
        <f>VLOOKUP(E714,[2]Sheet1!$E$2:$N$5262,8,0)</f>
        <v>Renewal</v>
      </c>
      <c r="R714" s="135" t="s">
        <v>16</v>
      </c>
      <c r="S714" s="135" t="str">
        <f>VLOOKUP(E714,[2]Sheet1!$E$2:$N$5262,10,0)</f>
        <v>-</v>
      </c>
      <c r="T714" s="167">
        <f t="shared" si="27"/>
        <v>0</v>
      </c>
    </row>
    <row r="715" spans="1:20" s="135" customFormat="1" hidden="1">
      <c r="A715" s="72">
        <v>721</v>
      </c>
      <c r="B715" s="72" t="s">
        <v>39</v>
      </c>
      <c r="C715" s="73" t="s">
        <v>12745</v>
      </c>
      <c r="D715" s="73" t="s">
        <v>12746</v>
      </c>
      <c r="E715" s="73" t="s">
        <v>12747</v>
      </c>
      <c r="F715" s="73" t="s">
        <v>12748</v>
      </c>
      <c r="G715" s="74">
        <v>12500</v>
      </c>
      <c r="H715" s="73" t="s">
        <v>66</v>
      </c>
      <c r="I715" s="73" t="s">
        <v>24</v>
      </c>
      <c r="J715" s="135" t="s">
        <v>41</v>
      </c>
      <c r="K715" s="135">
        <v>12500</v>
      </c>
      <c r="L715" s="135">
        <f>VLOOKUP(E715,[2]Sheet1!$E$2:$N$5262,3,0)</f>
        <v>12500</v>
      </c>
      <c r="M715" s="168">
        <f>VLOOKUP(E715,[2]Sheet1!$E$2:$N$5262,4,0)</f>
        <v>46028</v>
      </c>
      <c r="N715" s="135" t="str">
        <f>VLOOKUP(E715,[2]Sheet1!$E$2:$N$5262,5,0)</f>
        <v>SHAHROZ</v>
      </c>
      <c r="O715" s="135" t="str">
        <f>VLOOKUP(E715,[2]Sheet1!$E$2:$N$5262,6,0)</f>
        <v>Accepted</v>
      </c>
      <c r="P715" s="135" t="str">
        <f>VLOOKUP(E715,[2]Sheet1!$E$2:$N$5262,7,0)</f>
        <v>Online Transfer</v>
      </c>
      <c r="Q715" s="135" t="str">
        <f>VLOOKUP(E715,[2]Sheet1!$E$2:$N$5262,8,0)</f>
        <v>Renewal</v>
      </c>
      <c r="R715" s="135" t="s">
        <v>16</v>
      </c>
      <c r="S715" s="135" t="str">
        <f>VLOOKUP(E715,[2]Sheet1!$E$2:$N$5262,10,0)</f>
        <v>-</v>
      </c>
      <c r="T715" s="167">
        <f t="shared" si="27"/>
        <v>0</v>
      </c>
    </row>
    <row r="716" spans="1:20" s="135" customFormat="1" hidden="1">
      <c r="A716" s="73">
        <v>722</v>
      </c>
      <c r="B716" s="72" t="s">
        <v>39</v>
      </c>
      <c r="C716" s="73" t="s">
        <v>12749</v>
      </c>
      <c r="D716" s="73" t="s">
        <v>12750</v>
      </c>
      <c r="E716" s="74">
        <v>7003952</v>
      </c>
      <c r="F716" s="73" t="s">
        <v>12751</v>
      </c>
      <c r="G716" s="74">
        <v>12500</v>
      </c>
      <c r="H716" s="73" t="s">
        <v>66</v>
      </c>
      <c r="I716" s="73" t="s">
        <v>24</v>
      </c>
      <c r="J716" s="135" t="s">
        <v>41</v>
      </c>
      <c r="K716" s="135">
        <v>12500</v>
      </c>
      <c r="L716" s="135">
        <f>VLOOKUP(E716,[2]Sheet1!$E$2:$N$5262,3,0)</f>
        <v>12500</v>
      </c>
      <c r="M716" s="168">
        <f>VLOOKUP(E716,[2]Sheet1!$E$2:$N$5262,4,0)</f>
        <v>46024</v>
      </c>
      <c r="N716" s="135" t="str">
        <f>VLOOKUP(E716,[2]Sheet1!$E$2:$N$5262,5,0)</f>
        <v>SHAHROZ</v>
      </c>
      <c r="O716" s="135" t="str">
        <f>VLOOKUP(E716,[2]Sheet1!$E$2:$N$5262,6,0)</f>
        <v>Accepted</v>
      </c>
      <c r="P716" s="135" t="str">
        <f>VLOOKUP(E716,[2]Sheet1!$E$2:$N$5262,7,0)</f>
        <v>Cheque Deposit</v>
      </c>
      <c r="Q716" s="135" t="str">
        <f>VLOOKUP(E716,[2]Sheet1!$E$2:$N$5262,8,0)</f>
        <v>Renewal</v>
      </c>
      <c r="R716" s="135" t="s">
        <v>16</v>
      </c>
      <c r="S716" s="135" t="str">
        <f>VLOOKUP(E716,[2]Sheet1!$E$2:$N$5262,10,0)</f>
        <v>-</v>
      </c>
      <c r="T716" s="167">
        <f t="shared" si="27"/>
        <v>0</v>
      </c>
    </row>
    <row r="717" spans="1:20" s="135" customFormat="1" hidden="1">
      <c r="A717" s="72">
        <v>723</v>
      </c>
      <c r="B717" s="72" t="s">
        <v>39</v>
      </c>
      <c r="C717" s="73" t="s">
        <v>12752</v>
      </c>
      <c r="D717" s="73" t="s">
        <v>12753</v>
      </c>
      <c r="E717" s="73" t="s">
        <v>12754</v>
      </c>
      <c r="F717" s="73" t="s">
        <v>12755</v>
      </c>
      <c r="G717" s="74">
        <v>12000</v>
      </c>
      <c r="H717" s="73" t="s">
        <v>66</v>
      </c>
      <c r="I717" s="73" t="s">
        <v>24</v>
      </c>
      <c r="J717" s="135" t="s">
        <v>41</v>
      </c>
      <c r="K717" s="135">
        <v>12000</v>
      </c>
      <c r="L717" s="135">
        <f>VLOOKUP(E717,[2]Sheet1!$E$2:$N$5262,3,0)</f>
        <v>12000</v>
      </c>
      <c r="M717" s="168">
        <f>VLOOKUP(E717,[2]Sheet1!$E$2:$N$5262,4,0)</f>
        <v>46026</v>
      </c>
      <c r="N717" s="135" t="str">
        <f>VLOOKUP(E717,[2]Sheet1!$E$2:$N$5262,5,0)</f>
        <v>SHAHROZ</v>
      </c>
      <c r="O717" s="135" t="str">
        <f>VLOOKUP(E717,[2]Sheet1!$E$2:$N$5262,6,0)</f>
        <v>Accepted</v>
      </c>
      <c r="P717" s="135" t="str">
        <f>VLOOKUP(E717,[2]Sheet1!$E$2:$N$5262,7,0)</f>
        <v>Online Transfer</v>
      </c>
      <c r="Q717" s="135" t="str">
        <f>VLOOKUP(E717,[2]Sheet1!$E$2:$N$5262,8,0)</f>
        <v>Renewal</v>
      </c>
      <c r="R717" s="135" t="s">
        <v>16</v>
      </c>
      <c r="S717" s="135" t="str">
        <f>VLOOKUP(E717,[2]Sheet1!$E$2:$N$5262,10,0)</f>
        <v>-</v>
      </c>
      <c r="T717" s="167">
        <f t="shared" si="27"/>
        <v>0</v>
      </c>
    </row>
    <row r="718" spans="1:20" s="135" customFormat="1" hidden="1">
      <c r="A718" s="73">
        <v>724</v>
      </c>
      <c r="B718" s="72" t="s">
        <v>39</v>
      </c>
      <c r="C718" s="73" t="s">
        <v>12756</v>
      </c>
      <c r="D718" s="73" t="s">
        <v>12757</v>
      </c>
      <c r="E718" s="73" t="s">
        <v>12758</v>
      </c>
      <c r="F718" s="73" t="s">
        <v>12759</v>
      </c>
      <c r="G718" s="74">
        <v>10000</v>
      </c>
      <c r="H718" s="73" t="s">
        <v>66</v>
      </c>
      <c r="I718" s="73" t="s">
        <v>24</v>
      </c>
      <c r="J718" s="135" t="s">
        <v>41</v>
      </c>
      <c r="K718" s="135">
        <v>10000</v>
      </c>
      <c r="L718" s="135">
        <f>VLOOKUP(E718,[2]Sheet1!$E$2:$N$5262,3,0)</f>
        <v>10000</v>
      </c>
      <c r="M718" s="168">
        <f>VLOOKUP(E718,[2]Sheet1!$E$2:$N$5262,4,0)</f>
        <v>46025</v>
      </c>
      <c r="N718" s="135" t="str">
        <f>VLOOKUP(E718,[2]Sheet1!$E$2:$N$5262,5,0)</f>
        <v>SHAHROZ</v>
      </c>
      <c r="O718" s="135" t="str">
        <f>VLOOKUP(E718,[2]Sheet1!$E$2:$N$5262,6,0)</f>
        <v>Accepted</v>
      </c>
      <c r="P718" s="135" t="str">
        <f>VLOOKUP(E718,[2]Sheet1!$E$2:$N$5262,7,0)</f>
        <v>Online Transfer</v>
      </c>
      <c r="Q718" s="135" t="str">
        <f>VLOOKUP(E718,[2]Sheet1!$E$2:$N$5262,8,0)</f>
        <v>Renewal</v>
      </c>
      <c r="R718" s="135" t="s">
        <v>16</v>
      </c>
      <c r="S718" s="135" t="str">
        <f>VLOOKUP(E718,[2]Sheet1!$E$2:$N$5262,10,0)</f>
        <v>-</v>
      </c>
      <c r="T718" s="167">
        <f t="shared" si="27"/>
        <v>0</v>
      </c>
    </row>
    <row r="719" spans="1:20" s="135" customFormat="1" hidden="1">
      <c r="A719" s="72">
        <v>725</v>
      </c>
      <c r="B719" s="72" t="s">
        <v>39</v>
      </c>
      <c r="C719" s="73" t="s">
        <v>12760</v>
      </c>
      <c r="D719" s="74">
        <v>869276</v>
      </c>
      <c r="E719" s="74">
        <v>2008444</v>
      </c>
      <c r="F719" s="73" t="s">
        <v>12761</v>
      </c>
      <c r="G719" s="74">
        <v>13000</v>
      </c>
      <c r="H719" s="73" t="s">
        <v>66</v>
      </c>
      <c r="I719" s="73" t="s">
        <v>24</v>
      </c>
      <c r="J719" s="135" t="s">
        <v>41</v>
      </c>
      <c r="K719" s="135">
        <v>13000</v>
      </c>
      <c r="L719" s="135">
        <f>VLOOKUP(E719,[2]Sheet1!$E$2:$N$5262,3,0)</f>
        <v>13000</v>
      </c>
      <c r="M719" s="168">
        <f>VLOOKUP(E719,[2]Sheet1!$E$2:$N$5262,4,0)</f>
        <v>46025</v>
      </c>
      <c r="N719" s="135" t="str">
        <f>VLOOKUP(E719,[2]Sheet1!$E$2:$N$5262,5,0)</f>
        <v>SHAHROZ</v>
      </c>
      <c r="O719" s="135" t="str">
        <f>VLOOKUP(E719,[2]Sheet1!$E$2:$N$5262,6,0)</f>
        <v>Accepted</v>
      </c>
      <c r="P719" s="135" t="str">
        <f>VLOOKUP(E719,[2]Sheet1!$E$2:$N$5262,7,0)</f>
        <v>Online Transfer</v>
      </c>
      <c r="Q719" s="135" t="str">
        <f>VLOOKUP(E719,[2]Sheet1!$E$2:$N$5262,8,0)</f>
        <v>Renewal</v>
      </c>
      <c r="R719" s="135" t="s">
        <v>16</v>
      </c>
      <c r="S719" s="135" t="str">
        <f>VLOOKUP(E719,[2]Sheet1!$E$2:$N$5262,10,0)</f>
        <v>-</v>
      </c>
      <c r="T719" s="167">
        <f t="shared" si="27"/>
        <v>0</v>
      </c>
    </row>
    <row r="720" spans="1:20" s="135" customFormat="1" hidden="1">
      <c r="A720" s="73">
        <v>726</v>
      </c>
      <c r="B720" s="72" t="s">
        <v>39</v>
      </c>
      <c r="C720" s="73" t="s">
        <v>12762</v>
      </c>
      <c r="D720" s="73" t="s">
        <v>12763</v>
      </c>
      <c r="E720" s="73" t="s">
        <v>12764</v>
      </c>
      <c r="F720" s="73" t="s">
        <v>12765</v>
      </c>
      <c r="G720" s="74">
        <v>14000</v>
      </c>
      <c r="H720" s="73" t="s">
        <v>66</v>
      </c>
      <c r="I720" s="73" t="s">
        <v>24</v>
      </c>
      <c r="J720" s="135" t="s">
        <v>41</v>
      </c>
      <c r="K720" s="135">
        <v>14000</v>
      </c>
      <c r="L720" s="135">
        <f>VLOOKUP(E720,[2]Sheet1!$E$2:$N$5262,3,0)</f>
        <v>14000</v>
      </c>
      <c r="M720" s="168">
        <f>VLOOKUP(E720,[2]Sheet1!$E$2:$N$5262,4,0)</f>
        <v>46025</v>
      </c>
      <c r="N720" s="135" t="str">
        <f>VLOOKUP(E720,[2]Sheet1!$E$2:$N$5262,5,0)</f>
        <v>SHAHROZ</v>
      </c>
      <c r="O720" s="135" t="str">
        <f>VLOOKUP(E720,[2]Sheet1!$E$2:$N$5262,6,0)</f>
        <v>Accepted</v>
      </c>
      <c r="P720" s="135" t="str">
        <f>VLOOKUP(E720,[2]Sheet1!$E$2:$N$5262,7,0)</f>
        <v>Online Transfer</v>
      </c>
      <c r="Q720" s="135" t="str">
        <f>VLOOKUP(E720,[2]Sheet1!$E$2:$N$5262,8,0)</f>
        <v>Renewal</v>
      </c>
      <c r="R720" s="135" t="s">
        <v>16</v>
      </c>
      <c r="S720" s="135" t="str">
        <f>VLOOKUP(E720,[2]Sheet1!$E$2:$N$5262,10,0)</f>
        <v>-</v>
      </c>
      <c r="T720" s="167">
        <f t="shared" si="27"/>
        <v>0</v>
      </c>
    </row>
    <row r="721" spans="1:20" s="135" customFormat="1" hidden="1">
      <c r="A721" s="72">
        <v>727</v>
      </c>
      <c r="B721" s="72" t="s">
        <v>39</v>
      </c>
      <c r="C721" s="73" t="s">
        <v>12766</v>
      </c>
      <c r="D721" s="74">
        <v>300850</v>
      </c>
      <c r="E721" s="74">
        <v>1200845</v>
      </c>
      <c r="F721" s="73" t="s">
        <v>12767</v>
      </c>
      <c r="G721" s="74">
        <v>15000</v>
      </c>
      <c r="H721" s="73" t="s">
        <v>66</v>
      </c>
      <c r="I721" s="73" t="s">
        <v>24</v>
      </c>
      <c r="J721" s="135" t="s">
        <v>41</v>
      </c>
      <c r="K721" s="135">
        <v>15000</v>
      </c>
      <c r="L721" s="135">
        <f>VLOOKUP(E721,[2]Sheet1!$E$2:$N$5262,3,0)</f>
        <v>15000</v>
      </c>
      <c r="M721" s="168">
        <f>VLOOKUP(E721,[2]Sheet1!$E$2:$N$5262,4,0)</f>
        <v>46025</v>
      </c>
      <c r="N721" s="135" t="str">
        <f>VLOOKUP(E721,[2]Sheet1!$E$2:$N$5262,5,0)</f>
        <v>SHAHROZ</v>
      </c>
      <c r="O721" s="135" t="str">
        <f>VLOOKUP(E721,[2]Sheet1!$E$2:$N$5262,6,0)</f>
        <v>Accepted</v>
      </c>
      <c r="P721" s="135" t="str">
        <f>VLOOKUP(E721,[2]Sheet1!$E$2:$N$5262,7,0)</f>
        <v>Online Transfer</v>
      </c>
      <c r="Q721" s="135" t="str">
        <f>VLOOKUP(E721,[2]Sheet1!$E$2:$N$5262,8,0)</f>
        <v>Renewal</v>
      </c>
      <c r="R721" s="135" t="s">
        <v>16</v>
      </c>
      <c r="S721" s="135" t="str">
        <f>VLOOKUP(E721,[2]Sheet1!$E$2:$N$5262,10,0)</f>
        <v>-</v>
      </c>
      <c r="T721" s="167">
        <f t="shared" si="27"/>
        <v>0</v>
      </c>
    </row>
    <row r="722" spans="1:20" s="135" customFormat="1" hidden="1">
      <c r="A722" s="73">
        <v>728</v>
      </c>
      <c r="B722" s="72" t="s">
        <v>39</v>
      </c>
      <c r="C722" s="73" t="s">
        <v>12768</v>
      </c>
      <c r="D722" s="73" t="s">
        <v>12769</v>
      </c>
      <c r="E722" s="73" t="s">
        <v>12770</v>
      </c>
      <c r="F722" s="73" t="s">
        <v>12771</v>
      </c>
      <c r="G722" s="74">
        <v>13000</v>
      </c>
      <c r="H722" s="73" t="s">
        <v>66</v>
      </c>
      <c r="I722" s="73" t="s">
        <v>24</v>
      </c>
      <c r="J722" s="135" t="s">
        <v>41</v>
      </c>
      <c r="K722" s="135">
        <v>13000</v>
      </c>
      <c r="L722" s="135">
        <f>VLOOKUP(E722,[2]Sheet1!$E$2:$N$5262,3,0)</f>
        <v>13000</v>
      </c>
      <c r="M722" s="168">
        <f>VLOOKUP(E722,[2]Sheet1!$E$2:$N$5262,4,0)</f>
        <v>46024</v>
      </c>
      <c r="N722" s="135" t="str">
        <f>VLOOKUP(E722,[2]Sheet1!$E$2:$N$5262,5,0)</f>
        <v>SHAHROZ</v>
      </c>
      <c r="O722" s="135" t="str">
        <f>VLOOKUP(E722,[2]Sheet1!$E$2:$N$5262,6,0)</f>
        <v>Accepted</v>
      </c>
      <c r="P722" s="135" t="str">
        <f>VLOOKUP(E722,[2]Sheet1!$E$2:$N$5262,7,0)</f>
        <v>Online Transfer</v>
      </c>
      <c r="Q722" s="135" t="str">
        <f>VLOOKUP(E722,[2]Sheet1!$E$2:$N$5262,8,0)</f>
        <v>Renewal</v>
      </c>
      <c r="R722" s="135" t="s">
        <v>16</v>
      </c>
      <c r="S722" s="135" t="str">
        <f>VLOOKUP(E722,[2]Sheet1!$E$2:$N$5262,10,0)</f>
        <v>-</v>
      </c>
      <c r="T722" s="167">
        <f t="shared" si="27"/>
        <v>0</v>
      </c>
    </row>
    <row r="723" spans="1:20" s="135" customFormat="1" hidden="1">
      <c r="A723" s="72">
        <v>729</v>
      </c>
      <c r="B723" s="72" t="s">
        <v>39</v>
      </c>
      <c r="C723" s="80" t="s">
        <v>12772</v>
      </c>
      <c r="D723" s="152" t="s">
        <v>12773</v>
      </c>
      <c r="E723" s="152">
        <v>1216477</v>
      </c>
      <c r="F723" s="75">
        <v>45498.688888888886</v>
      </c>
      <c r="G723" s="80">
        <v>8166</v>
      </c>
      <c r="H723" s="73" t="s">
        <v>73</v>
      </c>
      <c r="I723" s="73" t="s">
        <v>24</v>
      </c>
      <c r="J723" s="135" t="s">
        <v>41</v>
      </c>
      <c r="K723" s="135">
        <v>8166</v>
      </c>
      <c r="L723" s="135">
        <v>8166</v>
      </c>
      <c r="M723" s="168">
        <v>46027</v>
      </c>
      <c r="N723" s="135" t="str">
        <f>+I723</f>
        <v>SHAHROZ</v>
      </c>
      <c r="O723" s="135" t="s">
        <v>73</v>
      </c>
      <c r="P723" s="135" t="s">
        <v>54</v>
      </c>
      <c r="Q723" s="135" t="s">
        <v>141</v>
      </c>
      <c r="R723" s="135" t="s">
        <v>16</v>
      </c>
      <c r="S723" s="135" t="s">
        <v>16</v>
      </c>
    </row>
    <row r="724" spans="1:20" s="135" customFormat="1" hidden="1">
      <c r="A724" s="73">
        <v>730</v>
      </c>
      <c r="B724" s="72" t="s">
        <v>39</v>
      </c>
      <c r="C724" s="153" t="s">
        <v>12774</v>
      </c>
      <c r="D724" s="153" t="s">
        <v>12775</v>
      </c>
      <c r="E724" s="153" t="s">
        <v>12774</v>
      </c>
      <c r="F724" s="75">
        <v>45688.61859953704</v>
      </c>
      <c r="G724" s="73">
        <v>10000</v>
      </c>
      <c r="H724" s="73" t="s">
        <v>73</v>
      </c>
      <c r="I724" s="73" t="s">
        <v>24</v>
      </c>
      <c r="J724" s="135" t="s">
        <v>41</v>
      </c>
      <c r="K724" s="135">
        <v>10000</v>
      </c>
      <c r="L724" s="135">
        <v>10000</v>
      </c>
      <c r="M724" s="168">
        <v>46028</v>
      </c>
      <c r="N724" s="135" t="str">
        <f>+I724</f>
        <v>SHAHROZ</v>
      </c>
      <c r="O724" s="135" t="s">
        <v>73</v>
      </c>
      <c r="P724" s="135" t="s">
        <v>54</v>
      </c>
      <c r="Q724" s="135" t="s">
        <v>141</v>
      </c>
      <c r="R724" s="135" t="s">
        <v>16</v>
      </c>
      <c r="S724" s="135" t="s">
        <v>16</v>
      </c>
    </row>
    <row r="725" spans="1:20" s="135" customFormat="1" hidden="1">
      <c r="A725" s="72">
        <v>731</v>
      </c>
      <c r="B725" s="72" t="s">
        <v>39</v>
      </c>
      <c r="C725" s="153" t="s">
        <v>12776</v>
      </c>
      <c r="D725" s="153" t="s">
        <v>12777</v>
      </c>
      <c r="E725" s="153" t="s">
        <v>12776</v>
      </c>
      <c r="F725" s="75">
        <v>45689.493750000001</v>
      </c>
      <c r="G725" s="73">
        <v>10000</v>
      </c>
      <c r="H725" s="73" t="s">
        <v>73</v>
      </c>
      <c r="I725" s="73" t="s">
        <v>24</v>
      </c>
      <c r="J725" s="135" t="s">
        <v>41</v>
      </c>
      <c r="K725" s="135">
        <v>10000</v>
      </c>
      <c r="L725" s="135">
        <v>10000</v>
      </c>
      <c r="M725" s="168">
        <v>46028</v>
      </c>
      <c r="N725" s="135" t="str">
        <f t="shared" ref="N725:N729" si="28">+I725</f>
        <v>SHAHROZ</v>
      </c>
      <c r="O725" s="135" t="s">
        <v>73</v>
      </c>
      <c r="P725" s="135" t="s">
        <v>54</v>
      </c>
      <c r="Q725" s="135" t="s">
        <v>141</v>
      </c>
      <c r="R725" s="135" t="s">
        <v>16</v>
      </c>
      <c r="S725" s="135" t="s">
        <v>16</v>
      </c>
    </row>
    <row r="726" spans="1:20" s="135" customFormat="1" hidden="1">
      <c r="A726" s="73">
        <v>732</v>
      </c>
      <c r="B726" s="72" t="s">
        <v>39</v>
      </c>
      <c r="C726" s="153" t="s">
        <v>12778</v>
      </c>
      <c r="D726" s="153" t="s">
        <v>12779</v>
      </c>
      <c r="E726" s="153" t="s">
        <v>12778</v>
      </c>
      <c r="F726" s="75">
        <v>45687.927893518521</v>
      </c>
      <c r="G726" s="73">
        <v>10000</v>
      </c>
      <c r="H726" s="73" t="s">
        <v>73</v>
      </c>
      <c r="I726" s="73" t="s">
        <v>24</v>
      </c>
      <c r="J726" s="135" t="s">
        <v>41</v>
      </c>
      <c r="K726" s="135">
        <v>10000</v>
      </c>
      <c r="L726" s="135">
        <v>10000</v>
      </c>
      <c r="M726" s="168">
        <v>46028</v>
      </c>
      <c r="N726" s="135" t="str">
        <f t="shared" si="28"/>
        <v>SHAHROZ</v>
      </c>
      <c r="O726" s="135" t="s">
        <v>73</v>
      </c>
      <c r="P726" s="135" t="s">
        <v>54</v>
      </c>
      <c r="Q726" s="135" t="s">
        <v>141</v>
      </c>
      <c r="R726" s="135" t="s">
        <v>16</v>
      </c>
      <c r="S726" s="135" t="s">
        <v>16</v>
      </c>
    </row>
    <row r="727" spans="1:20" s="135" customFormat="1" hidden="1">
      <c r="A727" s="72">
        <v>733</v>
      </c>
      <c r="B727" s="72" t="s">
        <v>39</v>
      </c>
      <c r="C727" s="153" t="s">
        <v>12780</v>
      </c>
      <c r="D727" s="153" t="s">
        <v>12781</v>
      </c>
      <c r="E727" s="153" t="s">
        <v>12780</v>
      </c>
      <c r="F727" s="75">
        <v>45688.480393518519</v>
      </c>
      <c r="G727" s="73">
        <v>10000</v>
      </c>
      <c r="H727" s="73" t="s">
        <v>73</v>
      </c>
      <c r="I727" s="73" t="s">
        <v>24</v>
      </c>
      <c r="J727" s="135" t="s">
        <v>41</v>
      </c>
      <c r="K727" s="135">
        <v>10000</v>
      </c>
      <c r="L727" s="135">
        <v>10000</v>
      </c>
      <c r="M727" s="168">
        <v>46028</v>
      </c>
      <c r="N727" s="135" t="str">
        <f t="shared" si="28"/>
        <v>SHAHROZ</v>
      </c>
      <c r="O727" s="135" t="s">
        <v>73</v>
      </c>
      <c r="P727" s="135" t="s">
        <v>54</v>
      </c>
      <c r="Q727" s="135" t="s">
        <v>141</v>
      </c>
      <c r="R727" s="135" t="s">
        <v>16</v>
      </c>
      <c r="S727" s="135" t="s">
        <v>16</v>
      </c>
    </row>
    <row r="728" spans="1:20" s="135" customFormat="1" hidden="1">
      <c r="A728" s="73">
        <v>734</v>
      </c>
      <c r="B728" s="72" t="s">
        <v>39</v>
      </c>
      <c r="C728" s="153" t="s">
        <v>12782</v>
      </c>
      <c r="D728" s="153" t="s">
        <v>12783</v>
      </c>
      <c r="E728" s="153" t="s">
        <v>12782</v>
      </c>
      <c r="F728" s="75">
        <v>45687.854386574072</v>
      </c>
      <c r="G728" s="73">
        <v>10000</v>
      </c>
      <c r="H728" s="73" t="s">
        <v>73</v>
      </c>
      <c r="I728" s="73" t="s">
        <v>24</v>
      </c>
      <c r="J728" s="135" t="s">
        <v>41</v>
      </c>
      <c r="K728" s="135">
        <v>10000</v>
      </c>
      <c r="L728" s="135">
        <v>10000</v>
      </c>
      <c r="M728" s="168">
        <v>46028</v>
      </c>
      <c r="N728" s="135" t="str">
        <f t="shared" si="28"/>
        <v>SHAHROZ</v>
      </c>
      <c r="O728" s="135" t="s">
        <v>73</v>
      </c>
      <c r="P728" s="135" t="s">
        <v>54</v>
      </c>
      <c r="Q728" s="135" t="s">
        <v>141</v>
      </c>
      <c r="R728" s="135" t="s">
        <v>16</v>
      </c>
      <c r="S728" s="135" t="s">
        <v>16</v>
      </c>
    </row>
    <row r="729" spans="1:20" s="135" customFormat="1" hidden="1">
      <c r="A729" s="72">
        <v>735</v>
      </c>
      <c r="B729" s="72" t="s">
        <v>39</v>
      </c>
      <c r="C729" s="153" t="s">
        <v>12784</v>
      </c>
      <c r="D729" s="153" t="s">
        <v>12785</v>
      </c>
      <c r="E729" s="153" t="s">
        <v>12784</v>
      </c>
      <c r="F729" s="75">
        <v>45687.820138888892</v>
      </c>
      <c r="G729" s="73">
        <v>10000</v>
      </c>
      <c r="H729" s="73" t="s">
        <v>73</v>
      </c>
      <c r="I729" s="73" t="s">
        <v>24</v>
      </c>
      <c r="J729" s="135" t="s">
        <v>41</v>
      </c>
      <c r="K729" s="135">
        <v>10000</v>
      </c>
      <c r="L729" s="135">
        <v>10000</v>
      </c>
      <c r="M729" s="168">
        <v>46028</v>
      </c>
      <c r="N729" s="135" t="str">
        <f t="shared" si="28"/>
        <v>SHAHROZ</v>
      </c>
      <c r="O729" s="135" t="s">
        <v>73</v>
      </c>
      <c r="P729" s="135" t="s">
        <v>54</v>
      </c>
      <c r="Q729" s="135" t="s">
        <v>141</v>
      </c>
      <c r="R729" s="135" t="s">
        <v>16</v>
      </c>
      <c r="S729" s="135" t="s">
        <v>16</v>
      </c>
    </row>
    <row r="730" spans="1:20" s="135" customFormat="1" hidden="1">
      <c r="A730" s="73">
        <v>736</v>
      </c>
      <c r="B730" s="72" t="s">
        <v>39</v>
      </c>
      <c r="C730" s="153" t="s">
        <v>12786</v>
      </c>
      <c r="D730" s="153">
        <v>436987</v>
      </c>
      <c r="E730" s="153">
        <v>2026728</v>
      </c>
      <c r="F730" s="75">
        <v>44212</v>
      </c>
      <c r="G730" s="153">
        <v>7500</v>
      </c>
      <c r="H730" s="73" t="s">
        <v>73</v>
      </c>
      <c r="I730" s="73" t="s">
        <v>24</v>
      </c>
      <c r="J730" s="135" t="s">
        <v>41</v>
      </c>
      <c r="K730" s="135">
        <v>7500</v>
      </c>
      <c r="L730" s="135">
        <v>7500</v>
      </c>
      <c r="M730" s="168">
        <v>46028</v>
      </c>
      <c r="N730" s="135" t="str">
        <f>+I730</f>
        <v>SHAHROZ</v>
      </c>
      <c r="O730" s="135" t="s">
        <v>73</v>
      </c>
      <c r="P730" s="135" t="s">
        <v>561</v>
      </c>
      <c r="Q730" s="135" t="s">
        <v>141</v>
      </c>
      <c r="R730" s="135" t="s">
        <v>16</v>
      </c>
      <c r="S730" s="135" t="s">
        <v>16</v>
      </c>
    </row>
    <row r="731" spans="1:20" s="135" customFormat="1" hidden="1">
      <c r="A731" s="72">
        <v>737</v>
      </c>
      <c r="B731" s="72" t="s">
        <v>39</v>
      </c>
      <c r="C731" s="80" t="s">
        <v>12787</v>
      </c>
      <c r="D731" s="152" t="s">
        <v>12788</v>
      </c>
      <c r="E731" s="152">
        <v>7018883</v>
      </c>
      <c r="F731" s="75">
        <v>44419.825590277775</v>
      </c>
      <c r="G731" s="154">
        <v>8218</v>
      </c>
      <c r="H731" s="73" t="s">
        <v>73</v>
      </c>
      <c r="I731" s="73" t="s">
        <v>24</v>
      </c>
      <c r="J731" s="135" t="s">
        <v>41</v>
      </c>
      <c r="K731" s="135">
        <v>8217</v>
      </c>
      <c r="L731" s="135">
        <v>8217</v>
      </c>
      <c r="M731" s="168">
        <v>46034</v>
      </c>
      <c r="N731" s="135" t="str">
        <f>+I731</f>
        <v>SHAHROZ</v>
      </c>
      <c r="O731" s="135" t="s">
        <v>73</v>
      </c>
      <c r="P731" s="135" t="s">
        <v>72</v>
      </c>
      <c r="Q731" s="135" t="s">
        <v>141</v>
      </c>
      <c r="R731" s="135" t="s">
        <v>16</v>
      </c>
      <c r="S731" s="135" t="s">
        <v>16</v>
      </c>
    </row>
    <row r="732" spans="1:20" s="135" customFormat="1" hidden="1">
      <c r="A732" s="73">
        <v>738</v>
      </c>
      <c r="B732" s="72" t="s">
        <v>39</v>
      </c>
      <c r="C732" s="153" t="s">
        <v>12789</v>
      </c>
      <c r="D732" s="153" t="s">
        <v>12790</v>
      </c>
      <c r="E732" s="153" t="s">
        <v>12791</v>
      </c>
      <c r="F732" s="75">
        <v>45324.536215277774</v>
      </c>
      <c r="G732" s="73">
        <v>9000</v>
      </c>
      <c r="H732" s="73" t="s">
        <v>73</v>
      </c>
      <c r="I732" s="73" t="s">
        <v>24</v>
      </c>
      <c r="J732" s="135" t="s">
        <v>41</v>
      </c>
      <c r="K732" s="135">
        <v>8217</v>
      </c>
      <c r="L732" s="135">
        <v>8217</v>
      </c>
      <c r="M732" s="168">
        <v>46051</v>
      </c>
      <c r="N732" s="135" t="str">
        <f>+I732</f>
        <v>SHAHROZ</v>
      </c>
      <c r="O732" s="135" t="s">
        <v>73</v>
      </c>
      <c r="P732" s="135" t="s">
        <v>54</v>
      </c>
      <c r="Q732" s="135" t="s">
        <v>141</v>
      </c>
      <c r="R732" s="135" t="s">
        <v>16</v>
      </c>
      <c r="S732" s="135" t="s">
        <v>16</v>
      </c>
    </row>
    <row r="733" spans="1:20" s="135" customFormat="1" hidden="1">
      <c r="A733" s="72">
        <v>739</v>
      </c>
      <c r="B733" s="72" t="s">
        <v>39</v>
      </c>
      <c r="C733" s="73" t="s">
        <v>12792</v>
      </c>
      <c r="D733" s="139" t="s">
        <v>12793</v>
      </c>
      <c r="E733" s="73" t="s">
        <v>12792</v>
      </c>
      <c r="F733" s="75">
        <v>45680.786458333336</v>
      </c>
      <c r="G733" s="80">
        <v>12220</v>
      </c>
      <c r="H733" s="73" t="s">
        <v>73</v>
      </c>
      <c r="I733" s="73" t="s">
        <v>24</v>
      </c>
      <c r="J733" s="135" t="s">
        <v>41</v>
      </c>
      <c r="K733" s="135">
        <v>12220</v>
      </c>
      <c r="L733" s="135">
        <v>12220</v>
      </c>
      <c r="M733" s="168">
        <v>46051</v>
      </c>
      <c r="N733" s="135" t="str">
        <f t="shared" ref="N733:N734" si="29">+I733</f>
        <v>SHAHROZ</v>
      </c>
      <c r="O733" s="135" t="s">
        <v>73</v>
      </c>
      <c r="P733" s="135" t="s">
        <v>54</v>
      </c>
      <c r="Q733" s="135" t="s">
        <v>141</v>
      </c>
      <c r="R733" s="135" t="s">
        <v>16</v>
      </c>
      <c r="S733" s="135" t="s">
        <v>16</v>
      </c>
    </row>
    <row r="734" spans="1:20" s="135" customFormat="1" hidden="1">
      <c r="A734" s="73">
        <v>740</v>
      </c>
      <c r="B734" s="72" t="s">
        <v>39</v>
      </c>
      <c r="C734" s="77" t="s">
        <v>12794</v>
      </c>
      <c r="D734" s="74" t="s">
        <v>12795</v>
      </c>
      <c r="E734" s="74" t="s">
        <v>12794</v>
      </c>
      <c r="F734" s="75">
        <v>45691.452499999999</v>
      </c>
      <c r="G734" s="80">
        <v>12220</v>
      </c>
      <c r="H734" s="73" t="s">
        <v>73</v>
      </c>
      <c r="I734" s="73" t="s">
        <v>24</v>
      </c>
      <c r="J734" s="135" t="s">
        <v>41</v>
      </c>
      <c r="K734" s="135">
        <v>12220</v>
      </c>
      <c r="L734" s="135">
        <v>12220</v>
      </c>
      <c r="M734" s="168">
        <v>46051</v>
      </c>
      <c r="N734" s="135" t="str">
        <f t="shared" si="29"/>
        <v>SHAHROZ</v>
      </c>
      <c r="O734" s="135" t="s">
        <v>73</v>
      </c>
      <c r="P734" s="135" t="s">
        <v>54</v>
      </c>
      <c r="Q734" s="135" t="s">
        <v>141</v>
      </c>
      <c r="R734" s="135" t="s">
        <v>16</v>
      </c>
      <c r="S734" s="135" t="s">
        <v>16</v>
      </c>
    </row>
    <row r="735" spans="1:20" s="135" customFormat="1" hidden="1">
      <c r="A735" s="72">
        <v>741</v>
      </c>
      <c r="B735" s="72" t="s">
        <v>39</v>
      </c>
      <c r="C735" s="73" t="s">
        <v>12796</v>
      </c>
      <c r="D735" s="149" t="s">
        <v>12797</v>
      </c>
      <c r="E735" s="77" t="s">
        <v>12798</v>
      </c>
      <c r="F735" s="75">
        <v>45664.654606481483</v>
      </c>
      <c r="G735" s="73">
        <v>7520</v>
      </c>
      <c r="H735" s="73" t="s">
        <v>73</v>
      </c>
      <c r="I735" s="73" t="s">
        <v>24</v>
      </c>
      <c r="J735" s="135" t="s">
        <v>41</v>
      </c>
      <c r="K735" s="135">
        <v>7520</v>
      </c>
      <c r="L735" s="135">
        <v>7520</v>
      </c>
      <c r="M735" s="169">
        <v>46052</v>
      </c>
      <c r="N735" s="135" t="str">
        <f t="shared" ref="N735:N737" si="30">+I735</f>
        <v>SHAHROZ</v>
      </c>
      <c r="O735" s="135" t="s">
        <v>73</v>
      </c>
      <c r="P735" s="135" t="s">
        <v>72</v>
      </c>
      <c r="Q735" s="135" t="s">
        <v>141</v>
      </c>
      <c r="R735" s="135" t="s">
        <v>16</v>
      </c>
      <c r="S735" s="135" t="s">
        <v>16</v>
      </c>
    </row>
    <row r="736" spans="1:20" s="135" customFormat="1" hidden="1">
      <c r="A736" s="73">
        <v>742</v>
      </c>
      <c r="B736" s="72" t="s">
        <v>39</v>
      </c>
      <c r="C736" s="153" t="s">
        <v>12799</v>
      </c>
      <c r="D736" s="153" t="s">
        <v>12800</v>
      </c>
      <c r="E736" s="153" t="s">
        <v>12801</v>
      </c>
      <c r="F736" s="75">
        <v>45680.701608796298</v>
      </c>
      <c r="G736" s="73">
        <v>7520</v>
      </c>
      <c r="H736" s="73" t="s">
        <v>73</v>
      </c>
      <c r="I736" s="73" t="s">
        <v>24</v>
      </c>
      <c r="J736" s="135" t="s">
        <v>41</v>
      </c>
      <c r="K736" s="135">
        <v>7520</v>
      </c>
      <c r="L736" s="135">
        <v>7520</v>
      </c>
      <c r="M736" s="169">
        <v>46052</v>
      </c>
      <c r="N736" s="135" t="str">
        <f t="shared" si="30"/>
        <v>SHAHROZ</v>
      </c>
      <c r="O736" s="135" t="s">
        <v>73</v>
      </c>
      <c r="P736" s="135" t="s">
        <v>72</v>
      </c>
      <c r="Q736" s="135" t="s">
        <v>141</v>
      </c>
      <c r="R736" s="135" t="s">
        <v>16</v>
      </c>
      <c r="S736" s="135" t="s">
        <v>16</v>
      </c>
    </row>
    <row r="737" spans="1:20" s="135" customFormat="1" hidden="1">
      <c r="A737" s="72">
        <v>743</v>
      </c>
      <c r="B737" s="72" t="s">
        <v>39</v>
      </c>
      <c r="C737" s="77" t="s">
        <v>12802</v>
      </c>
      <c r="D737" s="153" t="s">
        <v>12803</v>
      </c>
      <c r="E737" s="155" t="s">
        <v>12804</v>
      </c>
      <c r="F737" s="75">
        <v>45680.723611111112</v>
      </c>
      <c r="G737" s="73">
        <v>7520</v>
      </c>
      <c r="H737" s="73" t="s">
        <v>73</v>
      </c>
      <c r="I737" s="73" t="s">
        <v>24</v>
      </c>
      <c r="J737" s="135" t="s">
        <v>41</v>
      </c>
      <c r="K737" s="135">
        <v>7520</v>
      </c>
      <c r="L737" s="135">
        <v>7520</v>
      </c>
      <c r="M737" s="169">
        <v>46052</v>
      </c>
      <c r="N737" s="135" t="str">
        <f t="shared" si="30"/>
        <v>SHAHROZ</v>
      </c>
      <c r="O737" s="135" t="s">
        <v>73</v>
      </c>
      <c r="P737" s="135" t="s">
        <v>72</v>
      </c>
      <c r="Q737" s="135" t="s">
        <v>141</v>
      </c>
      <c r="R737" s="135" t="s">
        <v>16</v>
      </c>
      <c r="S737" s="135" t="s">
        <v>16</v>
      </c>
    </row>
    <row r="738" spans="1:20" s="135" customFormat="1" hidden="1">
      <c r="A738" s="73">
        <v>744</v>
      </c>
      <c r="B738" s="72" t="s">
        <v>39</v>
      </c>
      <c r="C738" s="156" t="s">
        <v>12805</v>
      </c>
      <c r="D738" s="73" t="s">
        <v>12806</v>
      </c>
      <c r="E738" s="74" t="s">
        <v>12807</v>
      </c>
      <c r="F738" s="75">
        <v>45311.712523148148</v>
      </c>
      <c r="G738" s="73">
        <v>7520</v>
      </c>
      <c r="H738" s="73" t="s">
        <v>73</v>
      </c>
      <c r="I738" s="73" t="s">
        <v>24</v>
      </c>
      <c r="J738" s="135" t="s">
        <v>41</v>
      </c>
      <c r="K738" s="135">
        <v>7520</v>
      </c>
      <c r="L738" s="135">
        <v>7520</v>
      </c>
      <c r="M738" s="169">
        <v>46052</v>
      </c>
      <c r="N738" s="135" t="str">
        <f>+I738</f>
        <v>SHAHROZ</v>
      </c>
      <c r="O738" s="135" t="s">
        <v>73</v>
      </c>
      <c r="P738" s="135" t="s">
        <v>72</v>
      </c>
      <c r="Q738" s="135" t="s">
        <v>141</v>
      </c>
      <c r="R738" s="135" t="s">
        <v>16</v>
      </c>
      <c r="S738" s="135" t="s">
        <v>16</v>
      </c>
    </row>
    <row r="739" spans="1:20" s="135" customFormat="1" hidden="1">
      <c r="A739" s="72">
        <v>745</v>
      </c>
      <c r="B739" s="72" t="s">
        <v>39</v>
      </c>
      <c r="C739" s="77" t="s">
        <v>12808</v>
      </c>
      <c r="D739" s="149" t="s">
        <v>12809</v>
      </c>
      <c r="E739" s="77">
        <v>131366</v>
      </c>
      <c r="F739" s="75">
        <v>44915.451655092591</v>
      </c>
      <c r="G739" s="73">
        <v>8000</v>
      </c>
      <c r="H739" s="73" t="s">
        <v>73</v>
      </c>
      <c r="I739" s="73" t="s">
        <v>24</v>
      </c>
      <c r="J739" s="135" t="s">
        <v>41</v>
      </c>
      <c r="K739" s="135">
        <v>8000</v>
      </c>
      <c r="L739" s="135">
        <v>8000</v>
      </c>
      <c r="M739" s="168">
        <v>46027</v>
      </c>
      <c r="N739" s="135" t="str">
        <f>+I739</f>
        <v>SHAHROZ</v>
      </c>
      <c r="O739" s="135" t="s">
        <v>73</v>
      </c>
      <c r="P739" s="135" t="s">
        <v>72</v>
      </c>
      <c r="Q739" s="135" t="s">
        <v>141</v>
      </c>
      <c r="R739" s="135" t="s">
        <v>16</v>
      </c>
      <c r="S739" s="135" t="s">
        <v>16</v>
      </c>
    </row>
    <row r="740" spans="1:20" s="135" customFormat="1" hidden="1">
      <c r="A740" s="73">
        <v>746</v>
      </c>
      <c r="B740" s="72" t="s">
        <v>39</v>
      </c>
      <c r="C740" s="77" t="s">
        <v>12810</v>
      </c>
      <c r="D740" s="77" t="s">
        <v>12811</v>
      </c>
      <c r="E740" s="77">
        <v>101386</v>
      </c>
      <c r="F740" s="75">
        <v>44915.864490740743</v>
      </c>
      <c r="G740" s="73">
        <v>8000</v>
      </c>
      <c r="H740" s="73" t="s">
        <v>73</v>
      </c>
      <c r="I740" s="73" t="s">
        <v>24</v>
      </c>
      <c r="J740" s="135" t="s">
        <v>41</v>
      </c>
      <c r="K740" s="135">
        <v>8000</v>
      </c>
      <c r="L740" s="135">
        <v>8000</v>
      </c>
      <c r="M740" s="168">
        <v>46027</v>
      </c>
      <c r="N740" s="135" t="str">
        <f t="shared" ref="N740:N742" si="31">+I740</f>
        <v>SHAHROZ</v>
      </c>
      <c r="O740" s="135" t="s">
        <v>73</v>
      </c>
      <c r="P740" s="135" t="s">
        <v>72</v>
      </c>
      <c r="Q740" s="135" t="s">
        <v>141</v>
      </c>
      <c r="R740" s="135" t="s">
        <v>16</v>
      </c>
      <c r="S740" s="135" t="s">
        <v>16</v>
      </c>
    </row>
    <row r="741" spans="1:20" s="135" customFormat="1" hidden="1">
      <c r="A741" s="72">
        <v>747</v>
      </c>
      <c r="B741" s="72" t="s">
        <v>39</v>
      </c>
      <c r="C741" s="77" t="s">
        <v>12812</v>
      </c>
      <c r="D741" s="77" t="s">
        <v>12813</v>
      </c>
      <c r="E741" s="77">
        <v>409614</v>
      </c>
      <c r="F741" s="75">
        <v>44915.416412037041</v>
      </c>
      <c r="G741" s="73">
        <v>8000</v>
      </c>
      <c r="H741" s="73" t="s">
        <v>73</v>
      </c>
      <c r="I741" s="73" t="s">
        <v>24</v>
      </c>
      <c r="J741" s="135" t="s">
        <v>41</v>
      </c>
      <c r="K741" s="135">
        <v>8000</v>
      </c>
      <c r="L741" s="135">
        <v>8000</v>
      </c>
      <c r="M741" s="168">
        <v>46027</v>
      </c>
      <c r="N741" s="135" t="str">
        <f t="shared" si="31"/>
        <v>SHAHROZ</v>
      </c>
      <c r="O741" s="135" t="s">
        <v>73</v>
      </c>
      <c r="P741" s="135" t="s">
        <v>72</v>
      </c>
      <c r="Q741" s="135" t="s">
        <v>141</v>
      </c>
      <c r="R741" s="135" t="s">
        <v>16</v>
      </c>
      <c r="S741" s="135" t="s">
        <v>16</v>
      </c>
    </row>
    <row r="742" spans="1:20" s="135" customFormat="1" hidden="1">
      <c r="A742" s="73">
        <v>748</v>
      </c>
      <c r="B742" s="72" t="s">
        <v>39</v>
      </c>
      <c r="C742" s="77" t="s">
        <v>12814</v>
      </c>
      <c r="D742" s="77" t="s">
        <v>12815</v>
      </c>
      <c r="E742" s="77">
        <v>442911</v>
      </c>
      <c r="F742" s="75">
        <v>44915.452499999999</v>
      </c>
      <c r="G742" s="73">
        <v>8000</v>
      </c>
      <c r="H742" s="73" t="s">
        <v>73</v>
      </c>
      <c r="I742" s="73" t="s">
        <v>24</v>
      </c>
      <c r="J742" s="135" t="s">
        <v>41</v>
      </c>
      <c r="K742" s="135">
        <v>8000</v>
      </c>
      <c r="L742" s="135">
        <v>8000</v>
      </c>
      <c r="M742" s="168">
        <v>46027</v>
      </c>
      <c r="N742" s="135" t="str">
        <f t="shared" si="31"/>
        <v>SHAHROZ</v>
      </c>
      <c r="O742" s="135" t="s">
        <v>73</v>
      </c>
      <c r="P742" s="135" t="s">
        <v>72</v>
      </c>
      <c r="Q742" s="135" t="s">
        <v>141</v>
      </c>
      <c r="R742" s="135" t="s">
        <v>16</v>
      </c>
      <c r="S742" s="135" t="s">
        <v>16</v>
      </c>
    </row>
    <row r="743" spans="1:20" s="135" customFormat="1" hidden="1">
      <c r="A743" s="72">
        <v>749</v>
      </c>
      <c r="B743" s="72" t="s">
        <v>39</v>
      </c>
      <c r="C743" s="73" t="s">
        <v>12816</v>
      </c>
      <c r="D743" s="73" t="s">
        <v>12817</v>
      </c>
      <c r="E743" s="73" t="s">
        <v>12818</v>
      </c>
      <c r="F743" s="75">
        <v>45504.557800925926</v>
      </c>
      <c r="G743" s="77">
        <v>9074</v>
      </c>
      <c r="H743" s="73" t="s">
        <v>73</v>
      </c>
      <c r="I743" s="73" t="s">
        <v>24</v>
      </c>
      <c r="J743" s="135" t="s">
        <v>41</v>
      </c>
      <c r="K743" s="135">
        <v>9074</v>
      </c>
      <c r="L743" s="135">
        <v>9074</v>
      </c>
      <c r="M743" s="168">
        <v>46050</v>
      </c>
      <c r="N743" s="135" t="str">
        <f>+I743</f>
        <v>SHAHROZ</v>
      </c>
      <c r="O743" s="135" t="s">
        <v>73</v>
      </c>
      <c r="P743" s="135" t="s">
        <v>54</v>
      </c>
      <c r="Q743" s="135" t="s">
        <v>141</v>
      </c>
      <c r="R743" s="135" t="s">
        <v>16</v>
      </c>
      <c r="S743" s="135" t="s">
        <v>16</v>
      </c>
    </row>
    <row r="744" spans="1:20" s="135" customFormat="1">
      <c r="A744" s="73">
        <v>750</v>
      </c>
      <c r="B744" s="72" t="s">
        <v>39</v>
      </c>
      <c r="C744" s="73" t="s">
        <v>12819</v>
      </c>
      <c r="D744" s="73" t="s">
        <v>12820</v>
      </c>
      <c r="E744" s="73" t="s">
        <v>12821</v>
      </c>
      <c r="F744" s="73" t="s">
        <v>10659</v>
      </c>
      <c r="G744" s="74">
        <v>15500</v>
      </c>
      <c r="H744" s="73" t="s">
        <v>66</v>
      </c>
      <c r="I744" s="73" t="s">
        <v>21</v>
      </c>
      <c r="J744" s="135" t="s">
        <v>41</v>
      </c>
      <c r="K744" s="135">
        <v>15500</v>
      </c>
      <c r="L744" s="135">
        <v>15500</v>
      </c>
      <c r="M744" s="168">
        <f>VLOOKUP(E744,[2]Sheet1!$E$2:$N$5262,4,0)</f>
        <v>46050</v>
      </c>
      <c r="N744" s="135" t="str">
        <f>VLOOKUP(E744,[2]Sheet1!$E$2:$N$5262,5,0)</f>
        <v>M.KHALID</v>
      </c>
      <c r="O744" s="135" t="str">
        <f>VLOOKUP(E744,[2]Sheet1!$E$2:$N$5262,6,0)</f>
        <v>Accepted</v>
      </c>
      <c r="P744" s="135" t="str">
        <f>VLOOKUP(E744,[2]Sheet1!$E$2:$N$5262,7,0)</f>
        <v>Online Transfer</v>
      </c>
      <c r="Q744" s="135" t="str">
        <f>VLOOKUP(E744,[2]Sheet1!$E$2:$N$5262,8,0)</f>
        <v>Conversion</v>
      </c>
      <c r="R744" s="135" t="s">
        <v>16</v>
      </c>
      <c r="S744" s="135" t="str">
        <f>VLOOKUP(E744,[2]Sheet1!$E$2:$N$5262,10,0)</f>
        <v>-</v>
      </c>
      <c r="T744" s="167">
        <f t="shared" ref="T744:T807" si="32">+G744-L744</f>
        <v>0</v>
      </c>
    </row>
    <row r="745" spans="1:20" s="135" customFormat="1" hidden="1">
      <c r="A745" s="72">
        <v>751</v>
      </c>
      <c r="B745" s="72" t="s">
        <v>39</v>
      </c>
      <c r="C745" s="73" t="s">
        <v>12822</v>
      </c>
      <c r="D745" s="73" t="s">
        <v>12823</v>
      </c>
      <c r="E745" s="73" t="s">
        <v>12822</v>
      </c>
      <c r="F745" s="73" t="s">
        <v>12824</v>
      </c>
      <c r="G745" s="74">
        <v>14500</v>
      </c>
      <c r="H745" s="73" t="s">
        <v>66</v>
      </c>
      <c r="I745" s="73" t="s">
        <v>21</v>
      </c>
      <c r="J745" s="135" t="s">
        <v>41</v>
      </c>
      <c r="K745" s="135">
        <v>14500</v>
      </c>
      <c r="L745" s="135">
        <f>VLOOKUP(E745,[2]Sheet1!$E$2:$N$5262,3,0)</f>
        <v>14500</v>
      </c>
      <c r="M745" s="168">
        <f>VLOOKUP(E745,[2]Sheet1!$E$2:$N$5262,4,0)</f>
        <v>46053</v>
      </c>
      <c r="N745" s="135" t="str">
        <f>VLOOKUP(E745,[2]Sheet1!$E$2:$N$5262,5,0)</f>
        <v>M.KHALID</v>
      </c>
      <c r="O745" s="135" t="str">
        <f>VLOOKUP(E745,[2]Sheet1!$E$2:$N$5262,6,0)</f>
        <v>Accepted</v>
      </c>
      <c r="P745" s="135" t="str">
        <f>VLOOKUP(E745,[2]Sheet1!$E$2:$N$5262,7,0)</f>
        <v>Online Transfer</v>
      </c>
      <c r="Q745" s="135" t="str">
        <f>VLOOKUP(E745,[2]Sheet1!$E$2:$N$5262,8,0)</f>
        <v>Renewal</v>
      </c>
      <c r="R745" s="135" t="s">
        <v>16</v>
      </c>
      <c r="S745" s="135" t="str">
        <f>VLOOKUP(E745,[2]Sheet1!$E$2:$N$5262,10,0)</f>
        <v>-</v>
      </c>
      <c r="T745" s="167">
        <f t="shared" si="32"/>
        <v>0</v>
      </c>
    </row>
    <row r="746" spans="1:20" s="135" customFormat="1" hidden="1">
      <c r="A746" s="73">
        <v>752</v>
      </c>
      <c r="B746" s="72" t="s">
        <v>39</v>
      </c>
      <c r="C746" s="73" t="s">
        <v>12825</v>
      </c>
      <c r="D746" s="73" t="s">
        <v>12826</v>
      </c>
      <c r="E746" s="74">
        <v>10103615</v>
      </c>
      <c r="F746" s="73" t="s">
        <v>12827</v>
      </c>
      <c r="G746" s="74">
        <v>11000</v>
      </c>
      <c r="H746" s="73" t="s">
        <v>66</v>
      </c>
      <c r="I746" s="73" t="s">
        <v>21</v>
      </c>
      <c r="J746" s="135" t="s">
        <v>41</v>
      </c>
      <c r="K746" s="135">
        <v>11000</v>
      </c>
      <c r="L746" s="135">
        <f>VLOOKUP(E746,[2]Sheet1!$E$2:$N$5262,3,0)</f>
        <v>11000</v>
      </c>
      <c r="M746" s="168">
        <f>VLOOKUP(E746,[2]Sheet1!$E$2:$N$5262,4,0)</f>
        <v>46051</v>
      </c>
      <c r="N746" s="135" t="str">
        <f>VLOOKUP(E746,[2]Sheet1!$E$2:$N$5262,5,0)</f>
        <v>M.KHALID</v>
      </c>
      <c r="O746" s="135" t="str">
        <f>VLOOKUP(E746,[2]Sheet1!$E$2:$N$5262,6,0)</f>
        <v>Accepted</v>
      </c>
      <c r="P746" s="135" t="str">
        <f>VLOOKUP(E746,[2]Sheet1!$E$2:$N$5262,7,0)</f>
        <v>Online Transfer</v>
      </c>
      <c r="Q746" s="135" t="str">
        <f>VLOOKUP(E746,[2]Sheet1!$E$2:$N$5262,8,0)</f>
        <v>Renewal</v>
      </c>
      <c r="R746" s="135" t="s">
        <v>16</v>
      </c>
      <c r="S746" s="135" t="str">
        <f>VLOOKUP(E746,[2]Sheet1!$E$2:$N$5262,10,0)</f>
        <v>-</v>
      </c>
      <c r="T746" s="167">
        <f t="shared" si="32"/>
        <v>0</v>
      </c>
    </row>
    <row r="747" spans="1:20" s="135" customFormat="1" hidden="1">
      <c r="A747" s="72">
        <v>753</v>
      </c>
      <c r="B747" s="72" t="s">
        <v>39</v>
      </c>
      <c r="C747" s="73" t="s">
        <v>12828</v>
      </c>
      <c r="D747" s="73" t="s">
        <v>12829</v>
      </c>
      <c r="E747" s="74">
        <v>10083378</v>
      </c>
      <c r="F747" s="73" t="s">
        <v>12830</v>
      </c>
      <c r="G747" s="74">
        <v>10000</v>
      </c>
      <c r="H747" s="73" t="s">
        <v>66</v>
      </c>
      <c r="I747" s="73" t="s">
        <v>21</v>
      </c>
      <c r="J747" s="135" t="s">
        <v>41</v>
      </c>
      <c r="K747" s="135">
        <v>10000</v>
      </c>
      <c r="L747" s="135">
        <f>VLOOKUP(E747,[2]Sheet1!$E$2:$N$5262,3,0)</f>
        <v>10000</v>
      </c>
      <c r="M747" s="168">
        <f>VLOOKUP(E747,[2]Sheet1!$E$2:$N$5262,4,0)</f>
        <v>46051</v>
      </c>
      <c r="N747" s="135" t="str">
        <f>VLOOKUP(E747,[2]Sheet1!$E$2:$N$5262,5,0)</f>
        <v>M.KHALID</v>
      </c>
      <c r="O747" s="135" t="str">
        <f>VLOOKUP(E747,[2]Sheet1!$E$2:$N$5262,6,0)</f>
        <v>Accepted</v>
      </c>
      <c r="P747" s="135" t="str">
        <f>VLOOKUP(E747,[2]Sheet1!$E$2:$N$5262,7,0)</f>
        <v>Online Transfer</v>
      </c>
      <c r="Q747" s="135" t="str">
        <f>VLOOKUP(E747,[2]Sheet1!$E$2:$N$5262,8,0)</f>
        <v>Renewal</v>
      </c>
      <c r="R747" s="135" t="s">
        <v>16</v>
      </c>
      <c r="S747" s="135" t="str">
        <f>VLOOKUP(E747,[2]Sheet1!$E$2:$N$5262,10,0)</f>
        <v>-</v>
      </c>
      <c r="T747" s="167">
        <f t="shared" si="32"/>
        <v>0</v>
      </c>
    </row>
    <row r="748" spans="1:20" s="135" customFormat="1" hidden="1">
      <c r="A748" s="73">
        <v>754</v>
      </c>
      <c r="B748" s="72" t="s">
        <v>39</v>
      </c>
      <c r="C748" s="73" t="s">
        <v>12831</v>
      </c>
      <c r="D748" s="73" t="s">
        <v>12832</v>
      </c>
      <c r="E748" s="73" t="s">
        <v>12833</v>
      </c>
      <c r="F748" s="73" t="s">
        <v>12834</v>
      </c>
      <c r="G748" s="74">
        <v>10000</v>
      </c>
      <c r="H748" s="73" t="s">
        <v>66</v>
      </c>
      <c r="I748" s="73" t="s">
        <v>21</v>
      </c>
      <c r="J748" s="135" t="s">
        <v>41</v>
      </c>
      <c r="K748" s="135">
        <v>10000</v>
      </c>
      <c r="L748" s="135">
        <f>VLOOKUP(E748,[2]Sheet1!$E$2:$N$5262,3,0)</f>
        <v>10000</v>
      </c>
      <c r="M748" s="168">
        <f>VLOOKUP(E748,[2]Sheet1!$E$2:$N$5262,4,0)</f>
        <v>46053</v>
      </c>
      <c r="N748" s="135" t="str">
        <f>VLOOKUP(E748,[2]Sheet1!$E$2:$N$5262,5,0)</f>
        <v>M.KHALID</v>
      </c>
      <c r="O748" s="135" t="str">
        <f>VLOOKUP(E748,[2]Sheet1!$E$2:$N$5262,6,0)</f>
        <v>Accepted</v>
      </c>
      <c r="P748" s="135" t="str">
        <f>VLOOKUP(E748,[2]Sheet1!$E$2:$N$5262,7,0)</f>
        <v>Online Transfer</v>
      </c>
      <c r="Q748" s="135" t="str">
        <f>VLOOKUP(E748,[2]Sheet1!$E$2:$N$5262,8,0)</f>
        <v>Renewal</v>
      </c>
      <c r="R748" s="135" t="s">
        <v>16</v>
      </c>
      <c r="S748" s="135" t="str">
        <f>VLOOKUP(E748,[2]Sheet1!$E$2:$N$5262,10,0)</f>
        <v>-</v>
      </c>
      <c r="T748" s="167">
        <f t="shared" si="32"/>
        <v>0</v>
      </c>
    </row>
    <row r="749" spans="1:20" s="135" customFormat="1" hidden="1">
      <c r="A749" s="72">
        <v>755</v>
      </c>
      <c r="B749" s="72" t="s">
        <v>39</v>
      </c>
      <c r="C749" s="73" t="s">
        <v>12835</v>
      </c>
      <c r="D749" s="73" t="s">
        <v>12836</v>
      </c>
      <c r="E749" s="73" t="s">
        <v>12837</v>
      </c>
      <c r="F749" s="73" t="s">
        <v>12838</v>
      </c>
      <c r="G749" s="74">
        <v>10000</v>
      </c>
      <c r="H749" s="73" t="s">
        <v>66</v>
      </c>
      <c r="I749" s="73" t="s">
        <v>21</v>
      </c>
      <c r="J749" s="135" t="s">
        <v>41</v>
      </c>
      <c r="K749" s="135">
        <v>10000</v>
      </c>
      <c r="L749" s="135">
        <f>VLOOKUP(E749,[2]Sheet1!$E$2:$N$5262,3,0)</f>
        <v>10000</v>
      </c>
      <c r="M749" s="168">
        <f>VLOOKUP(E749,[2]Sheet1!$E$2:$N$5262,4,0)</f>
        <v>46053</v>
      </c>
      <c r="N749" s="135" t="str">
        <f>VLOOKUP(E749,[2]Sheet1!$E$2:$N$5262,5,0)</f>
        <v>M.KHALID</v>
      </c>
      <c r="O749" s="135" t="str">
        <f>VLOOKUP(E749,[2]Sheet1!$E$2:$N$5262,6,0)</f>
        <v>Accepted</v>
      </c>
      <c r="P749" s="135" t="str">
        <f>VLOOKUP(E749,[2]Sheet1!$E$2:$N$5262,7,0)</f>
        <v>Online Transfer</v>
      </c>
      <c r="Q749" s="135" t="str">
        <f>VLOOKUP(E749,[2]Sheet1!$E$2:$N$5262,8,0)</f>
        <v>Renewal</v>
      </c>
      <c r="R749" s="135" t="s">
        <v>16</v>
      </c>
      <c r="S749" s="135" t="str">
        <f>VLOOKUP(E749,[2]Sheet1!$E$2:$N$5262,10,0)</f>
        <v>-</v>
      </c>
      <c r="T749" s="167">
        <f t="shared" si="32"/>
        <v>0</v>
      </c>
    </row>
    <row r="750" spans="1:20" s="135" customFormat="1" hidden="1">
      <c r="A750" s="73">
        <v>756</v>
      </c>
      <c r="B750" s="72" t="s">
        <v>39</v>
      </c>
      <c r="C750" s="73" t="s">
        <v>12839</v>
      </c>
      <c r="D750" s="73" t="s">
        <v>12840</v>
      </c>
      <c r="E750" s="73" t="s">
        <v>12841</v>
      </c>
      <c r="F750" s="73" t="s">
        <v>12842</v>
      </c>
      <c r="G750" s="74">
        <v>10000</v>
      </c>
      <c r="H750" s="73" t="s">
        <v>66</v>
      </c>
      <c r="I750" s="73" t="s">
        <v>21</v>
      </c>
      <c r="J750" s="135" t="s">
        <v>41</v>
      </c>
      <c r="K750" s="135">
        <v>10000</v>
      </c>
      <c r="L750" s="135">
        <f>VLOOKUP(E750,[2]Sheet1!$E$2:$N$5262,3,0)</f>
        <v>10000</v>
      </c>
      <c r="M750" s="168">
        <f>VLOOKUP(E750,[2]Sheet1!$E$2:$N$5262,4,0)</f>
        <v>46052</v>
      </c>
      <c r="N750" s="135" t="str">
        <f>VLOOKUP(E750,[2]Sheet1!$E$2:$N$5262,5,0)</f>
        <v>M.KHALID</v>
      </c>
      <c r="O750" s="135" t="str">
        <f>VLOOKUP(E750,[2]Sheet1!$E$2:$N$5262,6,0)</f>
        <v>Accepted</v>
      </c>
      <c r="P750" s="135" t="str">
        <f>VLOOKUP(E750,[2]Sheet1!$E$2:$N$5262,7,0)</f>
        <v>Online Transfer</v>
      </c>
      <c r="Q750" s="135" t="str">
        <f>VLOOKUP(E750,[2]Sheet1!$E$2:$N$5262,8,0)</f>
        <v>Renewal</v>
      </c>
      <c r="R750" s="135" t="s">
        <v>16</v>
      </c>
      <c r="S750" s="135" t="str">
        <f>VLOOKUP(E750,[2]Sheet1!$E$2:$N$5262,10,0)</f>
        <v>-</v>
      </c>
      <c r="T750" s="167">
        <f t="shared" si="32"/>
        <v>0</v>
      </c>
    </row>
    <row r="751" spans="1:20" s="135" customFormat="1" hidden="1">
      <c r="A751" s="72">
        <v>757</v>
      </c>
      <c r="B751" s="72" t="s">
        <v>39</v>
      </c>
      <c r="C751" s="73" t="s">
        <v>12843</v>
      </c>
      <c r="D751" s="74">
        <v>1018266</v>
      </c>
      <c r="E751" s="74">
        <v>200938</v>
      </c>
      <c r="F751" s="73" t="s">
        <v>12844</v>
      </c>
      <c r="G751" s="74">
        <v>10000</v>
      </c>
      <c r="H751" s="73" t="s">
        <v>66</v>
      </c>
      <c r="I751" s="73" t="s">
        <v>21</v>
      </c>
      <c r="J751" s="135" t="s">
        <v>41</v>
      </c>
      <c r="K751" s="135">
        <v>10000</v>
      </c>
      <c r="L751" s="135">
        <f>VLOOKUP(E751,[2]Sheet1!$E$2:$N$5262,3,0)</f>
        <v>10000</v>
      </c>
      <c r="M751" s="168">
        <f>VLOOKUP(E751,[2]Sheet1!$E$2:$N$5262,4,0)</f>
        <v>46052</v>
      </c>
      <c r="N751" s="135" t="str">
        <f>VLOOKUP(E751,[2]Sheet1!$E$2:$N$5262,5,0)</f>
        <v>M.KHALID</v>
      </c>
      <c r="O751" s="135" t="str">
        <f>VLOOKUP(E751,[2]Sheet1!$E$2:$N$5262,6,0)</f>
        <v>Accepted</v>
      </c>
      <c r="P751" s="135" t="str">
        <f>VLOOKUP(E751,[2]Sheet1!$E$2:$N$5262,7,0)</f>
        <v>Online Transfer</v>
      </c>
      <c r="Q751" s="135" t="str">
        <f>VLOOKUP(E751,[2]Sheet1!$E$2:$N$5262,8,0)</f>
        <v>Renewal</v>
      </c>
      <c r="R751" s="135" t="s">
        <v>16</v>
      </c>
      <c r="S751" s="135" t="str">
        <f>VLOOKUP(E751,[2]Sheet1!$E$2:$N$5262,10,0)</f>
        <v>-</v>
      </c>
      <c r="T751" s="167">
        <f t="shared" si="32"/>
        <v>0</v>
      </c>
    </row>
    <row r="752" spans="1:20" s="135" customFormat="1" hidden="1">
      <c r="A752" s="73">
        <v>758</v>
      </c>
      <c r="B752" s="72" t="s">
        <v>39</v>
      </c>
      <c r="C752" s="73" t="s">
        <v>12845</v>
      </c>
      <c r="D752" s="74">
        <v>225632</v>
      </c>
      <c r="E752" s="74">
        <v>1125581</v>
      </c>
      <c r="F752" s="73" t="s">
        <v>12846</v>
      </c>
      <c r="G752" s="74">
        <v>12000</v>
      </c>
      <c r="H752" s="73" t="s">
        <v>66</v>
      </c>
      <c r="I752" s="73" t="s">
        <v>21</v>
      </c>
      <c r="J752" s="135" t="s">
        <v>41</v>
      </c>
      <c r="K752" s="135">
        <v>12000</v>
      </c>
      <c r="L752" s="135">
        <f>VLOOKUP(E752,[2]Sheet1!$E$2:$N$5262,3,0)</f>
        <v>12000</v>
      </c>
      <c r="M752" s="168">
        <f>VLOOKUP(E752,[2]Sheet1!$E$2:$N$5262,4,0)</f>
        <v>46052</v>
      </c>
      <c r="N752" s="135" t="str">
        <f>VLOOKUP(E752,[2]Sheet1!$E$2:$N$5262,5,0)</f>
        <v>M.KHALID</v>
      </c>
      <c r="O752" s="135" t="str">
        <f>VLOOKUP(E752,[2]Sheet1!$E$2:$N$5262,6,0)</f>
        <v>Accepted</v>
      </c>
      <c r="P752" s="135" t="str">
        <f>VLOOKUP(E752,[2]Sheet1!$E$2:$N$5262,7,0)</f>
        <v>Online Transfer</v>
      </c>
      <c r="Q752" s="135" t="str">
        <f>VLOOKUP(E752,[2]Sheet1!$E$2:$N$5262,8,0)</f>
        <v>Renewal</v>
      </c>
      <c r="R752" s="135" t="s">
        <v>16</v>
      </c>
      <c r="S752" s="135" t="str">
        <f>VLOOKUP(E752,[2]Sheet1!$E$2:$N$5262,10,0)</f>
        <v>-</v>
      </c>
      <c r="T752" s="167">
        <f t="shared" si="32"/>
        <v>0</v>
      </c>
    </row>
    <row r="753" spans="1:20" s="135" customFormat="1" hidden="1">
      <c r="A753" s="72">
        <v>759</v>
      </c>
      <c r="B753" s="72" t="s">
        <v>39</v>
      </c>
      <c r="C753" s="73" t="s">
        <v>12847</v>
      </c>
      <c r="D753" s="73" t="s">
        <v>12848</v>
      </c>
      <c r="E753" s="73" t="s">
        <v>12849</v>
      </c>
      <c r="F753" s="73" t="s">
        <v>12850</v>
      </c>
      <c r="G753" s="74">
        <v>16000</v>
      </c>
      <c r="H753" s="73" t="s">
        <v>66</v>
      </c>
      <c r="I753" s="73" t="s">
        <v>21</v>
      </c>
      <c r="J753" s="135" t="s">
        <v>41</v>
      </c>
      <c r="K753" s="135">
        <v>16000</v>
      </c>
      <c r="L753" s="135">
        <f>VLOOKUP(E753,[2]Sheet1!$E$2:$N$5262,3,0)</f>
        <v>16000</v>
      </c>
      <c r="M753" s="168">
        <f>VLOOKUP(E753,[2]Sheet1!$E$2:$N$5262,4,0)</f>
        <v>46053</v>
      </c>
      <c r="N753" s="135" t="str">
        <f>VLOOKUP(E753,[2]Sheet1!$E$2:$N$5262,5,0)</f>
        <v>M.KHALID</v>
      </c>
      <c r="O753" s="135" t="str">
        <f>VLOOKUP(E753,[2]Sheet1!$E$2:$N$5262,6,0)</f>
        <v>Accepted</v>
      </c>
      <c r="P753" s="135" t="str">
        <f>VLOOKUP(E753,[2]Sheet1!$E$2:$N$5262,7,0)</f>
        <v>Online Transfer</v>
      </c>
      <c r="Q753" s="135" t="str">
        <f>VLOOKUP(E753,[2]Sheet1!$E$2:$N$5262,8,0)</f>
        <v>Renewal</v>
      </c>
      <c r="R753" s="135" t="s">
        <v>16</v>
      </c>
      <c r="S753" s="135" t="str">
        <f>VLOOKUP(E753,[2]Sheet1!$E$2:$N$5262,10,0)</f>
        <v>-</v>
      </c>
      <c r="T753" s="167">
        <f t="shared" si="32"/>
        <v>0</v>
      </c>
    </row>
    <row r="754" spans="1:20" s="135" customFormat="1" hidden="1">
      <c r="A754" s="73">
        <v>760</v>
      </c>
      <c r="B754" s="72" t="s">
        <v>39</v>
      </c>
      <c r="C754" s="73" t="s">
        <v>12851</v>
      </c>
      <c r="D754" s="73" t="s">
        <v>12852</v>
      </c>
      <c r="E754" s="73" t="s">
        <v>12853</v>
      </c>
      <c r="F754" s="73" t="s">
        <v>12854</v>
      </c>
      <c r="G754" s="74">
        <v>15000</v>
      </c>
      <c r="H754" s="73" t="s">
        <v>66</v>
      </c>
      <c r="I754" s="73" t="s">
        <v>21</v>
      </c>
      <c r="J754" s="135" t="s">
        <v>41</v>
      </c>
      <c r="K754" s="135">
        <v>15000</v>
      </c>
      <c r="L754" s="135">
        <f>VLOOKUP(E754,[2]Sheet1!$E$2:$N$5262,3,0)</f>
        <v>15000</v>
      </c>
      <c r="M754" s="168">
        <f>VLOOKUP(E754,[2]Sheet1!$E$2:$N$5262,4,0)</f>
        <v>46052</v>
      </c>
      <c r="N754" s="135" t="str">
        <f>VLOOKUP(E754,[2]Sheet1!$E$2:$N$5262,5,0)</f>
        <v>M.KHALID</v>
      </c>
      <c r="O754" s="135" t="str">
        <f>VLOOKUP(E754,[2]Sheet1!$E$2:$N$5262,6,0)</f>
        <v>Accepted</v>
      </c>
      <c r="P754" s="135" t="str">
        <f>VLOOKUP(E754,[2]Sheet1!$E$2:$N$5262,7,0)</f>
        <v>Online Transfer</v>
      </c>
      <c r="Q754" s="135" t="str">
        <f>VLOOKUP(E754,[2]Sheet1!$E$2:$N$5262,8,0)</f>
        <v>Renewal</v>
      </c>
      <c r="R754" s="135" t="s">
        <v>16</v>
      </c>
      <c r="S754" s="135" t="str">
        <f>VLOOKUP(E754,[2]Sheet1!$E$2:$N$5262,10,0)</f>
        <v>-</v>
      </c>
      <c r="T754" s="167">
        <f t="shared" si="32"/>
        <v>0</v>
      </c>
    </row>
    <row r="755" spans="1:20" s="135" customFormat="1" hidden="1">
      <c r="A755" s="72">
        <v>761</v>
      </c>
      <c r="B755" s="72" t="s">
        <v>39</v>
      </c>
      <c r="C755" s="73" t="s">
        <v>12855</v>
      </c>
      <c r="D755" s="73" t="s">
        <v>12856</v>
      </c>
      <c r="E755" s="73" t="s">
        <v>12855</v>
      </c>
      <c r="F755" s="73" t="s">
        <v>12857</v>
      </c>
      <c r="G755" s="74">
        <v>14000</v>
      </c>
      <c r="H755" s="73" t="s">
        <v>66</v>
      </c>
      <c r="I755" s="73" t="s">
        <v>21</v>
      </c>
      <c r="J755" s="135" t="s">
        <v>41</v>
      </c>
      <c r="K755" s="135">
        <v>14000</v>
      </c>
      <c r="L755" s="135">
        <f>VLOOKUP(E755,[2]Sheet1!$E$2:$N$5262,3,0)</f>
        <v>14000</v>
      </c>
      <c r="M755" s="168">
        <f>VLOOKUP(E755,[2]Sheet1!$E$2:$N$5262,4,0)</f>
        <v>46052</v>
      </c>
      <c r="N755" s="135" t="str">
        <f>VLOOKUP(E755,[2]Sheet1!$E$2:$N$5262,5,0)</f>
        <v>M.KHALID</v>
      </c>
      <c r="O755" s="135" t="str">
        <f>VLOOKUP(E755,[2]Sheet1!$E$2:$N$5262,6,0)</f>
        <v>Accepted</v>
      </c>
      <c r="P755" s="135" t="str">
        <f>VLOOKUP(E755,[2]Sheet1!$E$2:$N$5262,7,0)</f>
        <v>Online Transfer</v>
      </c>
      <c r="Q755" s="135" t="str">
        <f>VLOOKUP(E755,[2]Sheet1!$E$2:$N$5262,8,0)</f>
        <v>Renewal</v>
      </c>
      <c r="R755" s="135" t="s">
        <v>16</v>
      </c>
      <c r="S755" s="135" t="str">
        <f>VLOOKUP(E755,[2]Sheet1!$E$2:$N$5262,10,0)</f>
        <v>-</v>
      </c>
      <c r="T755" s="167">
        <f t="shared" si="32"/>
        <v>0</v>
      </c>
    </row>
    <row r="756" spans="1:20" s="135" customFormat="1" hidden="1">
      <c r="A756" s="73">
        <v>762</v>
      </c>
      <c r="B756" s="72" t="s">
        <v>39</v>
      </c>
      <c r="C756" s="73" t="s">
        <v>12858</v>
      </c>
      <c r="D756" s="73" t="s">
        <v>12859</v>
      </c>
      <c r="E756" s="73" t="s">
        <v>12860</v>
      </c>
      <c r="F756" s="73" t="s">
        <v>12861</v>
      </c>
      <c r="G756" s="74">
        <v>13000</v>
      </c>
      <c r="H756" s="73" t="s">
        <v>66</v>
      </c>
      <c r="I756" s="73" t="s">
        <v>21</v>
      </c>
      <c r="J756" s="135" t="s">
        <v>41</v>
      </c>
      <c r="K756" s="135">
        <v>13000</v>
      </c>
      <c r="L756" s="135">
        <f>VLOOKUP(E756,[2]Sheet1!$E$2:$N$5262,3,0)</f>
        <v>13000</v>
      </c>
      <c r="M756" s="168">
        <f>VLOOKUP(E756,[2]Sheet1!$E$2:$N$5262,4,0)</f>
        <v>46052</v>
      </c>
      <c r="N756" s="135" t="str">
        <f>VLOOKUP(E756,[2]Sheet1!$E$2:$N$5262,5,0)</f>
        <v>M.KHALID</v>
      </c>
      <c r="O756" s="135" t="str">
        <f>VLOOKUP(E756,[2]Sheet1!$E$2:$N$5262,6,0)</f>
        <v>Accepted</v>
      </c>
      <c r="P756" s="135" t="str">
        <f>VLOOKUP(E756,[2]Sheet1!$E$2:$N$5262,7,0)</f>
        <v>Online Transfer</v>
      </c>
      <c r="Q756" s="135" t="str">
        <f>VLOOKUP(E756,[2]Sheet1!$E$2:$N$5262,8,0)</f>
        <v>Renewal</v>
      </c>
      <c r="R756" s="135" t="s">
        <v>16</v>
      </c>
      <c r="S756" s="135" t="str">
        <f>VLOOKUP(E756,[2]Sheet1!$E$2:$N$5262,10,0)</f>
        <v>-</v>
      </c>
      <c r="T756" s="167">
        <f t="shared" si="32"/>
        <v>0</v>
      </c>
    </row>
    <row r="757" spans="1:20" s="135" customFormat="1">
      <c r="A757" s="72">
        <v>763</v>
      </c>
      <c r="B757" s="72" t="s">
        <v>39</v>
      </c>
      <c r="C757" s="73" t="s">
        <v>12862</v>
      </c>
      <c r="D757" s="73" t="s">
        <v>12863</v>
      </c>
      <c r="E757" s="73" t="s">
        <v>12864</v>
      </c>
      <c r="F757" s="73" t="s">
        <v>10651</v>
      </c>
      <c r="G757" s="74">
        <v>14000</v>
      </c>
      <c r="H757" s="73" t="s">
        <v>66</v>
      </c>
      <c r="I757" s="73" t="s">
        <v>21</v>
      </c>
      <c r="J757" s="135" t="s">
        <v>41</v>
      </c>
      <c r="K757" s="135">
        <v>14000</v>
      </c>
      <c r="L757" s="135">
        <f>VLOOKUP(E757,[2]Sheet1!$E$2:$N$5262,3,0)</f>
        <v>14000</v>
      </c>
      <c r="M757" s="168">
        <f>VLOOKUP(E757,[2]Sheet1!$E$2:$N$5262,4,0)</f>
        <v>46052</v>
      </c>
      <c r="N757" s="135" t="str">
        <f>VLOOKUP(E757,[2]Sheet1!$E$2:$N$5262,5,0)</f>
        <v>M.KHALID</v>
      </c>
      <c r="O757" s="135" t="str">
        <f>VLOOKUP(E757,[2]Sheet1!$E$2:$N$5262,6,0)</f>
        <v>Accepted</v>
      </c>
      <c r="P757" s="135" t="str">
        <f>VLOOKUP(E757,[2]Sheet1!$E$2:$N$5262,7,0)</f>
        <v>Online Transfer</v>
      </c>
      <c r="Q757" s="135" t="str">
        <f>VLOOKUP(E757,[2]Sheet1!$E$2:$N$5262,8,0)</f>
        <v>Conversion</v>
      </c>
      <c r="R757" s="135" t="s">
        <v>16</v>
      </c>
      <c r="S757" s="135" t="str">
        <f>VLOOKUP(E757,[2]Sheet1!$E$2:$N$5262,10,0)</f>
        <v>-</v>
      </c>
      <c r="T757" s="167">
        <f t="shared" si="32"/>
        <v>0</v>
      </c>
    </row>
    <row r="758" spans="1:20" s="135" customFormat="1" hidden="1">
      <c r="A758" s="73">
        <v>764</v>
      </c>
      <c r="B758" s="72" t="s">
        <v>39</v>
      </c>
      <c r="C758" s="73" t="s">
        <v>12865</v>
      </c>
      <c r="D758" s="73" t="s">
        <v>12866</v>
      </c>
      <c r="E758" s="73" t="s">
        <v>12867</v>
      </c>
      <c r="F758" s="73" t="s">
        <v>12868</v>
      </c>
      <c r="G758" s="74">
        <v>14000</v>
      </c>
      <c r="H758" s="73" t="s">
        <v>66</v>
      </c>
      <c r="I758" s="73" t="s">
        <v>21</v>
      </c>
      <c r="J758" s="135" t="s">
        <v>41</v>
      </c>
      <c r="K758" s="135">
        <v>14000</v>
      </c>
      <c r="L758" s="135">
        <f>VLOOKUP(E758,[2]Sheet1!$E$2:$N$5262,3,0)</f>
        <v>14000</v>
      </c>
      <c r="M758" s="168">
        <f>VLOOKUP(E758,[2]Sheet1!$E$2:$N$5262,4,0)</f>
        <v>46052</v>
      </c>
      <c r="N758" s="135" t="str">
        <f>VLOOKUP(E758,[2]Sheet1!$E$2:$N$5262,5,0)</f>
        <v>M.KHALID</v>
      </c>
      <c r="O758" s="135" t="str">
        <f>VLOOKUP(E758,[2]Sheet1!$E$2:$N$5262,6,0)</f>
        <v>Accepted</v>
      </c>
      <c r="P758" s="135" t="str">
        <f>VLOOKUP(E758,[2]Sheet1!$E$2:$N$5262,7,0)</f>
        <v>Online Transfer</v>
      </c>
      <c r="Q758" s="135" t="str">
        <f>VLOOKUP(E758,[2]Sheet1!$E$2:$N$5262,8,0)</f>
        <v>Renewal</v>
      </c>
      <c r="R758" s="135" t="s">
        <v>16</v>
      </c>
      <c r="S758" s="135" t="str">
        <f>VLOOKUP(E758,[2]Sheet1!$E$2:$N$5262,10,0)</f>
        <v>-</v>
      </c>
      <c r="T758" s="167">
        <f t="shared" si="32"/>
        <v>0</v>
      </c>
    </row>
    <row r="759" spans="1:20" s="135" customFormat="1" hidden="1">
      <c r="A759" s="72">
        <v>765</v>
      </c>
      <c r="B759" s="72" t="s">
        <v>39</v>
      </c>
      <c r="C759" s="73" t="s">
        <v>12869</v>
      </c>
      <c r="D759" s="73" t="s">
        <v>12870</v>
      </c>
      <c r="E759" s="73" t="s">
        <v>12869</v>
      </c>
      <c r="F759" s="73" t="s">
        <v>12871</v>
      </c>
      <c r="G759" s="74">
        <v>13500</v>
      </c>
      <c r="H759" s="73" t="s">
        <v>66</v>
      </c>
      <c r="I759" s="73" t="s">
        <v>21</v>
      </c>
      <c r="J759" s="135" t="s">
        <v>41</v>
      </c>
      <c r="K759" s="135">
        <v>13500</v>
      </c>
      <c r="L759" s="135">
        <f>VLOOKUP(E759,[2]Sheet1!$E$2:$N$5262,3,0)</f>
        <v>13500</v>
      </c>
      <c r="M759" s="168">
        <f>VLOOKUP(E759,[2]Sheet1!$E$2:$N$5262,4,0)</f>
        <v>46051</v>
      </c>
      <c r="N759" s="135" t="str">
        <f>VLOOKUP(E759,[2]Sheet1!$E$2:$N$5262,5,0)</f>
        <v>M.KHALID</v>
      </c>
      <c r="O759" s="135" t="str">
        <f>VLOOKUP(E759,[2]Sheet1!$E$2:$N$5262,6,0)</f>
        <v>Accepted</v>
      </c>
      <c r="P759" s="135" t="str">
        <f>VLOOKUP(E759,[2]Sheet1!$E$2:$N$5262,7,0)</f>
        <v>Online Transfer</v>
      </c>
      <c r="Q759" s="135" t="str">
        <f>VLOOKUP(E759,[2]Sheet1!$E$2:$N$5262,8,0)</f>
        <v>Renewal</v>
      </c>
      <c r="R759" s="135" t="s">
        <v>16</v>
      </c>
      <c r="S759" s="135" t="str">
        <f>VLOOKUP(E759,[2]Sheet1!$E$2:$N$5262,10,0)</f>
        <v>-</v>
      </c>
      <c r="T759" s="167">
        <f t="shared" si="32"/>
        <v>0</v>
      </c>
    </row>
    <row r="760" spans="1:20" s="135" customFormat="1">
      <c r="A760" s="73">
        <v>766</v>
      </c>
      <c r="B760" s="72" t="s">
        <v>39</v>
      </c>
      <c r="C760" s="73" t="s">
        <v>12872</v>
      </c>
      <c r="D760" s="74">
        <v>136970</v>
      </c>
      <c r="E760" s="74">
        <v>10036957</v>
      </c>
      <c r="F760" s="73" t="s">
        <v>10659</v>
      </c>
      <c r="G760" s="74">
        <v>13000</v>
      </c>
      <c r="H760" s="73" t="s">
        <v>66</v>
      </c>
      <c r="I760" s="73" t="s">
        <v>21</v>
      </c>
      <c r="J760" s="135" t="s">
        <v>41</v>
      </c>
      <c r="K760" s="135">
        <v>13000</v>
      </c>
      <c r="L760" s="135">
        <f>VLOOKUP(E760,[2]Sheet1!$E$2:$N$5262,3,0)</f>
        <v>13000</v>
      </c>
      <c r="M760" s="168">
        <f>VLOOKUP(E760,[2]Sheet1!$E$2:$N$5262,4,0)</f>
        <v>46051</v>
      </c>
      <c r="N760" s="135" t="str">
        <f>VLOOKUP(E760,[2]Sheet1!$E$2:$N$5262,5,0)</f>
        <v>M.KHALID</v>
      </c>
      <c r="O760" s="135" t="str">
        <f>VLOOKUP(E760,[2]Sheet1!$E$2:$N$5262,6,0)</f>
        <v>Accepted</v>
      </c>
      <c r="P760" s="135" t="str">
        <f>VLOOKUP(E760,[2]Sheet1!$E$2:$N$5262,7,0)</f>
        <v>Online Transfer</v>
      </c>
      <c r="Q760" s="135" t="str">
        <f>VLOOKUP(E760,[2]Sheet1!$E$2:$N$5262,8,0)</f>
        <v>Conversion</v>
      </c>
      <c r="R760" s="135" t="s">
        <v>16</v>
      </c>
      <c r="S760" s="135" t="str">
        <f>VLOOKUP(E760,[2]Sheet1!$E$2:$N$5262,10,0)</f>
        <v>-</v>
      </c>
      <c r="T760" s="167">
        <f t="shared" si="32"/>
        <v>0</v>
      </c>
    </row>
    <row r="761" spans="1:20" s="135" customFormat="1" hidden="1">
      <c r="A761" s="72">
        <v>767</v>
      </c>
      <c r="B761" s="72" t="s">
        <v>39</v>
      </c>
      <c r="C761" s="73" t="s">
        <v>12873</v>
      </c>
      <c r="D761" s="73" t="s">
        <v>12874</v>
      </c>
      <c r="E761" s="74">
        <v>1238352</v>
      </c>
      <c r="F761" s="73" t="s">
        <v>12875</v>
      </c>
      <c r="G761" s="74">
        <v>14500</v>
      </c>
      <c r="H761" s="73" t="s">
        <v>66</v>
      </c>
      <c r="I761" s="73" t="s">
        <v>21</v>
      </c>
      <c r="J761" s="135" t="s">
        <v>41</v>
      </c>
      <c r="K761" s="135">
        <v>14500</v>
      </c>
      <c r="L761" s="135">
        <f>VLOOKUP(E761,[2]Sheet1!$E$2:$N$5262,3,0)</f>
        <v>14500</v>
      </c>
      <c r="M761" s="168">
        <f>VLOOKUP(E761,[2]Sheet1!$E$2:$N$5262,4,0)</f>
        <v>46051</v>
      </c>
      <c r="N761" s="135" t="str">
        <f>VLOOKUP(E761,[2]Sheet1!$E$2:$N$5262,5,0)</f>
        <v>M.KHALID</v>
      </c>
      <c r="O761" s="135" t="str">
        <f>VLOOKUP(E761,[2]Sheet1!$E$2:$N$5262,6,0)</f>
        <v>Accepted</v>
      </c>
      <c r="P761" s="135" t="str">
        <f>VLOOKUP(E761,[2]Sheet1!$E$2:$N$5262,7,0)</f>
        <v>Online Transfer</v>
      </c>
      <c r="Q761" s="135" t="str">
        <f>VLOOKUP(E761,[2]Sheet1!$E$2:$N$5262,8,0)</f>
        <v>Renewal</v>
      </c>
      <c r="R761" s="135" t="s">
        <v>16</v>
      </c>
      <c r="S761" s="135" t="str">
        <f>VLOOKUP(E761,[2]Sheet1!$E$2:$N$5262,10,0)</f>
        <v>-</v>
      </c>
      <c r="T761" s="167">
        <f t="shared" si="32"/>
        <v>0</v>
      </c>
    </row>
    <row r="762" spans="1:20" s="135" customFormat="1" hidden="1">
      <c r="A762" s="72">
        <v>769</v>
      </c>
      <c r="B762" s="72" t="s">
        <v>39</v>
      </c>
      <c r="C762" s="73" t="s">
        <v>12876</v>
      </c>
      <c r="D762" s="74">
        <v>7914393</v>
      </c>
      <c r="E762" s="73" t="s">
        <v>12877</v>
      </c>
      <c r="F762" s="73" t="s">
        <v>12878</v>
      </c>
      <c r="G762" s="74">
        <v>14000</v>
      </c>
      <c r="H762" s="73" t="s">
        <v>66</v>
      </c>
      <c r="I762" s="73" t="s">
        <v>21</v>
      </c>
      <c r="J762" s="135" t="s">
        <v>41</v>
      </c>
      <c r="K762" s="135">
        <v>14000</v>
      </c>
      <c r="L762" s="135">
        <f>VLOOKUP(E762,[2]Sheet1!$E$2:$N$5262,3,0)</f>
        <v>14000</v>
      </c>
      <c r="M762" s="168">
        <f>VLOOKUP(E762,[2]Sheet1!$E$2:$N$5262,4,0)</f>
        <v>46051</v>
      </c>
      <c r="N762" s="135" t="str">
        <f>VLOOKUP(E762,[2]Sheet1!$E$2:$N$5262,5,0)</f>
        <v>M.KHALID</v>
      </c>
      <c r="O762" s="135" t="str">
        <f>VLOOKUP(E762,[2]Sheet1!$E$2:$N$5262,6,0)</f>
        <v>Accepted</v>
      </c>
      <c r="P762" s="135" t="str">
        <f>VLOOKUP(E762,[2]Sheet1!$E$2:$N$5262,7,0)</f>
        <v>Online Transfer</v>
      </c>
      <c r="Q762" s="135" t="str">
        <f>VLOOKUP(E762,[2]Sheet1!$E$2:$N$5262,8,0)</f>
        <v>Renewal</v>
      </c>
      <c r="R762" s="135" t="s">
        <v>16</v>
      </c>
      <c r="S762" s="135" t="str">
        <f>VLOOKUP(E762,[2]Sheet1!$E$2:$N$5262,10,0)</f>
        <v>-</v>
      </c>
      <c r="T762" s="167">
        <f t="shared" si="32"/>
        <v>0</v>
      </c>
    </row>
    <row r="763" spans="1:20" s="135" customFormat="1" hidden="1">
      <c r="A763" s="73">
        <v>770</v>
      </c>
      <c r="B763" s="72" t="s">
        <v>39</v>
      </c>
      <c r="C763" s="73" t="s">
        <v>12879</v>
      </c>
      <c r="D763" s="74">
        <v>5201529</v>
      </c>
      <c r="E763" s="73" t="s">
        <v>12880</v>
      </c>
      <c r="F763" s="73" t="s">
        <v>12881</v>
      </c>
      <c r="G763" s="74">
        <v>10000</v>
      </c>
      <c r="H763" s="73" t="s">
        <v>66</v>
      </c>
      <c r="I763" s="73" t="s">
        <v>21</v>
      </c>
      <c r="J763" s="135" t="s">
        <v>41</v>
      </c>
      <c r="K763" s="135">
        <v>10000</v>
      </c>
      <c r="L763" s="135">
        <f>VLOOKUP(E763,[2]Sheet1!$E$2:$N$5262,3,0)</f>
        <v>10000</v>
      </c>
      <c r="M763" s="168">
        <f>VLOOKUP(E763,[2]Sheet1!$E$2:$N$5262,4,0)</f>
        <v>46050</v>
      </c>
      <c r="N763" s="135" t="str">
        <f>VLOOKUP(E763,[2]Sheet1!$E$2:$N$5262,5,0)</f>
        <v>M.KHALID</v>
      </c>
      <c r="O763" s="135" t="str">
        <f>VLOOKUP(E763,[2]Sheet1!$E$2:$N$5262,6,0)</f>
        <v>Accepted</v>
      </c>
      <c r="P763" s="135" t="str">
        <f>VLOOKUP(E763,[2]Sheet1!$E$2:$N$5262,7,0)</f>
        <v>Online Transfer</v>
      </c>
      <c r="Q763" s="135" t="str">
        <f>VLOOKUP(E763,[2]Sheet1!$E$2:$N$5262,8,0)</f>
        <v>Renewal</v>
      </c>
      <c r="R763" s="135" t="s">
        <v>16</v>
      </c>
      <c r="S763" s="135" t="str">
        <f>VLOOKUP(E763,[2]Sheet1!$E$2:$N$5262,10,0)</f>
        <v>-</v>
      </c>
      <c r="T763" s="167">
        <f t="shared" si="32"/>
        <v>0</v>
      </c>
    </row>
    <row r="764" spans="1:20" s="135" customFormat="1">
      <c r="A764" s="72">
        <v>771</v>
      </c>
      <c r="B764" s="72" t="s">
        <v>39</v>
      </c>
      <c r="C764" s="73" t="s">
        <v>12882</v>
      </c>
      <c r="D764" s="73" t="s">
        <v>12883</v>
      </c>
      <c r="E764" s="73" t="s">
        <v>12884</v>
      </c>
      <c r="F764" s="73" t="s">
        <v>10684</v>
      </c>
      <c r="G764" s="74">
        <v>13000</v>
      </c>
      <c r="H764" s="73" t="s">
        <v>66</v>
      </c>
      <c r="I764" s="73" t="s">
        <v>21</v>
      </c>
      <c r="J764" s="135" t="s">
        <v>41</v>
      </c>
      <c r="K764" s="135">
        <v>13000</v>
      </c>
      <c r="L764" s="135">
        <f>VLOOKUP(E764,[2]Sheet1!$E$2:$N$5262,3,0)</f>
        <v>13000</v>
      </c>
      <c r="M764" s="168">
        <f>VLOOKUP(E764,[2]Sheet1!$E$2:$N$5262,4,0)</f>
        <v>46050</v>
      </c>
      <c r="N764" s="135" t="str">
        <f>VLOOKUP(E764,[2]Sheet1!$E$2:$N$5262,5,0)</f>
        <v>M.KHALID</v>
      </c>
      <c r="O764" s="135" t="str">
        <f>VLOOKUP(E764,[2]Sheet1!$E$2:$N$5262,6,0)</f>
        <v>Accepted</v>
      </c>
      <c r="P764" s="135" t="str">
        <f>VLOOKUP(E764,[2]Sheet1!$E$2:$N$5262,7,0)</f>
        <v>Online Transfer</v>
      </c>
      <c r="Q764" s="135" t="str">
        <f>VLOOKUP(E764,[2]Sheet1!$E$2:$N$5262,8,0)</f>
        <v>Conversion</v>
      </c>
      <c r="R764" s="135" t="s">
        <v>16</v>
      </c>
      <c r="S764" s="135" t="str">
        <f>VLOOKUP(E764,[2]Sheet1!$E$2:$N$5262,10,0)</f>
        <v>-</v>
      </c>
      <c r="T764" s="167">
        <f t="shared" si="32"/>
        <v>0</v>
      </c>
    </row>
    <row r="765" spans="1:20" s="135" customFormat="1" hidden="1">
      <c r="A765" s="73">
        <v>772</v>
      </c>
      <c r="B765" s="72" t="s">
        <v>39</v>
      </c>
      <c r="C765" s="73" t="s">
        <v>12885</v>
      </c>
      <c r="D765" s="73" t="s">
        <v>12886</v>
      </c>
      <c r="E765" s="73" t="s">
        <v>12887</v>
      </c>
      <c r="F765" s="73" t="s">
        <v>12888</v>
      </c>
      <c r="G765" s="74">
        <v>14000</v>
      </c>
      <c r="H765" s="73" t="s">
        <v>66</v>
      </c>
      <c r="I765" s="73" t="s">
        <v>21</v>
      </c>
      <c r="J765" s="135" t="s">
        <v>41</v>
      </c>
      <c r="K765" s="135">
        <v>14000</v>
      </c>
      <c r="L765" s="135">
        <f>VLOOKUP(E765,[2]Sheet1!$E$2:$N$5262,3,0)</f>
        <v>14000</v>
      </c>
      <c r="M765" s="168">
        <f>VLOOKUP(E765,[2]Sheet1!$E$2:$N$5262,4,0)</f>
        <v>46050</v>
      </c>
      <c r="N765" s="135" t="str">
        <f>VLOOKUP(E765,[2]Sheet1!$E$2:$N$5262,5,0)</f>
        <v>M.KHALID</v>
      </c>
      <c r="O765" s="135" t="str">
        <f>VLOOKUP(E765,[2]Sheet1!$E$2:$N$5262,6,0)</f>
        <v>Accepted</v>
      </c>
      <c r="P765" s="135" t="str">
        <f>VLOOKUP(E765,[2]Sheet1!$E$2:$N$5262,7,0)</f>
        <v>Online Transfer</v>
      </c>
      <c r="Q765" s="135" t="str">
        <f>VLOOKUP(E765,[2]Sheet1!$E$2:$N$5262,8,0)</f>
        <v>Renewal</v>
      </c>
      <c r="R765" s="135" t="s">
        <v>16</v>
      </c>
      <c r="S765" s="135" t="str">
        <f>VLOOKUP(E765,[2]Sheet1!$E$2:$N$5262,10,0)</f>
        <v>-</v>
      </c>
      <c r="T765" s="167">
        <f t="shared" si="32"/>
        <v>0</v>
      </c>
    </row>
    <row r="766" spans="1:20" s="135" customFormat="1" hidden="1">
      <c r="A766" s="72">
        <v>773</v>
      </c>
      <c r="B766" s="72" t="s">
        <v>39</v>
      </c>
      <c r="C766" s="73" t="s">
        <v>12889</v>
      </c>
      <c r="D766" s="73" t="s">
        <v>12890</v>
      </c>
      <c r="E766" s="74">
        <v>1233856</v>
      </c>
      <c r="F766" s="73" t="s">
        <v>12891</v>
      </c>
      <c r="G766" s="74">
        <v>13500</v>
      </c>
      <c r="H766" s="73" t="s">
        <v>66</v>
      </c>
      <c r="I766" s="73" t="s">
        <v>21</v>
      </c>
      <c r="J766" s="135" t="s">
        <v>41</v>
      </c>
      <c r="K766" s="135">
        <v>13500</v>
      </c>
      <c r="L766" s="135">
        <f>VLOOKUP(E766,[2]Sheet1!$E$2:$N$5262,3,0)</f>
        <v>13500</v>
      </c>
      <c r="M766" s="168">
        <f>VLOOKUP(E766,[2]Sheet1!$E$2:$N$5262,4,0)</f>
        <v>46050</v>
      </c>
      <c r="N766" s="135" t="str">
        <f>VLOOKUP(E766,[2]Sheet1!$E$2:$N$5262,5,0)</f>
        <v>M.KHALID</v>
      </c>
      <c r="O766" s="135" t="str">
        <f>VLOOKUP(E766,[2]Sheet1!$E$2:$N$5262,6,0)</f>
        <v>Accepted</v>
      </c>
      <c r="P766" s="135" t="str">
        <f>VLOOKUP(E766,[2]Sheet1!$E$2:$N$5262,7,0)</f>
        <v>Online Transfer</v>
      </c>
      <c r="Q766" s="135" t="str">
        <f>VLOOKUP(E766,[2]Sheet1!$E$2:$N$5262,8,0)</f>
        <v>Renewal</v>
      </c>
      <c r="R766" s="135" t="s">
        <v>16</v>
      </c>
      <c r="S766" s="135" t="str">
        <f>VLOOKUP(E766,[2]Sheet1!$E$2:$N$5262,10,0)</f>
        <v>-</v>
      </c>
      <c r="T766" s="167">
        <f t="shared" si="32"/>
        <v>0</v>
      </c>
    </row>
    <row r="767" spans="1:20" s="135" customFormat="1">
      <c r="A767" s="73">
        <v>774</v>
      </c>
      <c r="B767" s="72" t="s">
        <v>39</v>
      </c>
      <c r="C767" s="73" t="s">
        <v>12892</v>
      </c>
      <c r="D767" s="73" t="s">
        <v>12893</v>
      </c>
      <c r="E767" s="73" t="s">
        <v>12894</v>
      </c>
      <c r="F767" s="73" t="s">
        <v>10684</v>
      </c>
      <c r="G767" s="74">
        <v>13000</v>
      </c>
      <c r="H767" s="73" t="s">
        <v>66</v>
      </c>
      <c r="I767" s="73" t="s">
        <v>21</v>
      </c>
      <c r="J767" s="135" t="s">
        <v>41</v>
      </c>
      <c r="K767" s="135">
        <v>13000</v>
      </c>
      <c r="L767" s="135">
        <f>VLOOKUP(E767,[2]Sheet1!$E$2:$N$5262,3,0)</f>
        <v>13000</v>
      </c>
      <c r="M767" s="168">
        <f>VLOOKUP(E767,[2]Sheet1!$E$2:$N$5262,4,0)</f>
        <v>46049</v>
      </c>
      <c r="N767" s="135" t="str">
        <f>VLOOKUP(E767,[2]Sheet1!$E$2:$N$5262,5,0)</f>
        <v>M.KHALID</v>
      </c>
      <c r="O767" s="135" t="str">
        <f>VLOOKUP(E767,[2]Sheet1!$E$2:$N$5262,6,0)</f>
        <v>Accepted</v>
      </c>
      <c r="P767" s="135" t="str">
        <f>VLOOKUP(E767,[2]Sheet1!$E$2:$N$5262,7,0)</f>
        <v>Online Transfer</v>
      </c>
      <c r="Q767" s="135" t="str">
        <f>VLOOKUP(E767,[2]Sheet1!$E$2:$N$5262,8,0)</f>
        <v>Conversion</v>
      </c>
      <c r="R767" s="135" t="s">
        <v>16</v>
      </c>
      <c r="S767" s="135" t="str">
        <f>VLOOKUP(E767,[2]Sheet1!$E$2:$N$5262,10,0)</f>
        <v>-</v>
      </c>
      <c r="T767" s="167">
        <f t="shared" si="32"/>
        <v>0</v>
      </c>
    </row>
    <row r="768" spans="1:20" s="135" customFormat="1" hidden="1">
      <c r="A768" s="72">
        <v>775</v>
      </c>
      <c r="B768" s="72" t="s">
        <v>39</v>
      </c>
      <c r="C768" s="73" t="s">
        <v>12895</v>
      </c>
      <c r="D768" s="73" t="s">
        <v>12896</v>
      </c>
      <c r="E768" s="74">
        <v>1230005</v>
      </c>
      <c r="F768" s="73" t="s">
        <v>12897</v>
      </c>
      <c r="G768" s="74">
        <v>13500</v>
      </c>
      <c r="H768" s="73" t="s">
        <v>66</v>
      </c>
      <c r="I768" s="73" t="s">
        <v>21</v>
      </c>
      <c r="J768" s="135" t="s">
        <v>41</v>
      </c>
      <c r="K768" s="135">
        <v>13500</v>
      </c>
      <c r="L768" s="135">
        <f>VLOOKUP(E768,[2]Sheet1!$E$2:$N$5262,3,0)</f>
        <v>13500</v>
      </c>
      <c r="M768" s="168">
        <f>VLOOKUP(E768,[2]Sheet1!$E$2:$N$5262,4,0)</f>
        <v>46050</v>
      </c>
      <c r="N768" s="135" t="str">
        <f>VLOOKUP(E768,[2]Sheet1!$E$2:$N$5262,5,0)</f>
        <v>M.KHALID</v>
      </c>
      <c r="O768" s="135" t="str">
        <f>VLOOKUP(E768,[2]Sheet1!$E$2:$N$5262,6,0)</f>
        <v>Accepted</v>
      </c>
      <c r="P768" s="135" t="str">
        <f>VLOOKUP(E768,[2]Sheet1!$E$2:$N$5262,7,0)</f>
        <v>Online Transfer</v>
      </c>
      <c r="Q768" s="135" t="str">
        <f>VLOOKUP(E768,[2]Sheet1!$E$2:$N$5262,8,0)</f>
        <v>Renewal</v>
      </c>
      <c r="R768" s="135" t="s">
        <v>16</v>
      </c>
      <c r="S768" s="135" t="str">
        <f>VLOOKUP(E768,[2]Sheet1!$E$2:$N$5262,10,0)</f>
        <v>-</v>
      </c>
      <c r="T768" s="167">
        <f t="shared" si="32"/>
        <v>0</v>
      </c>
    </row>
    <row r="769" spans="1:20" s="135" customFormat="1" hidden="1">
      <c r="A769" s="73">
        <v>776</v>
      </c>
      <c r="B769" s="72" t="s">
        <v>39</v>
      </c>
      <c r="C769" s="73" t="s">
        <v>12898</v>
      </c>
      <c r="D769" s="73" t="s">
        <v>12899</v>
      </c>
      <c r="E769" s="73" t="s">
        <v>12900</v>
      </c>
      <c r="F769" s="73" t="s">
        <v>12901</v>
      </c>
      <c r="G769" s="74">
        <v>14500</v>
      </c>
      <c r="H769" s="73" t="s">
        <v>66</v>
      </c>
      <c r="I769" s="73" t="s">
        <v>21</v>
      </c>
      <c r="J769" s="135" t="s">
        <v>41</v>
      </c>
      <c r="K769" s="135">
        <v>14500</v>
      </c>
      <c r="L769" s="135">
        <f>VLOOKUP(E769,[2]Sheet1!$E$2:$N$5262,3,0)</f>
        <v>14500</v>
      </c>
      <c r="M769" s="168">
        <f>VLOOKUP(E769,[2]Sheet1!$E$2:$N$5262,4,0)</f>
        <v>46050</v>
      </c>
      <c r="N769" s="135" t="str">
        <f>VLOOKUP(E769,[2]Sheet1!$E$2:$N$5262,5,0)</f>
        <v>M.KHALID</v>
      </c>
      <c r="O769" s="135" t="str">
        <f>VLOOKUP(E769,[2]Sheet1!$E$2:$N$5262,6,0)</f>
        <v>Accepted</v>
      </c>
      <c r="P769" s="135" t="str">
        <f>VLOOKUP(E769,[2]Sheet1!$E$2:$N$5262,7,0)</f>
        <v>Online Transfer</v>
      </c>
      <c r="Q769" s="135" t="str">
        <f>VLOOKUP(E769,[2]Sheet1!$E$2:$N$5262,8,0)</f>
        <v>Renewal</v>
      </c>
      <c r="R769" s="135" t="s">
        <v>16</v>
      </c>
      <c r="S769" s="135" t="str">
        <f>VLOOKUP(E769,[2]Sheet1!$E$2:$N$5262,10,0)</f>
        <v>-</v>
      </c>
      <c r="T769" s="167">
        <f t="shared" si="32"/>
        <v>0</v>
      </c>
    </row>
    <row r="770" spans="1:20" s="135" customFormat="1">
      <c r="A770" s="72">
        <v>777</v>
      </c>
      <c r="B770" s="72" t="s">
        <v>39</v>
      </c>
      <c r="C770" s="73" t="s">
        <v>12902</v>
      </c>
      <c r="D770" s="73" t="s">
        <v>12903</v>
      </c>
      <c r="E770" s="73" t="s">
        <v>12904</v>
      </c>
      <c r="F770" s="73" t="s">
        <v>10684</v>
      </c>
      <c r="G770" s="74">
        <v>14500</v>
      </c>
      <c r="H770" s="73" t="s">
        <v>66</v>
      </c>
      <c r="I770" s="73" t="s">
        <v>21</v>
      </c>
      <c r="J770" s="135" t="s">
        <v>41</v>
      </c>
      <c r="K770" s="135">
        <v>14500</v>
      </c>
      <c r="L770" s="135">
        <f>VLOOKUP(E770,[2]Sheet1!$E$2:$N$5262,3,0)</f>
        <v>14500</v>
      </c>
      <c r="M770" s="168">
        <f>VLOOKUP(E770,[2]Sheet1!$E$2:$N$5262,4,0)</f>
        <v>46049</v>
      </c>
      <c r="N770" s="135" t="str">
        <f>VLOOKUP(E770,[2]Sheet1!$E$2:$N$5262,5,0)</f>
        <v>M.KHALID</v>
      </c>
      <c r="O770" s="135" t="str">
        <f>VLOOKUP(E770,[2]Sheet1!$E$2:$N$5262,6,0)</f>
        <v>Accepted</v>
      </c>
      <c r="P770" s="135" t="str">
        <f>VLOOKUP(E770,[2]Sheet1!$E$2:$N$5262,7,0)</f>
        <v>Online Transfer</v>
      </c>
      <c r="Q770" s="135" t="str">
        <f>VLOOKUP(E770,[2]Sheet1!$E$2:$N$5262,8,0)</f>
        <v>Conversion</v>
      </c>
      <c r="R770" s="135" t="s">
        <v>16</v>
      </c>
      <c r="S770" s="135" t="str">
        <f>VLOOKUP(E770,[2]Sheet1!$E$2:$N$5262,10,0)</f>
        <v>-</v>
      </c>
      <c r="T770" s="167">
        <f t="shared" si="32"/>
        <v>0</v>
      </c>
    </row>
    <row r="771" spans="1:20" s="135" customFormat="1" hidden="1">
      <c r="A771" s="73">
        <v>778</v>
      </c>
      <c r="B771" s="72" t="s">
        <v>39</v>
      </c>
      <c r="C771" s="73" t="s">
        <v>12905</v>
      </c>
      <c r="D771" s="73" t="s">
        <v>12906</v>
      </c>
      <c r="E771" s="73" t="s">
        <v>12907</v>
      </c>
      <c r="F771" s="73" t="s">
        <v>12908</v>
      </c>
      <c r="G771" s="74">
        <v>15500</v>
      </c>
      <c r="H771" s="73" t="s">
        <v>66</v>
      </c>
      <c r="I771" s="73" t="s">
        <v>21</v>
      </c>
      <c r="J771" s="135" t="s">
        <v>41</v>
      </c>
      <c r="K771" s="135">
        <v>15500</v>
      </c>
      <c r="L771" s="135">
        <f>VLOOKUP(E771,[2]Sheet1!$E$2:$N$5262,3,0)</f>
        <v>15500</v>
      </c>
      <c r="M771" s="168">
        <f>VLOOKUP(E771,[2]Sheet1!$E$2:$N$5262,4,0)</f>
        <v>46049</v>
      </c>
      <c r="N771" s="135" t="str">
        <f>VLOOKUP(E771,[2]Sheet1!$E$2:$N$5262,5,0)</f>
        <v>M.KHALID</v>
      </c>
      <c r="O771" s="135" t="str">
        <f>VLOOKUP(E771,[2]Sheet1!$E$2:$N$5262,6,0)</f>
        <v>Accepted</v>
      </c>
      <c r="P771" s="135" t="str">
        <f>VLOOKUP(E771,[2]Sheet1!$E$2:$N$5262,7,0)</f>
        <v>Online Transfer</v>
      </c>
      <c r="Q771" s="135" t="str">
        <f>VLOOKUP(E771,[2]Sheet1!$E$2:$N$5262,8,0)</f>
        <v>Renewal</v>
      </c>
      <c r="R771" s="135" t="s">
        <v>16</v>
      </c>
      <c r="S771" s="135" t="str">
        <f>VLOOKUP(E771,[2]Sheet1!$E$2:$N$5262,10,0)</f>
        <v>-</v>
      </c>
      <c r="T771" s="167">
        <f t="shared" si="32"/>
        <v>0</v>
      </c>
    </row>
    <row r="772" spans="1:20" s="135" customFormat="1" hidden="1">
      <c r="A772" s="72">
        <v>779</v>
      </c>
      <c r="B772" s="72" t="s">
        <v>39</v>
      </c>
      <c r="C772" s="73" t="s">
        <v>12909</v>
      </c>
      <c r="D772" s="73" t="s">
        <v>12910</v>
      </c>
      <c r="E772" s="73" t="s">
        <v>12911</v>
      </c>
      <c r="F772" s="73" t="s">
        <v>12912</v>
      </c>
      <c r="G772" s="74">
        <v>14500</v>
      </c>
      <c r="H772" s="73" t="s">
        <v>66</v>
      </c>
      <c r="I772" s="73" t="s">
        <v>21</v>
      </c>
      <c r="J772" s="135" t="s">
        <v>41</v>
      </c>
      <c r="K772" s="135">
        <v>14500</v>
      </c>
      <c r="L772" s="135">
        <f>VLOOKUP(E772,[2]Sheet1!$E$2:$N$5262,3,0)</f>
        <v>14500</v>
      </c>
      <c r="M772" s="168">
        <f>VLOOKUP(E772,[2]Sheet1!$E$2:$N$5262,4,0)</f>
        <v>46049</v>
      </c>
      <c r="N772" s="135" t="str">
        <f>VLOOKUP(E772,[2]Sheet1!$E$2:$N$5262,5,0)</f>
        <v>M.KHALID</v>
      </c>
      <c r="O772" s="135" t="str">
        <f>VLOOKUP(E772,[2]Sheet1!$E$2:$N$5262,6,0)</f>
        <v>Accepted</v>
      </c>
      <c r="P772" s="135" t="str">
        <f>VLOOKUP(E772,[2]Sheet1!$E$2:$N$5262,7,0)</f>
        <v>Online Transfer</v>
      </c>
      <c r="Q772" s="135" t="str">
        <f>VLOOKUP(E772,[2]Sheet1!$E$2:$N$5262,8,0)</f>
        <v>Renewal</v>
      </c>
      <c r="R772" s="135" t="s">
        <v>16</v>
      </c>
      <c r="S772" s="135" t="str">
        <f>VLOOKUP(E772,[2]Sheet1!$E$2:$N$5262,10,0)</f>
        <v>-</v>
      </c>
      <c r="T772" s="167">
        <f t="shared" si="32"/>
        <v>0</v>
      </c>
    </row>
    <row r="773" spans="1:20" s="135" customFormat="1" hidden="1">
      <c r="A773" s="73">
        <v>780</v>
      </c>
      <c r="B773" s="72" t="s">
        <v>39</v>
      </c>
      <c r="C773" s="73" t="s">
        <v>12913</v>
      </c>
      <c r="D773" s="73" t="s">
        <v>12914</v>
      </c>
      <c r="E773" s="73" t="s">
        <v>12915</v>
      </c>
      <c r="F773" s="73" t="s">
        <v>12916</v>
      </c>
      <c r="G773" s="74">
        <v>14500</v>
      </c>
      <c r="H773" s="73" t="s">
        <v>66</v>
      </c>
      <c r="I773" s="73" t="s">
        <v>21</v>
      </c>
      <c r="J773" s="135" t="s">
        <v>41</v>
      </c>
      <c r="K773" s="135">
        <v>14500</v>
      </c>
      <c r="L773" s="135">
        <f>VLOOKUP(E773,[2]Sheet1!$E$2:$N$5262,3,0)</f>
        <v>14500</v>
      </c>
      <c r="M773" s="168">
        <f>VLOOKUP(E773,[2]Sheet1!$E$2:$N$5262,4,0)</f>
        <v>46049</v>
      </c>
      <c r="N773" s="135" t="str">
        <f>VLOOKUP(E773,[2]Sheet1!$E$2:$N$5262,5,0)</f>
        <v>M.KHALID</v>
      </c>
      <c r="O773" s="135" t="str">
        <f>VLOOKUP(E773,[2]Sheet1!$E$2:$N$5262,6,0)</f>
        <v>Accepted</v>
      </c>
      <c r="P773" s="135" t="str">
        <f>VLOOKUP(E773,[2]Sheet1!$E$2:$N$5262,7,0)</f>
        <v>Online Transfer</v>
      </c>
      <c r="Q773" s="135" t="str">
        <f>VLOOKUP(E773,[2]Sheet1!$E$2:$N$5262,8,0)</f>
        <v>Renewal</v>
      </c>
      <c r="R773" s="135" t="s">
        <v>16</v>
      </c>
      <c r="S773" s="135" t="str">
        <f>VLOOKUP(E773,[2]Sheet1!$E$2:$N$5262,10,0)</f>
        <v>-</v>
      </c>
      <c r="T773" s="167">
        <f t="shared" si="32"/>
        <v>0</v>
      </c>
    </row>
    <row r="774" spans="1:20" s="135" customFormat="1" hidden="1">
      <c r="A774" s="72">
        <v>781</v>
      </c>
      <c r="B774" s="72" t="s">
        <v>39</v>
      </c>
      <c r="C774" s="73" t="s">
        <v>12917</v>
      </c>
      <c r="D774" s="73" t="s">
        <v>12918</v>
      </c>
      <c r="E774" s="73" t="s">
        <v>12919</v>
      </c>
      <c r="F774" s="73" t="s">
        <v>12920</v>
      </c>
      <c r="G774" s="74">
        <v>14500</v>
      </c>
      <c r="H774" s="73" t="s">
        <v>66</v>
      </c>
      <c r="I774" s="73" t="s">
        <v>21</v>
      </c>
      <c r="J774" s="135" t="s">
        <v>41</v>
      </c>
      <c r="K774" s="135">
        <v>14500</v>
      </c>
      <c r="L774" s="135">
        <f>VLOOKUP(E774,[2]Sheet1!$E$2:$N$5262,3,0)</f>
        <v>14500</v>
      </c>
      <c r="M774" s="168">
        <f>VLOOKUP(E774,[2]Sheet1!$E$2:$N$5262,4,0)</f>
        <v>46049</v>
      </c>
      <c r="N774" s="135" t="str">
        <f>VLOOKUP(E774,[2]Sheet1!$E$2:$N$5262,5,0)</f>
        <v>M.KHALID</v>
      </c>
      <c r="O774" s="135" t="str">
        <f>VLOOKUP(E774,[2]Sheet1!$E$2:$N$5262,6,0)</f>
        <v>Accepted</v>
      </c>
      <c r="P774" s="135" t="str">
        <f>VLOOKUP(E774,[2]Sheet1!$E$2:$N$5262,7,0)</f>
        <v>Online Transfer</v>
      </c>
      <c r="Q774" s="135" t="str">
        <f>VLOOKUP(E774,[2]Sheet1!$E$2:$N$5262,8,0)</f>
        <v>Renewal</v>
      </c>
      <c r="R774" s="135" t="s">
        <v>16</v>
      </c>
      <c r="S774" s="135" t="str">
        <f>VLOOKUP(E774,[2]Sheet1!$E$2:$N$5262,10,0)</f>
        <v>-</v>
      </c>
      <c r="T774" s="167">
        <f t="shared" si="32"/>
        <v>0</v>
      </c>
    </row>
    <row r="775" spans="1:20" s="135" customFormat="1" hidden="1">
      <c r="A775" s="73">
        <v>782</v>
      </c>
      <c r="B775" s="72" t="s">
        <v>39</v>
      </c>
      <c r="C775" s="73" t="s">
        <v>12921</v>
      </c>
      <c r="D775" s="74">
        <v>240260</v>
      </c>
      <c r="E775" s="73" t="s">
        <v>12922</v>
      </c>
      <c r="F775" s="73" t="s">
        <v>12923</v>
      </c>
      <c r="G775" s="74">
        <v>14500</v>
      </c>
      <c r="H775" s="73" t="s">
        <v>66</v>
      </c>
      <c r="I775" s="73" t="s">
        <v>21</v>
      </c>
      <c r="J775" s="135" t="s">
        <v>41</v>
      </c>
      <c r="K775" s="135">
        <v>14500</v>
      </c>
      <c r="L775" s="135">
        <f>VLOOKUP(E775,[2]Sheet1!$E$2:$N$5262,3,0)</f>
        <v>14500</v>
      </c>
      <c r="M775" s="168">
        <f>VLOOKUP(E775,[2]Sheet1!$E$2:$N$5262,4,0)</f>
        <v>46049</v>
      </c>
      <c r="N775" s="135" t="str">
        <f>VLOOKUP(E775,[2]Sheet1!$E$2:$N$5262,5,0)</f>
        <v>M.KHALID</v>
      </c>
      <c r="O775" s="135" t="str">
        <f>VLOOKUP(E775,[2]Sheet1!$E$2:$N$5262,6,0)</f>
        <v>Accepted</v>
      </c>
      <c r="P775" s="135" t="str">
        <f>VLOOKUP(E775,[2]Sheet1!$E$2:$N$5262,7,0)</f>
        <v>Online Transfer</v>
      </c>
      <c r="Q775" s="135" t="str">
        <f>VLOOKUP(E775,[2]Sheet1!$E$2:$N$5262,8,0)</f>
        <v>Renewal</v>
      </c>
      <c r="R775" s="135" t="s">
        <v>16</v>
      </c>
      <c r="S775" s="135" t="str">
        <f>VLOOKUP(E775,[2]Sheet1!$E$2:$N$5262,10,0)</f>
        <v>-</v>
      </c>
      <c r="T775" s="167">
        <f t="shared" si="32"/>
        <v>0</v>
      </c>
    </row>
    <row r="776" spans="1:20" s="135" customFormat="1" hidden="1">
      <c r="A776" s="72">
        <v>783</v>
      </c>
      <c r="B776" s="72" t="s">
        <v>39</v>
      </c>
      <c r="C776" s="73" t="s">
        <v>12924</v>
      </c>
      <c r="D776" s="73" t="s">
        <v>12925</v>
      </c>
      <c r="E776" s="73" t="s">
        <v>12926</v>
      </c>
      <c r="F776" s="73" t="s">
        <v>12927</v>
      </c>
      <c r="G776" s="74">
        <v>13500</v>
      </c>
      <c r="H776" s="73" t="s">
        <v>66</v>
      </c>
      <c r="I776" s="73" t="s">
        <v>21</v>
      </c>
      <c r="J776" s="135" t="s">
        <v>41</v>
      </c>
      <c r="K776" s="135">
        <v>13500</v>
      </c>
      <c r="L776" s="135">
        <f>VLOOKUP(E776,[2]Sheet1!$E$2:$N$5262,3,0)</f>
        <v>13500</v>
      </c>
      <c r="M776" s="168">
        <f>VLOOKUP(E776,[2]Sheet1!$E$2:$N$5262,4,0)</f>
        <v>46048</v>
      </c>
      <c r="N776" s="135" t="str">
        <f>VLOOKUP(E776,[2]Sheet1!$E$2:$N$5262,5,0)</f>
        <v>M.KHALID</v>
      </c>
      <c r="O776" s="135" t="str">
        <f>VLOOKUP(E776,[2]Sheet1!$E$2:$N$5262,6,0)</f>
        <v>Accepted</v>
      </c>
      <c r="P776" s="135" t="str">
        <f>VLOOKUP(E776,[2]Sheet1!$E$2:$N$5262,7,0)</f>
        <v>Online Transfer</v>
      </c>
      <c r="Q776" s="135" t="str">
        <f>VLOOKUP(E776,[2]Sheet1!$E$2:$N$5262,8,0)</f>
        <v>Renewal</v>
      </c>
      <c r="R776" s="135" t="s">
        <v>16</v>
      </c>
      <c r="S776" s="135" t="str">
        <f>VLOOKUP(E776,[2]Sheet1!$E$2:$N$5262,10,0)</f>
        <v>-</v>
      </c>
      <c r="T776" s="167">
        <f t="shared" si="32"/>
        <v>0</v>
      </c>
    </row>
    <row r="777" spans="1:20" s="135" customFormat="1" hidden="1">
      <c r="A777" s="73">
        <v>784</v>
      </c>
      <c r="B777" s="72" t="s">
        <v>39</v>
      </c>
      <c r="C777" s="73" t="s">
        <v>12928</v>
      </c>
      <c r="D777" s="74">
        <v>1002407</v>
      </c>
      <c r="E777" s="73" t="s">
        <v>12929</v>
      </c>
      <c r="F777" s="73" t="s">
        <v>12930</v>
      </c>
      <c r="G777" s="74">
        <v>14000</v>
      </c>
      <c r="H777" s="73" t="s">
        <v>66</v>
      </c>
      <c r="I777" s="73" t="s">
        <v>21</v>
      </c>
      <c r="J777" s="135" t="s">
        <v>41</v>
      </c>
      <c r="K777" s="135">
        <v>14000</v>
      </c>
      <c r="L777" s="135">
        <f>VLOOKUP(E777,[2]Sheet1!$E$2:$N$5262,3,0)</f>
        <v>14000</v>
      </c>
      <c r="M777" s="168">
        <f>VLOOKUP(E777,[2]Sheet1!$E$2:$N$5262,4,0)</f>
        <v>46047</v>
      </c>
      <c r="N777" s="135" t="str">
        <f>VLOOKUP(E777,[2]Sheet1!$E$2:$N$5262,5,0)</f>
        <v>M.KHALID</v>
      </c>
      <c r="O777" s="135" t="str">
        <f>VLOOKUP(E777,[2]Sheet1!$E$2:$N$5262,6,0)</f>
        <v>Accepted</v>
      </c>
      <c r="P777" s="135" t="str">
        <f>VLOOKUP(E777,[2]Sheet1!$E$2:$N$5262,7,0)</f>
        <v>Online Transfer</v>
      </c>
      <c r="Q777" s="135" t="str">
        <f>VLOOKUP(E777,[2]Sheet1!$E$2:$N$5262,8,0)</f>
        <v>Renewal</v>
      </c>
      <c r="R777" s="135" t="s">
        <v>16</v>
      </c>
      <c r="S777" s="135" t="str">
        <f>VLOOKUP(E777,[2]Sheet1!$E$2:$N$5262,10,0)</f>
        <v>-</v>
      </c>
      <c r="T777" s="167">
        <f t="shared" si="32"/>
        <v>0</v>
      </c>
    </row>
    <row r="778" spans="1:20" s="135" customFormat="1" hidden="1">
      <c r="A778" s="72">
        <v>785</v>
      </c>
      <c r="B778" s="72" t="s">
        <v>39</v>
      </c>
      <c r="C778" s="73" t="s">
        <v>12931</v>
      </c>
      <c r="D778" s="73" t="s">
        <v>12932</v>
      </c>
      <c r="E778" s="74">
        <v>5539154</v>
      </c>
      <c r="F778" s="73" t="s">
        <v>12933</v>
      </c>
      <c r="G778" s="74">
        <v>14000</v>
      </c>
      <c r="H778" s="73" t="s">
        <v>66</v>
      </c>
      <c r="I778" s="73" t="s">
        <v>21</v>
      </c>
      <c r="J778" s="135" t="s">
        <v>41</v>
      </c>
      <c r="K778" s="135">
        <v>14000</v>
      </c>
      <c r="L778" s="135">
        <f>VLOOKUP(E778,[2]Sheet1!$E$2:$N$5262,3,0)</f>
        <v>14000</v>
      </c>
      <c r="M778" s="168">
        <f>VLOOKUP(E778,[2]Sheet1!$E$2:$N$5262,4,0)</f>
        <v>46048</v>
      </c>
      <c r="N778" s="135" t="str">
        <f>VLOOKUP(E778,[2]Sheet1!$E$2:$N$5262,5,0)</f>
        <v>M.KHALID</v>
      </c>
      <c r="O778" s="135" t="str">
        <f>VLOOKUP(E778,[2]Sheet1!$E$2:$N$5262,6,0)</f>
        <v>Accepted</v>
      </c>
      <c r="P778" s="135" t="str">
        <f>VLOOKUP(E778,[2]Sheet1!$E$2:$N$5262,7,0)</f>
        <v>Online Transfer</v>
      </c>
      <c r="Q778" s="135" t="str">
        <f>VLOOKUP(E778,[2]Sheet1!$E$2:$N$5262,8,0)</f>
        <v>Renewal</v>
      </c>
      <c r="R778" s="135" t="s">
        <v>16</v>
      </c>
      <c r="S778" s="135" t="str">
        <f>VLOOKUP(E778,[2]Sheet1!$E$2:$N$5262,10,0)</f>
        <v>-</v>
      </c>
      <c r="T778" s="167">
        <f t="shared" si="32"/>
        <v>0</v>
      </c>
    </row>
    <row r="779" spans="1:20" s="135" customFormat="1" hidden="1">
      <c r="A779" s="73">
        <v>786</v>
      </c>
      <c r="B779" s="72" t="s">
        <v>39</v>
      </c>
      <c r="C779" s="73" t="s">
        <v>12934</v>
      </c>
      <c r="D779" s="73" t="s">
        <v>12935</v>
      </c>
      <c r="E779" s="73" t="s">
        <v>12936</v>
      </c>
      <c r="F779" s="73" t="s">
        <v>12937</v>
      </c>
      <c r="G779" s="74">
        <v>14000</v>
      </c>
      <c r="H779" s="73" t="s">
        <v>66</v>
      </c>
      <c r="I779" s="73" t="s">
        <v>21</v>
      </c>
      <c r="J779" s="135" t="s">
        <v>41</v>
      </c>
      <c r="K779" s="135">
        <v>14000</v>
      </c>
      <c r="L779" s="135">
        <f>VLOOKUP(E779,[2]Sheet1!$E$2:$N$5262,3,0)</f>
        <v>14000</v>
      </c>
      <c r="M779" s="168">
        <f>VLOOKUP(E779,[2]Sheet1!$E$2:$N$5262,4,0)</f>
        <v>46048</v>
      </c>
      <c r="N779" s="135" t="str">
        <f>VLOOKUP(E779,[2]Sheet1!$E$2:$N$5262,5,0)</f>
        <v>M.KHALID</v>
      </c>
      <c r="O779" s="135" t="str">
        <f>VLOOKUP(E779,[2]Sheet1!$E$2:$N$5262,6,0)</f>
        <v>Accepted</v>
      </c>
      <c r="P779" s="135" t="str">
        <f>VLOOKUP(E779,[2]Sheet1!$E$2:$N$5262,7,0)</f>
        <v>Online Transfer</v>
      </c>
      <c r="Q779" s="135" t="str">
        <f>VLOOKUP(E779,[2]Sheet1!$E$2:$N$5262,8,0)</f>
        <v>Renewal</v>
      </c>
      <c r="R779" s="135" t="s">
        <v>16</v>
      </c>
      <c r="S779" s="135" t="str">
        <f>VLOOKUP(E779,[2]Sheet1!$E$2:$N$5262,10,0)</f>
        <v>-</v>
      </c>
      <c r="T779" s="167">
        <f t="shared" si="32"/>
        <v>0</v>
      </c>
    </row>
    <row r="780" spans="1:20" s="135" customFormat="1">
      <c r="A780" s="72">
        <v>787</v>
      </c>
      <c r="B780" s="72" t="s">
        <v>39</v>
      </c>
      <c r="C780" s="73" t="s">
        <v>12938</v>
      </c>
      <c r="D780" s="73" t="s">
        <v>12939</v>
      </c>
      <c r="E780" s="73" t="s">
        <v>12940</v>
      </c>
      <c r="F780" s="73" t="s">
        <v>10708</v>
      </c>
      <c r="G780" s="74">
        <v>14000</v>
      </c>
      <c r="H780" s="73" t="s">
        <v>66</v>
      </c>
      <c r="I780" s="73" t="s">
        <v>21</v>
      </c>
      <c r="J780" s="135" t="s">
        <v>41</v>
      </c>
      <c r="K780" s="135">
        <v>14000</v>
      </c>
      <c r="L780" s="135">
        <f>VLOOKUP(E780,[2]Sheet1!$E$2:$N$5262,3,0)</f>
        <v>14000</v>
      </c>
      <c r="M780" s="168">
        <f>VLOOKUP(E780,[2]Sheet1!$E$2:$N$5262,4,0)</f>
        <v>46048</v>
      </c>
      <c r="N780" s="135" t="str">
        <f>VLOOKUP(E780,[2]Sheet1!$E$2:$N$5262,5,0)</f>
        <v>M.KHALID</v>
      </c>
      <c r="O780" s="135" t="str">
        <f>VLOOKUP(E780,[2]Sheet1!$E$2:$N$5262,6,0)</f>
        <v>Accepted</v>
      </c>
      <c r="P780" s="135" t="str">
        <f>VLOOKUP(E780,[2]Sheet1!$E$2:$N$5262,7,0)</f>
        <v>Online Transfer</v>
      </c>
      <c r="Q780" s="135" t="str">
        <f>VLOOKUP(E780,[2]Sheet1!$E$2:$N$5262,8,0)</f>
        <v>Conversion</v>
      </c>
      <c r="R780" s="135" t="s">
        <v>16</v>
      </c>
      <c r="S780" s="135" t="str">
        <f>VLOOKUP(E780,[2]Sheet1!$E$2:$N$5262,10,0)</f>
        <v>-</v>
      </c>
      <c r="T780" s="167">
        <f t="shared" si="32"/>
        <v>0</v>
      </c>
    </row>
    <row r="781" spans="1:20" s="135" customFormat="1" hidden="1">
      <c r="A781" s="73">
        <v>788</v>
      </c>
      <c r="B781" s="72" t="s">
        <v>39</v>
      </c>
      <c r="C781" s="73" t="s">
        <v>12941</v>
      </c>
      <c r="D781" s="73" t="s">
        <v>12942</v>
      </c>
      <c r="E781" s="73" t="s">
        <v>12943</v>
      </c>
      <c r="F781" s="73" t="s">
        <v>12944</v>
      </c>
      <c r="G781" s="74">
        <v>11000</v>
      </c>
      <c r="H781" s="73" t="s">
        <v>66</v>
      </c>
      <c r="I781" s="73" t="s">
        <v>21</v>
      </c>
      <c r="J781" s="135" t="s">
        <v>41</v>
      </c>
      <c r="K781" s="135">
        <v>11000</v>
      </c>
      <c r="L781" s="135">
        <f>VLOOKUP(E781,[2]Sheet1!$E$2:$N$5262,3,0)</f>
        <v>11000</v>
      </c>
      <c r="M781" s="168">
        <f>VLOOKUP(E781,[2]Sheet1!$E$2:$N$5262,4,0)</f>
        <v>46043</v>
      </c>
      <c r="N781" s="135" t="str">
        <f>VLOOKUP(E781,[2]Sheet1!$E$2:$N$5262,5,0)</f>
        <v>M.KHALID</v>
      </c>
      <c r="O781" s="135" t="str">
        <f>VLOOKUP(E781,[2]Sheet1!$E$2:$N$5262,6,0)</f>
        <v>Accepted</v>
      </c>
      <c r="P781" s="135" t="str">
        <f>VLOOKUP(E781,[2]Sheet1!$E$2:$N$5262,7,0)</f>
        <v>Online Transfer</v>
      </c>
      <c r="Q781" s="135" t="str">
        <f>VLOOKUP(E781,[2]Sheet1!$E$2:$N$5262,8,0)</f>
        <v>Renewal</v>
      </c>
      <c r="R781" s="135" t="s">
        <v>16</v>
      </c>
      <c r="S781" s="135" t="str">
        <f>VLOOKUP(E781,[2]Sheet1!$E$2:$N$5262,10,0)</f>
        <v>-</v>
      </c>
      <c r="T781" s="167">
        <f t="shared" si="32"/>
        <v>0</v>
      </c>
    </row>
    <row r="782" spans="1:20" s="135" customFormat="1" hidden="1">
      <c r="A782" s="72">
        <v>789</v>
      </c>
      <c r="B782" s="72" t="s">
        <v>39</v>
      </c>
      <c r="C782" s="73" t="s">
        <v>12945</v>
      </c>
      <c r="D782" s="73" t="s">
        <v>12946</v>
      </c>
      <c r="E782" s="73" t="s">
        <v>12947</v>
      </c>
      <c r="F782" s="73" t="s">
        <v>12948</v>
      </c>
      <c r="G782" s="74">
        <v>11000</v>
      </c>
      <c r="H782" s="73" t="s">
        <v>66</v>
      </c>
      <c r="I782" s="73" t="s">
        <v>21</v>
      </c>
      <c r="J782" s="135" t="s">
        <v>41</v>
      </c>
      <c r="K782" s="135">
        <v>11000</v>
      </c>
      <c r="L782" s="135">
        <f>VLOOKUP(E782,[2]Sheet1!$E$2:$N$5262,3,0)</f>
        <v>11000</v>
      </c>
      <c r="M782" s="168">
        <f>VLOOKUP(E782,[2]Sheet1!$E$2:$N$5262,4,0)</f>
        <v>46044</v>
      </c>
      <c r="N782" s="135" t="str">
        <f>VLOOKUP(E782,[2]Sheet1!$E$2:$N$5262,5,0)</f>
        <v>M.KHALID</v>
      </c>
      <c r="O782" s="135" t="str">
        <f>VLOOKUP(E782,[2]Sheet1!$E$2:$N$5262,6,0)</f>
        <v>Accepted</v>
      </c>
      <c r="P782" s="135" t="str">
        <f>VLOOKUP(E782,[2]Sheet1!$E$2:$N$5262,7,0)</f>
        <v>Online Transfer</v>
      </c>
      <c r="Q782" s="135" t="str">
        <f>VLOOKUP(E782,[2]Sheet1!$E$2:$N$5262,8,0)</f>
        <v>Renewal</v>
      </c>
      <c r="R782" s="135" t="s">
        <v>16</v>
      </c>
      <c r="S782" s="135" t="str">
        <f>VLOOKUP(E782,[2]Sheet1!$E$2:$N$5262,10,0)</f>
        <v>-</v>
      </c>
      <c r="T782" s="167">
        <f t="shared" si="32"/>
        <v>0</v>
      </c>
    </row>
    <row r="783" spans="1:20" s="135" customFormat="1" hidden="1">
      <c r="A783" s="73">
        <v>790</v>
      </c>
      <c r="B783" s="72" t="s">
        <v>39</v>
      </c>
      <c r="C783" s="73" t="s">
        <v>12949</v>
      </c>
      <c r="D783" s="73" t="s">
        <v>12950</v>
      </c>
      <c r="E783" s="73" t="s">
        <v>12951</v>
      </c>
      <c r="F783" s="73" t="s">
        <v>12952</v>
      </c>
      <c r="G783" s="74">
        <v>11000</v>
      </c>
      <c r="H783" s="73" t="s">
        <v>66</v>
      </c>
      <c r="I783" s="73" t="s">
        <v>21</v>
      </c>
      <c r="J783" s="135" t="s">
        <v>41</v>
      </c>
      <c r="K783" s="135">
        <v>11000</v>
      </c>
      <c r="L783" s="135">
        <f>VLOOKUP(E783,[2]Sheet1!$E$2:$N$5262,3,0)</f>
        <v>11000</v>
      </c>
      <c r="M783" s="168">
        <f>VLOOKUP(E783,[2]Sheet1!$E$2:$N$5262,4,0)</f>
        <v>46043</v>
      </c>
      <c r="N783" s="135" t="str">
        <f>VLOOKUP(E783,[2]Sheet1!$E$2:$N$5262,5,0)</f>
        <v>M.KHALID</v>
      </c>
      <c r="O783" s="135" t="str">
        <f>VLOOKUP(E783,[2]Sheet1!$E$2:$N$5262,6,0)</f>
        <v>Accepted</v>
      </c>
      <c r="P783" s="135" t="str">
        <f>VLOOKUP(E783,[2]Sheet1!$E$2:$N$5262,7,0)</f>
        <v>Online Transfer</v>
      </c>
      <c r="Q783" s="135" t="str">
        <f>VLOOKUP(E783,[2]Sheet1!$E$2:$N$5262,8,0)</f>
        <v>Renewal</v>
      </c>
      <c r="R783" s="135" t="s">
        <v>16</v>
      </c>
      <c r="S783" s="135" t="str">
        <f>VLOOKUP(E783,[2]Sheet1!$E$2:$N$5262,10,0)</f>
        <v>-</v>
      </c>
      <c r="T783" s="167">
        <f t="shared" si="32"/>
        <v>0</v>
      </c>
    </row>
    <row r="784" spans="1:20" s="135" customFormat="1" hidden="1">
      <c r="A784" s="72">
        <v>791</v>
      </c>
      <c r="B784" s="72" t="s">
        <v>39</v>
      </c>
      <c r="C784" s="73" t="s">
        <v>12953</v>
      </c>
      <c r="D784" s="73" t="s">
        <v>12954</v>
      </c>
      <c r="E784" s="73" t="s">
        <v>12953</v>
      </c>
      <c r="F784" s="73" t="s">
        <v>12955</v>
      </c>
      <c r="G784" s="74">
        <v>9000</v>
      </c>
      <c r="H784" s="73" t="s">
        <v>66</v>
      </c>
      <c r="I784" s="73" t="s">
        <v>21</v>
      </c>
      <c r="J784" s="135" t="s">
        <v>41</v>
      </c>
      <c r="K784" s="135">
        <v>9000</v>
      </c>
      <c r="L784" s="135">
        <f>VLOOKUP(E784,[2]Sheet1!$E$2:$N$5262,3,0)</f>
        <v>9000</v>
      </c>
      <c r="M784" s="168">
        <f>VLOOKUP(E784,[2]Sheet1!$E$2:$N$5262,4,0)</f>
        <v>46043</v>
      </c>
      <c r="N784" s="135" t="str">
        <f>VLOOKUP(E784,[2]Sheet1!$E$2:$N$5262,5,0)</f>
        <v>M.KHALID</v>
      </c>
      <c r="O784" s="135" t="str">
        <f>VLOOKUP(E784,[2]Sheet1!$E$2:$N$5262,6,0)</f>
        <v>Accepted</v>
      </c>
      <c r="P784" s="135" t="str">
        <f>VLOOKUP(E784,[2]Sheet1!$E$2:$N$5262,7,0)</f>
        <v>Online Transfer</v>
      </c>
      <c r="Q784" s="135" t="str">
        <f>VLOOKUP(E784,[2]Sheet1!$E$2:$N$5262,8,0)</f>
        <v>Renewal</v>
      </c>
      <c r="R784" s="135" t="s">
        <v>16</v>
      </c>
      <c r="S784" s="135" t="str">
        <f>VLOOKUP(E784,[2]Sheet1!$E$2:$N$5262,10,0)</f>
        <v>-</v>
      </c>
      <c r="T784" s="167">
        <f t="shared" si="32"/>
        <v>0</v>
      </c>
    </row>
    <row r="785" spans="1:20" s="135" customFormat="1" hidden="1">
      <c r="A785" s="73">
        <v>792</v>
      </c>
      <c r="B785" s="72" t="s">
        <v>39</v>
      </c>
      <c r="C785" s="73" t="s">
        <v>12956</v>
      </c>
      <c r="D785" s="73" t="s">
        <v>12957</v>
      </c>
      <c r="E785" s="74">
        <v>1227328</v>
      </c>
      <c r="F785" s="73" t="s">
        <v>12958</v>
      </c>
      <c r="G785" s="74">
        <v>12500</v>
      </c>
      <c r="H785" s="73" t="s">
        <v>66</v>
      </c>
      <c r="I785" s="73" t="s">
        <v>21</v>
      </c>
      <c r="J785" s="135" t="s">
        <v>41</v>
      </c>
      <c r="K785" s="135">
        <v>12500</v>
      </c>
      <c r="L785" s="135">
        <f>VLOOKUP(E785,[2]Sheet1!$E$2:$N$5262,3,0)</f>
        <v>12500</v>
      </c>
      <c r="M785" s="168">
        <f>VLOOKUP(E785,[2]Sheet1!$E$2:$N$5262,4,0)</f>
        <v>46044</v>
      </c>
      <c r="N785" s="135" t="str">
        <f>VLOOKUP(E785,[2]Sheet1!$E$2:$N$5262,5,0)</f>
        <v>M.KHALID</v>
      </c>
      <c r="O785" s="135" t="str">
        <f>VLOOKUP(E785,[2]Sheet1!$E$2:$N$5262,6,0)</f>
        <v>Accepted</v>
      </c>
      <c r="P785" s="135" t="str">
        <f>VLOOKUP(E785,[2]Sheet1!$E$2:$N$5262,7,0)</f>
        <v>Online Transfer</v>
      </c>
      <c r="Q785" s="135" t="str">
        <f>VLOOKUP(E785,[2]Sheet1!$E$2:$N$5262,8,0)</f>
        <v>Renewal</v>
      </c>
      <c r="R785" s="135" t="s">
        <v>16</v>
      </c>
      <c r="S785" s="135" t="str">
        <f>VLOOKUP(E785,[2]Sheet1!$E$2:$N$5262,10,0)</f>
        <v>-</v>
      </c>
      <c r="T785" s="167">
        <f t="shared" si="32"/>
        <v>0</v>
      </c>
    </row>
    <row r="786" spans="1:20" s="135" customFormat="1" hidden="1">
      <c r="A786" s="72">
        <v>793</v>
      </c>
      <c r="B786" s="72" t="s">
        <v>39</v>
      </c>
      <c r="C786" s="73" t="s">
        <v>12959</v>
      </c>
      <c r="D786" s="73" t="s">
        <v>12960</v>
      </c>
      <c r="E786" s="74">
        <v>287622</v>
      </c>
      <c r="F786" s="73" t="s">
        <v>12961</v>
      </c>
      <c r="G786" s="74">
        <v>14500</v>
      </c>
      <c r="H786" s="73" t="s">
        <v>66</v>
      </c>
      <c r="I786" s="73" t="s">
        <v>21</v>
      </c>
      <c r="J786" s="135" t="s">
        <v>41</v>
      </c>
      <c r="K786" s="135">
        <v>14500</v>
      </c>
      <c r="L786" s="135">
        <f>VLOOKUP(E786,[2]Sheet1!$E$2:$N$5262,3,0)</f>
        <v>14500</v>
      </c>
      <c r="M786" s="168">
        <f>VLOOKUP(E786,[2]Sheet1!$E$2:$N$5262,4,0)</f>
        <v>46044</v>
      </c>
      <c r="N786" s="135" t="str">
        <f>VLOOKUP(E786,[2]Sheet1!$E$2:$N$5262,5,0)</f>
        <v>M.KHALID</v>
      </c>
      <c r="O786" s="135" t="str">
        <f>VLOOKUP(E786,[2]Sheet1!$E$2:$N$5262,6,0)</f>
        <v>Accepted</v>
      </c>
      <c r="P786" s="135" t="str">
        <f>VLOOKUP(E786,[2]Sheet1!$E$2:$N$5262,7,0)</f>
        <v>Online Transfer</v>
      </c>
      <c r="Q786" s="135" t="str">
        <f>VLOOKUP(E786,[2]Sheet1!$E$2:$N$5262,8,0)</f>
        <v>Renewal</v>
      </c>
      <c r="R786" s="135" t="s">
        <v>16</v>
      </c>
      <c r="S786" s="135" t="str">
        <f>VLOOKUP(E786,[2]Sheet1!$E$2:$N$5262,10,0)</f>
        <v>-</v>
      </c>
      <c r="T786" s="167">
        <f t="shared" si="32"/>
        <v>0</v>
      </c>
    </row>
    <row r="787" spans="1:20" s="135" customFormat="1" hidden="1">
      <c r="A787" s="73">
        <v>794</v>
      </c>
      <c r="B787" s="72" t="s">
        <v>39</v>
      </c>
      <c r="C787" s="73" t="s">
        <v>12962</v>
      </c>
      <c r="D787" s="73" t="s">
        <v>12963</v>
      </c>
      <c r="E787" s="73" t="s">
        <v>12964</v>
      </c>
      <c r="F787" s="73" t="s">
        <v>12965</v>
      </c>
      <c r="G787" s="74">
        <v>14500</v>
      </c>
      <c r="H787" s="73" t="s">
        <v>66</v>
      </c>
      <c r="I787" s="73" t="s">
        <v>21</v>
      </c>
      <c r="J787" s="135" t="s">
        <v>41</v>
      </c>
      <c r="K787" s="135">
        <v>14500</v>
      </c>
      <c r="L787" s="135">
        <f>VLOOKUP(E787,[2]Sheet1!$E$2:$N$5262,3,0)</f>
        <v>14500</v>
      </c>
      <c r="M787" s="168">
        <f>VLOOKUP(E787,[2]Sheet1!$E$2:$N$5262,4,0)</f>
        <v>46043</v>
      </c>
      <c r="N787" s="135" t="str">
        <f>VLOOKUP(E787,[2]Sheet1!$E$2:$N$5262,5,0)</f>
        <v>M.KHALID</v>
      </c>
      <c r="O787" s="135" t="str">
        <f>VLOOKUP(E787,[2]Sheet1!$E$2:$N$5262,6,0)</f>
        <v>Accepted</v>
      </c>
      <c r="P787" s="135" t="str">
        <f>VLOOKUP(E787,[2]Sheet1!$E$2:$N$5262,7,0)</f>
        <v>Online Transfer</v>
      </c>
      <c r="Q787" s="135" t="str">
        <f>VLOOKUP(E787,[2]Sheet1!$E$2:$N$5262,8,0)</f>
        <v>Renewal</v>
      </c>
      <c r="R787" s="135" t="s">
        <v>16</v>
      </c>
      <c r="S787" s="135" t="str">
        <f>VLOOKUP(E787,[2]Sheet1!$E$2:$N$5262,10,0)</f>
        <v>-</v>
      </c>
      <c r="T787" s="167">
        <f t="shared" si="32"/>
        <v>0</v>
      </c>
    </row>
    <row r="788" spans="1:20" s="135" customFormat="1" hidden="1">
      <c r="A788" s="72">
        <v>795</v>
      </c>
      <c r="B788" s="72" t="s">
        <v>39</v>
      </c>
      <c r="C788" s="73" t="s">
        <v>12966</v>
      </c>
      <c r="D788" s="73" t="s">
        <v>12967</v>
      </c>
      <c r="E788" s="73" t="s">
        <v>12966</v>
      </c>
      <c r="F788" s="73" t="s">
        <v>12968</v>
      </c>
      <c r="G788" s="74">
        <v>14500</v>
      </c>
      <c r="H788" s="73" t="s">
        <v>66</v>
      </c>
      <c r="I788" s="73" t="s">
        <v>21</v>
      </c>
      <c r="J788" s="135" t="s">
        <v>41</v>
      </c>
      <c r="K788" s="135">
        <v>14500</v>
      </c>
      <c r="L788" s="135">
        <f>VLOOKUP(E788,[2]Sheet1!$E$2:$N$5262,3,0)</f>
        <v>14500</v>
      </c>
      <c r="M788" s="168">
        <f>VLOOKUP(E788,[2]Sheet1!$E$2:$N$5262,4,0)</f>
        <v>46043</v>
      </c>
      <c r="N788" s="135" t="str">
        <f>VLOOKUP(E788,[2]Sheet1!$E$2:$N$5262,5,0)</f>
        <v>M.KHALID</v>
      </c>
      <c r="O788" s="135" t="str">
        <f>VLOOKUP(E788,[2]Sheet1!$E$2:$N$5262,6,0)</f>
        <v>Accepted</v>
      </c>
      <c r="P788" s="135" t="str">
        <f>VLOOKUP(E788,[2]Sheet1!$E$2:$N$5262,7,0)</f>
        <v>Online Transfer</v>
      </c>
      <c r="Q788" s="135" t="str">
        <f>VLOOKUP(E788,[2]Sheet1!$E$2:$N$5262,8,0)</f>
        <v>Renewal</v>
      </c>
      <c r="R788" s="135" t="s">
        <v>16</v>
      </c>
      <c r="S788" s="135" t="str">
        <f>VLOOKUP(E788,[2]Sheet1!$E$2:$N$5262,10,0)</f>
        <v>-</v>
      </c>
      <c r="T788" s="167">
        <f t="shared" si="32"/>
        <v>0</v>
      </c>
    </row>
    <row r="789" spans="1:20" s="135" customFormat="1" hidden="1">
      <c r="A789" s="73">
        <v>796</v>
      </c>
      <c r="B789" s="72" t="s">
        <v>39</v>
      </c>
      <c r="C789" s="73" t="s">
        <v>12969</v>
      </c>
      <c r="D789" s="73" t="s">
        <v>12970</v>
      </c>
      <c r="E789" s="73" t="s">
        <v>12971</v>
      </c>
      <c r="F789" s="73" t="s">
        <v>12972</v>
      </c>
      <c r="G789" s="74">
        <v>13000</v>
      </c>
      <c r="H789" s="73" t="s">
        <v>66</v>
      </c>
      <c r="I789" s="73" t="s">
        <v>21</v>
      </c>
      <c r="J789" s="135" t="s">
        <v>41</v>
      </c>
      <c r="K789" s="135">
        <v>13000</v>
      </c>
      <c r="L789" s="135">
        <f>VLOOKUP(E789,[2]Sheet1!$E$2:$N$5262,3,0)</f>
        <v>13000</v>
      </c>
      <c r="M789" s="168">
        <f>VLOOKUP(E789,[2]Sheet1!$E$2:$N$5262,4,0)</f>
        <v>46043</v>
      </c>
      <c r="N789" s="135" t="str">
        <f>VLOOKUP(E789,[2]Sheet1!$E$2:$N$5262,5,0)</f>
        <v>M.KHALID</v>
      </c>
      <c r="O789" s="135" t="str">
        <f>VLOOKUP(E789,[2]Sheet1!$E$2:$N$5262,6,0)</f>
        <v>Accepted</v>
      </c>
      <c r="P789" s="135" t="str">
        <f>VLOOKUP(E789,[2]Sheet1!$E$2:$N$5262,7,0)</f>
        <v>Online Transfer</v>
      </c>
      <c r="Q789" s="135" t="str">
        <f>VLOOKUP(E789,[2]Sheet1!$E$2:$N$5262,8,0)</f>
        <v>Renewal</v>
      </c>
      <c r="R789" s="135" t="s">
        <v>16</v>
      </c>
      <c r="S789" s="135" t="str">
        <f>VLOOKUP(E789,[2]Sheet1!$E$2:$N$5262,10,0)</f>
        <v>-</v>
      </c>
      <c r="T789" s="167">
        <f t="shared" si="32"/>
        <v>0</v>
      </c>
    </row>
    <row r="790" spans="1:20" s="135" customFormat="1">
      <c r="A790" s="72">
        <v>797</v>
      </c>
      <c r="B790" s="72" t="s">
        <v>39</v>
      </c>
      <c r="C790" s="73" t="s">
        <v>12973</v>
      </c>
      <c r="D790" s="73" t="s">
        <v>12974</v>
      </c>
      <c r="E790" s="73" t="s">
        <v>12975</v>
      </c>
      <c r="F790" s="73" t="s">
        <v>10754</v>
      </c>
      <c r="G790" s="74">
        <v>15500</v>
      </c>
      <c r="H790" s="73" t="s">
        <v>66</v>
      </c>
      <c r="I790" s="73" t="s">
        <v>21</v>
      </c>
      <c r="J790" s="135" t="s">
        <v>41</v>
      </c>
      <c r="K790" s="135">
        <v>15500</v>
      </c>
      <c r="L790" s="135">
        <f>VLOOKUP(E790,[2]Sheet1!$E$2:$N$5262,3,0)</f>
        <v>15500</v>
      </c>
      <c r="M790" s="168">
        <f>VLOOKUP(E790,[2]Sheet1!$E$2:$N$5262,4,0)</f>
        <v>46042</v>
      </c>
      <c r="N790" s="135" t="str">
        <f>VLOOKUP(E790,[2]Sheet1!$E$2:$N$5262,5,0)</f>
        <v>M.KHALID</v>
      </c>
      <c r="O790" s="135" t="str">
        <f>VLOOKUP(E790,[2]Sheet1!$E$2:$N$5262,6,0)</f>
        <v>Accepted</v>
      </c>
      <c r="P790" s="135" t="str">
        <f>VLOOKUP(E790,[2]Sheet1!$E$2:$N$5262,7,0)</f>
        <v>Online Transfer</v>
      </c>
      <c r="Q790" s="135" t="str">
        <f>VLOOKUP(E790,[2]Sheet1!$E$2:$N$5262,8,0)</f>
        <v>Conversion</v>
      </c>
      <c r="R790" s="135" t="s">
        <v>16</v>
      </c>
      <c r="S790" s="135" t="str">
        <f>VLOOKUP(E790,[2]Sheet1!$E$2:$N$5262,10,0)</f>
        <v>-</v>
      </c>
      <c r="T790" s="167">
        <f t="shared" si="32"/>
        <v>0</v>
      </c>
    </row>
    <row r="791" spans="1:20" s="135" customFormat="1" hidden="1">
      <c r="A791" s="73">
        <v>798</v>
      </c>
      <c r="B791" s="72" t="s">
        <v>39</v>
      </c>
      <c r="C791" s="73" t="s">
        <v>12976</v>
      </c>
      <c r="D791" s="73" t="s">
        <v>12977</v>
      </c>
      <c r="E791" s="74">
        <v>5567188</v>
      </c>
      <c r="F791" s="73" t="s">
        <v>12978</v>
      </c>
      <c r="G791" s="74">
        <v>10000</v>
      </c>
      <c r="H791" s="73" t="s">
        <v>66</v>
      </c>
      <c r="I791" s="73" t="s">
        <v>21</v>
      </c>
      <c r="J791" s="135" t="s">
        <v>41</v>
      </c>
      <c r="K791" s="135">
        <v>10000</v>
      </c>
      <c r="L791" s="135">
        <f>VLOOKUP(E791,[2]Sheet1!$E$2:$N$5262,3,0)</f>
        <v>10000</v>
      </c>
      <c r="M791" s="168">
        <f>VLOOKUP(E791,[2]Sheet1!$E$2:$N$5262,4,0)</f>
        <v>46041</v>
      </c>
      <c r="N791" s="135" t="str">
        <f>VLOOKUP(E791,[2]Sheet1!$E$2:$N$5262,5,0)</f>
        <v>M.KHALID</v>
      </c>
      <c r="O791" s="135" t="str">
        <f>VLOOKUP(E791,[2]Sheet1!$E$2:$N$5262,6,0)</f>
        <v>Accepted</v>
      </c>
      <c r="P791" s="135" t="str">
        <f>VLOOKUP(E791,[2]Sheet1!$E$2:$N$5262,7,0)</f>
        <v>Online Transfer</v>
      </c>
      <c r="Q791" s="135" t="str">
        <f>VLOOKUP(E791,[2]Sheet1!$E$2:$N$5262,8,0)</f>
        <v>Renewal</v>
      </c>
      <c r="R791" s="135" t="s">
        <v>16</v>
      </c>
      <c r="S791" s="135" t="str">
        <f>VLOOKUP(E791,[2]Sheet1!$E$2:$N$5262,10,0)</f>
        <v>-</v>
      </c>
      <c r="T791" s="167">
        <f t="shared" si="32"/>
        <v>0</v>
      </c>
    </row>
    <row r="792" spans="1:20" s="135" customFormat="1" hidden="1">
      <c r="A792" s="72">
        <v>799</v>
      </c>
      <c r="B792" s="72" t="s">
        <v>39</v>
      </c>
      <c r="C792" s="73" t="s">
        <v>12979</v>
      </c>
      <c r="D792" s="73" t="s">
        <v>12980</v>
      </c>
      <c r="E792" s="74">
        <v>7067804</v>
      </c>
      <c r="F792" s="73" t="s">
        <v>12981</v>
      </c>
      <c r="G792" s="74">
        <v>13500</v>
      </c>
      <c r="H792" s="73" t="s">
        <v>66</v>
      </c>
      <c r="I792" s="73" t="s">
        <v>21</v>
      </c>
      <c r="J792" s="135" t="s">
        <v>41</v>
      </c>
      <c r="K792" s="135">
        <v>13500</v>
      </c>
      <c r="L792" s="135">
        <f>VLOOKUP(E792,[2]Sheet1!$E$2:$N$5262,3,0)</f>
        <v>13500</v>
      </c>
      <c r="M792" s="168">
        <f>VLOOKUP(E792,[2]Sheet1!$E$2:$N$5262,4,0)</f>
        <v>46041</v>
      </c>
      <c r="N792" s="135" t="str">
        <f>VLOOKUP(E792,[2]Sheet1!$E$2:$N$5262,5,0)</f>
        <v>M.KHALID</v>
      </c>
      <c r="O792" s="135" t="str">
        <f>VLOOKUP(E792,[2]Sheet1!$E$2:$N$5262,6,0)</f>
        <v>Accepted</v>
      </c>
      <c r="P792" s="135" t="str">
        <f>VLOOKUP(E792,[2]Sheet1!$E$2:$N$5262,7,0)</f>
        <v>Online Transfer</v>
      </c>
      <c r="Q792" s="135" t="str">
        <f>VLOOKUP(E792,[2]Sheet1!$E$2:$N$5262,8,0)</f>
        <v>Renewal</v>
      </c>
      <c r="R792" s="135" t="s">
        <v>16</v>
      </c>
      <c r="S792" s="135" t="str">
        <f>VLOOKUP(E792,[2]Sheet1!$E$2:$N$5262,10,0)</f>
        <v>-</v>
      </c>
      <c r="T792" s="167">
        <f t="shared" si="32"/>
        <v>0</v>
      </c>
    </row>
    <row r="793" spans="1:20" s="135" customFormat="1">
      <c r="A793" s="73">
        <v>800</v>
      </c>
      <c r="B793" s="72" t="s">
        <v>39</v>
      </c>
      <c r="C793" s="73" t="s">
        <v>12982</v>
      </c>
      <c r="D793" s="73" t="s">
        <v>12983</v>
      </c>
      <c r="E793" s="73" t="s">
        <v>12984</v>
      </c>
      <c r="F793" s="73" t="s">
        <v>11843</v>
      </c>
      <c r="G793" s="74">
        <v>16000</v>
      </c>
      <c r="H793" s="73" t="s">
        <v>66</v>
      </c>
      <c r="I793" s="73" t="s">
        <v>21</v>
      </c>
      <c r="J793" s="135" t="s">
        <v>41</v>
      </c>
      <c r="K793" s="135">
        <v>16000</v>
      </c>
      <c r="L793" s="135">
        <f>VLOOKUP(E793,[2]Sheet1!$E$2:$N$5262,3,0)</f>
        <v>16000</v>
      </c>
      <c r="M793" s="168">
        <f>VLOOKUP(E793,[2]Sheet1!$E$2:$N$5262,4,0)</f>
        <v>46041</v>
      </c>
      <c r="N793" s="135" t="str">
        <f>VLOOKUP(E793,[2]Sheet1!$E$2:$N$5262,5,0)</f>
        <v>M.KHALID</v>
      </c>
      <c r="O793" s="135" t="str">
        <f>VLOOKUP(E793,[2]Sheet1!$E$2:$N$5262,6,0)</f>
        <v>Accepted</v>
      </c>
      <c r="P793" s="135" t="str">
        <f>VLOOKUP(E793,[2]Sheet1!$E$2:$N$5262,7,0)</f>
        <v>Online Transfer</v>
      </c>
      <c r="Q793" s="135" t="str">
        <f>VLOOKUP(E793,[2]Sheet1!$E$2:$N$5262,8,0)</f>
        <v>Conversion</v>
      </c>
      <c r="R793" s="135" t="s">
        <v>16</v>
      </c>
      <c r="S793" s="135" t="str">
        <f>VLOOKUP(E793,[2]Sheet1!$E$2:$N$5262,10,0)</f>
        <v>-</v>
      </c>
      <c r="T793" s="167">
        <f t="shared" si="32"/>
        <v>0</v>
      </c>
    </row>
    <row r="794" spans="1:20" s="135" customFormat="1" hidden="1">
      <c r="A794" s="72">
        <v>801</v>
      </c>
      <c r="B794" s="72" t="s">
        <v>39</v>
      </c>
      <c r="C794" s="73" t="s">
        <v>12985</v>
      </c>
      <c r="D794" s="73" t="s">
        <v>12986</v>
      </c>
      <c r="E794" s="74">
        <v>20241952597</v>
      </c>
      <c r="F794" s="73" t="s">
        <v>12987</v>
      </c>
      <c r="G794" s="74">
        <v>13500</v>
      </c>
      <c r="H794" s="73" t="s">
        <v>66</v>
      </c>
      <c r="I794" s="73" t="s">
        <v>21</v>
      </c>
      <c r="J794" s="135" t="s">
        <v>41</v>
      </c>
      <c r="K794" s="135">
        <v>13500</v>
      </c>
      <c r="L794" s="135">
        <f>VLOOKUP(E794,[2]Sheet1!$E$2:$N$5262,3,0)</f>
        <v>13500</v>
      </c>
      <c r="M794" s="168">
        <f>VLOOKUP(E794,[2]Sheet1!$E$2:$N$5262,4,0)</f>
        <v>46041</v>
      </c>
      <c r="N794" s="135" t="str">
        <f>VLOOKUP(E794,[2]Sheet1!$E$2:$N$5262,5,0)</f>
        <v>M.KHALID</v>
      </c>
      <c r="O794" s="135" t="str">
        <f>VLOOKUP(E794,[2]Sheet1!$E$2:$N$5262,6,0)</f>
        <v>Accepted</v>
      </c>
      <c r="P794" s="135" t="str">
        <f>VLOOKUP(E794,[2]Sheet1!$E$2:$N$5262,7,0)</f>
        <v>Online Transfer</v>
      </c>
      <c r="Q794" s="135" t="str">
        <f>VLOOKUP(E794,[2]Sheet1!$E$2:$N$5262,8,0)</f>
        <v>Renewal</v>
      </c>
      <c r="R794" s="135" t="s">
        <v>16</v>
      </c>
      <c r="S794" s="135" t="str">
        <f>VLOOKUP(E794,[2]Sheet1!$E$2:$N$5262,10,0)</f>
        <v>-</v>
      </c>
      <c r="T794" s="167">
        <f t="shared" si="32"/>
        <v>0</v>
      </c>
    </row>
    <row r="795" spans="1:20" s="135" customFormat="1" hidden="1">
      <c r="A795" s="73">
        <v>802</v>
      </c>
      <c r="B795" s="72" t="s">
        <v>39</v>
      </c>
      <c r="C795" s="73" t="s">
        <v>12988</v>
      </c>
      <c r="D795" s="74">
        <v>1901958</v>
      </c>
      <c r="E795" s="74">
        <v>2211446</v>
      </c>
      <c r="F795" s="73" t="s">
        <v>12989</v>
      </c>
      <c r="G795" s="74">
        <v>12500</v>
      </c>
      <c r="H795" s="73" t="s">
        <v>66</v>
      </c>
      <c r="I795" s="73" t="s">
        <v>21</v>
      </c>
      <c r="J795" s="135" t="s">
        <v>41</v>
      </c>
      <c r="K795" s="135">
        <v>12500</v>
      </c>
      <c r="L795" s="135">
        <f>VLOOKUP(E795,[2]Sheet1!$E$2:$N$5262,3,0)</f>
        <v>12500</v>
      </c>
      <c r="M795" s="168">
        <f>VLOOKUP(E795,[2]Sheet1!$E$2:$N$5262,4,0)</f>
        <v>46037</v>
      </c>
      <c r="N795" s="135" t="str">
        <f>VLOOKUP(E795,[2]Sheet1!$E$2:$N$5262,5,0)</f>
        <v>M.KHALID</v>
      </c>
      <c r="O795" s="135" t="str">
        <f>VLOOKUP(E795,[2]Sheet1!$E$2:$N$5262,6,0)</f>
        <v>Accepted</v>
      </c>
      <c r="P795" s="135" t="str">
        <f>VLOOKUP(E795,[2]Sheet1!$E$2:$N$5262,7,0)</f>
        <v>Online Transfer</v>
      </c>
      <c r="Q795" s="135" t="str">
        <f>VLOOKUP(E795,[2]Sheet1!$E$2:$N$5262,8,0)</f>
        <v>Renewal</v>
      </c>
      <c r="R795" s="135" t="s">
        <v>16</v>
      </c>
      <c r="S795" s="135" t="str">
        <f>VLOOKUP(E795,[2]Sheet1!$E$2:$N$5262,10,0)</f>
        <v>-</v>
      </c>
      <c r="T795" s="167">
        <f t="shared" si="32"/>
        <v>0</v>
      </c>
    </row>
    <row r="796" spans="1:20" s="135" customFormat="1" hidden="1">
      <c r="A796" s="72">
        <v>803</v>
      </c>
      <c r="B796" s="72" t="s">
        <v>39</v>
      </c>
      <c r="C796" s="73" t="s">
        <v>12990</v>
      </c>
      <c r="D796" s="73" t="s">
        <v>12991</v>
      </c>
      <c r="E796" s="74">
        <v>2100032730</v>
      </c>
      <c r="F796" s="73" t="s">
        <v>12992</v>
      </c>
      <c r="G796" s="74">
        <v>14500</v>
      </c>
      <c r="H796" s="73" t="s">
        <v>66</v>
      </c>
      <c r="I796" s="73" t="s">
        <v>21</v>
      </c>
      <c r="J796" s="135" t="s">
        <v>41</v>
      </c>
      <c r="K796" s="135">
        <v>14500</v>
      </c>
      <c r="L796" s="135">
        <f>VLOOKUP(E796,[2]Sheet1!$E$2:$N$5262,3,0)</f>
        <v>14500</v>
      </c>
      <c r="M796" s="168">
        <f>VLOOKUP(E796,[2]Sheet1!$E$2:$N$5262,4,0)</f>
        <v>46039</v>
      </c>
      <c r="N796" s="135" t="str">
        <f>VLOOKUP(E796,[2]Sheet1!$E$2:$N$5262,5,0)</f>
        <v>M.KHALID</v>
      </c>
      <c r="O796" s="135" t="str">
        <f>VLOOKUP(E796,[2]Sheet1!$E$2:$N$5262,6,0)</f>
        <v>Accepted</v>
      </c>
      <c r="P796" s="135" t="str">
        <f>VLOOKUP(E796,[2]Sheet1!$E$2:$N$5262,7,0)</f>
        <v>Online Transfer</v>
      </c>
      <c r="Q796" s="135" t="str">
        <f>VLOOKUP(E796,[2]Sheet1!$E$2:$N$5262,8,0)</f>
        <v>Renewal</v>
      </c>
      <c r="R796" s="135" t="s">
        <v>16</v>
      </c>
      <c r="S796" s="135" t="str">
        <f>VLOOKUP(E796,[2]Sheet1!$E$2:$N$5262,10,0)</f>
        <v>-</v>
      </c>
      <c r="T796" s="167">
        <f t="shared" si="32"/>
        <v>0</v>
      </c>
    </row>
    <row r="797" spans="1:20" s="135" customFormat="1" hidden="1">
      <c r="A797" s="73">
        <v>804</v>
      </c>
      <c r="B797" s="72" t="s">
        <v>39</v>
      </c>
      <c r="C797" s="73" t="s">
        <v>12993</v>
      </c>
      <c r="D797" s="73" t="s">
        <v>12994</v>
      </c>
      <c r="E797" s="73" t="s">
        <v>12995</v>
      </c>
      <c r="F797" s="73" t="s">
        <v>12996</v>
      </c>
      <c r="G797" s="74">
        <v>13000</v>
      </c>
      <c r="H797" s="73" t="s">
        <v>66</v>
      </c>
      <c r="I797" s="73" t="s">
        <v>21</v>
      </c>
      <c r="J797" s="135" t="s">
        <v>41</v>
      </c>
      <c r="K797" s="135">
        <v>13000</v>
      </c>
      <c r="L797" s="135">
        <f>VLOOKUP(E797,[2]Sheet1!$E$2:$N$5262,3,0)</f>
        <v>13000</v>
      </c>
      <c r="M797" s="168">
        <f>VLOOKUP(E797,[2]Sheet1!$E$2:$N$5262,4,0)</f>
        <v>46037</v>
      </c>
      <c r="N797" s="135" t="str">
        <f>VLOOKUP(E797,[2]Sheet1!$E$2:$N$5262,5,0)</f>
        <v>M.KHALID</v>
      </c>
      <c r="O797" s="135" t="str">
        <f>VLOOKUP(E797,[2]Sheet1!$E$2:$N$5262,6,0)</f>
        <v>Accepted</v>
      </c>
      <c r="P797" s="135" t="str">
        <f>VLOOKUP(E797,[2]Sheet1!$E$2:$N$5262,7,0)</f>
        <v>Online Transfer</v>
      </c>
      <c r="Q797" s="135" t="str">
        <f>VLOOKUP(E797,[2]Sheet1!$E$2:$N$5262,8,0)</f>
        <v>Renewal</v>
      </c>
      <c r="R797" s="135" t="s">
        <v>16</v>
      </c>
      <c r="S797" s="135" t="str">
        <f>VLOOKUP(E797,[2]Sheet1!$E$2:$N$5262,10,0)</f>
        <v>-</v>
      </c>
      <c r="T797" s="167">
        <f t="shared" si="32"/>
        <v>0</v>
      </c>
    </row>
    <row r="798" spans="1:20" s="135" customFormat="1" hidden="1">
      <c r="A798" s="72">
        <v>805</v>
      </c>
      <c r="B798" s="72" t="s">
        <v>39</v>
      </c>
      <c r="C798" s="73" t="s">
        <v>12997</v>
      </c>
      <c r="D798" s="74">
        <v>3195569</v>
      </c>
      <c r="E798" s="74">
        <v>1219592</v>
      </c>
      <c r="F798" s="73" t="s">
        <v>12998</v>
      </c>
      <c r="G798" s="74">
        <v>12000</v>
      </c>
      <c r="H798" s="73" t="s">
        <v>66</v>
      </c>
      <c r="I798" s="73" t="s">
        <v>21</v>
      </c>
      <c r="J798" s="135" t="s">
        <v>41</v>
      </c>
      <c r="K798" s="135">
        <v>12000</v>
      </c>
      <c r="L798" s="135">
        <f>VLOOKUP(E798,[2]Sheet1!$E$2:$N$5262,3,0)</f>
        <v>12000</v>
      </c>
      <c r="M798" s="168">
        <f>VLOOKUP(E798,[2]Sheet1!$E$2:$N$5262,4,0)</f>
        <v>46037</v>
      </c>
      <c r="N798" s="135" t="str">
        <f>VLOOKUP(E798,[2]Sheet1!$E$2:$N$5262,5,0)</f>
        <v>M.KHALID</v>
      </c>
      <c r="O798" s="135" t="str">
        <f>VLOOKUP(E798,[2]Sheet1!$E$2:$N$5262,6,0)</f>
        <v>Accepted</v>
      </c>
      <c r="P798" s="135" t="str">
        <f>VLOOKUP(E798,[2]Sheet1!$E$2:$N$5262,7,0)</f>
        <v>Online Transfer</v>
      </c>
      <c r="Q798" s="135" t="str">
        <f>VLOOKUP(E798,[2]Sheet1!$E$2:$N$5262,8,0)</f>
        <v>Renewal</v>
      </c>
      <c r="R798" s="135" t="s">
        <v>16</v>
      </c>
      <c r="S798" s="135" t="str">
        <f>VLOOKUP(E798,[2]Sheet1!$E$2:$N$5262,10,0)</f>
        <v>-</v>
      </c>
      <c r="T798" s="167">
        <f t="shared" si="32"/>
        <v>0</v>
      </c>
    </row>
    <row r="799" spans="1:20" s="135" customFormat="1" hidden="1">
      <c r="A799" s="73">
        <v>806</v>
      </c>
      <c r="B799" s="72" t="s">
        <v>39</v>
      </c>
      <c r="C799" s="73" t="s">
        <v>12999</v>
      </c>
      <c r="D799" s="74">
        <v>9112639</v>
      </c>
      <c r="E799" s="73" t="s">
        <v>13000</v>
      </c>
      <c r="F799" s="73" t="s">
        <v>13001</v>
      </c>
      <c r="G799" s="74">
        <v>10000</v>
      </c>
      <c r="H799" s="73" t="s">
        <v>66</v>
      </c>
      <c r="I799" s="73" t="s">
        <v>21</v>
      </c>
      <c r="J799" s="135" t="s">
        <v>41</v>
      </c>
      <c r="K799" s="135">
        <v>10000</v>
      </c>
      <c r="L799" s="135">
        <f>VLOOKUP(E799,[2]Sheet1!$E$2:$N$5262,3,0)</f>
        <v>10000</v>
      </c>
      <c r="M799" s="168">
        <f>VLOOKUP(E799,[2]Sheet1!$E$2:$N$5262,4,0)</f>
        <v>46037</v>
      </c>
      <c r="N799" s="135" t="str">
        <f>VLOOKUP(E799,[2]Sheet1!$E$2:$N$5262,5,0)</f>
        <v>M.KHALID</v>
      </c>
      <c r="O799" s="135" t="str">
        <f>VLOOKUP(E799,[2]Sheet1!$E$2:$N$5262,6,0)</f>
        <v>Accepted</v>
      </c>
      <c r="P799" s="135" t="str">
        <f>VLOOKUP(E799,[2]Sheet1!$E$2:$N$5262,7,0)</f>
        <v>Online Transfer</v>
      </c>
      <c r="Q799" s="135" t="str">
        <f>VLOOKUP(E799,[2]Sheet1!$E$2:$N$5262,8,0)</f>
        <v>Renewal</v>
      </c>
      <c r="R799" s="135" t="s">
        <v>16</v>
      </c>
      <c r="S799" s="135" t="str">
        <f>VLOOKUP(E799,[2]Sheet1!$E$2:$N$5262,10,0)</f>
        <v>-</v>
      </c>
      <c r="T799" s="167">
        <f t="shared" si="32"/>
        <v>0</v>
      </c>
    </row>
    <row r="800" spans="1:20" s="135" customFormat="1" hidden="1">
      <c r="A800" s="72">
        <v>807</v>
      </c>
      <c r="B800" s="72" t="s">
        <v>39</v>
      </c>
      <c r="C800" s="73" t="s">
        <v>13002</v>
      </c>
      <c r="D800" s="73" t="s">
        <v>13003</v>
      </c>
      <c r="E800" s="73" t="s">
        <v>13004</v>
      </c>
      <c r="F800" s="73" t="s">
        <v>13005</v>
      </c>
      <c r="G800" s="74">
        <v>10000</v>
      </c>
      <c r="H800" s="73" t="s">
        <v>66</v>
      </c>
      <c r="I800" s="73" t="s">
        <v>21</v>
      </c>
      <c r="J800" s="135" t="s">
        <v>41</v>
      </c>
      <c r="K800" s="135">
        <v>10000</v>
      </c>
      <c r="L800" s="135">
        <f>VLOOKUP(E800,[2]Sheet1!$E$2:$N$5262,3,0)</f>
        <v>10000</v>
      </c>
      <c r="M800" s="168">
        <f>VLOOKUP(E800,[2]Sheet1!$E$2:$N$5262,4,0)</f>
        <v>46037</v>
      </c>
      <c r="N800" s="135" t="str">
        <f>VLOOKUP(E800,[2]Sheet1!$E$2:$N$5262,5,0)</f>
        <v>M.KHALID</v>
      </c>
      <c r="O800" s="135" t="str">
        <f>VLOOKUP(E800,[2]Sheet1!$E$2:$N$5262,6,0)</f>
        <v>Accepted</v>
      </c>
      <c r="P800" s="135" t="str">
        <f>VLOOKUP(E800,[2]Sheet1!$E$2:$N$5262,7,0)</f>
        <v>Online Transfer</v>
      </c>
      <c r="Q800" s="135" t="str">
        <f>VLOOKUP(E800,[2]Sheet1!$E$2:$N$5262,8,0)</f>
        <v>Renewal</v>
      </c>
      <c r="R800" s="135" t="s">
        <v>16</v>
      </c>
      <c r="S800" s="135" t="str">
        <f>VLOOKUP(E800,[2]Sheet1!$E$2:$N$5262,10,0)</f>
        <v>-</v>
      </c>
      <c r="T800" s="167">
        <f t="shared" si="32"/>
        <v>0</v>
      </c>
    </row>
    <row r="801" spans="1:20" s="135" customFormat="1" hidden="1">
      <c r="A801" s="73">
        <v>808</v>
      </c>
      <c r="B801" s="72" t="s">
        <v>39</v>
      </c>
      <c r="C801" s="73" t="s">
        <v>5886</v>
      </c>
      <c r="D801" s="73" t="s">
        <v>5888</v>
      </c>
      <c r="E801" s="74">
        <v>1235685</v>
      </c>
      <c r="F801" s="73" t="s">
        <v>13006</v>
      </c>
      <c r="G801" s="74">
        <v>13500</v>
      </c>
      <c r="H801" s="73" t="s">
        <v>66</v>
      </c>
      <c r="I801" s="73" t="s">
        <v>21</v>
      </c>
      <c r="J801" s="135" t="s">
        <v>41</v>
      </c>
      <c r="K801" s="135">
        <v>13500</v>
      </c>
      <c r="L801" s="135">
        <f>VLOOKUP(E801,[2]Sheet1!$E$2:$N$5262,3,0)</f>
        <v>13500</v>
      </c>
      <c r="M801" s="168">
        <f>VLOOKUP(E801,[2]Sheet1!$E$2:$N$5262,4,0)</f>
        <v>46037</v>
      </c>
      <c r="N801" s="135" t="str">
        <f>VLOOKUP(E801,[2]Sheet1!$E$2:$N$5262,5,0)</f>
        <v>M.KHALID</v>
      </c>
      <c r="O801" s="135" t="str">
        <f>VLOOKUP(E801,[2]Sheet1!$E$2:$N$5262,6,0)</f>
        <v>Accepted</v>
      </c>
      <c r="P801" s="135" t="str">
        <f>VLOOKUP(E801,[2]Sheet1!$E$2:$N$5262,7,0)</f>
        <v>Online Transfer</v>
      </c>
      <c r="Q801" s="135" t="str">
        <f>VLOOKUP(E801,[2]Sheet1!$E$2:$N$5262,8,0)</f>
        <v>Renewal</v>
      </c>
      <c r="R801" s="135" t="s">
        <v>16</v>
      </c>
      <c r="S801" s="135" t="str">
        <f>VLOOKUP(E801,[2]Sheet1!$E$2:$N$5262,10,0)</f>
        <v>-</v>
      </c>
      <c r="T801" s="167">
        <f t="shared" si="32"/>
        <v>0</v>
      </c>
    </row>
    <row r="802" spans="1:20" s="135" customFormat="1" hidden="1">
      <c r="A802" s="72">
        <v>809</v>
      </c>
      <c r="B802" s="72" t="s">
        <v>39</v>
      </c>
      <c r="C802" s="73" t="s">
        <v>13007</v>
      </c>
      <c r="D802" s="74">
        <v>335470</v>
      </c>
      <c r="E802" s="74">
        <v>1235524</v>
      </c>
      <c r="F802" s="73" t="s">
        <v>13008</v>
      </c>
      <c r="G802" s="74">
        <v>13000</v>
      </c>
      <c r="H802" s="73" t="s">
        <v>66</v>
      </c>
      <c r="I802" s="73" t="s">
        <v>21</v>
      </c>
      <c r="J802" s="135" t="s">
        <v>41</v>
      </c>
      <c r="K802" s="135">
        <v>13000</v>
      </c>
      <c r="L802" s="135">
        <f>VLOOKUP(E802,[2]Sheet1!$E$2:$N$5262,3,0)</f>
        <v>13000</v>
      </c>
      <c r="M802" s="168">
        <f>VLOOKUP(E802,[2]Sheet1!$E$2:$N$5262,4,0)</f>
        <v>46036</v>
      </c>
      <c r="N802" s="135" t="str">
        <f>VLOOKUP(E802,[2]Sheet1!$E$2:$N$5262,5,0)</f>
        <v>M.KHALID</v>
      </c>
      <c r="O802" s="135" t="str">
        <f>VLOOKUP(E802,[2]Sheet1!$E$2:$N$5262,6,0)</f>
        <v>Accepted</v>
      </c>
      <c r="P802" s="135" t="str">
        <f>VLOOKUP(E802,[2]Sheet1!$E$2:$N$5262,7,0)</f>
        <v>Online Transfer</v>
      </c>
      <c r="Q802" s="135" t="str">
        <f>VLOOKUP(E802,[2]Sheet1!$E$2:$N$5262,8,0)</f>
        <v>Renewal</v>
      </c>
      <c r="R802" s="135" t="s">
        <v>16</v>
      </c>
      <c r="S802" s="135" t="str">
        <f>VLOOKUP(E802,[2]Sheet1!$E$2:$N$5262,10,0)</f>
        <v>-</v>
      </c>
      <c r="T802" s="167">
        <f t="shared" si="32"/>
        <v>0</v>
      </c>
    </row>
    <row r="803" spans="1:20" s="135" customFormat="1" hidden="1">
      <c r="A803" s="73">
        <v>810</v>
      </c>
      <c r="B803" s="72" t="s">
        <v>39</v>
      </c>
      <c r="C803" s="73" t="s">
        <v>13009</v>
      </c>
      <c r="D803" s="74">
        <v>218782</v>
      </c>
      <c r="E803" s="74">
        <v>1118762</v>
      </c>
      <c r="F803" s="73" t="s">
        <v>13010</v>
      </c>
      <c r="G803" s="74">
        <v>14500</v>
      </c>
      <c r="H803" s="73" t="s">
        <v>66</v>
      </c>
      <c r="I803" s="73" t="s">
        <v>21</v>
      </c>
      <c r="J803" s="135" t="s">
        <v>41</v>
      </c>
      <c r="K803" s="135">
        <v>14500</v>
      </c>
      <c r="L803" s="135">
        <f>VLOOKUP(E803,[2]Sheet1!$E$2:$N$5262,3,0)</f>
        <v>14500</v>
      </c>
      <c r="M803" s="168">
        <f>VLOOKUP(E803,[2]Sheet1!$E$2:$N$5262,4,0)</f>
        <v>46036</v>
      </c>
      <c r="N803" s="135" t="str">
        <f>VLOOKUP(E803,[2]Sheet1!$E$2:$N$5262,5,0)</f>
        <v>M.KHALID</v>
      </c>
      <c r="O803" s="135" t="str">
        <f>VLOOKUP(E803,[2]Sheet1!$E$2:$N$5262,6,0)</f>
        <v>Accepted</v>
      </c>
      <c r="P803" s="135" t="str">
        <f>VLOOKUP(E803,[2]Sheet1!$E$2:$N$5262,7,0)</f>
        <v>Online Transfer</v>
      </c>
      <c r="Q803" s="135" t="str">
        <f>VLOOKUP(E803,[2]Sheet1!$E$2:$N$5262,8,0)</f>
        <v>Renewal</v>
      </c>
      <c r="R803" s="135" t="s">
        <v>16</v>
      </c>
      <c r="S803" s="135" t="str">
        <f>VLOOKUP(E803,[2]Sheet1!$E$2:$N$5262,10,0)</f>
        <v>-</v>
      </c>
      <c r="T803" s="167">
        <f t="shared" si="32"/>
        <v>0</v>
      </c>
    </row>
    <row r="804" spans="1:20" s="135" customFormat="1" hidden="1">
      <c r="A804" s="72">
        <v>811</v>
      </c>
      <c r="B804" s="72" t="s">
        <v>39</v>
      </c>
      <c r="C804" s="73" t="s">
        <v>13011</v>
      </c>
      <c r="D804" s="73" t="s">
        <v>13012</v>
      </c>
      <c r="E804" s="74">
        <v>10044503</v>
      </c>
      <c r="F804" s="73" t="s">
        <v>13013</v>
      </c>
      <c r="G804" s="74">
        <v>10000</v>
      </c>
      <c r="H804" s="73" t="s">
        <v>66</v>
      </c>
      <c r="I804" s="73" t="s">
        <v>21</v>
      </c>
      <c r="J804" s="135" t="s">
        <v>41</v>
      </c>
      <c r="K804" s="135">
        <v>10000</v>
      </c>
      <c r="L804" s="135">
        <f>VLOOKUP(E804,[2]Sheet1!$E$2:$N$5262,3,0)</f>
        <v>10000</v>
      </c>
      <c r="M804" s="168">
        <f>VLOOKUP(E804,[2]Sheet1!$E$2:$N$5262,4,0)</f>
        <v>46035</v>
      </c>
      <c r="N804" s="135" t="str">
        <f>VLOOKUP(E804,[2]Sheet1!$E$2:$N$5262,5,0)</f>
        <v>M.KHALID</v>
      </c>
      <c r="O804" s="135" t="str">
        <f>VLOOKUP(E804,[2]Sheet1!$E$2:$N$5262,6,0)</f>
        <v>Accepted</v>
      </c>
      <c r="P804" s="135" t="str">
        <f>VLOOKUP(E804,[2]Sheet1!$E$2:$N$5262,7,0)</f>
        <v>Online Transfer</v>
      </c>
      <c r="Q804" s="135" t="str">
        <f>VLOOKUP(E804,[2]Sheet1!$E$2:$N$5262,8,0)</f>
        <v>Renewal</v>
      </c>
      <c r="R804" s="135" t="s">
        <v>16</v>
      </c>
      <c r="S804" s="135" t="str">
        <f>VLOOKUP(E804,[2]Sheet1!$E$2:$N$5262,10,0)</f>
        <v>-</v>
      </c>
      <c r="T804" s="167">
        <f t="shared" si="32"/>
        <v>0</v>
      </c>
    </row>
    <row r="805" spans="1:20" s="135" customFormat="1" hidden="1">
      <c r="A805" s="73">
        <v>812</v>
      </c>
      <c r="B805" s="72" t="s">
        <v>39</v>
      </c>
      <c r="C805" s="73" t="s">
        <v>13014</v>
      </c>
      <c r="D805" s="73" t="s">
        <v>13015</v>
      </c>
      <c r="E805" s="73" t="s">
        <v>13016</v>
      </c>
      <c r="F805" s="73" t="s">
        <v>13017</v>
      </c>
      <c r="G805" s="74">
        <v>12500</v>
      </c>
      <c r="H805" s="73" t="s">
        <v>66</v>
      </c>
      <c r="I805" s="73" t="s">
        <v>21</v>
      </c>
      <c r="J805" s="135" t="s">
        <v>41</v>
      </c>
      <c r="K805" s="135">
        <v>12500</v>
      </c>
      <c r="L805" s="135">
        <f>VLOOKUP(E805,[2]Sheet1!$E$2:$N$5262,3,0)</f>
        <v>12500</v>
      </c>
      <c r="M805" s="168">
        <f>VLOOKUP(E805,[2]Sheet1!$E$2:$N$5262,4,0)</f>
        <v>46029</v>
      </c>
      <c r="N805" s="135" t="str">
        <f>VLOOKUP(E805,[2]Sheet1!$E$2:$N$5262,5,0)</f>
        <v>M.KHALID</v>
      </c>
      <c r="O805" s="135" t="str">
        <f>VLOOKUP(E805,[2]Sheet1!$E$2:$N$5262,6,0)</f>
        <v>Accepted</v>
      </c>
      <c r="P805" s="135" t="str">
        <f>VLOOKUP(E805,[2]Sheet1!$E$2:$N$5262,7,0)</f>
        <v>Online Transfer</v>
      </c>
      <c r="Q805" s="135" t="str">
        <f>VLOOKUP(E805,[2]Sheet1!$E$2:$N$5262,8,0)</f>
        <v>Renewal</v>
      </c>
      <c r="R805" s="135" t="s">
        <v>16</v>
      </c>
      <c r="S805" s="135" t="str">
        <f>VLOOKUP(E805,[2]Sheet1!$E$2:$N$5262,10,0)</f>
        <v>-</v>
      </c>
      <c r="T805" s="167">
        <f t="shared" si="32"/>
        <v>0</v>
      </c>
    </row>
    <row r="806" spans="1:20" s="135" customFormat="1" hidden="1">
      <c r="A806" s="72">
        <v>813</v>
      </c>
      <c r="B806" s="72" t="s">
        <v>39</v>
      </c>
      <c r="C806" s="73" t="s">
        <v>13018</v>
      </c>
      <c r="D806" s="73" t="s">
        <v>13019</v>
      </c>
      <c r="E806" s="73" t="s">
        <v>13020</v>
      </c>
      <c r="F806" s="73" t="s">
        <v>13021</v>
      </c>
      <c r="G806" s="74">
        <v>12500</v>
      </c>
      <c r="H806" s="73" t="s">
        <v>66</v>
      </c>
      <c r="I806" s="73" t="s">
        <v>21</v>
      </c>
      <c r="J806" s="135" t="s">
        <v>41</v>
      </c>
      <c r="K806" s="135">
        <v>12500</v>
      </c>
      <c r="L806" s="135">
        <f>VLOOKUP(E806,[2]Sheet1!$E$2:$N$5262,3,0)</f>
        <v>12500</v>
      </c>
      <c r="M806" s="168">
        <f>VLOOKUP(E806,[2]Sheet1!$E$2:$N$5262,4,0)</f>
        <v>46032</v>
      </c>
      <c r="N806" s="135" t="str">
        <f>VLOOKUP(E806,[2]Sheet1!$E$2:$N$5262,5,0)</f>
        <v>M.KHALID</v>
      </c>
      <c r="O806" s="135" t="str">
        <f>VLOOKUP(E806,[2]Sheet1!$E$2:$N$5262,6,0)</f>
        <v>Accepted</v>
      </c>
      <c r="P806" s="135" t="str">
        <f>VLOOKUP(E806,[2]Sheet1!$E$2:$N$5262,7,0)</f>
        <v>Online Transfer</v>
      </c>
      <c r="Q806" s="135" t="str">
        <f>VLOOKUP(E806,[2]Sheet1!$E$2:$N$5262,8,0)</f>
        <v>Renewal</v>
      </c>
      <c r="R806" s="135" t="s">
        <v>16</v>
      </c>
      <c r="S806" s="135" t="str">
        <f>VLOOKUP(E806,[2]Sheet1!$E$2:$N$5262,10,0)</f>
        <v>-</v>
      </c>
      <c r="T806" s="167">
        <f t="shared" si="32"/>
        <v>0</v>
      </c>
    </row>
    <row r="807" spans="1:20" s="135" customFormat="1" hidden="1">
      <c r="A807" s="73">
        <v>814</v>
      </c>
      <c r="B807" s="72" t="s">
        <v>39</v>
      </c>
      <c r="C807" s="73" t="s">
        <v>13022</v>
      </c>
      <c r="D807" s="73" t="s">
        <v>13023</v>
      </c>
      <c r="E807" s="74">
        <v>509827</v>
      </c>
      <c r="F807" s="73" t="s">
        <v>13024</v>
      </c>
      <c r="G807" s="74">
        <v>14500</v>
      </c>
      <c r="H807" s="73" t="s">
        <v>66</v>
      </c>
      <c r="I807" s="73" t="s">
        <v>21</v>
      </c>
      <c r="J807" s="135" t="s">
        <v>41</v>
      </c>
      <c r="K807" s="135">
        <v>14500</v>
      </c>
      <c r="L807" s="135">
        <f>VLOOKUP(E807,[2]Sheet1!$E$2:$N$5262,3,0)</f>
        <v>14500</v>
      </c>
      <c r="M807" s="168">
        <f>VLOOKUP(E807,[2]Sheet1!$E$2:$N$5262,4,0)</f>
        <v>46035</v>
      </c>
      <c r="N807" s="135" t="str">
        <f>VLOOKUP(E807,[2]Sheet1!$E$2:$N$5262,5,0)</f>
        <v>M.KHALID</v>
      </c>
      <c r="O807" s="135" t="str">
        <f>VLOOKUP(E807,[2]Sheet1!$E$2:$N$5262,6,0)</f>
        <v>Accepted</v>
      </c>
      <c r="P807" s="135" t="str">
        <f>VLOOKUP(E807,[2]Sheet1!$E$2:$N$5262,7,0)</f>
        <v>Online Transfer</v>
      </c>
      <c r="Q807" s="135" t="str">
        <f>VLOOKUP(E807,[2]Sheet1!$E$2:$N$5262,8,0)</f>
        <v>Renewal</v>
      </c>
      <c r="R807" s="135" t="s">
        <v>16</v>
      </c>
      <c r="S807" s="135" t="str">
        <f>VLOOKUP(E807,[2]Sheet1!$E$2:$N$5262,10,0)</f>
        <v>-</v>
      </c>
      <c r="T807" s="167">
        <f t="shared" si="32"/>
        <v>0</v>
      </c>
    </row>
    <row r="808" spans="1:20" s="135" customFormat="1" hidden="1">
      <c r="A808" s="72">
        <v>815</v>
      </c>
      <c r="B808" s="72" t="s">
        <v>39</v>
      </c>
      <c r="C808" s="73" t="s">
        <v>13025</v>
      </c>
      <c r="D808" s="73" t="s">
        <v>13026</v>
      </c>
      <c r="E808" s="74">
        <v>500114548</v>
      </c>
      <c r="F808" s="73" t="s">
        <v>13027</v>
      </c>
      <c r="G808" s="74">
        <v>14500</v>
      </c>
      <c r="H808" s="73" t="s">
        <v>66</v>
      </c>
      <c r="I808" s="73" t="s">
        <v>21</v>
      </c>
      <c r="J808" s="135" t="s">
        <v>41</v>
      </c>
      <c r="K808" s="135">
        <v>14500</v>
      </c>
      <c r="L808" s="135">
        <f>VLOOKUP(E808,[2]Sheet1!$E$2:$N$5262,3,0)</f>
        <v>14500</v>
      </c>
      <c r="M808" s="168">
        <f>VLOOKUP(E808,[2]Sheet1!$E$2:$N$5262,4,0)</f>
        <v>46034</v>
      </c>
      <c r="N808" s="135" t="str">
        <f>VLOOKUP(E808,[2]Sheet1!$E$2:$N$5262,5,0)</f>
        <v>M.KHALID</v>
      </c>
      <c r="O808" s="135" t="str">
        <f>VLOOKUP(E808,[2]Sheet1!$E$2:$N$5262,6,0)</f>
        <v>Accepted</v>
      </c>
      <c r="P808" s="135" t="str">
        <f>VLOOKUP(E808,[2]Sheet1!$E$2:$N$5262,7,0)</f>
        <v>Online Transfer</v>
      </c>
      <c r="Q808" s="135" t="str">
        <f>VLOOKUP(E808,[2]Sheet1!$E$2:$N$5262,8,0)</f>
        <v>Renewal</v>
      </c>
      <c r="R808" s="135" t="s">
        <v>16</v>
      </c>
      <c r="S808" s="135" t="str">
        <f>VLOOKUP(E808,[2]Sheet1!$E$2:$N$5262,10,0)</f>
        <v>-</v>
      </c>
      <c r="T808" s="167">
        <f t="shared" ref="T808:T831" si="33">+G808-L808</f>
        <v>0</v>
      </c>
    </row>
    <row r="809" spans="1:20" s="135" customFormat="1" hidden="1">
      <c r="A809" s="73">
        <v>816</v>
      </c>
      <c r="B809" s="72" t="s">
        <v>39</v>
      </c>
      <c r="C809" s="73" t="s">
        <v>13028</v>
      </c>
      <c r="D809" s="73" t="s">
        <v>13029</v>
      </c>
      <c r="E809" s="73" t="s">
        <v>13030</v>
      </c>
      <c r="F809" s="73" t="s">
        <v>13031</v>
      </c>
      <c r="G809" s="74">
        <v>13500</v>
      </c>
      <c r="H809" s="73" t="s">
        <v>66</v>
      </c>
      <c r="I809" s="73" t="s">
        <v>21</v>
      </c>
      <c r="J809" s="135" t="s">
        <v>41</v>
      </c>
      <c r="K809" s="135">
        <v>13500</v>
      </c>
      <c r="L809" s="135">
        <f>VLOOKUP(E809,[2]Sheet1!$E$2:$N$5262,3,0)</f>
        <v>13500</v>
      </c>
      <c r="M809" s="168">
        <f>VLOOKUP(E809,[2]Sheet1!$E$2:$N$5262,4,0)</f>
        <v>46034</v>
      </c>
      <c r="N809" s="135" t="str">
        <f>VLOOKUP(E809,[2]Sheet1!$E$2:$N$5262,5,0)</f>
        <v>M.KHALID</v>
      </c>
      <c r="O809" s="135" t="str">
        <f>VLOOKUP(E809,[2]Sheet1!$E$2:$N$5262,6,0)</f>
        <v>Accepted</v>
      </c>
      <c r="P809" s="135" t="str">
        <f>VLOOKUP(E809,[2]Sheet1!$E$2:$N$5262,7,0)</f>
        <v>Online Transfer</v>
      </c>
      <c r="Q809" s="135" t="str">
        <f>VLOOKUP(E809,[2]Sheet1!$E$2:$N$5262,8,0)</f>
        <v>Renewal</v>
      </c>
      <c r="R809" s="135" t="s">
        <v>16</v>
      </c>
      <c r="S809" s="135" t="str">
        <f>VLOOKUP(E809,[2]Sheet1!$E$2:$N$5262,10,0)</f>
        <v>-</v>
      </c>
      <c r="T809" s="167">
        <f t="shared" si="33"/>
        <v>0</v>
      </c>
    </row>
    <row r="810" spans="1:20" s="135" customFormat="1" hidden="1">
      <c r="A810" s="72">
        <v>817</v>
      </c>
      <c r="B810" s="72" t="s">
        <v>39</v>
      </c>
      <c r="C810" s="73" t="s">
        <v>13032</v>
      </c>
      <c r="D810" s="74">
        <v>1213460</v>
      </c>
      <c r="E810" s="73" t="s">
        <v>13032</v>
      </c>
      <c r="F810" s="73" t="s">
        <v>13033</v>
      </c>
      <c r="G810" s="74">
        <v>12000</v>
      </c>
      <c r="H810" s="73" t="s">
        <v>66</v>
      </c>
      <c r="I810" s="73" t="s">
        <v>21</v>
      </c>
      <c r="J810" s="135" t="s">
        <v>41</v>
      </c>
      <c r="K810" s="135">
        <v>12000</v>
      </c>
      <c r="L810" s="135">
        <f>VLOOKUP(E810,[2]Sheet1!$E$2:$N$5262,3,0)</f>
        <v>12000</v>
      </c>
      <c r="M810" s="168">
        <f>VLOOKUP(E810,[2]Sheet1!$E$2:$N$5262,4,0)</f>
        <v>46034</v>
      </c>
      <c r="N810" s="135" t="str">
        <f>VLOOKUP(E810,[2]Sheet1!$E$2:$N$5262,5,0)</f>
        <v>M.KHALID</v>
      </c>
      <c r="O810" s="135" t="str">
        <f>VLOOKUP(E810,[2]Sheet1!$E$2:$N$5262,6,0)</f>
        <v>Accepted</v>
      </c>
      <c r="P810" s="135" t="str">
        <f>VLOOKUP(E810,[2]Sheet1!$E$2:$N$5262,7,0)</f>
        <v>Online Transfer</v>
      </c>
      <c r="Q810" s="135" t="str">
        <f>VLOOKUP(E810,[2]Sheet1!$E$2:$N$5262,8,0)</f>
        <v>Renewal</v>
      </c>
      <c r="R810" s="135" t="s">
        <v>16</v>
      </c>
      <c r="S810" s="135" t="str">
        <f>VLOOKUP(E810,[2]Sheet1!$E$2:$N$5262,10,0)</f>
        <v>-</v>
      </c>
      <c r="T810" s="167">
        <f t="shared" si="33"/>
        <v>0</v>
      </c>
    </row>
    <row r="811" spans="1:20" s="135" customFormat="1" hidden="1">
      <c r="A811" s="73">
        <v>818</v>
      </c>
      <c r="B811" s="72" t="s">
        <v>39</v>
      </c>
      <c r="C811" s="73" t="s">
        <v>13034</v>
      </c>
      <c r="D811" s="74">
        <v>335798</v>
      </c>
      <c r="E811" s="73" t="s">
        <v>13035</v>
      </c>
      <c r="F811" s="73" t="s">
        <v>13036</v>
      </c>
      <c r="G811" s="74">
        <v>14500</v>
      </c>
      <c r="H811" s="73" t="s">
        <v>66</v>
      </c>
      <c r="I811" s="73" t="s">
        <v>21</v>
      </c>
      <c r="J811" s="135" t="s">
        <v>41</v>
      </c>
      <c r="K811" s="135">
        <v>14500</v>
      </c>
      <c r="L811" s="135">
        <f>VLOOKUP(E811,[2]Sheet1!$E$2:$N$5262,3,0)</f>
        <v>14500</v>
      </c>
      <c r="M811" s="168">
        <f>VLOOKUP(E811,[2]Sheet1!$E$2:$N$5262,4,0)</f>
        <v>46034</v>
      </c>
      <c r="N811" s="135" t="str">
        <f>VLOOKUP(E811,[2]Sheet1!$E$2:$N$5262,5,0)</f>
        <v>M.KHALID</v>
      </c>
      <c r="O811" s="135" t="str">
        <f>VLOOKUP(E811,[2]Sheet1!$E$2:$N$5262,6,0)</f>
        <v>Accepted</v>
      </c>
      <c r="P811" s="135" t="str">
        <f>VLOOKUP(E811,[2]Sheet1!$E$2:$N$5262,7,0)</f>
        <v>Online Transfer</v>
      </c>
      <c r="Q811" s="135" t="str">
        <f>VLOOKUP(E811,[2]Sheet1!$E$2:$N$5262,8,0)</f>
        <v>Renewal</v>
      </c>
      <c r="R811" s="135" t="s">
        <v>16</v>
      </c>
      <c r="S811" s="135" t="str">
        <f>VLOOKUP(E811,[2]Sheet1!$E$2:$N$5262,10,0)</f>
        <v>-</v>
      </c>
      <c r="T811" s="167">
        <f t="shared" si="33"/>
        <v>0</v>
      </c>
    </row>
    <row r="812" spans="1:20" s="135" customFormat="1" hidden="1">
      <c r="A812" s="72">
        <v>819</v>
      </c>
      <c r="B812" s="72" t="s">
        <v>39</v>
      </c>
      <c r="C812" s="73" t="s">
        <v>13037</v>
      </c>
      <c r="D812" s="73" t="s">
        <v>13038</v>
      </c>
      <c r="E812" s="74">
        <v>105865</v>
      </c>
      <c r="F812" s="73" t="s">
        <v>13039</v>
      </c>
      <c r="G812" s="74">
        <v>9000</v>
      </c>
      <c r="H812" s="73" t="s">
        <v>66</v>
      </c>
      <c r="I812" s="73" t="s">
        <v>21</v>
      </c>
      <c r="J812" s="135" t="s">
        <v>41</v>
      </c>
      <c r="K812" s="135">
        <v>9000</v>
      </c>
      <c r="L812" s="135">
        <f>VLOOKUP(E812,[2]Sheet1!$E$2:$N$5262,3,0)</f>
        <v>9000</v>
      </c>
      <c r="M812" s="168">
        <f>VLOOKUP(E812,[2]Sheet1!$E$2:$N$5262,4,0)</f>
        <v>46034</v>
      </c>
      <c r="N812" s="135" t="str">
        <f>VLOOKUP(E812,[2]Sheet1!$E$2:$N$5262,5,0)</f>
        <v>M.KHALID</v>
      </c>
      <c r="O812" s="135" t="str">
        <f>VLOOKUP(E812,[2]Sheet1!$E$2:$N$5262,6,0)</f>
        <v>Accepted</v>
      </c>
      <c r="P812" s="135" t="str">
        <f>VLOOKUP(E812,[2]Sheet1!$E$2:$N$5262,7,0)</f>
        <v>Online Transfer</v>
      </c>
      <c r="Q812" s="135" t="str">
        <f>VLOOKUP(E812,[2]Sheet1!$E$2:$N$5262,8,0)</f>
        <v>Renewal</v>
      </c>
      <c r="R812" s="135" t="s">
        <v>16</v>
      </c>
      <c r="S812" s="135" t="str">
        <f>VLOOKUP(E812,[2]Sheet1!$E$2:$N$5262,10,0)</f>
        <v>-</v>
      </c>
      <c r="T812" s="167">
        <f t="shared" si="33"/>
        <v>0</v>
      </c>
    </row>
    <row r="813" spans="1:20" s="135" customFormat="1" hidden="1">
      <c r="A813" s="73">
        <v>820</v>
      </c>
      <c r="B813" s="72" t="s">
        <v>39</v>
      </c>
      <c r="C813" s="73" t="s">
        <v>13040</v>
      </c>
      <c r="D813" s="74">
        <v>449082</v>
      </c>
      <c r="E813" s="74">
        <v>701389</v>
      </c>
      <c r="F813" s="73" t="s">
        <v>13041</v>
      </c>
      <c r="G813" s="74">
        <v>9000</v>
      </c>
      <c r="H813" s="73" t="s">
        <v>66</v>
      </c>
      <c r="I813" s="73" t="s">
        <v>21</v>
      </c>
      <c r="J813" s="135" t="s">
        <v>41</v>
      </c>
      <c r="K813" s="135">
        <v>9000</v>
      </c>
      <c r="L813" s="135">
        <f>VLOOKUP(E813,[2]Sheet1!$E$2:$N$5262,3,0)</f>
        <v>9000</v>
      </c>
      <c r="M813" s="168">
        <f>VLOOKUP(E813,[2]Sheet1!$E$2:$N$5262,4,0)</f>
        <v>46034</v>
      </c>
      <c r="N813" s="135" t="str">
        <f>VLOOKUP(E813,[2]Sheet1!$E$2:$N$5262,5,0)</f>
        <v>M.KHALID</v>
      </c>
      <c r="O813" s="135" t="str">
        <f>VLOOKUP(E813,[2]Sheet1!$E$2:$N$5262,6,0)</f>
        <v>Accepted</v>
      </c>
      <c r="P813" s="135" t="str">
        <f>VLOOKUP(E813,[2]Sheet1!$E$2:$N$5262,7,0)</f>
        <v>Online Transfer</v>
      </c>
      <c r="Q813" s="135" t="str">
        <f>VLOOKUP(E813,[2]Sheet1!$E$2:$N$5262,8,0)</f>
        <v>Renewal</v>
      </c>
      <c r="R813" s="135" t="s">
        <v>16</v>
      </c>
      <c r="S813" s="135" t="str">
        <f>VLOOKUP(E813,[2]Sheet1!$E$2:$N$5262,10,0)</f>
        <v>-</v>
      </c>
      <c r="T813" s="167">
        <f t="shared" si="33"/>
        <v>0</v>
      </c>
    </row>
    <row r="814" spans="1:20" s="135" customFormat="1" hidden="1">
      <c r="A814" s="72">
        <v>821</v>
      </c>
      <c r="B814" s="72" t="s">
        <v>39</v>
      </c>
      <c r="C814" s="73" t="s">
        <v>13042</v>
      </c>
      <c r="D814" s="73" t="s">
        <v>13043</v>
      </c>
      <c r="E814" s="74">
        <v>299933</v>
      </c>
      <c r="F814" s="73" t="s">
        <v>13044</v>
      </c>
      <c r="G814" s="74">
        <v>9000</v>
      </c>
      <c r="H814" s="73" t="s">
        <v>66</v>
      </c>
      <c r="I814" s="73" t="s">
        <v>21</v>
      </c>
      <c r="J814" s="135" t="s">
        <v>41</v>
      </c>
      <c r="K814" s="135">
        <v>9000</v>
      </c>
      <c r="L814" s="135">
        <f>VLOOKUP(E814,[2]Sheet1!$E$2:$N$5262,3,0)</f>
        <v>9000</v>
      </c>
      <c r="M814" s="168">
        <f>VLOOKUP(E814,[2]Sheet1!$E$2:$N$5262,4,0)</f>
        <v>46034</v>
      </c>
      <c r="N814" s="135" t="str">
        <f>VLOOKUP(E814,[2]Sheet1!$E$2:$N$5262,5,0)</f>
        <v>M.KHALID</v>
      </c>
      <c r="O814" s="135" t="str">
        <f>VLOOKUP(E814,[2]Sheet1!$E$2:$N$5262,6,0)</f>
        <v>Accepted</v>
      </c>
      <c r="P814" s="135" t="str">
        <f>VLOOKUP(E814,[2]Sheet1!$E$2:$N$5262,7,0)</f>
        <v>Online Transfer</v>
      </c>
      <c r="Q814" s="135" t="str">
        <f>VLOOKUP(E814,[2]Sheet1!$E$2:$N$5262,8,0)</f>
        <v>Renewal</v>
      </c>
      <c r="R814" s="135" t="s">
        <v>16</v>
      </c>
      <c r="S814" s="135" t="str">
        <f>VLOOKUP(E814,[2]Sheet1!$E$2:$N$5262,10,0)</f>
        <v>-</v>
      </c>
      <c r="T814" s="167">
        <f t="shared" si="33"/>
        <v>0</v>
      </c>
    </row>
    <row r="815" spans="1:20" s="135" customFormat="1" hidden="1">
      <c r="A815" s="73">
        <v>822</v>
      </c>
      <c r="B815" s="72" t="s">
        <v>39</v>
      </c>
      <c r="C815" s="73" t="s">
        <v>13045</v>
      </c>
      <c r="D815" s="74">
        <v>1961570</v>
      </c>
      <c r="E815" s="74">
        <v>10096189</v>
      </c>
      <c r="F815" s="73" t="s">
        <v>13046</v>
      </c>
      <c r="G815" s="74">
        <v>12000</v>
      </c>
      <c r="H815" s="73" t="s">
        <v>66</v>
      </c>
      <c r="I815" s="73" t="s">
        <v>21</v>
      </c>
      <c r="J815" s="135" t="s">
        <v>41</v>
      </c>
      <c r="K815" s="135">
        <v>12000</v>
      </c>
      <c r="L815" s="135">
        <f>VLOOKUP(E815,[2]Sheet1!$E$2:$N$5262,3,0)</f>
        <v>12000</v>
      </c>
      <c r="M815" s="168">
        <f>VLOOKUP(E815,[2]Sheet1!$E$2:$N$5262,4,0)</f>
        <v>46029</v>
      </c>
      <c r="N815" s="135" t="str">
        <f>VLOOKUP(E815,[2]Sheet1!$E$2:$N$5262,5,0)</f>
        <v>M.KHALID</v>
      </c>
      <c r="O815" s="135" t="str">
        <f>VLOOKUP(E815,[2]Sheet1!$E$2:$N$5262,6,0)</f>
        <v>Accepted</v>
      </c>
      <c r="P815" s="135" t="str">
        <f>VLOOKUP(E815,[2]Sheet1!$E$2:$N$5262,7,0)</f>
        <v>Online Transfer</v>
      </c>
      <c r="Q815" s="135" t="str">
        <f>VLOOKUP(E815,[2]Sheet1!$E$2:$N$5262,8,0)</f>
        <v>Renewal</v>
      </c>
      <c r="R815" s="135" t="s">
        <v>16</v>
      </c>
      <c r="S815" s="135" t="str">
        <f>VLOOKUP(E815,[2]Sheet1!$E$2:$N$5262,10,0)</f>
        <v>-</v>
      </c>
      <c r="T815" s="167">
        <f t="shared" si="33"/>
        <v>0</v>
      </c>
    </row>
    <row r="816" spans="1:20" s="135" customFormat="1" hidden="1">
      <c r="A816" s="72">
        <v>823</v>
      </c>
      <c r="B816" s="72" t="s">
        <v>39</v>
      </c>
      <c r="C816" s="73" t="s">
        <v>13047</v>
      </c>
      <c r="D816" s="73" t="s">
        <v>13048</v>
      </c>
      <c r="E816" s="73" t="s">
        <v>13049</v>
      </c>
      <c r="F816" s="73" t="s">
        <v>13050</v>
      </c>
      <c r="G816" s="74">
        <v>12000</v>
      </c>
      <c r="H816" s="73" t="s">
        <v>66</v>
      </c>
      <c r="I816" s="73" t="s">
        <v>21</v>
      </c>
      <c r="J816" s="135" t="s">
        <v>41</v>
      </c>
      <c r="K816" s="135">
        <v>12000</v>
      </c>
      <c r="L816" s="135">
        <f>VLOOKUP(E816,[2]Sheet1!$E$2:$N$5262,3,0)</f>
        <v>12000</v>
      </c>
      <c r="M816" s="168">
        <f>VLOOKUP(E816,[2]Sheet1!$E$2:$N$5262,4,0)</f>
        <v>46031</v>
      </c>
      <c r="N816" s="135" t="str">
        <f>VLOOKUP(E816,[2]Sheet1!$E$2:$N$5262,5,0)</f>
        <v>M.KHALID</v>
      </c>
      <c r="O816" s="135" t="str">
        <f>VLOOKUP(E816,[2]Sheet1!$E$2:$N$5262,6,0)</f>
        <v>Accepted</v>
      </c>
      <c r="P816" s="135" t="str">
        <f>VLOOKUP(E816,[2]Sheet1!$E$2:$N$5262,7,0)</f>
        <v>Online Transfer</v>
      </c>
      <c r="Q816" s="135" t="str">
        <f>VLOOKUP(E816,[2]Sheet1!$E$2:$N$5262,8,0)</f>
        <v>Renewal</v>
      </c>
      <c r="R816" s="135" t="s">
        <v>16</v>
      </c>
      <c r="S816" s="135" t="str">
        <f>VLOOKUP(E816,[2]Sheet1!$E$2:$N$5262,10,0)</f>
        <v>-</v>
      </c>
      <c r="T816" s="167">
        <f t="shared" si="33"/>
        <v>0</v>
      </c>
    </row>
    <row r="817" spans="1:20" s="135" customFormat="1" hidden="1">
      <c r="A817" s="73">
        <v>824</v>
      </c>
      <c r="B817" s="72" t="s">
        <v>39</v>
      </c>
      <c r="C817" s="73" t="s">
        <v>13051</v>
      </c>
      <c r="D817" s="74">
        <v>633354</v>
      </c>
      <c r="E817" s="74">
        <v>304129</v>
      </c>
      <c r="F817" s="73" t="s">
        <v>13052</v>
      </c>
      <c r="G817" s="74">
        <v>14500</v>
      </c>
      <c r="H817" s="73" t="s">
        <v>66</v>
      </c>
      <c r="I817" s="73" t="s">
        <v>21</v>
      </c>
      <c r="J817" s="135" t="s">
        <v>41</v>
      </c>
      <c r="K817" s="135">
        <v>14500</v>
      </c>
      <c r="L817" s="135">
        <f>VLOOKUP(E817,[2]Sheet1!$E$2:$N$5262,3,0)</f>
        <v>14500</v>
      </c>
      <c r="M817" s="168">
        <f>VLOOKUP(E817,[2]Sheet1!$E$2:$N$5262,4,0)</f>
        <v>46031</v>
      </c>
      <c r="N817" s="135" t="str">
        <f>VLOOKUP(E817,[2]Sheet1!$E$2:$N$5262,5,0)</f>
        <v>M.KHALID</v>
      </c>
      <c r="O817" s="135" t="str">
        <f>VLOOKUP(E817,[2]Sheet1!$E$2:$N$5262,6,0)</f>
        <v>Accepted</v>
      </c>
      <c r="P817" s="135" t="str">
        <f>VLOOKUP(E817,[2]Sheet1!$E$2:$N$5262,7,0)</f>
        <v>Online Transfer</v>
      </c>
      <c r="Q817" s="135" t="str">
        <f>VLOOKUP(E817,[2]Sheet1!$E$2:$N$5262,8,0)</f>
        <v>Renewal</v>
      </c>
      <c r="R817" s="135" t="s">
        <v>16</v>
      </c>
      <c r="S817" s="135" t="str">
        <f>VLOOKUP(E817,[2]Sheet1!$E$2:$N$5262,10,0)</f>
        <v>-</v>
      </c>
      <c r="T817" s="167">
        <f t="shared" si="33"/>
        <v>0</v>
      </c>
    </row>
    <row r="818" spans="1:20" s="135" customFormat="1" hidden="1">
      <c r="A818" s="72">
        <v>825</v>
      </c>
      <c r="B818" s="72" t="s">
        <v>39</v>
      </c>
      <c r="C818" s="73" t="s">
        <v>13053</v>
      </c>
      <c r="D818" s="73" t="s">
        <v>13054</v>
      </c>
      <c r="E818" s="74">
        <v>1232854</v>
      </c>
      <c r="F818" s="73" t="s">
        <v>13055</v>
      </c>
      <c r="G818" s="74">
        <v>13000</v>
      </c>
      <c r="H818" s="73" t="s">
        <v>66</v>
      </c>
      <c r="I818" s="73" t="s">
        <v>21</v>
      </c>
      <c r="J818" s="135" t="s">
        <v>41</v>
      </c>
      <c r="K818" s="135">
        <v>13000</v>
      </c>
      <c r="L818" s="135">
        <f>VLOOKUP(E818,[2]Sheet1!$E$2:$N$5262,3,0)</f>
        <v>13000</v>
      </c>
      <c r="M818" s="168">
        <f>VLOOKUP(E818,[2]Sheet1!$E$2:$N$5262,4,0)</f>
        <v>46030</v>
      </c>
      <c r="N818" s="135" t="str">
        <f>VLOOKUP(E818,[2]Sheet1!$E$2:$N$5262,5,0)</f>
        <v>M.KHALID</v>
      </c>
      <c r="O818" s="135" t="str">
        <f>VLOOKUP(E818,[2]Sheet1!$E$2:$N$5262,6,0)</f>
        <v>Accepted</v>
      </c>
      <c r="P818" s="135" t="str">
        <f>VLOOKUP(E818,[2]Sheet1!$E$2:$N$5262,7,0)</f>
        <v>Online Transfer</v>
      </c>
      <c r="Q818" s="135" t="str">
        <f>VLOOKUP(E818,[2]Sheet1!$E$2:$N$5262,8,0)</f>
        <v>Renewal</v>
      </c>
      <c r="R818" s="135" t="s">
        <v>16</v>
      </c>
      <c r="S818" s="135" t="str">
        <f>VLOOKUP(E818,[2]Sheet1!$E$2:$N$5262,10,0)</f>
        <v>-</v>
      </c>
      <c r="T818" s="167">
        <f t="shared" si="33"/>
        <v>0</v>
      </c>
    </row>
    <row r="819" spans="1:20" s="135" customFormat="1">
      <c r="A819" s="73">
        <v>826</v>
      </c>
      <c r="B819" s="72" t="s">
        <v>39</v>
      </c>
      <c r="C819" s="73" t="s">
        <v>13056</v>
      </c>
      <c r="D819" s="73" t="s">
        <v>13057</v>
      </c>
      <c r="E819" s="73" t="s">
        <v>13058</v>
      </c>
      <c r="F819" s="73" t="s">
        <v>10944</v>
      </c>
      <c r="G819" s="74">
        <v>13000</v>
      </c>
      <c r="H819" s="73" t="s">
        <v>66</v>
      </c>
      <c r="I819" s="73" t="s">
        <v>21</v>
      </c>
      <c r="J819" s="135" t="s">
        <v>41</v>
      </c>
      <c r="K819" s="135">
        <v>13000</v>
      </c>
      <c r="L819" s="135">
        <f>VLOOKUP(E819,[2]Sheet1!$E$2:$N$5262,3,0)</f>
        <v>13000</v>
      </c>
      <c r="M819" s="168">
        <f>VLOOKUP(E819,[2]Sheet1!$E$2:$N$5262,4,0)</f>
        <v>46030</v>
      </c>
      <c r="N819" s="135" t="str">
        <f>VLOOKUP(E819,[2]Sheet1!$E$2:$N$5262,5,0)</f>
        <v>M.KHALID</v>
      </c>
      <c r="O819" s="135" t="str">
        <f>VLOOKUP(E819,[2]Sheet1!$E$2:$N$5262,6,0)</f>
        <v>Accepted</v>
      </c>
      <c r="P819" s="135" t="str">
        <f>VLOOKUP(E819,[2]Sheet1!$E$2:$N$5262,7,0)</f>
        <v>Online Transfer</v>
      </c>
      <c r="Q819" s="135" t="str">
        <f>VLOOKUP(E819,[2]Sheet1!$E$2:$N$5262,8,0)</f>
        <v>Conversion</v>
      </c>
      <c r="R819" s="135" t="s">
        <v>16</v>
      </c>
      <c r="S819" s="135" t="str">
        <f>VLOOKUP(E819,[2]Sheet1!$E$2:$N$5262,10,0)</f>
        <v>-</v>
      </c>
      <c r="T819" s="167">
        <f t="shared" si="33"/>
        <v>0</v>
      </c>
    </row>
    <row r="820" spans="1:20" s="135" customFormat="1" hidden="1">
      <c r="A820" s="72">
        <v>827</v>
      </c>
      <c r="B820" s="72" t="s">
        <v>39</v>
      </c>
      <c r="C820" s="73" t="s">
        <v>5864</v>
      </c>
      <c r="D820" s="73" t="s">
        <v>5866</v>
      </c>
      <c r="E820" s="74">
        <v>7055862</v>
      </c>
      <c r="F820" s="73" t="s">
        <v>13059</v>
      </c>
      <c r="G820" s="74">
        <v>15000</v>
      </c>
      <c r="H820" s="73" t="s">
        <v>66</v>
      </c>
      <c r="I820" s="73" t="s">
        <v>21</v>
      </c>
      <c r="J820" s="135" t="s">
        <v>41</v>
      </c>
      <c r="K820" s="135">
        <v>15000</v>
      </c>
      <c r="L820" s="135">
        <f>VLOOKUP(E820,[2]Sheet1!$E$2:$N$5262,3,0)</f>
        <v>15000</v>
      </c>
      <c r="M820" s="168">
        <f>VLOOKUP(E820,[2]Sheet1!$E$2:$N$5262,4,0)</f>
        <v>46029</v>
      </c>
      <c r="N820" s="135" t="str">
        <f>VLOOKUP(E820,[2]Sheet1!$E$2:$N$5262,5,0)</f>
        <v>M.KHALID</v>
      </c>
      <c r="O820" s="135" t="str">
        <f>VLOOKUP(E820,[2]Sheet1!$E$2:$N$5262,6,0)</f>
        <v>Accepted</v>
      </c>
      <c r="P820" s="135" t="str">
        <f>VLOOKUP(E820,[2]Sheet1!$E$2:$N$5262,7,0)</f>
        <v>Online Transfer</v>
      </c>
      <c r="Q820" s="135" t="str">
        <f>VLOOKUP(E820,[2]Sheet1!$E$2:$N$5262,8,0)</f>
        <v>Renewal</v>
      </c>
      <c r="R820" s="135" t="s">
        <v>16</v>
      </c>
      <c r="S820" s="135" t="str">
        <f>VLOOKUP(E820,[2]Sheet1!$E$2:$N$5262,10,0)</f>
        <v>-</v>
      </c>
      <c r="T820" s="167">
        <f t="shared" si="33"/>
        <v>0</v>
      </c>
    </row>
    <row r="821" spans="1:20" s="135" customFormat="1" hidden="1">
      <c r="A821" s="73">
        <v>828</v>
      </c>
      <c r="B821" s="72" t="s">
        <v>39</v>
      </c>
      <c r="C821" s="73" t="s">
        <v>13060</v>
      </c>
      <c r="D821" s="73" t="s">
        <v>13061</v>
      </c>
      <c r="E821" s="73" t="s">
        <v>13062</v>
      </c>
      <c r="F821" s="73" t="s">
        <v>13063</v>
      </c>
      <c r="G821" s="74">
        <v>14500</v>
      </c>
      <c r="H821" s="73" t="s">
        <v>66</v>
      </c>
      <c r="I821" s="73" t="s">
        <v>21</v>
      </c>
      <c r="J821" s="135" t="s">
        <v>41</v>
      </c>
      <c r="K821" s="135">
        <v>14500</v>
      </c>
      <c r="L821" s="135">
        <f>VLOOKUP(E821,[2]Sheet1!$E$2:$N$5262,3,0)</f>
        <v>14500</v>
      </c>
      <c r="M821" s="168">
        <f>VLOOKUP(E821,[2]Sheet1!$E$2:$N$5262,4,0)</f>
        <v>46029</v>
      </c>
      <c r="N821" s="135" t="str">
        <f>VLOOKUP(E821,[2]Sheet1!$E$2:$N$5262,5,0)</f>
        <v>M.KHALID</v>
      </c>
      <c r="O821" s="135" t="str">
        <f>VLOOKUP(E821,[2]Sheet1!$E$2:$N$5262,6,0)</f>
        <v>Accepted</v>
      </c>
      <c r="P821" s="135" t="str">
        <f>VLOOKUP(E821,[2]Sheet1!$E$2:$N$5262,7,0)</f>
        <v>Cash Deposit</v>
      </c>
      <c r="Q821" s="135" t="str">
        <f>VLOOKUP(E821,[2]Sheet1!$E$2:$N$5262,8,0)</f>
        <v>Renewal</v>
      </c>
      <c r="R821" s="135" t="s">
        <v>16</v>
      </c>
      <c r="S821" s="135" t="str">
        <f>VLOOKUP(E821,[2]Sheet1!$E$2:$N$5262,10,0)</f>
        <v>-</v>
      </c>
      <c r="T821" s="167">
        <f t="shared" si="33"/>
        <v>0</v>
      </c>
    </row>
    <row r="822" spans="1:20" s="135" customFormat="1" hidden="1">
      <c r="A822" s="72">
        <v>829</v>
      </c>
      <c r="B822" s="72" t="s">
        <v>39</v>
      </c>
      <c r="C822" s="73" t="s">
        <v>13064</v>
      </c>
      <c r="D822" s="73" t="s">
        <v>13065</v>
      </c>
      <c r="E822" s="74">
        <v>6063727</v>
      </c>
      <c r="F822" s="73" t="s">
        <v>12014</v>
      </c>
      <c r="G822" s="74">
        <v>10000</v>
      </c>
      <c r="H822" s="73" t="s">
        <v>66</v>
      </c>
      <c r="I822" s="73" t="s">
        <v>21</v>
      </c>
      <c r="J822" s="135" t="s">
        <v>41</v>
      </c>
      <c r="K822" s="135">
        <v>10000</v>
      </c>
      <c r="L822" s="135">
        <f>VLOOKUP(E822,[2]Sheet1!$E$2:$N$5262,3,0)</f>
        <v>10000</v>
      </c>
      <c r="M822" s="168">
        <f>VLOOKUP(E822,[2]Sheet1!$E$2:$N$5262,4,0)</f>
        <v>46028</v>
      </c>
      <c r="N822" s="135" t="str">
        <f>VLOOKUP(E822,[2]Sheet1!$E$2:$N$5262,5,0)</f>
        <v>M.KHALID</v>
      </c>
      <c r="O822" s="135" t="str">
        <f>VLOOKUP(E822,[2]Sheet1!$E$2:$N$5262,6,0)</f>
        <v>Accepted</v>
      </c>
      <c r="P822" s="135" t="str">
        <f>VLOOKUP(E822,[2]Sheet1!$E$2:$N$5262,7,0)</f>
        <v>Online Transfer</v>
      </c>
      <c r="Q822" s="135" t="str">
        <f>VLOOKUP(E822,[2]Sheet1!$E$2:$N$5262,8,0)</f>
        <v>Renewal</v>
      </c>
      <c r="R822" s="135" t="s">
        <v>16</v>
      </c>
      <c r="S822" s="135" t="str">
        <f>VLOOKUP(E822,[2]Sheet1!$E$2:$N$5262,10,0)</f>
        <v>-</v>
      </c>
      <c r="T822" s="167">
        <f t="shared" si="33"/>
        <v>0</v>
      </c>
    </row>
    <row r="823" spans="1:20" s="135" customFormat="1" hidden="1">
      <c r="A823" s="73">
        <v>830</v>
      </c>
      <c r="B823" s="72" t="s">
        <v>39</v>
      </c>
      <c r="C823" s="73" t="s">
        <v>13066</v>
      </c>
      <c r="D823" s="73" t="s">
        <v>13067</v>
      </c>
      <c r="E823" s="73" t="s">
        <v>13068</v>
      </c>
      <c r="F823" s="73" t="s">
        <v>13069</v>
      </c>
      <c r="G823" s="74">
        <v>12000</v>
      </c>
      <c r="H823" s="73" t="s">
        <v>66</v>
      </c>
      <c r="I823" s="73" t="s">
        <v>21</v>
      </c>
      <c r="J823" s="135" t="s">
        <v>41</v>
      </c>
      <c r="K823" s="135">
        <v>12000</v>
      </c>
      <c r="L823" s="135">
        <f>VLOOKUP(E823,[2]Sheet1!$E$2:$N$5262,3,0)</f>
        <v>12000</v>
      </c>
      <c r="M823" s="168">
        <f>VLOOKUP(E823,[2]Sheet1!$E$2:$N$5262,4,0)</f>
        <v>46028</v>
      </c>
      <c r="N823" s="135" t="str">
        <f>VLOOKUP(E823,[2]Sheet1!$E$2:$N$5262,5,0)</f>
        <v>M.KHALID</v>
      </c>
      <c r="O823" s="135" t="str">
        <f>VLOOKUP(E823,[2]Sheet1!$E$2:$N$5262,6,0)</f>
        <v>Accepted</v>
      </c>
      <c r="P823" s="135" t="str">
        <f>VLOOKUP(E823,[2]Sheet1!$E$2:$N$5262,7,0)</f>
        <v>Online Transfer</v>
      </c>
      <c r="Q823" s="135" t="str">
        <f>VLOOKUP(E823,[2]Sheet1!$E$2:$N$5262,8,0)</f>
        <v>Renewal</v>
      </c>
      <c r="R823" s="135" t="s">
        <v>16</v>
      </c>
      <c r="S823" s="135" t="str">
        <f>VLOOKUP(E823,[2]Sheet1!$E$2:$N$5262,10,0)</f>
        <v>-</v>
      </c>
      <c r="T823" s="167">
        <f t="shared" si="33"/>
        <v>0</v>
      </c>
    </row>
    <row r="824" spans="1:20" s="135" customFormat="1" hidden="1">
      <c r="A824" s="72">
        <v>831</v>
      </c>
      <c r="B824" s="72" t="s">
        <v>39</v>
      </c>
      <c r="C824" s="73" t="s">
        <v>13070</v>
      </c>
      <c r="D824" s="73" t="s">
        <v>13071</v>
      </c>
      <c r="E824" s="73" t="s">
        <v>13072</v>
      </c>
      <c r="F824" s="73" t="s">
        <v>13073</v>
      </c>
      <c r="G824" s="74">
        <v>11000</v>
      </c>
      <c r="H824" s="73" t="s">
        <v>66</v>
      </c>
      <c r="I824" s="73" t="s">
        <v>21</v>
      </c>
      <c r="J824" s="135" t="s">
        <v>41</v>
      </c>
      <c r="K824" s="135">
        <v>11000</v>
      </c>
      <c r="L824" s="135">
        <f>VLOOKUP(E824,[2]Sheet1!$E$2:$N$5262,3,0)</f>
        <v>11000</v>
      </c>
      <c r="M824" s="168">
        <f>VLOOKUP(E824,[2]Sheet1!$E$2:$N$5262,4,0)</f>
        <v>46027</v>
      </c>
      <c r="N824" s="135" t="str">
        <f>VLOOKUP(E824,[2]Sheet1!$E$2:$N$5262,5,0)</f>
        <v>M.KHALID</v>
      </c>
      <c r="O824" s="135" t="str">
        <f>VLOOKUP(E824,[2]Sheet1!$E$2:$N$5262,6,0)</f>
        <v>Accepted</v>
      </c>
      <c r="P824" s="135" t="str">
        <f>VLOOKUP(E824,[2]Sheet1!$E$2:$N$5262,7,0)</f>
        <v>Online Transfer</v>
      </c>
      <c r="Q824" s="135" t="str">
        <f>VLOOKUP(E824,[2]Sheet1!$E$2:$N$5262,8,0)</f>
        <v>Renewal</v>
      </c>
      <c r="R824" s="135" t="s">
        <v>16</v>
      </c>
      <c r="S824" s="135" t="str">
        <f>VLOOKUP(E824,[2]Sheet1!$E$2:$N$5262,10,0)</f>
        <v>-</v>
      </c>
      <c r="T824" s="167">
        <f t="shared" si="33"/>
        <v>0</v>
      </c>
    </row>
    <row r="825" spans="1:20" s="135" customFormat="1">
      <c r="A825" s="73">
        <v>832</v>
      </c>
      <c r="B825" s="72" t="s">
        <v>39</v>
      </c>
      <c r="C825" s="73" t="s">
        <v>13074</v>
      </c>
      <c r="D825" s="73" t="s">
        <v>13075</v>
      </c>
      <c r="E825" s="73" t="s">
        <v>13076</v>
      </c>
      <c r="F825" s="73" t="s">
        <v>11563</v>
      </c>
      <c r="G825" s="74">
        <v>15000</v>
      </c>
      <c r="H825" s="73" t="s">
        <v>66</v>
      </c>
      <c r="I825" s="73" t="s">
        <v>21</v>
      </c>
      <c r="J825" s="135" t="s">
        <v>41</v>
      </c>
      <c r="K825" s="135">
        <v>15000</v>
      </c>
      <c r="L825" s="135">
        <f>VLOOKUP(E825,[2]Sheet1!$E$2:$N$5262,3,0)</f>
        <v>15000</v>
      </c>
      <c r="M825" s="168">
        <f>VLOOKUP(E825,[2]Sheet1!$E$2:$N$5262,4,0)</f>
        <v>46027</v>
      </c>
      <c r="N825" s="135" t="str">
        <f>VLOOKUP(E825,[2]Sheet1!$E$2:$N$5262,5,0)</f>
        <v>M.KHALID</v>
      </c>
      <c r="O825" s="135" t="str">
        <f>VLOOKUP(E825,[2]Sheet1!$E$2:$N$5262,6,0)</f>
        <v>Accepted</v>
      </c>
      <c r="P825" s="135" t="str">
        <f>VLOOKUP(E825,[2]Sheet1!$E$2:$N$5262,7,0)</f>
        <v>Online Transfer</v>
      </c>
      <c r="Q825" s="135" t="str">
        <f>VLOOKUP(E825,[2]Sheet1!$E$2:$N$5262,8,0)</f>
        <v>Conversion</v>
      </c>
      <c r="R825" s="135" t="s">
        <v>16</v>
      </c>
      <c r="S825" s="135" t="str">
        <f>VLOOKUP(E825,[2]Sheet1!$E$2:$N$5262,10,0)</f>
        <v>-</v>
      </c>
      <c r="T825" s="167">
        <f t="shared" si="33"/>
        <v>0</v>
      </c>
    </row>
    <row r="826" spans="1:20" s="135" customFormat="1">
      <c r="A826" s="72">
        <v>833</v>
      </c>
      <c r="B826" s="72" t="s">
        <v>39</v>
      </c>
      <c r="C826" s="73" t="s">
        <v>13077</v>
      </c>
      <c r="D826" s="73" t="s">
        <v>13078</v>
      </c>
      <c r="E826" s="74">
        <v>9505401</v>
      </c>
      <c r="F826" s="73" t="s">
        <v>13079</v>
      </c>
      <c r="G826" s="74">
        <v>20000</v>
      </c>
      <c r="H826" s="73" t="s">
        <v>66</v>
      </c>
      <c r="I826" s="73" t="s">
        <v>21</v>
      </c>
      <c r="J826" s="135" t="s">
        <v>41</v>
      </c>
      <c r="K826" s="135">
        <v>20000</v>
      </c>
      <c r="L826" s="135">
        <f>VLOOKUP(E826,[2]Sheet1!$E$2:$N$5262,3,0)</f>
        <v>20000</v>
      </c>
      <c r="M826" s="168">
        <f>VLOOKUP(E826,[2]Sheet1!$E$2:$N$5262,4,0)</f>
        <v>46028</v>
      </c>
      <c r="N826" s="135" t="str">
        <f>VLOOKUP(E826,[2]Sheet1!$E$2:$N$5262,5,0)</f>
        <v>M.KHALID</v>
      </c>
      <c r="O826" s="135" t="str">
        <f>VLOOKUP(E826,[2]Sheet1!$E$2:$N$5262,6,0)</f>
        <v>Accepted</v>
      </c>
      <c r="P826" s="135" t="str">
        <f>VLOOKUP(E826,[2]Sheet1!$E$2:$N$5262,7,0)</f>
        <v>Online Transfer</v>
      </c>
      <c r="Q826" s="135" t="str">
        <f>VLOOKUP(E826,[2]Sheet1!$E$2:$N$5262,8,0)</f>
        <v>Conversion</v>
      </c>
      <c r="R826" s="135" t="s">
        <v>16</v>
      </c>
      <c r="S826" s="135" t="str">
        <f>VLOOKUP(E826,[2]Sheet1!$E$2:$N$5262,10,0)</f>
        <v>-</v>
      </c>
      <c r="T826" s="167">
        <f t="shared" si="33"/>
        <v>0</v>
      </c>
    </row>
    <row r="827" spans="1:20" s="135" customFormat="1" hidden="1">
      <c r="A827" s="73">
        <v>834</v>
      </c>
      <c r="B827" s="72" t="s">
        <v>39</v>
      </c>
      <c r="C827" s="73" t="s">
        <v>13080</v>
      </c>
      <c r="D827" s="73" t="s">
        <v>13081</v>
      </c>
      <c r="E827" s="73" t="s">
        <v>13082</v>
      </c>
      <c r="F827" s="73" t="s">
        <v>13083</v>
      </c>
      <c r="G827" s="74">
        <v>14500</v>
      </c>
      <c r="H827" s="73" t="s">
        <v>66</v>
      </c>
      <c r="I827" s="73" t="s">
        <v>21</v>
      </c>
      <c r="J827" s="135" t="s">
        <v>41</v>
      </c>
      <c r="K827" s="135">
        <v>14500</v>
      </c>
      <c r="L827" s="135">
        <f>VLOOKUP(E827,[2]Sheet1!$E$2:$N$5262,3,0)</f>
        <v>14500</v>
      </c>
      <c r="M827" s="168">
        <f>VLOOKUP(E827,[2]Sheet1!$E$2:$N$5262,4,0)</f>
        <v>46025</v>
      </c>
      <c r="N827" s="135" t="str">
        <f>VLOOKUP(E827,[2]Sheet1!$E$2:$N$5262,5,0)</f>
        <v>M.KHALID</v>
      </c>
      <c r="O827" s="135" t="str">
        <f>VLOOKUP(E827,[2]Sheet1!$E$2:$N$5262,6,0)</f>
        <v>Accepted</v>
      </c>
      <c r="P827" s="135" t="str">
        <f>VLOOKUP(E827,[2]Sheet1!$E$2:$N$5262,7,0)</f>
        <v>Online Transfer</v>
      </c>
      <c r="Q827" s="135" t="str">
        <f>VLOOKUP(E827,[2]Sheet1!$E$2:$N$5262,8,0)</f>
        <v>Renewal</v>
      </c>
      <c r="R827" s="135" t="s">
        <v>16</v>
      </c>
      <c r="S827" s="135" t="str">
        <f>VLOOKUP(E827,[2]Sheet1!$E$2:$N$5262,10,0)</f>
        <v>-</v>
      </c>
      <c r="T827" s="167">
        <f t="shared" si="33"/>
        <v>0</v>
      </c>
    </row>
    <row r="828" spans="1:20" s="135" customFormat="1" hidden="1">
      <c r="A828" s="72">
        <v>835</v>
      </c>
      <c r="B828" s="72" t="s">
        <v>39</v>
      </c>
      <c r="C828" s="73" t="s">
        <v>13084</v>
      </c>
      <c r="D828" s="74">
        <v>6835096</v>
      </c>
      <c r="E828" s="73" t="s">
        <v>13085</v>
      </c>
      <c r="F828" s="73" t="s">
        <v>13086</v>
      </c>
      <c r="G828" s="74">
        <v>14500</v>
      </c>
      <c r="H828" s="73" t="s">
        <v>66</v>
      </c>
      <c r="I828" s="73" t="s">
        <v>21</v>
      </c>
      <c r="J828" s="135" t="s">
        <v>41</v>
      </c>
      <c r="K828" s="135">
        <v>14500</v>
      </c>
      <c r="L828" s="135">
        <f>VLOOKUP(E828,[2]Sheet1!$E$2:$N$5262,3,0)</f>
        <v>14500</v>
      </c>
      <c r="M828" s="168">
        <f>VLOOKUP(E828,[2]Sheet1!$E$2:$N$5262,4,0)</f>
        <v>46025</v>
      </c>
      <c r="N828" s="135" t="str">
        <f>VLOOKUP(E828,[2]Sheet1!$E$2:$N$5262,5,0)</f>
        <v>M.KHALID</v>
      </c>
      <c r="O828" s="135" t="str">
        <f>VLOOKUP(E828,[2]Sheet1!$E$2:$N$5262,6,0)</f>
        <v>Accepted</v>
      </c>
      <c r="P828" s="135" t="str">
        <f>VLOOKUP(E828,[2]Sheet1!$E$2:$N$5262,7,0)</f>
        <v>Online Transfer</v>
      </c>
      <c r="Q828" s="135" t="str">
        <f>VLOOKUP(E828,[2]Sheet1!$E$2:$N$5262,8,0)</f>
        <v>Renewal</v>
      </c>
      <c r="R828" s="135" t="s">
        <v>16</v>
      </c>
      <c r="S828" s="135" t="str">
        <f>VLOOKUP(E828,[2]Sheet1!$E$2:$N$5262,10,0)</f>
        <v>-</v>
      </c>
      <c r="T828" s="167">
        <f t="shared" si="33"/>
        <v>0</v>
      </c>
    </row>
    <row r="829" spans="1:20" s="135" customFormat="1" hidden="1">
      <c r="A829" s="73">
        <v>836</v>
      </c>
      <c r="B829" s="72" t="s">
        <v>39</v>
      </c>
      <c r="C829" s="73" t="s">
        <v>13087</v>
      </c>
      <c r="D829" s="73" t="s">
        <v>13088</v>
      </c>
      <c r="E829" s="73" t="s">
        <v>13087</v>
      </c>
      <c r="F829" s="73" t="s">
        <v>13089</v>
      </c>
      <c r="G829" s="74">
        <v>5000</v>
      </c>
      <c r="H829" s="73" t="s">
        <v>66</v>
      </c>
      <c r="I829" s="73" t="s">
        <v>21</v>
      </c>
      <c r="J829" s="135" t="s">
        <v>41</v>
      </c>
      <c r="K829" s="135">
        <v>5000</v>
      </c>
      <c r="L829" s="135">
        <f>VLOOKUP(E829,[2]Sheet1!$E$2:$N$5262,3,0)</f>
        <v>5000</v>
      </c>
      <c r="M829" s="168">
        <f>VLOOKUP(E829,[2]Sheet1!$E$2:$N$5262,4,0)</f>
        <v>46023</v>
      </c>
      <c r="N829" s="135" t="str">
        <f>VLOOKUP(E829,[2]Sheet1!$E$2:$N$5262,5,0)</f>
        <v>M.KHALID</v>
      </c>
      <c r="O829" s="135" t="str">
        <f>VLOOKUP(E829,[2]Sheet1!$E$2:$N$5262,6,0)</f>
        <v>Accepted</v>
      </c>
      <c r="P829" s="135" t="str">
        <f>VLOOKUP(E829,[2]Sheet1!$E$2:$N$5262,7,0)</f>
        <v>Online Transfer</v>
      </c>
      <c r="Q829" s="135" t="str">
        <f>VLOOKUP(E829,[2]Sheet1!$E$2:$N$5262,8,0)</f>
        <v>Renewal</v>
      </c>
      <c r="R829" s="135" t="s">
        <v>16</v>
      </c>
      <c r="S829" s="135" t="str">
        <f>VLOOKUP(E829,[2]Sheet1!$E$2:$N$5262,10,0)</f>
        <v>-</v>
      </c>
      <c r="T829" s="167">
        <f t="shared" si="33"/>
        <v>0</v>
      </c>
    </row>
    <row r="830" spans="1:20" s="135" customFormat="1" hidden="1">
      <c r="A830" s="72">
        <v>837</v>
      </c>
      <c r="B830" s="72" t="s">
        <v>39</v>
      </c>
      <c r="C830" s="73" t="s">
        <v>13090</v>
      </c>
      <c r="D830" s="73" t="s">
        <v>13091</v>
      </c>
      <c r="E830" s="74">
        <v>7008200</v>
      </c>
      <c r="F830" s="73" t="s">
        <v>13092</v>
      </c>
      <c r="G830" s="74">
        <v>14500</v>
      </c>
      <c r="H830" s="73" t="s">
        <v>66</v>
      </c>
      <c r="I830" s="73" t="s">
        <v>21</v>
      </c>
      <c r="J830" s="135" t="s">
        <v>41</v>
      </c>
      <c r="K830" s="135">
        <v>14500</v>
      </c>
      <c r="L830" s="135">
        <f>VLOOKUP(E830,[2]Sheet1!$E$2:$N$5262,3,0)</f>
        <v>14500</v>
      </c>
      <c r="M830" s="168">
        <f>VLOOKUP(E830,[2]Sheet1!$E$2:$N$5262,4,0)</f>
        <v>46024</v>
      </c>
      <c r="N830" s="135" t="str">
        <f>VLOOKUP(E830,[2]Sheet1!$E$2:$N$5262,5,0)</f>
        <v>M.KHALID</v>
      </c>
      <c r="O830" s="135" t="str">
        <f>VLOOKUP(E830,[2]Sheet1!$E$2:$N$5262,6,0)</f>
        <v>Accepted</v>
      </c>
      <c r="P830" s="135" t="str">
        <f>VLOOKUP(E830,[2]Sheet1!$E$2:$N$5262,7,0)</f>
        <v>Online Transfer</v>
      </c>
      <c r="Q830" s="135" t="str">
        <f>VLOOKUP(E830,[2]Sheet1!$E$2:$N$5262,8,0)</f>
        <v>Renewal</v>
      </c>
      <c r="R830" s="135" t="s">
        <v>16</v>
      </c>
      <c r="S830" s="135" t="str">
        <f>VLOOKUP(E830,[2]Sheet1!$E$2:$N$5262,10,0)</f>
        <v>-</v>
      </c>
      <c r="T830" s="167">
        <f t="shared" si="33"/>
        <v>0</v>
      </c>
    </row>
    <row r="831" spans="1:20" s="135" customFormat="1" hidden="1">
      <c r="A831" s="73">
        <v>838</v>
      </c>
      <c r="B831" s="72" t="s">
        <v>39</v>
      </c>
      <c r="C831" s="73" t="s">
        <v>13093</v>
      </c>
      <c r="D831" s="73" t="s">
        <v>13094</v>
      </c>
      <c r="E831" s="73" t="s">
        <v>13095</v>
      </c>
      <c r="F831" s="73" t="s">
        <v>13096</v>
      </c>
      <c r="G831" s="74">
        <v>14500</v>
      </c>
      <c r="H831" s="73" t="s">
        <v>66</v>
      </c>
      <c r="I831" s="73" t="s">
        <v>21</v>
      </c>
      <c r="J831" s="135" t="s">
        <v>41</v>
      </c>
      <c r="K831" s="135">
        <v>14500</v>
      </c>
      <c r="L831" s="135">
        <f>VLOOKUP(E831,[2]Sheet1!$E$2:$N$5262,3,0)</f>
        <v>14500</v>
      </c>
      <c r="M831" s="168">
        <f>VLOOKUP(E831,[2]Sheet1!$E$2:$N$5262,4,0)</f>
        <v>46023</v>
      </c>
      <c r="N831" s="135" t="str">
        <f>VLOOKUP(E831,[2]Sheet1!$E$2:$N$5262,5,0)</f>
        <v>M.KHALID</v>
      </c>
      <c r="O831" s="135" t="str">
        <f>VLOOKUP(E831,[2]Sheet1!$E$2:$N$5262,6,0)</f>
        <v>Accepted</v>
      </c>
      <c r="P831" s="135" t="str">
        <f>VLOOKUP(E831,[2]Sheet1!$E$2:$N$5262,7,0)</f>
        <v>Online Transfer</v>
      </c>
      <c r="Q831" s="135" t="str">
        <f>VLOOKUP(E831,[2]Sheet1!$E$2:$N$5262,8,0)</f>
        <v>Renewal</v>
      </c>
      <c r="R831" s="135" t="s">
        <v>16</v>
      </c>
      <c r="S831" s="135" t="str">
        <f>VLOOKUP(E831,[2]Sheet1!$E$2:$N$5262,10,0)</f>
        <v>-</v>
      </c>
      <c r="T831" s="167">
        <f t="shared" si="33"/>
        <v>0</v>
      </c>
    </row>
    <row r="832" spans="1:20" s="135" customFormat="1" hidden="1">
      <c r="A832" s="72">
        <v>839</v>
      </c>
      <c r="B832" s="72" t="s">
        <v>39</v>
      </c>
      <c r="C832" s="72" t="s">
        <v>13097</v>
      </c>
      <c r="D832" s="72" t="s">
        <v>13098</v>
      </c>
      <c r="E832" s="72">
        <v>1215874</v>
      </c>
      <c r="F832" s="79">
        <v>45498</v>
      </c>
      <c r="G832" s="73">
        <v>9000</v>
      </c>
      <c r="H832" s="73" t="s">
        <v>73</v>
      </c>
      <c r="I832" s="73" t="s">
        <v>21</v>
      </c>
      <c r="J832" s="135" t="s">
        <v>41</v>
      </c>
      <c r="K832" s="135">
        <v>8166</v>
      </c>
      <c r="L832" s="135">
        <v>8166</v>
      </c>
      <c r="M832" s="168">
        <v>46027</v>
      </c>
      <c r="N832" s="135" t="str">
        <f t="shared" ref="N832:N833" si="34">+I832</f>
        <v>M.KHALID</v>
      </c>
      <c r="O832" s="135" t="s">
        <v>73</v>
      </c>
      <c r="P832" s="135" t="s">
        <v>54</v>
      </c>
      <c r="Q832" s="135" t="s">
        <v>141</v>
      </c>
      <c r="R832" s="135" t="s">
        <v>16</v>
      </c>
      <c r="S832" s="135" t="s">
        <v>16</v>
      </c>
    </row>
    <row r="833" spans="1:19" s="135" customFormat="1" hidden="1">
      <c r="A833" s="73">
        <v>840</v>
      </c>
      <c r="B833" s="72" t="s">
        <v>39</v>
      </c>
      <c r="C833" s="72" t="s">
        <v>13099</v>
      </c>
      <c r="D833" s="72" t="s">
        <v>13100</v>
      </c>
      <c r="E833" s="72">
        <v>1216102</v>
      </c>
      <c r="F833" s="79">
        <v>45512</v>
      </c>
      <c r="G833" s="73">
        <v>9000</v>
      </c>
      <c r="H833" s="73" t="s">
        <v>73</v>
      </c>
      <c r="I833" s="73" t="s">
        <v>21</v>
      </c>
      <c r="J833" s="135" t="s">
        <v>41</v>
      </c>
      <c r="K833" s="135">
        <v>8166</v>
      </c>
      <c r="L833" s="135">
        <v>8166</v>
      </c>
      <c r="M833" s="168">
        <v>46027</v>
      </c>
      <c r="N833" s="135" t="str">
        <f t="shared" si="34"/>
        <v>M.KHALID</v>
      </c>
      <c r="O833" s="135" t="s">
        <v>73</v>
      </c>
      <c r="P833" s="135" t="s">
        <v>54</v>
      </c>
      <c r="Q833" s="135" t="s">
        <v>141</v>
      </c>
      <c r="R833" s="135" t="s">
        <v>16</v>
      </c>
      <c r="S833" s="135" t="s">
        <v>16</v>
      </c>
    </row>
    <row r="834" spans="1:19" s="135" customFormat="1" hidden="1">
      <c r="A834" s="72">
        <v>841</v>
      </c>
      <c r="B834" s="72" t="s">
        <v>39</v>
      </c>
      <c r="C834" s="72" t="s">
        <v>13101</v>
      </c>
      <c r="D834" s="72" t="s">
        <v>13102</v>
      </c>
      <c r="E834" s="72" t="s">
        <v>13103</v>
      </c>
      <c r="F834" s="79">
        <v>44212</v>
      </c>
      <c r="G834" s="73">
        <v>7500</v>
      </c>
      <c r="H834" s="73" t="s">
        <v>73</v>
      </c>
      <c r="I834" s="73" t="s">
        <v>21</v>
      </c>
      <c r="J834" s="135" t="s">
        <v>41</v>
      </c>
      <c r="K834" s="135">
        <v>7500</v>
      </c>
      <c r="L834" s="135">
        <v>7500</v>
      </c>
      <c r="M834" s="168">
        <v>46028</v>
      </c>
      <c r="N834" s="135" t="str">
        <f t="shared" ref="N834:N835" si="35">+I834</f>
        <v>M.KHALID</v>
      </c>
      <c r="O834" s="135" t="s">
        <v>73</v>
      </c>
      <c r="P834" s="135" t="s">
        <v>561</v>
      </c>
      <c r="Q834" s="135" t="s">
        <v>141</v>
      </c>
      <c r="R834" s="135" t="s">
        <v>16</v>
      </c>
      <c r="S834" s="135" t="s">
        <v>16</v>
      </c>
    </row>
    <row r="835" spans="1:19" s="135" customFormat="1" hidden="1">
      <c r="A835" s="73">
        <v>842</v>
      </c>
      <c r="B835" s="72" t="s">
        <v>39</v>
      </c>
      <c r="C835" s="72" t="s">
        <v>13104</v>
      </c>
      <c r="D835" s="72" t="s">
        <v>13105</v>
      </c>
      <c r="E835" s="72">
        <v>5558824</v>
      </c>
      <c r="F835" s="79">
        <v>44564</v>
      </c>
      <c r="G835" s="73">
        <v>7500</v>
      </c>
      <c r="H835" s="73" t="s">
        <v>73</v>
      </c>
      <c r="I835" s="73" t="s">
        <v>21</v>
      </c>
      <c r="J835" s="135" t="s">
        <v>41</v>
      </c>
      <c r="K835" s="135">
        <v>7500</v>
      </c>
      <c r="L835" s="135">
        <v>7500</v>
      </c>
      <c r="M835" s="168">
        <v>46028</v>
      </c>
      <c r="N835" s="135" t="str">
        <f t="shared" si="35"/>
        <v>M.KHALID</v>
      </c>
      <c r="O835" s="135" t="s">
        <v>73</v>
      </c>
      <c r="P835" s="135" t="s">
        <v>561</v>
      </c>
      <c r="Q835" s="135" t="s">
        <v>141</v>
      </c>
      <c r="R835" s="135" t="s">
        <v>16</v>
      </c>
      <c r="S835" s="135" t="s">
        <v>16</v>
      </c>
    </row>
    <row r="836" spans="1:19" s="135" customFormat="1" hidden="1">
      <c r="A836" s="72">
        <v>843</v>
      </c>
      <c r="B836" s="72" t="s">
        <v>39</v>
      </c>
      <c r="C836" s="73" t="s">
        <v>13106</v>
      </c>
      <c r="D836" s="77" t="s">
        <v>13107</v>
      </c>
      <c r="E836" s="77">
        <v>11773</v>
      </c>
      <c r="F836" s="79">
        <v>45633</v>
      </c>
      <c r="G836" s="73">
        <v>8000</v>
      </c>
      <c r="H836" s="73" t="s">
        <v>73</v>
      </c>
      <c r="I836" s="73" t="s">
        <v>21</v>
      </c>
      <c r="J836" s="135" t="s">
        <v>41</v>
      </c>
      <c r="K836" s="135">
        <v>8000</v>
      </c>
      <c r="L836" s="135">
        <v>8000</v>
      </c>
      <c r="M836" s="168">
        <v>46050</v>
      </c>
      <c r="N836" s="135" t="str">
        <f>+I836</f>
        <v>M.KHALID</v>
      </c>
      <c r="O836" s="135" t="s">
        <v>73</v>
      </c>
      <c r="P836" s="135" t="s">
        <v>54</v>
      </c>
      <c r="Q836" s="135" t="s">
        <v>141</v>
      </c>
      <c r="R836" s="135" t="s">
        <v>16</v>
      </c>
      <c r="S836" s="135" t="s">
        <v>16</v>
      </c>
    </row>
    <row r="837" spans="1:19" s="135" customFormat="1" hidden="1">
      <c r="A837" s="73">
        <v>844</v>
      </c>
      <c r="B837" s="72" t="s">
        <v>39</v>
      </c>
      <c r="C837" s="77" t="s">
        <v>13108</v>
      </c>
      <c r="D837" s="77" t="s">
        <v>13109</v>
      </c>
      <c r="E837" s="77" t="s">
        <v>13108</v>
      </c>
      <c r="F837" s="79">
        <v>45672</v>
      </c>
      <c r="G837" s="73">
        <v>11000</v>
      </c>
      <c r="H837" s="73" t="s">
        <v>73</v>
      </c>
      <c r="I837" s="73" t="s">
        <v>21</v>
      </c>
      <c r="J837" s="135" t="s">
        <v>41</v>
      </c>
      <c r="K837" s="135">
        <v>10340</v>
      </c>
      <c r="L837" s="135">
        <v>10340</v>
      </c>
      <c r="M837" s="168">
        <v>46051</v>
      </c>
      <c r="N837" s="135" t="str">
        <f t="shared" ref="N837:N839" si="36">+I837</f>
        <v>M.KHALID</v>
      </c>
      <c r="O837" s="135" t="s">
        <v>73</v>
      </c>
      <c r="P837" s="135" t="s">
        <v>72</v>
      </c>
      <c r="Q837" s="135" t="s">
        <v>141</v>
      </c>
      <c r="R837" s="135" t="s">
        <v>16</v>
      </c>
      <c r="S837" s="135" t="s">
        <v>16</v>
      </c>
    </row>
    <row r="838" spans="1:19" s="135" customFormat="1" hidden="1">
      <c r="A838" s="72">
        <v>845</v>
      </c>
      <c r="B838" s="72" t="s">
        <v>39</v>
      </c>
      <c r="C838" s="77" t="s">
        <v>13110</v>
      </c>
      <c r="D838" s="77" t="s">
        <v>13111</v>
      </c>
      <c r="E838" s="77" t="s">
        <v>13110</v>
      </c>
      <c r="F838" s="79">
        <v>45672</v>
      </c>
      <c r="G838" s="73">
        <v>11000</v>
      </c>
      <c r="H838" s="73" t="s">
        <v>73</v>
      </c>
      <c r="I838" s="73" t="s">
        <v>21</v>
      </c>
      <c r="J838" s="135" t="s">
        <v>41</v>
      </c>
      <c r="K838" s="135">
        <v>10340</v>
      </c>
      <c r="L838" s="135">
        <v>10340</v>
      </c>
      <c r="M838" s="168">
        <v>46051</v>
      </c>
      <c r="N838" s="135" t="str">
        <f t="shared" si="36"/>
        <v>M.KHALID</v>
      </c>
      <c r="O838" s="135" t="s">
        <v>73</v>
      </c>
      <c r="P838" s="135" t="s">
        <v>72</v>
      </c>
      <c r="Q838" s="135" t="s">
        <v>141</v>
      </c>
      <c r="R838" s="135" t="s">
        <v>16</v>
      </c>
      <c r="S838" s="135" t="s">
        <v>16</v>
      </c>
    </row>
    <row r="839" spans="1:19" s="135" customFormat="1" hidden="1">
      <c r="A839" s="73">
        <v>846</v>
      </c>
      <c r="B839" s="72" t="s">
        <v>39</v>
      </c>
      <c r="C839" s="77" t="s">
        <v>13112</v>
      </c>
      <c r="D839" s="77" t="s">
        <v>13113</v>
      </c>
      <c r="E839" s="77" t="s">
        <v>13112</v>
      </c>
      <c r="F839" s="79">
        <v>45672</v>
      </c>
      <c r="G839" s="73">
        <v>11000</v>
      </c>
      <c r="H839" s="73" t="s">
        <v>73</v>
      </c>
      <c r="I839" s="73" t="s">
        <v>21</v>
      </c>
      <c r="J839" s="135" t="s">
        <v>41</v>
      </c>
      <c r="K839" s="135">
        <v>10340</v>
      </c>
      <c r="L839" s="135">
        <v>10340</v>
      </c>
      <c r="M839" s="168">
        <v>46051</v>
      </c>
      <c r="N839" s="135" t="str">
        <f t="shared" si="36"/>
        <v>M.KHALID</v>
      </c>
      <c r="O839" s="135" t="s">
        <v>73</v>
      </c>
      <c r="P839" s="135" t="s">
        <v>72</v>
      </c>
      <c r="Q839" s="135" t="s">
        <v>141</v>
      </c>
      <c r="R839" s="135" t="s">
        <v>16</v>
      </c>
      <c r="S839" s="135" t="s">
        <v>16</v>
      </c>
    </row>
    <row r="840" spans="1:19" s="135" customFormat="1" hidden="1">
      <c r="A840" s="72">
        <v>847</v>
      </c>
      <c r="B840" s="72" t="s">
        <v>39</v>
      </c>
      <c r="C840" s="77" t="s">
        <v>13114</v>
      </c>
      <c r="D840" s="77" t="s">
        <v>13115</v>
      </c>
      <c r="E840" s="77">
        <v>1188847</v>
      </c>
      <c r="F840" s="79">
        <v>45282</v>
      </c>
      <c r="G840" s="73">
        <v>7000</v>
      </c>
      <c r="H840" s="73" t="s">
        <v>73</v>
      </c>
      <c r="I840" s="73" t="s">
        <v>21</v>
      </c>
      <c r="J840" s="135" t="s">
        <v>41</v>
      </c>
      <c r="K840" s="135">
        <v>7000</v>
      </c>
      <c r="L840" s="135">
        <v>7000</v>
      </c>
      <c r="M840" s="168">
        <v>46050</v>
      </c>
      <c r="N840" s="135" t="str">
        <f>+I840</f>
        <v>M.KHALID</v>
      </c>
      <c r="O840" s="135" t="s">
        <v>73</v>
      </c>
      <c r="P840" s="135" t="s">
        <v>10564</v>
      </c>
      <c r="Q840" s="135" t="s">
        <v>141</v>
      </c>
      <c r="R840" s="135" t="s">
        <v>16</v>
      </c>
      <c r="S840" s="135" t="s">
        <v>16</v>
      </c>
    </row>
    <row r="841" spans="1:19" s="135" customFormat="1" hidden="1">
      <c r="A841" s="73">
        <v>848</v>
      </c>
      <c r="B841" s="72" t="s">
        <v>39</v>
      </c>
      <c r="C841" s="77" t="s">
        <v>13116</v>
      </c>
      <c r="D841" s="77" t="s">
        <v>13117</v>
      </c>
      <c r="E841" s="77" t="s">
        <v>13118</v>
      </c>
      <c r="F841" s="79">
        <v>45687</v>
      </c>
      <c r="G841" s="73">
        <v>7000</v>
      </c>
      <c r="H841" s="73" t="s">
        <v>73</v>
      </c>
      <c r="I841" s="73" t="s">
        <v>21</v>
      </c>
      <c r="J841" s="135" t="s">
        <v>41</v>
      </c>
      <c r="K841" s="135">
        <v>7000</v>
      </c>
      <c r="L841" s="135">
        <v>7000</v>
      </c>
      <c r="M841" s="168">
        <v>46050</v>
      </c>
      <c r="N841" s="135" t="str">
        <f t="shared" ref="N841:N843" si="37">+I841</f>
        <v>M.KHALID</v>
      </c>
      <c r="O841" s="135" t="s">
        <v>73</v>
      </c>
      <c r="P841" s="135" t="s">
        <v>10564</v>
      </c>
      <c r="Q841" s="135" t="s">
        <v>141</v>
      </c>
      <c r="R841" s="135" t="s">
        <v>16</v>
      </c>
      <c r="S841" s="135" t="s">
        <v>16</v>
      </c>
    </row>
    <row r="842" spans="1:19" s="135" customFormat="1" hidden="1">
      <c r="A842" s="72">
        <v>849</v>
      </c>
      <c r="B842" s="72" t="s">
        <v>39</v>
      </c>
      <c r="C842" s="77" t="s">
        <v>13119</v>
      </c>
      <c r="D842" s="77" t="s">
        <v>13120</v>
      </c>
      <c r="E842" s="77" t="s">
        <v>13121</v>
      </c>
      <c r="F842" s="79">
        <v>45687</v>
      </c>
      <c r="G842" s="73">
        <v>7000</v>
      </c>
      <c r="H842" s="73" t="s">
        <v>73</v>
      </c>
      <c r="I842" s="73" t="s">
        <v>21</v>
      </c>
      <c r="J842" s="135" t="s">
        <v>41</v>
      </c>
      <c r="K842" s="135">
        <v>7000</v>
      </c>
      <c r="L842" s="135">
        <v>7000</v>
      </c>
      <c r="M842" s="168">
        <v>46050</v>
      </c>
      <c r="N842" s="135" t="str">
        <f t="shared" si="37"/>
        <v>M.KHALID</v>
      </c>
      <c r="O842" s="135" t="s">
        <v>73</v>
      </c>
      <c r="P842" s="135" t="s">
        <v>10564</v>
      </c>
      <c r="Q842" s="135" t="s">
        <v>141</v>
      </c>
      <c r="R842" s="135" t="s">
        <v>16</v>
      </c>
      <c r="S842" s="135" t="s">
        <v>16</v>
      </c>
    </row>
    <row r="843" spans="1:19" s="135" customFormat="1" hidden="1">
      <c r="A843" s="73">
        <v>850</v>
      </c>
      <c r="B843" s="72" t="s">
        <v>39</v>
      </c>
      <c r="C843" s="77" t="s">
        <v>13122</v>
      </c>
      <c r="D843" s="77" t="s">
        <v>13123</v>
      </c>
      <c r="E843" s="77" t="s">
        <v>13124</v>
      </c>
      <c r="F843" s="79">
        <v>45694</v>
      </c>
      <c r="G843" s="73">
        <v>7000</v>
      </c>
      <c r="H843" s="73" t="s">
        <v>73</v>
      </c>
      <c r="I843" s="73" t="s">
        <v>21</v>
      </c>
      <c r="J843" s="135" t="s">
        <v>41</v>
      </c>
      <c r="K843" s="135">
        <v>7000</v>
      </c>
      <c r="L843" s="135">
        <v>7000</v>
      </c>
      <c r="M843" s="168">
        <v>46050</v>
      </c>
      <c r="N843" s="135" t="str">
        <f t="shared" si="37"/>
        <v>M.KHALID</v>
      </c>
      <c r="O843" s="135" t="s">
        <v>73</v>
      </c>
      <c r="P843" s="135" t="s">
        <v>10564</v>
      </c>
      <c r="Q843" s="135" t="s">
        <v>141</v>
      </c>
      <c r="R843" s="135" t="s">
        <v>16</v>
      </c>
      <c r="S843" s="135" t="s">
        <v>16</v>
      </c>
    </row>
    <row r="844" spans="1:19" s="135" customFormat="1" hidden="1">
      <c r="A844" s="72">
        <v>851</v>
      </c>
      <c r="B844" s="72" t="s">
        <v>39</v>
      </c>
      <c r="C844" s="77" t="s">
        <v>13125</v>
      </c>
      <c r="D844" s="77" t="s">
        <v>13126</v>
      </c>
      <c r="E844" s="77" t="s">
        <v>13127</v>
      </c>
      <c r="F844" s="79">
        <v>45091</v>
      </c>
      <c r="G844" s="73">
        <v>9000</v>
      </c>
      <c r="H844" s="73" t="s">
        <v>73</v>
      </c>
      <c r="I844" s="73" t="s">
        <v>21</v>
      </c>
      <c r="J844" s="135" t="s">
        <v>41</v>
      </c>
      <c r="K844" s="135">
        <v>8217</v>
      </c>
      <c r="L844" s="135">
        <v>8217</v>
      </c>
      <c r="M844" s="168">
        <v>46051</v>
      </c>
      <c r="N844" s="135" t="str">
        <f t="shared" ref="N844:N850" si="38">+I844</f>
        <v>M.KHALID</v>
      </c>
      <c r="O844" s="135" t="s">
        <v>73</v>
      </c>
      <c r="P844" s="135" t="s">
        <v>54</v>
      </c>
      <c r="Q844" s="135" t="s">
        <v>141</v>
      </c>
      <c r="R844" s="135" t="s">
        <v>16</v>
      </c>
      <c r="S844" s="135" t="s">
        <v>16</v>
      </c>
    </row>
    <row r="845" spans="1:19" s="135" customFormat="1" hidden="1">
      <c r="A845" s="73">
        <v>852</v>
      </c>
      <c r="B845" s="72" t="s">
        <v>39</v>
      </c>
      <c r="C845" s="77" t="s">
        <v>13128</v>
      </c>
      <c r="D845" s="77" t="s">
        <v>13129</v>
      </c>
      <c r="E845" s="77" t="s">
        <v>13130</v>
      </c>
      <c r="F845" s="79">
        <v>45091</v>
      </c>
      <c r="G845" s="73">
        <v>9000</v>
      </c>
      <c r="H845" s="73" t="s">
        <v>73</v>
      </c>
      <c r="I845" s="73" t="s">
        <v>21</v>
      </c>
      <c r="J845" s="135" t="s">
        <v>41</v>
      </c>
      <c r="K845" s="135">
        <v>8217</v>
      </c>
      <c r="L845" s="135">
        <v>8217</v>
      </c>
      <c r="M845" s="168">
        <v>46051</v>
      </c>
      <c r="N845" s="135" t="str">
        <f t="shared" si="38"/>
        <v>M.KHALID</v>
      </c>
      <c r="O845" s="135" t="s">
        <v>73</v>
      </c>
      <c r="P845" s="135" t="s">
        <v>54</v>
      </c>
      <c r="Q845" s="135" t="s">
        <v>141</v>
      </c>
      <c r="R845" s="135" t="s">
        <v>16</v>
      </c>
      <c r="S845" s="135" t="s">
        <v>16</v>
      </c>
    </row>
    <row r="846" spans="1:19" s="135" customFormat="1" hidden="1">
      <c r="A846" s="72">
        <v>853</v>
      </c>
      <c r="B846" s="72" t="s">
        <v>39</v>
      </c>
      <c r="C846" s="77" t="s">
        <v>13131</v>
      </c>
      <c r="D846" s="77" t="s">
        <v>13132</v>
      </c>
      <c r="E846" s="77" t="s">
        <v>13133</v>
      </c>
      <c r="F846" s="79">
        <v>45091</v>
      </c>
      <c r="G846" s="73">
        <v>9000</v>
      </c>
      <c r="H846" s="73" t="s">
        <v>73</v>
      </c>
      <c r="I846" s="73" t="s">
        <v>21</v>
      </c>
      <c r="J846" s="135" t="s">
        <v>41</v>
      </c>
      <c r="K846" s="135">
        <v>8217</v>
      </c>
      <c r="L846" s="135">
        <v>8217</v>
      </c>
      <c r="M846" s="168">
        <v>46051</v>
      </c>
      <c r="N846" s="135" t="str">
        <f t="shared" si="38"/>
        <v>M.KHALID</v>
      </c>
      <c r="O846" s="135" t="s">
        <v>73</v>
      </c>
      <c r="P846" s="135" t="s">
        <v>54</v>
      </c>
      <c r="Q846" s="135" t="s">
        <v>141</v>
      </c>
      <c r="R846" s="135" t="s">
        <v>16</v>
      </c>
      <c r="S846" s="135" t="s">
        <v>16</v>
      </c>
    </row>
    <row r="847" spans="1:19" s="135" customFormat="1" hidden="1">
      <c r="A847" s="73">
        <v>854</v>
      </c>
      <c r="B847" s="72" t="s">
        <v>39</v>
      </c>
      <c r="C847" s="77" t="s">
        <v>13134</v>
      </c>
      <c r="D847" s="77">
        <v>246999</v>
      </c>
      <c r="E847" s="77">
        <v>10146970</v>
      </c>
      <c r="F847" s="79">
        <v>45264</v>
      </c>
      <c r="G847" s="73">
        <v>9000</v>
      </c>
      <c r="H847" s="73" t="s">
        <v>73</v>
      </c>
      <c r="I847" s="73" t="s">
        <v>21</v>
      </c>
      <c r="J847" s="135" t="s">
        <v>41</v>
      </c>
      <c r="K847" s="135">
        <v>8217</v>
      </c>
      <c r="L847" s="135">
        <v>8217</v>
      </c>
      <c r="M847" s="168">
        <v>46051</v>
      </c>
      <c r="N847" s="135" t="str">
        <f t="shared" si="38"/>
        <v>M.KHALID</v>
      </c>
      <c r="O847" s="135" t="s">
        <v>73</v>
      </c>
      <c r="P847" s="135" t="s">
        <v>54</v>
      </c>
      <c r="Q847" s="135" t="s">
        <v>141</v>
      </c>
      <c r="R847" s="135" t="s">
        <v>16</v>
      </c>
      <c r="S847" s="135" t="s">
        <v>16</v>
      </c>
    </row>
    <row r="848" spans="1:19" s="135" customFormat="1" hidden="1">
      <c r="A848" s="72">
        <v>855</v>
      </c>
      <c r="B848" s="72" t="s">
        <v>39</v>
      </c>
      <c r="C848" s="77" t="s">
        <v>13135</v>
      </c>
      <c r="D848" s="77">
        <v>1027622</v>
      </c>
      <c r="E848" s="77">
        <v>1144135</v>
      </c>
      <c r="F848" s="79">
        <v>45692</v>
      </c>
      <c r="G848" s="73">
        <v>13000</v>
      </c>
      <c r="H848" s="73" t="s">
        <v>73</v>
      </c>
      <c r="I848" s="73" t="s">
        <v>21</v>
      </c>
      <c r="J848" s="135" t="s">
        <v>41</v>
      </c>
      <c r="K848" s="135">
        <v>12220</v>
      </c>
      <c r="L848" s="135">
        <v>12220</v>
      </c>
      <c r="M848" s="168">
        <v>46051</v>
      </c>
      <c r="N848" s="135" t="str">
        <f t="shared" si="38"/>
        <v>M.KHALID</v>
      </c>
      <c r="O848" s="135" t="s">
        <v>73</v>
      </c>
      <c r="P848" s="135" t="s">
        <v>54</v>
      </c>
      <c r="Q848" s="135" t="s">
        <v>141</v>
      </c>
      <c r="R848" s="135" t="s">
        <v>16</v>
      </c>
      <c r="S848" s="135" t="s">
        <v>16</v>
      </c>
    </row>
    <row r="849" spans="1:20" s="135" customFormat="1" hidden="1">
      <c r="A849" s="73">
        <v>856</v>
      </c>
      <c r="B849" s="72" t="s">
        <v>39</v>
      </c>
      <c r="C849" s="77" t="s">
        <v>13136</v>
      </c>
      <c r="D849" s="77" t="s">
        <v>13137</v>
      </c>
      <c r="E849" s="77" t="s">
        <v>13138</v>
      </c>
      <c r="F849" s="79">
        <v>45644</v>
      </c>
      <c r="G849" s="73">
        <v>13000</v>
      </c>
      <c r="H849" s="73" t="s">
        <v>73</v>
      </c>
      <c r="I849" s="73" t="s">
        <v>21</v>
      </c>
      <c r="J849" s="135" t="s">
        <v>41</v>
      </c>
      <c r="K849" s="135">
        <v>12220</v>
      </c>
      <c r="L849" s="135">
        <v>12220</v>
      </c>
      <c r="M849" s="168">
        <v>46051</v>
      </c>
      <c r="N849" s="135" t="str">
        <f t="shared" si="38"/>
        <v>M.KHALID</v>
      </c>
      <c r="O849" s="135" t="s">
        <v>73</v>
      </c>
      <c r="P849" s="135" t="s">
        <v>54</v>
      </c>
      <c r="Q849" s="135" t="s">
        <v>141</v>
      </c>
      <c r="R849" s="135" t="s">
        <v>16</v>
      </c>
      <c r="S849" s="135" t="s">
        <v>16</v>
      </c>
    </row>
    <row r="850" spans="1:20" s="135" customFormat="1" hidden="1">
      <c r="A850" s="72">
        <v>857</v>
      </c>
      <c r="B850" s="72" t="s">
        <v>39</v>
      </c>
      <c r="C850" s="77" t="s">
        <v>13139</v>
      </c>
      <c r="D850" s="77" t="s">
        <v>13140</v>
      </c>
      <c r="E850" s="77" t="s">
        <v>13141</v>
      </c>
      <c r="F850" s="79">
        <v>45680</v>
      </c>
      <c r="G850" s="73">
        <v>13000</v>
      </c>
      <c r="H850" s="73" t="s">
        <v>73</v>
      </c>
      <c r="I850" s="73" t="s">
        <v>21</v>
      </c>
      <c r="J850" s="135" t="s">
        <v>41</v>
      </c>
      <c r="K850" s="135">
        <v>12220</v>
      </c>
      <c r="L850" s="135">
        <v>12220</v>
      </c>
      <c r="M850" s="168">
        <v>46051</v>
      </c>
      <c r="N850" s="135" t="str">
        <f t="shared" si="38"/>
        <v>M.KHALID</v>
      </c>
      <c r="O850" s="135" t="s">
        <v>73</v>
      </c>
      <c r="P850" s="135" t="s">
        <v>54</v>
      </c>
      <c r="Q850" s="135" t="s">
        <v>141</v>
      </c>
      <c r="R850" s="135" t="s">
        <v>16</v>
      </c>
      <c r="S850" s="135" t="s">
        <v>16</v>
      </c>
    </row>
    <row r="851" spans="1:20" s="135" customFormat="1" hidden="1">
      <c r="A851" s="73">
        <v>858</v>
      </c>
      <c r="B851" s="72" t="s">
        <v>39</v>
      </c>
      <c r="C851" s="77" t="s">
        <v>13142</v>
      </c>
      <c r="D851" s="77" t="s">
        <v>13143</v>
      </c>
      <c r="E851" s="77" t="s">
        <v>13144</v>
      </c>
      <c r="F851" s="79">
        <v>45294</v>
      </c>
      <c r="G851" s="77">
        <v>8000</v>
      </c>
      <c r="H851" s="73" t="s">
        <v>73</v>
      </c>
      <c r="I851" s="73" t="s">
        <v>21</v>
      </c>
      <c r="J851" s="135" t="s">
        <v>41</v>
      </c>
      <c r="K851" s="135">
        <v>7520</v>
      </c>
      <c r="L851" s="135">
        <v>7520</v>
      </c>
      <c r="M851" s="169">
        <v>46052</v>
      </c>
      <c r="N851" s="135" t="str">
        <f t="shared" ref="N851:N853" si="39">+I851</f>
        <v>M.KHALID</v>
      </c>
      <c r="O851" s="135" t="s">
        <v>73</v>
      </c>
      <c r="P851" s="135" t="s">
        <v>72</v>
      </c>
      <c r="Q851" s="135" t="s">
        <v>141</v>
      </c>
      <c r="R851" s="135" t="s">
        <v>16</v>
      </c>
      <c r="S851" s="135" t="s">
        <v>16</v>
      </c>
    </row>
    <row r="852" spans="1:20" s="135" customFormat="1" hidden="1">
      <c r="A852" s="72">
        <v>859</v>
      </c>
      <c r="B852" s="72" t="s">
        <v>39</v>
      </c>
      <c r="C852" s="77" t="s">
        <v>13145</v>
      </c>
      <c r="D852" s="77" t="s">
        <v>13146</v>
      </c>
      <c r="E852" s="77" t="s">
        <v>13147</v>
      </c>
      <c r="F852" s="79">
        <v>45294</v>
      </c>
      <c r="G852" s="77">
        <v>8000</v>
      </c>
      <c r="H852" s="73" t="s">
        <v>73</v>
      </c>
      <c r="I852" s="73" t="s">
        <v>21</v>
      </c>
      <c r="J852" s="135" t="s">
        <v>41</v>
      </c>
      <c r="K852" s="135">
        <v>7520</v>
      </c>
      <c r="L852" s="135">
        <v>7520</v>
      </c>
      <c r="M852" s="169">
        <v>46052</v>
      </c>
      <c r="N852" s="135" t="str">
        <f t="shared" si="39"/>
        <v>M.KHALID</v>
      </c>
      <c r="O852" s="135" t="s">
        <v>73</v>
      </c>
      <c r="P852" s="135" t="s">
        <v>72</v>
      </c>
      <c r="Q852" s="135" t="s">
        <v>141</v>
      </c>
      <c r="R852" s="135" t="s">
        <v>16</v>
      </c>
      <c r="S852" s="135" t="s">
        <v>16</v>
      </c>
    </row>
    <row r="853" spans="1:20" s="135" customFormat="1" hidden="1">
      <c r="A853" s="73">
        <v>860</v>
      </c>
      <c r="B853" s="72" t="s">
        <v>39</v>
      </c>
      <c r="C853" s="77" t="s">
        <v>13148</v>
      </c>
      <c r="D853" s="77" t="s">
        <v>13149</v>
      </c>
      <c r="E853" s="77" t="s">
        <v>13150</v>
      </c>
      <c r="F853" s="79">
        <v>45678</v>
      </c>
      <c r="G853" s="77">
        <v>8000</v>
      </c>
      <c r="H853" s="73" t="s">
        <v>73</v>
      </c>
      <c r="I853" s="73" t="s">
        <v>21</v>
      </c>
      <c r="J853" s="135" t="s">
        <v>41</v>
      </c>
      <c r="K853" s="135">
        <v>7520</v>
      </c>
      <c r="L853" s="135">
        <v>7520</v>
      </c>
      <c r="M853" s="169">
        <v>46052</v>
      </c>
      <c r="N853" s="135" t="str">
        <f t="shared" si="39"/>
        <v>M.KHALID</v>
      </c>
      <c r="O853" s="135" t="s">
        <v>73</v>
      </c>
      <c r="P853" s="135" t="s">
        <v>72</v>
      </c>
      <c r="Q853" s="135" t="s">
        <v>141</v>
      </c>
      <c r="R853" s="135" t="s">
        <v>16</v>
      </c>
      <c r="S853" s="135" t="s">
        <v>16</v>
      </c>
    </row>
    <row r="854" spans="1:20" s="135" customFormat="1" hidden="1">
      <c r="A854" s="72">
        <v>861</v>
      </c>
      <c r="B854" s="72" t="s">
        <v>39</v>
      </c>
      <c r="C854" s="77" t="s">
        <v>13151</v>
      </c>
      <c r="D854" s="77" t="s">
        <v>13152</v>
      </c>
      <c r="E854" s="77" t="s">
        <v>13153</v>
      </c>
      <c r="F854" s="79">
        <v>45681</v>
      </c>
      <c r="G854" s="77">
        <v>8000</v>
      </c>
      <c r="H854" s="73" t="s">
        <v>73</v>
      </c>
      <c r="I854" s="73" t="s">
        <v>21</v>
      </c>
      <c r="J854" s="135" t="s">
        <v>41</v>
      </c>
      <c r="K854" s="135">
        <v>7520</v>
      </c>
      <c r="L854" s="135">
        <v>7520</v>
      </c>
      <c r="M854" s="169">
        <v>46052</v>
      </c>
      <c r="N854" s="135" t="str">
        <f t="shared" ref="N854:N856" si="40">+I854</f>
        <v>M.KHALID</v>
      </c>
      <c r="O854" s="135" t="s">
        <v>73</v>
      </c>
      <c r="P854" s="135" t="s">
        <v>72</v>
      </c>
      <c r="Q854" s="135" t="s">
        <v>141</v>
      </c>
      <c r="R854" s="135" t="s">
        <v>16</v>
      </c>
      <c r="S854" s="135" t="s">
        <v>16</v>
      </c>
    </row>
    <row r="855" spans="1:20" s="135" customFormat="1" hidden="1">
      <c r="A855" s="73">
        <v>862</v>
      </c>
      <c r="B855" s="72" t="s">
        <v>39</v>
      </c>
      <c r="C855" s="77" t="s">
        <v>13154</v>
      </c>
      <c r="D855" s="72">
        <v>363885</v>
      </c>
      <c r="E855" s="72">
        <v>218023</v>
      </c>
      <c r="F855" s="79">
        <v>45659</v>
      </c>
      <c r="G855" s="77">
        <v>8000</v>
      </c>
      <c r="H855" s="73" t="s">
        <v>73</v>
      </c>
      <c r="I855" s="73" t="s">
        <v>21</v>
      </c>
      <c r="J855" s="135" t="s">
        <v>41</v>
      </c>
      <c r="K855" s="135">
        <v>7520</v>
      </c>
      <c r="L855" s="135">
        <v>7520</v>
      </c>
      <c r="M855" s="169">
        <v>46052</v>
      </c>
      <c r="N855" s="135" t="str">
        <f t="shared" si="40"/>
        <v>M.KHALID</v>
      </c>
      <c r="O855" s="135" t="s">
        <v>73</v>
      </c>
      <c r="P855" s="135" t="s">
        <v>72</v>
      </c>
      <c r="Q855" s="135" t="s">
        <v>141</v>
      </c>
      <c r="R855" s="135" t="s">
        <v>16</v>
      </c>
      <c r="S855" s="135" t="s">
        <v>16</v>
      </c>
    </row>
    <row r="856" spans="1:20" s="135" customFormat="1" hidden="1">
      <c r="A856" s="72">
        <v>863</v>
      </c>
      <c r="B856" s="72" t="s">
        <v>39</v>
      </c>
      <c r="C856" s="77" t="s">
        <v>13155</v>
      </c>
      <c r="D856" s="72">
        <v>361905</v>
      </c>
      <c r="E856" s="72">
        <v>218028</v>
      </c>
      <c r="F856" s="79">
        <v>45659</v>
      </c>
      <c r="G856" s="77">
        <v>8000</v>
      </c>
      <c r="H856" s="73" t="s">
        <v>73</v>
      </c>
      <c r="I856" s="73" t="s">
        <v>21</v>
      </c>
      <c r="J856" s="135" t="s">
        <v>41</v>
      </c>
      <c r="K856" s="135">
        <v>7520</v>
      </c>
      <c r="L856" s="135">
        <v>7520</v>
      </c>
      <c r="M856" s="169">
        <v>46052</v>
      </c>
      <c r="N856" s="135" t="str">
        <f t="shared" si="40"/>
        <v>M.KHALID</v>
      </c>
      <c r="O856" s="135" t="s">
        <v>73</v>
      </c>
      <c r="P856" s="135" t="s">
        <v>72</v>
      </c>
      <c r="Q856" s="135" t="s">
        <v>141</v>
      </c>
      <c r="R856" s="135" t="s">
        <v>16</v>
      </c>
      <c r="S856" s="135" t="s">
        <v>16</v>
      </c>
    </row>
    <row r="857" spans="1:20" s="135" customFormat="1" hidden="1">
      <c r="A857" s="73">
        <v>864</v>
      </c>
      <c r="B857" s="72" t="s">
        <v>39</v>
      </c>
      <c r="C857" s="77" t="s">
        <v>13156</v>
      </c>
      <c r="D857" s="72" t="s">
        <v>13157</v>
      </c>
      <c r="E857" s="72" t="s">
        <v>13158</v>
      </c>
      <c r="F857" s="79">
        <v>45678</v>
      </c>
      <c r="G857" s="77">
        <v>8000</v>
      </c>
      <c r="H857" s="73" t="s">
        <v>73</v>
      </c>
      <c r="I857" s="73" t="s">
        <v>21</v>
      </c>
      <c r="J857" s="135" t="s">
        <v>41</v>
      </c>
      <c r="K857" s="135">
        <v>7520</v>
      </c>
      <c r="L857" s="135">
        <v>7520</v>
      </c>
      <c r="M857" s="169">
        <v>46782</v>
      </c>
      <c r="N857" s="135" t="str">
        <f>+I857</f>
        <v>M.KHALID</v>
      </c>
      <c r="O857" s="135" t="s">
        <v>73</v>
      </c>
      <c r="P857" s="135" t="s">
        <v>72</v>
      </c>
      <c r="Q857" s="135" t="s">
        <v>141</v>
      </c>
      <c r="R857" s="135" t="s">
        <v>16</v>
      </c>
      <c r="S857" s="135" t="s">
        <v>16</v>
      </c>
    </row>
    <row r="858" spans="1:20" s="135" customFormat="1" hidden="1">
      <c r="A858" s="72">
        <v>865</v>
      </c>
      <c r="B858" s="72" t="s">
        <v>39</v>
      </c>
      <c r="C858" s="77" t="s">
        <v>13159</v>
      </c>
      <c r="D858" s="72" t="s">
        <v>13160</v>
      </c>
      <c r="E858" s="72" t="s">
        <v>13161</v>
      </c>
      <c r="F858" s="79">
        <v>45502.510613425926</v>
      </c>
      <c r="G858" s="77">
        <v>10000</v>
      </c>
      <c r="H858" s="73" t="s">
        <v>73</v>
      </c>
      <c r="I858" s="73" t="s">
        <v>21</v>
      </c>
      <c r="J858" s="135" t="s">
        <v>41</v>
      </c>
      <c r="K858" s="135">
        <v>9074</v>
      </c>
      <c r="L858" s="135">
        <v>9074</v>
      </c>
      <c r="M858" s="168">
        <v>46050</v>
      </c>
      <c r="N858" s="135" t="str">
        <f t="shared" ref="N858:N862" si="41">+I858</f>
        <v>M.KHALID</v>
      </c>
      <c r="O858" s="135" t="s">
        <v>73</v>
      </c>
      <c r="P858" s="135" t="s">
        <v>54</v>
      </c>
      <c r="Q858" s="135" t="s">
        <v>141</v>
      </c>
      <c r="R858" s="135" t="s">
        <v>16</v>
      </c>
      <c r="S858" s="135" t="s">
        <v>16</v>
      </c>
    </row>
    <row r="859" spans="1:20" s="135" customFormat="1" hidden="1">
      <c r="A859" s="73">
        <v>866</v>
      </c>
      <c r="B859" s="72" t="s">
        <v>39</v>
      </c>
      <c r="C859" s="77" t="s">
        <v>13162</v>
      </c>
      <c r="D859" s="72" t="s">
        <v>13163</v>
      </c>
      <c r="E859" s="72" t="s">
        <v>13164</v>
      </c>
      <c r="F859" s="79">
        <v>45502.52925925926</v>
      </c>
      <c r="G859" s="77">
        <v>10000</v>
      </c>
      <c r="H859" s="73" t="s">
        <v>73</v>
      </c>
      <c r="I859" s="73" t="s">
        <v>21</v>
      </c>
      <c r="J859" s="135" t="s">
        <v>41</v>
      </c>
      <c r="K859" s="135">
        <v>9074</v>
      </c>
      <c r="L859" s="135">
        <v>9074</v>
      </c>
      <c r="M859" s="168">
        <v>46050</v>
      </c>
      <c r="N859" s="135" t="str">
        <f t="shared" si="41"/>
        <v>M.KHALID</v>
      </c>
      <c r="O859" s="135" t="s">
        <v>73</v>
      </c>
      <c r="P859" s="135" t="s">
        <v>54</v>
      </c>
      <c r="Q859" s="135" t="s">
        <v>141</v>
      </c>
      <c r="R859" s="135" t="s">
        <v>16</v>
      </c>
      <c r="S859" s="135" t="s">
        <v>16</v>
      </c>
    </row>
    <row r="860" spans="1:20" s="135" customFormat="1" hidden="1">
      <c r="A860" s="72">
        <v>867</v>
      </c>
      <c r="B860" s="72" t="s">
        <v>39</v>
      </c>
      <c r="C860" s="77" t="s">
        <v>13165</v>
      </c>
      <c r="D860" s="72" t="s">
        <v>13166</v>
      </c>
      <c r="E860" s="72" t="s">
        <v>13167</v>
      </c>
      <c r="F860" s="79">
        <v>45502.56695601852</v>
      </c>
      <c r="G860" s="77">
        <v>10000</v>
      </c>
      <c r="H860" s="73" t="s">
        <v>73</v>
      </c>
      <c r="I860" s="73" t="s">
        <v>21</v>
      </c>
      <c r="J860" s="135" t="s">
        <v>41</v>
      </c>
      <c r="K860" s="135">
        <v>9074</v>
      </c>
      <c r="L860" s="135">
        <v>9074</v>
      </c>
      <c r="M860" s="168">
        <v>46050</v>
      </c>
      <c r="N860" s="135" t="str">
        <f t="shared" si="41"/>
        <v>M.KHALID</v>
      </c>
      <c r="O860" s="135" t="s">
        <v>73</v>
      </c>
      <c r="P860" s="135" t="s">
        <v>54</v>
      </c>
      <c r="Q860" s="135" t="s">
        <v>141</v>
      </c>
      <c r="R860" s="135" t="s">
        <v>16</v>
      </c>
      <c r="S860" s="135" t="s">
        <v>16</v>
      </c>
    </row>
    <row r="861" spans="1:20" s="135" customFormat="1" hidden="1">
      <c r="A861" s="73">
        <v>868</v>
      </c>
      <c r="B861" s="72" t="s">
        <v>39</v>
      </c>
      <c r="C861" s="77" t="s">
        <v>13168</v>
      </c>
      <c r="D861" s="72" t="s">
        <v>13169</v>
      </c>
      <c r="E861" s="72" t="s">
        <v>13170</v>
      </c>
      <c r="F861" s="79">
        <v>45502.570891203701</v>
      </c>
      <c r="G861" s="77">
        <v>10000</v>
      </c>
      <c r="H861" s="73" t="s">
        <v>73</v>
      </c>
      <c r="I861" s="73" t="s">
        <v>21</v>
      </c>
      <c r="J861" s="135" t="s">
        <v>41</v>
      </c>
      <c r="K861" s="135">
        <v>9074</v>
      </c>
      <c r="L861" s="135">
        <v>9074</v>
      </c>
      <c r="M861" s="168">
        <v>46050</v>
      </c>
      <c r="N861" s="135" t="str">
        <f t="shared" si="41"/>
        <v>M.KHALID</v>
      </c>
      <c r="O861" s="135" t="s">
        <v>73</v>
      </c>
      <c r="P861" s="135" t="s">
        <v>54</v>
      </c>
      <c r="Q861" s="135" t="s">
        <v>141</v>
      </c>
      <c r="R861" s="135" t="s">
        <v>16</v>
      </c>
      <c r="S861" s="135" t="s">
        <v>16</v>
      </c>
    </row>
    <row r="862" spans="1:20" s="135" customFormat="1" hidden="1">
      <c r="A862" s="72">
        <v>869</v>
      </c>
      <c r="B862" s="72" t="s">
        <v>39</v>
      </c>
      <c r="C862" s="77" t="s">
        <v>13171</v>
      </c>
      <c r="D862" s="72" t="s">
        <v>13172</v>
      </c>
      <c r="E862" s="72" t="s">
        <v>13173</v>
      </c>
      <c r="F862" s="79">
        <v>45502.703993055555</v>
      </c>
      <c r="G862" s="77">
        <v>10000</v>
      </c>
      <c r="H862" s="73" t="s">
        <v>73</v>
      </c>
      <c r="I862" s="73" t="s">
        <v>21</v>
      </c>
      <c r="J862" s="135" t="s">
        <v>41</v>
      </c>
      <c r="K862" s="135">
        <v>9074</v>
      </c>
      <c r="L862" s="135">
        <v>9074</v>
      </c>
      <c r="M862" s="168">
        <v>46050</v>
      </c>
      <c r="N862" s="135" t="str">
        <f t="shared" si="41"/>
        <v>M.KHALID</v>
      </c>
      <c r="O862" s="135" t="s">
        <v>73</v>
      </c>
      <c r="P862" s="135" t="s">
        <v>54</v>
      </c>
      <c r="Q862" s="135" t="s">
        <v>141</v>
      </c>
      <c r="R862" s="135" t="s">
        <v>16</v>
      </c>
      <c r="S862" s="135" t="s">
        <v>16</v>
      </c>
    </row>
    <row r="863" spans="1:20" s="135" customFormat="1" hidden="1">
      <c r="A863" s="73">
        <v>870</v>
      </c>
      <c r="B863" s="72" t="s">
        <v>39</v>
      </c>
      <c r="C863" s="73" t="s">
        <v>13174</v>
      </c>
      <c r="D863" s="73" t="s">
        <v>13175</v>
      </c>
      <c r="E863" s="73" t="s">
        <v>13176</v>
      </c>
      <c r="F863" s="73" t="s">
        <v>13177</v>
      </c>
      <c r="G863" s="74">
        <v>14000</v>
      </c>
      <c r="H863" s="73" t="s">
        <v>66</v>
      </c>
      <c r="I863" s="73" t="s">
        <v>14</v>
      </c>
      <c r="J863" s="135" t="s">
        <v>41</v>
      </c>
      <c r="K863" s="135">
        <v>14000</v>
      </c>
      <c r="L863" s="135">
        <f>VLOOKUP(E863,[2]Sheet1!$E$2:$N$5262,3,0)</f>
        <v>14000</v>
      </c>
      <c r="M863" s="168">
        <f>VLOOKUP(E863,[2]Sheet1!$E$2:$N$5262,4,0)</f>
        <v>46053</v>
      </c>
      <c r="N863" s="135" t="str">
        <f>VLOOKUP(E863,[2]Sheet1!$E$2:$N$5262,5,0)</f>
        <v>RAHAT.GUL</v>
      </c>
      <c r="O863" s="135" t="str">
        <f>VLOOKUP(E863,[2]Sheet1!$E$2:$N$5262,6,0)</f>
        <v>Accepted</v>
      </c>
      <c r="P863" s="135" t="str">
        <f>VLOOKUP(E863,[2]Sheet1!$E$2:$N$5262,7,0)</f>
        <v>Online Transfer</v>
      </c>
      <c r="Q863" s="135" t="str">
        <f>VLOOKUP(E863,[2]Sheet1!$E$2:$N$5262,8,0)</f>
        <v>Renewal</v>
      </c>
      <c r="R863" s="135" t="s">
        <v>16</v>
      </c>
      <c r="S863" s="135" t="str">
        <f>VLOOKUP(E863,[2]Sheet1!$E$2:$N$5262,10,0)</f>
        <v>-</v>
      </c>
      <c r="T863" s="167">
        <f t="shared" ref="T863:T926" si="42">+G863-L863</f>
        <v>0</v>
      </c>
    </row>
    <row r="864" spans="1:20" s="135" customFormat="1" hidden="1">
      <c r="A864" s="72">
        <v>871</v>
      </c>
      <c r="B864" s="72" t="s">
        <v>39</v>
      </c>
      <c r="C864" s="73" t="s">
        <v>13178</v>
      </c>
      <c r="D864" s="73" t="s">
        <v>13179</v>
      </c>
      <c r="E864" s="73" t="s">
        <v>13180</v>
      </c>
      <c r="F864" s="73" t="s">
        <v>13181</v>
      </c>
      <c r="G864" s="74">
        <v>12000</v>
      </c>
      <c r="H864" s="73" t="s">
        <v>66</v>
      </c>
      <c r="I864" s="73" t="s">
        <v>14</v>
      </c>
      <c r="J864" s="135" t="s">
        <v>41</v>
      </c>
      <c r="K864" s="135">
        <v>12000</v>
      </c>
      <c r="L864" s="135">
        <f>VLOOKUP(E864,[2]Sheet1!$E$2:$N$5262,3,0)</f>
        <v>12000</v>
      </c>
      <c r="M864" s="168">
        <f>VLOOKUP(E864,[2]Sheet1!$E$2:$N$5262,4,0)</f>
        <v>46052</v>
      </c>
      <c r="N864" s="135" t="str">
        <f>VLOOKUP(E864,[2]Sheet1!$E$2:$N$5262,5,0)</f>
        <v>RAHAT.GUL</v>
      </c>
      <c r="O864" s="135" t="str">
        <f>VLOOKUP(E864,[2]Sheet1!$E$2:$N$5262,6,0)</f>
        <v>Accepted</v>
      </c>
      <c r="P864" s="135" t="str">
        <f>VLOOKUP(E864,[2]Sheet1!$E$2:$N$5262,7,0)</f>
        <v>Online Transfer</v>
      </c>
      <c r="Q864" s="135" t="str">
        <f>VLOOKUP(E864,[2]Sheet1!$E$2:$N$5262,8,0)</f>
        <v>Renewal</v>
      </c>
      <c r="R864" s="135" t="s">
        <v>16</v>
      </c>
      <c r="S864" s="135" t="str">
        <f>VLOOKUP(E864,[2]Sheet1!$E$2:$N$5262,10,0)</f>
        <v>-</v>
      </c>
      <c r="T864" s="167">
        <f t="shared" si="42"/>
        <v>0</v>
      </c>
    </row>
    <row r="865" spans="1:20" s="135" customFormat="1" hidden="1">
      <c r="A865" s="73">
        <v>872</v>
      </c>
      <c r="B865" s="72" t="s">
        <v>39</v>
      </c>
      <c r="C865" s="73" t="s">
        <v>13182</v>
      </c>
      <c r="D865" s="74">
        <v>213903</v>
      </c>
      <c r="E865" s="74">
        <v>10113940</v>
      </c>
      <c r="F865" s="73" t="s">
        <v>13183</v>
      </c>
      <c r="G865" s="74">
        <v>12000</v>
      </c>
      <c r="H865" s="73" t="s">
        <v>66</v>
      </c>
      <c r="I865" s="73" t="s">
        <v>14</v>
      </c>
      <c r="J865" s="135" t="s">
        <v>41</v>
      </c>
      <c r="K865" s="135">
        <v>12000</v>
      </c>
      <c r="L865" s="135">
        <f>VLOOKUP(E865,[2]Sheet1!$E$2:$N$5262,3,0)</f>
        <v>12000</v>
      </c>
      <c r="M865" s="168">
        <f>VLOOKUP(E865,[2]Sheet1!$E$2:$N$5262,4,0)</f>
        <v>46051</v>
      </c>
      <c r="N865" s="135" t="str">
        <f>VLOOKUP(E865,[2]Sheet1!$E$2:$N$5262,5,0)</f>
        <v>RAHAT.GUL</v>
      </c>
      <c r="O865" s="135" t="str">
        <f>VLOOKUP(E865,[2]Sheet1!$E$2:$N$5262,6,0)</f>
        <v>Accepted</v>
      </c>
      <c r="P865" s="135" t="str">
        <f>VLOOKUP(E865,[2]Sheet1!$E$2:$N$5262,7,0)</f>
        <v>Online Transfer</v>
      </c>
      <c r="Q865" s="135" t="str">
        <f>VLOOKUP(E865,[2]Sheet1!$E$2:$N$5262,8,0)</f>
        <v>Renewal</v>
      </c>
      <c r="R865" s="135" t="s">
        <v>16</v>
      </c>
      <c r="S865" s="135" t="str">
        <f>VLOOKUP(E865,[2]Sheet1!$E$2:$N$5262,10,0)</f>
        <v>-</v>
      </c>
      <c r="T865" s="167">
        <f t="shared" si="42"/>
        <v>0</v>
      </c>
    </row>
    <row r="866" spans="1:20" s="135" customFormat="1" hidden="1">
      <c r="A866" s="72">
        <v>873</v>
      </c>
      <c r="B866" s="72" t="s">
        <v>39</v>
      </c>
      <c r="C866" s="73" t="s">
        <v>13184</v>
      </c>
      <c r="D866" s="74">
        <v>225851</v>
      </c>
      <c r="E866" s="74">
        <v>1125798</v>
      </c>
      <c r="F866" s="73" t="s">
        <v>13185</v>
      </c>
      <c r="G866" s="74">
        <v>12000</v>
      </c>
      <c r="H866" s="73" t="s">
        <v>66</v>
      </c>
      <c r="I866" s="73" t="s">
        <v>14</v>
      </c>
      <c r="J866" s="135" t="s">
        <v>41</v>
      </c>
      <c r="K866" s="135">
        <v>12000</v>
      </c>
      <c r="L866" s="135">
        <f>VLOOKUP(E866,[2]Sheet1!$E$2:$N$5262,3,0)</f>
        <v>12000</v>
      </c>
      <c r="M866" s="168">
        <f>VLOOKUP(E866,[2]Sheet1!$E$2:$N$5262,4,0)</f>
        <v>46051</v>
      </c>
      <c r="N866" s="135" t="str">
        <f>VLOOKUP(E866,[2]Sheet1!$E$2:$N$5262,5,0)</f>
        <v>RAHAT.GUL</v>
      </c>
      <c r="O866" s="135" t="str">
        <f>VLOOKUP(E866,[2]Sheet1!$E$2:$N$5262,6,0)</f>
        <v>Accepted</v>
      </c>
      <c r="P866" s="135" t="str">
        <f>VLOOKUP(E866,[2]Sheet1!$E$2:$N$5262,7,0)</f>
        <v>Online Transfer</v>
      </c>
      <c r="Q866" s="135" t="str">
        <f>VLOOKUP(E866,[2]Sheet1!$E$2:$N$5262,8,0)</f>
        <v>Renewal</v>
      </c>
      <c r="R866" s="135" t="s">
        <v>16</v>
      </c>
      <c r="S866" s="135" t="str">
        <f>VLOOKUP(E866,[2]Sheet1!$E$2:$N$5262,10,0)</f>
        <v>-</v>
      </c>
      <c r="T866" s="167">
        <f t="shared" si="42"/>
        <v>0</v>
      </c>
    </row>
    <row r="867" spans="1:20" s="135" customFormat="1" hidden="1">
      <c r="A867" s="73">
        <v>874</v>
      </c>
      <c r="B867" s="72" t="s">
        <v>39</v>
      </c>
      <c r="C867" s="73" t="s">
        <v>13186</v>
      </c>
      <c r="D867" s="74">
        <v>733997</v>
      </c>
      <c r="E867" s="74">
        <v>1272477</v>
      </c>
      <c r="F867" s="73" t="s">
        <v>13187</v>
      </c>
      <c r="G867" s="74">
        <v>12500</v>
      </c>
      <c r="H867" s="73" t="s">
        <v>66</v>
      </c>
      <c r="I867" s="73" t="s">
        <v>14</v>
      </c>
      <c r="J867" s="135" t="s">
        <v>41</v>
      </c>
      <c r="K867" s="135">
        <v>12500</v>
      </c>
      <c r="L867" s="135">
        <f>VLOOKUP(E867,[2]Sheet1!$E$2:$N$5262,3,0)</f>
        <v>12500</v>
      </c>
      <c r="M867" s="168">
        <f>VLOOKUP(E867,[2]Sheet1!$E$2:$N$5262,4,0)</f>
        <v>46051</v>
      </c>
      <c r="N867" s="135" t="str">
        <f>VLOOKUP(E867,[2]Sheet1!$E$2:$N$5262,5,0)</f>
        <v>RAHAT.GUL</v>
      </c>
      <c r="O867" s="135" t="str">
        <f>VLOOKUP(E867,[2]Sheet1!$E$2:$N$5262,6,0)</f>
        <v>Accepted</v>
      </c>
      <c r="P867" s="135" t="str">
        <f>VLOOKUP(E867,[2]Sheet1!$E$2:$N$5262,7,0)</f>
        <v>Online Transfer</v>
      </c>
      <c r="Q867" s="135" t="str">
        <f>VLOOKUP(E867,[2]Sheet1!$E$2:$N$5262,8,0)</f>
        <v>Renewal</v>
      </c>
      <c r="R867" s="135" t="s">
        <v>16</v>
      </c>
      <c r="S867" s="135" t="str">
        <f>VLOOKUP(E867,[2]Sheet1!$E$2:$N$5262,10,0)</f>
        <v>-</v>
      </c>
      <c r="T867" s="167">
        <f t="shared" si="42"/>
        <v>0</v>
      </c>
    </row>
    <row r="868" spans="1:20" s="135" customFormat="1" hidden="1">
      <c r="A868" s="72">
        <v>875</v>
      </c>
      <c r="B868" s="72" t="s">
        <v>39</v>
      </c>
      <c r="C868" s="73" t="s">
        <v>13188</v>
      </c>
      <c r="D868" s="73" t="s">
        <v>13189</v>
      </c>
      <c r="E868" s="73" t="s">
        <v>13190</v>
      </c>
      <c r="F868" s="73" t="s">
        <v>11052</v>
      </c>
      <c r="G868" s="74">
        <v>13000</v>
      </c>
      <c r="H868" s="73" t="s">
        <v>66</v>
      </c>
      <c r="I868" s="73" t="s">
        <v>14</v>
      </c>
      <c r="J868" s="135" t="s">
        <v>41</v>
      </c>
      <c r="K868" s="135">
        <v>13000</v>
      </c>
      <c r="L868" s="135">
        <f>VLOOKUP(E868,[2]Sheet1!$E$2:$N$5262,3,0)</f>
        <v>13000</v>
      </c>
      <c r="M868" s="168">
        <f>VLOOKUP(E868,[2]Sheet1!$E$2:$N$5262,4,0)</f>
        <v>46050</v>
      </c>
      <c r="N868" s="135" t="str">
        <f>VLOOKUP(E868,[2]Sheet1!$E$2:$N$5262,5,0)</f>
        <v>RAHAT.GUL</v>
      </c>
      <c r="O868" s="135" t="str">
        <f>VLOOKUP(E868,[2]Sheet1!$E$2:$N$5262,6,0)</f>
        <v>Accepted</v>
      </c>
      <c r="P868" s="135" t="str">
        <f>VLOOKUP(E868,[2]Sheet1!$E$2:$N$5262,7,0)</f>
        <v>Online Transfer</v>
      </c>
      <c r="Q868" s="135" t="str">
        <f>VLOOKUP(E868,[2]Sheet1!$E$2:$N$5262,8,0)</f>
        <v>Renewal</v>
      </c>
      <c r="R868" s="135" t="s">
        <v>16</v>
      </c>
      <c r="S868" s="135" t="str">
        <f>VLOOKUP(E868,[2]Sheet1!$E$2:$N$5262,10,0)</f>
        <v>-</v>
      </c>
      <c r="T868" s="167">
        <f t="shared" si="42"/>
        <v>0</v>
      </c>
    </row>
    <row r="869" spans="1:20" s="135" customFormat="1" hidden="1">
      <c r="A869" s="73">
        <v>876</v>
      </c>
      <c r="B869" s="72" t="s">
        <v>39</v>
      </c>
      <c r="C869" s="73" t="s">
        <v>13191</v>
      </c>
      <c r="D869" s="74">
        <v>176070</v>
      </c>
      <c r="E869" s="74">
        <v>10076085</v>
      </c>
      <c r="F869" s="73" t="s">
        <v>13192</v>
      </c>
      <c r="G869" s="74">
        <v>13000</v>
      </c>
      <c r="H869" s="73" t="s">
        <v>66</v>
      </c>
      <c r="I869" s="73" t="s">
        <v>14</v>
      </c>
      <c r="J869" s="135" t="s">
        <v>41</v>
      </c>
      <c r="K869" s="135">
        <v>13000</v>
      </c>
      <c r="L869" s="135">
        <f>VLOOKUP(E869,[2]Sheet1!$E$2:$N$5262,3,0)</f>
        <v>13000</v>
      </c>
      <c r="M869" s="168">
        <f>VLOOKUP(E869,[2]Sheet1!$E$2:$N$5262,4,0)</f>
        <v>46051</v>
      </c>
      <c r="N869" s="135" t="str">
        <f>VLOOKUP(E869,[2]Sheet1!$E$2:$N$5262,5,0)</f>
        <v>RAHAT.GUL</v>
      </c>
      <c r="O869" s="135" t="str">
        <f>VLOOKUP(E869,[2]Sheet1!$E$2:$N$5262,6,0)</f>
        <v>Accepted</v>
      </c>
      <c r="P869" s="135" t="str">
        <f>VLOOKUP(E869,[2]Sheet1!$E$2:$N$5262,7,0)</f>
        <v>Online Transfer</v>
      </c>
      <c r="Q869" s="135" t="str">
        <f>VLOOKUP(E869,[2]Sheet1!$E$2:$N$5262,8,0)</f>
        <v>Renewal</v>
      </c>
      <c r="R869" s="135" t="s">
        <v>16</v>
      </c>
      <c r="S869" s="135" t="str">
        <f>VLOOKUP(E869,[2]Sheet1!$E$2:$N$5262,10,0)</f>
        <v>-</v>
      </c>
      <c r="T869" s="167">
        <f t="shared" si="42"/>
        <v>0</v>
      </c>
    </row>
    <row r="870" spans="1:20" s="135" customFormat="1" hidden="1">
      <c r="A870" s="72">
        <v>877</v>
      </c>
      <c r="B870" s="72" t="s">
        <v>39</v>
      </c>
      <c r="C870" s="73" t="s">
        <v>13193</v>
      </c>
      <c r="D870" s="73" t="s">
        <v>13194</v>
      </c>
      <c r="E870" s="74">
        <v>6066741</v>
      </c>
      <c r="F870" s="73" t="s">
        <v>13195</v>
      </c>
      <c r="G870" s="74">
        <v>14000</v>
      </c>
      <c r="H870" s="73" t="s">
        <v>66</v>
      </c>
      <c r="I870" s="73" t="s">
        <v>14</v>
      </c>
      <c r="J870" s="135" t="s">
        <v>41</v>
      </c>
      <c r="K870" s="135">
        <v>14000</v>
      </c>
      <c r="L870" s="135">
        <f>VLOOKUP(E870,[2]Sheet1!$E$2:$N$5262,3,0)</f>
        <v>14000</v>
      </c>
      <c r="M870" s="168">
        <f>VLOOKUP(E870,[2]Sheet1!$E$2:$N$5262,4,0)</f>
        <v>46051</v>
      </c>
      <c r="N870" s="135" t="str">
        <f>VLOOKUP(E870,[2]Sheet1!$E$2:$N$5262,5,0)</f>
        <v>RAHAT.GUL</v>
      </c>
      <c r="O870" s="135" t="str">
        <f>VLOOKUP(E870,[2]Sheet1!$E$2:$N$5262,6,0)</f>
        <v>Accepted</v>
      </c>
      <c r="P870" s="135" t="str">
        <f>VLOOKUP(E870,[2]Sheet1!$E$2:$N$5262,7,0)</f>
        <v>Online Transfer</v>
      </c>
      <c r="Q870" s="135" t="str">
        <f>VLOOKUP(E870,[2]Sheet1!$E$2:$N$5262,8,0)</f>
        <v>Renewal</v>
      </c>
      <c r="R870" s="135" t="s">
        <v>16</v>
      </c>
      <c r="S870" s="135" t="str">
        <f>VLOOKUP(E870,[2]Sheet1!$E$2:$N$5262,10,0)</f>
        <v>-</v>
      </c>
      <c r="T870" s="167">
        <f t="shared" si="42"/>
        <v>0</v>
      </c>
    </row>
    <row r="871" spans="1:20" s="135" customFormat="1" hidden="1">
      <c r="A871" s="73">
        <v>878</v>
      </c>
      <c r="B871" s="72" t="s">
        <v>39</v>
      </c>
      <c r="C871" s="73" t="s">
        <v>13196</v>
      </c>
      <c r="D871" s="73" t="s">
        <v>13197</v>
      </c>
      <c r="E871" s="73" t="s">
        <v>13198</v>
      </c>
      <c r="F871" s="73" t="s">
        <v>13199</v>
      </c>
      <c r="G871" s="74">
        <v>7500</v>
      </c>
      <c r="H871" s="73" t="s">
        <v>66</v>
      </c>
      <c r="I871" s="73" t="s">
        <v>14</v>
      </c>
      <c r="J871" s="135" t="s">
        <v>41</v>
      </c>
      <c r="K871" s="135">
        <v>7500</v>
      </c>
      <c r="L871" s="135">
        <f>VLOOKUP(E871,[2]Sheet1!$E$2:$N$5262,3,0)</f>
        <v>7500</v>
      </c>
      <c r="M871" s="168">
        <f>VLOOKUP(E871,[2]Sheet1!$E$2:$N$5262,4,0)</f>
        <v>46028</v>
      </c>
      <c r="N871" s="135" t="str">
        <f>VLOOKUP(E871,[2]Sheet1!$E$2:$N$5262,5,0)</f>
        <v>RAHAT.GUL</v>
      </c>
      <c r="O871" s="135" t="str">
        <f>VLOOKUP(E871,[2]Sheet1!$E$2:$N$5262,6,0)</f>
        <v>Accepted</v>
      </c>
      <c r="P871" s="135" t="str">
        <f>VLOOKUP(E871,[2]Sheet1!$E$2:$N$5262,7,0)</f>
        <v>Cash Deposit</v>
      </c>
      <c r="Q871" s="135" t="str">
        <f>VLOOKUP(E871,[2]Sheet1!$E$2:$N$5262,8,0)</f>
        <v>Renewal</v>
      </c>
      <c r="R871" s="135" t="s">
        <v>16</v>
      </c>
      <c r="S871" s="135" t="str">
        <f>VLOOKUP(E871,[2]Sheet1!$E$2:$N$5262,10,0)</f>
        <v>-</v>
      </c>
      <c r="T871" s="167">
        <f t="shared" si="42"/>
        <v>0</v>
      </c>
    </row>
    <row r="872" spans="1:20" s="135" customFormat="1" hidden="1">
      <c r="A872" s="72">
        <v>879</v>
      </c>
      <c r="B872" s="72" t="s">
        <v>39</v>
      </c>
      <c r="C872" s="73" t="s">
        <v>13200</v>
      </c>
      <c r="D872" s="73" t="s">
        <v>13201</v>
      </c>
      <c r="E872" s="74">
        <v>7067727</v>
      </c>
      <c r="F872" s="73" t="s">
        <v>13202</v>
      </c>
      <c r="G872" s="74">
        <v>13000</v>
      </c>
      <c r="H872" s="73" t="s">
        <v>66</v>
      </c>
      <c r="I872" s="73" t="s">
        <v>14</v>
      </c>
      <c r="J872" s="135" t="s">
        <v>41</v>
      </c>
      <c r="K872" s="135">
        <v>13000</v>
      </c>
      <c r="L872" s="135">
        <f>VLOOKUP(E872,[2]Sheet1!$E$2:$N$5262,3,0)</f>
        <v>13000</v>
      </c>
      <c r="M872" s="168">
        <f>VLOOKUP(E872,[2]Sheet1!$E$2:$N$5262,4,0)</f>
        <v>46050</v>
      </c>
      <c r="N872" s="135" t="str">
        <f>VLOOKUP(E872,[2]Sheet1!$E$2:$N$5262,5,0)</f>
        <v>RAHAT.GUL</v>
      </c>
      <c r="O872" s="135" t="str">
        <f>VLOOKUP(E872,[2]Sheet1!$E$2:$N$5262,6,0)</f>
        <v>Accepted</v>
      </c>
      <c r="P872" s="135" t="str">
        <f>VLOOKUP(E872,[2]Sheet1!$E$2:$N$5262,7,0)</f>
        <v>Online Transfer</v>
      </c>
      <c r="Q872" s="135" t="str">
        <f>VLOOKUP(E872,[2]Sheet1!$E$2:$N$5262,8,0)</f>
        <v>Renewal</v>
      </c>
      <c r="R872" s="135" t="s">
        <v>16</v>
      </c>
      <c r="S872" s="135" t="str">
        <f>VLOOKUP(E872,[2]Sheet1!$E$2:$N$5262,10,0)</f>
        <v>-</v>
      </c>
      <c r="T872" s="167">
        <f t="shared" si="42"/>
        <v>0</v>
      </c>
    </row>
    <row r="873" spans="1:20" s="135" customFormat="1" hidden="1">
      <c r="A873" s="73">
        <v>880</v>
      </c>
      <c r="B873" s="72" t="s">
        <v>39</v>
      </c>
      <c r="C873" s="73" t="s">
        <v>13203</v>
      </c>
      <c r="D873" s="73" t="s">
        <v>13204</v>
      </c>
      <c r="E873" s="74">
        <v>6080755</v>
      </c>
      <c r="F873" s="73" t="s">
        <v>13205</v>
      </c>
      <c r="G873" s="74">
        <v>14000</v>
      </c>
      <c r="H873" s="73" t="s">
        <v>66</v>
      </c>
      <c r="I873" s="73" t="s">
        <v>14</v>
      </c>
      <c r="J873" s="135" t="s">
        <v>41</v>
      </c>
      <c r="K873" s="135">
        <v>14000</v>
      </c>
      <c r="L873" s="135">
        <f>VLOOKUP(E873,[2]Sheet1!$E$2:$N$5262,3,0)</f>
        <v>14000</v>
      </c>
      <c r="M873" s="168">
        <f>VLOOKUP(E873,[2]Sheet1!$E$2:$N$5262,4,0)</f>
        <v>46050</v>
      </c>
      <c r="N873" s="135" t="str">
        <f>VLOOKUP(E873,[2]Sheet1!$E$2:$N$5262,5,0)</f>
        <v>RAHAT.GUL</v>
      </c>
      <c r="O873" s="135" t="str">
        <f>VLOOKUP(E873,[2]Sheet1!$E$2:$N$5262,6,0)</f>
        <v>Accepted</v>
      </c>
      <c r="P873" s="135" t="str">
        <f>VLOOKUP(E873,[2]Sheet1!$E$2:$N$5262,7,0)</f>
        <v>Online Transfer</v>
      </c>
      <c r="Q873" s="135" t="str">
        <f>VLOOKUP(E873,[2]Sheet1!$E$2:$N$5262,8,0)</f>
        <v>Renewal</v>
      </c>
      <c r="R873" s="135" t="s">
        <v>16</v>
      </c>
      <c r="S873" s="135" t="str">
        <f>VLOOKUP(E873,[2]Sheet1!$E$2:$N$5262,10,0)</f>
        <v>-</v>
      </c>
      <c r="T873" s="167">
        <f t="shared" si="42"/>
        <v>0</v>
      </c>
    </row>
    <row r="874" spans="1:20" s="135" customFormat="1" hidden="1">
      <c r="A874" s="72">
        <v>881</v>
      </c>
      <c r="B874" s="72" t="s">
        <v>39</v>
      </c>
      <c r="C874" s="73" t="s">
        <v>13206</v>
      </c>
      <c r="D874" s="74">
        <v>81012647</v>
      </c>
      <c r="E874" s="73" t="s">
        <v>13207</v>
      </c>
      <c r="F874" s="73" t="s">
        <v>13208</v>
      </c>
      <c r="G874" s="74">
        <v>10000</v>
      </c>
      <c r="H874" s="73" t="s">
        <v>66</v>
      </c>
      <c r="I874" s="73" t="s">
        <v>14</v>
      </c>
      <c r="J874" s="135" t="s">
        <v>41</v>
      </c>
      <c r="K874" s="135">
        <v>10000</v>
      </c>
      <c r="L874" s="135">
        <f>VLOOKUP(E874,[2]Sheet1!$E$2:$N$5262,3,0)</f>
        <v>10000</v>
      </c>
      <c r="M874" s="168">
        <f>VLOOKUP(E874,[2]Sheet1!$E$2:$N$5262,4,0)</f>
        <v>46050</v>
      </c>
      <c r="N874" s="135" t="str">
        <f>VLOOKUP(E874,[2]Sheet1!$E$2:$N$5262,5,0)</f>
        <v>RAHAT.GUL</v>
      </c>
      <c r="O874" s="135" t="str">
        <f>VLOOKUP(E874,[2]Sheet1!$E$2:$N$5262,6,0)</f>
        <v>Accepted</v>
      </c>
      <c r="P874" s="135" t="str">
        <f>VLOOKUP(E874,[2]Sheet1!$E$2:$N$5262,7,0)</f>
        <v>Online Transfer</v>
      </c>
      <c r="Q874" s="135" t="str">
        <f>VLOOKUP(E874,[2]Sheet1!$E$2:$N$5262,8,0)</f>
        <v>Renewal</v>
      </c>
      <c r="R874" s="135" t="s">
        <v>16</v>
      </c>
      <c r="S874" s="135" t="str">
        <f>VLOOKUP(E874,[2]Sheet1!$E$2:$N$5262,10,0)</f>
        <v>-</v>
      </c>
      <c r="T874" s="167">
        <f t="shared" si="42"/>
        <v>0</v>
      </c>
    </row>
    <row r="875" spans="1:20" s="135" customFormat="1">
      <c r="A875" s="73">
        <v>882</v>
      </c>
      <c r="B875" s="72" t="s">
        <v>39</v>
      </c>
      <c r="C875" s="73" t="s">
        <v>13209</v>
      </c>
      <c r="D875" s="74">
        <v>154545</v>
      </c>
      <c r="E875" s="74">
        <v>10054506</v>
      </c>
      <c r="F875" s="73" t="s">
        <v>10684</v>
      </c>
      <c r="G875" s="74">
        <v>13000</v>
      </c>
      <c r="H875" s="73" t="s">
        <v>66</v>
      </c>
      <c r="I875" s="73" t="s">
        <v>14</v>
      </c>
      <c r="J875" s="135" t="s">
        <v>41</v>
      </c>
      <c r="K875" s="135">
        <v>13000</v>
      </c>
      <c r="L875" s="135">
        <f>VLOOKUP(E875,[2]Sheet1!$E$2:$N$5262,3,0)</f>
        <v>13000</v>
      </c>
      <c r="M875" s="168">
        <f>VLOOKUP(E875,[2]Sheet1!$E$2:$N$5262,4,0)</f>
        <v>46050</v>
      </c>
      <c r="N875" s="135" t="str">
        <f>VLOOKUP(E875,[2]Sheet1!$E$2:$N$5262,5,0)</f>
        <v>RAHAT.GUL</v>
      </c>
      <c r="O875" s="135" t="str">
        <f>VLOOKUP(E875,[2]Sheet1!$E$2:$N$5262,6,0)</f>
        <v>Accepted</v>
      </c>
      <c r="P875" s="135" t="str">
        <f>VLOOKUP(E875,[2]Sheet1!$E$2:$N$5262,7,0)</f>
        <v>Online Transfer</v>
      </c>
      <c r="Q875" s="135" t="str">
        <f>VLOOKUP(E875,[2]Sheet1!$E$2:$N$5262,8,0)</f>
        <v>Conversion</v>
      </c>
      <c r="R875" s="135" t="s">
        <v>16</v>
      </c>
      <c r="S875" s="135" t="str">
        <f>VLOOKUP(E875,[2]Sheet1!$E$2:$N$5262,10,0)</f>
        <v>-</v>
      </c>
      <c r="T875" s="167">
        <f t="shared" si="42"/>
        <v>0</v>
      </c>
    </row>
    <row r="876" spans="1:20" s="135" customFormat="1" hidden="1">
      <c r="A876" s="72">
        <v>883</v>
      </c>
      <c r="B876" s="72" t="s">
        <v>39</v>
      </c>
      <c r="C876" s="73" t="s">
        <v>13210</v>
      </c>
      <c r="D876" s="74">
        <v>6015282</v>
      </c>
      <c r="E876" s="74">
        <v>1011301</v>
      </c>
      <c r="F876" s="73" t="s">
        <v>13211</v>
      </c>
      <c r="G876" s="74">
        <v>12000</v>
      </c>
      <c r="H876" s="73" t="s">
        <v>66</v>
      </c>
      <c r="I876" s="73" t="s">
        <v>14</v>
      </c>
      <c r="J876" s="135" t="s">
        <v>41</v>
      </c>
      <c r="K876" s="135">
        <v>12000</v>
      </c>
      <c r="L876" s="135">
        <f>VLOOKUP(E876,[2]Sheet1!$E$2:$N$5262,3,0)</f>
        <v>12000</v>
      </c>
      <c r="M876" s="168">
        <f>VLOOKUP(E876,[2]Sheet1!$E$2:$N$5262,4,0)</f>
        <v>46050</v>
      </c>
      <c r="N876" s="135" t="str">
        <f>VLOOKUP(E876,[2]Sheet1!$E$2:$N$5262,5,0)</f>
        <v>RAHAT.GUL</v>
      </c>
      <c r="O876" s="135" t="str">
        <f>VLOOKUP(E876,[2]Sheet1!$E$2:$N$5262,6,0)</f>
        <v>Accepted</v>
      </c>
      <c r="P876" s="135" t="str">
        <f>VLOOKUP(E876,[2]Sheet1!$E$2:$N$5262,7,0)</f>
        <v>Online Transfer</v>
      </c>
      <c r="Q876" s="135" t="str">
        <f>VLOOKUP(E876,[2]Sheet1!$E$2:$N$5262,8,0)</f>
        <v>Renewal</v>
      </c>
      <c r="R876" s="135" t="s">
        <v>16</v>
      </c>
      <c r="S876" s="135" t="str">
        <f>VLOOKUP(E876,[2]Sheet1!$E$2:$N$5262,10,0)</f>
        <v>-</v>
      </c>
      <c r="T876" s="167">
        <f t="shared" si="42"/>
        <v>0</v>
      </c>
    </row>
    <row r="877" spans="1:20" s="135" customFormat="1">
      <c r="A877" s="73">
        <v>884</v>
      </c>
      <c r="B877" s="72" t="s">
        <v>39</v>
      </c>
      <c r="C877" s="73" t="s">
        <v>13212</v>
      </c>
      <c r="D877" s="73" t="s">
        <v>13213</v>
      </c>
      <c r="E877" s="73" t="s">
        <v>13214</v>
      </c>
      <c r="F877" s="73" t="s">
        <v>10684</v>
      </c>
      <c r="G877" s="74">
        <v>17000</v>
      </c>
      <c r="H877" s="73" t="s">
        <v>66</v>
      </c>
      <c r="I877" s="73" t="s">
        <v>14</v>
      </c>
      <c r="J877" s="135" t="s">
        <v>41</v>
      </c>
      <c r="K877" s="135">
        <v>17000</v>
      </c>
      <c r="L877" s="135">
        <f>VLOOKUP(E877,[2]Sheet1!$E$2:$N$5262,3,0)</f>
        <v>17000</v>
      </c>
      <c r="M877" s="168">
        <f>VLOOKUP(E877,[2]Sheet1!$E$2:$N$5262,4,0)</f>
        <v>46050</v>
      </c>
      <c r="N877" s="135" t="str">
        <f>VLOOKUP(E877,[2]Sheet1!$E$2:$N$5262,5,0)</f>
        <v>RAHAT.GUL</v>
      </c>
      <c r="O877" s="135" t="str">
        <f>VLOOKUP(E877,[2]Sheet1!$E$2:$N$5262,6,0)</f>
        <v>Accepted</v>
      </c>
      <c r="P877" s="135" t="str">
        <f>VLOOKUP(E877,[2]Sheet1!$E$2:$N$5262,7,0)</f>
        <v>Online Transfer</v>
      </c>
      <c r="Q877" s="135" t="str">
        <f>VLOOKUP(E877,[2]Sheet1!$E$2:$N$5262,8,0)</f>
        <v>Conversion</v>
      </c>
      <c r="R877" s="135" t="s">
        <v>16</v>
      </c>
      <c r="S877" s="135" t="str">
        <f>VLOOKUP(E877,[2]Sheet1!$E$2:$N$5262,10,0)</f>
        <v>-</v>
      </c>
      <c r="T877" s="167">
        <f t="shared" si="42"/>
        <v>0</v>
      </c>
    </row>
    <row r="878" spans="1:20" s="135" customFormat="1" hidden="1">
      <c r="A878" s="72">
        <v>885</v>
      </c>
      <c r="B878" s="72" t="s">
        <v>39</v>
      </c>
      <c r="C878" s="73" t="s">
        <v>13215</v>
      </c>
      <c r="D878" s="73" t="s">
        <v>13216</v>
      </c>
      <c r="E878" s="73" t="s">
        <v>13217</v>
      </c>
      <c r="F878" s="73" t="s">
        <v>13218</v>
      </c>
      <c r="G878" s="74">
        <v>10000</v>
      </c>
      <c r="H878" s="73" t="s">
        <v>66</v>
      </c>
      <c r="I878" s="73" t="s">
        <v>14</v>
      </c>
      <c r="J878" s="135" t="s">
        <v>41</v>
      </c>
      <c r="K878" s="135">
        <v>10000</v>
      </c>
      <c r="L878" s="135">
        <f>VLOOKUP(E878,[2]Sheet1!$E$2:$N$5262,3,0)</f>
        <v>10000</v>
      </c>
      <c r="M878" s="168">
        <f>VLOOKUP(E878,[2]Sheet1!$E$2:$N$5262,4,0)</f>
        <v>46050</v>
      </c>
      <c r="N878" s="135" t="str">
        <f>VLOOKUP(E878,[2]Sheet1!$E$2:$N$5262,5,0)</f>
        <v>RAHAT.GUL</v>
      </c>
      <c r="O878" s="135" t="str">
        <f>VLOOKUP(E878,[2]Sheet1!$E$2:$N$5262,6,0)</f>
        <v>Accepted</v>
      </c>
      <c r="P878" s="135" t="str">
        <f>VLOOKUP(E878,[2]Sheet1!$E$2:$N$5262,7,0)</f>
        <v>Cash Deposit</v>
      </c>
      <c r="Q878" s="135" t="str">
        <f>VLOOKUP(E878,[2]Sheet1!$E$2:$N$5262,8,0)</f>
        <v>Renewal</v>
      </c>
      <c r="R878" s="135" t="s">
        <v>16</v>
      </c>
      <c r="S878" s="135" t="str">
        <f>VLOOKUP(E878,[2]Sheet1!$E$2:$N$5262,10,0)</f>
        <v>-</v>
      </c>
      <c r="T878" s="167">
        <f t="shared" si="42"/>
        <v>0</v>
      </c>
    </row>
    <row r="879" spans="1:20" s="135" customFormat="1" hidden="1">
      <c r="A879" s="73">
        <v>886</v>
      </c>
      <c r="B879" s="72" t="s">
        <v>39</v>
      </c>
      <c r="C879" s="73" t="s">
        <v>13219</v>
      </c>
      <c r="D879" s="73" t="s">
        <v>13220</v>
      </c>
      <c r="E879" s="74">
        <v>7042433</v>
      </c>
      <c r="F879" s="73" t="s">
        <v>13221</v>
      </c>
      <c r="G879" s="74">
        <v>14000</v>
      </c>
      <c r="H879" s="73" t="s">
        <v>66</v>
      </c>
      <c r="I879" s="73" t="s">
        <v>14</v>
      </c>
      <c r="J879" s="135" t="s">
        <v>41</v>
      </c>
      <c r="K879" s="135">
        <v>14000</v>
      </c>
      <c r="L879" s="135">
        <f>VLOOKUP(E879,[2]Sheet1!$E$2:$N$5262,3,0)</f>
        <v>14000</v>
      </c>
      <c r="M879" s="168">
        <f>VLOOKUP(E879,[2]Sheet1!$E$2:$N$5262,4,0)</f>
        <v>46050</v>
      </c>
      <c r="N879" s="135" t="str">
        <f>VLOOKUP(E879,[2]Sheet1!$E$2:$N$5262,5,0)</f>
        <v>RAHAT.GUL</v>
      </c>
      <c r="O879" s="135" t="str">
        <f>VLOOKUP(E879,[2]Sheet1!$E$2:$N$5262,6,0)</f>
        <v>Accepted</v>
      </c>
      <c r="P879" s="135" t="str">
        <f>VLOOKUP(E879,[2]Sheet1!$E$2:$N$5262,7,0)</f>
        <v>Online Transfer</v>
      </c>
      <c r="Q879" s="135" t="str">
        <f>VLOOKUP(E879,[2]Sheet1!$E$2:$N$5262,8,0)</f>
        <v>Renewal</v>
      </c>
      <c r="R879" s="135" t="s">
        <v>16</v>
      </c>
      <c r="S879" s="135" t="str">
        <f>VLOOKUP(E879,[2]Sheet1!$E$2:$N$5262,10,0)</f>
        <v>-</v>
      </c>
      <c r="T879" s="167">
        <f t="shared" si="42"/>
        <v>0</v>
      </c>
    </row>
    <row r="880" spans="1:20" s="135" customFormat="1" hidden="1">
      <c r="A880" s="72">
        <v>887</v>
      </c>
      <c r="B880" s="72" t="s">
        <v>39</v>
      </c>
      <c r="C880" s="73" t="s">
        <v>13222</v>
      </c>
      <c r="D880" s="73" t="s">
        <v>13223</v>
      </c>
      <c r="E880" s="73" t="s">
        <v>13224</v>
      </c>
      <c r="F880" s="73" t="s">
        <v>13225</v>
      </c>
      <c r="G880" s="74">
        <v>14000</v>
      </c>
      <c r="H880" s="73" t="s">
        <v>66</v>
      </c>
      <c r="I880" s="73" t="s">
        <v>14</v>
      </c>
      <c r="J880" s="135" t="s">
        <v>41</v>
      </c>
      <c r="K880" s="135">
        <v>14000</v>
      </c>
      <c r="L880" s="135">
        <f>VLOOKUP(E880,[2]Sheet1!$E$2:$N$5262,3,0)</f>
        <v>14000</v>
      </c>
      <c r="M880" s="168">
        <f>VLOOKUP(E880,[2]Sheet1!$E$2:$N$5262,4,0)</f>
        <v>46050</v>
      </c>
      <c r="N880" s="135" t="str">
        <f>VLOOKUP(E880,[2]Sheet1!$E$2:$N$5262,5,0)</f>
        <v>RAHAT.GUL</v>
      </c>
      <c r="O880" s="135" t="str">
        <f>VLOOKUP(E880,[2]Sheet1!$E$2:$N$5262,6,0)</f>
        <v>Accepted</v>
      </c>
      <c r="P880" s="135" t="str">
        <f>VLOOKUP(E880,[2]Sheet1!$E$2:$N$5262,7,0)</f>
        <v>Online Transfer</v>
      </c>
      <c r="Q880" s="135" t="str">
        <f>VLOOKUP(E880,[2]Sheet1!$E$2:$N$5262,8,0)</f>
        <v>Renewal</v>
      </c>
      <c r="R880" s="135" t="s">
        <v>16</v>
      </c>
      <c r="S880" s="135" t="str">
        <f>VLOOKUP(E880,[2]Sheet1!$E$2:$N$5262,10,0)</f>
        <v>-</v>
      </c>
      <c r="T880" s="167">
        <f t="shared" si="42"/>
        <v>0</v>
      </c>
    </row>
    <row r="881" spans="1:20" s="135" customFormat="1">
      <c r="A881" s="73">
        <v>888</v>
      </c>
      <c r="B881" s="72" t="s">
        <v>39</v>
      </c>
      <c r="C881" s="73" t="s">
        <v>13226</v>
      </c>
      <c r="D881" s="73" t="s">
        <v>13227</v>
      </c>
      <c r="E881" s="73" t="s">
        <v>13228</v>
      </c>
      <c r="F881" s="73" t="s">
        <v>10684</v>
      </c>
      <c r="G881" s="74">
        <v>16000</v>
      </c>
      <c r="H881" s="73" t="s">
        <v>66</v>
      </c>
      <c r="I881" s="73" t="s">
        <v>14</v>
      </c>
      <c r="J881" s="135" t="s">
        <v>41</v>
      </c>
      <c r="K881" s="135">
        <v>16000</v>
      </c>
      <c r="L881" s="135">
        <f>VLOOKUP(E881,[2]Sheet1!$E$2:$N$5262,3,0)</f>
        <v>16000</v>
      </c>
      <c r="M881" s="168">
        <f>VLOOKUP(E881,[2]Sheet1!$E$2:$N$5262,4,0)</f>
        <v>46050</v>
      </c>
      <c r="N881" s="135" t="str">
        <f>VLOOKUP(E881,[2]Sheet1!$E$2:$N$5262,5,0)</f>
        <v>RAHAT.GUL</v>
      </c>
      <c r="O881" s="135" t="str">
        <f>VLOOKUP(E881,[2]Sheet1!$E$2:$N$5262,6,0)</f>
        <v>Accepted</v>
      </c>
      <c r="P881" s="135" t="str">
        <f>VLOOKUP(E881,[2]Sheet1!$E$2:$N$5262,7,0)</f>
        <v>Online Transfer</v>
      </c>
      <c r="Q881" s="135" t="str">
        <f>VLOOKUP(E881,[2]Sheet1!$E$2:$N$5262,8,0)</f>
        <v>Conversion</v>
      </c>
      <c r="R881" s="135" t="s">
        <v>16</v>
      </c>
      <c r="S881" s="135" t="str">
        <f>VLOOKUP(E881,[2]Sheet1!$E$2:$N$5262,10,0)</f>
        <v>-</v>
      </c>
      <c r="T881" s="167">
        <f t="shared" si="42"/>
        <v>0</v>
      </c>
    </row>
    <row r="882" spans="1:20" s="135" customFormat="1" hidden="1">
      <c r="A882" s="72">
        <v>889</v>
      </c>
      <c r="B882" s="72" t="s">
        <v>39</v>
      </c>
      <c r="C882" s="73" t="s">
        <v>13229</v>
      </c>
      <c r="D882" s="73" t="s">
        <v>13230</v>
      </c>
      <c r="E882" s="73" t="s">
        <v>13231</v>
      </c>
      <c r="F882" s="73" t="s">
        <v>13232</v>
      </c>
      <c r="G882" s="74">
        <v>14000</v>
      </c>
      <c r="H882" s="73" t="s">
        <v>66</v>
      </c>
      <c r="I882" s="73" t="s">
        <v>14</v>
      </c>
      <c r="J882" s="135" t="s">
        <v>41</v>
      </c>
      <c r="K882" s="135">
        <v>14000</v>
      </c>
      <c r="L882" s="135">
        <f>VLOOKUP(E882,[2]Sheet1!$E$2:$N$5262,3,0)</f>
        <v>14000</v>
      </c>
      <c r="M882" s="168">
        <f>VLOOKUP(E882,[2]Sheet1!$E$2:$N$5262,4,0)</f>
        <v>46050</v>
      </c>
      <c r="N882" s="135" t="str">
        <f>VLOOKUP(E882,[2]Sheet1!$E$2:$N$5262,5,0)</f>
        <v>RAHAT.GUL</v>
      </c>
      <c r="O882" s="135" t="str">
        <f>VLOOKUP(E882,[2]Sheet1!$E$2:$N$5262,6,0)</f>
        <v>Accepted</v>
      </c>
      <c r="P882" s="135" t="str">
        <f>VLOOKUP(E882,[2]Sheet1!$E$2:$N$5262,7,0)</f>
        <v>Online Transfer</v>
      </c>
      <c r="Q882" s="135" t="str">
        <f>VLOOKUP(E882,[2]Sheet1!$E$2:$N$5262,8,0)</f>
        <v>Renewal</v>
      </c>
      <c r="R882" s="135" t="s">
        <v>16</v>
      </c>
      <c r="S882" s="135" t="str">
        <f>VLOOKUP(E882,[2]Sheet1!$E$2:$N$5262,10,0)</f>
        <v>-</v>
      </c>
      <c r="T882" s="167">
        <f t="shared" si="42"/>
        <v>0</v>
      </c>
    </row>
    <row r="883" spans="1:20" s="135" customFormat="1" hidden="1">
      <c r="A883" s="73">
        <v>890</v>
      </c>
      <c r="B883" s="72" t="s">
        <v>39</v>
      </c>
      <c r="C883" s="73" t="s">
        <v>13233</v>
      </c>
      <c r="D883" s="73" t="s">
        <v>13234</v>
      </c>
      <c r="E883" s="73" t="s">
        <v>13233</v>
      </c>
      <c r="F883" s="73" t="s">
        <v>13235</v>
      </c>
      <c r="G883" s="74">
        <v>10888</v>
      </c>
      <c r="H883" s="73" t="s">
        <v>66</v>
      </c>
      <c r="I883" s="73" t="s">
        <v>14</v>
      </c>
      <c r="J883" s="135" t="s">
        <v>41</v>
      </c>
      <c r="K883" s="135">
        <v>10888</v>
      </c>
      <c r="L883" s="135">
        <f>VLOOKUP(E883,[2]Sheet1!$E$2:$N$5262,3,0)</f>
        <v>10888</v>
      </c>
      <c r="M883" s="168">
        <f>VLOOKUP(E883,[2]Sheet1!$E$2:$N$5262,4,0)</f>
        <v>46051</v>
      </c>
      <c r="N883" s="135" t="str">
        <f>VLOOKUP(E883,[2]Sheet1!$E$2:$N$5262,5,0)</f>
        <v>RAHAT.GUL</v>
      </c>
      <c r="O883" s="135" t="str">
        <f>VLOOKUP(E883,[2]Sheet1!$E$2:$N$5262,6,0)</f>
        <v>Accepted</v>
      </c>
      <c r="P883" s="135" t="str">
        <f>VLOOKUP(E883,[2]Sheet1!$E$2:$N$5262,7,0)</f>
        <v>Cheque</v>
      </c>
      <c r="Q883" s="135" t="str">
        <f>VLOOKUP(E883,[2]Sheet1!$E$2:$N$5262,8,0)</f>
        <v>Renewal</v>
      </c>
      <c r="R883" s="135" t="s">
        <v>16</v>
      </c>
      <c r="S883" s="135" t="str">
        <f>VLOOKUP(E883,[2]Sheet1!$E$2:$N$5262,10,0)</f>
        <v>-</v>
      </c>
      <c r="T883" s="167">
        <f t="shared" si="42"/>
        <v>0</v>
      </c>
    </row>
    <row r="884" spans="1:20" s="135" customFormat="1" hidden="1">
      <c r="A884" s="72">
        <v>891</v>
      </c>
      <c r="B884" s="72" t="s">
        <v>39</v>
      </c>
      <c r="C884" s="73" t="s">
        <v>13236</v>
      </c>
      <c r="D884" s="74">
        <v>534506</v>
      </c>
      <c r="E884" s="74">
        <v>4160346</v>
      </c>
      <c r="F884" s="73" t="s">
        <v>13237</v>
      </c>
      <c r="G884" s="74">
        <v>13000</v>
      </c>
      <c r="H884" s="73" t="s">
        <v>66</v>
      </c>
      <c r="I884" s="73" t="s">
        <v>14</v>
      </c>
      <c r="J884" s="135" t="s">
        <v>41</v>
      </c>
      <c r="K884" s="135">
        <v>13000</v>
      </c>
      <c r="L884" s="135">
        <f>VLOOKUP(E884,[2]Sheet1!$E$2:$N$5262,3,0)</f>
        <v>13000</v>
      </c>
      <c r="M884" s="168">
        <f>VLOOKUP(E884,[2]Sheet1!$E$2:$N$5262,4,0)</f>
        <v>46049</v>
      </c>
      <c r="N884" s="135" t="str">
        <f>VLOOKUP(E884,[2]Sheet1!$E$2:$N$5262,5,0)</f>
        <v>RAHAT.GUL</v>
      </c>
      <c r="O884" s="135" t="str">
        <f>VLOOKUP(E884,[2]Sheet1!$E$2:$N$5262,6,0)</f>
        <v>Accepted</v>
      </c>
      <c r="P884" s="135" t="str">
        <f>VLOOKUP(E884,[2]Sheet1!$E$2:$N$5262,7,0)</f>
        <v>Online Transfer</v>
      </c>
      <c r="Q884" s="135" t="str">
        <f>VLOOKUP(E884,[2]Sheet1!$E$2:$N$5262,8,0)</f>
        <v>Renewal</v>
      </c>
      <c r="R884" s="135" t="s">
        <v>16</v>
      </c>
      <c r="S884" s="135" t="str">
        <f>VLOOKUP(E884,[2]Sheet1!$E$2:$N$5262,10,0)</f>
        <v>-</v>
      </c>
      <c r="T884" s="167">
        <f t="shared" si="42"/>
        <v>0</v>
      </c>
    </row>
    <row r="885" spans="1:20" s="135" customFormat="1" hidden="1">
      <c r="A885" s="73">
        <v>892</v>
      </c>
      <c r="B885" s="72" t="s">
        <v>39</v>
      </c>
      <c r="C885" s="73" t="s">
        <v>13238</v>
      </c>
      <c r="D885" s="74">
        <v>1861143</v>
      </c>
      <c r="E885" s="73" t="s">
        <v>13239</v>
      </c>
      <c r="F885" s="73" t="s">
        <v>13240</v>
      </c>
      <c r="G885" s="74">
        <v>13000</v>
      </c>
      <c r="H885" s="73" t="s">
        <v>66</v>
      </c>
      <c r="I885" s="73" t="s">
        <v>14</v>
      </c>
      <c r="J885" s="135" t="s">
        <v>41</v>
      </c>
      <c r="K885" s="135">
        <v>13000</v>
      </c>
      <c r="L885" s="135">
        <f>VLOOKUP(E885,[2]Sheet1!$E$2:$N$5262,3,0)</f>
        <v>13000</v>
      </c>
      <c r="M885" s="168">
        <f>VLOOKUP(E885,[2]Sheet1!$E$2:$N$5262,4,0)</f>
        <v>46050</v>
      </c>
      <c r="N885" s="135" t="str">
        <f>VLOOKUP(E885,[2]Sheet1!$E$2:$N$5262,5,0)</f>
        <v>RAHAT.GUL</v>
      </c>
      <c r="O885" s="135" t="str">
        <f>VLOOKUP(E885,[2]Sheet1!$E$2:$N$5262,6,0)</f>
        <v>Accepted</v>
      </c>
      <c r="P885" s="135" t="str">
        <f>VLOOKUP(E885,[2]Sheet1!$E$2:$N$5262,7,0)</f>
        <v>Online Transfer</v>
      </c>
      <c r="Q885" s="135" t="str">
        <f>VLOOKUP(E885,[2]Sheet1!$E$2:$N$5262,8,0)</f>
        <v>Renewal</v>
      </c>
      <c r="R885" s="135" t="s">
        <v>16</v>
      </c>
      <c r="S885" s="135" t="str">
        <f>VLOOKUP(E885,[2]Sheet1!$E$2:$N$5262,10,0)</f>
        <v>-</v>
      </c>
      <c r="T885" s="167">
        <f t="shared" si="42"/>
        <v>0</v>
      </c>
    </row>
    <row r="886" spans="1:20" s="135" customFormat="1" hidden="1">
      <c r="A886" s="72">
        <v>893</v>
      </c>
      <c r="B886" s="72" t="s">
        <v>39</v>
      </c>
      <c r="C886" s="73" t="s">
        <v>13241</v>
      </c>
      <c r="D886" s="73" t="s">
        <v>13242</v>
      </c>
      <c r="E886" s="74">
        <v>4502102</v>
      </c>
      <c r="F886" s="73" t="s">
        <v>13243</v>
      </c>
      <c r="G886" s="74">
        <v>14000</v>
      </c>
      <c r="H886" s="73" t="s">
        <v>66</v>
      </c>
      <c r="I886" s="73" t="s">
        <v>14</v>
      </c>
      <c r="J886" s="135" t="s">
        <v>41</v>
      </c>
      <c r="K886" s="135">
        <v>14000</v>
      </c>
      <c r="L886" s="135">
        <f>VLOOKUP(E886,[2]Sheet1!$E$2:$N$5262,3,0)</f>
        <v>14000</v>
      </c>
      <c r="M886" s="168">
        <f>VLOOKUP(E886,[2]Sheet1!$E$2:$N$5262,4,0)</f>
        <v>46050</v>
      </c>
      <c r="N886" s="135" t="str">
        <f>VLOOKUP(E886,[2]Sheet1!$E$2:$N$5262,5,0)</f>
        <v>RAHAT.GUL</v>
      </c>
      <c r="O886" s="135" t="str">
        <f>VLOOKUP(E886,[2]Sheet1!$E$2:$N$5262,6,0)</f>
        <v>Accepted</v>
      </c>
      <c r="P886" s="135" t="str">
        <f>VLOOKUP(E886,[2]Sheet1!$E$2:$N$5262,7,0)</f>
        <v>Online Transfer</v>
      </c>
      <c r="Q886" s="135" t="str">
        <f>VLOOKUP(E886,[2]Sheet1!$E$2:$N$5262,8,0)</f>
        <v>Renewal</v>
      </c>
      <c r="R886" s="135" t="s">
        <v>16</v>
      </c>
      <c r="S886" s="135" t="str">
        <f>VLOOKUP(E886,[2]Sheet1!$E$2:$N$5262,10,0)</f>
        <v>-</v>
      </c>
      <c r="T886" s="167">
        <f t="shared" si="42"/>
        <v>0</v>
      </c>
    </row>
    <row r="887" spans="1:20" s="135" customFormat="1" hidden="1">
      <c r="A887" s="73">
        <v>894</v>
      </c>
      <c r="B887" s="72" t="s">
        <v>39</v>
      </c>
      <c r="C887" s="73" t="s">
        <v>13244</v>
      </c>
      <c r="D887" s="73" t="s">
        <v>13245</v>
      </c>
      <c r="E887" s="73" t="s">
        <v>13246</v>
      </c>
      <c r="F887" s="73" t="s">
        <v>13247</v>
      </c>
      <c r="G887" s="74">
        <v>14000</v>
      </c>
      <c r="H887" s="73" t="s">
        <v>66</v>
      </c>
      <c r="I887" s="73" t="s">
        <v>14</v>
      </c>
      <c r="J887" s="135" t="s">
        <v>41</v>
      </c>
      <c r="K887" s="135">
        <v>14000</v>
      </c>
      <c r="L887" s="135">
        <f>VLOOKUP(E887,[2]Sheet1!$E$2:$N$5262,3,0)</f>
        <v>14000</v>
      </c>
      <c r="M887" s="168">
        <f>VLOOKUP(E887,[2]Sheet1!$E$2:$N$5262,4,0)</f>
        <v>46049</v>
      </c>
      <c r="N887" s="135" t="str">
        <f>VLOOKUP(E887,[2]Sheet1!$E$2:$N$5262,5,0)</f>
        <v>RAHAT.GUL</v>
      </c>
      <c r="O887" s="135" t="str">
        <f>VLOOKUP(E887,[2]Sheet1!$E$2:$N$5262,6,0)</f>
        <v>Accepted</v>
      </c>
      <c r="P887" s="135" t="str">
        <f>VLOOKUP(E887,[2]Sheet1!$E$2:$N$5262,7,0)</f>
        <v>Online Transfer</v>
      </c>
      <c r="Q887" s="135" t="str">
        <f>VLOOKUP(E887,[2]Sheet1!$E$2:$N$5262,8,0)</f>
        <v>Renewal</v>
      </c>
      <c r="R887" s="135" t="s">
        <v>16</v>
      </c>
      <c r="S887" s="135" t="str">
        <f>VLOOKUP(E887,[2]Sheet1!$E$2:$N$5262,10,0)</f>
        <v>-</v>
      </c>
      <c r="T887" s="167">
        <f t="shared" si="42"/>
        <v>0</v>
      </c>
    </row>
    <row r="888" spans="1:20" s="135" customFormat="1" hidden="1">
      <c r="A888" s="72">
        <v>895</v>
      </c>
      <c r="B888" s="72" t="s">
        <v>39</v>
      </c>
      <c r="C888" s="73" t="s">
        <v>13248</v>
      </c>
      <c r="D888" s="73" t="s">
        <v>13249</v>
      </c>
      <c r="E888" s="73" t="s">
        <v>13250</v>
      </c>
      <c r="F888" s="73" t="s">
        <v>13251</v>
      </c>
      <c r="G888" s="74">
        <v>15000</v>
      </c>
      <c r="H888" s="73" t="s">
        <v>66</v>
      </c>
      <c r="I888" s="73" t="s">
        <v>14</v>
      </c>
      <c r="J888" s="135" t="s">
        <v>41</v>
      </c>
      <c r="K888" s="135">
        <v>15000</v>
      </c>
      <c r="L888" s="135">
        <f>VLOOKUP(E888,[2]Sheet1!$E$2:$N$5262,3,0)</f>
        <v>15000</v>
      </c>
      <c r="M888" s="168">
        <f>VLOOKUP(E888,[2]Sheet1!$E$2:$N$5262,4,0)</f>
        <v>46049</v>
      </c>
      <c r="N888" s="135" t="str">
        <f>VLOOKUP(E888,[2]Sheet1!$E$2:$N$5262,5,0)</f>
        <v>RAHAT.GUL</v>
      </c>
      <c r="O888" s="135" t="str">
        <f>VLOOKUP(E888,[2]Sheet1!$E$2:$N$5262,6,0)</f>
        <v>Accepted</v>
      </c>
      <c r="P888" s="135" t="str">
        <f>VLOOKUP(E888,[2]Sheet1!$E$2:$N$5262,7,0)</f>
        <v>Online Transfer</v>
      </c>
      <c r="Q888" s="135" t="str">
        <f>VLOOKUP(E888,[2]Sheet1!$E$2:$N$5262,8,0)</f>
        <v>Renewal</v>
      </c>
      <c r="R888" s="135" t="s">
        <v>16</v>
      </c>
      <c r="S888" s="135" t="str">
        <f>VLOOKUP(E888,[2]Sheet1!$E$2:$N$5262,10,0)</f>
        <v>-</v>
      </c>
      <c r="T888" s="167">
        <f t="shared" si="42"/>
        <v>0</v>
      </c>
    </row>
    <row r="889" spans="1:20" s="135" customFormat="1" hidden="1">
      <c r="A889" s="73">
        <v>896</v>
      </c>
      <c r="B889" s="72" t="s">
        <v>39</v>
      </c>
      <c r="C889" s="73" t="s">
        <v>13252</v>
      </c>
      <c r="D889" s="73" t="s">
        <v>13253</v>
      </c>
      <c r="E889" s="74">
        <v>5558019</v>
      </c>
      <c r="F889" s="73" t="s">
        <v>13254</v>
      </c>
      <c r="G889" s="74">
        <v>10000</v>
      </c>
      <c r="H889" s="73" t="s">
        <v>66</v>
      </c>
      <c r="I889" s="73" t="s">
        <v>14</v>
      </c>
      <c r="J889" s="135" t="s">
        <v>41</v>
      </c>
      <c r="K889" s="135">
        <v>10000</v>
      </c>
      <c r="L889" s="135">
        <f>VLOOKUP(E889,[2]Sheet1!$E$2:$N$5262,3,0)</f>
        <v>10000</v>
      </c>
      <c r="M889" s="168">
        <f>VLOOKUP(E889,[2]Sheet1!$E$2:$N$5262,4,0)</f>
        <v>46049</v>
      </c>
      <c r="N889" s="135" t="str">
        <f>VLOOKUP(E889,[2]Sheet1!$E$2:$N$5262,5,0)</f>
        <v>RAHAT.GUL</v>
      </c>
      <c r="O889" s="135" t="str">
        <f>VLOOKUP(E889,[2]Sheet1!$E$2:$N$5262,6,0)</f>
        <v>Accepted</v>
      </c>
      <c r="P889" s="135" t="str">
        <f>VLOOKUP(E889,[2]Sheet1!$E$2:$N$5262,7,0)</f>
        <v>Online Transfer</v>
      </c>
      <c r="Q889" s="135" t="str">
        <f>VLOOKUP(E889,[2]Sheet1!$E$2:$N$5262,8,0)</f>
        <v>Renewal</v>
      </c>
      <c r="R889" s="135" t="s">
        <v>16</v>
      </c>
      <c r="S889" s="135" t="str">
        <f>VLOOKUP(E889,[2]Sheet1!$E$2:$N$5262,10,0)</f>
        <v>-</v>
      </c>
      <c r="T889" s="167">
        <f t="shared" si="42"/>
        <v>0</v>
      </c>
    </row>
    <row r="890" spans="1:20" s="135" customFormat="1" hidden="1">
      <c r="A890" s="72">
        <v>897</v>
      </c>
      <c r="B890" s="72" t="s">
        <v>39</v>
      </c>
      <c r="C890" s="73" t="s">
        <v>13255</v>
      </c>
      <c r="D890" s="73" t="s">
        <v>13256</v>
      </c>
      <c r="E890" s="73" t="s">
        <v>13257</v>
      </c>
      <c r="F890" s="73" t="s">
        <v>13258</v>
      </c>
      <c r="G890" s="74">
        <v>12000</v>
      </c>
      <c r="H890" s="73" t="s">
        <v>66</v>
      </c>
      <c r="I890" s="73" t="s">
        <v>14</v>
      </c>
      <c r="J890" s="135" t="s">
        <v>41</v>
      </c>
      <c r="K890" s="135">
        <v>12000</v>
      </c>
      <c r="L890" s="135">
        <f>VLOOKUP(E890,[2]Sheet1!$E$2:$N$5262,3,0)</f>
        <v>12000</v>
      </c>
      <c r="M890" s="168">
        <f>VLOOKUP(E890,[2]Sheet1!$E$2:$N$5262,4,0)</f>
        <v>46044</v>
      </c>
      <c r="N890" s="135" t="str">
        <f>VLOOKUP(E890,[2]Sheet1!$E$2:$N$5262,5,0)</f>
        <v>RAHAT.GUL</v>
      </c>
      <c r="O890" s="135" t="str">
        <f>VLOOKUP(E890,[2]Sheet1!$E$2:$N$5262,6,0)</f>
        <v>Accepted</v>
      </c>
      <c r="P890" s="135" t="str">
        <f>VLOOKUP(E890,[2]Sheet1!$E$2:$N$5262,7,0)</f>
        <v>Online Transfer</v>
      </c>
      <c r="Q890" s="135" t="str">
        <f>VLOOKUP(E890,[2]Sheet1!$E$2:$N$5262,8,0)</f>
        <v>Renewal</v>
      </c>
      <c r="R890" s="135" t="s">
        <v>16</v>
      </c>
      <c r="S890" s="135" t="str">
        <f>VLOOKUP(E890,[2]Sheet1!$E$2:$N$5262,10,0)</f>
        <v>-</v>
      </c>
      <c r="T890" s="167">
        <f t="shared" si="42"/>
        <v>0</v>
      </c>
    </row>
    <row r="891" spans="1:20" s="135" customFormat="1" hidden="1">
      <c r="A891" s="73">
        <v>898</v>
      </c>
      <c r="B891" s="72" t="s">
        <v>39</v>
      </c>
      <c r="C891" s="73" t="s">
        <v>13259</v>
      </c>
      <c r="D891" s="73" t="s">
        <v>13260</v>
      </c>
      <c r="E891" s="74">
        <v>7058280</v>
      </c>
      <c r="F891" s="73" t="s">
        <v>13261</v>
      </c>
      <c r="G891" s="74">
        <v>14000</v>
      </c>
      <c r="H891" s="73" t="s">
        <v>66</v>
      </c>
      <c r="I891" s="73" t="s">
        <v>14</v>
      </c>
      <c r="J891" s="135" t="s">
        <v>41</v>
      </c>
      <c r="K891" s="135">
        <v>14000</v>
      </c>
      <c r="L891" s="135">
        <f>VLOOKUP(E891,[2]Sheet1!$E$2:$N$5262,3,0)</f>
        <v>14000</v>
      </c>
      <c r="M891" s="168">
        <f>VLOOKUP(E891,[2]Sheet1!$E$2:$N$5262,4,0)</f>
        <v>46048</v>
      </c>
      <c r="N891" s="135" t="str">
        <f>VLOOKUP(E891,[2]Sheet1!$E$2:$N$5262,5,0)</f>
        <v>RAHAT.GUL</v>
      </c>
      <c r="O891" s="135" t="str">
        <f>VLOOKUP(E891,[2]Sheet1!$E$2:$N$5262,6,0)</f>
        <v>Accepted</v>
      </c>
      <c r="P891" s="135" t="str">
        <f>VLOOKUP(E891,[2]Sheet1!$E$2:$N$5262,7,0)</f>
        <v>Online Transfer</v>
      </c>
      <c r="Q891" s="135" t="str">
        <f>VLOOKUP(E891,[2]Sheet1!$E$2:$N$5262,8,0)</f>
        <v>Renewal</v>
      </c>
      <c r="R891" s="135" t="s">
        <v>16</v>
      </c>
      <c r="S891" s="135" t="str">
        <f>VLOOKUP(E891,[2]Sheet1!$E$2:$N$5262,10,0)</f>
        <v>-</v>
      </c>
      <c r="T891" s="167">
        <f t="shared" si="42"/>
        <v>0</v>
      </c>
    </row>
    <row r="892" spans="1:20" s="135" customFormat="1">
      <c r="A892" s="72">
        <v>899</v>
      </c>
      <c r="B892" s="72" t="s">
        <v>39</v>
      </c>
      <c r="C892" s="73" t="s">
        <v>13262</v>
      </c>
      <c r="D892" s="73" t="s">
        <v>13263</v>
      </c>
      <c r="E892" s="73" t="s">
        <v>13264</v>
      </c>
      <c r="F892" s="73" t="s">
        <v>11140</v>
      </c>
      <c r="G892" s="74">
        <v>25000</v>
      </c>
      <c r="H892" s="73" t="s">
        <v>66</v>
      </c>
      <c r="I892" s="73" t="s">
        <v>14</v>
      </c>
      <c r="J892" s="135" t="s">
        <v>41</v>
      </c>
      <c r="K892" s="135">
        <v>25000</v>
      </c>
      <c r="L892" s="135">
        <f>VLOOKUP(E892,[2]Sheet1!$E$2:$N$5262,3,0)</f>
        <v>25000</v>
      </c>
      <c r="M892" s="168">
        <f>VLOOKUP(E892,[2]Sheet1!$E$2:$N$5262,4,0)</f>
        <v>46048</v>
      </c>
      <c r="N892" s="135" t="str">
        <f>VLOOKUP(E892,[2]Sheet1!$E$2:$N$5262,5,0)</f>
        <v>RAHAT.GUL</v>
      </c>
      <c r="O892" s="135" t="str">
        <f>VLOOKUP(E892,[2]Sheet1!$E$2:$N$5262,6,0)</f>
        <v>Accepted</v>
      </c>
      <c r="P892" s="135" t="str">
        <f>VLOOKUP(E892,[2]Sheet1!$E$2:$N$5262,7,0)</f>
        <v>Online Transfer</v>
      </c>
      <c r="Q892" s="135" t="str">
        <f>VLOOKUP(E892,[2]Sheet1!$E$2:$N$5262,8,0)</f>
        <v>Conversion</v>
      </c>
      <c r="R892" s="135" t="s">
        <v>16</v>
      </c>
      <c r="S892" s="135" t="str">
        <f>VLOOKUP(E892,[2]Sheet1!$E$2:$N$5262,10,0)</f>
        <v>-</v>
      </c>
      <c r="T892" s="167">
        <f t="shared" si="42"/>
        <v>0</v>
      </c>
    </row>
    <row r="893" spans="1:20" s="135" customFormat="1" hidden="1">
      <c r="A893" s="73">
        <v>900</v>
      </c>
      <c r="B893" s="72" t="s">
        <v>39</v>
      </c>
      <c r="C893" s="73" t="s">
        <v>13265</v>
      </c>
      <c r="D893" s="73" t="s">
        <v>13266</v>
      </c>
      <c r="E893" s="73" t="s">
        <v>13267</v>
      </c>
      <c r="F893" s="73" t="s">
        <v>11702</v>
      </c>
      <c r="G893" s="74">
        <v>13000</v>
      </c>
      <c r="H893" s="73" t="s">
        <v>66</v>
      </c>
      <c r="I893" s="73" t="s">
        <v>14</v>
      </c>
      <c r="J893" s="135" t="s">
        <v>41</v>
      </c>
      <c r="K893" s="135">
        <v>13000</v>
      </c>
      <c r="L893" s="135">
        <f>VLOOKUP(E893,[2]Sheet1!$E$2:$N$5262,3,0)</f>
        <v>13000</v>
      </c>
      <c r="M893" s="168">
        <f>VLOOKUP(E893,[2]Sheet1!$E$2:$N$5262,4,0)</f>
        <v>46048</v>
      </c>
      <c r="N893" s="135" t="str">
        <f>VLOOKUP(E893,[2]Sheet1!$E$2:$N$5262,5,0)</f>
        <v>RAHAT.GUL</v>
      </c>
      <c r="O893" s="135" t="str">
        <f>VLOOKUP(E893,[2]Sheet1!$E$2:$N$5262,6,0)</f>
        <v>Accepted</v>
      </c>
      <c r="P893" s="135" t="str">
        <f>VLOOKUP(E893,[2]Sheet1!$E$2:$N$5262,7,0)</f>
        <v>Online Transfer</v>
      </c>
      <c r="Q893" s="135" t="str">
        <f>VLOOKUP(E893,[2]Sheet1!$E$2:$N$5262,8,0)</f>
        <v>Renewal</v>
      </c>
      <c r="R893" s="135" t="s">
        <v>16</v>
      </c>
      <c r="S893" s="135" t="str">
        <f>VLOOKUP(E893,[2]Sheet1!$E$2:$N$5262,10,0)</f>
        <v>-</v>
      </c>
      <c r="T893" s="167">
        <f t="shared" si="42"/>
        <v>0</v>
      </c>
    </row>
    <row r="894" spans="1:20" s="135" customFormat="1" hidden="1">
      <c r="A894" s="72">
        <v>901</v>
      </c>
      <c r="B894" s="72" t="s">
        <v>39</v>
      </c>
      <c r="C894" s="73" t="s">
        <v>13268</v>
      </c>
      <c r="D894" s="73" t="s">
        <v>13269</v>
      </c>
      <c r="E894" s="73" t="s">
        <v>13270</v>
      </c>
      <c r="F894" s="73" t="s">
        <v>13271</v>
      </c>
      <c r="G894" s="74">
        <v>13000</v>
      </c>
      <c r="H894" s="73" t="s">
        <v>66</v>
      </c>
      <c r="I894" s="73" t="s">
        <v>14</v>
      </c>
      <c r="J894" s="135" t="s">
        <v>41</v>
      </c>
      <c r="K894" s="135">
        <v>13000</v>
      </c>
      <c r="L894" s="135">
        <f>VLOOKUP(E894,[2]Sheet1!$E$2:$N$5262,3,0)</f>
        <v>13000</v>
      </c>
      <c r="M894" s="168">
        <f>VLOOKUP(E894,[2]Sheet1!$E$2:$N$5262,4,0)</f>
        <v>46046</v>
      </c>
      <c r="N894" s="135" t="str">
        <f>VLOOKUP(E894,[2]Sheet1!$E$2:$N$5262,5,0)</f>
        <v>RAHAT.GUL</v>
      </c>
      <c r="O894" s="135" t="str">
        <f>VLOOKUP(E894,[2]Sheet1!$E$2:$N$5262,6,0)</f>
        <v>Accepted</v>
      </c>
      <c r="P894" s="135" t="str">
        <f>VLOOKUP(E894,[2]Sheet1!$E$2:$N$5262,7,0)</f>
        <v>Online Transfer</v>
      </c>
      <c r="Q894" s="135" t="str">
        <f>VLOOKUP(E894,[2]Sheet1!$E$2:$N$5262,8,0)</f>
        <v>Renewal</v>
      </c>
      <c r="R894" s="135" t="s">
        <v>16</v>
      </c>
      <c r="S894" s="135" t="str">
        <f>VLOOKUP(E894,[2]Sheet1!$E$2:$N$5262,10,0)</f>
        <v>-</v>
      </c>
      <c r="T894" s="167">
        <f t="shared" si="42"/>
        <v>0</v>
      </c>
    </row>
    <row r="895" spans="1:20" s="135" customFormat="1" hidden="1">
      <c r="A895" s="73">
        <v>902</v>
      </c>
      <c r="B895" s="72" t="s">
        <v>39</v>
      </c>
      <c r="C895" s="73" t="s">
        <v>13272</v>
      </c>
      <c r="D895" s="73" t="s">
        <v>13273</v>
      </c>
      <c r="E895" s="74">
        <v>20476637</v>
      </c>
      <c r="F895" s="73" t="s">
        <v>13274</v>
      </c>
      <c r="G895" s="74">
        <v>13000</v>
      </c>
      <c r="H895" s="73" t="s">
        <v>66</v>
      </c>
      <c r="I895" s="73" t="s">
        <v>14</v>
      </c>
      <c r="J895" s="135" t="s">
        <v>41</v>
      </c>
      <c r="K895" s="135">
        <v>13000</v>
      </c>
      <c r="L895" s="135">
        <f>VLOOKUP(E895,[2]Sheet1!$E$2:$N$5262,3,0)</f>
        <v>13000</v>
      </c>
      <c r="M895" s="168">
        <f>VLOOKUP(E895,[2]Sheet1!$E$2:$N$5262,4,0)</f>
        <v>46047</v>
      </c>
      <c r="N895" s="135" t="str">
        <f>VLOOKUP(E895,[2]Sheet1!$E$2:$N$5262,5,0)</f>
        <v>RAHAT.GUL</v>
      </c>
      <c r="O895" s="135" t="str">
        <f>VLOOKUP(E895,[2]Sheet1!$E$2:$N$5262,6,0)</f>
        <v>Accepted</v>
      </c>
      <c r="P895" s="135" t="str">
        <f>VLOOKUP(E895,[2]Sheet1!$E$2:$N$5262,7,0)</f>
        <v>Online Transfer</v>
      </c>
      <c r="Q895" s="135" t="str">
        <f>VLOOKUP(E895,[2]Sheet1!$E$2:$N$5262,8,0)</f>
        <v>Renewal</v>
      </c>
      <c r="R895" s="135" t="s">
        <v>16</v>
      </c>
      <c r="S895" s="135" t="str">
        <f>VLOOKUP(E895,[2]Sheet1!$E$2:$N$5262,10,0)</f>
        <v>-</v>
      </c>
      <c r="T895" s="167">
        <f t="shared" si="42"/>
        <v>0</v>
      </c>
    </row>
    <row r="896" spans="1:20" s="135" customFormat="1" hidden="1">
      <c r="A896" s="72">
        <v>903</v>
      </c>
      <c r="B896" s="72" t="s">
        <v>39</v>
      </c>
      <c r="C896" s="73" t="s">
        <v>13275</v>
      </c>
      <c r="D896" s="73" t="s">
        <v>13276</v>
      </c>
      <c r="E896" s="73" t="s">
        <v>13277</v>
      </c>
      <c r="F896" s="73" t="s">
        <v>13278</v>
      </c>
      <c r="G896" s="74">
        <v>15000</v>
      </c>
      <c r="H896" s="73" t="s">
        <v>66</v>
      </c>
      <c r="I896" s="73" t="s">
        <v>14</v>
      </c>
      <c r="J896" s="135" t="s">
        <v>41</v>
      </c>
      <c r="K896" s="135">
        <v>15000</v>
      </c>
      <c r="L896" s="135">
        <f>VLOOKUP(E896,[2]Sheet1!$E$2:$N$5262,3,0)</f>
        <v>15000</v>
      </c>
      <c r="M896" s="168">
        <f>VLOOKUP(E896,[2]Sheet1!$E$2:$N$5262,4,0)</f>
        <v>46046</v>
      </c>
      <c r="N896" s="135" t="str">
        <f>VLOOKUP(E896,[2]Sheet1!$E$2:$N$5262,5,0)</f>
        <v>RAHAT.GUL</v>
      </c>
      <c r="O896" s="135" t="str">
        <f>VLOOKUP(E896,[2]Sheet1!$E$2:$N$5262,6,0)</f>
        <v>Accepted</v>
      </c>
      <c r="P896" s="135" t="str">
        <f>VLOOKUP(E896,[2]Sheet1!$E$2:$N$5262,7,0)</f>
        <v>Online Transfer</v>
      </c>
      <c r="Q896" s="135" t="str">
        <f>VLOOKUP(E896,[2]Sheet1!$E$2:$N$5262,8,0)</f>
        <v>Renewal</v>
      </c>
      <c r="R896" s="135" t="s">
        <v>16</v>
      </c>
      <c r="S896" s="135" t="str">
        <f>VLOOKUP(E896,[2]Sheet1!$E$2:$N$5262,10,0)</f>
        <v>-</v>
      </c>
      <c r="T896" s="167">
        <f t="shared" si="42"/>
        <v>0</v>
      </c>
    </row>
    <row r="897" spans="1:20" s="135" customFormat="1" hidden="1">
      <c r="A897" s="73">
        <v>904</v>
      </c>
      <c r="B897" s="72" t="s">
        <v>39</v>
      </c>
      <c r="C897" s="73" t="s">
        <v>13279</v>
      </c>
      <c r="D897" s="73" t="s">
        <v>13280</v>
      </c>
      <c r="E897" s="73" t="s">
        <v>13281</v>
      </c>
      <c r="F897" s="73" t="s">
        <v>13282</v>
      </c>
      <c r="G897" s="74">
        <v>10000</v>
      </c>
      <c r="H897" s="73" t="s">
        <v>66</v>
      </c>
      <c r="I897" s="73" t="s">
        <v>14</v>
      </c>
      <c r="J897" s="135" t="s">
        <v>41</v>
      </c>
      <c r="K897" s="135">
        <v>10000</v>
      </c>
      <c r="L897" s="135">
        <f>VLOOKUP(E897,[2]Sheet1!$E$2:$N$5262,3,0)</f>
        <v>10000</v>
      </c>
      <c r="M897" s="168">
        <f>VLOOKUP(E897,[2]Sheet1!$E$2:$N$5262,4,0)</f>
        <v>46045</v>
      </c>
      <c r="N897" s="135" t="str">
        <f>VLOOKUP(E897,[2]Sheet1!$E$2:$N$5262,5,0)</f>
        <v>RAHAT.GUL</v>
      </c>
      <c r="O897" s="135" t="str">
        <f>VLOOKUP(E897,[2]Sheet1!$E$2:$N$5262,6,0)</f>
        <v>Accepted</v>
      </c>
      <c r="P897" s="135" t="str">
        <f>VLOOKUP(E897,[2]Sheet1!$E$2:$N$5262,7,0)</f>
        <v>Online Transfer</v>
      </c>
      <c r="Q897" s="135" t="str">
        <f>VLOOKUP(E897,[2]Sheet1!$E$2:$N$5262,8,0)</f>
        <v>Renewal</v>
      </c>
      <c r="R897" s="135" t="s">
        <v>16</v>
      </c>
      <c r="S897" s="135" t="str">
        <f>VLOOKUP(E897,[2]Sheet1!$E$2:$N$5262,10,0)</f>
        <v>-</v>
      </c>
      <c r="T897" s="167">
        <f t="shared" si="42"/>
        <v>0</v>
      </c>
    </row>
    <row r="898" spans="1:20" s="135" customFormat="1" hidden="1">
      <c r="A898" s="72">
        <v>905</v>
      </c>
      <c r="B898" s="72" t="s">
        <v>39</v>
      </c>
      <c r="C898" s="73" t="s">
        <v>13283</v>
      </c>
      <c r="D898" s="74">
        <v>6336198</v>
      </c>
      <c r="E898" s="74">
        <v>1236258</v>
      </c>
      <c r="F898" s="73" t="s">
        <v>13284</v>
      </c>
      <c r="G898" s="74">
        <v>15000</v>
      </c>
      <c r="H898" s="73" t="s">
        <v>66</v>
      </c>
      <c r="I898" s="73" t="s">
        <v>14</v>
      </c>
      <c r="J898" s="135" t="s">
        <v>41</v>
      </c>
      <c r="K898" s="135">
        <v>15000</v>
      </c>
      <c r="L898" s="135">
        <f>VLOOKUP(E898,[2]Sheet1!$E$2:$N$5262,3,0)</f>
        <v>15000</v>
      </c>
      <c r="M898" s="168">
        <f>VLOOKUP(E898,[2]Sheet1!$E$2:$N$5262,4,0)</f>
        <v>46045</v>
      </c>
      <c r="N898" s="135" t="str">
        <f>VLOOKUP(E898,[2]Sheet1!$E$2:$N$5262,5,0)</f>
        <v>RAHAT.GUL</v>
      </c>
      <c r="O898" s="135" t="str">
        <f>VLOOKUP(E898,[2]Sheet1!$E$2:$N$5262,6,0)</f>
        <v>Accepted</v>
      </c>
      <c r="P898" s="135" t="str">
        <f>VLOOKUP(E898,[2]Sheet1!$E$2:$N$5262,7,0)</f>
        <v>Online Transfer</v>
      </c>
      <c r="Q898" s="135" t="str">
        <f>VLOOKUP(E898,[2]Sheet1!$E$2:$N$5262,8,0)</f>
        <v>Renewal</v>
      </c>
      <c r="R898" s="135" t="s">
        <v>16</v>
      </c>
      <c r="S898" s="135" t="str">
        <f>VLOOKUP(E898,[2]Sheet1!$E$2:$N$5262,10,0)</f>
        <v>-</v>
      </c>
      <c r="T898" s="167">
        <f t="shared" si="42"/>
        <v>0</v>
      </c>
    </row>
    <row r="899" spans="1:20" s="135" customFormat="1" hidden="1">
      <c r="A899" s="73">
        <v>906</v>
      </c>
      <c r="B899" s="72" t="s">
        <v>39</v>
      </c>
      <c r="C899" s="73" t="s">
        <v>13285</v>
      </c>
      <c r="D899" s="74">
        <v>204384</v>
      </c>
      <c r="E899" s="74">
        <v>10104348</v>
      </c>
      <c r="F899" s="73" t="s">
        <v>11048</v>
      </c>
      <c r="G899" s="74">
        <v>13000</v>
      </c>
      <c r="H899" s="73" t="s">
        <v>66</v>
      </c>
      <c r="I899" s="73" t="s">
        <v>14</v>
      </c>
      <c r="J899" s="135" t="s">
        <v>41</v>
      </c>
      <c r="K899" s="135">
        <v>13000</v>
      </c>
      <c r="L899" s="135">
        <f>VLOOKUP(E899,[2]Sheet1!$E$2:$N$5262,3,0)</f>
        <v>13000</v>
      </c>
      <c r="M899" s="168">
        <f>VLOOKUP(E899,[2]Sheet1!$E$2:$N$5262,4,0)</f>
        <v>46045</v>
      </c>
      <c r="N899" s="135" t="str">
        <f>VLOOKUP(E899,[2]Sheet1!$E$2:$N$5262,5,0)</f>
        <v>RAHAT.GUL</v>
      </c>
      <c r="O899" s="135" t="str">
        <f>VLOOKUP(E899,[2]Sheet1!$E$2:$N$5262,6,0)</f>
        <v>Accepted</v>
      </c>
      <c r="P899" s="135" t="str">
        <f>VLOOKUP(E899,[2]Sheet1!$E$2:$N$5262,7,0)</f>
        <v>Online Transfer</v>
      </c>
      <c r="Q899" s="135" t="str">
        <f>VLOOKUP(E899,[2]Sheet1!$E$2:$N$5262,8,0)</f>
        <v>Renewal</v>
      </c>
      <c r="R899" s="135" t="s">
        <v>16</v>
      </c>
      <c r="S899" s="135" t="str">
        <f>VLOOKUP(E899,[2]Sheet1!$E$2:$N$5262,10,0)</f>
        <v>-</v>
      </c>
      <c r="T899" s="167">
        <f t="shared" si="42"/>
        <v>0</v>
      </c>
    </row>
    <row r="900" spans="1:20" s="135" customFormat="1" hidden="1">
      <c r="A900" s="72">
        <v>907</v>
      </c>
      <c r="B900" s="72" t="s">
        <v>39</v>
      </c>
      <c r="C900" s="73" t="s">
        <v>13286</v>
      </c>
      <c r="D900" s="73" t="s">
        <v>13287</v>
      </c>
      <c r="E900" s="73" t="s">
        <v>13288</v>
      </c>
      <c r="F900" s="73" t="s">
        <v>13254</v>
      </c>
      <c r="G900" s="74">
        <v>14000</v>
      </c>
      <c r="H900" s="73" t="s">
        <v>66</v>
      </c>
      <c r="I900" s="73" t="s">
        <v>14</v>
      </c>
      <c r="J900" s="135" t="s">
        <v>41</v>
      </c>
      <c r="K900" s="135">
        <v>14000</v>
      </c>
      <c r="L900" s="135">
        <f>VLOOKUP(E900,[2]Sheet1!$E$2:$N$5262,3,0)</f>
        <v>14000</v>
      </c>
      <c r="M900" s="168">
        <f>VLOOKUP(E900,[2]Sheet1!$E$2:$N$5262,4,0)</f>
        <v>46045</v>
      </c>
      <c r="N900" s="135" t="str">
        <f>VLOOKUP(E900,[2]Sheet1!$E$2:$N$5262,5,0)</f>
        <v>RAHAT.GUL</v>
      </c>
      <c r="O900" s="135" t="str">
        <f>VLOOKUP(E900,[2]Sheet1!$E$2:$N$5262,6,0)</f>
        <v>Accepted</v>
      </c>
      <c r="P900" s="135" t="str">
        <f>VLOOKUP(E900,[2]Sheet1!$E$2:$N$5262,7,0)</f>
        <v>Online Transfer</v>
      </c>
      <c r="Q900" s="135" t="str">
        <f>VLOOKUP(E900,[2]Sheet1!$E$2:$N$5262,8,0)</f>
        <v>Renewal</v>
      </c>
      <c r="R900" s="135" t="s">
        <v>16</v>
      </c>
      <c r="S900" s="135" t="str">
        <f>VLOOKUP(E900,[2]Sheet1!$E$2:$N$5262,10,0)</f>
        <v>-</v>
      </c>
      <c r="T900" s="167">
        <f t="shared" si="42"/>
        <v>0</v>
      </c>
    </row>
    <row r="901" spans="1:20" s="135" customFormat="1" hidden="1">
      <c r="A901" s="73">
        <v>908</v>
      </c>
      <c r="B901" s="72" t="s">
        <v>39</v>
      </c>
      <c r="C901" s="73" t="s">
        <v>13289</v>
      </c>
      <c r="D901" s="73" t="s">
        <v>13290</v>
      </c>
      <c r="E901" s="73" t="s">
        <v>13291</v>
      </c>
      <c r="F901" s="73" t="s">
        <v>13292</v>
      </c>
      <c r="G901" s="74">
        <v>12000</v>
      </c>
      <c r="H901" s="73" t="s">
        <v>66</v>
      </c>
      <c r="I901" s="73" t="s">
        <v>14</v>
      </c>
      <c r="J901" s="135" t="s">
        <v>41</v>
      </c>
      <c r="K901" s="135">
        <v>12000</v>
      </c>
      <c r="L901" s="135">
        <f>VLOOKUP(E901,[2]Sheet1!$E$2:$N$5262,3,0)</f>
        <v>12000</v>
      </c>
      <c r="M901" s="168">
        <f>VLOOKUP(E901,[2]Sheet1!$E$2:$N$5262,4,0)</f>
        <v>46044</v>
      </c>
      <c r="N901" s="135" t="str">
        <f>VLOOKUP(E901,[2]Sheet1!$E$2:$N$5262,5,0)</f>
        <v>RAHAT.GUL</v>
      </c>
      <c r="O901" s="135" t="str">
        <f>VLOOKUP(E901,[2]Sheet1!$E$2:$N$5262,6,0)</f>
        <v>Accepted</v>
      </c>
      <c r="P901" s="135" t="str">
        <f>VLOOKUP(E901,[2]Sheet1!$E$2:$N$5262,7,0)</f>
        <v>Online Transfer</v>
      </c>
      <c r="Q901" s="135" t="str">
        <f>VLOOKUP(E901,[2]Sheet1!$E$2:$N$5262,8,0)</f>
        <v>Renewal</v>
      </c>
      <c r="R901" s="135" t="s">
        <v>16</v>
      </c>
      <c r="S901" s="135" t="str">
        <f>VLOOKUP(E901,[2]Sheet1!$E$2:$N$5262,10,0)</f>
        <v>-</v>
      </c>
      <c r="T901" s="167">
        <f t="shared" si="42"/>
        <v>0</v>
      </c>
    </row>
    <row r="902" spans="1:20" s="135" customFormat="1" hidden="1">
      <c r="A902" s="72">
        <v>909</v>
      </c>
      <c r="B902" s="72" t="s">
        <v>39</v>
      </c>
      <c r="C902" s="73" t="s">
        <v>13293</v>
      </c>
      <c r="D902" s="73" t="s">
        <v>13294</v>
      </c>
      <c r="E902" s="73" t="s">
        <v>13295</v>
      </c>
      <c r="F902" s="73" t="s">
        <v>13296</v>
      </c>
      <c r="G902" s="74">
        <v>13000</v>
      </c>
      <c r="H902" s="73" t="s">
        <v>66</v>
      </c>
      <c r="I902" s="73" t="s">
        <v>14</v>
      </c>
      <c r="J902" s="135" t="s">
        <v>41</v>
      </c>
      <c r="K902" s="135">
        <v>13000</v>
      </c>
      <c r="L902" s="135">
        <f>VLOOKUP(E902,[2]Sheet1!$E$2:$N$5262,3,0)</f>
        <v>13000</v>
      </c>
      <c r="M902" s="168">
        <f>VLOOKUP(E902,[2]Sheet1!$E$2:$N$5262,4,0)</f>
        <v>46045</v>
      </c>
      <c r="N902" s="135" t="str">
        <f>VLOOKUP(E902,[2]Sheet1!$E$2:$N$5262,5,0)</f>
        <v>RAHAT.GUL</v>
      </c>
      <c r="O902" s="135" t="str">
        <f>VLOOKUP(E902,[2]Sheet1!$E$2:$N$5262,6,0)</f>
        <v>Accepted</v>
      </c>
      <c r="P902" s="135" t="str">
        <f>VLOOKUP(E902,[2]Sheet1!$E$2:$N$5262,7,0)</f>
        <v>Online Transfer</v>
      </c>
      <c r="Q902" s="135" t="str">
        <f>VLOOKUP(E902,[2]Sheet1!$E$2:$N$5262,8,0)</f>
        <v>Renewal</v>
      </c>
      <c r="R902" s="135" t="s">
        <v>16</v>
      </c>
      <c r="S902" s="135" t="str">
        <f>VLOOKUP(E902,[2]Sheet1!$E$2:$N$5262,10,0)</f>
        <v>-</v>
      </c>
      <c r="T902" s="167">
        <f t="shared" si="42"/>
        <v>0</v>
      </c>
    </row>
    <row r="903" spans="1:20" s="135" customFormat="1" hidden="1">
      <c r="A903" s="73">
        <v>910</v>
      </c>
      <c r="B903" s="72" t="s">
        <v>39</v>
      </c>
      <c r="C903" s="73" t="s">
        <v>13297</v>
      </c>
      <c r="D903" s="74">
        <v>371302</v>
      </c>
      <c r="E903" s="74">
        <v>1270756</v>
      </c>
      <c r="F903" s="73" t="s">
        <v>13298</v>
      </c>
      <c r="G903" s="74">
        <v>14000</v>
      </c>
      <c r="H903" s="73" t="s">
        <v>66</v>
      </c>
      <c r="I903" s="73" t="s">
        <v>14</v>
      </c>
      <c r="J903" s="135" t="s">
        <v>41</v>
      </c>
      <c r="K903" s="135">
        <v>14000</v>
      </c>
      <c r="L903" s="135">
        <f>VLOOKUP(E903,[2]Sheet1!$E$2:$N$5262,3,0)</f>
        <v>14000</v>
      </c>
      <c r="M903" s="168">
        <f>VLOOKUP(E903,[2]Sheet1!$E$2:$N$5262,4,0)</f>
        <v>46044</v>
      </c>
      <c r="N903" s="135" t="str">
        <f>VLOOKUP(E903,[2]Sheet1!$E$2:$N$5262,5,0)</f>
        <v>RAHAT.GUL</v>
      </c>
      <c r="O903" s="135" t="str">
        <f>VLOOKUP(E903,[2]Sheet1!$E$2:$N$5262,6,0)</f>
        <v>Accepted</v>
      </c>
      <c r="P903" s="135" t="str">
        <f>VLOOKUP(E903,[2]Sheet1!$E$2:$N$5262,7,0)</f>
        <v>Online Transfer</v>
      </c>
      <c r="Q903" s="135" t="str">
        <f>VLOOKUP(E903,[2]Sheet1!$E$2:$N$5262,8,0)</f>
        <v>Renewal</v>
      </c>
      <c r="R903" s="135" t="s">
        <v>16</v>
      </c>
      <c r="S903" s="135" t="str">
        <f>VLOOKUP(E903,[2]Sheet1!$E$2:$N$5262,10,0)</f>
        <v>-</v>
      </c>
      <c r="T903" s="167">
        <f t="shared" si="42"/>
        <v>0</v>
      </c>
    </row>
    <row r="904" spans="1:20" s="135" customFormat="1" hidden="1">
      <c r="A904" s="72">
        <v>911</v>
      </c>
      <c r="B904" s="72" t="s">
        <v>39</v>
      </c>
      <c r="C904" s="73" t="s">
        <v>13299</v>
      </c>
      <c r="D904" s="73" t="s">
        <v>13300</v>
      </c>
      <c r="E904" s="73" t="s">
        <v>13301</v>
      </c>
      <c r="F904" s="73" t="s">
        <v>13302</v>
      </c>
      <c r="G904" s="74">
        <v>9000</v>
      </c>
      <c r="H904" s="73" t="s">
        <v>66</v>
      </c>
      <c r="I904" s="73" t="s">
        <v>14</v>
      </c>
      <c r="J904" s="135" t="s">
        <v>41</v>
      </c>
      <c r="K904" s="135">
        <v>9000</v>
      </c>
      <c r="L904" s="135">
        <f>VLOOKUP(E904,[2]Sheet1!$E$2:$N$5262,3,0)</f>
        <v>9000</v>
      </c>
      <c r="M904" s="168">
        <f>VLOOKUP(E904,[2]Sheet1!$E$2:$N$5262,4,0)</f>
        <v>46051</v>
      </c>
      <c r="N904" s="135" t="str">
        <f>VLOOKUP(E904,[2]Sheet1!$E$2:$N$5262,5,0)</f>
        <v>RAHAT.GUL</v>
      </c>
      <c r="O904" s="135" t="str">
        <f>VLOOKUP(E904,[2]Sheet1!$E$2:$N$5262,6,0)</f>
        <v>Accepted</v>
      </c>
      <c r="P904" s="135" t="str">
        <f>VLOOKUP(E904,[2]Sheet1!$E$2:$N$5262,7,0)</f>
        <v>Cash</v>
      </c>
      <c r="Q904" s="135" t="str">
        <f>VLOOKUP(E904,[2]Sheet1!$E$2:$N$5262,8,0)</f>
        <v>Renewal</v>
      </c>
      <c r="R904" s="135" t="s">
        <v>16</v>
      </c>
      <c r="S904" s="135" t="str">
        <f>VLOOKUP(E904,[2]Sheet1!$E$2:$N$5262,10,0)</f>
        <v>-</v>
      </c>
      <c r="T904" s="167">
        <f t="shared" si="42"/>
        <v>0</v>
      </c>
    </row>
    <row r="905" spans="1:20" s="135" customFormat="1" hidden="1">
      <c r="A905" s="73">
        <v>912</v>
      </c>
      <c r="B905" s="72" t="s">
        <v>39</v>
      </c>
      <c r="C905" s="73" t="s">
        <v>13303</v>
      </c>
      <c r="D905" s="73" t="s">
        <v>13304</v>
      </c>
      <c r="E905" s="74">
        <v>7025180</v>
      </c>
      <c r="F905" s="73" t="s">
        <v>13305</v>
      </c>
      <c r="G905" s="74">
        <v>13000</v>
      </c>
      <c r="H905" s="73" t="s">
        <v>66</v>
      </c>
      <c r="I905" s="73" t="s">
        <v>14</v>
      </c>
      <c r="J905" s="135" t="s">
        <v>41</v>
      </c>
      <c r="K905" s="135">
        <v>13000</v>
      </c>
      <c r="L905" s="135">
        <f>VLOOKUP(E905,[2]Sheet1!$E$2:$N$5262,3,0)</f>
        <v>13000</v>
      </c>
      <c r="M905" s="168">
        <f>VLOOKUP(E905,[2]Sheet1!$E$2:$N$5262,4,0)</f>
        <v>46044</v>
      </c>
      <c r="N905" s="135" t="str">
        <f>VLOOKUP(E905,[2]Sheet1!$E$2:$N$5262,5,0)</f>
        <v>RAHAT.GUL</v>
      </c>
      <c r="O905" s="135" t="str">
        <f>VLOOKUP(E905,[2]Sheet1!$E$2:$N$5262,6,0)</f>
        <v>Accepted</v>
      </c>
      <c r="P905" s="135" t="str">
        <f>VLOOKUP(E905,[2]Sheet1!$E$2:$N$5262,7,0)</f>
        <v>Online Transfer</v>
      </c>
      <c r="Q905" s="135" t="str">
        <f>VLOOKUP(E905,[2]Sheet1!$E$2:$N$5262,8,0)</f>
        <v>Renewal</v>
      </c>
      <c r="R905" s="135" t="s">
        <v>16</v>
      </c>
      <c r="S905" s="135" t="str">
        <f>VLOOKUP(E905,[2]Sheet1!$E$2:$N$5262,10,0)</f>
        <v>-</v>
      </c>
      <c r="T905" s="167">
        <f t="shared" si="42"/>
        <v>0</v>
      </c>
    </row>
    <row r="906" spans="1:20" s="135" customFormat="1" hidden="1">
      <c r="A906" s="72">
        <v>913</v>
      </c>
      <c r="B906" s="72" t="s">
        <v>39</v>
      </c>
      <c r="C906" s="73" t="s">
        <v>13306</v>
      </c>
      <c r="D906" s="73" t="s">
        <v>13307</v>
      </c>
      <c r="E906" s="73" t="s">
        <v>13308</v>
      </c>
      <c r="F906" s="73" t="s">
        <v>13309</v>
      </c>
      <c r="G906" s="74">
        <v>13000</v>
      </c>
      <c r="H906" s="73" t="s">
        <v>66</v>
      </c>
      <c r="I906" s="73" t="s">
        <v>14</v>
      </c>
      <c r="J906" s="135" t="s">
        <v>41</v>
      </c>
      <c r="K906" s="135">
        <v>13000</v>
      </c>
      <c r="L906" s="135">
        <f>VLOOKUP(E906,[2]Sheet1!$E$2:$N$5262,3,0)</f>
        <v>13000</v>
      </c>
      <c r="M906" s="168">
        <f>VLOOKUP(E906,[2]Sheet1!$E$2:$N$5262,4,0)</f>
        <v>46045</v>
      </c>
      <c r="N906" s="135" t="str">
        <f>VLOOKUP(E906,[2]Sheet1!$E$2:$N$5262,5,0)</f>
        <v>RAHAT.GUL</v>
      </c>
      <c r="O906" s="135" t="str">
        <f>VLOOKUP(E906,[2]Sheet1!$E$2:$N$5262,6,0)</f>
        <v>Accepted</v>
      </c>
      <c r="P906" s="135" t="str">
        <f>VLOOKUP(E906,[2]Sheet1!$E$2:$N$5262,7,0)</f>
        <v>Online Transfer</v>
      </c>
      <c r="Q906" s="135" t="str">
        <f>VLOOKUP(E906,[2]Sheet1!$E$2:$N$5262,8,0)</f>
        <v>Renewal</v>
      </c>
      <c r="R906" s="135" t="s">
        <v>16</v>
      </c>
      <c r="S906" s="135" t="str">
        <f>VLOOKUP(E906,[2]Sheet1!$E$2:$N$5262,10,0)</f>
        <v>-</v>
      </c>
      <c r="T906" s="167">
        <f t="shared" si="42"/>
        <v>0</v>
      </c>
    </row>
    <row r="907" spans="1:20" s="135" customFormat="1" hidden="1">
      <c r="A907" s="73">
        <v>914</v>
      </c>
      <c r="B907" s="72" t="s">
        <v>39</v>
      </c>
      <c r="C907" s="73" t="s">
        <v>13310</v>
      </c>
      <c r="D907" s="73" t="s">
        <v>13311</v>
      </c>
      <c r="E907" s="73" t="s">
        <v>13312</v>
      </c>
      <c r="F907" s="73" t="s">
        <v>10854</v>
      </c>
      <c r="G907" s="74">
        <v>14000</v>
      </c>
      <c r="H907" s="73" t="s">
        <v>66</v>
      </c>
      <c r="I907" s="73" t="s">
        <v>14</v>
      </c>
      <c r="J907" s="135" t="s">
        <v>41</v>
      </c>
      <c r="K907" s="135">
        <v>14000</v>
      </c>
      <c r="L907" s="135">
        <f>VLOOKUP(E907,[2]Sheet1!$E$2:$N$5262,3,0)</f>
        <v>14000</v>
      </c>
      <c r="M907" s="168">
        <f>VLOOKUP(E907,[2]Sheet1!$E$2:$N$5262,4,0)</f>
        <v>46044</v>
      </c>
      <c r="N907" s="135" t="str">
        <f>VLOOKUP(E907,[2]Sheet1!$E$2:$N$5262,5,0)</f>
        <v>RAHAT.GUL</v>
      </c>
      <c r="O907" s="135" t="str">
        <f>VLOOKUP(E907,[2]Sheet1!$E$2:$N$5262,6,0)</f>
        <v>Accepted</v>
      </c>
      <c r="P907" s="135" t="str">
        <f>VLOOKUP(E907,[2]Sheet1!$E$2:$N$5262,7,0)</f>
        <v>Online Transfer</v>
      </c>
      <c r="Q907" s="135" t="str">
        <f>VLOOKUP(E907,[2]Sheet1!$E$2:$N$5262,8,0)</f>
        <v>Renewal</v>
      </c>
      <c r="R907" s="135" t="s">
        <v>16</v>
      </c>
      <c r="S907" s="135" t="str">
        <f>VLOOKUP(E907,[2]Sheet1!$E$2:$N$5262,10,0)</f>
        <v>-</v>
      </c>
      <c r="T907" s="167">
        <f t="shared" si="42"/>
        <v>0</v>
      </c>
    </row>
    <row r="908" spans="1:20" s="135" customFormat="1" hidden="1">
      <c r="A908" s="72">
        <v>915</v>
      </c>
      <c r="B908" s="72" t="s">
        <v>39</v>
      </c>
      <c r="C908" s="73" t="s">
        <v>13313</v>
      </c>
      <c r="D908" s="73" t="s">
        <v>13314</v>
      </c>
      <c r="E908" s="74">
        <v>4020305</v>
      </c>
      <c r="F908" s="73" t="s">
        <v>13315</v>
      </c>
      <c r="G908" s="74">
        <v>13000</v>
      </c>
      <c r="H908" s="73" t="s">
        <v>66</v>
      </c>
      <c r="I908" s="73" t="s">
        <v>14</v>
      </c>
      <c r="J908" s="135" t="s">
        <v>41</v>
      </c>
      <c r="K908" s="135">
        <v>13000</v>
      </c>
      <c r="L908" s="135">
        <f>VLOOKUP(E908,[2]Sheet1!$E$2:$N$5262,3,0)</f>
        <v>13000</v>
      </c>
      <c r="M908" s="168">
        <f>VLOOKUP(E908,[2]Sheet1!$E$2:$N$5262,4,0)</f>
        <v>46044</v>
      </c>
      <c r="N908" s="135" t="str">
        <f>VLOOKUP(E908,[2]Sheet1!$E$2:$N$5262,5,0)</f>
        <v>RAHAT.GUL</v>
      </c>
      <c r="O908" s="135" t="str">
        <f>VLOOKUP(E908,[2]Sheet1!$E$2:$N$5262,6,0)</f>
        <v>Accepted</v>
      </c>
      <c r="P908" s="135" t="str">
        <f>VLOOKUP(E908,[2]Sheet1!$E$2:$N$5262,7,0)</f>
        <v>Online Transfer</v>
      </c>
      <c r="Q908" s="135" t="str">
        <f>VLOOKUP(E908,[2]Sheet1!$E$2:$N$5262,8,0)</f>
        <v>Renewal</v>
      </c>
      <c r="R908" s="135" t="s">
        <v>16</v>
      </c>
      <c r="S908" s="135" t="str">
        <f>VLOOKUP(E908,[2]Sheet1!$E$2:$N$5262,10,0)</f>
        <v>-</v>
      </c>
      <c r="T908" s="167">
        <f t="shared" si="42"/>
        <v>0</v>
      </c>
    </row>
    <row r="909" spans="1:20" s="135" customFormat="1" hidden="1">
      <c r="A909" s="73">
        <v>916</v>
      </c>
      <c r="B909" s="72" t="s">
        <v>39</v>
      </c>
      <c r="C909" s="73" t="s">
        <v>13316</v>
      </c>
      <c r="D909" s="73" t="s">
        <v>13317</v>
      </c>
      <c r="E909" s="74">
        <v>6001278</v>
      </c>
      <c r="F909" s="73" t="s">
        <v>13318</v>
      </c>
      <c r="G909" s="74">
        <v>14000</v>
      </c>
      <c r="H909" s="73" t="s">
        <v>66</v>
      </c>
      <c r="I909" s="73" t="s">
        <v>14</v>
      </c>
      <c r="J909" s="135" t="s">
        <v>41</v>
      </c>
      <c r="K909" s="135">
        <v>14000</v>
      </c>
      <c r="L909" s="135">
        <f>VLOOKUP(E909,[2]Sheet1!$E$2:$N$5262,3,0)</f>
        <v>14000</v>
      </c>
      <c r="M909" s="168">
        <f>VLOOKUP(E909,[2]Sheet1!$E$2:$N$5262,4,0)</f>
        <v>46044</v>
      </c>
      <c r="N909" s="135" t="str">
        <f>VLOOKUP(E909,[2]Sheet1!$E$2:$N$5262,5,0)</f>
        <v>RAHAT.GUL</v>
      </c>
      <c r="O909" s="135" t="str">
        <f>VLOOKUP(E909,[2]Sheet1!$E$2:$N$5262,6,0)</f>
        <v>Accepted</v>
      </c>
      <c r="P909" s="135" t="str">
        <f>VLOOKUP(E909,[2]Sheet1!$E$2:$N$5262,7,0)</f>
        <v>Online Transfer</v>
      </c>
      <c r="Q909" s="135" t="str">
        <f>VLOOKUP(E909,[2]Sheet1!$E$2:$N$5262,8,0)</f>
        <v>Renewal</v>
      </c>
      <c r="R909" s="135" t="s">
        <v>16</v>
      </c>
      <c r="S909" s="135" t="str">
        <f>VLOOKUP(E909,[2]Sheet1!$E$2:$N$5262,10,0)</f>
        <v>-</v>
      </c>
      <c r="T909" s="167">
        <f t="shared" si="42"/>
        <v>0</v>
      </c>
    </row>
    <row r="910" spans="1:20" s="135" customFormat="1" hidden="1">
      <c r="A910" s="72">
        <v>917</v>
      </c>
      <c r="B910" s="72" t="s">
        <v>39</v>
      </c>
      <c r="C910" s="73" t="s">
        <v>13319</v>
      </c>
      <c r="D910" s="74">
        <v>119509</v>
      </c>
      <c r="E910" s="74">
        <v>10019498</v>
      </c>
      <c r="F910" s="73" t="s">
        <v>13320</v>
      </c>
      <c r="G910" s="74">
        <v>14000</v>
      </c>
      <c r="H910" s="73" t="s">
        <v>66</v>
      </c>
      <c r="I910" s="73" t="s">
        <v>14</v>
      </c>
      <c r="J910" s="135" t="s">
        <v>41</v>
      </c>
      <c r="K910" s="135">
        <v>14000</v>
      </c>
      <c r="L910" s="135">
        <f>VLOOKUP(E910,[2]Sheet1!$E$2:$N$5262,3,0)</f>
        <v>14000</v>
      </c>
      <c r="M910" s="168">
        <f>VLOOKUP(E910,[2]Sheet1!$E$2:$N$5262,4,0)</f>
        <v>46044</v>
      </c>
      <c r="N910" s="135" t="str">
        <f>VLOOKUP(E910,[2]Sheet1!$E$2:$N$5262,5,0)</f>
        <v>RAHAT.GUL</v>
      </c>
      <c r="O910" s="135" t="str">
        <f>VLOOKUP(E910,[2]Sheet1!$E$2:$N$5262,6,0)</f>
        <v>Accepted</v>
      </c>
      <c r="P910" s="135" t="str">
        <f>VLOOKUP(E910,[2]Sheet1!$E$2:$N$5262,7,0)</f>
        <v>Online Transfer</v>
      </c>
      <c r="Q910" s="135" t="str">
        <f>VLOOKUP(E910,[2]Sheet1!$E$2:$N$5262,8,0)</f>
        <v>Renewal</v>
      </c>
      <c r="R910" s="135" t="s">
        <v>16</v>
      </c>
      <c r="S910" s="135" t="str">
        <f>VLOOKUP(E910,[2]Sheet1!$E$2:$N$5262,10,0)</f>
        <v>-</v>
      </c>
      <c r="T910" s="167">
        <f t="shared" si="42"/>
        <v>0</v>
      </c>
    </row>
    <row r="911" spans="1:20" s="135" customFormat="1">
      <c r="A911" s="73">
        <v>918</v>
      </c>
      <c r="B911" s="72" t="s">
        <v>39</v>
      </c>
      <c r="C911" s="73" t="s">
        <v>13321</v>
      </c>
      <c r="D911" s="73" t="s">
        <v>13322</v>
      </c>
      <c r="E911" s="73" t="s">
        <v>13323</v>
      </c>
      <c r="F911" s="73" t="s">
        <v>10754</v>
      </c>
      <c r="G911" s="74">
        <v>13000</v>
      </c>
      <c r="H911" s="73" t="s">
        <v>66</v>
      </c>
      <c r="I911" s="73" t="s">
        <v>14</v>
      </c>
      <c r="J911" s="135" t="s">
        <v>41</v>
      </c>
      <c r="K911" s="135">
        <v>13000</v>
      </c>
      <c r="L911" s="135">
        <f>VLOOKUP(E911,[2]Sheet1!$E$2:$N$5262,3,0)</f>
        <v>13000</v>
      </c>
      <c r="M911" s="168">
        <f>VLOOKUP(E911,[2]Sheet1!$E$2:$N$5262,4,0)</f>
        <v>46044</v>
      </c>
      <c r="N911" s="135" t="str">
        <f>VLOOKUP(E911,[2]Sheet1!$E$2:$N$5262,5,0)</f>
        <v>RAHAT.GUL</v>
      </c>
      <c r="O911" s="135" t="str">
        <f>VLOOKUP(E911,[2]Sheet1!$E$2:$N$5262,6,0)</f>
        <v>Accepted</v>
      </c>
      <c r="P911" s="135" t="str">
        <f>VLOOKUP(E911,[2]Sheet1!$E$2:$N$5262,7,0)</f>
        <v>Online Transfer</v>
      </c>
      <c r="Q911" s="135" t="str">
        <f>VLOOKUP(E911,[2]Sheet1!$E$2:$N$5262,8,0)</f>
        <v>Conversion</v>
      </c>
      <c r="R911" s="135" t="s">
        <v>16</v>
      </c>
      <c r="S911" s="135" t="str">
        <f>VLOOKUP(E911,[2]Sheet1!$E$2:$N$5262,10,0)</f>
        <v>-</v>
      </c>
      <c r="T911" s="167">
        <f t="shared" si="42"/>
        <v>0</v>
      </c>
    </row>
    <row r="912" spans="1:20" s="135" customFormat="1" hidden="1">
      <c r="A912" s="72">
        <v>919</v>
      </c>
      <c r="B912" s="72" t="s">
        <v>39</v>
      </c>
      <c r="C912" s="73" t="s">
        <v>13324</v>
      </c>
      <c r="D912" s="73" t="s">
        <v>13325</v>
      </c>
      <c r="E912" s="74">
        <v>7062459</v>
      </c>
      <c r="F912" s="73" t="s">
        <v>13326</v>
      </c>
      <c r="G912" s="74">
        <v>14000</v>
      </c>
      <c r="H912" s="73" t="s">
        <v>66</v>
      </c>
      <c r="I912" s="73" t="s">
        <v>14</v>
      </c>
      <c r="J912" s="135" t="s">
        <v>41</v>
      </c>
      <c r="K912" s="135">
        <v>14000</v>
      </c>
      <c r="L912" s="135">
        <f>VLOOKUP(E912,[2]Sheet1!$E$2:$N$5262,3,0)</f>
        <v>14000</v>
      </c>
      <c r="M912" s="168">
        <f>VLOOKUP(E912,[2]Sheet1!$E$2:$N$5262,4,0)</f>
        <v>46044</v>
      </c>
      <c r="N912" s="135" t="str">
        <f>VLOOKUP(E912,[2]Sheet1!$E$2:$N$5262,5,0)</f>
        <v>RAHAT.GUL</v>
      </c>
      <c r="O912" s="135" t="str">
        <f>VLOOKUP(E912,[2]Sheet1!$E$2:$N$5262,6,0)</f>
        <v>Accepted</v>
      </c>
      <c r="P912" s="135" t="str">
        <f>VLOOKUP(E912,[2]Sheet1!$E$2:$N$5262,7,0)</f>
        <v>Online Transfer</v>
      </c>
      <c r="Q912" s="135" t="str">
        <f>VLOOKUP(E912,[2]Sheet1!$E$2:$N$5262,8,0)</f>
        <v>Renewal</v>
      </c>
      <c r="R912" s="135" t="s">
        <v>16</v>
      </c>
      <c r="S912" s="135" t="str">
        <f>VLOOKUP(E912,[2]Sheet1!$E$2:$N$5262,10,0)</f>
        <v>-</v>
      </c>
      <c r="T912" s="167">
        <f t="shared" si="42"/>
        <v>0</v>
      </c>
    </row>
    <row r="913" spans="1:20" s="135" customFormat="1" hidden="1">
      <c r="A913" s="73">
        <v>920</v>
      </c>
      <c r="B913" s="72" t="s">
        <v>39</v>
      </c>
      <c r="C913" s="73" t="s">
        <v>13327</v>
      </c>
      <c r="D913" s="73" t="s">
        <v>13328</v>
      </c>
      <c r="E913" s="74">
        <v>9517068</v>
      </c>
      <c r="F913" s="73" t="s">
        <v>13329</v>
      </c>
      <c r="G913" s="74">
        <v>14000</v>
      </c>
      <c r="H913" s="73" t="s">
        <v>66</v>
      </c>
      <c r="I913" s="73" t="s">
        <v>14</v>
      </c>
      <c r="J913" s="135" t="s">
        <v>41</v>
      </c>
      <c r="K913" s="135">
        <v>14000</v>
      </c>
      <c r="L913" s="135">
        <f>VLOOKUP(E913,[2]Sheet1!$E$2:$N$5262,3,0)</f>
        <v>14000</v>
      </c>
      <c r="M913" s="168">
        <f>VLOOKUP(E913,[2]Sheet1!$E$2:$N$5262,4,0)</f>
        <v>46044</v>
      </c>
      <c r="N913" s="135" t="str">
        <f>VLOOKUP(E913,[2]Sheet1!$E$2:$N$5262,5,0)</f>
        <v>RAHAT.GUL</v>
      </c>
      <c r="O913" s="135" t="str">
        <f>VLOOKUP(E913,[2]Sheet1!$E$2:$N$5262,6,0)</f>
        <v>Accepted</v>
      </c>
      <c r="P913" s="135" t="str">
        <f>VLOOKUP(E913,[2]Sheet1!$E$2:$N$5262,7,0)</f>
        <v>Online Transfer</v>
      </c>
      <c r="Q913" s="135" t="str">
        <f>VLOOKUP(E913,[2]Sheet1!$E$2:$N$5262,8,0)</f>
        <v>Renewal</v>
      </c>
      <c r="R913" s="135" t="s">
        <v>16</v>
      </c>
      <c r="S913" s="135" t="str">
        <f>VLOOKUP(E913,[2]Sheet1!$E$2:$N$5262,10,0)</f>
        <v>-</v>
      </c>
      <c r="T913" s="167">
        <f t="shared" si="42"/>
        <v>0</v>
      </c>
    </row>
    <row r="914" spans="1:20" s="135" customFormat="1">
      <c r="A914" s="72">
        <v>921</v>
      </c>
      <c r="B914" s="72" t="s">
        <v>39</v>
      </c>
      <c r="C914" s="73" t="s">
        <v>13330</v>
      </c>
      <c r="D914" s="73" t="s">
        <v>13331</v>
      </c>
      <c r="E914" s="73" t="s">
        <v>13332</v>
      </c>
      <c r="F914" s="73" t="s">
        <v>10754</v>
      </c>
      <c r="G914" s="74">
        <v>30000</v>
      </c>
      <c r="H914" s="73" t="s">
        <v>66</v>
      </c>
      <c r="I914" s="73" t="s">
        <v>14</v>
      </c>
      <c r="J914" s="135" t="s">
        <v>41</v>
      </c>
      <c r="K914" s="135">
        <v>30000</v>
      </c>
      <c r="L914" s="135">
        <f>VLOOKUP(E914,[2]Sheet1!$E$2:$N$5262,3,0)</f>
        <v>30000</v>
      </c>
      <c r="M914" s="168">
        <f>VLOOKUP(E914,[2]Sheet1!$E$2:$N$5262,4,0)</f>
        <v>46043</v>
      </c>
      <c r="N914" s="135" t="str">
        <f>VLOOKUP(E914,[2]Sheet1!$E$2:$N$5262,5,0)</f>
        <v>RAHAT.GUL</v>
      </c>
      <c r="O914" s="135" t="str">
        <f>VLOOKUP(E914,[2]Sheet1!$E$2:$N$5262,6,0)</f>
        <v>Accepted</v>
      </c>
      <c r="P914" s="135" t="str">
        <f>VLOOKUP(E914,[2]Sheet1!$E$2:$N$5262,7,0)</f>
        <v>Online Transfer</v>
      </c>
      <c r="Q914" s="135" t="str">
        <f>VLOOKUP(E914,[2]Sheet1!$E$2:$N$5262,8,0)</f>
        <v>Conversion</v>
      </c>
      <c r="R914" s="135" t="s">
        <v>16</v>
      </c>
      <c r="S914" s="135" t="str">
        <f>VLOOKUP(E914,[2]Sheet1!$E$2:$N$5262,10,0)</f>
        <v>-</v>
      </c>
      <c r="T914" s="167">
        <f t="shared" si="42"/>
        <v>0</v>
      </c>
    </row>
    <row r="915" spans="1:20" s="135" customFormat="1" hidden="1">
      <c r="A915" s="73">
        <v>922</v>
      </c>
      <c r="B915" s="72" t="s">
        <v>39</v>
      </c>
      <c r="C915" s="73" t="s">
        <v>13333</v>
      </c>
      <c r="D915" s="74">
        <v>285652</v>
      </c>
      <c r="E915" s="74">
        <v>4039312</v>
      </c>
      <c r="F915" s="73" t="s">
        <v>11702</v>
      </c>
      <c r="G915" s="74">
        <v>12000</v>
      </c>
      <c r="H915" s="73" t="s">
        <v>66</v>
      </c>
      <c r="I915" s="73" t="s">
        <v>14</v>
      </c>
      <c r="J915" s="135" t="s">
        <v>41</v>
      </c>
      <c r="K915" s="135">
        <v>12000</v>
      </c>
      <c r="L915" s="135">
        <f>VLOOKUP(E915,[2]Sheet1!$E$2:$N$5262,3,0)</f>
        <v>12000</v>
      </c>
      <c r="M915" s="168">
        <f>VLOOKUP(E915,[2]Sheet1!$E$2:$N$5262,4,0)</f>
        <v>46043</v>
      </c>
      <c r="N915" s="135" t="str">
        <f>VLOOKUP(E915,[2]Sheet1!$E$2:$N$5262,5,0)</f>
        <v>RAHAT.GUL</v>
      </c>
      <c r="O915" s="135" t="str">
        <f>VLOOKUP(E915,[2]Sheet1!$E$2:$N$5262,6,0)</f>
        <v>Accepted</v>
      </c>
      <c r="P915" s="135" t="str">
        <f>VLOOKUP(E915,[2]Sheet1!$E$2:$N$5262,7,0)</f>
        <v>Online Transfer</v>
      </c>
      <c r="Q915" s="135" t="str">
        <f>VLOOKUP(E915,[2]Sheet1!$E$2:$N$5262,8,0)</f>
        <v>Renewal</v>
      </c>
      <c r="R915" s="135" t="s">
        <v>16</v>
      </c>
      <c r="S915" s="135" t="str">
        <f>VLOOKUP(E915,[2]Sheet1!$E$2:$N$5262,10,0)</f>
        <v>-</v>
      </c>
      <c r="T915" s="167">
        <f t="shared" si="42"/>
        <v>0</v>
      </c>
    </row>
    <row r="916" spans="1:20" s="135" customFormat="1" hidden="1">
      <c r="A916" s="72">
        <v>923</v>
      </c>
      <c r="B916" s="72" t="s">
        <v>39</v>
      </c>
      <c r="C916" s="73" t="s">
        <v>13334</v>
      </c>
      <c r="D916" s="73" t="s">
        <v>13335</v>
      </c>
      <c r="E916" s="74">
        <v>6065710</v>
      </c>
      <c r="F916" s="73" t="s">
        <v>13336</v>
      </c>
      <c r="G916" s="74">
        <v>11000</v>
      </c>
      <c r="H916" s="73" t="s">
        <v>66</v>
      </c>
      <c r="I916" s="73" t="s">
        <v>14</v>
      </c>
      <c r="J916" s="135" t="s">
        <v>41</v>
      </c>
      <c r="K916" s="135">
        <v>11000</v>
      </c>
      <c r="L916" s="135">
        <f>VLOOKUP(E916,[2]Sheet1!$E$2:$N$5262,3,0)</f>
        <v>11000</v>
      </c>
      <c r="M916" s="168">
        <f>VLOOKUP(E916,[2]Sheet1!$E$2:$N$5262,4,0)</f>
        <v>46042</v>
      </c>
      <c r="N916" s="135" t="str">
        <f>VLOOKUP(E916,[2]Sheet1!$E$2:$N$5262,5,0)</f>
        <v>RAHAT.GUL</v>
      </c>
      <c r="O916" s="135" t="str">
        <f>VLOOKUP(E916,[2]Sheet1!$E$2:$N$5262,6,0)</f>
        <v>Accepted</v>
      </c>
      <c r="P916" s="135" t="str">
        <f>VLOOKUP(E916,[2]Sheet1!$E$2:$N$5262,7,0)</f>
        <v>Online Transfer</v>
      </c>
      <c r="Q916" s="135" t="str">
        <f>VLOOKUP(E916,[2]Sheet1!$E$2:$N$5262,8,0)</f>
        <v>Renewal</v>
      </c>
      <c r="R916" s="135" t="s">
        <v>16</v>
      </c>
      <c r="S916" s="135" t="str">
        <f>VLOOKUP(E916,[2]Sheet1!$E$2:$N$5262,10,0)</f>
        <v>-</v>
      </c>
      <c r="T916" s="167">
        <f t="shared" si="42"/>
        <v>0</v>
      </c>
    </row>
    <row r="917" spans="1:20" s="135" customFormat="1" hidden="1">
      <c r="A917" s="73">
        <v>924</v>
      </c>
      <c r="B917" s="72" t="s">
        <v>39</v>
      </c>
      <c r="C917" s="73" t="s">
        <v>13337</v>
      </c>
      <c r="D917" s="73" t="s">
        <v>13338</v>
      </c>
      <c r="E917" s="73" t="s">
        <v>13339</v>
      </c>
      <c r="F917" s="73" t="s">
        <v>13340</v>
      </c>
      <c r="G917" s="74">
        <v>13000</v>
      </c>
      <c r="H917" s="73" t="s">
        <v>66</v>
      </c>
      <c r="I917" s="73" t="s">
        <v>14</v>
      </c>
      <c r="J917" s="135" t="s">
        <v>41</v>
      </c>
      <c r="K917" s="135">
        <v>13000</v>
      </c>
      <c r="L917" s="135">
        <f>VLOOKUP(E917,[2]Sheet1!$E$2:$N$5262,3,0)</f>
        <v>13000</v>
      </c>
      <c r="M917" s="168">
        <f>VLOOKUP(E917,[2]Sheet1!$E$2:$N$5262,4,0)</f>
        <v>46042</v>
      </c>
      <c r="N917" s="135" t="str">
        <f>VLOOKUP(E917,[2]Sheet1!$E$2:$N$5262,5,0)</f>
        <v>RAHAT.GUL</v>
      </c>
      <c r="O917" s="135" t="str">
        <f>VLOOKUP(E917,[2]Sheet1!$E$2:$N$5262,6,0)</f>
        <v>Accepted</v>
      </c>
      <c r="P917" s="135" t="str">
        <f>VLOOKUP(E917,[2]Sheet1!$E$2:$N$5262,7,0)</f>
        <v>Online Transfer</v>
      </c>
      <c r="Q917" s="135" t="str">
        <f>VLOOKUP(E917,[2]Sheet1!$E$2:$N$5262,8,0)</f>
        <v>Renewal</v>
      </c>
      <c r="R917" s="135" t="s">
        <v>16</v>
      </c>
      <c r="S917" s="135" t="str">
        <f>VLOOKUP(E917,[2]Sheet1!$E$2:$N$5262,10,0)</f>
        <v>-</v>
      </c>
      <c r="T917" s="167">
        <f t="shared" si="42"/>
        <v>0</v>
      </c>
    </row>
    <row r="918" spans="1:20" s="135" customFormat="1" hidden="1">
      <c r="A918" s="72">
        <v>925</v>
      </c>
      <c r="B918" s="72" t="s">
        <v>39</v>
      </c>
      <c r="C918" s="73" t="s">
        <v>13341</v>
      </c>
      <c r="D918" s="74">
        <v>1020868</v>
      </c>
      <c r="E918" s="73" t="s">
        <v>13342</v>
      </c>
      <c r="F918" s="73" t="s">
        <v>13343</v>
      </c>
      <c r="G918" s="74">
        <v>13000</v>
      </c>
      <c r="H918" s="73" t="s">
        <v>66</v>
      </c>
      <c r="I918" s="73" t="s">
        <v>14</v>
      </c>
      <c r="J918" s="135" t="s">
        <v>41</v>
      </c>
      <c r="K918" s="135">
        <v>13000</v>
      </c>
      <c r="L918" s="135">
        <f>VLOOKUP(E918,[2]Sheet1!$E$2:$N$5262,3,0)</f>
        <v>13000</v>
      </c>
      <c r="M918" s="168">
        <f>VLOOKUP(E918,[2]Sheet1!$E$2:$N$5262,4,0)</f>
        <v>46042</v>
      </c>
      <c r="N918" s="135" t="str">
        <f>VLOOKUP(E918,[2]Sheet1!$E$2:$N$5262,5,0)</f>
        <v>RAHAT.GUL</v>
      </c>
      <c r="O918" s="135" t="str">
        <f>VLOOKUP(E918,[2]Sheet1!$E$2:$N$5262,6,0)</f>
        <v>Accepted</v>
      </c>
      <c r="P918" s="135" t="str">
        <f>VLOOKUP(E918,[2]Sheet1!$E$2:$N$5262,7,0)</f>
        <v>Online Transfer</v>
      </c>
      <c r="Q918" s="135" t="str">
        <f>VLOOKUP(E918,[2]Sheet1!$E$2:$N$5262,8,0)</f>
        <v>Renewal</v>
      </c>
      <c r="R918" s="135" t="s">
        <v>16</v>
      </c>
      <c r="S918" s="135" t="str">
        <f>VLOOKUP(E918,[2]Sheet1!$E$2:$N$5262,10,0)</f>
        <v>-</v>
      </c>
      <c r="T918" s="167">
        <f t="shared" si="42"/>
        <v>0</v>
      </c>
    </row>
    <row r="919" spans="1:20" s="135" customFormat="1" hidden="1">
      <c r="A919" s="73">
        <v>926</v>
      </c>
      <c r="B919" s="72" t="s">
        <v>39</v>
      </c>
      <c r="C919" s="73" t="s">
        <v>13344</v>
      </c>
      <c r="D919" s="74">
        <v>2605209</v>
      </c>
      <c r="E919" s="73" t="s">
        <v>13345</v>
      </c>
      <c r="F919" s="73" t="s">
        <v>13346</v>
      </c>
      <c r="G919" s="74">
        <v>14000</v>
      </c>
      <c r="H919" s="73" t="s">
        <v>66</v>
      </c>
      <c r="I919" s="73" t="s">
        <v>14</v>
      </c>
      <c r="J919" s="135" t="s">
        <v>41</v>
      </c>
      <c r="K919" s="135">
        <v>14000</v>
      </c>
      <c r="L919" s="135">
        <f>VLOOKUP(E919,[2]Sheet1!$E$2:$N$5262,3,0)</f>
        <v>14000</v>
      </c>
      <c r="M919" s="168">
        <f>VLOOKUP(E919,[2]Sheet1!$E$2:$N$5262,4,0)</f>
        <v>46042</v>
      </c>
      <c r="N919" s="135" t="str">
        <f>VLOOKUP(E919,[2]Sheet1!$E$2:$N$5262,5,0)</f>
        <v>RAHAT.GUL</v>
      </c>
      <c r="O919" s="135" t="str">
        <f>VLOOKUP(E919,[2]Sheet1!$E$2:$N$5262,6,0)</f>
        <v>Accepted</v>
      </c>
      <c r="P919" s="135" t="str">
        <f>VLOOKUP(E919,[2]Sheet1!$E$2:$N$5262,7,0)</f>
        <v>Cash Deposit</v>
      </c>
      <c r="Q919" s="135" t="str">
        <f>VLOOKUP(E919,[2]Sheet1!$E$2:$N$5262,8,0)</f>
        <v>Renewal</v>
      </c>
      <c r="R919" s="135" t="s">
        <v>16</v>
      </c>
      <c r="S919" s="135" t="str">
        <f>VLOOKUP(E919,[2]Sheet1!$E$2:$N$5262,10,0)</f>
        <v>-</v>
      </c>
      <c r="T919" s="167">
        <f t="shared" si="42"/>
        <v>0</v>
      </c>
    </row>
    <row r="920" spans="1:20" s="135" customFormat="1" hidden="1">
      <c r="A920" s="72">
        <v>927</v>
      </c>
      <c r="B920" s="72" t="s">
        <v>39</v>
      </c>
      <c r="C920" s="73" t="s">
        <v>13347</v>
      </c>
      <c r="D920" s="73" t="s">
        <v>13348</v>
      </c>
      <c r="E920" s="73" t="s">
        <v>13349</v>
      </c>
      <c r="F920" s="73" t="s">
        <v>13350</v>
      </c>
      <c r="G920" s="74">
        <v>13000</v>
      </c>
      <c r="H920" s="73" t="s">
        <v>66</v>
      </c>
      <c r="I920" s="73" t="s">
        <v>14</v>
      </c>
      <c r="J920" s="135" t="s">
        <v>41</v>
      </c>
      <c r="K920" s="135">
        <v>13000</v>
      </c>
      <c r="L920" s="135">
        <f>VLOOKUP(E920,[2]Sheet1!$E$2:$N$5262,3,0)</f>
        <v>13000</v>
      </c>
      <c r="M920" s="168">
        <f>VLOOKUP(E920,[2]Sheet1!$E$2:$N$5262,4,0)</f>
        <v>46042</v>
      </c>
      <c r="N920" s="135" t="str">
        <f>VLOOKUP(E920,[2]Sheet1!$E$2:$N$5262,5,0)</f>
        <v>RAHAT.GUL</v>
      </c>
      <c r="O920" s="135" t="str">
        <f>VLOOKUP(E920,[2]Sheet1!$E$2:$N$5262,6,0)</f>
        <v>Accepted</v>
      </c>
      <c r="P920" s="135" t="str">
        <f>VLOOKUP(E920,[2]Sheet1!$E$2:$N$5262,7,0)</f>
        <v>Online Transfer</v>
      </c>
      <c r="Q920" s="135" t="str">
        <f>VLOOKUP(E920,[2]Sheet1!$E$2:$N$5262,8,0)</f>
        <v>Renewal</v>
      </c>
      <c r="R920" s="135" t="s">
        <v>16</v>
      </c>
      <c r="S920" s="135" t="str">
        <f>VLOOKUP(E920,[2]Sheet1!$E$2:$N$5262,10,0)</f>
        <v>-</v>
      </c>
      <c r="T920" s="167">
        <f t="shared" si="42"/>
        <v>0</v>
      </c>
    </row>
    <row r="921" spans="1:20" s="135" customFormat="1" hidden="1">
      <c r="A921" s="73">
        <v>928</v>
      </c>
      <c r="B921" s="72" t="s">
        <v>39</v>
      </c>
      <c r="C921" s="73" t="s">
        <v>13351</v>
      </c>
      <c r="D921" s="73" t="s">
        <v>13352</v>
      </c>
      <c r="E921" s="74">
        <v>1175364</v>
      </c>
      <c r="F921" s="73" t="s">
        <v>13353</v>
      </c>
      <c r="G921" s="74">
        <v>13000</v>
      </c>
      <c r="H921" s="73" t="s">
        <v>66</v>
      </c>
      <c r="I921" s="73" t="s">
        <v>14</v>
      </c>
      <c r="J921" s="135" t="s">
        <v>41</v>
      </c>
      <c r="K921" s="135">
        <v>13000</v>
      </c>
      <c r="L921" s="135">
        <f>VLOOKUP(E921,[2]Sheet1!$E$2:$N$5262,3,0)</f>
        <v>13000</v>
      </c>
      <c r="M921" s="168">
        <f>VLOOKUP(E921,[2]Sheet1!$E$2:$N$5262,4,0)</f>
        <v>46041</v>
      </c>
      <c r="N921" s="135" t="str">
        <f>VLOOKUP(E921,[2]Sheet1!$E$2:$N$5262,5,0)</f>
        <v>RAHAT.GUL</v>
      </c>
      <c r="O921" s="135" t="str">
        <f>VLOOKUP(E921,[2]Sheet1!$E$2:$N$5262,6,0)</f>
        <v>Accepted</v>
      </c>
      <c r="P921" s="135" t="str">
        <f>VLOOKUP(E921,[2]Sheet1!$E$2:$N$5262,7,0)</f>
        <v>Online Transfer</v>
      </c>
      <c r="Q921" s="135" t="str">
        <f>VLOOKUP(E921,[2]Sheet1!$E$2:$N$5262,8,0)</f>
        <v>Renewal</v>
      </c>
      <c r="R921" s="135" t="s">
        <v>16</v>
      </c>
      <c r="S921" s="135" t="str">
        <f>VLOOKUP(E921,[2]Sheet1!$E$2:$N$5262,10,0)</f>
        <v>-</v>
      </c>
      <c r="T921" s="167">
        <f t="shared" si="42"/>
        <v>0</v>
      </c>
    </row>
    <row r="922" spans="1:20" s="135" customFormat="1" hidden="1">
      <c r="A922" s="72">
        <v>929</v>
      </c>
      <c r="B922" s="72" t="s">
        <v>39</v>
      </c>
      <c r="C922" s="73" t="s">
        <v>13354</v>
      </c>
      <c r="D922" s="74">
        <v>149553</v>
      </c>
      <c r="E922" s="74">
        <v>331896</v>
      </c>
      <c r="F922" s="73" t="s">
        <v>11048</v>
      </c>
      <c r="G922" s="74">
        <v>10000</v>
      </c>
      <c r="H922" s="73" t="s">
        <v>66</v>
      </c>
      <c r="I922" s="73" t="s">
        <v>14</v>
      </c>
      <c r="J922" s="135" t="s">
        <v>41</v>
      </c>
      <c r="K922" s="135">
        <v>10000</v>
      </c>
      <c r="L922" s="135">
        <f>VLOOKUP(E922,[2]Sheet1!$E$2:$N$5262,3,0)</f>
        <v>10000</v>
      </c>
      <c r="M922" s="168">
        <f>VLOOKUP(E922,[2]Sheet1!$E$2:$N$5262,4,0)</f>
        <v>46041</v>
      </c>
      <c r="N922" s="135" t="str">
        <f>VLOOKUP(E922,[2]Sheet1!$E$2:$N$5262,5,0)</f>
        <v>RAHAT.GUL</v>
      </c>
      <c r="O922" s="135" t="str">
        <f>VLOOKUP(E922,[2]Sheet1!$E$2:$N$5262,6,0)</f>
        <v>Accepted</v>
      </c>
      <c r="P922" s="135" t="str">
        <f>VLOOKUP(E922,[2]Sheet1!$E$2:$N$5262,7,0)</f>
        <v>Cash Deposit</v>
      </c>
      <c r="Q922" s="135" t="str">
        <f>VLOOKUP(E922,[2]Sheet1!$E$2:$N$5262,8,0)</f>
        <v>Renewal</v>
      </c>
      <c r="R922" s="135" t="s">
        <v>16</v>
      </c>
      <c r="S922" s="135" t="str">
        <f>VLOOKUP(E922,[2]Sheet1!$E$2:$N$5262,10,0)</f>
        <v>-</v>
      </c>
      <c r="T922" s="167">
        <f t="shared" si="42"/>
        <v>0</v>
      </c>
    </row>
    <row r="923" spans="1:20" s="135" customFormat="1" hidden="1">
      <c r="A923" s="73">
        <v>930</v>
      </c>
      <c r="B923" s="72" t="s">
        <v>39</v>
      </c>
      <c r="C923" s="73" t="s">
        <v>13355</v>
      </c>
      <c r="D923" s="73" t="s">
        <v>13356</v>
      </c>
      <c r="E923" s="74">
        <v>9516726</v>
      </c>
      <c r="F923" s="73" t="s">
        <v>13357</v>
      </c>
      <c r="G923" s="74">
        <v>14000</v>
      </c>
      <c r="H923" s="73" t="s">
        <v>66</v>
      </c>
      <c r="I923" s="73" t="s">
        <v>14</v>
      </c>
      <c r="J923" s="135" t="s">
        <v>41</v>
      </c>
      <c r="K923" s="135">
        <v>14000</v>
      </c>
      <c r="L923" s="135">
        <f>VLOOKUP(E923,[2]Sheet1!$E$2:$N$5262,3,0)</f>
        <v>14000</v>
      </c>
      <c r="M923" s="168">
        <f>VLOOKUP(E923,[2]Sheet1!$E$2:$N$5262,4,0)</f>
        <v>46041</v>
      </c>
      <c r="N923" s="135" t="str">
        <f>VLOOKUP(E923,[2]Sheet1!$E$2:$N$5262,5,0)</f>
        <v>RAHAT.GUL</v>
      </c>
      <c r="O923" s="135" t="str">
        <f>VLOOKUP(E923,[2]Sheet1!$E$2:$N$5262,6,0)</f>
        <v>Accepted</v>
      </c>
      <c r="P923" s="135" t="str">
        <f>VLOOKUP(E923,[2]Sheet1!$E$2:$N$5262,7,0)</f>
        <v>Online Transfer</v>
      </c>
      <c r="Q923" s="135" t="str">
        <f>VLOOKUP(E923,[2]Sheet1!$E$2:$N$5262,8,0)</f>
        <v>Renewal</v>
      </c>
      <c r="R923" s="135" t="s">
        <v>16</v>
      </c>
      <c r="S923" s="135" t="str">
        <f>VLOOKUP(E923,[2]Sheet1!$E$2:$N$5262,10,0)</f>
        <v>-</v>
      </c>
      <c r="T923" s="167">
        <f t="shared" si="42"/>
        <v>0</v>
      </c>
    </row>
    <row r="924" spans="1:20" s="135" customFormat="1" hidden="1">
      <c r="A924" s="72">
        <v>931</v>
      </c>
      <c r="B924" s="72" t="s">
        <v>39</v>
      </c>
      <c r="C924" s="73" t="s">
        <v>13358</v>
      </c>
      <c r="D924" s="73" t="s">
        <v>13359</v>
      </c>
      <c r="E924" s="73" t="s">
        <v>13360</v>
      </c>
      <c r="F924" s="73" t="s">
        <v>13361</v>
      </c>
      <c r="G924" s="74">
        <v>12500</v>
      </c>
      <c r="H924" s="73" t="s">
        <v>66</v>
      </c>
      <c r="I924" s="73" t="s">
        <v>14</v>
      </c>
      <c r="J924" s="135" t="s">
        <v>41</v>
      </c>
      <c r="K924" s="135">
        <v>12500</v>
      </c>
      <c r="L924" s="135">
        <f>VLOOKUP(E924,[2]Sheet1!$E$2:$N$5262,3,0)</f>
        <v>12500</v>
      </c>
      <c r="M924" s="168">
        <f>VLOOKUP(E924,[2]Sheet1!$E$2:$N$5262,4,0)</f>
        <v>46041</v>
      </c>
      <c r="N924" s="135" t="str">
        <f>VLOOKUP(E924,[2]Sheet1!$E$2:$N$5262,5,0)</f>
        <v>RAHAT.GUL</v>
      </c>
      <c r="O924" s="135" t="str">
        <f>VLOOKUP(E924,[2]Sheet1!$E$2:$N$5262,6,0)</f>
        <v>Accepted</v>
      </c>
      <c r="P924" s="135" t="str">
        <f>VLOOKUP(E924,[2]Sheet1!$E$2:$N$5262,7,0)</f>
        <v>Online Transfer</v>
      </c>
      <c r="Q924" s="135" t="str">
        <f>VLOOKUP(E924,[2]Sheet1!$E$2:$N$5262,8,0)</f>
        <v>Renewal</v>
      </c>
      <c r="R924" s="135" t="s">
        <v>16</v>
      </c>
      <c r="S924" s="135" t="str">
        <f>VLOOKUP(E924,[2]Sheet1!$E$2:$N$5262,10,0)</f>
        <v>-</v>
      </c>
      <c r="T924" s="167">
        <f t="shared" si="42"/>
        <v>0</v>
      </c>
    </row>
    <row r="925" spans="1:20" s="135" customFormat="1" hidden="1">
      <c r="A925" s="73">
        <v>932</v>
      </c>
      <c r="B925" s="72" t="s">
        <v>39</v>
      </c>
      <c r="C925" s="73" t="s">
        <v>13362</v>
      </c>
      <c r="D925" s="73" t="s">
        <v>13363</v>
      </c>
      <c r="E925" s="73" t="s">
        <v>13364</v>
      </c>
      <c r="F925" s="73" t="s">
        <v>13365</v>
      </c>
      <c r="G925" s="74">
        <v>14000</v>
      </c>
      <c r="H925" s="73" t="s">
        <v>66</v>
      </c>
      <c r="I925" s="73" t="s">
        <v>14</v>
      </c>
      <c r="J925" s="135" t="s">
        <v>41</v>
      </c>
      <c r="K925" s="135">
        <v>14000</v>
      </c>
      <c r="L925" s="135">
        <f>VLOOKUP(E925,[2]Sheet1!$E$2:$N$5262,3,0)</f>
        <v>14000</v>
      </c>
      <c r="M925" s="168">
        <f>VLOOKUP(E925,[2]Sheet1!$E$2:$N$5262,4,0)</f>
        <v>46041</v>
      </c>
      <c r="N925" s="135" t="str">
        <f>VLOOKUP(E925,[2]Sheet1!$E$2:$N$5262,5,0)</f>
        <v>RAHAT.GUL</v>
      </c>
      <c r="O925" s="135" t="str">
        <f>VLOOKUP(E925,[2]Sheet1!$E$2:$N$5262,6,0)</f>
        <v>Accepted</v>
      </c>
      <c r="P925" s="135" t="str">
        <f>VLOOKUP(E925,[2]Sheet1!$E$2:$N$5262,7,0)</f>
        <v>Online Transfer</v>
      </c>
      <c r="Q925" s="135" t="str">
        <f>VLOOKUP(E925,[2]Sheet1!$E$2:$N$5262,8,0)</f>
        <v>Renewal</v>
      </c>
      <c r="R925" s="135" t="s">
        <v>16</v>
      </c>
      <c r="S925" s="135" t="str">
        <f>VLOOKUP(E925,[2]Sheet1!$E$2:$N$5262,10,0)</f>
        <v>-</v>
      </c>
      <c r="T925" s="167">
        <f t="shared" si="42"/>
        <v>0</v>
      </c>
    </row>
    <row r="926" spans="1:20" s="135" customFormat="1">
      <c r="A926" s="72">
        <v>933</v>
      </c>
      <c r="B926" s="72" t="s">
        <v>39</v>
      </c>
      <c r="C926" s="73" t="s">
        <v>13366</v>
      </c>
      <c r="D926" s="73" t="s">
        <v>13367</v>
      </c>
      <c r="E926" s="74">
        <v>9504639</v>
      </c>
      <c r="F926" s="73" t="s">
        <v>11843</v>
      </c>
      <c r="G926" s="74">
        <v>15000</v>
      </c>
      <c r="H926" s="73" t="s">
        <v>66</v>
      </c>
      <c r="I926" s="73" t="s">
        <v>14</v>
      </c>
      <c r="J926" s="135" t="s">
        <v>41</v>
      </c>
      <c r="K926" s="135">
        <v>15000</v>
      </c>
      <c r="L926" s="135">
        <f>VLOOKUP(E926,[2]Sheet1!$E$2:$N$5262,3,0)</f>
        <v>15000</v>
      </c>
      <c r="M926" s="168">
        <f>VLOOKUP(E926,[2]Sheet1!$E$2:$N$5262,4,0)</f>
        <v>46041</v>
      </c>
      <c r="N926" s="135" t="str">
        <f>VLOOKUP(E926,[2]Sheet1!$E$2:$N$5262,5,0)</f>
        <v>RAHAT.GUL</v>
      </c>
      <c r="O926" s="135" t="str">
        <f>VLOOKUP(E926,[2]Sheet1!$E$2:$N$5262,6,0)</f>
        <v>Accepted</v>
      </c>
      <c r="P926" s="135" t="str">
        <f>VLOOKUP(E926,[2]Sheet1!$E$2:$N$5262,7,0)</f>
        <v>Online Transfer</v>
      </c>
      <c r="Q926" s="135" t="str">
        <f>VLOOKUP(E926,[2]Sheet1!$E$2:$N$5262,8,0)</f>
        <v>Conversion</v>
      </c>
      <c r="R926" s="135" t="s">
        <v>16</v>
      </c>
      <c r="S926" s="135" t="str">
        <f>VLOOKUP(E926,[2]Sheet1!$E$2:$N$5262,10,0)</f>
        <v>-</v>
      </c>
      <c r="T926" s="167">
        <f t="shared" si="42"/>
        <v>0</v>
      </c>
    </row>
    <row r="927" spans="1:20" s="135" customFormat="1" hidden="1">
      <c r="A927" s="73">
        <v>934</v>
      </c>
      <c r="B927" s="72" t="s">
        <v>39</v>
      </c>
      <c r="C927" s="73" t="s">
        <v>13368</v>
      </c>
      <c r="D927" s="74">
        <v>264634</v>
      </c>
      <c r="E927" s="74">
        <v>1164631</v>
      </c>
      <c r="F927" s="73" t="s">
        <v>13369</v>
      </c>
      <c r="G927" s="74">
        <v>14000</v>
      </c>
      <c r="H927" s="73" t="s">
        <v>66</v>
      </c>
      <c r="I927" s="73" t="s">
        <v>14</v>
      </c>
      <c r="J927" s="135" t="s">
        <v>41</v>
      </c>
      <c r="K927" s="135">
        <v>14000</v>
      </c>
      <c r="L927" s="135">
        <f>VLOOKUP(E927,[2]Sheet1!$E$2:$N$5262,3,0)</f>
        <v>14000</v>
      </c>
      <c r="M927" s="168">
        <f>VLOOKUP(E927,[2]Sheet1!$E$2:$N$5262,4,0)</f>
        <v>46041</v>
      </c>
      <c r="N927" s="135" t="str">
        <f>VLOOKUP(E927,[2]Sheet1!$E$2:$N$5262,5,0)</f>
        <v>RAHAT.GUL</v>
      </c>
      <c r="O927" s="135" t="str">
        <f>VLOOKUP(E927,[2]Sheet1!$E$2:$N$5262,6,0)</f>
        <v>Accepted</v>
      </c>
      <c r="P927" s="135" t="str">
        <f>VLOOKUP(E927,[2]Sheet1!$E$2:$N$5262,7,0)</f>
        <v>Online Transfer</v>
      </c>
      <c r="Q927" s="135" t="str">
        <f>VLOOKUP(E927,[2]Sheet1!$E$2:$N$5262,8,0)</f>
        <v>Renewal</v>
      </c>
      <c r="R927" s="135" t="s">
        <v>16</v>
      </c>
      <c r="S927" s="135" t="str">
        <f>VLOOKUP(E927,[2]Sheet1!$E$2:$N$5262,10,0)</f>
        <v>-</v>
      </c>
      <c r="T927" s="167">
        <f t="shared" ref="T927:T990" si="43">+G927-L927</f>
        <v>0</v>
      </c>
    </row>
    <row r="928" spans="1:20" s="135" customFormat="1">
      <c r="A928" s="72">
        <v>935</v>
      </c>
      <c r="B928" s="72" t="s">
        <v>39</v>
      </c>
      <c r="C928" s="73" t="s">
        <v>13370</v>
      </c>
      <c r="D928" s="74">
        <v>1007151</v>
      </c>
      <c r="E928" s="73" t="s">
        <v>13371</v>
      </c>
      <c r="F928" s="73" t="s">
        <v>11295</v>
      </c>
      <c r="G928" s="74">
        <v>17000</v>
      </c>
      <c r="H928" s="73" t="s">
        <v>66</v>
      </c>
      <c r="I928" s="73" t="s">
        <v>14</v>
      </c>
      <c r="J928" s="135" t="s">
        <v>41</v>
      </c>
      <c r="K928" s="135">
        <v>17000</v>
      </c>
      <c r="L928" s="135">
        <f>VLOOKUP(E928,[2]Sheet1!$E$2:$N$5262,3,0)</f>
        <v>17000</v>
      </c>
      <c r="M928" s="168">
        <f>VLOOKUP(E928,[2]Sheet1!$E$2:$N$5262,4,0)</f>
        <v>46041</v>
      </c>
      <c r="N928" s="135" t="str">
        <f>VLOOKUP(E928,[2]Sheet1!$E$2:$N$5262,5,0)</f>
        <v>RAHAT.GUL</v>
      </c>
      <c r="O928" s="135" t="str">
        <f>VLOOKUP(E928,[2]Sheet1!$E$2:$N$5262,6,0)</f>
        <v>Accepted</v>
      </c>
      <c r="P928" s="135" t="str">
        <f>VLOOKUP(E928,[2]Sheet1!$E$2:$N$5262,7,0)</f>
        <v>Online Transfer</v>
      </c>
      <c r="Q928" s="135" t="str">
        <f>VLOOKUP(E928,[2]Sheet1!$E$2:$N$5262,8,0)</f>
        <v>Conversion</v>
      </c>
      <c r="R928" s="135" t="s">
        <v>16</v>
      </c>
      <c r="S928" s="135" t="str">
        <f>VLOOKUP(E928,[2]Sheet1!$E$2:$N$5262,10,0)</f>
        <v>-</v>
      </c>
      <c r="T928" s="167">
        <f t="shared" si="43"/>
        <v>0</v>
      </c>
    </row>
    <row r="929" spans="1:20" s="135" customFormat="1" hidden="1">
      <c r="A929" s="73">
        <v>936</v>
      </c>
      <c r="B929" s="72" t="s">
        <v>39</v>
      </c>
      <c r="C929" s="73" t="s">
        <v>13372</v>
      </c>
      <c r="D929" s="74">
        <v>1013180</v>
      </c>
      <c r="E929" s="74">
        <v>113155</v>
      </c>
      <c r="F929" s="73" t="s">
        <v>13373</v>
      </c>
      <c r="G929" s="74">
        <v>12000</v>
      </c>
      <c r="H929" s="73" t="s">
        <v>66</v>
      </c>
      <c r="I929" s="73" t="s">
        <v>14</v>
      </c>
      <c r="J929" s="135" t="s">
        <v>41</v>
      </c>
      <c r="K929" s="135">
        <v>12000</v>
      </c>
      <c r="L929" s="135">
        <f>VLOOKUP(E929,[2]Sheet1!$E$2:$N$5262,3,0)</f>
        <v>12000</v>
      </c>
      <c r="M929" s="168">
        <f>VLOOKUP(E929,[2]Sheet1!$E$2:$N$5262,4,0)</f>
        <v>46039</v>
      </c>
      <c r="N929" s="135" t="str">
        <f>VLOOKUP(E929,[2]Sheet1!$E$2:$N$5262,5,0)</f>
        <v>RAHAT.GUL</v>
      </c>
      <c r="O929" s="135" t="str">
        <f>VLOOKUP(E929,[2]Sheet1!$E$2:$N$5262,6,0)</f>
        <v>Accepted</v>
      </c>
      <c r="P929" s="135" t="str">
        <f>VLOOKUP(E929,[2]Sheet1!$E$2:$N$5262,7,0)</f>
        <v>Online Transfer</v>
      </c>
      <c r="Q929" s="135" t="str">
        <f>VLOOKUP(E929,[2]Sheet1!$E$2:$N$5262,8,0)</f>
        <v>Renewal</v>
      </c>
      <c r="R929" s="135" t="s">
        <v>16</v>
      </c>
      <c r="S929" s="135" t="str">
        <f>VLOOKUP(E929,[2]Sheet1!$E$2:$N$5262,10,0)</f>
        <v>-</v>
      </c>
      <c r="T929" s="167">
        <f t="shared" si="43"/>
        <v>0</v>
      </c>
    </row>
    <row r="930" spans="1:20" s="135" customFormat="1" hidden="1">
      <c r="A930" s="72">
        <v>937</v>
      </c>
      <c r="B930" s="72" t="s">
        <v>39</v>
      </c>
      <c r="C930" s="73" t="s">
        <v>13374</v>
      </c>
      <c r="D930" s="73" t="s">
        <v>13375</v>
      </c>
      <c r="E930" s="74">
        <v>6076206</v>
      </c>
      <c r="F930" s="73" t="s">
        <v>13376</v>
      </c>
      <c r="G930" s="74">
        <v>12000</v>
      </c>
      <c r="H930" s="73" t="s">
        <v>66</v>
      </c>
      <c r="I930" s="73" t="s">
        <v>14</v>
      </c>
      <c r="J930" s="135" t="s">
        <v>41</v>
      </c>
      <c r="K930" s="135">
        <v>12000</v>
      </c>
      <c r="L930" s="135">
        <f>VLOOKUP(E930,[2]Sheet1!$E$2:$N$5262,3,0)</f>
        <v>12000</v>
      </c>
      <c r="M930" s="168">
        <f>VLOOKUP(E930,[2]Sheet1!$E$2:$N$5262,4,0)</f>
        <v>46037</v>
      </c>
      <c r="N930" s="135" t="str">
        <f>VLOOKUP(E930,[2]Sheet1!$E$2:$N$5262,5,0)</f>
        <v>RAHAT.GUL</v>
      </c>
      <c r="O930" s="135" t="str">
        <f>VLOOKUP(E930,[2]Sheet1!$E$2:$N$5262,6,0)</f>
        <v>Accepted</v>
      </c>
      <c r="P930" s="135" t="str">
        <f>VLOOKUP(E930,[2]Sheet1!$E$2:$N$5262,7,0)</f>
        <v>Cash Deposit</v>
      </c>
      <c r="Q930" s="135" t="str">
        <f>VLOOKUP(E930,[2]Sheet1!$E$2:$N$5262,8,0)</f>
        <v>Renewal</v>
      </c>
      <c r="R930" s="135" t="s">
        <v>16</v>
      </c>
      <c r="S930" s="135" t="str">
        <f>VLOOKUP(E930,[2]Sheet1!$E$2:$N$5262,10,0)</f>
        <v>-</v>
      </c>
      <c r="T930" s="167">
        <f t="shared" si="43"/>
        <v>0</v>
      </c>
    </row>
    <row r="931" spans="1:20" s="135" customFormat="1" hidden="1">
      <c r="A931" s="73">
        <v>938</v>
      </c>
      <c r="B931" s="72" t="s">
        <v>39</v>
      </c>
      <c r="C931" s="73" t="s">
        <v>13377</v>
      </c>
      <c r="D931" s="73" t="s">
        <v>13378</v>
      </c>
      <c r="E931" s="73" t="s">
        <v>13379</v>
      </c>
      <c r="F931" s="73" t="s">
        <v>13380</v>
      </c>
      <c r="G931" s="74">
        <v>14000</v>
      </c>
      <c r="H931" s="73" t="s">
        <v>66</v>
      </c>
      <c r="I931" s="73" t="s">
        <v>14</v>
      </c>
      <c r="J931" s="135" t="s">
        <v>41</v>
      </c>
      <c r="K931" s="135">
        <v>14000</v>
      </c>
      <c r="L931" s="135">
        <f>VLOOKUP(E931,[2]Sheet1!$E$2:$N$5262,3,0)</f>
        <v>14000</v>
      </c>
      <c r="M931" s="168">
        <f>VLOOKUP(E931,[2]Sheet1!$E$2:$N$5262,4,0)</f>
        <v>46039</v>
      </c>
      <c r="N931" s="135" t="str">
        <f>VLOOKUP(E931,[2]Sheet1!$E$2:$N$5262,5,0)</f>
        <v>RAHAT.GUL</v>
      </c>
      <c r="O931" s="135" t="str">
        <f>VLOOKUP(E931,[2]Sheet1!$E$2:$N$5262,6,0)</f>
        <v>Accepted</v>
      </c>
      <c r="P931" s="135" t="str">
        <f>VLOOKUP(E931,[2]Sheet1!$E$2:$N$5262,7,0)</f>
        <v>Online Transfer</v>
      </c>
      <c r="Q931" s="135" t="str">
        <f>VLOOKUP(E931,[2]Sheet1!$E$2:$N$5262,8,0)</f>
        <v>Renewal</v>
      </c>
      <c r="R931" s="135" t="s">
        <v>16</v>
      </c>
      <c r="S931" s="135" t="str">
        <f>VLOOKUP(E931,[2]Sheet1!$E$2:$N$5262,10,0)</f>
        <v>-</v>
      </c>
      <c r="T931" s="167">
        <f t="shared" si="43"/>
        <v>0</v>
      </c>
    </row>
    <row r="932" spans="1:20" s="135" customFormat="1" hidden="1">
      <c r="A932" s="72">
        <v>939</v>
      </c>
      <c r="B932" s="72" t="s">
        <v>39</v>
      </c>
      <c r="C932" s="73" t="s">
        <v>13381</v>
      </c>
      <c r="D932" s="74">
        <v>111970</v>
      </c>
      <c r="E932" s="74">
        <v>1012054</v>
      </c>
      <c r="F932" s="73" t="s">
        <v>13382</v>
      </c>
      <c r="G932" s="74">
        <v>13000</v>
      </c>
      <c r="H932" s="73" t="s">
        <v>66</v>
      </c>
      <c r="I932" s="73" t="s">
        <v>14</v>
      </c>
      <c r="J932" s="135" t="s">
        <v>41</v>
      </c>
      <c r="K932" s="135">
        <v>13000</v>
      </c>
      <c r="L932" s="135">
        <f>VLOOKUP(E932,[2]Sheet1!$E$2:$N$5262,3,0)</f>
        <v>13000</v>
      </c>
      <c r="M932" s="168">
        <f>VLOOKUP(E932,[2]Sheet1!$E$2:$N$5262,4,0)</f>
        <v>46038</v>
      </c>
      <c r="N932" s="135" t="str">
        <f>VLOOKUP(E932,[2]Sheet1!$E$2:$N$5262,5,0)</f>
        <v>RAHAT.GUL</v>
      </c>
      <c r="O932" s="135" t="str">
        <f>VLOOKUP(E932,[2]Sheet1!$E$2:$N$5262,6,0)</f>
        <v>Accepted</v>
      </c>
      <c r="P932" s="135" t="str">
        <f>VLOOKUP(E932,[2]Sheet1!$E$2:$N$5262,7,0)</f>
        <v>Online Transfer</v>
      </c>
      <c r="Q932" s="135" t="str">
        <f>VLOOKUP(E932,[2]Sheet1!$E$2:$N$5262,8,0)</f>
        <v>Renewal</v>
      </c>
      <c r="R932" s="135" t="s">
        <v>16</v>
      </c>
      <c r="S932" s="135" t="str">
        <f>VLOOKUP(E932,[2]Sheet1!$E$2:$N$5262,10,0)</f>
        <v>-</v>
      </c>
      <c r="T932" s="167">
        <f t="shared" si="43"/>
        <v>0</v>
      </c>
    </row>
    <row r="933" spans="1:20" s="135" customFormat="1" hidden="1">
      <c r="A933" s="73">
        <v>940</v>
      </c>
      <c r="B933" s="72" t="s">
        <v>39</v>
      </c>
      <c r="C933" s="73" t="s">
        <v>13383</v>
      </c>
      <c r="D933" s="73" t="s">
        <v>13384</v>
      </c>
      <c r="E933" s="73" t="s">
        <v>13385</v>
      </c>
      <c r="F933" s="73" t="s">
        <v>13386</v>
      </c>
      <c r="G933" s="74">
        <v>13000</v>
      </c>
      <c r="H933" s="73" t="s">
        <v>66</v>
      </c>
      <c r="I933" s="73" t="s">
        <v>14</v>
      </c>
      <c r="J933" s="135" t="s">
        <v>41</v>
      </c>
      <c r="K933" s="135">
        <v>13000</v>
      </c>
      <c r="L933" s="135">
        <f>VLOOKUP(E933,[2]Sheet1!$E$2:$N$5262,3,0)</f>
        <v>13000</v>
      </c>
      <c r="M933" s="168">
        <f>VLOOKUP(E933,[2]Sheet1!$E$2:$N$5262,4,0)</f>
        <v>46039</v>
      </c>
      <c r="N933" s="135" t="str">
        <f>VLOOKUP(E933,[2]Sheet1!$E$2:$N$5262,5,0)</f>
        <v>RAHAT.GUL</v>
      </c>
      <c r="O933" s="135" t="str">
        <f>VLOOKUP(E933,[2]Sheet1!$E$2:$N$5262,6,0)</f>
        <v>Accepted</v>
      </c>
      <c r="P933" s="135" t="str">
        <f>VLOOKUP(E933,[2]Sheet1!$E$2:$N$5262,7,0)</f>
        <v>Online Transfer</v>
      </c>
      <c r="Q933" s="135" t="str">
        <f>VLOOKUP(E933,[2]Sheet1!$E$2:$N$5262,8,0)</f>
        <v>Renewal</v>
      </c>
      <c r="R933" s="135" t="s">
        <v>16</v>
      </c>
      <c r="S933" s="135" t="str">
        <f>VLOOKUP(E933,[2]Sheet1!$E$2:$N$5262,10,0)</f>
        <v>-</v>
      </c>
      <c r="T933" s="167">
        <f t="shared" si="43"/>
        <v>0</v>
      </c>
    </row>
    <row r="934" spans="1:20" s="135" customFormat="1" hidden="1">
      <c r="A934" s="72">
        <v>941</v>
      </c>
      <c r="B934" s="72" t="s">
        <v>39</v>
      </c>
      <c r="C934" s="73" t="s">
        <v>13387</v>
      </c>
      <c r="D934" s="73" t="s">
        <v>13388</v>
      </c>
      <c r="E934" s="73" t="s">
        <v>13389</v>
      </c>
      <c r="F934" s="73" t="s">
        <v>13390</v>
      </c>
      <c r="G934" s="74">
        <v>8640</v>
      </c>
      <c r="H934" s="73" t="s">
        <v>66</v>
      </c>
      <c r="I934" s="73" t="s">
        <v>14</v>
      </c>
      <c r="J934" s="135" t="s">
        <v>41</v>
      </c>
      <c r="K934" s="135">
        <v>8640</v>
      </c>
      <c r="L934" s="135">
        <f>VLOOKUP(E934,[2]Sheet1!$E$2:$N$5262,3,0)</f>
        <v>8640</v>
      </c>
      <c r="M934" s="168">
        <f>VLOOKUP(E934,[2]Sheet1!$E$2:$N$5262,4,0)</f>
        <v>46042</v>
      </c>
      <c r="N934" s="135" t="str">
        <f>VLOOKUP(E934,[2]Sheet1!$E$2:$N$5262,5,0)</f>
        <v>RAHAT.GUL</v>
      </c>
      <c r="O934" s="135" t="str">
        <f>VLOOKUP(E934,[2]Sheet1!$E$2:$N$5262,6,0)</f>
        <v>Accepted</v>
      </c>
      <c r="P934" s="135" t="str">
        <f>VLOOKUP(E934,[2]Sheet1!$E$2:$N$5262,7,0)</f>
        <v>Cheque</v>
      </c>
      <c r="Q934" s="135" t="str">
        <f>VLOOKUP(E934,[2]Sheet1!$E$2:$N$5262,8,0)</f>
        <v>Renewal</v>
      </c>
      <c r="R934" s="135" t="s">
        <v>16</v>
      </c>
      <c r="S934" s="135" t="str">
        <f>VLOOKUP(E934,[2]Sheet1!$E$2:$N$5262,10,0)</f>
        <v>-</v>
      </c>
      <c r="T934" s="167">
        <f t="shared" si="43"/>
        <v>0</v>
      </c>
    </row>
    <row r="935" spans="1:20" s="135" customFormat="1">
      <c r="A935" s="73">
        <v>942</v>
      </c>
      <c r="B935" s="72" t="s">
        <v>39</v>
      </c>
      <c r="C935" s="73" t="s">
        <v>13391</v>
      </c>
      <c r="D935" s="73" t="s">
        <v>13392</v>
      </c>
      <c r="E935" s="73" t="s">
        <v>13393</v>
      </c>
      <c r="F935" s="73" t="s">
        <v>12287</v>
      </c>
      <c r="G935" s="74">
        <v>15000</v>
      </c>
      <c r="H935" s="73" t="s">
        <v>66</v>
      </c>
      <c r="I935" s="73" t="s">
        <v>14</v>
      </c>
      <c r="J935" s="135" t="s">
        <v>41</v>
      </c>
      <c r="K935" s="135">
        <v>15000</v>
      </c>
      <c r="L935" s="135">
        <f>VLOOKUP(E935,[2]Sheet1!$E$2:$N$5262,3,0)</f>
        <v>15000</v>
      </c>
      <c r="M935" s="168">
        <f>VLOOKUP(E935,[2]Sheet1!$E$2:$N$5262,4,0)</f>
        <v>46038</v>
      </c>
      <c r="N935" s="135" t="str">
        <f>VLOOKUP(E935,[2]Sheet1!$E$2:$N$5262,5,0)</f>
        <v>RAHAT.GUL</v>
      </c>
      <c r="O935" s="135" t="str">
        <f>VLOOKUP(E935,[2]Sheet1!$E$2:$N$5262,6,0)</f>
        <v>Accepted</v>
      </c>
      <c r="P935" s="135" t="str">
        <f>VLOOKUP(E935,[2]Sheet1!$E$2:$N$5262,7,0)</f>
        <v>Online Transfer</v>
      </c>
      <c r="Q935" s="135" t="str">
        <f>VLOOKUP(E935,[2]Sheet1!$E$2:$N$5262,8,0)</f>
        <v>Conversion</v>
      </c>
      <c r="R935" s="135" t="s">
        <v>16</v>
      </c>
      <c r="S935" s="135" t="str">
        <f>VLOOKUP(E935,[2]Sheet1!$E$2:$N$5262,10,0)</f>
        <v>-</v>
      </c>
      <c r="T935" s="167">
        <f t="shared" si="43"/>
        <v>0</v>
      </c>
    </row>
    <row r="936" spans="1:20" s="135" customFormat="1" hidden="1">
      <c r="A936" s="72">
        <v>943</v>
      </c>
      <c r="B936" s="72" t="s">
        <v>39</v>
      </c>
      <c r="C936" s="73" t="s">
        <v>13394</v>
      </c>
      <c r="D936" s="74">
        <v>177857</v>
      </c>
      <c r="E936" s="74">
        <v>10077869</v>
      </c>
      <c r="F936" s="73" t="s">
        <v>13395</v>
      </c>
      <c r="G936" s="74">
        <v>9000</v>
      </c>
      <c r="H936" s="73" t="s">
        <v>66</v>
      </c>
      <c r="I936" s="73" t="s">
        <v>14</v>
      </c>
      <c r="J936" s="135" t="s">
        <v>41</v>
      </c>
      <c r="K936" s="135">
        <v>9000</v>
      </c>
      <c r="L936" s="135">
        <f>VLOOKUP(E936,[2]Sheet1!$E$2:$N$5262,3,0)</f>
        <v>9000</v>
      </c>
      <c r="M936" s="168">
        <f>VLOOKUP(E936,[2]Sheet1!$E$2:$N$5262,4,0)</f>
        <v>46039</v>
      </c>
      <c r="N936" s="135" t="str">
        <f>VLOOKUP(E936,[2]Sheet1!$E$2:$N$5262,5,0)</f>
        <v>RAHAT.GUL</v>
      </c>
      <c r="O936" s="135" t="str">
        <f>VLOOKUP(E936,[2]Sheet1!$E$2:$N$5262,6,0)</f>
        <v>Accepted</v>
      </c>
      <c r="P936" s="135" t="str">
        <f>VLOOKUP(E936,[2]Sheet1!$E$2:$N$5262,7,0)</f>
        <v>Online Transfer</v>
      </c>
      <c r="Q936" s="135" t="str">
        <f>VLOOKUP(E936,[2]Sheet1!$E$2:$N$5262,8,0)</f>
        <v>Renewal</v>
      </c>
      <c r="R936" s="135" t="s">
        <v>16</v>
      </c>
      <c r="S936" s="135" t="str">
        <f>VLOOKUP(E936,[2]Sheet1!$E$2:$N$5262,10,0)</f>
        <v>-</v>
      </c>
      <c r="T936" s="167">
        <f t="shared" si="43"/>
        <v>0</v>
      </c>
    </row>
    <row r="937" spans="1:20" s="135" customFormat="1" hidden="1">
      <c r="A937" s="73">
        <v>944</v>
      </c>
      <c r="B937" s="72" t="s">
        <v>39</v>
      </c>
      <c r="C937" s="73" t="s">
        <v>13396</v>
      </c>
      <c r="D937" s="74">
        <v>71012725</v>
      </c>
      <c r="E937" s="73" t="s">
        <v>13397</v>
      </c>
      <c r="F937" s="73" t="s">
        <v>13398</v>
      </c>
      <c r="G937" s="74">
        <v>14000</v>
      </c>
      <c r="H937" s="73" t="s">
        <v>66</v>
      </c>
      <c r="I937" s="73" t="s">
        <v>14</v>
      </c>
      <c r="J937" s="135" t="s">
        <v>41</v>
      </c>
      <c r="K937" s="135">
        <v>14000</v>
      </c>
      <c r="L937" s="135">
        <f>VLOOKUP(E937,[2]Sheet1!$E$2:$N$5262,3,0)</f>
        <v>14000</v>
      </c>
      <c r="M937" s="168">
        <f>VLOOKUP(E937,[2]Sheet1!$E$2:$N$5262,4,0)</f>
        <v>46038</v>
      </c>
      <c r="N937" s="135" t="str">
        <f>VLOOKUP(E937,[2]Sheet1!$E$2:$N$5262,5,0)</f>
        <v>RAHAT.GUL</v>
      </c>
      <c r="O937" s="135" t="str">
        <f>VLOOKUP(E937,[2]Sheet1!$E$2:$N$5262,6,0)</f>
        <v>Accepted</v>
      </c>
      <c r="P937" s="135" t="str">
        <f>VLOOKUP(E937,[2]Sheet1!$E$2:$N$5262,7,0)</f>
        <v>Online Transfer</v>
      </c>
      <c r="Q937" s="135" t="str">
        <f>VLOOKUP(E937,[2]Sheet1!$E$2:$N$5262,8,0)</f>
        <v>Renewal</v>
      </c>
      <c r="R937" s="135" t="s">
        <v>16</v>
      </c>
      <c r="S937" s="135" t="str">
        <f>VLOOKUP(E937,[2]Sheet1!$E$2:$N$5262,10,0)</f>
        <v>-</v>
      </c>
      <c r="T937" s="167">
        <f t="shared" si="43"/>
        <v>0</v>
      </c>
    </row>
    <row r="938" spans="1:20" s="135" customFormat="1" hidden="1">
      <c r="A938" s="72">
        <v>945</v>
      </c>
      <c r="B938" s="72" t="s">
        <v>39</v>
      </c>
      <c r="C938" s="73" t="s">
        <v>13399</v>
      </c>
      <c r="D938" s="73" t="s">
        <v>13400</v>
      </c>
      <c r="E938" s="74">
        <v>16041970</v>
      </c>
      <c r="F938" s="73" t="s">
        <v>13401</v>
      </c>
      <c r="G938" s="74">
        <v>13000</v>
      </c>
      <c r="H938" s="73" t="s">
        <v>66</v>
      </c>
      <c r="I938" s="73" t="s">
        <v>14</v>
      </c>
      <c r="J938" s="135" t="s">
        <v>41</v>
      </c>
      <c r="K938" s="135">
        <v>13000</v>
      </c>
      <c r="L938" s="135">
        <f>VLOOKUP(E938,[2]Sheet1!$E$2:$N$5262,3,0)</f>
        <v>13000</v>
      </c>
      <c r="M938" s="168">
        <f>VLOOKUP(E938,[2]Sheet1!$E$2:$N$5262,4,0)</f>
        <v>46038</v>
      </c>
      <c r="N938" s="135" t="str">
        <f>VLOOKUP(E938,[2]Sheet1!$E$2:$N$5262,5,0)</f>
        <v>RAHAT.GUL</v>
      </c>
      <c r="O938" s="135" t="str">
        <f>VLOOKUP(E938,[2]Sheet1!$E$2:$N$5262,6,0)</f>
        <v>Accepted</v>
      </c>
      <c r="P938" s="135" t="str">
        <f>VLOOKUP(E938,[2]Sheet1!$E$2:$N$5262,7,0)</f>
        <v>Online Transfer</v>
      </c>
      <c r="Q938" s="135" t="str">
        <f>VLOOKUP(E938,[2]Sheet1!$E$2:$N$5262,8,0)</f>
        <v>Renewal</v>
      </c>
      <c r="R938" s="135" t="s">
        <v>16</v>
      </c>
      <c r="S938" s="135" t="str">
        <f>VLOOKUP(E938,[2]Sheet1!$E$2:$N$5262,10,0)</f>
        <v>-</v>
      </c>
      <c r="T938" s="167">
        <f t="shared" si="43"/>
        <v>0</v>
      </c>
    </row>
    <row r="939" spans="1:20" s="135" customFormat="1" hidden="1">
      <c r="A939" s="73">
        <v>946</v>
      </c>
      <c r="B939" s="72" t="s">
        <v>39</v>
      </c>
      <c r="C939" s="73" t="s">
        <v>13402</v>
      </c>
      <c r="D939" s="74">
        <v>304704</v>
      </c>
      <c r="E939" s="74">
        <v>510272</v>
      </c>
      <c r="F939" s="73" t="s">
        <v>13403</v>
      </c>
      <c r="G939" s="74">
        <v>14000</v>
      </c>
      <c r="H939" s="73" t="s">
        <v>66</v>
      </c>
      <c r="I939" s="73" t="s">
        <v>14</v>
      </c>
      <c r="J939" s="135" t="s">
        <v>41</v>
      </c>
      <c r="K939" s="135">
        <v>14000</v>
      </c>
      <c r="L939" s="135">
        <f>VLOOKUP(E939,[2]Sheet1!$E$2:$N$5262,3,0)</f>
        <v>14000</v>
      </c>
      <c r="M939" s="168">
        <f>VLOOKUP(E939,[2]Sheet1!$E$2:$N$5262,4,0)</f>
        <v>46038</v>
      </c>
      <c r="N939" s="135" t="str">
        <f>VLOOKUP(E939,[2]Sheet1!$E$2:$N$5262,5,0)</f>
        <v>RAHAT.GUL</v>
      </c>
      <c r="O939" s="135" t="str">
        <f>VLOOKUP(E939,[2]Sheet1!$E$2:$N$5262,6,0)</f>
        <v>Accepted</v>
      </c>
      <c r="P939" s="135" t="str">
        <f>VLOOKUP(E939,[2]Sheet1!$E$2:$N$5262,7,0)</f>
        <v>Online Transfer</v>
      </c>
      <c r="Q939" s="135" t="str">
        <f>VLOOKUP(E939,[2]Sheet1!$E$2:$N$5262,8,0)</f>
        <v>Renewal</v>
      </c>
      <c r="R939" s="135" t="s">
        <v>16</v>
      </c>
      <c r="S939" s="135" t="str">
        <f>VLOOKUP(E939,[2]Sheet1!$E$2:$N$5262,10,0)</f>
        <v>-</v>
      </c>
      <c r="T939" s="167">
        <f t="shared" si="43"/>
        <v>0</v>
      </c>
    </row>
    <row r="940" spans="1:20" s="135" customFormat="1" hidden="1">
      <c r="A940" s="72">
        <v>947</v>
      </c>
      <c r="B940" s="72" t="s">
        <v>39</v>
      </c>
      <c r="C940" s="73" t="s">
        <v>13404</v>
      </c>
      <c r="D940" s="73" t="s">
        <v>13405</v>
      </c>
      <c r="E940" s="73" t="s">
        <v>13406</v>
      </c>
      <c r="F940" s="73" t="s">
        <v>13407</v>
      </c>
      <c r="G940" s="74">
        <v>14000</v>
      </c>
      <c r="H940" s="73" t="s">
        <v>66</v>
      </c>
      <c r="I940" s="73" t="s">
        <v>14</v>
      </c>
      <c r="J940" s="135" t="s">
        <v>41</v>
      </c>
      <c r="K940" s="135">
        <v>14000</v>
      </c>
      <c r="L940" s="135">
        <f>VLOOKUP(E940,[2]Sheet1!$E$2:$N$5262,3,0)</f>
        <v>14000</v>
      </c>
      <c r="M940" s="168">
        <f>VLOOKUP(E940,[2]Sheet1!$E$2:$N$5262,4,0)</f>
        <v>46037</v>
      </c>
      <c r="N940" s="135" t="str">
        <f>VLOOKUP(E940,[2]Sheet1!$E$2:$N$5262,5,0)</f>
        <v>RAHAT.GUL</v>
      </c>
      <c r="O940" s="135" t="str">
        <f>VLOOKUP(E940,[2]Sheet1!$E$2:$N$5262,6,0)</f>
        <v>Accepted</v>
      </c>
      <c r="P940" s="135" t="str">
        <f>VLOOKUP(E940,[2]Sheet1!$E$2:$N$5262,7,0)</f>
        <v>Online Transfer</v>
      </c>
      <c r="Q940" s="135" t="str">
        <f>VLOOKUP(E940,[2]Sheet1!$E$2:$N$5262,8,0)</f>
        <v>Renewal</v>
      </c>
      <c r="R940" s="135" t="s">
        <v>16</v>
      </c>
      <c r="S940" s="135" t="str">
        <f>VLOOKUP(E940,[2]Sheet1!$E$2:$N$5262,10,0)</f>
        <v>-</v>
      </c>
      <c r="T940" s="167">
        <f t="shared" si="43"/>
        <v>0</v>
      </c>
    </row>
    <row r="941" spans="1:20" s="135" customFormat="1" hidden="1">
      <c r="A941" s="73">
        <v>948</v>
      </c>
      <c r="B941" s="72" t="s">
        <v>39</v>
      </c>
      <c r="C941" s="73" t="s">
        <v>13408</v>
      </c>
      <c r="D941" s="73" t="s">
        <v>13409</v>
      </c>
      <c r="E941" s="73" t="s">
        <v>13410</v>
      </c>
      <c r="F941" s="73" t="s">
        <v>10854</v>
      </c>
      <c r="G941" s="74">
        <v>13000</v>
      </c>
      <c r="H941" s="73" t="s">
        <v>66</v>
      </c>
      <c r="I941" s="73" t="s">
        <v>14</v>
      </c>
      <c r="J941" s="135" t="s">
        <v>41</v>
      </c>
      <c r="K941" s="135">
        <v>13000</v>
      </c>
      <c r="L941" s="135">
        <f>VLOOKUP(E941,[2]Sheet1!$E$2:$N$5262,3,0)</f>
        <v>13000</v>
      </c>
      <c r="M941" s="168">
        <f>VLOOKUP(E941,[2]Sheet1!$E$2:$N$5262,4,0)</f>
        <v>46037</v>
      </c>
      <c r="N941" s="135" t="str">
        <f>VLOOKUP(E941,[2]Sheet1!$E$2:$N$5262,5,0)</f>
        <v>RAHAT.GUL</v>
      </c>
      <c r="O941" s="135" t="str">
        <f>VLOOKUP(E941,[2]Sheet1!$E$2:$N$5262,6,0)</f>
        <v>Accepted</v>
      </c>
      <c r="P941" s="135" t="str">
        <f>VLOOKUP(E941,[2]Sheet1!$E$2:$N$5262,7,0)</f>
        <v>Online Transfer</v>
      </c>
      <c r="Q941" s="135" t="str">
        <f>VLOOKUP(E941,[2]Sheet1!$E$2:$N$5262,8,0)</f>
        <v>Renewal</v>
      </c>
      <c r="R941" s="135" t="s">
        <v>16</v>
      </c>
      <c r="S941" s="135" t="str">
        <f>VLOOKUP(E941,[2]Sheet1!$E$2:$N$5262,10,0)</f>
        <v>-</v>
      </c>
      <c r="T941" s="167">
        <f t="shared" si="43"/>
        <v>0</v>
      </c>
    </row>
    <row r="942" spans="1:20" s="135" customFormat="1" hidden="1">
      <c r="A942" s="72">
        <v>949</v>
      </c>
      <c r="B942" s="72" t="s">
        <v>39</v>
      </c>
      <c r="C942" s="73" t="s">
        <v>13411</v>
      </c>
      <c r="D942" s="74">
        <v>90000606</v>
      </c>
      <c r="E942" s="74">
        <v>501435</v>
      </c>
      <c r="F942" s="73" t="s">
        <v>13412</v>
      </c>
      <c r="G942" s="74">
        <v>13000</v>
      </c>
      <c r="H942" s="73" t="s">
        <v>66</v>
      </c>
      <c r="I942" s="73" t="s">
        <v>14</v>
      </c>
      <c r="J942" s="135" t="s">
        <v>41</v>
      </c>
      <c r="K942" s="135">
        <v>13000</v>
      </c>
      <c r="L942" s="135">
        <f>VLOOKUP(E942,[2]Sheet1!$E$2:$N$5262,3,0)</f>
        <v>13000</v>
      </c>
      <c r="M942" s="168">
        <f>VLOOKUP(E942,[2]Sheet1!$E$2:$N$5262,4,0)</f>
        <v>46037</v>
      </c>
      <c r="N942" s="135" t="str">
        <f>VLOOKUP(E942,[2]Sheet1!$E$2:$N$5262,5,0)</f>
        <v>RAHAT.GUL</v>
      </c>
      <c r="O942" s="135" t="str">
        <f>VLOOKUP(E942,[2]Sheet1!$E$2:$N$5262,6,0)</f>
        <v>Accepted</v>
      </c>
      <c r="P942" s="135" t="str">
        <f>VLOOKUP(E942,[2]Sheet1!$E$2:$N$5262,7,0)</f>
        <v>Online Transfer</v>
      </c>
      <c r="Q942" s="135" t="str">
        <f>VLOOKUP(E942,[2]Sheet1!$E$2:$N$5262,8,0)</f>
        <v>Renewal</v>
      </c>
      <c r="R942" s="135" t="s">
        <v>16</v>
      </c>
      <c r="S942" s="135" t="str">
        <f>VLOOKUP(E942,[2]Sheet1!$E$2:$N$5262,10,0)</f>
        <v>-</v>
      </c>
      <c r="T942" s="167">
        <f t="shared" si="43"/>
        <v>0</v>
      </c>
    </row>
    <row r="943" spans="1:20" s="135" customFormat="1" hidden="1">
      <c r="A943" s="73">
        <v>950</v>
      </c>
      <c r="B943" s="72" t="s">
        <v>39</v>
      </c>
      <c r="C943" s="73" t="s">
        <v>13413</v>
      </c>
      <c r="D943" s="74">
        <v>262547</v>
      </c>
      <c r="E943" s="74">
        <v>1002570</v>
      </c>
      <c r="F943" s="73" t="s">
        <v>13414</v>
      </c>
      <c r="G943" s="74">
        <v>14000</v>
      </c>
      <c r="H943" s="73" t="s">
        <v>66</v>
      </c>
      <c r="I943" s="73" t="s">
        <v>14</v>
      </c>
      <c r="J943" s="135" t="s">
        <v>41</v>
      </c>
      <c r="K943" s="135">
        <v>14000</v>
      </c>
      <c r="L943" s="135">
        <f>VLOOKUP(E943,[2]Sheet1!$E$2:$N$5262,3,0)</f>
        <v>14000</v>
      </c>
      <c r="M943" s="168">
        <f>VLOOKUP(E943,[2]Sheet1!$E$2:$N$5262,4,0)</f>
        <v>46037</v>
      </c>
      <c r="N943" s="135" t="str">
        <f>VLOOKUP(E943,[2]Sheet1!$E$2:$N$5262,5,0)</f>
        <v>RAHAT.GUL</v>
      </c>
      <c r="O943" s="135" t="str">
        <f>VLOOKUP(E943,[2]Sheet1!$E$2:$N$5262,6,0)</f>
        <v>Accepted</v>
      </c>
      <c r="P943" s="135" t="str">
        <f>VLOOKUP(E943,[2]Sheet1!$E$2:$N$5262,7,0)</f>
        <v>Online Transfer</v>
      </c>
      <c r="Q943" s="135" t="str">
        <f>VLOOKUP(E943,[2]Sheet1!$E$2:$N$5262,8,0)</f>
        <v>Renewal</v>
      </c>
      <c r="R943" s="135" t="s">
        <v>16</v>
      </c>
      <c r="S943" s="135" t="str">
        <f>VLOOKUP(E943,[2]Sheet1!$E$2:$N$5262,10,0)</f>
        <v>-</v>
      </c>
      <c r="T943" s="167">
        <f t="shared" si="43"/>
        <v>0</v>
      </c>
    </row>
    <row r="944" spans="1:20" s="135" customFormat="1" hidden="1">
      <c r="A944" s="72">
        <v>951</v>
      </c>
      <c r="B944" s="72" t="s">
        <v>39</v>
      </c>
      <c r="C944" s="73" t="s">
        <v>13415</v>
      </c>
      <c r="D944" s="73" t="s">
        <v>13416</v>
      </c>
      <c r="E944" s="74">
        <v>7038185</v>
      </c>
      <c r="F944" s="73" t="s">
        <v>13417</v>
      </c>
      <c r="G944" s="74">
        <v>14000</v>
      </c>
      <c r="H944" s="73" t="s">
        <v>66</v>
      </c>
      <c r="I944" s="73" t="s">
        <v>14</v>
      </c>
      <c r="J944" s="135" t="s">
        <v>41</v>
      </c>
      <c r="K944" s="135">
        <v>14000</v>
      </c>
      <c r="L944" s="135">
        <f>VLOOKUP(E944,[2]Sheet1!$E$2:$N$5262,3,0)</f>
        <v>14000</v>
      </c>
      <c r="M944" s="168">
        <f>VLOOKUP(E944,[2]Sheet1!$E$2:$N$5262,4,0)</f>
        <v>46037</v>
      </c>
      <c r="N944" s="135" t="str">
        <f>VLOOKUP(E944,[2]Sheet1!$E$2:$N$5262,5,0)</f>
        <v>RAHAT.GUL</v>
      </c>
      <c r="O944" s="135" t="str">
        <f>VLOOKUP(E944,[2]Sheet1!$E$2:$N$5262,6,0)</f>
        <v>Accepted</v>
      </c>
      <c r="P944" s="135" t="str">
        <f>VLOOKUP(E944,[2]Sheet1!$E$2:$N$5262,7,0)</f>
        <v>Online Transfer</v>
      </c>
      <c r="Q944" s="135" t="str">
        <f>VLOOKUP(E944,[2]Sheet1!$E$2:$N$5262,8,0)</f>
        <v>Renewal</v>
      </c>
      <c r="R944" s="135" t="s">
        <v>16</v>
      </c>
      <c r="S944" s="135" t="str">
        <f>VLOOKUP(E944,[2]Sheet1!$E$2:$N$5262,10,0)</f>
        <v>-</v>
      </c>
      <c r="T944" s="167">
        <f t="shared" si="43"/>
        <v>0</v>
      </c>
    </row>
    <row r="945" spans="1:20" s="135" customFormat="1">
      <c r="A945" s="73">
        <v>952</v>
      </c>
      <c r="B945" s="72" t="s">
        <v>39</v>
      </c>
      <c r="C945" s="73" t="s">
        <v>13418</v>
      </c>
      <c r="D945" s="73" t="s">
        <v>13419</v>
      </c>
      <c r="E945" s="74">
        <v>7030705</v>
      </c>
      <c r="F945" s="73" t="s">
        <v>11905</v>
      </c>
      <c r="G945" s="74">
        <v>15000</v>
      </c>
      <c r="H945" s="73" t="s">
        <v>66</v>
      </c>
      <c r="I945" s="73" t="s">
        <v>14</v>
      </c>
      <c r="J945" s="135" t="s">
        <v>41</v>
      </c>
      <c r="K945" s="135">
        <v>15000</v>
      </c>
      <c r="L945" s="135">
        <f>VLOOKUP(E945,[2]Sheet1!$E$2:$N$5262,3,0)</f>
        <v>15000</v>
      </c>
      <c r="M945" s="168">
        <f>VLOOKUP(E945,[2]Sheet1!$E$2:$N$5262,4,0)</f>
        <v>46037</v>
      </c>
      <c r="N945" s="135" t="str">
        <f>VLOOKUP(E945,[2]Sheet1!$E$2:$N$5262,5,0)</f>
        <v>RAHAT.GUL</v>
      </c>
      <c r="O945" s="135" t="str">
        <f>VLOOKUP(E945,[2]Sheet1!$E$2:$N$5262,6,0)</f>
        <v>Accepted</v>
      </c>
      <c r="P945" s="135" t="str">
        <f>VLOOKUP(E945,[2]Sheet1!$E$2:$N$5262,7,0)</f>
        <v>Online Transfer</v>
      </c>
      <c r="Q945" s="135" t="str">
        <f>VLOOKUP(E945,[2]Sheet1!$E$2:$N$5262,8,0)</f>
        <v>Conversion</v>
      </c>
      <c r="R945" s="135" t="s">
        <v>16</v>
      </c>
      <c r="S945" s="135" t="str">
        <f>VLOOKUP(E945,[2]Sheet1!$E$2:$N$5262,10,0)</f>
        <v>-</v>
      </c>
      <c r="T945" s="167">
        <f t="shared" si="43"/>
        <v>0</v>
      </c>
    </row>
    <row r="946" spans="1:20" s="135" customFormat="1" hidden="1">
      <c r="A946" s="72">
        <v>953</v>
      </c>
      <c r="B946" s="72" t="s">
        <v>39</v>
      </c>
      <c r="C946" s="73" t="s">
        <v>13420</v>
      </c>
      <c r="D946" s="73" t="s">
        <v>13421</v>
      </c>
      <c r="E946" s="73" t="s">
        <v>13422</v>
      </c>
      <c r="F946" s="73" t="s">
        <v>11104</v>
      </c>
      <c r="G946" s="74">
        <v>13000</v>
      </c>
      <c r="H946" s="73" t="s">
        <v>66</v>
      </c>
      <c r="I946" s="73" t="s">
        <v>14</v>
      </c>
      <c r="J946" s="135" t="s">
        <v>41</v>
      </c>
      <c r="K946" s="135">
        <v>13000</v>
      </c>
      <c r="L946" s="135">
        <f>VLOOKUP(E946,[2]Sheet1!$E$2:$N$5262,3,0)</f>
        <v>13000</v>
      </c>
      <c r="M946" s="168">
        <f>VLOOKUP(E946,[2]Sheet1!$E$2:$N$5262,4,0)</f>
        <v>46037</v>
      </c>
      <c r="N946" s="135" t="str">
        <f>VLOOKUP(E946,[2]Sheet1!$E$2:$N$5262,5,0)</f>
        <v>RAHAT.GUL</v>
      </c>
      <c r="O946" s="135" t="str">
        <f>VLOOKUP(E946,[2]Sheet1!$E$2:$N$5262,6,0)</f>
        <v>Accepted</v>
      </c>
      <c r="P946" s="135" t="str">
        <f>VLOOKUP(E946,[2]Sheet1!$E$2:$N$5262,7,0)</f>
        <v>Online Transfer</v>
      </c>
      <c r="Q946" s="135" t="str">
        <f>VLOOKUP(E946,[2]Sheet1!$E$2:$N$5262,8,0)</f>
        <v>Renewal</v>
      </c>
      <c r="R946" s="135" t="s">
        <v>16</v>
      </c>
      <c r="S946" s="135" t="str">
        <f>VLOOKUP(E946,[2]Sheet1!$E$2:$N$5262,10,0)</f>
        <v>-</v>
      </c>
      <c r="T946" s="167">
        <f t="shared" si="43"/>
        <v>0</v>
      </c>
    </row>
    <row r="947" spans="1:20" s="135" customFormat="1" hidden="1">
      <c r="A947" s="73">
        <v>954</v>
      </c>
      <c r="B947" s="72" t="s">
        <v>39</v>
      </c>
      <c r="C947" s="73" t="s">
        <v>13423</v>
      </c>
      <c r="D947" s="73" t="s">
        <v>13424</v>
      </c>
      <c r="E947" s="73" t="s">
        <v>13425</v>
      </c>
      <c r="F947" s="73" t="s">
        <v>13426</v>
      </c>
      <c r="G947" s="74">
        <v>13000</v>
      </c>
      <c r="H947" s="73" t="s">
        <v>66</v>
      </c>
      <c r="I947" s="73" t="s">
        <v>14</v>
      </c>
      <c r="J947" s="135" t="s">
        <v>41</v>
      </c>
      <c r="K947" s="135">
        <v>13000</v>
      </c>
      <c r="L947" s="135">
        <f>VLOOKUP(E947,[2]Sheet1!$E$2:$N$5262,3,0)</f>
        <v>13000</v>
      </c>
      <c r="M947" s="168">
        <f>VLOOKUP(E947,[2]Sheet1!$E$2:$N$5262,4,0)</f>
        <v>46036</v>
      </c>
      <c r="N947" s="135" t="str">
        <f>VLOOKUP(E947,[2]Sheet1!$E$2:$N$5262,5,0)</f>
        <v>RAHAT.GUL</v>
      </c>
      <c r="O947" s="135" t="str">
        <f>VLOOKUP(E947,[2]Sheet1!$E$2:$N$5262,6,0)</f>
        <v>Accepted</v>
      </c>
      <c r="P947" s="135" t="str">
        <f>VLOOKUP(E947,[2]Sheet1!$E$2:$N$5262,7,0)</f>
        <v>Online Transfer</v>
      </c>
      <c r="Q947" s="135" t="str">
        <f>VLOOKUP(E947,[2]Sheet1!$E$2:$N$5262,8,0)</f>
        <v>Renewal</v>
      </c>
      <c r="R947" s="135" t="s">
        <v>16</v>
      </c>
      <c r="S947" s="135" t="str">
        <f>VLOOKUP(E947,[2]Sheet1!$E$2:$N$5262,10,0)</f>
        <v>-</v>
      </c>
      <c r="T947" s="167">
        <f t="shared" si="43"/>
        <v>0</v>
      </c>
    </row>
    <row r="948" spans="1:20" s="135" customFormat="1" hidden="1">
      <c r="A948" s="72">
        <v>955</v>
      </c>
      <c r="B948" s="72" t="s">
        <v>39</v>
      </c>
      <c r="C948" s="73" t="s">
        <v>13427</v>
      </c>
      <c r="D948" s="73" t="s">
        <v>13428</v>
      </c>
      <c r="E948" s="74">
        <v>1188768</v>
      </c>
      <c r="F948" s="73" t="s">
        <v>13429</v>
      </c>
      <c r="G948" s="74">
        <v>14000</v>
      </c>
      <c r="H948" s="73" t="s">
        <v>66</v>
      </c>
      <c r="I948" s="73" t="s">
        <v>14</v>
      </c>
      <c r="J948" s="135" t="s">
        <v>41</v>
      </c>
      <c r="K948" s="135">
        <v>14000</v>
      </c>
      <c r="L948" s="135">
        <f>VLOOKUP(E948,[2]Sheet1!$E$2:$N$5262,3,0)</f>
        <v>14000</v>
      </c>
      <c r="M948" s="168">
        <f>VLOOKUP(E948,[2]Sheet1!$E$2:$N$5262,4,0)</f>
        <v>46036</v>
      </c>
      <c r="N948" s="135" t="str">
        <f>VLOOKUP(E948,[2]Sheet1!$E$2:$N$5262,5,0)</f>
        <v>RAHAT.GUL</v>
      </c>
      <c r="O948" s="135" t="str">
        <f>VLOOKUP(E948,[2]Sheet1!$E$2:$N$5262,6,0)</f>
        <v>Accepted</v>
      </c>
      <c r="P948" s="135" t="str">
        <f>VLOOKUP(E948,[2]Sheet1!$E$2:$N$5262,7,0)</f>
        <v>Online Transfer</v>
      </c>
      <c r="Q948" s="135" t="str">
        <f>VLOOKUP(E948,[2]Sheet1!$E$2:$N$5262,8,0)</f>
        <v>Renewal</v>
      </c>
      <c r="R948" s="135" t="s">
        <v>16</v>
      </c>
      <c r="S948" s="135" t="str">
        <f>VLOOKUP(E948,[2]Sheet1!$E$2:$N$5262,10,0)</f>
        <v>-</v>
      </c>
      <c r="T948" s="167">
        <f t="shared" si="43"/>
        <v>0</v>
      </c>
    </row>
    <row r="949" spans="1:20" s="135" customFormat="1" hidden="1">
      <c r="A949" s="73">
        <v>956</v>
      </c>
      <c r="B949" s="72" t="s">
        <v>39</v>
      </c>
      <c r="C949" s="73" t="s">
        <v>13430</v>
      </c>
      <c r="D949" s="73" t="s">
        <v>13431</v>
      </c>
      <c r="E949" s="74">
        <v>1235690</v>
      </c>
      <c r="F949" s="73" t="s">
        <v>13432</v>
      </c>
      <c r="G949" s="74">
        <v>12500</v>
      </c>
      <c r="H949" s="73" t="s">
        <v>66</v>
      </c>
      <c r="I949" s="73" t="s">
        <v>14</v>
      </c>
      <c r="J949" s="135" t="s">
        <v>41</v>
      </c>
      <c r="K949" s="135">
        <v>12500</v>
      </c>
      <c r="L949" s="135">
        <f>VLOOKUP(E949,[2]Sheet1!$E$2:$N$5262,3,0)</f>
        <v>12500</v>
      </c>
      <c r="M949" s="168">
        <f>VLOOKUP(E949,[2]Sheet1!$E$2:$N$5262,4,0)</f>
        <v>46036</v>
      </c>
      <c r="N949" s="135" t="str">
        <f>VLOOKUP(E949,[2]Sheet1!$E$2:$N$5262,5,0)</f>
        <v>RAHAT.GUL</v>
      </c>
      <c r="O949" s="135" t="str">
        <f>VLOOKUP(E949,[2]Sheet1!$E$2:$N$5262,6,0)</f>
        <v>Accepted</v>
      </c>
      <c r="P949" s="135" t="str">
        <f>VLOOKUP(E949,[2]Sheet1!$E$2:$N$5262,7,0)</f>
        <v>Online Transfer</v>
      </c>
      <c r="Q949" s="135" t="str">
        <f>VLOOKUP(E949,[2]Sheet1!$E$2:$N$5262,8,0)</f>
        <v>Renewal</v>
      </c>
      <c r="R949" s="135" t="s">
        <v>16</v>
      </c>
      <c r="S949" s="135" t="str">
        <f>VLOOKUP(E949,[2]Sheet1!$E$2:$N$5262,10,0)</f>
        <v>-</v>
      </c>
      <c r="T949" s="167">
        <f t="shared" si="43"/>
        <v>0</v>
      </c>
    </row>
    <row r="950" spans="1:20" s="135" customFormat="1">
      <c r="A950" s="72">
        <v>957</v>
      </c>
      <c r="B950" s="72" t="s">
        <v>39</v>
      </c>
      <c r="C950" s="73" t="s">
        <v>13433</v>
      </c>
      <c r="D950" s="73" t="s">
        <v>13434</v>
      </c>
      <c r="E950" s="74">
        <v>6060361</v>
      </c>
      <c r="F950" s="73" t="s">
        <v>11905</v>
      </c>
      <c r="G950" s="74">
        <v>25000</v>
      </c>
      <c r="H950" s="73" t="s">
        <v>66</v>
      </c>
      <c r="I950" s="73" t="s">
        <v>14</v>
      </c>
      <c r="J950" s="135" t="s">
        <v>41</v>
      </c>
      <c r="K950" s="135">
        <v>25000</v>
      </c>
      <c r="L950" s="135">
        <f>VLOOKUP(E950,[2]Sheet1!$E$2:$N$5262,3,0)</f>
        <v>25000</v>
      </c>
      <c r="M950" s="168">
        <f>VLOOKUP(E950,[2]Sheet1!$E$2:$N$5262,4,0)</f>
        <v>46036</v>
      </c>
      <c r="N950" s="135" t="str">
        <f>VLOOKUP(E950,[2]Sheet1!$E$2:$N$5262,5,0)</f>
        <v>RAHAT.GUL</v>
      </c>
      <c r="O950" s="135" t="str">
        <f>VLOOKUP(E950,[2]Sheet1!$E$2:$N$5262,6,0)</f>
        <v>Accepted</v>
      </c>
      <c r="P950" s="135" t="str">
        <f>VLOOKUP(E950,[2]Sheet1!$E$2:$N$5262,7,0)</f>
        <v>Online Transfer</v>
      </c>
      <c r="Q950" s="135" t="str">
        <f>VLOOKUP(E950,[2]Sheet1!$E$2:$N$5262,8,0)</f>
        <v>Conversion</v>
      </c>
      <c r="R950" s="135" t="s">
        <v>16</v>
      </c>
      <c r="S950" s="135" t="str">
        <f>VLOOKUP(E950,[2]Sheet1!$E$2:$N$5262,10,0)</f>
        <v>-</v>
      </c>
      <c r="T950" s="167">
        <f t="shared" si="43"/>
        <v>0</v>
      </c>
    </row>
    <row r="951" spans="1:20" s="135" customFormat="1" hidden="1">
      <c r="A951" s="73">
        <v>958</v>
      </c>
      <c r="B951" s="72" t="s">
        <v>39</v>
      </c>
      <c r="C951" s="73" t="s">
        <v>13435</v>
      </c>
      <c r="D951" s="74">
        <v>1023121</v>
      </c>
      <c r="E951" s="74">
        <v>205784</v>
      </c>
      <c r="F951" s="73" t="s">
        <v>609</v>
      </c>
      <c r="G951" s="74">
        <v>14000</v>
      </c>
      <c r="H951" s="73" t="s">
        <v>66</v>
      </c>
      <c r="I951" s="73" t="s">
        <v>14</v>
      </c>
      <c r="J951" s="135" t="s">
        <v>41</v>
      </c>
      <c r="K951" s="135">
        <v>14000</v>
      </c>
      <c r="L951" s="135">
        <f>VLOOKUP(E951,[2]Sheet1!$E$2:$N$5262,3,0)</f>
        <v>14000</v>
      </c>
      <c r="M951" s="168">
        <f>VLOOKUP(E951,[2]Sheet1!$E$2:$N$5262,4,0)</f>
        <v>46035</v>
      </c>
      <c r="N951" s="135" t="str">
        <f>VLOOKUP(E951,[2]Sheet1!$E$2:$N$5262,5,0)</f>
        <v>RAHAT.GUL</v>
      </c>
      <c r="O951" s="135" t="str">
        <f>VLOOKUP(E951,[2]Sheet1!$E$2:$N$5262,6,0)</f>
        <v>Accepted</v>
      </c>
      <c r="P951" s="135" t="str">
        <f>VLOOKUP(E951,[2]Sheet1!$E$2:$N$5262,7,0)</f>
        <v>Online Transfer</v>
      </c>
      <c r="Q951" s="135" t="str">
        <f>VLOOKUP(E951,[2]Sheet1!$E$2:$N$5262,8,0)</f>
        <v>Renewal</v>
      </c>
      <c r="R951" s="135" t="s">
        <v>16</v>
      </c>
      <c r="S951" s="135" t="str">
        <f>VLOOKUP(E951,[2]Sheet1!$E$2:$N$5262,10,0)</f>
        <v>-</v>
      </c>
      <c r="T951" s="167">
        <f t="shared" si="43"/>
        <v>0</v>
      </c>
    </row>
    <row r="952" spans="1:20" s="135" customFormat="1" hidden="1">
      <c r="A952" s="72">
        <v>959</v>
      </c>
      <c r="B952" s="72" t="s">
        <v>39</v>
      </c>
      <c r="C952" s="73" t="s">
        <v>13436</v>
      </c>
      <c r="D952" s="73" t="s">
        <v>13437</v>
      </c>
      <c r="E952" s="73" t="s">
        <v>13438</v>
      </c>
      <c r="F952" s="73" t="s">
        <v>13439</v>
      </c>
      <c r="G952" s="74">
        <v>15000</v>
      </c>
      <c r="H952" s="73" t="s">
        <v>66</v>
      </c>
      <c r="I952" s="73" t="s">
        <v>14</v>
      </c>
      <c r="J952" s="135" t="s">
        <v>41</v>
      </c>
      <c r="K952" s="135">
        <v>15000</v>
      </c>
      <c r="L952" s="135">
        <f>VLOOKUP(E952,[2]Sheet1!$E$2:$N$5262,3,0)</f>
        <v>15000</v>
      </c>
      <c r="M952" s="168">
        <f>VLOOKUP(E952,[2]Sheet1!$E$2:$N$5262,4,0)</f>
        <v>46035</v>
      </c>
      <c r="N952" s="135" t="str">
        <f>VLOOKUP(E952,[2]Sheet1!$E$2:$N$5262,5,0)</f>
        <v>RAHAT.GUL</v>
      </c>
      <c r="O952" s="135" t="str">
        <f>VLOOKUP(E952,[2]Sheet1!$E$2:$N$5262,6,0)</f>
        <v>Accepted</v>
      </c>
      <c r="P952" s="135" t="str">
        <f>VLOOKUP(E952,[2]Sheet1!$E$2:$N$5262,7,0)</f>
        <v>Online Transfer</v>
      </c>
      <c r="Q952" s="135" t="str">
        <f>VLOOKUP(E952,[2]Sheet1!$E$2:$N$5262,8,0)</f>
        <v>Renewal</v>
      </c>
      <c r="R952" s="135" t="s">
        <v>16</v>
      </c>
      <c r="S952" s="135" t="str">
        <f>VLOOKUP(E952,[2]Sheet1!$E$2:$N$5262,10,0)</f>
        <v>-</v>
      </c>
      <c r="T952" s="167">
        <f t="shared" si="43"/>
        <v>0</v>
      </c>
    </row>
    <row r="953" spans="1:20" s="135" customFormat="1" hidden="1">
      <c r="A953" s="73">
        <v>960</v>
      </c>
      <c r="B953" s="72" t="s">
        <v>39</v>
      </c>
      <c r="C953" s="73" t="s">
        <v>13440</v>
      </c>
      <c r="D953" s="73" t="s">
        <v>13441</v>
      </c>
      <c r="E953" s="73" t="s">
        <v>13440</v>
      </c>
      <c r="F953" s="73" t="s">
        <v>13442</v>
      </c>
      <c r="G953" s="74">
        <v>13000</v>
      </c>
      <c r="H953" s="73" t="s">
        <v>66</v>
      </c>
      <c r="I953" s="73" t="s">
        <v>14</v>
      </c>
      <c r="J953" s="135" t="s">
        <v>41</v>
      </c>
      <c r="K953" s="135">
        <v>13000</v>
      </c>
      <c r="L953" s="135">
        <f>VLOOKUP(E953,[2]Sheet1!$E$2:$N$5262,3,0)</f>
        <v>13000</v>
      </c>
      <c r="M953" s="168">
        <f>VLOOKUP(E953,[2]Sheet1!$E$2:$N$5262,4,0)</f>
        <v>46035</v>
      </c>
      <c r="N953" s="135" t="str">
        <f>VLOOKUP(E953,[2]Sheet1!$E$2:$N$5262,5,0)</f>
        <v>RAHAT.GUL</v>
      </c>
      <c r="O953" s="135" t="str">
        <f>VLOOKUP(E953,[2]Sheet1!$E$2:$N$5262,6,0)</f>
        <v>Accepted</v>
      </c>
      <c r="P953" s="135" t="str">
        <f>VLOOKUP(E953,[2]Sheet1!$E$2:$N$5262,7,0)</f>
        <v>Online Transfer</v>
      </c>
      <c r="Q953" s="135" t="str">
        <f>VLOOKUP(E953,[2]Sheet1!$E$2:$N$5262,8,0)</f>
        <v>Renewal</v>
      </c>
      <c r="R953" s="135" t="s">
        <v>16</v>
      </c>
      <c r="S953" s="135" t="str">
        <f>VLOOKUP(E953,[2]Sheet1!$E$2:$N$5262,10,0)</f>
        <v>-</v>
      </c>
      <c r="T953" s="167">
        <f t="shared" si="43"/>
        <v>0</v>
      </c>
    </row>
    <row r="954" spans="1:20" s="135" customFormat="1">
      <c r="A954" s="72">
        <v>961</v>
      </c>
      <c r="B954" s="72" t="s">
        <v>39</v>
      </c>
      <c r="C954" s="73" t="s">
        <v>13443</v>
      </c>
      <c r="D954" s="73" t="s">
        <v>13444</v>
      </c>
      <c r="E954" s="74">
        <v>1043416</v>
      </c>
      <c r="F954" s="73" t="s">
        <v>11421</v>
      </c>
      <c r="G954" s="74">
        <v>16000</v>
      </c>
      <c r="H954" s="73" t="s">
        <v>66</v>
      </c>
      <c r="I954" s="73" t="s">
        <v>14</v>
      </c>
      <c r="J954" s="135" t="s">
        <v>41</v>
      </c>
      <c r="K954" s="135">
        <v>16000</v>
      </c>
      <c r="L954" s="135">
        <f>VLOOKUP(E954,[2]Sheet1!$E$2:$N$5262,3,0)</f>
        <v>16000</v>
      </c>
      <c r="M954" s="168">
        <f>VLOOKUP(E954,[2]Sheet1!$E$2:$N$5262,4,0)</f>
        <v>46035</v>
      </c>
      <c r="N954" s="135" t="str">
        <f>VLOOKUP(E954,[2]Sheet1!$E$2:$N$5262,5,0)</f>
        <v>RAHAT.GUL</v>
      </c>
      <c r="O954" s="135" t="str">
        <f>VLOOKUP(E954,[2]Sheet1!$E$2:$N$5262,6,0)</f>
        <v>Accepted</v>
      </c>
      <c r="P954" s="135" t="str">
        <f>VLOOKUP(E954,[2]Sheet1!$E$2:$N$5262,7,0)</f>
        <v>Online Transfer</v>
      </c>
      <c r="Q954" s="135" t="str">
        <f>VLOOKUP(E954,[2]Sheet1!$E$2:$N$5262,8,0)</f>
        <v>Conversion</v>
      </c>
      <c r="R954" s="135" t="s">
        <v>16</v>
      </c>
      <c r="S954" s="135" t="str">
        <f>VLOOKUP(E954,[2]Sheet1!$E$2:$N$5262,10,0)</f>
        <v>-</v>
      </c>
      <c r="T954" s="167">
        <f t="shared" si="43"/>
        <v>0</v>
      </c>
    </row>
    <row r="955" spans="1:20" s="135" customFormat="1" hidden="1">
      <c r="A955" s="73">
        <v>962</v>
      </c>
      <c r="B955" s="72" t="s">
        <v>39</v>
      </c>
      <c r="C955" s="73" t="s">
        <v>13445</v>
      </c>
      <c r="D955" s="73" t="s">
        <v>13446</v>
      </c>
      <c r="E955" s="73" t="s">
        <v>13445</v>
      </c>
      <c r="F955" s="73" t="s">
        <v>13447</v>
      </c>
      <c r="G955" s="74">
        <v>13000</v>
      </c>
      <c r="H955" s="73" t="s">
        <v>66</v>
      </c>
      <c r="I955" s="73" t="s">
        <v>14</v>
      </c>
      <c r="J955" s="135" t="s">
        <v>41</v>
      </c>
      <c r="K955" s="135">
        <v>13000</v>
      </c>
      <c r="L955" s="135">
        <f>VLOOKUP(E955,[2]Sheet1!$E$2:$N$5262,3,0)</f>
        <v>13000</v>
      </c>
      <c r="M955" s="168">
        <f>VLOOKUP(E955,[2]Sheet1!$E$2:$N$5262,4,0)</f>
        <v>46035</v>
      </c>
      <c r="N955" s="135" t="str">
        <f>VLOOKUP(E955,[2]Sheet1!$E$2:$N$5262,5,0)</f>
        <v>RAHAT.GUL</v>
      </c>
      <c r="O955" s="135" t="str">
        <f>VLOOKUP(E955,[2]Sheet1!$E$2:$N$5262,6,0)</f>
        <v>Accepted</v>
      </c>
      <c r="P955" s="135" t="str">
        <f>VLOOKUP(E955,[2]Sheet1!$E$2:$N$5262,7,0)</f>
        <v>Online Transfer</v>
      </c>
      <c r="Q955" s="135" t="str">
        <f>VLOOKUP(E955,[2]Sheet1!$E$2:$N$5262,8,0)</f>
        <v>Renewal</v>
      </c>
      <c r="R955" s="135" t="s">
        <v>16</v>
      </c>
      <c r="S955" s="135" t="str">
        <f>VLOOKUP(E955,[2]Sheet1!$E$2:$N$5262,10,0)</f>
        <v>-</v>
      </c>
      <c r="T955" s="167">
        <f t="shared" si="43"/>
        <v>0</v>
      </c>
    </row>
    <row r="956" spans="1:20" s="135" customFormat="1" hidden="1">
      <c r="A956" s="72">
        <v>963</v>
      </c>
      <c r="B956" s="72" t="s">
        <v>39</v>
      </c>
      <c r="C956" s="73" t="s">
        <v>13448</v>
      </c>
      <c r="D956" s="74">
        <v>1004265</v>
      </c>
      <c r="E956" s="73" t="s">
        <v>13449</v>
      </c>
      <c r="F956" s="73" t="s">
        <v>13450</v>
      </c>
      <c r="G956" s="74">
        <v>13000</v>
      </c>
      <c r="H956" s="73" t="s">
        <v>66</v>
      </c>
      <c r="I956" s="73" t="s">
        <v>14</v>
      </c>
      <c r="J956" s="135" t="s">
        <v>41</v>
      </c>
      <c r="K956" s="135">
        <v>13000</v>
      </c>
      <c r="L956" s="135">
        <f>VLOOKUP(E956,[2]Sheet1!$E$2:$N$5262,3,0)</f>
        <v>13000</v>
      </c>
      <c r="M956" s="168">
        <f>VLOOKUP(E956,[2]Sheet1!$E$2:$N$5262,4,0)</f>
        <v>46035</v>
      </c>
      <c r="N956" s="135" t="str">
        <f>VLOOKUP(E956,[2]Sheet1!$E$2:$N$5262,5,0)</f>
        <v>RAHAT.GUL</v>
      </c>
      <c r="O956" s="135" t="str">
        <f>VLOOKUP(E956,[2]Sheet1!$E$2:$N$5262,6,0)</f>
        <v>Accepted</v>
      </c>
      <c r="P956" s="135" t="str">
        <f>VLOOKUP(E956,[2]Sheet1!$E$2:$N$5262,7,0)</f>
        <v>Online Transfer</v>
      </c>
      <c r="Q956" s="135" t="str">
        <f>VLOOKUP(E956,[2]Sheet1!$E$2:$N$5262,8,0)</f>
        <v>Renewal</v>
      </c>
      <c r="R956" s="135" t="s">
        <v>16</v>
      </c>
      <c r="S956" s="135" t="str">
        <f>VLOOKUP(E956,[2]Sheet1!$E$2:$N$5262,10,0)</f>
        <v>-</v>
      </c>
      <c r="T956" s="167">
        <f t="shared" si="43"/>
        <v>0</v>
      </c>
    </row>
    <row r="957" spans="1:20" s="135" customFormat="1">
      <c r="A957" s="73">
        <v>964</v>
      </c>
      <c r="B957" s="72" t="s">
        <v>39</v>
      </c>
      <c r="C957" s="73" t="s">
        <v>13451</v>
      </c>
      <c r="D957" s="73" t="s">
        <v>13452</v>
      </c>
      <c r="E957" s="73" t="s">
        <v>13453</v>
      </c>
      <c r="F957" s="73" t="s">
        <v>11421</v>
      </c>
      <c r="G957" s="74">
        <v>15000</v>
      </c>
      <c r="H957" s="73" t="s">
        <v>66</v>
      </c>
      <c r="I957" s="73" t="s">
        <v>14</v>
      </c>
      <c r="J957" s="135" t="s">
        <v>41</v>
      </c>
      <c r="K957" s="135">
        <v>15000</v>
      </c>
      <c r="L957" s="135">
        <f>VLOOKUP(E957,[2]Sheet1!$E$2:$N$5262,3,0)</f>
        <v>15000</v>
      </c>
      <c r="M957" s="168">
        <f>VLOOKUP(E957,[2]Sheet1!$E$2:$N$5262,4,0)</f>
        <v>46034</v>
      </c>
      <c r="N957" s="135" t="str">
        <f>VLOOKUP(E957,[2]Sheet1!$E$2:$N$5262,5,0)</f>
        <v>RAHAT.GUL</v>
      </c>
      <c r="O957" s="135" t="str">
        <f>VLOOKUP(E957,[2]Sheet1!$E$2:$N$5262,6,0)</f>
        <v>Accepted</v>
      </c>
      <c r="P957" s="135" t="str">
        <f>VLOOKUP(E957,[2]Sheet1!$E$2:$N$5262,7,0)</f>
        <v>Online Transfer</v>
      </c>
      <c r="Q957" s="135" t="str">
        <f>VLOOKUP(E957,[2]Sheet1!$E$2:$N$5262,8,0)</f>
        <v>Conversion</v>
      </c>
      <c r="R957" s="135" t="s">
        <v>16</v>
      </c>
      <c r="S957" s="135" t="str">
        <f>VLOOKUP(E957,[2]Sheet1!$E$2:$N$5262,10,0)</f>
        <v>-</v>
      </c>
      <c r="T957" s="167">
        <f t="shared" si="43"/>
        <v>0</v>
      </c>
    </row>
    <row r="958" spans="1:20" s="135" customFormat="1" hidden="1">
      <c r="A958" s="72">
        <v>965</v>
      </c>
      <c r="B958" s="72" t="s">
        <v>39</v>
      </c>
      <c r="C958" s="73" t="s">
        <v>13454</v>
      </c>
      <c r="D958" s="73" t="s">
        <v>13455</v>
      </c>
      <c r="E958" s="73" t="s">
        <v>13456</v>
      </c>
      <c r="F958" s="73" t="s">
        <v>13457</v>
      </c>
      <c r="G958" s="74">
        <v>14000</v>
      </c>
      <c r="H958" s="73" t="s">
        <v>66</v>
      </c>
      <c r="I958" s="73" t="s">
        <v>14</v>
      </c>
      <c r="J958" s="135" t="s">
        <v>41</v>
      </c>
      <c r="K958" s="135">
        <v>14000</v>
      </c>
      <c r="L958" s="135">
        <f>VLOOKUP(E958,[2]Sheet1!$E$2:$N$5262,3,0)</f>
        <v>14000</v>
      </c>
      <c r="M958" s="168">
        <f>VLOOKUP(E958,[2]Sheet1!$E$2:$N$5262,4,0)</f>
        <v>46034</v>
      </c>
      <c r="N958" s="135" t="str">
        <f>VLOOKUP(E958,[2]Sheet1!$E$2:$N$5262,5,0)</f>
        <v>RAHAT.GUL</v>
      </c>
      <c r="O958" s="135" t="str">
        <f>VLOOKUP(E958,[2]Sheet1!$E$2:$N$5262,6,0)</f>
        <v>Accepted</v>
      </c>
      <c r="P958" s="135" t="str">
        <f>VLOOKUP(E958,[2]Sheet1!$E$2:$N$5262,7,0)</f>
        <v>Online Transfer</v>
      </c>
      <c r="Q958" s="135" t="str">
        <f>VLOOKUP(E958,[2]Sheet1!$E$2:$N$5262,8,0)</f>
        <v>Renewal</v>
      </c>
      <c r="R958" s="135" t="s">
        <v>16</v>
      </c>
      <c r="S958" s="135" t="str">
        <f>VLOOKUP(E958,[2]Sheet1!$E$2:$N$5262,10,0)</f>
        <v>-</v>
      </c>
      <c r="T958" s="167">
        <f t="shared" si="43"/>
        <v>0</v>
      </c>
    </row>
    <row r="959" spans="1:20" s="135" customFormat="1" hidden="1">
      <c r="A959" s="73">
        <v>966</v>
      </c>
      <c r="B959" s="72" t="s">
        <v>39</v>
      </c>
      <c r="C959" s="73" t="s">
        <v>13458</v>
      </c>
      <c r="D959" s="74">
        <v>504741</v>
      </c>
      <c r="E959" s="74">
        <v>1009348</v>
      </c>
      <c r="F959" s="73" t="s">
        <v>13459</v>
      </c>
      <c r="G959" s="74">
        <v>15000</v>
      </c>
      <c r="H959" s="73" t="s">
        <v>66</v>
      </c>
      <c r="I959" s="73" t="s">
        <v>14</v>
      </c>
      <c r="J959" s="135" t="s">
        <v>41</v>
      </c>
      <c r="K959" s="135">
        <v>15000</v>
      </c>
      <c r="L959" s="135">
        <f>VLOOKUP(E959,[2]Sheet1!$E$2:$N$5262,3,0)</f>
        <v>15000</v>
      </c>
      <c r="M959" s="168">
        <f>VLOOKUP(E959,[2]Sheet1!$E$2:$N$5262,4,0)</f>
        <v>46034</v>
      </c>
      <c r="N959" s="135" t="str">
        <f>VLOOKUP(E959,[2]Sheet1!$E$2:$N$5262,5,0)</f>
        <v>RAHAT.GUL</v>
      </c>
      <c r="O959" s="135" t="str">
        <f>VLOOKUP(E959,[2]Sheet1!$E$2:$N$5262,6,0)</f>
        <v>Accepted</v>
      </c>
      <c r="P959" s="135" t="str">
        <f>VLOOKUP(E959,[2]Sheet1!$E$2:$N$5262,7,0)</f>
        <v>Online Transfer</v>
      </c>
      <c r="Q959" s="135" t="str">
        <f>VLOOKUP(E959,[2]Sheet1!$E$2:$N$5262,8,0)</f>
        <v>Renewal</v>
      </c>
      <c r="R959" s="135" t="s">
        <v>16</v>
      </c>
      <c r="S959" s="135" t="str">
        <f>VLOOKUP(E959,[2]Sheet1!$E$2:$N$5262,10,0)</f>
        <v>-</v>
      </c>
      <c r="T959" s="167">
        <f t="shared" si="43"/>
        <v>0</v>
      </c>
    </row>
    <row r="960" spans="1:20" s="135" customFormat="1" hidden="1">
      <c r="A960" s="72">
        <v>967</v>
      </c>
      <c r="B960" s="72" t="s">
        <v>39</v>
      </c>
      <c r="C960" s="73" t="s">
        <v>13460</v>
      </c>
      <c r="D960" s="73" t="s">
        <v>13461</v>
      </c>
      <c r="E960" s="73" t="s">
        <v>13462</v>
      </c>
      <c r="F960" s="73" t="s">
        <v>13463</v>
      </c>
      <c r="G960" s="74">
        <v>14000</v>
      </c>
      <c r="H960" s="73" t="s">
        <v>66</v>
      </c>
      <c r="I960" s="73" t="s">
        <v>14</v>
      </c>
      <c r="J960" s="135" t="s">
        <v>41</v>
      </c>
      <c r="K960" s="135">
        <v>14000</v>
      </c>
      <c r="L960" s="135">
        <f>VLOOKUP(E960,[2]Sheet1!$E$2:$N$5262,3,0)</f>
        <v>14000</v>
      </c>
      <c r="M960" s="168">
        <f>VLOOKUP(E960,[2]Sheet1!$E$2:$N$5262,4,0)</f>
        <v>46035</v>
      </c>
      <c r="N960" s="135" t="str">
        <f>VLOOKUP(E960,[2]Sheet1!$E$2:$N$5262,5,0)</f>
        <v>RAHAT.GUL</v>
      </c>
      <c r="O960" s="135" t="str">
        <f>VLOOKUP(E960,[2]Sheet1!$E$2:$N$5262,6,0)</f>
        <v>Accepted</v>
      </c>
      <c r="P960" s="135" t="str">
        <f>VLOOKUP(E960,[2]Sheet1!$E$2:$N$5262,7,0)</f>
        <v>Cheque Deposit</v>
      </c>
      <c r="Q960" s="135" t="str">
        <f>VLOOKUP(E960,[2]Sheet1!$E$2:$N$5262,8,0)</f>
        <v>Renewal</v>
      </c>
      <c r="R960" s="135" t="s">
        <v>16</v>
      </c>
      <c r="S960" s="135" t="str">
        <f>VLOOKUP(E960,[2]Sheet1!$E$2:$N$5262,10,0)</f>
        <v>-</v>
      </c>
      <c r="T960" s="167">
        <f t="shared" si="43"/>
        <v>0</v>
      </c>
    </row>
    <row r="961" spans="1:20" s="135" customFormat="1">
      <c r="A961" s="73">
        <v>968</v>
      </c>
      <c r="B961" s="72" t="s">
        <v>39</v>
      </c>
      <c r="C961" s="73" t="s">
        <v>13464</v>
      </c>
      <c r="D961" s="73" t="s">
        <v>13465</v>
      </c>
      <c r="E961" s="73" t="s">
        <v>13466</v>
      </c>
      <c r="F961" s="73" t="s">
        <v>11411</v>
      </c>
      <c r="G961" s="74">
        <v>13000</v>
      </c>
      <c r="H961" s="73" t="s">
        <v>66</v>
      </c>
      <c r="I961" s="73" t="s">
        <v>14</v>
      </c>
      <c r="J961" s="135" t="s">
        <v>41</v>
      </c>
      <c r="K961" s="135">
        <v>13000</v>
      </c>
      <c r="L961" s="135">
        <f>VLOOKUP(E961,[2]Sheet1!$E$2:$N$5262,3,0)</f>
        <v>13000</v>
      </c>
      <c r="M961" s="168">
        <f>VLOOKUP(E961,[2]Sheet1!$E$2:$N$5262,4,0)</f>
        <v>46034</v>
      </c>
      <c r="N961" s="135" t="str">
        <f>VLOOKUP(E961,[2]Sheet1!$E$2:$N$5262,5,0)</f>
        <v>RAHAT.GUL</v>
      </c>
      <c r="O961" s="135" t="str">
        <f>VLOOKUP(E961,[2]Sheet1!$E$2:$N$5262,6,0)</f>
        <v>Accepted</v>
      </c>
      <c r="P961" s="135" t="str">
        <f>VLOOKUP(E961,[2]Sheet1!$E$2:$N$5262,7,0)</f>
        <v>Online Transfer</v>
      </c>
      <c r="Q961" s="135" t="str">
        <f>VLOOKUP(E961,[2]Sheet1!$E$2:$N$5262,8,0)</f>
        <v>Conversion</v>
      </c>
      <c r="R961" s="135" t="s">
        <v>16</v>
      </c>
      <c r="S961" s="135" t="str">
        <f>VLOOKUP(E961,[2]Sheet1!$E$2:$N$5262,10,0)</f>
        <v>-</v>
      </c>
      <c r="T961" s="167">
        <f t="shared" si="43"/>
        <v>0</v>
      </c>
    </row>
    <row r="962" spans="1:20" s="135" customFormat="1" hidden="1">
      <c r="A962" s="72">
        <v>969</v>
      </c>
      <c r="B962" s="72" t="s">
        <v>39</v>
      </c>
      <c r="C962" s="73" t="s">
        <v>13467</v>
      </c>
      <c r="D962" s="73" t="s">
        <v>13468</v>
      </c>
      <c r="E962" s="74">
        <v>4193643</v>
      </c>
      <c r="F962" s="73" t="s">
        <v>13469</v>
      </c>
      <c r="G962" s="74">
        <v>13000</v>
      </c>
      <c r="H962" s="73" t="s">
        <v>66</v>
      </c>
      <c r="I962" s="73" t="s">
        <v>14</v>
      </c>
      <c r="J962" s="135" t="s">
        <v>41</v>
      </c>
      <c r="K962" s="135">
        <v>13000</v>
      </c>
      <c r="L962" s="135">
        <f>VLOOKUP(E962,[2]Sheet1!$E$2:$N$5262,3,0)</f>
        <v>13000</v>
      </c>
      <c r="M962" s="168">
        <f>VLOOKUP(E962,[2]Sheet1!$E$2:$N$5262,4,0)</f>
        <v>46034</v>
      </c>
      <c r="N962" s="135" t="str">
        <f>VLOOKUP(E962,[2]Sheet1!$E$2:$N$5262,5,0)</f>
        <v>RAHAT.GUL</v>
      </c>
      <c r="O962" s="135" t="str">
        <f>VLOOKUP(E962,[2]Sheet1!$E$2:$N$5262,6,0)</f>
        <v>Accepted</v>
      </c>
      <c r="P962" s="135" t="str">
        <f>VLOOKUP(E962,[2]Sheet1!$E$2:$N$5262,7,0)</f>
        <v>Online Transfer</v>
      </c>
      <c r="Q962" s="135" t="str">
        <f>VLOOKUP(E962,[2]Sheet1!$E$2:$N$5262,8,0)</f>
        <v>Renewal</v>
      </c>
      <c r="R962" s="135" t="s">
        <v>16</v>
      </c>
      <c r="S962" s="135" t="str">
        <f>VLOOKUP(E962,[2]Sheet1!$E$2:$N$5262,10,0)</f>
        <v>-</v>
      </c>
      <c r="T962" s="167">
        <f t="shared" si="43"/>
        <v>0</v>
      </c>
    </row>
    <row r="963" spans="1:20" s="135" customFormat="1">
      <c r="A963" s="73">
        <v>970</v>
      </c>
      <c r="B963" s="72" t="s">
        <v>39</v>
      </c>
      <c r="C963" s="73" t="s">
        <v>13470</v>
      </c>
      <c r="D963" s="73" t="s">
        <v>13470</v>
      </c>
      <c r="E963" s="74">
        <v>4185424</v>
      </c>
      <c r="F963" s="73" t="s">
        <v>11411</v>
      </c>
      <c r="G963" s="74">
        <v>16000</v>
      </c>
      <c r="H963" s="73" t="s">
        <v>66</v>
      </c>
      <c r="I963" s="73" t="s">
        <v>14</v>
      </c>
      <c r="J963" s="135" t="s">
        <v>41</v>
      </c>
      <c r="K963" s="135">
        <v>16000</v>
      </c>
      <c r="L963" s="135">
        <f>VLOOKUP(E963,[2]Sheet1!$E$2:$N$5262,3,0)</f>
        <v>16000</v>
      </c>
      <c r="M963" s="168">
        <f>VLOOKUP(E963,[2]Sheet1!$E$2:$N$5262,4,0)</f>
        <v>46034</v>
      </c>
      <c r="N963" s="135" t="str">
        <f>VLOOKUP(E963,[2]Sheet1!$E$2:$N$5262,5,0)</f>
        <v>RAHAT.GUL</v>
      </c>
      <c r="O963" s="135" t="str">
        <f>VLOOKUP(E963,[2]Sheet1!$E$2:$N$5262,6,0)</f>
        <v>Accepted</v>
      </c>
      <c r="P963" s="135" t="str">
        <f>VLOOKUP(E963,[2]Sheet1!$E$2:$N$5262,7,0)</f>
        <v>Online Transfer</v>
      </c>
      <c r="Q963" s="135" t="str">
        <f>VLOOKUP(E963,[2]Sheet1!$E$2:$N$5262,8,0)</f>
        <v>Conversion</v>
      </c>
      <c r="R963" s="135" t="s">
        <v>16</v>
      </c>
      <c r="S963" s="135" t="str">
        <f>VLOOKUP(E963,[2]Sheet1!$E$2:$N$5262,10,0)</f>
        <v>-</v>
      </c>
      <c r="T963" s="167">
        <f t="shared" si="43"/>
        <v>0</v>
      </c>
    </row>
    <row r="964" spans="1:20" s="135" customFormat="1">
      <c r="A964" s="72">
        <v>971</v>
      </c>
      <c r="B964" s="72" t="s">
        <v>39</v>
      </c>
      <c r="C964" s="73" t="s">
        <v>13471</v>
      </c>
      <c r="D964" s="74">
        <v>503101</v>
      </c>
      <c r="E964" s="74">
        <v>1001514</v>
      </c>
      <c r="F964" s="73" t="s">
        <v>11411</v>
      </c>
      <c r="G964" s="74">
        <v>15000</v>
      </c>
      <c r="H964" s="73" t="s">
        <v>66</v>
      </c>
      <c r="I964" s="73" t="s">
        <v>14</v>
      </c>
      <c r="J964" s="135" t="s">
        <v>41</v>
      </c>
      <c r="K964" s="135">
        <v>15000</v>
      </c>
      <c r="L964" s="135">
        <f>VLOOKUP(E964,[2]Sheet1!$E$2:$N$5262,3,0)</f>
        <v>15000</v>
      </c>
      <c r="M964" s="168">
        <f>VLOOKUP(E964,[2]Sheet1!$E$2:$N$5262,4,0)</f>
        <v>46034</v>
      </c>
      <c r="N964" s="135" t="str">
        <f>VLOOKUP(E964,[2]Sheet1!$E$2:$N$5262,5,0)</f>
        <v>RAHAT.GUL</v>
      </c>
      <c r="O964" s="135" t="str">
        <f>VLOOKUP(E964,[2]Sheet1!$E$2:$N$5262,6,0)</f>
        <v>Accepted</v>
      </c>
      <c r="P964" s="135" t="str">
        <f>VLOOKUP(E964,[2]Sheet1!$E$2:$N$5262,7,0)</f>
        <v>Online Transfer</v>
      </c>
      <c r="Q964" s="135" t="str">
        <f>VLOOKUP(E964,[2]Sheet1!$E$2:$N$5262,8,0)</f>
        <v>Conversion</v>
      </c>
      <c r="R964" s="135" t="s">
        <v>16</v>
      </c>
      <c r="S964" s="135" t="str">
        <f>VLOOKUP(E964,[2]Sheet1!$E$2:$N$5262,10,0)</f>
        <v>-</v>
      </c>
      <c r="T964" s="167">
        <f t="shared" si="43"/>
        <v>0</v>
      </c>
    </row>
    <row r="965" spans="1:20" s="135" customFormat="1" hidden="1">
      <c r="A965" s="73">
        <v>972</v>
      </c>
      <c r="B965" s="72" t="s">
        <v>39</v>
      </c>
      <c r="C965" s="73" t="s">
        <v>13472</v>
      </c>
      <c r="D965" s="73" t="s">
        <v>13473</v>
      </c>
      <c r="E965" s="74">
        <v>4179910</v>
      </c>
      <c r="F965" s="73" t="s">
        <v>13474</v>
      </c>
      <c r="G965" s="74">
        <v>10000</v>
      </c>
      <c r="H965" s="73" t="s">
        <v>66</v>
      </c>
      <c r="I965" s="73" t="s">
        <v>14</v>
      </c>
      <c r="J965" s="135" t="s">
        <v>41</v>
      </c>
      <c r="K965" s="135">
        <v>10000</v>
      </c>
      <c r="L965" s="135">
        <f>VLOOKUP(E965,[2]Sheet1!$E$2:$N$5262,3,0)</f>
        <v>10000</v>
      </c>
      <c r="M965" s="168">
        <f>VLOOKUP(E965,[2]Sheet1!$E$2:$N$5262,4,0)</f>
        <v>46032</v>
      </c>
      <c r="N965" s="135" t="str">
        <f>VLOOKUP(E965,[2]Sheet1!$E$2:$N$5262,5,0)</f>
        <v>RAHAT.GUL</v>
      </c>
      <c r="O965" s="135" t="str">
        <f>VLOOKUP(E965,[2]Sheet1!$E$2:$N$5262,6,0)</f>
        <v>Accepted</v>
      </c>
      <c r="P965" s="135" t="str">
        <f>VLOOKUP(E965,[2]Sheet1!$E$2:$N$5262,7,0)</f>
        <v>Online Transfer</v>
      </c>
      <c r="Q965" s="135" t="str">
        <f>VLOOKUP(E965,[2]Sheet1!$E$2:$N$5262,8,0)</f>
        <v>Renewal</v>
      </c>
      <c r="R965" s="135" t="s">
        <v>16</v>
      </c>
      <c r="S965" s="135" t="str">
        <f>VLOOKUP(E965,[2]Sheet1!$E$2:$N$5262,10,0)</f>
        <v>-</v>
      </c>
      <c r="T965" s="167">
        <f t="shared" si="43"/>
        <v>0</v>
      </c>
    </row>
    <row r="966" spans="1:20" s="135" customFormat="1" hidden="1">
      <c r="A966" s="72">
        <v>973</v>
      </c>
      <c r="B966" s="72" t="s">
        <v>39</v>
      </c>
      <c r="C966" s="73" t="s">
        <v>13475</v>
      </c>
      <c r="D966" s="73" t="s">
        <v>13476</v>
      </c>
      <c r="E966" s="73" t="s">
        <v>13477</v>
      </c>
      <c r="F966" s="73" t="s">
        <v>10971</v>
      </c>
      <c r="G966" s="74">
        <v>13000</v>
      </c>
      <c r="H966" s="73" t="s">
        <v>66</v>
      </c>
      <c r="I966" s="73" t="s">
        <v>14</v>
      </c>
      <c r="J966" s="135" t="s">
        <v>41</v>
      </c>
      <c r="K966" s="135">
        <v>13000</v>
      </c>
      <c r="L966" s="135">
        <f>VLOOKUP(E966,[2]Sheet1!$E$2:$N$5262,3,0)</f>
        <v>13000</v>
      </c>
      <c r="M966" s="168">
        <f>VLOOKUP(E966,[2]Sheet1!$E$2:$N$5262,4,0)</f>
        <v>46032</v>
      </c>
      <c r="N966" s="135" t="str">
        <f>VLOOKUP(E966,[2]Sheet1!$E$2:$N$5262,5,0)</f>
        <v>RAHAT.GUL</v>
      </c>
      <c r="O966" s="135" t="str">
        <f>VLOOKUP(E966,[2]Sheet1!$E$2:$N$5262,6,0)</f>
        <v>Accepted</v>
      </c>
      <c r="P966" s="135" t="str">
        <f>VLOOKUP(E966,[2]Sheet1!$E$2:$N$5262,7,0)</f>
        <v>Online Transfer</v>
      </c>
      <c r="Q966" s="135" t="str">
        <f>VLOOKUP(E966,[2]Sheet1!$E$2:$N$5262,8,0)</f>
        <v>Renewal</v>
      </c>
      <c r="R966" s="135" t="s">
        <v>16</v>
      </c>
      <c r="S966" s="135" t="str">
        <f>VLOOKUP(E966,[2]Sheet1!$E$2:$N$5262,10,0)</f>
        <v>-</v>
      </c>
      <c r="T966" s="167">
        <f t="shared" si="43"/>
        <v>0</v>
      </c>
    </row>
    <row r="967" spans="1:20" s="135" customFormat="1" hidden="1">
      <c r="A967" s="73">
        <v>974</v>
      </c>
      <c r="B967" s="72" t="s">
        <v>39</v>
      </c>
      <c r="C967" s="73" t="s">
        <v>13478</v>
      </c>
      <c r="D967" s="73" t="s">
        <v>13479</v>
      </c>
      <c r="E967" s="73" t="s">
        <v>13480</v>
      </c>
      <c r="F967" s="73" t="s">
        <v>13481</v>
      </c>
      <c r="G967" s="74">
        <v>13000</v>
      </c>
      <c r="H967" s="73" t="s">
        <v>66</v>
      </c>
      <c r="I967" s="73" t="s">
        <v>14</v>
      </c>
      <c r="J967" s="135" t="s">
        <v>41</v>
      </c>
      <c r="K967" s="135">
        <v>13000</v>
      </c>
      <c r="L967" s="135">
        <f>VLOOKUP(E967,[2]Sheet1!$E$2:$N$5262,3,0)</f>
        <v>13000</v>
      </c>
      <c r="M967" s="168">
        <f>VLOOKUP(E967,[2]Sheet1!$E$2:$N$5262,4,0)</f>
        <v>46032</v>
      </c>
      <c r="N967" s="135" t="str">
        <f>VLOOKUP(E967,[2]Sheet1!$E$2:$N$5262,5,0)</f>
        <v>RAHAT.GUL</v>
      </c>
      <c r="O967" s="135" t="str">
        <f>VLOOKUP(E967,[2]Sheet1!$E$2:$N$5262,6,0)</f>
        <v>Accepted</v>
      </c>
      <c r="P967" s="135" t="str">
        <f>VLOOKUP(E967,[2]Sheet1!$E$2:$N$5262,7,0)</f>
        <v>Online Transfer</v>
      </c>
      <c r="Q967" s="135" t="str">
        <f>VLOOKUP(E967,[2]Sheet1!$E$2:$N$5262,8,0)</f>
        <v>Renewal</v>
      </c>
      <c r="R967" s="135" t="s">
        <v>16</v>
      </c>
      <c r="S967" s="135" t="str">
        <f>VLOOKUP(E967,[2]Sheet1!$E$2:$N$5262,10,0)</f>
        <v>-</v>
      </c>
      <c r="T967" s="167">
        <f t="shared" si="43"/>
        <v>0</v>
      </c>
    </row>
    <row r="968" spans="1:20" s="135" customFormat="1" hidden="1">
      <c r="A968" s="72">
        <v>975</v>
      </c>
      <c r="B968" s="72" t="s">
        <v>39</v>
      </c>
      <c r="C968" s="73" t="s">
        <v>13482</v>
      </c>
      <c r="D968" s="73" t="s">
        <v>13482</v>
      </c>
      <c r="E968" s="73" t="s">
        <v>13483</v>
      </c>
      <c r="F968" s="73" t="s">
        <v>13484</v>
      </c>
      <c r="G968" s="74">
        <v>13000</v>
      </c>
      <c r="H968" s="73" t="s">
        <v>66</v>
      </c>
      <c r="I968" s="73" t="s">
        <v>14</v>
      </c>
      <c r="J968" s="135" t="s">
        <v>41</v>
      </c>
      <c r="K968" s="135">
        <v>13000</v>
      </c>
      <c r="L968" s="135">
        <f>VLOOKUP(E968,[2]Sheet1!$E$2:$N$5262,3,0)</f>
        <v>13000</v>
      </c>
      <c r="M968" s="168">
        <f>VLOOKUP(E968,[2]Sheet1!$E$2:$N$5262,4,0)</f>
        <v>46031</v>
      </c>
      <c r="N968" s="135" t="str">
        <f>VLOOKUP(E968,[2]Sheet1!$E$2:$N$5262,5,0)</f>
        <v>RAHAT.GUL</v>
      </c>
      <c r="O968" s="135" t="str">
        <f>VLOOKUP(E968,[2]Sheet1!$E$2:$N$5262,6,0)</f>
        <v>Accepted</v>
      </c>
      <c r="P968" s="135" t="str">
        <f>VLOOKUP(E968,[2]Sheet1!$E$2:$N$5262,7,0)</f>
        <v>Online Transfer</v>
      </c>
      <c r="Q968" s="135" t="str">
        <f>VLOOKUP(E968,[2]Sheet1!$E$2:$N$5262,8,0)</f>
        <v>Renewal</v>
      </c>
      <c r="R968" s="135" t="s">
        <v>16</v>
      </c>
      <c r="S968" s="135" t="str">
        <f>VLOOKUP(E968,[2]Sheet1!$E$2:$N$5262,10,0)</f>
        <v>-</v>
      </c>
      <c r="T968" s="167">
        <f t="shared" si="43"/>
        <v>0</v>
      </c>
    </row>
    <row r="969" spans="1:20" s="135" customFormat="1" hidden="1">
      <c r="A969" s="73">
        <v>976</v>
      </c>
      <c r="B969" s="72" t="s">
        <v>39</v>
      </c>
      <c r="C969" s="73" t="s">
        <v>13485</v>
      </c>
      <c r="D969" s="73" t="s">
        <v>13486</v>
      </c>
      <c r="E969" s="73" t="s">
        <v>13487</v>
      </c>
      <c r="F969" s="73" t="s">
        <v>13488</v>
      </c>
      <c r="G969" s="74">
        <v>13000</v>
      </c>
      <c r="H969" s="73" t="s">
        <v>66</v>
      </c>
      <c r="I969" s="73" t="s">
        <v>14</v>
      </c>
      <c r="J969" s="135" t="s">
        <v>41</v>
      </c>
      <c r="K969" s="135">
        <v>13000</v>
      </c>
      <c r="L969" s="135">
        <f>VLOOKUP(E969,[2]Sheet1!$E$2:$N$5262,3,0)</f>
        <v>13000</v>
      </c>
      <c r="M969" s="168">
        <f>VLOOKUP(E969,[2]Sheet1!$E$2:$N$5262,4,0)</f>
        <v>46031</v>
      </c>
      <c r="N969" s="135" t="str">
        <f>VLOOKUP(E969,[2]Sheet1!$E$2:$N$5262,5,0)</f>
        <v>RAHAT.GUL</v>
      </c>
      <c r="O969" s="135" t="str">
        <f>VLOOKUP(E969,[2]Sheet1!$E$2:$N$5262,6,0)</f>
        <v>Accepted</v>
      </c>
      <c r="P969" s="135" t="str">
        <f>VLOOKUP(E969,[2]Sheet1!$E$2:$N$5262,7,0)</f>
        <v>Online Transfer</v>
      </c>
      <c r="Q969" s="135" t="str">
        <f>VLOOKUP(E969,[2]Sheet1!$E$2:$N$5262,8,0)</f>
        <v>Renewal</v>
      </c>
      <c r="R969" s="135" t="s">
        <v>16</v>
      </c>
      <c r="S969" s="135" t="str">
        <f>VLOOKUP(E969,[2]Sheet1!$E$2:$N$5262,10,0)</f>
        <v>-</v>
      </c>
      <c r="T969" s="167">
        <f t="shared" si="43"/>
        <v>0</v>
      </c>
    </row>
    <row r="970" spans="1:20" s="135" customFormat="1" hidden="1">
      <c r="A970" s="72">
        <v>977</v>
      </c>
      <c r="B970" s="72" t="s">
        <v>39</v>
      </c>
      <c r="C970" s="73" t="s">
        <v>13489</v>
      </c>
      <c r="D970" s="73" t="s">
        <v>13490</v>
      </c>
      <c r="E970" s="73" t="s">
        <v>13491</v>
      </c>
      <c r="F970" s="73" t="s">
        <v>13492</v>
      </c>
      <c r="G970" s="74">
        <v>13000</v>
      </c>
      <c r="H970" s="73" t="s">
        <v>66</v>
      </c>
      <c r="I970" s="73" t="s">
        <v>14</v>
      </c>
      <c r="J970" s="135" t="s">
        <v>41</v>
      </c>
      <c r="K970" s="135">
        <v>13000</v>
      </c>
      <c r="L970" s="135">
        <f>VLOOKUP(E970,[2]Sheet1!$E$2:$N$5262,3,0)</f>
        <v>13000</v>
      </c>
      <c r="M970" s="168">
        <f>VLOOKUP(E970,[2]Sheet1!$E$2:$N$5262,4,0)</f>
        <v>46030</v>
      </c>
      <c r="N970" s="135" t="str">
        <f>VLOOKUP(E970,[2]Sheet1!$E$2:$N$5262,5,0)</f>
        <v>RAHAT.GUL</v>
      </c>
      <c r="O970" s="135" t="str">
        <f>VLOOKUP(E970,[2]Sheet1!$E$2:$N$5262,6,0)</f>
        <v>Accepted</v>
      </c>
      <c r="P970" s="135" t="str">
        <f>VLOOKUP(E970,[2]Sheet1!$E$2:$N$5262,7,0)</f>
        <v>Online Transfer</v>
      </c>
      <c r="Q970" s="135" t="str">
        <f>VLOOKUP(E970,[2]Sheet1!$E$2:$N$5262,8,0)</f>
        <v>Renewal</v>
      </c>
      <c r="R970" s="135" t="s">
        <v>16</v>
      </c>
      <c r="S970" s="135" t="str">
        <f>VLOOKUP(E970,[2]Sheet1!$E$2:$N$5262,10,0)</f>
        <v>-</v>
      </c>
      <c r="T970" s="167">
        <f t="shared" si="43"/>
        <v>0</v>
      </c>
    </row>
    <row r="971" spans="1:20" s="135" customFormat="1" hidden="1">
      <c r="A971" s="73">
        <v>978</v>
      </c>
      <c r="B971" s="72" t="s">
        <v>39</v>
      </c>
      <c r="C971" s="73" t="s">
        <v>13493</v>
      </c>
      <c r="D971" s="74">
        <v>153727</v>
      </c>
      <c r="E971" s="73" t="s">
        <v>13494</v>
      </c>
      <c r="F971" s="73" t="s">
        <v>13495</v>
      </c>
      <c r="G971" s="74">
        <v>14000</v>
      </c>
      <c r="H971" s="73" t="s">
        <v>66</v>
      </c>
      <c r="I971" s="73" t="s">
        <v>14</v>
      </c>
      <c r="J971" s="135" t="s">
        <v>41</v>
      </c>
      <c r="K971" s="135">
        <v>14000</v>
      </c>
      <c r="L971" s="135">
        <f>VLOOKUP(E971,[2]Sheet1!$E$2:$N$5262,3,0)</f>
        <v>14000</v>
      </c>
      <c r="M971" s="168">
        <f>VLOOKUP(E971,[2]Sheet1!$E$2:$N$5262,4,0)</f>
        <v>46030</v>
      </c>
      <c r="N971" s="135" t="str">
        <f>VLOOKUP(E971,[2]Sheet1!$E$2:$N$5262,5,0)</f>
        <v>RAHAT.GUL</v>
      </c>
      <c r="O971" s="135" t="str">
        <f>VLOOKUP(E971,[2]Sheet1!$E$2:$N$5262,6,0)</f>
        <v>Accepted</v>
      </c>
      <c r="P971" s="135" t="str">
        <f>VLOOKUP(E971,[2]Sheet1!$E$2:$N$5262,7,0)</f>
        <v>Online Transfer</v>
      </c>
      <c r="Q971" s="135" t="str">
        <f>VLOOKUP(E971,[2]Sheet1!$E$2:$N$5262,8,0)</f>
        <v>Renewal</v>
      </c>
      <c r="R971" s="135" t="s">
        <v>16</v>
      </c>
      <c r="S971" s="135" t="str">
        <f>VLOOKUP(E971,[2]Sheet1!$E$2:$N$5262,10,0)</f>
        <v>-</v>
      </c>
      <c r="T971" s="167">
        <f t="shared" si="43"/>
        <v>0</v>
      </c>
    </row>
    <row r="972" spans="1:20" s="135" customFormat="1" hidden="1">
      <c r="A972" s="72">
        <v>979</v>
      </c>
      <c r="B972" s="72" t="s">
        <v>39</v>
      </c>
      <c r="C972" s="73" t="s">
        <v>13496</v>
      </c>
      <c r="D972" s="74">
        <v>102980</v>
      </c>
      <c r="E972" s="74">
        <v>1002929</v>
      </c>
      <c r="F972" s="73" t="s">
        <v>13497</v>
      </c>
      <c r="G972" s="74">
        <v>10000</v>
      </c>
      <c r="H972" s="73" t="s">
        <v>66</v>
      </c>
      <c r="I972" s="73" t="s">
        <v>14</v>
      </c>
      <c r="J972" s="135" t="s">
        <v>41</v>
      </c>
      <c r="K972" s="135">
        <v>10000</v>
      </c>
      <c r="L972" s="135">
        <f>VLOOKUP(E972,[2]Sheet1!$E$2:$N$5262,3,0)</f>
        <v>10000</v>
      </c>
      <c r="M972" s="168">
        <f>VLOOKUP(E972,[2]Sheet1!$E$2:$N$5262,4,0)</f>
        <v>46030</v>
      </c>
      <c r="N972" s="135" t="str">
        <f>VLOOKUP(E972,[2]Sheet1!$E$2:$N$5262,5,0)</f>
        <v>RAHAT.GUL</v>
      </c>
      <c r="O972" s="135" t="str">
        <f>VLOOKUP(E972,[2]Sheet1!$E$2:$N$5262,6,0)</f>
        <v>Accepted</v>
      </c>
      <c r="P972" s="135" t="str">
        <f>VLOOKUP(E972,[2]Sheet1!$E$2:$N$5262,7,0)</f>
        <v>Online Transfer</v>
      </c>
      <c r="Q972" s="135" t="str">
        <f>VLOOKUP(E972,[2]Sheet1!$E$2:$N$5262,8,0)</f>
        <v>Renewal</v>
      </c>
      <c r="R972" s="135" t="s">
        <v>16</v>
      </c>
      <c r="S972" s="135" t="str">
        <f>VLOOKUP(E972,[2]Sheet1!$E$2:$N$5262,10,0)</f>
        <v>-</v>
      </c>
      <c r="T972" s="167">
        <f t="shared" si="43"/>
        <v>0</v>
      </c>
    </row>
    <row r="973" spans="1:20" s="135" customFormat="1">
      <c r="A973" s="73">
        <v>980</v>
      </c>
      <c r="B973" s="72" t="s">
        <v>39</v>
      </c>
      <c r="C973" s="73" t="s">
        <v>13498</v>
      </c>
      <c r="D973" s="73" t="s">
        <v>13499</v>
      </c>
      <c r="E973" s="73" t="s">
        <v>13500</v>
      </c>
      <c r="F973" s="73" t="s">
        <v>10944</v>
      </c>
      <c r="G973" s="74">
        <v>17000</v>
      </c>
      <c r="H973" s="73" t="s">
        <v>66</v>
      </c>
      <c r="I973" s="73" t="s">
        <v>14</v>
      </c>
      <c r="J973" s="135" t="s">
        <v>41</v>
      </c>
      <c r="K973" s="135">
        <v>17000</v>
      </c>
      <c r="L973" s="135">
        <f>VLOOKUP(E973,[2]Sheet1!$E$2:$N$5262,3,0)</f>
        <v>17000</v>
      </c>
      <c r="M973" s="168">
        <f>VLOOKUP(E973,[2]Sheet1!$E$2:$N$5262,4,0)</f>
        <v>46030</v>
      </c>
      <c r="N973" s="135" t="str">
        <f>VLOOKUP(E973,[2]Sheet1!$E$2:$N$5262,5,0)</f>
        <v>RAHAT.GUL</v>
      </c>
      <c r="O973" s="135" t="str">
        <f>VLOOKUP(E973,[2]Sheet1!$E$2:$N$5262,6,0)</f>
        <v>Accepted</v>
      </c>
      <c r="P973" s="135" t="str">
        <f>VLOOKUP(E973,[2]Sheet1!$E$2:$N$5262,7,0)</f>
        <v>Online Transfer</v>
      </c>
      <c r="Q973" s="135" t="str">
        <f>VLOOKUP(E973,[2]Sheet1!$E$2:$N$5262,8,0)</f>
        <v>Conversion</v>
      </c>
      <c r="R973" s="135" t="s">
        <v>16</v>
      </c>
      <c r="S973" s="135" t="str">
        <f>VLOOKUP(E973,[2]Sheet1!$E$2:$N$5262,10,0)</f>
        <v>-</v>
      </c>
      <c r="T973" s="167">
        <f t="shared" si="43"/>
        <v>0</v>
      </c>
    </row>
    <row r="974" spans="1:20" s="135" customFormat="1" hidden="1">
      <c r="A974" s="72">
        <v>981</v>
      </c>
      <c r="B974" s="72" t="s">
        <v>39</v>
      </c>
      <c r="C974" s="73" t="s">
        <v>13501</v>
      </c>
      <c r="D974" s="73" t="s">
        <v>13502</v>
      </c>
      <c r="E974" s="73" t="s">
        <v>13503</v>
      </c>
      <c r="F974" s="73" t="s">
        <v>13504</v>
      </c>
      <c r="G974" s="74">
        <v>10000</v>
      </c>
      <c r="H974" s="73" t="s">
        <v>66</v>
      </c>
      <c r="I974" s="73" t="s">
        <v>14</v>
      </c>
      <c r="J974" s="135" t="s">
        <v>41</v>
      </c>
      <c r="K974" s="135">
        <v>10000</v>
      </c>
      <c r="L974" s="135">
        <f>VLOOKUP(E974,[2]Sheet1!$E$2:$N$5262,3,0)</f>
        <v>10000</v>
      </c>
      <c r="M974" s="168">
        <f>VLOOKUP(E974,[2]Sheet1!$E$2:$N$5262,4,0)</f>
        <v>46028</v>
      </c>
      <c r="N974" s="135" t="str">
        <f>VLOOKUP(E974,[2]Sheet1!$E$2:$N$5262,5,0)</f>
        <v>RAHAT.GUL</v>
      </c>
      <c r="O974" s="135" t="str">
        <f>VLOOKUP(E974,[2]Sheet1!$E$2:$N$5262,6,0)</f>
        <v>Accepted</v>
      </c>
      <c r="P974" s="135" t="str">
        <f>VLOOKUP(E974,[2]Sheet1!$E$2:$N$5262,7,0)</f>
        <v>Online Transfer</v>
      </c>
      <c r="Q974" s="135" t="str">
        <f>VLOOKUP(E974,[2]Sheet1!$E$2:$N$5262,8,0)</f>
        <v>Renewal</v>
      </c>
      <c r="R974" s="135" t="s">
        <v>16</v>
      </c>
      <c r="S974" s="135" t="str">
        <f>VLOOKUP(E974,[2]Sheet1!$E$2:$N$5262,10,0)</f>
        <v>-</v>
      </c>
      <c r="T974" s="167">
        <f t="shared" si="43"/>
        <v>0</v>
      </c>
    </row>
    <row r="975" spans="1:20" s="135" customFormat="1" hidden="1">
      <c r="A975" s="73">
        <v>982</v>
      </c>
      <c r="B975" s="72" t="s">
        <v>39</v>
      </c>
      <c r="C975" s="73" t="s">
        <v>13505</v>
      </c>
      <c r="D975" s="73" t="s">
        <v>13506</v>
      </c>
      <c r="E975" s="73" t="s">
        <v>13507</v>
      </c>
      <c r="F975" s="73" t="s">
        <v>13508</v>
      </c>
      <c r="G975" s="74">
        <v>13000</v>
      </c>
      <c r="H975" s="73" t="s">
        <v>66</v>
      </c>
      <c r="I975" s="73" t="s">
        <v>14</v>
      </c>
      <c r="J975" s="135" t="s">
        <v>41</v>
      </c>
      <c r="K975" s="135">
        <v>13000</v>
      </c>
      <c r="L975" s="135">
        <f>VLOOKUP(E975,[2]Sheet1!$E$2:$N$5262,3,0)</f>
        <v>13000</v>
      </c>
      <c r="M975" s="168">
        <f>VLOOKUP(E975,[2]Sheet1!$E$2:$N$5262,4,0)</f>
        <v>46030</v>
      </c>
      <c r="N975" s="135" t="str">
        <f>VLOOKUP(E975,[2]Sheet1!$E$2:$N$5262,5,0)</f>
        <v>RAHAT.GUL</v>
      </c>
      <c r="O975" s="135" t="str">
        <f>VLOOKUP(E975,[2]Sheet1!$E$2:$N$5262,6,0)</f>
        <v>Accepted</v>
      </c>
      <c r="P975" s="135" t="str">
        <f>VLOOKUP(E975,[2]Sheet1!$E$2:$N$5262,7,0)</f>
        <v>Online Transfer</v>
      </c>
      <c r="Q975" s="135" t="str">
        <f>VLOOKUP(E975,[2]Sheet1!$E$2:$N$5262,8,0)</f>
        <v>Renewal</v>
      </c>
      <c r="R975" s="135" t="s">
        <v>16</v>
      </c>
      <c r="S975" s="135" t="str">
        <f>VLOOKUP(E975,[2]Sheet1!$E$2:$N$5262,10,0)</f>
        <v>-</v>
      </c>
      <c r="T975" s="167">
        <f t="shared" si="43"/>
        <v>0</v>
      </c>
    </row>
    <row r="976" spans="1:20" s="135" customFormat="1" hidden="1">
      <c r="A976" s="72">
        <v>983</v>
      </c>
      <c r="B976" s="72" t="s">
        <v>39</v>
      </c>
      <c r="C976" s="73" t="s">
        <v>13509</v>
      </c>
      <c r="D976" s="73" t="s">
        <v>13510</v>
      </c>
      <c r="E976" s="73" t="s">
        <v>13511</v>
      </c>
      <c r="F976" s="73" t="s">
        <v>11702</v>
      </c>
      <c r="G976" s="74">
        <v>10000</v>
      </c>
      <c r="H976" s="73" t="s">
        <v>66</v>
      </c>
      <c r="I976" s="73" t="s">
        <v>14</v>
      </c>
      <c r="J976" s="135" t="s">
        <v>41</v>
      </c>
      <c r="K976" s="135">
        <v>10000</v>
      </c>
      <c r="L976" s="135">
        <f>VLOOKUP(E976,[2]Sheet1!$E$2:$N$5262,3,0)</f>
        <v>10000</v>
      </c>
      <c r="M976" s="168">
        <f>VLOOKUP(E976,[2]Sheet1!$E$2:$N$5262,4,0)</f>
        <v>46030</v>
      </c>
      <c r="N976" s="135" t="str">
        <f>VLOOKUP(E976,[2]Sheet1!$E$2:$N$5262,5,0)</f>
        <v>RAHAT.GUL</v>
      </c>
      <c r="O976" s="135" t="str">
        <f>VLOOKUP(E976,[2]Sheet1!$E$2:$N$5262,6,0)</f>
        <v>Accepted</v>
      </c>
      <c r="P976" s="135" t="str">
        <f>VLOOKUP(E976,[2]Sheet1!$E$2:$N$5262,7,0)</f>
        <v>Online Transfer</v>
      </c>
      <c r="Q976" s="135" t="str">
        <f>VLOOKUP(E976,[2]Sheet1!$E$2:$N$5262,8,0)</f>
        <v>Renewal</v>
      </c>
      <c r="R976" s="135" t="s">
        <v>16</v>
      </c>
      <c r="S976" s="135" t="str">
        <f>VLOOKUP(E976,[2]Sheet1!$E$2:$N$5262,10,0)</f>
        <v>-</v>
      </c>
      <c r="T976" s="167">
        <f t="shared" si="43"/>
        <v>0</v>
      </c>
    </row>
    <row r="977" spans="1:20" s="135" customFormat="1" hidden="1">
      <c r="A977" s="73">
        <v>984</v>
      </c>
      <c r="B977" s="72" t="s">
        <v>39</v>
      </c>
      <c r="C977" s="73" t="s">
        <v>13512</v>
      </c>
      <c r="D977" s="73" t="s">
        <v>13513</v>
      </c>
      <c r="E977" s="73" t="s">
        <v>13514</v>
      </c>
      <c r="F977" s="73" t="s">
        <v>13515</v>
      </c>
      <c r="G977" s="74">
        <v>15000</v>
      </c>
      <c r="H977" s="73" t="s">
        <v>66</v>
      </c>
      <c r="I977" s="73" t="s">
        <v>14</v>
      </c>
      <c r="J977" s="135" t="s">
        <v>41</v>
      </c>
      <c r="K977" s="135">
        <v>15000</v>
      </c>
      <c r="L977" s="135">
        <f>VLOOKUP(E977,[2]Sheet1!$E$2:$N$5262,3,0)</f>
        <v>15000</v>
      </c>
      <c r="M977" s="168">
        <f>VLOOKUP(E977,[2]Sheet1!$E$2:$N$5262,4,0)</f>
        <v>46029</v>
      </c>
      <c r="N977" s="135" t="str">
        <f>VLOOKUP(E977,[2]Sheet1!$E$2:$N$5262,5,0)</f>
        <v>RAHAT.GUL</v>
      </c>
      <c r="O977" s="135" t="str">
        <f>VLOOKUP(E977,[2]Sheet1!$E$2:$N$5262,6,0)</f>
        <v>Accepted</v>
      </c>
      <c r="P977" s="135" t="str">
        <f>VLOOKUP(E977,[2]Sheet1!$E$2:$N$5262,7,0)</f>
        <v>Online Transfer</v>
      </c>
      <c r="Q977" s="135" t="str">
        <f>VLOOKUP(E977,[2]Sheet1!$E$2:$N$5262,8,0)</f>
        <v>Renewal</v>
      </c>
      <c r="R977" s="135" t="s">
        <v>16</v>
      </c>
      <c r="S977" s="135" t="str">
        <f>VLOOKUP(E977,[2]Sheet1!$E$2:$N$5262,10,0)</f>
        <v>-</v>
      </c>
      <c r="T977" s="167">
        <f t="shared" si="43"/>
        <v>0</v>
      </c>
    </row>
    <row r="978" spans="1:20" s="135" customFormat="1" hidden="1">
      <c r="A978" s="72">
        <v>985</v>
      </c>
      <c r="B978" s="72" t="s">
        <v>39</v>
      </c>
      <c r="C978" s="73" t="s">
        <v>13516</v>
      </c>
      <c r="D978" s="73" t="s">
        <v>13517</v>
      </c>
      <c r="E978" s="73" t="s">
        <v>13518</v>
      </c>
      <c r="F978" s="73" t="s">
        <v>13519</v>
      </c>
      <c r="G978" s="74">
        <v>10000</v>
      </c>
      <c r="H978" s="73" t="s">
        <v>66</v>
      </c>
      <c r="I978" s="73" t="s">
        <v>14</v>
      </c>
      <c r="J978" s="135" t="s">
        <v>41</v>
      </c>
      <c r="K978" s="135">
        <v>10000</v>
      </c>
      <c r="L978" s="135">
        <f>VLOOKUP(E978,[2]Sheet1!$E$2:$N$5262,3,0)</f>
        <v>10000</v>
      </c>
      <c r="M978" s="168">
        <f>VLOOKUP(E978,[2]Sheet1!$E$2:$N$5262,4,0)</f>
        <v>46029</v>
      </c>
      <c r="N978" s="135" t="str">
        <f>VLOOKUP(E978,[2]Sheet1!$E$2:$N$5262,5,0)</f>
        <v>RAHAT.GUL</v>
      </c>
      <c r="O978" s="135" t="str">
        <f>VLOOKUP(E978,[2]Sheet1!$E$2:$N$5262,6,0)</f>
        <v>Accepted</v>
      </c>
      <c r="P978" s="135" t="str">
        <f>VLOOKUP(E978,[2]Sheet1!$E$2:$N$5262,7,0)</f>
        <v>Online Transfer</v>
      </c>
      <c r="Q978" s="135" t="str">
        <f>VLOOKUP(E978,[2]Sheet1!$E$2:$N$5262,8,0)</f>
        <v>Renewal</v>
      </c>
      <c r="R978" s="135" t="s">
        <v>16</v>
      </c>
      <c r="S978" s="135" t="str">
        <f>VLOOKUP(E978,[2]Sheet1!$E$2:$N$5262,10,0)</f>
        <v>-</v>
      </c>
      <c r="T978" s="167">
        <f t="shared" si="43"/>
        <v>0</v>
      </c>
    </row>
    <row r="979" spans="1:20" s="135" customFormat="1" hidden="1">
      <c r="A979" s="73">
        <v>986</v>
      </c>
      <c r="B979" s="72" t="s">
        <v>39</v>
      </c>
      <c r="C979" s="73" t="s">
        <v>13520</v>
      </c>
      <c r="D979" s="73" t="s">
        <v>13521</v>
      </c>
      <c r="E979" s="73" t="s">
        <v>13522</v>
      </c>
      <c r="F979" s="73" t="s">
        <v>13523</v>
      </c>
      <c r="G979" s="74">
        <v>14000</v>
      </c>
      <c r="H979" s="73" t="s">
        <v>66</v>
      </c>
      <c r="I979" s="73" t="s">
        <v>14</v>
      </c>
      <c r="J979" s="135" t="s">
        <v>41</v>
      </c>
      <c r="K979" s="135">
        <v>14000</v>
      </c>
      <c r="L979" s="135">
        <f>VLOOKUP(E979,[2]Sheet1!$E$2:$N$5262,3,0)</f>
        <v>14000</v>
      </c>
      <c r="M979" s="168">
        <f>VLOOKUP(E979,[2]Sheet1!$E$2:$N$5262,4,0)</f>
        <v>46029</v>
      </c>
      <c r="N979" s="135" t="str">
        <f>VLOOKUP(E979,[2]Sheet1!$E$2:$N$5262,5,0)</f>
        <v>RAHAT.GUL</v>
      </c>
      <c r="O979" s="135" t="str">
        <f>VLOOKUP(E979,[2]Sheet1!$E$2:$N$5262,6,0)</f>
        <v>Accepted</v>
      </c>
      <c r="P979" s="135" t="str">
        <f>VLOOKUP(E979,[2]Sheet1!$E$2:$N$5262,7,0)</f>
        <v>Online Transfer</v>
      </c>
      <c r="Q979" s="135" t="str">
        <f>VLOOKUP(E979,[2]Sheet1!$E$2:$N$5262,8,0)</f>
        <v>Renewal</v>
      </c>
      <c r="R979" s="135" t="s">
        <v>16</v>
      </c>
      <c r="S979" s="135" t="str">
        <f>VLOOKUP(E979,[2]Sheet1!$E$2:$N$5262,10,0)</f>
        <v>-</v>
      </c>
      <c r="T979" s="167">
        <f t="shared" si="43"/>
        <v>0</v>
      </c>
    </row>
    <row r="980" spans="1:20" s="135" customFormat="1">
      <c r="A980" s="72">
        <v>987</v>
      </c>
      <c r="B980" s="72" t="s">
        <v>39</v>
      </c>
      <c r="C980" s="73" t="s">
        <v>13524</v>
      </c>
      <c r="D980" s="74">
        <v>46270</v>
      </c>
      <c r="E980" s="74">
        <v>9517165</v>
      </c>
      <c r="F980" s="73" t="s">
        <v>10946</v>
      </c>
      <c r="G980" s="74">
        <v>23000</v>
      </c>
      <c r="H980" s="73" t="s">
        <v>66</v>
      </c>
      <c r="I980" s="73" t="s">
        <v>14</v>
      </c>
      <c r="J980" s="135" t="s">
        <v>41</v>
      </c>
      <c r="K980" s="135">
        <v>23000</v>
      </c>
      <c r="L980" s="135">
        <f>VLOOKUP(E980,[2]Sheet1!$E$2:$N$5262,3,0)</f>
        <v>23000</v>
      </c>
      <c r="M980" s="168">
        <f>VLOOKUP(E980,[2]Sheet1!$E$2:$N$5262,4,0)</f>
        <v>46029</v>
      </c>
      <c r="N980" s="135" t="str">
        <f>VLOOKUP(E980,[2]Sheet1!$E$2:$N$5262,5,0)</f>
        <v>RAHAT.GUL</v>
      </c>
      <c r="O980" s="135" t="str">
        <f>VLOOKUP(E980,[2]Sheet1!$E$2:$N$5262,6,0)</f>
        <v>Accepted</v>
      </c>
      <c r="P980" s="135" t="str">
        <f>VLOOKUP(E980,[2]Sheet1!$E$2:$N$5262,7,0)</f>
        <v>Online Transfer</v>
      </c>
      <c r="Q980" s="135" t="str">
        <f>VLOOKUP(E980,[2]Sheet1!$E$2:$N$5262,8,0)</f>
        <v>Conversion</v>
      </c>
      <c r="R980" s="135" t="s">
        <v>16</v>
      </c>
      <c r="S980" s="135" t="str">
        <f>VLOOKUP(E980,[2]Sheet1!$E$2:$N$5262,10,0)</f>
        <v>-</v>
      </c>
      <c r="T980" s="167">
        <f t="shared" si="43"/>
        <v>0</v>
      </c>
    </row>
    <row r="981" spans="1:20" s="135" customFormat="1" hidden="1">
      <c r="A981" s="73">
        <v>988</v>
      </c>
      <c r="B981" s="72" t="s">
        <v>39</v>
      </c>
      <c r="C981" s="73" t="s">
        <v>599</v>
      </c>
      <c r="D981" s="73" t="s">
        <v>600</v>
      </c>
      <c r="E981" s="73" t="s">
        <v>601</v>
      </c>
      <c r="F981" s="73" t="s">
        <v>602</v>
      </c>
      <c r="G981" s="74">
        <v>11280</v>
      </c>
      <c r="H981" s="73" t="s">
        <v>66</v>
      </c>
      <c r="I981" s="73" t="s">
        <v>14</v>
      </c>
      <c r="J981" s="135" t="s">
        <v>41</v>
      </c>
      <c r="K981" s="135">
        <v>11280</v>
      </c>
      <c r="L981" s="135">
        <f>VLOOKUP(E981,[2]Sheet1!$E$2:$N$5262,3,0)</f>
        <v>11280</v>
      </c>
      <c r="M981" s="168">
        <f>VLOOKUP(E981,[2]Sheet1!$E$2:$N$5262,4,0)</f>
        <v>46030</v>
      </c>
      <c r="N981" s="135" t="str">
        <f>VLOOKUP(E981,[2]Sheet1!$E$2:$N$5262,5,0)</f>
        <v>RAHAT.GUL</v>
      </c>
      <c r="O981" s="135" t="str">
        <f>VLOOKUP(E981,[2]Sheet1!$E$2:$N$5262,6,0)</f>
        <v>Accepted</v>
      </c>
      <c r="P981" s="135" t="str">
        <f>VLOOKUP(E981,[2]Sheet1!$E$2:$N$5262,7,0)</f>
        <v>Cheque</v>
      </c>
      <c r="Q981" s="135" t="str">
        <f>VLOOKUP(E981,[2]Sheet1!$E$2:$N$5262,8,0)</f>
        <v>Renewal</v>
      </c>
      <c r="R981" s="135" t="s">
        <v>16</v>
      </c>
      <c r="S981" s="135" t="str">
        <f>VLOOKUP(E981,[2]Sheet1!$E$2:$N$5262,10,0)</f>
        <v>-</v>
      </c>
      <c r="T981" s="167">
        <f t="shared" si="43"/>
        <v>0</v>
      </c>
    </row>
    <row r="982" spans="1:20" s="135" customFormat="1" hidden="1">
      <c r="A982" s="72">
        <v>989</v>
      </c>
      <c r="B982" s="72" t="s">
        <v>39</v>
      </c>
      <c r="C982" s="73" t="s">
        <v>13525</v>
      </c>
      <c r="D982" s="73" t="s">
        <v>13526</v>
      </c>
      <c r="E982" s="73" t="s">
        <v>13527</v>
      </c>
      <c r="F982" s="73" t="s">
        <v>13528</v>
      </c>
      <c r="G982" s="74">
        <v>13000</v>
      </c>
      <c r="H982" s="73" t="s">
        <v>66</v>
      </c>
      <c r="I982" s="73" t="s">
        <v>14</v>
      </c>
      <c r="J982" s="135" t="s">
        <v>41</v>
      </c>
      <c r="K982" s="135">
        <v>13000</v>
      </c>
      <c r="L982" s="135">
        <f>VLOOKUP(E982,[2]Sheet1!$E$2:$N$5262,3,0)</f>
        <v>13000</v>
      </c>
      <c r="M982" s="168">
        <f>VLOOKUP(E982,[2]Sheet1!$E$2:$N$5262,4,0)</f>
        <v>46029</v>
      </c>
      <c r="N982" s="135" t="str">
        <f>VLOOKUP(E982,[2]Sheet1!$E$2:$N$5262,5,0)</f>
        <v>RAHAT.GUL</v>
      </c>
      <c r="O982" s="135" t="str">
        <f>VLOOKUP(E982,[2]Sheet1!$E$2:$N$5262,6,0)</f>
        <v>Accepted</v>
      </c>
      <c r="P982" s="135" t="str">
        <f>VLOOKUP(E982,[2]Sheet1!$E$2:$N$5262,7,0)</f>
        <v>Online Transfer</v>
      </c>
      <c r="Q982" s="135" t="str">
        <f>VLOOKUP(E982,[2]Sheet1!$E$2:$N$5262,8,0)</f>
        <v>Renewal</v>
      </c>
      <c r="R982" s="135" t="s">
        <v>16</v>
      </c>
      <c r="S982" s="135" t="str">
        <f>VLOOKUP(E982,[2]Sheet1!$E$2:$N$5262,10,0)</f>
        <v>-</v>
      </c>
      <c r="T982" s="167">
        <f t="shared" si="43"/>
        <v>0</v>
      </c>
    </row>
    <row r="983" spans="1:20" s="135" customFormat="1" hidden="1">
      <c r="A983" s="73">
        <v>990</v>
      </c>
      <c r="B983" s="72" t="s">
        <v>39</v>
      </c>
      <c r="C983" s="73" t="s">
        <v>13529</v>
      </c>
      <c r="D983" s="74">
        <v>330546</v>
      </c>
      <c r="E983" s="74">
        <v>1230580</v>
      </c>
      <c r="F983" s="73" t="s">
        <v>13530</v>
      </c>
      <c r="G983" s="74">
        <v>14000</v>
      </c>
      <c r="H983" s="73" t="s">
        <v>66</v>
      </c>
      <c r="I983" s="73" t="s">
        <v>14</v>
      </c>
      <c r="J983" s="135" t="s">
        <v>41</v>
      </c>
      <c r="K983" s="135">
        <v>14000</v>
      </c>
      <c r="L983" s="135">
        <f>VLOOKUP(E983,[2]Sheet1!$E$2:$N$5262,3,0)</f>
        <v>14000</v>
      </c>
      <c r="M983" s="168">
        <f>VLOOKUP(E983,[2]Sheet1!$E$2:$N$5262,4,0)</f>
        <v>46028</v>
      </c>
      <c r="N983" s="135" t="str">
        <f>VLOOKUP(E983,[2]Sheet1!$E$2:$N$5262,5,0)</f>
        <v>RAHAT.GUL</v>
      </c>
      <c r="O983" s="135" t="str">
        <f>VLOOKUP(E983,[2]Sheet1!$E$2:$N$5262,6,0)</f>
        <v>Accepted</v>
      </c>
      <c r="P983" s="135" t="str">
        <f>VLOOKUP(E983,[2]Sheet1!$E$2:$N$5262,7,0)</f>
        <v>Online Transfer</v>
      </c>
      <c r="Q983" s="135" t="str">
        <f>VLOOKUP(E983,[2]Sheet1!$E$2:$N$5262,8,0)</f>
        <v>Renewal</v>
      </c>
      <c r="R983" s="135" t="s">
        <v>16</v>
      </c>
      <c r="S983" s="135" t="str">
        <f>VLOOKUP(E983,[2]Sheet1!$E$2:$N$5262,10,0)</f>
        <v>-</v>
      </c>
      <c r="T983" s="167">
        <f t="shared" si="43"/>
        <v>0</v>
      </c>
    </row>
    <row r="984" spans="1:20" s="135" customFormat="1" hidden="1">
      <c r="A984" s="72">
        <v>991</v>
      </c>
      <c r="B984" s="72" t="s">
        <v>39</v>
      </c>
      <c r="C984" s="73" t="s">
        <v>13531</v>
      </c>
      <c r="D984" s="74">
        <v>138221</v>
      </c>
      <c r="E984" s="74">
        <v>10038190</v>
      </c>
      <c r="F984" s="73" t="s">
        <v>13532</v>
      </c>
      <c r="G984" s="74">
        <v>13000</v>
      </c>
      <c r="H984" s="73" t="s">
        <v>66</v>
      </c>
      <c r="I984" s="73" t="s">
        <v>14</v>
      </c>
      <c r="J984" s="135" t="s">
        <v>41</v>
      </c>
      <c r="K984" s="135">
        <v>13000</v>
      </c>
      <c r="L984" s="135">
        <f>VLOOKUP(E984,[2]Sheet1!$E$2:$N$5262,3,0)</f>
        <v>13000</v>
      </c>
      <c r="M984" s="168">
        <f>VLOOKUP(E984,[2]Sheet1!$E$2:$N$5262,4,0)</f>
        <v>46028</v>
      </c>
      <c r="N984" s="135" t="str">
        <f>VLOOKUP(E984,[2]Sheet1!$E$2:$N$5262,5,0)</f>
        <v>RAHAT.GUL</v>
      </c>
      <c r="O984" s="135" t="str">
        <f>VLOOKUP(E984,[2]Sheet1!$E$2:$N$5262,6,0)</f>
        <v>Accepted</v>
      </c>
      <c r="P984" s="135" t="str">
        <f>VLOOKUP(E984,[2]Sheet1!$E$2:$N$5262,7,0)</f>
        <v>Online Transfer</v>
      </c>
      <c r="Q984" s="135" t="str">
        <f>VLOOKUP(E984,[2]Sheet1!$E$2:$N$5262,8,0)</f>
        <v>Renewal</v>
      </c>
      <c r="R984" s="135" t="s">
        <v>16</v>
      </c>
      <c r="S984" s="135" t="str">
        <f>VLOOKUP(E984,[2]Sheet1!$E$2:$N$5262,10,0)</f>
        <v>-</v>
      </c>
      <c r="T984" s="167">
        <f t="shared" si="43"/>
        <v>0</v>
      </c>
    </row>
    <row r="985" spans="1:20" s="135" customFormat="1" hidden="1">
      <c r="A985" s="73">
        <v>992</v>
      </c>
      <c r="B985" s="72" t="s">
        <v>39</v>
      </c>
      <c r="C985" s="73" t="s">
        <v>13533</v>
      </c>
      <c r="D985" s="73" t="s">
        <v>13534</v>
      </c>
      <c r="E985" s="73" t="s">
        <v>13533</v>
      </c>
      <c r="F985" s="73" t="s">
        <v>13535</v>
      </c>
      <c r="G985" s="74">
        <v>10000</v>
      </c>
      <c r="H985" s="73" t="s">
        <v>66</v>
      </c>
      <c r="I985" s="73" t="s">
        <v>14</v>
      </c>
      <c r="J985" s="135" t="s">
        <v>41</v>
      </c>
      <c r="K985" s="135">
        <v>10000</v>
      </c>
      <c r="L985" s="135">
        <f>VLOOKUP(E985,[2]Sheet1!$E$2:$N$5262,3,0)</f>
        <v>10000</v>
      </c>
      <c r="M985" s="168">
        <f>VLOOKUP(E985,[2]Sheet1!$E$2:$N$5262,4,0)</f>
        <v>46027</v>
      </c>
      <c r="N985" s="135" t="str">
        <f>VLOOKUP(E985,[2]Sheet1!$E$2:$N$5262,5,0)</f>
        <v>RAHAT.GUL</v>
      </c>
      <c r="O985" s="135" t="str">
        <f>VLOOKUP(E985,[2]Sheet1!$E$2:$N$5262,6,0)</f>
        <v>Accepted</v>
      </c>
      <c r="P985" s="135" t="str">
        <f>VLOOKUP(E985,[2]Sheet1!$E$2:$N$5262,7,0)</f>
        <v>Cash Deposit</v>
      </c>
      <c r="Q985" s="135" t="str">
        <f>VLOOKUP(E985,[2]Sheet1!$E$2:$N$5262,8,0)</f>
        <v>Renewal</v>
      </c>
      <c r="R985" s="135" t="s">
        <v>16</v>
      </c>
      <c r="S985" s="135" t="str">
        <f>VLOOKUP(E985,[2]Sheet1!$E$2:$N$5262,10,0)</f>
        <v>-</v>
      </c>
      <c r="T985" s="167">
        <f t="shared" si="43"/>
        <v>0</v>
      </c>
    </row>
    <row r="986" spans="1:20" s="135" customFormat="1" hidden="1">
      <c r="A986" s="72">
        <v>993</v>
      </c>
      <c r="B986" s="72" t="s">
        <v>39</v>
      </c>
      <c r="C986" s="73" t="s">
        <v>13536</v>
      </c>
      <c r="D986" s="74">
        <v>5318563</v>
      </c>
      <c r="E986" s="74">
        <v>889331</v>
      </c>
      <c r="F986" s="73" t="s">
        <v>13537</v>
      </c>
      <c r="G986" s="74">
        <v>10000</v>
      </c>
      <c r="H986" s="73" t="s">
        <v>66</v>
      </c>
      <c r="I986" s="73" t="s">
        <v>14</v>
      </c>
      <c r="J986" s="135" t="s">
        <v>41</v>
      </c>
      <c r="K986" s="135">
        <v>10000</v>
      </c>
      <c r="L986" s="135">
        <f>VLOOKUP(E986,[2]Sheet1!$E$2:$N$5262,3,0)</f>
        <v>10000</v>
      </c>
      <c r="M986" s="168">
        <f>VLOOKUP(E986,[2]Sheet1!$E$2:$N$5262,4,0)</f>
        <v>46028</v>
      </c>
      <c r="N986" s="135" t="str">
        <f>VLOOKUP(E986,[2]Sheet1!$E$2:$N$5262,5,0)</f>
        <v>RAHAT.GUL</v>
      </c>
      <c r="O986" s="135" t="str">
        <f>VLOOKUP(E986,[2]Sheet1!$E$2:$N$5262,6,0)</f>
        <v>Accepted</v>
      </c>
      <c r="P986" s="135" t="str">
        <f>VLOOKUP(E986,[2]Sheet1!$E$2:$N$5262,7,0)</f>
        <v>Online Transfer</v>
      </c>
      <c r="Q986" s="135" t="str">
        <f>VLOOKUP(E986,[2]Sheet1!$E$2:$N$5262,8,0)</f>
        <v>Renewal</v>
      </c>
      <c r="R986" s="135" t="s">
        <v>16</v>
      </c>
      <c r="S986" s="135" t="str">
        <f>VLOOKUP(E986,[2]Sheet1!$E$2:$N$5262,10,0)</f>
        <v>-</v>
      </c>
      <c r="T986" s="167">
        <f t="shared" si="43"/>
        <v>0</v>
      </c>
    </row>
    <row r="987" spans="1:20" s="135" customFormat="1" hidden="1">
      <c r="A987" s="73">
        <v>994</v>
      </c>
      <c r="B987" s="72" t="s">
        <v>39</v>
      </c>
      <c r="C987" s="73" t="s">
        <v>13538</v>
      </c>
      <c r="D987" s="73" t="s">
        <v>13539</v>
      </c>
      <c r="E987" s="74">
        <v>7014466</v>
      </c>
      <c r="F987" s="73" t="s">
        <v>13540</v>
      </c>
      <c r="G987" s="74">
        <v>12500</v>
      </c>
      <c r="H987" s="73" t="s">
        <v>66</v>
      </c>
      <c r="I987" s="73" t="s">
        <v>14</v>
      </c>
      <c r="J987" s="135" t="s">
        <v>41</v>
      </c>
      <c r="K987" s="135">
        <v>12500</v>
      </c>
      <c r="L987" s="135">
        <f>VLOOKUP(E987,[2]Sheet1!$E$2:$N$5262,3,0)</f>
        <v>12500</v>
      </c>
      <c r="M987" s="168">
        <f>VLOOKUP(E987,[2]Sheet1!$E$2:$N$5262,4,0)</f>
        <v>46027</v>
      </c>
      <c r="N987" s="135" t="str">
        <f>VLOOKUP(E987,[2]Sheet1!$E$2:$N$5262,5,0)</f>
        <v>RAHAT.GUL</v>
      </c>
      <c r="O987" s="135" t="str">
        <f>VLOOKUP(E987,[2]Sheet1!$E$2:$N$5262,6,0)</f>
        <v>Accepted</v>
      </c>
      <c r="P987" s="135" t="str">
        <f>VLOOKUP(E987,[2]Sheet1!$E$2:$N$5262,7,0)</f>
        <v>Cheque Deposit</v>
      </c>
      <c r="Q987" s="135" t="str">
        <f>VLOOKUP(E987,[2]Sheet1!$E$2:$N$5262,8,0)</f>
        <v>Renewal</v>
      </c>
      <c r="R987" s="135" t="s">
        <v>16</v>
      </c>
      <c r="S987" s="135" t="str">
        <f>VLOOKUP(E987,[2]Sheet1!$E$2:$N$5262,10,0)</f>
        <v>-</v>
      </c>
      <c r="T987" s="167">
        <f t="shared" si="43"/>
        <v>0</v>
      </c>
    </row>
    <row r="988" spans="1:20" s="135" customFormat="1">
      <c r="A988" s="72">
        <v>995</v>
      </c>
      <c r="B988" s="72" t="s">
        <v>39</v>
      </c>
      <c r="C988" s="73" t="s">
        <v>13541</v>
      </c>
      <c r="D988" s="73" t="s">
        <v>13542</v>
      </c>
      <c r="E988" s="73" t="s">
        <v>13543</v>
      </c>
      <c r="F988" s="73" t="s">
        <v>11563</v>
      </c>
      <c r="G988" s="74">
        <v>13000</v>
      </c>
      <c r="H988" s="73" t="s">
        <v>66</v>
      </c>
      <c r="I988" s="73" t="s">
        <v>14</v>
      </c>
      <c r="J988" s="135" t="s">
        <v>41</v>
      </c>
      <c r="K988" s="135">
        <v>13000</v>
      </c>
      <c r="L988" s="135">
        <f>VLOOKUP(E988,[2]Sheet1!$E$2:$N$5262,3,0)</f>
        <v>13000</v>
      </c>
      <c r="M988" s="168">
        <f>VLOOKUP(E988,[2]Sheet1!$E$2:$N$5262,4,0)</f>
        <v>46027</v>
      </c>
      <c r="N988" s="135" t="str">
        <f>VLOOKUP(E988,[2]Sheet1!$E$2:$N$5262,5,0)</f>
        <v>RAHAT.GUL</v>
      </c>
      <c r="O988" s="135" t="str">
        <f>VLOOKUP(E988,[2]Sheet1!$E$2:$N$5262,6,0)</f>
        <v>Accepted</v>
      </c>
      <c r="P988" s="135" t="str">
        <f>VLOOKUP(E988,[2]Sheet1!$E$2:$N$5262,7,0)</f>
        <v>Online Transfer</v>
      </c>
      <c r="Q988" s="135" t="str">
        <f>VLOOKUP(E988,[2]Sheet1!$E$2:$N$5262,8,0)</f>
        <v>Conversion</v>
      </c>
      <c r="R988" s="135" t="s">
        <v>16</v>
      </c>
      <c r="S988" s="135" t="str">
        <f>VLOOKUP(E988,[2]Sheet1!$E$2:$N$5262,10,0)</f>
        <v>-</v>
      </c>
      <c r="T988" s="167">
        <f t="shared" si="43"/>
        <v>0</v>
      </c>
    </row>
    <row r="989" spans="1:20" s="135" customFormat="1" hidden="1">
      <c r="A989" s="73">
        <v>996</v>
      </c>
      <c r="B989" s="72" t="s">
        <v>39</v>
      </c>
      <c r="C989" s="73" t="s">
        <v>13544</v>
      </c>
      <c r="D989" s="73" t="s">
        <v>13545</v>
      </c>
      <c r="E989" s="73" t="s">
        <v>13546</v>
      </c>
      <c r="F989" s="73" t="s">
        <v>13547</v>
      </c>
      <c r="G989" s="74">
        <v>14000</v>
      </c>
      <c r="H989" s="73" t="s">
        <v>66</v>
      </c>
      <c r="I989" s="73" t="s">
        <v>14</v>
      </c>
      <c r="J989" s="135" t="s">
        <v>41</v>
      </c>
      <c r="K989" s="135">
        <v>14000</v>
      </c>
      <c r="L989" s="135">
        <f>VLOOKUP(E989,[2]Sheet1!$E$2:$N$5262,3,0)</f>
        <v>14000</v>
      </c>
      <c r="M989" s="168">
        <f>VLOOKUP(E989,[2]Sheet1!$E$2:$N$5262,4,0)</f>
        <v>46027</v>
      </c>
      <c r="N989" s="135" t="str">
        <f>VLOOKUP(E989,[2]Sheet1!$E$2:$N$5262,5,0)</f>
        <v>RAHAT.GUL</v>
      </c>
      <c r="O989" s="135" t="str">
        <f>VLOOKUP(E989,[2]Sheet1!$E$2:$N$5262,6,0)</f>
        <v>Accepted</v>
      </c>
      <c r="P989" s="135" t="str">
        <f>VLOOKUP(E989,[2]Sheet1!$E$2:$N$5262,7,0)</f>
        <v>Online Transfer</v>
      </c>
      <c r="Q989" s="135" t="str">
        <f>VLOOKUP(E989,[2]Sheet1!$E$2:$N$5262,8,0)</f>
        <v>Renewal</v>
      </c>
      <c r="R989" s="135" t="s">
        <v>16</v>
      </c>
      <c r="S989" s="135" t="str">
        <f>VLOOKUP(E989,[2]Sheet1!$E$2:$N$5262,10,0)</f>
        <v>-</v>
      </c>
      <c r="T989" s="167">
        <f t="shared" si="43"/>
        <v>0</v>
      </c>
    </row>
    <row r="990" spans="1:20" s="135" customFormat="1" hidden="1">
      <c r="A990" s="72">
        <v>997</v>
      </c>
      <c r="B990" s="72" t="s">
        <v>39</v>
      </c>
      <c r="C990" s="73" t="s">
        <v>13548</v>
      </c>
      <c r="D990" s="74">
        <v>64704</v>
      </c>
      <c r="E990" s="74">
        <v>7042359</v>
      </c>
      <c r="F990" s="73" t="s">
        <v>13549</v>
      </c>
      <c r="G990" s="74">
        <v>11000</v>
      </c>
      <c r="H990" s="73" t="s">
        <v>66</v>
      </c>
      <c r="I990" s="73" t="s">
        <v>14</v>
      </c>
      <c r="J990" s="135" t="s">
        <v>41</v>
      </c>
      <c r="K990" s="135">
        <v>11000</v>
      </c>
      <c r="L990" s="135">
        <f>VLOOKUP(E990,[2]Sheet1!$E$2:$N$5262,3,0)</f>
        <v>11000</v>
      </c>
      <c r="M990" s="168">
        <f>VLOOKUP(E990,[2]Sheet1!$E$2:$N$5262,4,0)</f>
        <v>46027</v>
      </c>
      <c r="N990" s="135" t="str">
        <f>VLOOKUP(E990,[2]Sheet1!$E$2:$N$5262,5,0)</f>
        <v>RAHAT.GUL</v>
      </c>
      <c r="O990" s="135" t="str">
        <f>VLOOKUP(E990,[2]Sheet1!$E$2:$N$5262,6,0)</f>
        <v>Accepted</v>
      </c>
      <c r="P990" s="135" t="str">
        <f>VLOOKUP(E990,[2]Sheet1!$E$2:$N$5262,7,0)</f>
        <v>Online Transfer</v>
      </c>
      <c r="Q990" s="135" t="str">
        <f>VLOOKUP(E990,[2]Sheet1!$E$2:$N$5262,8,0)</f>
        <v>Renewal</v>
      </c>
      <c r="R990" s="135" t="s">
        <v>16</v>
      </c>
      <c r="S990" s="135" t="str">
        <f>VLOOKUP(E990,[2]Sheet1!$E$2:$N$5262,10,0)</f>
        <v>-</v>
      </c>
      <c r="T990" s="167">
        <f t="shared" si="43"/>
        <v>0</v>
      </c>
    </row>
    <row r="991" spans="1:20" s="135" customFormat="1" hidden="1">
      <c r="A991" s="73">
        <v>998</v>
      </c>
      <c r="B991" s="72" t="s">
        <v>39</v>
      </c>
      <c r="C991" s="73" t="s">
        <v>13550</v>
      </c>
      <c r="D991" s="74">
        <v>64773</v>
      </c>
      <c r="E991" s="74">
        <v>7042360</v>
      </c>
      <c r="F991" s="73" t="s">
        <v>13551</v>
      </c>
      <c r="G991" s="74">
        <v>11000</v>
      </c>
      <c r="H991" s="73" t="s">
        <v>66</v>
      </c>
      <c r="I991" s="73" t="s">
        <v>14</v>
      </c>
      <c r="J991" s="135" t="s">
        <v>41</v>
      </c>
      <c r="K991" s="135">
        <v>11000</v>
      </c>
      <c r="L991" s="135">
        <f>VLOOKUP(E991,[2]Sheet1!$E$2:$N$5262,3,0)</f>
        <v>11000</v>
      </c>
      <c r="M991" s="168">
        <f>VLOOKUP(E991,[2]Sheet1!$E$2:$N$5262,4,0)</f>
        <v>46027</v>
      </c>
      <c r="N991" s="135" t="str">
        <f>VLOOKUP(E991,[2]Sheet1!$E$2:$N$5262,5,0)</f>
        <v>RAHAT.GUL</v>
      </c>
      <c r="O991" s="135" t="str">
        <f>VLOOKUP(E991,[2]Sheet1!$E$2:$N$5262,6,0)</f>
        <v>Accepted</v>
      </c>
      <c r="P991" s="135" t="str">
        <f>VLOOKUP(E991,[2]Sheet1!$E$2:$N$5262,7,0)</f>
        <v>Online Transfer</v>
      </c>
      <c r="Q991" s="135" t="str">
        <f>VLOOKUP(E991,[2]Sheet1!$E$2:$N$5262,8,0)</f>
        <v>Renewal</v>
      </c>
      <c r="R991" s="135" t="s">
        <v>16</v>
      </c>
      <c r="S991" s="135" t="str">
        <f>VLOOKUP(E991,[2]Sheet1!$E$2:$N$5262,10,0)</f>
        <v>-</v>
      </c>
      <c r="T991" s="167">
        <f t="shared" ref="T991:T1011" si="44">+G991-L991</f>
        <v>0</v>
      </c>
    </row>
    <row r="992" spans="1:20" s="135" customFormat="1" hidden="1">
      <c r="A992" s="72">
        <v>999</v>
      </c>
      <c r="B992" s="72" t="s">
        <v>39</v>
      </c>
      <c r="C992" s="73" t="s">
        <v>13552</v>
      </c>
      <c r="D992" s="74">
        <v>2713582</v>
      </c>
      <c r="E992" s="73" t="s">
        <v>13552</v>
      </c>
      <c r="F992" s="73" t="s">
        <v>13553</v>
      </c>
      <c r="G992" s="74">
        <v>13000</v>
      </c>
      <c r="H992" s="73" t="s">
        <v>66</v>
      </c>
      <c r="I992" s="73" t="s">
        <v>14</v>
      </c>
      <c r="J992" s="135" t="s">
        <v>41</v>
      </c>
      <c r="K992" s="135">
        <v>13000</v>
      </c>
      <c r="L992" s="135">
        <f>VLOOKUP(E992,[2]Sheet1!$E$2:$N$5262,3,0)</f>
        <v>13000</v>
      </c>
      <c r="M992" s="168">
        <f>VLOOKUP(E992,[2]Sheet1!$E$2:$N$5262,4,0)</f>
        <v>46027</v>
      </c>
      <c r="N992" s="135" t="str">
        <f>VLOOKUP(E992,[2]Sheet1!$E$2:$N$5262,5,0)</f>
        <v>RAHAT.GUL</v>
      </c>
      <c r="O992" s="135" t="str">
        <f>VLOOKUP(E992,[2]Sheet1!$E$2:$N$5262,6,0)</f>
        <v>Accepted</v>
      </c>
      <c r="P992" s="135" t="str">
        <f>VLOOKUP(E992,[2]Sheet1!$E$2:$N$5262,7,0)</f>
        <v>Online Transfer</v>
      </c>
      <c r="Q992" s="135" t="str">
        <f>VLOOKUP(E992,[2]Sheet1!$E$2:$N$5262,8,0)</f>
        <v>Renewal</v>
      </c>
      <c r="R992" s="135" t="s">
        <v>16</v>
      </c>
      <c r="S992" s="135" t="str">
        <f>VLOOKUP(E992,[2]Sheet1!$E$2:$N$5262,10,0)</f>
        <v>-</v>
      </c>
      <c r="T992" s="167">
        <f t="shared" si="44"/>
        <v>0</v>
      </c>
    </row>
    <row r="993" spans="1:20" s="135" customFormat="1" hidden="1">
      <c r="A993" s="73">
        <v>1000</v>
      </c>
      <c r="B993" s="72" t="s">
        <v>39</v>
      </c>
      <c r="C993" s="73" t="s">
        <v>13554</v>
      </c>
      <c r="D993" s="74">
        <v>330688</v>
      </c>
      <c r="E993" s="74">
        <v>1230730</v>
      </c>
      <c r="F993" s="73" t="s">
        <v>13555</v>
      </c>
      <c r="G993" s="74">
        <v>13000</v>
      </c>
      <c r="H993" s="73" t="s">
        <v>66</v>
      </c>
      <c r="I993" s="73" t="s">
        <v>14</v>
      </c>
      <c r="J993" s="135" t="s">
        <v>41</v>
      </c>
      <c r="K993" s="135">
        <v>13000</v>
      </c>
      <c r="L993" s="135">
        <f>VLOOKUP(E993,[2]Sheet1!$E$2:$N$5262,3,0)</f>
        <v>13000</v>
      </c>
      <c r="M993" s="168">
        <f>VLOOKUP(E993,[2]Sheet1!$E$2:$N$5262,4,0)</f>
        <v>46025</v>
      </c>
      <c r="N993" s="135" t="str">
        <f>VLOOKUP(E993,[2]Sheet1!$E$2:$N$5262,5,0)</f>
        <v>RAHAT.GUL</v>
      </c>
      <c r="O993" s="135" t="str">
        <f>VLOOKUP(E993,[2]Sheet1!$E$2:$N$5262,6,0)</f>
        <v>Accepted</v>
      </c>
      <c r="P993" s="135" t="str">
        <f>VLOOKUP(E993,[2]Sheet1!$E$2:$N$5262,7,0)</f>
        <v>Online Transfer</v>
      </c>
      <c r="Q993" s="135" t="str">
        <f>VLOOKUP(E993,[2]Sheet1!$E$2:$N$5262,8,0)</f>
        <v>Renewal</v>
      </c>
      <c r="R993" s="135" t="s">
        <v>16</v>
      </c>
      <c r="S993" s="135" t="str">
        <f>VLOOKUP(E993,[2]Sheet1!$E$2:$N$5262,10,0)</f>
        <v>-</v>
      </c>
      <c r="T993" s="167">
        <f t="shared" si="44"/>
        <v>0</v>
      </c>
    </row>
    <row r="994" spans="1:20" s="135" customFormat="1" hidden="1">
      <c r="A994" s="72">
        <v>1001</v>
      </c>
      <c r="B994" s="72" t="s">
        <v>39</v>
      </c>
      <c r="C994" s="73" t="s">
        <v>13556</v>
      </c>
      <c r="D994" s="74">
        <v>1638204</v>
      </c>
      <c r="E994" s="73" t="s">
        <v>13557</v>
      </c>
      <c r="F994" s="73" t="s">
        <v>13558</v>
      </c>
      <c r="G994" s="74">
        <v>13000</v>
      </c>
      <c r="H994" s="73" t="s">
        <v>66</v>
      </c>
      <c r="I994" s="73" t="s">
        <v>14</v>
      </c>
      <c r="J994" s="135" t="s">
        <v>41</v>
      </c>
      <c r="K994" s="135">
        <v>13000</v>
      </c>
      <c r="L994" s="135">
        <f>VLOOKUP(E994,[2]Sheet1!$E$2:$N$5262,3,0)</f>
        <v>13000</v>
      </c>
      <c r="M994" s="168">
        <f>VLOOKUP(E994,[2]Sheet1!$E$2:$N$5262,4,0)</f>
        <v>46025</v>
      </c>
      <c r="N994" s="135" t="str">
        <f>VLOOKUP(E994,[2]Sheet1!$E$2:$N$5262,5,0)</f>
        <v>RAHAT.GUL</v>
      </c>
      <c r="O994" s="135" t="str">
        <f>VLOOKUP(E994,[2]Sheet1!$E$2:$N$5262,6,0)</f>
        <v>Accepted</v>
      </c>
      <c r="P994" s="135" t="str">
        <f>VLOOKUP(E994,[2]Sheet1!$E$2:$N$5262,7,0)</f>
        <v>Online Transfer</v>
      </c>
      <c r="Q994" s="135" t="str">
        <f>VLOOKUP(E994,[2]Sheet1!$E$2:$N$5262,8,0)</f>
        <v>Renewal</v>
      </c>
      <c r="R994" s="135" t="s">
        <v>16</v>
      </c>
      <c r="S994" s="135" t="str">
        <f>VLOOKUP(E994,[2]Sheet1!$E$2:$N$5262,10,0)</f>
        <v>-</v>
      </c>
      <c r="T994" s="167">
        <f t="shared" si="44"/>
        <v>0</v>
      </c>
    </row>
    <row r="995" spans="1:20" s="135" customFormat="1" hidden="1">
      <c r="A995" s="73">
        <v>1002</v>
      </c>
      <c r="B995" s="72" t="s">
        <v>39</v>
      </c>
      <c r="C995" s="73" t="s">
        <v>13559</v>
      </c>
      <c r="D995" s="73" t="s">
        <v>13560</v>
      </c>
      <c r="E995" s="73" t="s">
        <v>13561</v>
      </c>
      <c r="F995" s="73" t="s">
        <v>13562</v>
      </c>
      <c r="G995" s="74">
        <v>13000</v>
      </c>
      <c r="H995" s="73" t="s">
        <v>66</v>
      </c>
      <c r="I995" s="73" t="s">
        <v>14</v>
      </c>
      <c r="J995" s="135" t="s">
        <v>41</v>
      </c>
      <c r="K995" s="135">
        <v>13000</v>
      </c>
      <c r="L995" s="135">
        <f>VLOOKUP(E995,[2]Sheet1!$E$2:$N$5262,3,0)</f>
        <v>13000</v>
      </c>
      <c r="M995" s="168">
        <f>VLOOKUP(E995,[2]Sheet1!$E$2:$N$5262,4,0)</f>
        <v>46025</v>
      </c>
      <c r="N995" s="135" t="str">
        <f>VLOOKUP(E995,[2]Sheet1!$E$2:$N$5262,5,0)</f>
        <v>RAHAT.GUL</v>
      </c>
      <c r="O995" s="135" t="str">
        <f>VLOOKUP(E995,[2]Sheet1!$E$2:$N$5262,6,0)</f>
        <v>Accepted</v>
      </c>
      <c r="P995" s="135" t="str">
        <f>VLOOKUP(E995,[2]Sheet1!$E$2:$N$5262,7,0)</f>
        <v>Online Transfer</v>
      </c>
      <c r="Q995" s="135" t="str">
        <f>VLOOKUP(E995,[2]Sheet1!$E$2:$N$5262,8,0)</f>
        <v>Renewal</v>
      </c>
      <c r="R995" s="135" t="s">
        <v>16</v>
      </c>
      <c r="S995" s="135" t="str">
        <f>VLOOKUP(E995,[2]Sheet1!$E$2:$N$5262,10,0)</f>
        <v>-</v>
      </c>
      <c r="T995" s="167">
        <f t="shared" si="44"/>
        <v>0</v>
      </c>
    </row>
    <row r="996" spans="1:20" s="135" customFormat="1" hidden="1">
      <c r="A996" s="72">
        <v>1003</v>
      </c>
      <c r="B996" s="72" t="s">
        <v>39</v>
      </c>
      <c r="C996" s="73" t="s">
        <v>13563</v>
      </c>
      <c r="D996" s="73" t="s">
        <v>13564</v>
      </c>
      <c r="E996" s="73" t="s">
        <v>13565</v>
      </c>
      <c r="F996" s="73" t="s">
        <v>570</v>
      </c>
      <c r="G996" s="74">
        <v>15000</v>
      </c>
      <c r="H996" s="73" t="s">
        <v>66</v>
      </c>
      <c r="I996" s="73" t="s">
        <v>14</v>
      </c>
      <c r="J996" s="135" t="s">
        <v>41</v>
      </c>
      <c r="K996" s="135">
        <v>15000</v>
      </c>
      <c r="L996" s="135">
        <f>VLOOKUP(E996,[2]Sheet1!$E$2:$N$5262,3,0)</f>
        <v>15000</v>
      </c>
      <c r="M996" s="168">
        <f>VLOOKUP(E996,[2]Sheet1!$E$2:$N$5262,4,0)</f>
        <v>46025</v>
      </c>
      <c r="N996" s="135" t="str">
        <f>VLOOKUP(E996,[2]Sheet1!$E$2:$N$5262,5,0)</f>
        <v>RAHAT.GUL</v>
      </c>
      <c r="O996" s="135" t="str">
        <f>VLOOKUP(E996,[2]Sheet1!$E$2:$N$5262,6,0)</f>
        <v>Accepted</v>
      </c>
      <c r="P996" s="135" t="str">
        <f>VLOOKUP(E996,[2]Sheet1!$E$2:$N$5262,7,0)</f>
        <v>Online Transfer</v>
      </c>
      <c r="Q996" s="135" t="str">
        <f>VLOOKUP(E996,[2]Sheet1!$E$2:$N$5262,8,0)</f>
        <v>Renewal</v>
      </c>
      <c r="R996" s="135" t="s">
        <v>16</v>
      </c>
      <c r="S996" s="135" t="str">
        <f>VLOOKUP(E996,[2]Sheet1!$E$2:$N$5262,10,0)</f>
        <v>-</v>
      </c>
      <c r="T996" s="167">
        <f t="shared" si="44"/>
        <v>0</v>
      </c>
    </row>
    <row r="997" spans="1:20" s="135" customFormat="1" hidden="1">
      <c r="A997" s="73">
        <v>1004</v>
      </c>
      <c r="B997" s="72" t="s">
        <v>39</v>
      </c>
      <c r="C997" s="73" t="s">
        <v>13566</v>
      </c>
      <c r="D997" s="74">
        <v>329122</v>
      </c>
      <c r="E997" s="74">
        <v>7028233</v>
      </c>
      <c r="F997" s="73" t="s">
        <v>13567</v>
      </c>
      <c r="G997" s="74">
        <v>14000</v>
      </c>
      <c r="H997" s="73" t="s">
        <v>66</v>
      </c>
      <c r="I997" s="73" t="s">
        <v>14</v>
      </c>
      <c r="J997" s="135" t="s">
        <v>41</v>
      </c>
      <c r="K997" s="135">
        <v>14000</v>
      </c>
      <c r="L997" s="135">
        <f>VLOOKUP(E997,[2]Sheet1!$E$2:$N$5262,3,0)</f>
        <v>14000</v>
      </c>
      <c r="M997" s="168">
        <f>VLOOKUP(E997,[2]Sheet1!$E$2:$N$5262,4,0)</f>
        <v>46025</v>
      </c>
      <c r="N997" s="135" t="str">
        <f>VLOOKUP(E997,[2]Sheet1!$E$2:$N$5262,5,0)</f>
        <v>RAHAT.GUL</v>
      </c>
      <c r="O997" s="135" t="str">
        <f>VLOOKUP(E997,[2]Sheet1!$E$2:$N$5262,6,0)</f>
        <v>Accepted</v>
      </c>
      <c r="P997" s="135" t="str">
        <f>VLOOKUP(E997,[2]Sheet1!$E$2:$N$5262,7,0)</f>
        <v>Online Transfer</v>
      </c>
      <c r="Q997" s="135" t="str">
        <f>VLOOKUP(E997,[2]Sheet1!$E$2:$N$5262,8,0)</f>
        <v>Renewal</v>
      </c>
      <c r="R997" s="135" t="s">
        <v>16</v>
      </c>
      <c r="S997" s="135" t="str">
        <f>VLOOKUP(E997,[2]Sheet1!$E$2:$N$5262,10,0)</f>
        <v>-</v>
      </c>
      <c r="T997" s="167">
        <f t="shared" si="44"/>
        <v>0</v>
      </c>
    </row>
    <row r="998" spans="1:20" s="135" customFormat="1" hidden="1">
      <c r="A998" s="72">
        <v>1005</v>
      </c>
      <c r="B998" s="72" t="s">
        <v>39</v>
      </c>
      <c r="C998" s="73" t="s">
        <v>13568</v>
      </c>
      <c r="D998" s="73" t="s">
        <v>13569</v>
      </c>
      <c r="E998" s="73" t="s">
        <v>13570</v>
      </c>
      <c r="F998" s="73" t="s">
        <v>13571</v>
      </c>
      <c r="G998" s="74">
        <v>12500</v>
      </c>
      <c r="H998" s="73" t="s">
        <v>66</v>
      </c>
      <c r="I998" s="73" t="s">
        <v>14</v>
      </c>
      <c r="J998" s="135" t="s">
        <v>41</v>
      </c>
      <c r="K998" s="135">
        <v>12500</v>
      </c>
      <c r="L998" s="135">
        <f>VLOOKUP(E998,[2]Sheet1!$E$2:$N$5262,3,0)</f>
        <v>12500</v>
      </c>
      <c r="M998" s="168">
        <f>VLOOKUP(E998,[2]Sheet1!$E$2:$N$5262,4,0)</f>
        <v>46023</v>
      </c>
      <c r="N998" s="135" t="str">
        <f>VLOOKUP(E998,[2]Sheet1!$E$2:$N$5262,5,0)</f>
        <v>RAHAT.GUL</v>
      </c>
      <c r="O998" s="135" t="str">
        <f>VLOOKUP(E998,[2]Sheet1!$E$2:$N$5262,6,0)</f>
        <v>Accepted</v>
      </c>
      <c r="P998" s="135" t="str">
        <f>VLOOKUP(E998,[2]Sheet1!$E$2:$N$5262,7,0)</f>
        <v>Online Transfer</v>
      </c>
      <c r="Q998" s="135" t="str">
        <f>VLOOKUP(E998,[2]Sheet1!$E$2:$N$5262,8,0)</f>
        <v>Renewal</v>
      </c>
      <c r="R998" s="135" t="s">
        <v>16</v>
      </c>
      <c r="S998" s="135" t="str">
        <f>VLOOKUP(E998,[2]Sheet1!$E$2:$N$5262,10,0)</f>
        <v>-</v>
      </c>
      <c r="T998" s="167">
        <f t="shared" si="44"/>
        <v>0</v>
      </c>
    </row>
    <row r="999" spans="1:20" s="135" customFormat="1" hidden="1">
      <c r="A999" s="73">
        <v>1006</v>
      </c>
      <c r="B999" s="72" t="s">
        <v>39</v>
      </c>
      <c r="C999" s="73" t="s">
        <v>2837</v>
      </c>
      <c r="D999" s="73" t="s">
        <v>2839</v>
      </c>
      <c r="E999" s="73" t="s">
        <v>2840</v>
      </c>
      <c r="F999" s="73" t="s">
        <v>564</v>
      </c>
      <c r="G999" s="74">
        <v>10000</v>
      </c>
      <c r="H999" s="73" t="s">
        <v>66</v>
      </c>
      <c r="I999" s="73" t="s">
        <v>14</v>
      </c>
      <c r="J999" s="135" t="s">
        <v>41</v>
      </c>
      <c r="K999" s="135">
        <v>10000</v>
      </c>
      <c r="L999" s="135">
        <f>VLOOKUP(E999,[2]Sheet1!$E$2:$N$5262,3,0)</f>
        <v>10000</v>
      </c>
      <c r="M999" s="168">
        <f>VLOOKUP(E999,[2]Sheet1!$E$2:$N$5262,4,0)</f>
        <v>46023</v>
      </c>
      <c r="N999" s="135" t="str">
        <f>VLOOKUP(E999,[2]Sheet1!$E$2:$N$5262,5,0)</f>
        <v>RAHAT.GUL</v>
      </c>
      <c r="O999" s="135" t="str">
        <f>VLOOKUP(E999,[2]Sheet1!$E$2:$N$5262,6,0)</f>
        <v>Accepted</v>
      </c>
      <c r="P999" s="135" t="str">
        <f>VLOOKUP(E999,[2]Sheet1!$E$2:$N$5262,7,0)</f>
        <v>Online Transfer</v>
      </c>
      <c r="Q999" s="135" t="str">
        <f>VLOOKUP(E999,[2]Sheet1!$E$2:$N$5262,8,0)</f>
        <v>Renewal</v>
      </c>
      <c r="R999" s="135" t="s">
        <v>16</v>
      </c>
      <c r="S999" s="135" t="str">
        <f>VLOOKUP(E999,[2]Sheet1!$E$2:$N$5262,10,0)</f>
        <v>-</v>
      </c>
      <c r="T999" s="167">
        <f t="shared" si="44"/>
        <v>0</v>
      </c>
    </row>
    <row r="1000" spans="1:20" s="135" customFormat="1" hidden="1">
      <c r="A1000" s="72">
        <v>1007</v>
      </c>
      <c r="B1000" s="72" t="s">
        <v>39</v>
      </c>
      <c r="C1000" s="73" t="s">
        <v>13572</v>
      </c>
      <c r="D1000" s="74">
        <v>238461</v>
      </c>
      <c r="E1000" s="74">
        <v>700504</v>
      </c>
      <c r="F1000" s="73" t="s">
        <v>13573</v>
      </c>
      <c r="G1000" s="74">
        <v>10000</v>
      </c>
      <c r="H1000" s="73" t="s">
        <v>66</v>
      </c>
      <c r="I1000" s="73" t="s">
        <v>14</v>
      </c>
      <c r="J1000" s="135" t="s">
        <v>41</v>
      </c>
      <c r="K1000" s="135">
        <v>10000</v>
      </c>
      <c r="L1000" s="135">
        <f>VLOOKUP(E1000,[2]Sheet1!$E$2:$N$5262,3,0)</f>
        <v>10000</v>
      </c>
      <c r="M1000" s="168">
        <f>VLOOKUP(E1000,[2]Sheet1!$E$2:$N$5262,4,0)</f>
        <v>46025</v>
      </c>
      <c r="N1000" s="135" t="str">
        <f>VLOOKUP(E1000,[2]Sheet1!$E$2:$N$5262,5,0)</f>
        <v>RAHAT.GUL</v>
      </c>
      <c r="O1000" s="135" t="str">
        <f>VLOOKUP(E1000,[2]Sheet1!$E$2:$N$5262,6,0)</f>
        <v>Accepted</v>
      </c>
      <c r="P1000" s="135" t="str">
        <f>VLOOKUP(E1000,[2]Sheet1!$E$2:$N$5262,7,0)</f>
        <v>Online Transfer</v>
      </c>
      <c r="Q1000" s="135" t="str">
        <f>VLOOKUP(E1000,[2]Sheet1!$E$2:$N$5262,8,0)</f>
        <v>Renewal</v>
      </c>
      <c r="R1000" s="135" t="s">
        <v>16</v>
      </c>
      <c r="S1000" s="135" t="str">
        <f>VLOOKUP(E1000,[2]Sheet1!$E$2:$N$5262,10,0)</f>
        <v>-</v>
      </c>
      <c r="T1000" s="167">
        <f t="shared" si="44"/>
        <v>0</v>
      </c>
    </row>
    <row r="1001" spans="1:20" s="135" customFormat="1" hidden="1">
      <c r="A1001" s="73">
        <v>1008</v>
      </c>
      <c r="B1001" s="72" t="s">
        <v>39</v>
      </c>
      <c r="C1001" s="73" t="s">
        <v>13574</v>
      </c>
      <c r="D1001" s="73" t="s">
        <v>13575</v>
      </c>
      <c r="E1001" s="74">
        <v>1042937</v>
      </c>
      <c r="F1001" s="73" t="s">
        <v>13576</v>
      </c>
      <c r="G1001" s="74">
        <v>14000</v>
      </c>
      <c r="H1001" s="73" t="s">
        <v>66</v>
      </c>
      <c r="I1001" s="73" t="s">
        <v>14</v>
      </c>
      <c r="J1001" s="135" t="s">
        <v>41</v>
      </c>
      <c r="K1001" s="135">
        <v>14000</v>
      </c>
      <c r="L1001" s="135">
        <f>VLOOKUP(E1001,[2]Sheet1!$E$2:$N$5262,3,0)</f>
        <v>14000</v>
      </c>
      <c r="M1001" s="168">
        <f>VLOOKUP(E1001,[2]Sheet1!$E$2:$N$5262,4,0)</f>
        <v>46024</v>
      </c>
      <c r="N1001" s="135" t="str">
        <f>VLOOKUP(E1001,[2]Sheet1!$E$2:$N$5262,5,0)</f>
        <v>RAHAT.GUL</v>
      </c>
      <c r="O1001" s="135" t="str">
        <f>VLOOKUP(E1001,[2]Sheet1!$E$2:$N$5262,6,0)</f>
        <v>Accepted</v>
      </c>
      <c r="P1001" s="135" t="str">
        <f>VLOOKUP(E1001,[2]Sheet1!$E$2:$N$5262,7,0)</f>
        <v>Online Transfer</v>
      </c>
      <c r="Q1001" s="135" t="str">
        <f>VLOOKUP(E1001,[2]Sheet1!$E$2:$N$5262,8,0)</f>
        <v>Renewal</v>
      </c>
      <c r="R1001" s="135" t="s">
        <v>16</v>
      </c>
      <c r="S1001" s="135" t="str">
        <f>VLOOKUP(E1001,[2]Sheet1!$E$2:$N$5262,10,0)</f>
        <v>-</v>
      </c>
      <c r="T1001" s="167">
        <f t="shared" si="44"/>
        <v>0</v>
      </c>
    </row>
    <row r="1002" spans="1:20" s="135" customFormat="1" hidden="1">
      <c r="A1002" s="72">
        <v>1009</v>
      </c>
      <c r="B1002" s="72" t="s">
        <v>39</v>
      </c>
      <c r="C1002" s="73" t="s">
        <v>13577</v>
      </c>
      <c r="D1002" s="73" t="s">
        <v>13578</v>
      </c>
      <c r="E1002" s="73" t="s">
        <v>13579</v>
      </c>
      <c r="F1002" s="73" t="s">
        <v>13580</v>
      </c>
      <c r="G1002" s="74">
        <v>12500</v>
      </c>
      <c r="H1002" s="73" t="s">
        <v>66</v>
      </c>
      <c r="I1002" s="73" t="s">
        <v>14</v>
      </c>
      <c r="J1002" s="135" t="s">
        <v>41</v>
      </c>
      <c r="K1002" s="135">
        <v>12500</v>
      </c>
      <c r="L1002" s="135">
        <f>VLOOKUP(E1002,[2]Sheet1!$E$2:$N$5262,3,0)</f>
        <v>12500</v>
      </c>
      <c r="M1002" s="168">
        <f>VLOOKUP(E1002,[2]Sheet1!$E$2:$N$5262,4,0)</f>
        <v>46024</v>
      </c>
      <c r="N1002" s="135" t="str">
        <f>VLOOKUP(E1002,[2]Sheet1!$E$2:$N$5262,5,0)</f>
        <v>RAHAT.GUL</v>
      </c>
      <c r="O1002" s="135" t="str">
        <f>VLOOKUP(E1002,[2]Sheet1!$E$2:$N$5262,6,0)</f>
        <v>Accepted</v>
      </c>
      <c r="P1002" s="135" t="str">
        <f>VLOOKUP(E1002,[2]Sheet1!$E$2:$N$5262,7,0)</f>
        <v>Cash Deposit</v>
      </c>
      <c r="Q1002" s="135" t="str">
        <f>VLOOKUP(E1002,[2]Sheet1!$E$2:$N$5262,8,0)</f>
        <v>Renewal</v>
      </c>
      <c r="R1002" s="135" t="s">
        <v>16</v>
      </c>
      <c r="S1002" s="135" t="str">
        <f>VLOOKUP(E1002,[2]Sheet1!$E$2:$N$5262,10,0)</f>
        <v>-</v>
      </c>
      <c r="T1002" s="167">
        <f t="shared" si="44"/>
        <v>0</v>
      </c>
    </row>
    <row r="1003" spans="1:20" s="135" customFormat="1">
      <c r="A1003" s="73">
        <v>1010</v>
      </c>
      <c r="B1003" s="72" t="s">
        <v>39</v>
      </c>
      <c r="C1003" s="73" t="s">
        <v>13581</v>
      </c>
      <c r="D1003" s="73" t="s">
        <v>13582</v>
      </c>
      <c r="E1003" s="73" t="s">
        <v>13583</v>
      </c>
      <c r="F1003" s="73" t="s">
        <v>11632</v>
      </c>
      <c r="G1003" s="74">
        <v>15000</v>
      </c>
      <c r="H1003" s="73" t="s">
        <v>66</v>
      </c>
      <c r="I1003" s="73" t="s">
        <v>14</v>
      </c>
      <c r="J1003" s="135" t="s">
        <v>41</v>
      </c>
      <c r="K1003" s="135">
        <v>15000</v>
      </c>
      <c r="L1003" s="135">
        <f>VLOOKUP(E1003,[2]Sheet1!$E$2:$N$5262,3,0)</f>
        <v>15000</v>
      </c>
      <c r="M1003" s="168">
        <f>VLOOKUP(E1003,[2]Sheet1!$E$2:$N$5262,4,0)</f>
        <v>46024</v>
      </c>
      <c r="N1003" s="135" t="str">
        <f>VLOOKUP(E1003,[2]Sheet1!$E$2:$N$5262,5,0)</f>
        <v>RAHAT.GUL</v>
      </c>
      <c r="O1003" s="135" t="str">
        <f>VLOOKUP(E1003,[2]Sheet1!$E$2:$N$5262,6,0)</f>
        <v>Accepted</v>
      </c>
      <c r="P1003" s="135" t="str">
        <f>VLOOKUP(E1003,[2]Sheet1!$E$2:$N$5262,7,0)</f>
        <v>Online Transfer</v>
      </c>
      <c r="Q1003" s="135" t="str">
        <f>VLOOKUP(E1003,[2]Sheet1!$E$2:$N$5262,8,0)</f>
        <v>Conversion</v>
      </c>
      <c r="R1003" s="135" t="s">
        <v>16</v>
      </c>
      <c r="S1003" s="135" t="str">
        <f>VLOOKUP(E1003,[2]Sheet1!$E$2:$N$5262,10,0)</f>
        <v>-</v>
      </c>
      <c r="T1003" s="167">
        <f t="shared" si="44"/>
        <v>0</v>
      </c>
    </row>
    <row r="1004" spans="1:20" s="135" customFormat="1" hidden="1">
      <c r="A1004" s="72">
        <v>1011</v>
      </c>
      <c r="B1004" s="72" t="s">
        <v>39</v>
      </c>
      <c r="C1004" s="73" t="s">
        <v>13584</v>
      </c>
      <c r="D1004" s="73" t="s">
        <v>13585</v>
      </c>
      <c r="E1004" s="73" t="s">
        <v>13586</v>
      </c>
      <c r="F1004" s="73" t="s">
        <v>13587</v>
      </c>
      <c r="G1004" s="74">
        <v>14000</v>
      </c>
      <c r="H1004" s="73" t="s">
        <v>66</v>
      </c>
      <c r="I1004" s="73" t="s">
        <v>14</v>
      </c>
      <c r="J1004" s="135" t="s">
        <v>41</v>
      </c>
      <c r="K1004" s="135">
        <v>14000</v>
      </c>
      <c r="L1004" s="135">
        <f>VLOOKUP(E1004,[2]Sheet1!$E$2:$N$5262,3,0)</f>
        <v>14000</v>
      </c>
      <c r="M1004" s="168">
        <f>VLOOKUP(E1004,[2]Sheet1!$E$2:$N$5262,4,0)</f>
        <v>46024</v>
      </c>
      <c r="N1004" s="135" t="str">
        <f>VLOOKUP(E1004,[2]Sheet1!$E$2:$N$5262,5,0)</f>
        <v>RAHAT.GUL</v>
      </c>
      <c r="O1004" s="135" t="str">
        <f>VLOOKUP(E1004,[2]Sheet1!$E$2:$N$5262,6,0)</f>
        <v>Accepted</v>
      </c>
      <c r="P1004" s="135" t="str">
        <f>VLOOKUP(E1004,[2]Sheet1!$E$2:$N$5262,7,0)</f>
        <v>Online Transfer</v>
      </c>
      <c r="Q1004" s="135" t="str">
        <f>VLOOKUP(E1004,[2]Sheet1!$E$2:$N$5262,8,0)</f>
        <v>Renewal</v>
      </c>
      <c r="R1004" s="135" t="s">
        <v>16</v>
      </c>
      <c r="S1004" s="135" t="str">
        <f>VLOOKUP(E1004,[2]Sheet1!$E$2:$N$5262,10,0)</f>
        <v>-</v>
      </c>
      <c r="T1004" s="167">
        <f t="shared" si="44"/>
        <v>0</v>
      </c>
    </row>
    <row r="1005" spans="1:20" s="135" customFormat="1" hidden="1">
      <c r="A1005" s="73">
        <v>1012</v>
      </c>
      <c r="B1005" s="72" t="s">
        <v>39</v>
      </c>
      <c r="C1005" s="73" t="s">
        <v>13588</v>
      </c>
      <c r="D1005" s="73" t="s">
        <v>13589</v>
      </c>
      <c r="E1005" s="73" t="s">
        <v>13590</v>
      </c>
      <c r="F1005" s="73" t="s">
        <v>13591</v>
      </c>
      <c r="G1005" s="74">
        <v>14000</v>
      </c>
      <c r="H1005" s="73" t="s">
        <v>66</v>
      </c>
      <c r="I1005" s="73" t="s">
        <v>14</v>
      </c>
      <c r="J1005" s="135" t="s">
        <v>41</v>
      </c>
      <c r="K1005" s="135">
        <v>14000</v>
      </c>
      <c r="L1005" s="135">
        <f>VLOOKUP(E1005,[2]Sheet1!$E$2:$N$5262,3,0)</f>
        <v>14000</v>
      </c>
      <c r="M1005" s="168">
        <f>VLOOKUP(E1005,[2]Sheet1!$E$2:$N$5262,4,0)</f>
        <v>46024</v>
      </c>
      <c r="N1005" s="135" t="str">
        <f>VLOOKUP(E1005,[2]Sheet1!$E$2:$N$5262,5,0)</f>
        <v>RAHAT.GUL</v>
      </c>
      <c r="O1005" s="135" t="str">
        <f>VLOOKUP(E1005,[2]Sheet1!$E$2:$N$5262,6,0)</f>
        <v>Accepted</v>
      </c>
      <c r="P1005" s="135" t="str">
        <f>VLOOKUP(E1005,[2]Sheet1!$E$2:$N$5262,7,0)</f>
        <v>Cheque Deposit</v>
      </c>
      <c r="Q1005" s="135" t="str">
        <f>VLOOKUP(E1005,[2]Sheet1!$E$2:$N$5262,8,0)</f>
        <v>Renewal</v>
      </c>
      <c r="R1005" s="135" t="s">
        <v>16</v>
      </c>
      <c r="S1005" s="135" t="str">
        <f>VLOOKUP(E1005,[2]Sheet1!$E$2:$N$5262,10,0)</f>
        <v>-</v>
      </c>
      <c r="T1005" s="167">
        <f t="shared" si="44"/>
        <v>0</v>
      </c>
    </row>
    <row r="1006" spans="1:20" s="135" customFormat="1" hidden="1">
      <c r="A1006" s="72">
        <v>1013</v>
      </c>
      <c r="B1006" s="72" t="s">
        <v>39</v>
      </c>
      <c r="C1006" s="73" t="s">
        <v>13592</v>
      </c>
      <c r="D1006" s="73" t="s">
        <v>13593</v>
      </c>
      <c r="E1006" s="73" t="s">
        <v>13594</v>
      </c>
      <c r="F1006" s="73" t="s">
        <v>11428</v>
      </c>
      <c r="G1006" s="74">
        <v>11000</v>
      </c>
      <c r="H1006" s="73" t="s">
        <v>66</v>
      </c>
      <c r="I1006" s="73" t="s">
        <v>14</v>
      </c>
      <c r="J1006" s="135" t="s">
        <v>41</v>
      </c>
      <c r="K1006" s="135">
        <v>11000</v>
      </c>
      <c r="L1006" s="135">
        <f>VLOOKUP(E1006,[2]Sheet1!$E$2:$N$5262,3,0)</f>
        <v>11000</v>
      </c>
      <c r="M1006" s="168">
        <f>VLOOKUP(E1006,[2]Sheet1!$E$2:$N$5262,4,0)</f>
        <v>46024</v>
      </c>
      <c r="N1006" s="135" t="str">
        <f>VLOOKUP(E1006,[2]Sheet1!$E$2:$N$5262,5,0)</f>
        <v>RAHAT.GUL</v>
      </c>
      <c r="O1006" s="135" t="str">
        <f>VLOOKUP(E1006,[2]Sheet1!$E$2:$N$5262,6,0)</f>
        <v>Accepted</v>
      </c>
      <c r="P1006" s="135" t="str">
        <f>VLOOKUP(E1006,[2]Sheet1!$E$2:$N$5262,7,0)</f>
        <v>Online Transfer</v>
      </c>
      <c r="Q1006" s="135" t="str">
        <f>VLOOKUP(E1006,[2]Sheet1!$E$2:$N$5262,8,0)</f>
        <v>Renewal</v>
      </c>
      <c r="R1006" s="135" t="s">
        <v>16</v>
      </c>
      <c r="S1006" s="135" t="str">
        <f>VLOOKUP(E1006,[2]Sheet1!$E$2:$N$5262,10,0)</f>
        <v>-</v>
      </c>
      <c r="T1006" s="167">
        <f t="shared" si="44"/>
        <v>0</v>
      </c>
    </row>
    <row r="1007" spans="1:20" s="135" customFormat="1">
      <c r="A1007" s="73">
        <v>1014</v>
      </c>
      <c r="B1007" s="72" t="s">
        <v>39</v>
      </c>
      <c r="C1007" s="73" t="s">
        <v>13595</v>
      </c>
      <c r="D1007" s="73" t="s">
        <v>13596</v>
      </c>
      <c r="E1007" s="73" t="s">
        <v>13597</v>
      </c>
      <c r="F1007" s="73" t="s">
        <v>11632</v>
      </c>
      <c r="G1007" s="74">
        <v>17000</v>
      </c>
      <c r="H1007" s="73" t="s">
        <v>66</v>
      </c>
      <c r="I1007" s="73" t="s">
        <v>14</v>
      </c>
      <c r="J1007" s="135" t="s">
        <v>41</v>
      </c>
      <c r="K1007" s="135">
        <v>17000</v>
      </c>
      <c r="L1007" s="135">
        <f>VLOOKUP(E1007,[2]Sheet1!$E$2:$N$5262,3,0)</f>
        <v>17000</v>
      </c>
      <c r="M1007" s="168">
        <f>VLOOKUP(E1007,[2]Sheet1!$E$2:$N$5262,4,0)</f>
        <v>46023</v>
      </c>
      <c r="N1007" s="135" t="str">
        <f>VLOOKUP(E1007,[2]Sheet1!$E$2:$N$5262,5,0)</f>
        <v>RAHAT.GUL</v>
      </c>
      <c r="O1007" s="135" t="str">
        <f>VLOOKUP(E1007,[2]Sheet1!$E$2:$N$5262,6,0)</f>
        <v>Accepted</v>
      </c>
      <c r="P1007" s="135" t="str">
        <f>VLOOKUP(E1007,[2]Sheet1!$E$2:$N$5262,7,0)</f>
        <v>Online Transfer</v>
      </c>
      <c r="Q1007" s="135" t="str">
        <f>VLOOKUP(E1007,[2]Sheet1!$E$2:$N$5262,8,0)</f>
        <v>Conversion</v>
      </c>
      <c r="R1007" s="135" t="s">
        <v>16</v>
      </c>
      <c r="S1007" s="135" t="str">
        <f>VLOOKUP(E1007,[2]Sheet1!$E$2:$N$5262,10,0)</f>
        <v>-</v>
      </c>
      <c r="T1007" s="167">
        <f t="shared" si="44"/>
        <v>0</v>
      </c>
    </row>
    <row r="1008" spans="1:20" s="135" customFormat="1" hidden="1">
      <c r="A1008" s="72">
        <v>1015</v>
      </c>
      <c r="B1008" s="72" t="s">
        <v>39</v>
      </c>
      <c r="C1008" s="73" t="s">
        <v>13598</v>
      </c>
      <c r="D1008" s="74">
        <v>179072</v>
      </c>
      <c r="E1008" s="74">
        <v>79048</v>
      </c>
      <c r="F1008" s="73" t="s">
        <v>13599</v>
      </c>
      <c r="G1008" s="74">
        <v>14000</v>
      </c>
      <c r="H1008" s="73" t="s">
        <v>66</v>
      </c>
      <c r="I1008" s="73" t="s">
        <v>14</v>
      </c>
      <c r="J1008" s="135" t="s">
        <v>41</v>
      </c>
      <c r="K1008" s="135">
        <v>14000</v>
      </c>
      <c r="L1008" s="135">
        <f>VLOOKUP(E1008,[2]Sheet1!$E$2:$N$5262,3,0)</f>
        <v>14000</v>
      </c>
      <c r="M1008" s="168">
        <f>VLOOKUP(E1008,[2]Sheet1!$E$2:$N$5262,4,0)</f>
        <v>46023</v>
      </c>
      <c r="N1008" s="135" t="str">
        <f>VLOOKUP(E1008,[2]Sheet1!$E$2:$N$5262,5,0)</f>
        <v>RAHAT.GUL</v>
      </c>
      <c r="O1008" s="135" t="str">
        <f>VLOOKUP(E1008,[2]Sheet1!$E$2:$N$5262,6,0)</f>
        <v>Accepted</v>
      </c>
      <c r="P1008" s="135" t="str">
        <f>VLOOKUP(E1008,[2]Sheet1!$E$2:$N$5262,7,0)</f>
        <v>Online Transfer</v>
      </c>
      <c r="Q1008" s="135" t="str">
        <f>VLOOKUP(E1008,[2]Sheet1!$E$2:$N$5262,8,0)</f>
        <v>Renewal</v>
      </c>
      <c r="R1008" s="135" t="s">
        <v>16</v>
      </c>
      <c r="S1008" s="135" t="str">
        <f>VLOOKUP(E1008,[2]Sheet1!$E$2:$N$5262,10,0)</f>
        <v>-</v>
      </c>
      <c r="T1008" s="167">
        <f t="shared" si="44"/>
        <v>0</v>
      </c>
    </row>
    <row r="1009" spans="1:20" s="135" customFormat="1">
      <c r="A1009" s="73">
        <v>1016</v>
      </c>
      <c r="B1009" s="72" t="s">
        <v>39</v>
      </c>
      <c r="C1009" s="73" t="s">
        <v>13600</v>
      </c>
      <c r="D1009" s="74">
        <v>325851</v>
      </c>
      <c r="E1009" s="74">
        <v>1225879</v>
      </c>
      <c r="F1009" s="73" t="s">
        <v>13601</v>
      </c>
      <c r="G1009" s="74">
        <v>17000</v>
      </c>
      <c r="H1009" s="73" t="s">
        <v>66</v>
      </c>
      <c r="I1009" s="73" t="s">
        <v>14</v>
      </c>
      <c r="J1009" s="135" t="s">
        <v>41</v>
      </c>
      <c r="K1009" s="135">
        <v>17000</v>
      </c>
      <c r="L1009" s="135">
        <f>VLOOKUP(E1009,[2]Sheet1!$E$2:$N$5262,3,0)</f>
        <v>17000</v>
      </c>
      <c r="M1009" s="168">
        <f>VLOOKUP(E1009,[2]Sheet1!$E$2:$N$5262,4,0)</f>
        <v>46029</v>
      </c>
      <c r="N1009" s="135" t="str">
        <f>VLOOKUP(E1009,[2]Sheet1!$E$2:$N$5262,5,0)</f>
        <v>RAHAT.GUL</v>
      </c>
      <c r="O1009" s="135" t="str">
        <f>VLOOKUP(E1009,[2]Sheet1!$E$2:$N$5262,6,0)</f>
        <v>Accepted</v>
      </c>
      <c r="P1009" s="135" t="str">
        <f>VLOOKUP(E1009,[2]Sheet1!$E$2:$N$5262,7,0)</f>
        <v>Cash</v>
      </c>
      <c r="Q1009" s="135" t="str">
        <f>VLOOKUP(E1009,[2]Sheet1!$E$2:$N$5262,8,0)</f>
        <v>Conversion</v>
      </c>
      <c r="R1009" s="135" t="s">
        <v>16</v>
      </c>
      <c r="S1009" s="135" t="str">
        <f>VLOOKUP(E1009,[2]Sheet1!$E$2:$N$5262,10,0)</f>
        <v>-</v>
      </c>
      <c r="T1009" s="167">
        <f t="shared" si="44"/>
        <v>0</v>
      </c>
    </row>
    <row r="1010" spans="1:20" s="135" customFormat="1" hidden="1">
      <c r="A1010" s="72">
        <v>1017</v>
      </c>
      <c r="B1010" s="72" t="s">
        <v>39</v>
      </c>
      <c r="C1010" s="73" t="s">
        <v>8841</v>
      </c>
      <c r="D1010" s="73" t="s">
        <v>8843</v>
      </c>
      <c r="E1010" s="73" t="s">
        <v>8844</v>
      </c>
      <c r="F1010" s="73" t="s">
        <v>13602</v>
      </c>
      <c r="G1010" s="74">
        <v>13000</v>
      </c>
      <c r="H1010" s="73" t="s">
        <v>66</v>
      </c>
      <c r="I1010" s="73" t="s">
        <v>14</v>
      </c>
      <c r="J1010" s="135" t="s">
        <v>41</v>
      </c>
      <c r="K1010" s="135">
        <v>13000</v>
      </c>
      <c r="L1010" s="135">
        <f>VLOOKUP(E1010,[2]Sheet1!$E$2:$N$5262,3,0)</f>
        <v>13000</v>
      </c>
      <c r="M1010" s="168">
        <f>VLOOKUP(E1010,[2]Sheet1!$E$2:$N$5262,4,0)</f>
        <v>46023</v>
      </c>
      <c r="N1010" s="135" t="str">
        <f>VLOOKUP(E1010,[2]Sheet1!$E$2:$N$5262,5,0)</f>
        <v>RAHAT.GUL</v>
      </c>
      <c r="O1010" s="135" t="str">
        <f>VLOOKUP(E1010,[2]Sheet1!$E$2:$N$5262,6,0)</f>
        <v>Accepted</v>
      </c>
      <c r="P1010" s="135" t="str">
        <f>VLOOKUP(E1010,[2]Sheet1!$E$2:$N$5262,7,0)</f>
        <v>Online Transfer</v>
      </c>
      <c r="Q1010" s="135" t="str">
        <f>VLOOKUP(E1010,[2]Sheet1!$E$2:$N$5262,8,0)</f>
        <v>Renewal</v>
      </c>
      <c r="R1010" s="135" t="s">
        <v>16</v>
      </c>
      <c r="S1010" s="135" t="str">
        <f>VLOOKUP(E1010,[2]Sheet1!$E$2:$N$5262,10,0)</f>
        <v>-</v>
      </c>
      <c r="T1010" s="167">
        <f t="shared" si="44"/>
        <v>0</v>
      </c>
    </row>
    <row r="1011" spans="1:20" s="135" customFormat="1" hidden="1">
      <c r="A1011" s="73">
        <v>1018</v>
      </c>
      <c r="B1011" s="72" t="s">
        <v>39</v>
      </c>
      <c r="C1011" s="73" t="s">
        <v>13603</v>
      </c>
      <c r="D1011" s="73" t="s">
        <v>13604</v>
      </c>
      <c r="E1011" s="73" t="s">
        <v>13605</v>
      </c>
      <c r="F1011" s="73" t="s">
        <v>13606</v>
      </c>
      <c r="G1011" s="74">
        <v>14000</v>
      </c>
      <c r="H1011" s="73" t="s">
        <v>66</v>
      </c>
      <c r="I1011" s="73" t="s">
        <v>14</v>
      </c>
      <c r="J1011" s="135" t="s">
        <v>41</v>
      </c>
      <c r="K1011" s="135">
        <v>14000</v>
      </c>
      <c r="L1011" s="135">
        <f>VLOOKUP(E1011,[2]Sheet1!$E$2:$N$5262,3,0)</f>
        <v>14000</v>
      </c>
      <c r="M1011" s="168">
        <f>VLOOKUP(E1011,[2]Sheet1!$E$2:$N$5262,4,0)</f>
        <v>46023</v>
      </c>
      <c r="N1011" s="135" t="str">
        <f>VLOOKUP(E1011,[2]Sheet1!$E$2:$N$5262,5,0)</f>
        <v>RAHAT.GUL</v>
      </c>
      <c r="O1011" s="135" t="str">
        <f>VLOOKUP(E1011,[2]Sheet1!$E$2:$N$5262,6,0)</f>
        <v>Accepted</v>
      </c>
      <c r="P1011" s="135" t="str">
        <f>VLOOKUP(E1011,[2]Sheet1!$E$2:$N$5262,7,0)</f>
        <v>Online Transfer</v>
      </c>
      <c r="Q1011" s="135" t="str">
        <f>VLOOKUP(E1011,[2]Sheet1!$E$2:$N$5262,8,0)</f>
        <v>Renewal</v>
      </c>
      <c r="R1011" s="135" t="s">
        <v>16</v>
      </c>
      <c r="S1011" s="135" t="str">
        <f>VLOOKUP(E1011,[2]Sheet1!$E$2:$N$5262,10,0)</f>
        <v>-</v>
      </c>
      <c r="T1011" s="167">
        <f t="shared" si="44"/>
        <v>0</v>
      </c>
    </row>
    <row r="1012" spans="1:20" s="135" customFormat="1" hidden="1">
      <c r="A1012" s="72">
        <v>1019</v>
      </c>
      <c r="B1012" s="72" t="s">
        <v>39</v>
      </c>
      <c r="C1012" s="73" t="s">
        <v>13607</v>
      </c>
      <c r="D1012" s="73">
        <v>289163</v>
      </c>
      <c r="E1012" s="73">
        <v>1189170</v>
      </c>
      <c r="F1012" s="79">
        <v>45267.695138888892</v>
      </c>
      <c r="G1012" s="152">
        <v>8167</v>
      </c>
      <c r="H1012" s="73" t="s">
        <v>73</v>
      </c>
      <c r="I1012" s="73" t="s">
        <v>14</v>
      </c>
      <c r="J1012" s="135" t="s">
        <v>41</v>
      </c>
      <c r="K1012" s="135">
        <v>8166</v>
      </c>
      <c r="L1012" s="135">
        <v>8166</v>
      </c>
      <c r="M1012" s="168">
        <v>46027</v>
      </c>
      <c r="N1012" s="135" t="str">
        <f t="shared" ref="N1012:N1015" si="45">+I1012</f>
        <v>RAHAT.GUL</v>
      </c>
      <c r="O1012" s="135" t="s">
        <v>73</v>
      </c>
      <c r="P1012" s="135" t="s">
        <v>54</v>
      </c>
      <c r="Q1012" s="135" t="s">
        <v>141</v>
      </c>
      <c r="R1012" s="135" t="s">
        <v>16</v>
      </c>
      <c r="S1012" s="135" t="s">
        <v>16</v>
      </c>
    </row>
    <row r="1013" spans="1:20" s="135" customFormat="1" hidden="1">
      <c r="A1013" s="73">
        <v>1020</v>
      </c>
      <c r="B1013" s="72" t="s">
        <v>39</v>
      </c>
      <c r="C1013" s="73" t="s">
        <v>13608</v>
      </c>
      <c r="D1013" s="73" t="s">
        <v>13609</v>
      </c>
      <c r="E1013" s="73">
        <v>1216312</v>
      </c>
      <c r="F1013" s="79">
        <v>45498</v>
      </c>
      <c r="G1013" s="152">
        <v>8167</v>
      </c>
      <c r="H1013" s="73" t="s">
        <v>73</v>
      </c>
      <c r="I1013" s="73" t="s">
        <v>14</v>
      </c>
      <c r="J1013" s="135" t="s">
        <v>41</v>
      </c>
      <c r="K1013" s="135">
        <v>8166</v>
      </c>
      <c r="L1013" s="135">
        <v>8166</v>
      </c>
      <c r="M1013" s="168">
        <v>46027</v>
      </c>
      <c r="N1013" s="135" t="str">
        <f t="shared" si="45"/>
        <v>RAHAT.GUL</v>
      </c>
      <c r="O1013" s="135" t="s">
        <v>73</v>
      </c>
      <c r="P1013" s="135" t="s">
        <v>54</v>
      </c>
      <c r="Q1013" s="135" t="s">
        <v>141</v>
      </c>
      <c r="R1013" s="135" t="s">
        <v>16</v>
      </c>
      <c r="S1013" s="135" t="s">
        <v>16</v>
      </c>
    </row>
    <row r="1014" spans="1:20" s="135" customFormat="1" hidden="1">
      <c r="A1014" s="72">
        <v>1021</v>
      </c>
      <c r="B1014" s="72" t="s">
        <v>39</v>
      </c>
      <c r="C1014" s="73" t="s">
        <v>13610</v>
      </c>
      <c r="D1014" s="73" t="s">
        <v>13611</v>
      </c>
      <c r="E1014" s="73">
        <v>1216543</v>
      </c>
      <c r="F1014" s="79">
        <v>45498</v>
      </c>
      <c r="G1014" s="152">
        <v>8167</v>
      </c>
      <c r="H1014" s="73" t="s">
        <v>73</v>
      </c>
      <c r="I1014" s="73" t="s">
        <v>14</v>
      </c>
      <c r="J1014" s="135" t="s">
        <v>41</v>
      </c>
      <c r="K1014" s="135">
        <v>8166</v>
      </c>
      <c r="L1014" s="135">
        <v>8166</v>
      </c>
      <c r="M1014" s="168">
        <v>46027</v>
      </c>
      <c r="N1014" s="135" t="str">
        <f t="shared" si="45"/>
        <v>RAHAT.GUL</v>
      </c>
      <c r="O1014" s="135" t="s">
        <v>73</v>
      </c>
      <c r="P1014" s="135" t="s">
        <v>54</v>
      </c>
      <c r="Q1014" s="135" t="s">
        <v>141</v>
      </c>
      <c r="R1014" s="135" t="s">
        <v>16</v>
      </c>
      <c r="S1014" s="135" t="s">
        <v>16</v>
      </c>
    </row>
    <row r="1015" spans="1:20" s="135" customFormat="1" hidden="1">
      <c r="A1015" s="73">
        <v>1022</v>
      </c>
      <c r="B1015" s="72" t="s">
        <v>39</v>
      </c>
      <c r="C1015" s="73" t="s">
        <v>13612</v>
      </c>
      <c r="D1015" s="73" t="s">
        <v>13613</v>
      </c>
      <c r="E1015" s="73">
        <v>1216530</v>
      </c>
      <c r="F1015" s="79">
        <v>45498</v>
      </c>
      <c r="G1015" s="152">
        <v>8167</v>
      </c>
      <c r="H1015" s="73" t="s">
        <v>73</v>
      </c>
      <c r="I1015" s="73" t="s">
        <v>14</v>
      </c>
      <c r="J1015" s="135" t="s">
        <v>41</v>
      </c>
      <c r="K1015" s="135">
        <v>8166</v>
      </c>
      <c r="L1015" s="135">
        <v>8166</v>
      </c>
      <c r="M1015" s="168">
        <v>46027</v>
      </c>
      <c r="N1015" s="135" t="str">
        <f t="shared" si="45"/>
        <v>RAHAT.GUL</v>
      </c>
      <c r="O1015" s="135" t="s">
        <v>73</v>
      </c>
      <c r="P1015" s="135" t="s">
        <v>54</v>
      </c>
      <c r="Q1015" s="135" t="s">
        <v>141</v>
      </c>
      <c r="R1015" s="135" t="s">
        <v>16</v>
      </c>
      <c r="S1015" s="135" t="s">
        <v>16</v>
      </c>
    </row>
    <row r="1016" spans="1:20" s="135" customFormat="1" hidden="1">
      <c r="A1016" s="72">
        <v>1023</v>
      </c>
      <c r="B1016" s="72" t="s">
        <v>39</v>
      </c>
      <c r="C1016" s="73" t="s">
        <v>13614</v>
      </c>
      <c r="D1016" s="73" t="s">
        <v>13615</v>
      </c>
      <c r="E1016" s="73" t="s">
        <v>13616</v>
      </c>
      <c r="F1016" s="79">
        <v>44212</v>
      </c>
      <c r="G1016" s="73">
        <v>7500</v>
      </c>
      <c r="H1016" s="73" t="s">
        <v>73</v>
      </c>
      <c r="I1016" s="73" t="s">
        <v>14</v>
      </c>
      <c r="J1016" s="135" t="s">
        <v>41</v>
      </c>
      <c r="K1016" s="135">
        <v>7500</v>
      </c>
      <c r="L1016" s="135">
        <v>7500</v>
      </c>
      <c r="M1016" s="168">
        <v>46028</v>
      </c>
      <c r="N1016" s="135" t="str">
        <f t="shared" ref="N1016:N1022" si="46">+I1016</f>
        <v>RAHAT.GUL</v>
      </c>
      <c r="O1016" s="135" t="s">
        <v>73</v>
      </c>
      <c r="P1016" s="135" t="s">
        <v>561</v>
      </c>
      <c r="Q1016" s="135" t="s">
        <v>141</v>
      </c>
      <c r="R1016" s="135" t="s">
        <v>16</v>
      </c>
      <c r="S1016" s="135" t="s">
        <v>16</v>
      </c>
    </row>
    <row r="1017" spans="1:20" s="135" customFormat="1" hidden="1">
      <c r="A1017" s="73">
        <v>1024</v>
      </c>
      <c r="B1017" s="72" t="s">
        <v>39</v>
      </c>
      <c r="C1017" s="73" t="s">
        <v>13617</v>
      </c>
      <c r="D1017" s="73">
        <v>236209</v>
      </c>
      <c r="E1017" s="73">
        <v>10136226</v>
      </c>
      <c r="F1017" s="79">
        <v>44221</v>
      </c>
      <c r="G1017" s="73">
        <v>7500</v>
      </c>
      <c r="H1017" s="73" t="s">
        <v>73</v>
      </c>
      <c r="I1017" s="73" t="s">
        <v>14</v>
      </c>
      <c r="J1017" s="135" t="s">
        <v>41</v>
      </c>
      <c r="K1017" s="135">
        <v>7500</v>
      </c>
      <c r="L1017" s="135">
        <v>7500</v>
      </c>
      <c r="M1017" s="168">
        <v>46028</v>
      </c>
      <c r="N1017" s="135" t="str">
        <f t="shared" si="46"/>
        <v>RAHAT.GUL</v>
      </c>
      <c r="O1017" s="135" t="s">
        <v>73</v>
      </c>
      <c r="P1017" s="135" t="s">
        <v>561</v>
      </c>
      <c r="Q1017" s="135" t="s">
        <v>141</v>
      </c>
      <c r="R1017" s="135" t="s">
        <v>16</v>
      </c>
      <c r="S1017" s="135" t="s">
        <v>16</v>
      </c>
    </row>
    <row r="1018" spans="1:20" s="135" customFormat="1" hidden="1">
      <c r="A1018" s="72">
        <v>1025</v>
      </c>
      <c r="B1018" s="72" t="s">
        <v>39</v>
      </c>
      <c r="C1018" s="73" t="s">
        <v>13618</v>
      </c>
      <c r="D1018" s="73">
        <v>373212</v>
      </c>
      <c r="E1018" s="73">
        <v>477876</v>
      </c>
      <c r="F1018" s="79">
        <v>44591</v>
      </c>
      <c r="G1018" s="73">
        <v>7500</v>
      </c>
      <c r="H1018" s="73" t="s">
        <v>73</v>
      </c>
      <c r="I1018" s="73" t="s">
        <v>14</v>
      </c>
      <c r="J1018" s="135" t="s">
        <v>41</v>
      </c>
      <c r="K1018" s="135">
        <v>7500</v>
      </c>
      <c r="L1018" s="135">
        <v>7500</v>
      </c>
      <c r="M1018" s="168">
        <v>46028</v>
      </c>
      <c r="N1018" s="135" t="str">
        <f t="shared" si="46"/>
        <v>RAHAT.GUL</v>
      </c>
      <c r="O1018" s="135" t="s">
        <v>73</v>
      </c>
      <c r="P1018" s="135" t="s">
        <v>561</v>
      </c>
      <c r="Q1018" s="135" t="s">
        <v>141</v>
      </c>
      <c r="R1018" s="135" t="s">
        <v>16</v>
      </c>
      <c r="S1018" s="135" t="s">
        <v>16</v>
      </c>
    </row>
    <row r="1019" spans="1:20" s="135" customFormat="1" hidden="1">
      <c r="A1019" s="73">
        <v>1026</v>
      </c>
      <c r="B1019" s="72" t="s">
        <v>39</v>
      </c>
      <c r="C1019" s="73" t="s">
        <v>13619</v>
      </c>
      <c r="D1019" s="73">
        <v>245313</v>
      </c>
      <c r="E1019" s="73">
        <v>10145308</v>
      </c>
      <c r="F1019" s="79">
        <v>44949</v>
      </c>
      <c r="G1019" s="73">
        <v>7500</v>
      </c>
      <c r="H1019" s="73" t="s">
        <v>73</v>
      </c>
      <c r="I1019" s="73" t="s">
        <v>14</v>
      </c>
      <c r="J1019" s="135" t="s">
        <v>41</v>
      </c>
      <c r="K1019" s="135">
        <v>7500</v>
      </c>
      <c r="L1019" s="135">
        <v>7500</v>
      </c>
      <c r="M1019" s="168">
        <v>46028</v>
      </c>
      <c r="N1019" s="135" t="str">
        <f t="shared" si="46"/>
        <v>RAHAT.GUL</v>
      </c>
      <c r="O1019" s="135" t="s">
        <v>73</v>
      </c>
      <c r="P1019" s="135" t="s">
        <v>561</v>
      </c>
      <c r="Q1019" s="135" t="s">
        <v>141</v>
      </c>
      <c r="R1019" s="135" t="s">
        <v>16</v>
      </c>
      <c r="S1019" s="135" t="s">
        <v>16</v>
      </c>
    </row>
    <row r="1020" spans="1:20" s="135" customFormat="1" hidden="1">
      <c r="A1020" s="72">
        <v>1027</v>
      </c>
      <c r="B1020" s="72" t="s">
        <v>39</v>
      </c>
      <c r="C1020" s="73" t="s">
        <v>13620</v>
      </c>
      <c r="D1020" s="73" t="s">
        <v>13621</v>
      </c>
      <c r="E1020" s="73" t="s">
        <v>13622</v>
      </c>
      <c r="F1020" s="79">
        <v>45699.573900462965</v>
      </c>
      <c r="G1020" s="73">
        <v>7500</v>
      </c>
      <c r="H1020" s="73" t="s">
        <v>73</v>
      </c>
      <c r="I1020" s="73" t="s">
        <v>14</v>
      </c>
      <c r="J1020" s="135" t="s">
        <v>41</v>
      </c>
      <c r="K1020" s="135">
        <v>7500</v>
      </c>
      <c r="L1020" s="135">
        <v>7500</v>
      </c>
      <c r="M1020" s="168">
        <v>46028</v>
      </c>
      <c r="N1020" s="135" t="str">
        <f t="shared" si="46"/>
        <v>RAHAT.GUL</v>
      </c>
      <c r="O1020" s="135" t="s">
        <v>73</v>
      </c>
      <c r="P1020" s="135" t="s">
        <v>561</v>
      </c>
      <c r="Q1020" s="135" t="s">
        <v>141</v>
      </c>
      <c r="R1020" s="135" t="s">
        <v>16</v>
      </c>
      <c r="S1020" s="135" t="s">
        <v>16</v>
      </c>
    </row>
    <row r="1021" spans="1:20" s="135" customFormat="1" hidden="1">
      <c r="A1021" s="73">
        <v>1028</v>
      </c>
      <c r="B1021" s="72" t="s">
        <v>39</v>
      </c>
      <c r="C1021" s="73" t="s">
        <v>13623</v>
      </c>
      <c r="D1021" s="73" t="s">
        <v>13624</v>
      </c>
      <c r="E1021" s="73" t="s">
        <v>13625</v>
      </c>
      <c r="F1021" s="79">
        <v>45699.604328703703</v>
      </c>
      <c r="G1021" s="73">
        <v>7500</v>
      </c>
      <c r="H1021" s="73" t="s">
        <v>73</v>
      </c>
      <c r="I1021" s="73" t="s">
        <v>14</v>
      </c>
      <c r="J1021" s="135" t="s">
        <v>41</v>
      </c>
      <c r="K1021" s="135">
        <v>7500</v>
      </c>
      <c r="L1021" s="135">
        <v>7500</v>
      </c>
      <c r="M1021" s="168">
        <v>46028</v>
      </c>
      <c r="N1021" s="135" t="str">
        <f t="shared" si="46"/>
        <v>RAHAT.GUL</v>
      </c>
      <c r="O1021" s="135" t="s">
        <v>73</v>
      </c>
      <c r="P1021" s="135" t="s">
        <v>561</v>
      </c>
      <c r="Q1021" s="135" t="s">
        <v>141</v>
      </c>
      <c r="R1021" s="135" t="s">
        <v>16</v>
      </c>
      <c r="S1021" s="135" t="s">
        <v>16</v>
      </c>
    </row>
    <row r="1022" spans="1:20" s="135" customFormat="1" hidden="1">
      <c r="A1022" s="72">
        <v>1029</v>
      </c>
      <c r="B1022" s="72" t="s">
        <v>39</v>
      </c>
      <c r="C1022" s="73" t="s">
        <v>13626</v>
      </c>
      <c r="D1022" s="73" t="s">
        <v>13627</v>
      </c>
      <c r="E1022" s="73" t="s">
        <v>13628</v>
      </c>
      <c r="F1022" s="79">
        <v>45700.499583333331</v>
      </c>
      <c r="G1022" s="73">
        <v>7500</v>
      </c>
      <c r="H1022" s="73" t="s">
        <v>73</v>
      </c>
      <c r="I1022" s="73" t="s">
        <v>14</v>
      </c>
      <c r="J1022" s="135" t="s">
        <v>41</v>
      </c>
      <c r="K1022" s="135">
        <v>7500</v>
      </c>
      <c r="L1022" s="135">
        <v>7500</v>
      </c>
      <c r="M1022" s="168">
        <v>46028</v>
      </c>
      <c r="N1022" s="135" t="str">
        <f t="shared" si="46"/>
        <v>RAHAT.GUL</v>
      </c>
      <c r="O1022" s="135" t="s">
        <v>73</v>
      </c>
      <c r="P1022" s="135" t="s">
        <v>561</v>
      </c>
      <c r="Q1022" s="135" t="s">
        <v>141</v>
      </c>
      <c r="R1022" s="135" t="s">
        <v>16</v>
      </c>
      <c r="S1022" s="135" t="s">
        <v>16</v>
      </c>
    </row>
    <row r="1023" spans="1:20" s="135" customFormat="1" hidden="1">
      <c r="A1023" s="73">
        <v>1030</v>
      </c>
      <c r="B1023" s="72" t="s">
        <v>39</v>
      </c>
      <c r="C1023" s="73" t="s">
        <v>13629</v>
      </c>
      <c r="D1023" s="73" t="s">
        <v>13630</v>
      </c>
      <c r="E1023" s="73" t="s">
        <v>13631</v>
      </c>
      <c r="F1023" s="79">
        <v>44439.709074074075</v>
      </c>
      <c r="G1023" s="73">
        <v>8217</v>
      </c>
      <c r="H1023" s="73" t="s">
        <v>73</v>
      </c>
      <c r="I1023" s="73" t="s">
        <v>14</v>
      </c>
      <c r="J1023" s="135" t="s">
        <v>41</v>
      </c>
      <c r="K1023" s="135">
        <v>8217</v>
      </c>
      <c r="L1023" s="135">
        <v>8217</v>
      </c>
      <c r="M1023" s="168">
        <v>46034</v>
      </c>
      <c r="N1023" s="135" t="str">
        <f>+I1023</f>
        <v>RAHAT.GUL</v>
      </c>
      <c r="O1023" s="135" t="s">
        <v>73</v>
      </c>
      <c r="P1023" s="135" t="s">
        <v>72</v>
      </c>
      <c r="Q1023" s="135" t="s">
        <v>141</v>
      </c>
      <c r="R1023" s="135" t="s">
        <v>16</v>
      </c>
      <c r="S1023" s="135" t="s">
        <v>16</v>
      </c>
    </row>
    <row r="1024" spans="1:20" s="135" customFormat="1" hidden="1">
      <c r="A1024" s="72">
        <v>1031</v>
      </c>
      <c r="B1024" s="72" t="s">
        <v>39</v>
      </c>
      <c r="C1024" s="73" t="s">
        <v>13632</v>
      </c>
      <c r="D1024" s="73" t="s">
        <v>13633</v>
      </c>
      <c r="E1024" s="73" t="s">
        <v>13634</v>
      </c>
      <c r="F1024" s="79">
        <v>44938.607581018521</v>
      </c>
      <c r="G1024" s="74">
        <v>11455</v>
      </c>
      <c r="H1024" s="73" t="s">
        <v>73</v>
      </c>
      <c r="I1024" s="73" t="s">
        <v>14</v>
      </c>
      <c r="J1024" s="135" t="s">
        <v>41</v>
      </c>
      <c r="K1024" s="135">
        <v>11455</v>
      </c>
      <c r="L1024" s="135">
        <v>11455</v>
      </c>
      <c r="M1024" s="168">
        <v>46041</v>
      </c>
      <c r="N1024" s="135" t="str">
        <f>+I1024</f>
        <v>RAHAT.GUL</v>
      </c>
      <c r="O1024" s="135" t="s">
        <v>73</v>
      </c>
      <c r="P1024" s="135" t="s">
        <v>72</v>
      </c>
      <c r="Q1024" s="135" t="s">
        <v>141</v>
      </c>
      <c r="R1024" s="135" t="s">
        <v>16</v>
      </c>
      <c r="S1024" s="135" t="s">
        <v>16</v>
      </c>
    </row>
    <row r="1025" spans="1:20" s="135" customFormat="1" hidden="1">
      <c r="A1025" s="73">
        <v>1032</v>
      </c>
      <c r="B1025" s="72" t="s">
        <v>39</v>
      </c>
      <c r="C1025" s="73" t="s">
        <v>13635</v>
      </c>
      <c r="D1025" s="73" t="s">
        <v>13636</v>
      </c>
      <c r="E1025" s="73">
        <v>1171315</v>
      </c>
      <c r="F1025" s="79">
        <v>45628.688472222224</v>
      </c>
      <c r="G1025" s="74">
        <v>10000</v>
      </c>
      <c r="H1025" s="73" t="s">
        <v>73</v>
      </c>
      <c r="I1025" s="73" t="s">
        <v>14</v>
      </c>
      <c r="J1025" s="135" t="s">
        <v>41</v>
      </c>
      <c r="K1025" s="135">
        <v>10000</v>
      </c>
      <c r="L1025" s="135">
        <v>10000</v>
      </c>
      <c r="M1025" s="168" t="s">
        <v>18711</v>
      </c>
      <c r="N1025" s="135" t="str">
        <f>+I1025</f>
        <v>RAHAT.GUL</v>
      </c>
      <c r="O1025" s="135" t="s">
        <v>73</v>
      </c>
      <c r="P1025" s="135" t="s">
        <v>54</v>
      </c>
      <c r="Q1025" s="135" t="s">
        <v>141</v>
      </c>
      <c r="R1025" s="135" t="s">
        <v>16</v>
      </c>
      <c r="S1025" s="135" t="s">
        <v>16</v>
      </c>
    </row>
    <row r="1026" spans="1:20" s="135" customFormat="1" hidden="1">
      <c r="A1026" s="72">
        <v>1033</v>
      </c>
      <c r="B1026" s="72" t="s">
        <v>39</v>
      </c>
      <c r="C1026" s="73" t="s">
        <v>13637</v>
      </c>
      <c r="D1026" s="73">
        <v>239221</v>
      </c>
      <c r="E1026" s="73">
        <v>10139187</v>
      </c>
      <c r="F1026" s="79">
        <v>44841</v>
      </c>
      <c r="G1026" s="74">
        <v>7000</v>
      </c>
      <c r="H1026" s="73" t="s">
        <v>73</v>
      </c>
      <c r="I1026" s="73" t="s">
        <v>14</v>
      </c>
      <c r="J1026" s="135" t="s">
        <v>41</v>
      </c>
      <c r="K1026" s="135">
        <v>7000</v>
      </c>
      <c r="L1026" s="135">
        <v>7000</v>
      </c>
      <c r="M1026" s="168">
        <v>46050</v>
      </c>
      <c r="N1026" s="135" t="str">
        <f>+I1026</f>
        <v>RAHAT.GUL</v>
      </c>
      <c r="O1026" s="135" t="s">
        <v>73</v>
      </c>
      <c r="P1026" s="135" t="s">
        <v>10564</v>
      </c>
      <c r="Q1026" s="135" t="s">
        <v>141</v>
      </c>
      <c r="R1026" s="135" t="s">
        <v>16</v>
      </c>
      <c r="S1026" s="135" t="s">
        <v>16</v>
      </c>
    </row>
    <row r="1027" spans="1:20" s="135" customFormat="1" hidden="1">
      <c r="A1027" s="73">
        <v>1034</v>
      </c>
      <c r="B1027" s="72" t="s">
        <v>39</v>
      </c>
      <c r="C1027" s="73" t="s">
        <v>13638</v>
      </c>
      <c r="D1027" s="73" t="s">
        <v>13639</v>
      </c>
      <c r="E1027" s="73" t="s">
        <v>13638</v>
      </c>
      <c r="F1027" s="79">
        <v>45309.49763888889</v>
      </c>
      <c r="G1027" s="74">
        <v>9000</v>
      </c>
      <c r="H1027" s="73" t="s">
        <v>73</v>
      </c>
      <c r="I1027" s="73" t="s">
        <v>14</v>
      </c>
      <c r="J1027" s="135" t="s">
        <v>41</v>
      </c>
      <c r="K1027" s="135">
        <v>8217</v>
      </c>
      <c r="L1027" s="135">
        <v>8217</v>
      </c>
      <c r="M1027" s="168">
        <v>46051</v>
      </c>
      <c r="N1027" s="135" t="str">
        <f t="shared" ref="N1027:N1030" si="47">+I1027</f>
        <v>RAHAT.GUL</v>
      </c>
      <c r="O1027" s="135" t="s">
        <v>73</v>
      </c>
      <c r="P1027" s="135" t="s">
        <v>54</v>
      </c>
      <c r="Q1027" s="135" t="s">
        <v>141</v>
      </c>
      <c r="R1027" s="135" t="s">
        <v>16</v>
      </c>
      <c r="S1027" s="135" t="s">
        <v>16</v>
      </c>
    </row>
    <row r="1028" spans="1:20" s="135" customFormat="1" hidden="1">
      <c r="A1028" s="72">
        <v>1035</v>
      </c>
      <c r="B1028" s="72" t="s">
        <v>39</v>
      </c>
      <c r="C1028" s="73" t="s">
        <v>13640</v>
      </c>
      <c r="D1028" s="73" t="s">
        <v>13641</v>
      </c>
      <c r="E1028" s="73" t="s">
        <v>13642</v>
      </c>
      <c r="F1028" s="75">
        <v>45323.738032407404</v>
      </c>
      <c r="G1028" s="74">
        <v>9000</v>
      </c>
      <c r="H1028" s="73" t="s">
        <v>73</v>
      </c>
      <c r="I1028" s="73" t="s">
        <v>14</v>
      </c>
      <c r="J1028" s="135" t="s">
        <v>41</v>
      </c>
      <c r="K1028" s="135">
        <v>8217</v>
      </c>
      <c r="L1028" s="135">
        <v>8217</v>
      </c>
      <c r="M1028" s="168">
        <v>46051</v>
      </c>
      <c r="N1028" s="135" t="str">
        <f t="shared" si="47"/>
        <v>RAHAT.GUL</v>
      </c>
      <c r="O1028" s="135" t="s">
        <v>73</v>
      </c>
      <c r="P1028" s="135" t="s">
        <v>54</v>
      </c>
      <c r="Q1028" s="135" t="s">
        <v>141</v>
      </c>
      <c r="R1028" s="135" t="s">
        <v>16</v>
      </c>
      <c r="S1028" s="135" t="s">
        <v>16</v>
      </c>
    </row>
    <row r="1029" spans="1:20" s="135" customFormat="1" hidden="1">
      <c r="A1029" s="73">
        <v>1036</v>
      </c>
      <c r="B1029" s="72" t="s">
        <v>39</v>
      </c>
      <c r="C1029" s="73" t="s">
        <v>13643</v>
      </c>
      <c r="D1029" s="73" t="s">
        <v>13644</v>
      </c>
      <c r="E1029" s="73" t="s">
        <v>13645</v>
      </c>
      <c r="F1029" s="75">
        <v>45302.742731481485</v>
      </c>
      <c r="G1029" s="73">
        <v>7520</v>
      </c>
      <c r="H1029" s="73" t="s">
        <v>73</v>
      </c>
      <c r="I1029" s="73" t="s">
        <v>14</v>
      </c>
      <c r="J1029" s="135" t="s">
        <v>41</v>
      </c>
      <c r="K1029" s="135">
        <v>7520</v>
      </c>
      <c r="L1029" s="135">
        <v>7520</v>
      </c>
      <c r="M1029" s="169">
        <v>46052</v>
      </c>
      <c r="N1029" s="135" t="str">
        <f t="shared" si="47"/>
        <v>RAHAT.GUL</v>
      </c>
      <c r="O1029" s="135" t="s">
        <v>73</v>
      </c>
      <c r="P1029" s="135" t="s">
        <v>72</v>
      </c>
      <c r="Q1029" s="135" t="s">
        <v>141</v>
      </c>
      <c r="R1029" s="135" t="s">
        <v>16</v>
      </c>
      <c r="S1029" s="135" t="s">
        <v>16</v>
      </c>
    </row>
    <row r="1030" spans="1:20" s="135" customFormat="1" hidden="1">
      <c r="A1030" s="72">
        <v>1037</v>
      </c>
      <c r="B1030" s="72" t="s">
        <v>39</v>
      </c>
      <c r="C1030" s="73" t="s">
        <v>13646</v>
      </c>
      <c r="D1030" s="73" t="s">
        <v>13647</v>
      </c>
      <c r="E1030" s="73" t="s">
        <v>13648</v>
      </c>
      <c r="F1030" s="75">
        <v>45302.743981481479</v>
      </c>
      <c r="G1030" s="73">
        <v>7520</v>
      </c>
      <c r="H1030" s="73" t="s">
        <v>73</v>
      </c>
      <c r="I1030" s="73" t="s">
        <v>14</v>
      </c>
      <c r="J1030" s="135" t="s">
        <v>41</v>
      </c>
      <c r="K1030" s="135">
        <v>7520</v>
      </c>
      <c r="L1030" s="135">
        <v>7520</v>
      </c>
      <c r="M1030" s="169">
        <v>46052</v>
      </c>
      <c r="N1030" s="135" t="str">
        <f t="shared" si="47"/>
        <v>RAHAT.GUL</v>
      </c>
      <c r="O1030" s="135" t="s">
        <v>73</v>
      </c>
      <c r="P1030" s="135" t="s">
        <v>72</v>
      </c>
      <c r="Q1030" s="135" t="s">
        <v>141</v>
      </c>
      <c r="R1030" s="135" t="s">
        <v>16</v>
      </c>
      <c r="S1030" s="135" t="s">
        <v>16</v>
      </c>
    </row>
    <row r="1031" spans="1:20" s="135" customFormat="1" hidden="1">
      <c r="A1031" s="73">
        <v>1038</v>
      </c>
      <c r="B1031" s="72" t="s">
        <v>39</v>
      </c>
      <c r="C1031" s="73" t="s">
        <v>13649</v>
      </c>
      <c r="D1031" s="73" t="s">
        <v>13650</v>
      </c>
      <c r="E1031" s="73" t="s">
        <v>13651</v>
      </c>
      <c r="F1031" s="75">
        <v>45320.666666666664</v>
      </c>
      <c r="G1031" s="73">
        <v>7520</v>
      </c>
      <c r="H1031" s="73" t="s">
        <v>73</v>
      </c>
      <c r="I1031" s="73" t="s">
        <v>14</v>
      </c>
      <c r="J1031" s="135" t="s">
        <v>41</v>
      </c>
      <c r="K1031" s="135">
        <v>7520</v>
      </c>
      <c r="L1031" s="135">
        <v>7520</v>
      </c>
      <c r="M1031" s="169">
        <v>46052</v>
      </c>
      <c r="N1031" s="135" t="str">
        <f>+I1031</f>
        <v>RAHAT.GUL</v>
      </c>
      <c r="O1031" s="135" t="s">
        <v>73</v>
      </c>
      <c r="P1031" s="135" t="s">
        <v>72</v>
      </c>
      <c r="Q1031" s="135" t="s">
        <v>141</v>
      </c>
      <c r="R1031" s="135" t="s">
        <v>16</v>
      </c>
      <c r="S1031" s="135" t="s">
        <v>16</v>
      </c>
    </row>
    <row r="1032" spans="1:20" s="135" customFormat="1" hidden="1">
      <c r="A1032" s="72">
        <v>1039</v>
      </c>
      <c r="B1032" s="72" t="s">
        <v>39</v>
      </c>
      <c r="C1032" s="73" t="s">
        <v>13652</v>
      </c>
      <c r="D1032" s="73" t="s">
        <v>13653</v>
      </c>
      <c r="E1032" s="73" t="s">
        <v>13654</v>
      </c>
      <c r="F1032" s="75">
        <v>44968.499305555553</v>
      </c>
      <c r="G1032" s="74">
        <v>14000</v>
      </c>
      <c r="H1032" s="73" t="s">
        <v>66</v>
      </c>
      <c r="I1032" s="73" t="s">
        <v>14</v>
      </c>
      <c r="J1032" s="135" t="s">
        <v>41</v>
      </c>
      <c r="K1032" s="135">
        <v>14000</v>
      </c>
      <c r="L1032" s="135">
        <f>VLOOKUP(E1032,[2]Sheet1!$E$2:$N$5262,3,0)</f>
        <v>14000</v>
      </c>
      <c r="M1032" s="168">
        <f>VLOOKUP(E1032,[2]Sheet1!$E$2:$N$5262,4,0)</f>
        <v>46053</v>
      </c>
      <c r="N1032" s="135" t="str">
        <f>VLOOKUP(E1032,[2]Sheet1!$E$2:$N$5262,5,0)</f>
        <v>RAHAT.GUL</v>
      </c>
      <c r="O1032" s="135" t="str">
        <f>VLOOKUP(E1032,[2]Sheet1!$E$2:$N$5262,6,0)</f>
        <v>Accepted</v>
      </c>
      <c r="P1032" s="135" t="str">
        <f>VLOOKUP(E1032,[2]Sheet1!$E$2:$N$5262,7,0)</f>
        <v>Online Transfer</v>
      </c>
      <c r="Q1032" s="135" t="str">
        <f>VLOOKUP(E1032,[2]Sheet1!$E$2:$N$5262,8,0)</f>
        <v>Renewal</v>
      </c>
      <c r="R1032" s="135" t="s">
        <v>16</v>
      </c>
      <c r="S1032" s="135" t="str">
        <f>VLOOKUP(E1032,[2]Sheet1!$E$2:$N$5262,10,0)</f>
        <v>-</v>
      </c>
      <c r="T1032" s="167">
        <f>+G1032-L1032</f>
        <v>0</v>
      </c>
    </row>
    <row r="1033" spans="1:20" s="135" customFormat="1" hidden="1">
      <c r="A1033" s="73">
        <v>1040</v>
      </c>
      <c r="B1033" s="72" t="s">
        <v>39</v>
      </c>
      <c r="C1033" s="73" t="s">
        <v>13655</v>
      </c>
      <c r="D1033" s="73" t="s">
        <v>13656</v>
      </c>
      <c r="E1033" s="73" t="s">
        <v>13657</v>
      </c>
      <c r="F1033" s="75">
        <v>45500.491678240738</v>
      </c>
      <c r="G1033" s="74">
        <v>9074</v>
      </c>
      <c r="H1033" s="73" t="s">
        <v>73</v>
      </c>
      <c r="I1033" s="73" t="s">
        <v>14</v>
      </c>
      <c r="J1033" s="135" t="s">
        <v>41</v>
      </c>
      <c r="K1033" s="135">
        <v>9074</v>
      </c>
      <c r="L1033" s="135">
        <v>9074</v>
      </c>
      <c r="M1033" s="168">
        <v>46050</v>
      </c>
      <c r="N1033" s="135" t="str">
        <f>+I1033</f>
        <v>RAHAT.GUL</v>
      </c>
      <c r="O1033" s="135" t="s">
        <v>73</v>
      </c>
      <c r="P1033" s="135" t="s">
        <v>54</v>
      </c>
      <c r="Q1033" s="135" t="s">
        <v>141</v>
      </c>
      <c r="R1033" s="135" t="s">
        <v>16</v>
      </c>
      <c r="S1033" s="135" t="s">
        <v>16</v>
      </c>
    </row>
    <row r="1034" spans="1:20" s="135" customFormat="1" hidden="1">
      <c r="A1034" s="72">
        <v>1041</v>
      </c>
      <c r="B1034" s="72" t="s">
        <v>39</v>
      </c>
      <c r="C1034" s="73" t="s">
        <v>13658</v>
      </c>
      <c r="D1034" s="74">
        <v>296166</v>
      </c>
      <c r="E1034" s="74">
        <v>1196211</v>
      </c>
      <c r="F1034" s="73" t="s">
        <v>13659</v>
      </c>
      <c r="G1034" s="74">
        <v>10000</v>
      </c>
      <c r="H1034" s="73" t="s">
        <v>66</v>
      </c>
      <c r="I1034" s="73" t="s">
        <v>108</v>
      </c>
      <c r="J1034" s="135" t="s">
        <v>41</v>
      </c>
      <c r="K1034" s="135">
        <v>10000</v>
      </c>
      <c r="L1034" s="135">
        <f>VLOOKUP(E1034,[2]Sheet1!$E$2:$N$5262,3,0)</f>
        <v>10000</v>
      </c>
      <c r="M1034" s="168">
        <f>VLOOKUP(E1034,[2]Sheet1!$E$2:$N$5262,4,0)</f>
        <v>46052</v>
      </c>
      <c r="N1034" s="135" t="str">
        <f>VLOOKUP(E1034,[2]Sheet1!$E$2:$N$5262,5,0)</f>
        <v>JAWAHIR.SAEED</v>
      </c>
      <c r="O1034" s="135" t="str">
        <f>VLOOKUP(E1034,[2]Sheet1!$E$2:$N$5262,6,0)</f>
        <v>Accepted</v>
      </c>
      <c r="P1034" s="135" t="str">
        <f>VLOOKUP(E1034,[2]Sheet1!$E$2:$N$5262,7,0)</f>
        <v>Online Transfer</v>
      </c>
      <c r="Q1034" s="135" t="str">
        <f>VLOOKUP(E1034,[2]Sheet1!$E$2:$N$5262,8,0)</f>
        <v>Renewal</v>
      </c>
      <c r="R1034" s="135" t="s">
        <v>16</v>
      </c>
      <c r="S1034" s="135" t="str">
        <f>VLOOKUP(E1034,[2]Sheet1!$E$2:$N$5262,10,0)</f>
        <v>-</v>
      </c>
      <c r="T1034" s="167">
        <f t="shared" ref="T1034:T1097" si="48">+G1034-L1034</f>
        <v>0</v>
      </c>
    </row>
    <row r="1035" spans="1:20" s="135" customFormat="1" hidden="1">
      <c r="A1035" s="73">
        <v>1042</v>
      </c>
      <c r="B1035" s="72" t="s">
        <v>39</v>
      </c>
      <c r="C1035" s="73" t="s">
        <v>13660</v>
      </c>
      <c r="D1035" s="73" t="s">
        <v>13661</v>
      </c>
      <c r="E1035" s="74">
        <v>1239352</v>
      </c>
      <c r="F1035" s="73" t="s">
        <v>13662</v>
      </c>
      <c r="G1035" s="74">
        <v>10000</v>
      </c>
      <c r="H1035" s="73" t="s">
        <v>66</v>
      </c>
      <c r="I1035" s="73" t="s">
        <v>108</v>
      </c>
      <c r="J1035" s="135" t="s">
        <v>41</v>
      </c>
      <c r="K1035" s="135">
        <v>10000</v>
      </c>
      <c r="L1035" s="135">
        <f>VLOOKUP(E1035,[2]Sheet1!$E$2:$N$5262,3,0)</f>
        <v>10000</v>
      </c>
      <c r="M1035" s="168">
        <f>VLOOKUP(E1035,[2]Sheet1!$E$2:$N$5262,4,0)</f>
        <v>46052</v>
      </c>
      <c r="N1035" s="135" t="str">
        <f>VLOOKUP(E1035,[2]Sheet1!$E$2:$N$5262,5,0)</f>
        <v>JAWAHIR.SAEED</v>
      </c>
      <c r="O1035" s="135" t="str">
        <f>VLOOKUP(E1035,[2]Sheet1!$E$2:$N$5262,6,0)</f>
        <v>Accepted</v>
      </c>
      <c r="P1035" s="135" t="str">
        <f>VLOOKUP(E1035,[2]Sheet1!$E$2:$N$5262,7,0)</f>
        <v>Online Transfer</v>
      </c>
      <c r="Q1035" s="135" t="str">
        <f>VLOOKUP(E1035,[2]Sheet1!$E$2:$N$5262,8,0)</f>
        <v>Renewal</v>
      </c>
      <c r="R1035" s="135" t="s">
        <v>16</v>
      </c>
      <c r="S1035" s="135" t="str">
        <f>VLOOKUP(E1035,[2]Sheet1!$E$2:$N$5262,10,0)</f>
        <v>-</v>
      </c>
      <c r="T1035" s="167">
        <f t="shared" si="48"/>
        <v>0</v>
      </c>
    </row>
    <row r="1036" spans="1:20" s="135" customFormat="1" hidden="1">
      <c r="A1036" s="72">
        <v>1043</v>
      </c>
      <c r="B1036" s="72" t="s">
        <v>39</v>
      </c>
      <c r="C1036" s="73" t="s">
        <v>13663</v>
      </c>
      <c r="D1036" s="73" t="s">
        <v>13664</v>
      </c>
      <c r="E1036" s="73" t="s">
        <v>13665</v>
      </c>
      <c r="F1036" s="73" t="s">
        <v>13666</v>
      </c>
      <c r="G1036" s="74">
        <v>15000</v>
      </c>
      <c r="H1036" s="73" t="s">
        <v>66</v>
      </c>
      <c r="I1036" s="73" t="s">
        <v>108</v>
      </c>
      <c r="J1036" s="135" t="s">
        <v>41</v>
      </c>
      <c r="K1036" s="135">
        <v>15000</v>
      </c>
      <c r="L1036" s="135">
        <f>VLOOKUP(E1036,[2]Sheet1!$E$2:$N$5262,3,0)</f>
        <v>15000</v>
      </c>
      <c r="M1036" s="168">
        <f>VLOOKUP(E1036,[2]Sheet1!$E$2:$N$5262,4,0)</f>
        <v>46052</v>
      </c>
      <c r="N1036" s="135" t="str">
        <f>VLOOKUP(E1036,[2]Sheet1!$E$2:$N$5262,5,0)</f>
        <v>JAWAHIR.SAEED</v>
      </c>
      <c r="O1036" s="135" t="str">
        <f>VLOOKUP(E1036,[2]Sheet1!$E$2:$N$5262,6,0)</f>
        <v>Accepted</v>
      </c>
      <c r="P1036" s="135" t="str">
        <f>VLOOKUP(E1036,[2]Sheet1!$E$2:$N$5262,7,0)</f>
        <v>Online Transfer</v>
      </c>
      <c r="Q1036" s="135" t="str">
        <f>VLOOKUP(E1036,[2]Sheet1!$E$2:$N$5262,8,0)</f>
        <v>Renewal</v>
      </c>
      <c r="R1036" s="135" t="s">
        <v>16</v>
      </c>
      <c r="S1036" s="135" t="str">
        <f>VLOOKUP(E1036,[2]Sheet1!$E$2:$N$5262,10,0)</f>
        <v>-</v>
      </c>
      <c r="T1036" s="167">
        <f t="shared" si="48"/>
        <v>0</v>
      </c>
    </row>
    <row r="1037" spans="1:20" s="135" customFormat="1" hidden="1">
      <c r="A1037" s="73">
        <v>1044</v>
      </c>
      <c r="B1037" s="72" t="s">
        <v>39</v>
      </c>
      <c r="C1037" s="73" t="s">
        <v>13667</v>
      </c>
      <c r="D1037" s="74">
        <v>13035673</v>
      </c>
      <c r="E1037" s="74">
        <v>10035673</v>
      </c>
      <c r="F1037" s="73" t="s">
        <v>13668</v>
      </c>
      <c r="G1037" s="74">
        <v>5000</v>
      </c>
      <c r="H1037" s="73" t="s">
        <v>66</v>
      </c>
      <c r="I1037" s="73" t="s">
        <v>108</v>
      </c>
      <c r="J1037" s="135" t="s">
        <v>41</v>
      </c>
      <c r="K1037" s="135">
        <v>5000</v>
      </c>
      <c r="L1037" s="135">
        <f>VLOOKUP(E1037,[2]Sheet1!$E$2:$N$5262,3,0)</f>
        <v>5000</v>
      </c>
      <c r="M1037" s="168">
        <f>VLOOKUP(E1037,[2]Sheet1!$E$2:$N$5262,4,0)</f>
        <v>46052</v>
      </c>
      <c r="N1037" s="135" t="str">
        <f>VLOOKUP(E1037,[2]Sheet1!$E$2:$N$5262,5,0)</f>
        <v>JAWAHIR.SAEED</v>
      </c>
      <c r="O1037" s="135" t="str">
        <f>VLOOKUP(E1037,[2]Sheet1!$E$2:$N$5262,6,0)</f>
        <v>Accepted</v>
      </c>
      <c r="P1037" s="135" t="str">
        <f>VLOOKUP(E1037,[2]Sheet1!$E$2:$N$5262,7,0)</f>
        <v>Online Transfer</v>
      </c>
      <c r="Q1037" s="135" t="str">
        <f>VLOOKUP(E1037,[2]Sheet1!$E$2:$N$5262,8,0)</f>
        <v>Renewal</v>
      </c>
      <c r="R1037" s="135" t="s">
        <v>16</v>
      </c>
      <c r="S1037" s="135" t="str">
        <f>VLOOKUP(E1037,[2]Sheet1!$E$2:$N$5262,10,0)</f>
        <v>-</v>
      </c>
      <c r="T1037" s="167">
        <f t="shared" si="48"/>
        <v>0</v>
      </c>
    </row>
    <row r="1038" spans="1:20" s="135" customFormat="1" hidden="1">
      <c r="A1038" s="72">
        <v>1045</v>
      </c>
      <c r="B1038" s="72" t="s">
        <v>39</v>
      </c>
      <c r="C1038" s="73" t="s">
        <v>13669</v>
      </c>
      <c r="D1038" s="74">
        <v>734170</v>
      </c>
      <c r="E1038" s="74">
        <v>1272697</v>
      </c>
      <c r="F1038" s="73" t="s">
        <v>13670</v>
      </c>
      <c r="G1038" s="74">
        <v>12500</v>
      </c>
      <c r="H1038" s="73" t="s">
        <v>66</v>
      </c>
      <c r="I1038" s="73" t="s">
        <v>108</v>
      </c>
      <c r="J1038" s="135" t="s">
        <v>41</v>
      </c>
      <c r="K1038" s="135">
        <v>12500</v>
      </c>
      <c r="L1038" s="135">
        <f>VLOOKUP(E1038,[2]Sheet1!$E$2:$N$5262,3,0)</f>
        <v>12500</v>
      </c>
      <c r="M1038" s="168">
        <f>VLOOKUP(E1038,[2]Sheet1!$E$2:$N$5262,4,0)</f>
        <v>46051</v>
      </c>
      <c r="N1038" s="135" t="str">
        <f>VLOOKUP(E1038,[2]Sheet1!$E$2:$N$5262,5,0)</f>
        <v>JAWAHIR.SAEED</v>
      </c>
      <c r="O1038" s="135" t="str">
        <f>VLOOKUP(E1038,[2]Sheet1!$E$2:$N$5262,6,0)</f>
        <v>Accepted</v>
      </c>
      <c r="P1038" s="135" t="str">
        <f>VLOOKUP(E1038,[2]Sheet1!$E$2:$N$5262,7,0)</f>
        <v>Online Transfer</v>
      </c>
      <c r="Q1038" s="135" t="str">
        <f>VLOOKUP(E1038,[2]Sheet1!$E$2:$N$5262,8,0)</f>
        <v>Renewal</v>
      </c>
      <c r="R1038" s="135" t="s">
        <v>16</v>
      </c>
      <c r="S1038" s="135" t="str">
        <f>VLOOKUP(E1038,[2]Sheet1!$E$2:$N$5262,10,0)</f>
        <v>-</v>
      </c>
      <c r="T1038" s="167">
        <f t="shared" si="48"/>
        <v>0</v>
      </c>
    </row>
    <row r="1039" spans="1:20" s="135" customFormat="1">
      <c r="A1039" s="73">
        <v>1046</v>
      </c>
      <c r="B1039" s="72" t="s">
        <v>39</v>
      </c>
      <c r="C1039" s="73" t="s">
        <v>13671</v>
      </c>
      <c r="D1039" s="73" t="s">
        <v>13672</v>
      </c>
      <c r="E1039" s="73" t="s">
        <v>13673</v>
      </c>
      <c r="F1039" s="73" t="s">
        <v>10659</v>
      </c>
      <c r="G1039" s="74">
        <v>16000</v>
      </c>
      <c r="H1039" s="73" t="s">
        <v>66</v>
      </c>
      <c r="I1039" s="73" t="s">
        <v>108</v>
      </c>
      <c r="J1039" s="135" t="s">
        <v>41</v>
      </c>
      <c r="K1039" s="135">
        <v>16000</v>
      </c>
      <c r="L1039" s="135">
        <f>VLOOKUP(E1039,[2]Sheet1!$E$2:$N$5262,3,0)</f>
        <v>16000</v>
      </c>
      <c r="M1039" s="168">
        <f>VLOOKUP(E1039,[2]Sheet1!$E$2:$N$5262,4,0)</f>
        <v>46051</v>
      </c>
      <c r="N1039" s="135" t="str">
        <f>VLOOKUP(E1039,[2]Sheet1!$E$2:$N$5262,5,0)</f>
        <v>JAWAHIR.SAEED</v>
      </c>
      <c r="O1039" s="135" t="str">
        <f>VLOOKUP(E1039,[2]Sheet1!$E$2:$N$5262,6,0)</f>
        <v>Accepted</v>
      </c>
      <c r="P1039" s="135" t="str">
        <f>VLOOKUP(E1039,[2]Sheet1!$E$2:$N$5262,7,0)</f>
        <v>Online Transfer</v>
      </c>
      <c r="Q1039" s="135" t="str">
        <f>VLOOKUP(E1039,[2]Sheet1!$E$2:$N$5262,8,0)</f>
        <v>Conversion</v>
      </c>
      <c r="R1039" s="135" t="s">
        <v>16</v>
      </c>
      <c r="S1039" s="135" t="str">
        <f>VLOOKUP(E1039,[2]Sheet1!$E$2:$N$5262,10,0)</f>
        <v>-</v>
      </c>
      <c r="T1039" s="167">
        <f t="shared" si="48"/>
        <v>0</v>
      </c>
    </row>
    <row r="1040" spans="1:20" s="135" customFormat="1" hidden="1">
      <c r="A1040" s="72">
        <v>1047</v>
      </c>
      <c r="B1040" s="72" t="s">
        <v>39</v>
      </c>
      <c r="C1040" s="73" t="s">
        <v>13674</v>
      </c>
      <c r="D1040" s="73" t="s">
        <v>13675</v>
      </c>
      <c r="E1040" s="73" t="s">
        <v>13676</v>
      </c>
      <c r="F1040" s="73" t="s">
        <v>13677</v>
      </c>
      <c r="G1040" s="74">
        <v>10000</v>
      </c>
      <c r="H1040" s="73" t="s">
        <v>66</v>
      </c>
      <c r="I1040" s="73" t="s">
        <v>108</v>
      </c>
      <c r="J1040" s="135" t="s">
        <v>41</v>
      </c>
      <c r="K1040" s="135">
        <v>10000</v>
      </c>
      <c r="L1040" s="135">
        <f>VLOOKUP(E1040,[2]Sheet1!$E$2:$N$5262,3,0)</f>
        <v>10000</v>
      </c>
      <c r="M1040" s="168">
        <f>VLOOKUP(E1040,[2]Sheet1!$E$2:$N$5262,4,0)</f>
        <v>46051</v>
      </c>
      <c r="N1040" s="135" t="str">
        <f>VLOOKUP(E1040,[2]Sheet1!$E$2:$N$5262,5,0)</f>
        <v>JAWAHIR.SAEED</v>
      </c>
      <c r="O1040" s="135" t="str">
        <f>VLOOKUP(E1040,[2]Sheet1!$E$2:$N$5262,6,0)</f>
        <v>Accepted</v>
      </c>
      <c r="P1040" s="135" t="str">
        <f>VLOOKUP(E1040,[2]Sheet1!$E$2:$N$5262,7,0)</f>
        <v>Online Transfer</v>
      </c>
      <c r="Q1040" s="135" t="str">
        <f>VLOOKUP(E1040,[2]Sheet1!$E$2:$N$5262,8,0)</f>
        <v>Renewal</v>
      </c>
      <c r="R1040" s="135" t="s">
        <v>16</v>
      </c>
      <c r="S1040" s="135" t="str">
        <f>VLOOKUP(E1040,[2]Sheet1!$E$2:$N$5262,10,0)</f>
        <v>-</v>
      </c>
      <c r="T1040" s="167">
        <f t="shared" si="48"/>
        <v>0</v>
      </c>
    </row>
    <row r="1041" spans="1:20" s="135" customFormat="1" hidden="1">
      <c r="A1041" s="73">
        <v>1048</v>
      </c>
      <c r="B1041" s="72" t="s">
        <v>39</v>
      </c>
      <c r="C1041" s="73" t="s">
        <v>13678</v>
      </c>
      <c r="D1041" s="73" t="s">
        <v>13679</v>
      </c>
      <c r="E1041" s="73" t="s">
        <v>13680</v>
      </c>
      <c r="F1041" s="73" t="s">
        <v>13681</v>
      </c>
      <c r="G1041" s="74">
        <v>12500</v>
      </c>
      <c r="H1041" s="73" t="s">
        <v>66</v>
      </c>
      <c r="I1041" s="73" t="s">
        <v>108</v>
      </c>
      <c r="J1041" s="135" t="s">
        <v>41</v>
      </c>
      <c r="K1041" s="135">
        <v>12500</v>
      </c>
      <c r="L1041" s="135">
        <f>VLOOKUP(E1041,[2]Sheet1!$E$2:$N$5262,3,0)</f>
        <v>12500</v>
      </c>
      <c r="M1041" s="168">
        <f>VLOOKUP(E1041,[2]Sheet1!$E$2:$N$5262,4,0)</f>
        <v>46050</v>
      </c>
      <c r="N1041" s="135" t="str">
        <f>VLOOKUP(E1041,[2]Sheet1!$E$2:$N$5262,5,0)</f>
        <v>JAWAHIR.SAEED</v>
      </c>
      <c r="O1041" s="135" t="str">
        <f>VLOOKUP(E1041,[2]Sheet1!$E$2:$N$5262,6,0)</f>
        <v>Accepted</v>
      </c>
      <c r="P1041" s="135" t="str">
        <f>VLOOKUP(E1041,[2]Sheet1!$E$2:$N$5262,7,0)</f>
        <v>Online Transfer</v>
      </c>
      <c r="Q1041" s="135" t="str">
        <f>VLOOKUP(E1041,[2]Sheet1!$E$2:$N$5262,8,0)</f>
        <v>Renewal</v>
      </c>
      <c r="R1041" s="135" t="s">
        <v>16</v>
      </c>
      <c r="S1041" s="135" t="str">
        <f>VLOOKUP(E1041,[2]Sheet1!$E$2:$N$5262,10,0)</f>
        <v>-</v>
      </c>
      <c r="T1041" s="167">
        <f t="shared" si="48"/>
        <v>0</v>
      </c>
    </row>
    <row r="1042" spans="1:20" s="135" customFormat="1" hidden="1">
      <c r="A1042" s="72">
        <v>1049</v>
      </c>
      <c r="B1042" s="72" t="s">
        <v>39</v>
      </c>
      <c r="C1042" s="73" t="s">
        <v>13682</v>
      </c>
      <c r="D1042" s="73" t="s">
        <v>13683</v>
      </c>
      <c r="E1042" s="73" t="s">
        <v>13684</v>
      </c>
      <c r="F1042" s="73" t="s">
        <v>13685</v>
      </c>
      <c r="G1042" s="74">
        <v>13500</v>
      </c>
      <c r="H1042" s="73" t="s">
        <v>66</v>
      </c>
      <c r="I1042" s="73" t="s">
        <v>108</v>
      </c>
      <c r="J1042" s="135" t="s">
        <v>41</v>
      </c>
      <c r="K1042" s="135">
        <v>13500</v>
      </c>
      <c r="L1042" s="135">
        <f>VLOOKUP(E1042,[2]Sheet1!$E$2:$N$5262,3,0)</f>
        <v>13500</v>
      </c>
      <c r="M1042" s="168">
        <f>VLOOKUP(E1042,[2]Sheet1!$E$2:$N$5262,4,0)</f>
        <v>46050</v>
      </c>
      <c r="N1042" s="135" t="str">
        <f>VLOOKUP(E1042,[2]Sheet1!$E$2:$N$5262,5,0)</f>
        <v>JAWAHIR.SAEED</v>
      </c>
      <c r="O1042" s="135" t="str">
        <f>VLOOKUP(E1042,[2]Sheet1!$E$2:$N$5262,6,0)</f>
        <v>Accepted</v>
      </c>
      <c r="P1042" s="135" t="str">
        <f>VLOOKUP(E1042,[2]Sheet1!$E$2:$N$5262,7,0)</f>
        <v>Online Transfer</v>
      </c>
      <c r="Q1042" s="135" t="str">
        <f>VLOOKUP(E1042,[2]Sheet1!$E$2:$N$5262,8,0)</f>
        <v>Renewal</v>
      </c>
      <c r="R1042" s="135" t="s">
        <v>16</v>
      </c>
      <c r="S1042" s="135" t="str">
        <f>VLOOKUP(E1042,[2]Sheet1!$E$2:$N$5262,10,0)</f>
        <v>-</v>
      </c>
      <c r="T1042" s="167">
        <f t="shared" si="48"/>
        <v>0</v>
      </c>
    </row>
    <row r="1043" spans="1:20" s="135" customFormat="1" hidden="1">
      <c r="A1043" s="73">
        <v>1050</v>
      </c>
      <c r="B1043" s="72" t="s">
        <v>39</v>
      </c>
      <c r="C1043" s="73" t="s">
        <v>13686</v>
      </c>
      <c r="D1043" s="74">
        <v>24431532322</v>
      </c>
      <c r="E1043" s="73" t="s">
        <v>13687</v>
      </c>
      <c r="F1043" s="73" t="s">
        <v>13688</v>
      </c>
      <c r="G1043" s="74">
        <v>13000</v>
      </c>
      <c r="H1043" s="73" t="s">
        <v>66</v>
      </c>
      <c r="I1043" s="73" t="s">
        <v>108</v>
      </c>
      <c r="J1043" s="135" t="s">
        <v>41</v>
      </c>
      <c r="K1043" s="135">
        <v>13000</v>
      </c>
      <c r="L1043" s="135">
        <f>VLOOKUP(E1043,[2]Sheet1!$E$2:$N$5262,3,0)</f>
        <v>13000</v>
      </c>
      <c r="M1043" s="168">
        <f>VLOOKUP(E1043,[2]Sheet1!$E$2:$N$5262,4,0)</f>
        <v>46050</v>
      </c>
      <c r="N1043" s="135" t="str">
        <f>VLOOKUP(E1043,[2]Sheet1!$E$2:$N$5262,5,0)</f>
        <v>JAWAHIR.SAEED</v>
      </c>
      <c r="O1043" s="135" t="str">
        <f>VLOOKUP(E1043,[2]Sheet1!$E$2:$N$5262,6,0)</f>
        <v>Accepted</v>
      </c>
      <c r="P1043" s="135" t="str">
        <f>VLOOKUP(E1043,[2]Sheet1!$E$2:$N$5262,7,0)</f>
        <v>Online Transfer</v>
      </c>
      <c r="Q1043" s="135" t="str">
        <f>VLOOKUP(E1043,[2]Sheet1!$E$2:$N$5262,8,0)</f>
        <v>Renewal</v>
      </c>
      <c r="R1043" s="135" t="s">
        <v>16</v>
      </c>
      <c r="S1043" s="135" t="str">
        <f>VLOOKUP(E1043,[2]Sheet1!$E$2:$N$5262,10,0)</f>
        <v>-</v>
      </c>
      <c r="T1043" s="167">
        <f t="shared" si="48"/>
        <v>0</v>
      </c>
    </row>
    <row r="1044" spans="1:20" s="135" customFormat="1" hidden="1">
      <c r="A1044" s="72">
        <v>1051</v>
      </c>
      <c r="B1044" s="72" t="s">
        <v>39</v>
      </c>
      <c r="C1044" s="73" t="s">
        <v>13689</v>
      </c>
      <c r="D1044" s="73" t="s">
        <v>13690</v>
      </c>
      <c r="E1044" s="73" t="s">
        <v>13691</v>
      </c>
      <c r="F1044" s="73" t="s">
        <v>13692</v>
      </c>
      <c r="G1044" s="74">
        <v>13000</v>
      </c>
      <c r="H1044" s="73" t="s">
        <v>66</v>
      </c>
      <c r="I1044" s="73" t="s">
        <v>108</v>
      </c>
      <c r="J1044" s="135" t="s">
        <v>41</v>
      </c>
      <c r="K1044" s="135">
        <v>13000</v>
      </c>
      <c r="L1044" s="135">
        <f>VLOOKUP(E1044,[2]Sheet1!$E$2:$N$5262,3,0)</f>
        <v>13000</v>
      </c>
      <c r="M1044" s="168">
        <f>VLOOKUP(E1044,[2]Sheet1!$E$2:$N$5262,4,0)</f>
        <v>46050</v>
      </c>
      <c r="N1044" s="135" t="str">
        <f>VLOOKUP(E1044,[2]Sheet1!$E$2:$N$5262,5,0)</f>
        <v>JAWAHIR.SAEED</v>
      </c>
      <c r="O1044" s="135" t="str">
        <f>VLOOKUP(E1044,[2]Sheet1!$E$2:$N$5262,6,0)</f>
        <v>Accepted</v>
      </c>
      <c r="P1044" s="135" t="str">
        <f>VLOOKUP(E1044,[2]Sheet1!$E$2:$N$5262,7,0)</f>
        <v>Online Transfer</v>
      </c>
      <c r="Q1044" s="135" t="str">
        <f>VLOOKUP(E1044,[2]Sheet1!$E$2:$N$5262,8,0)</f>
        <v>Renewal</v>
      </c>
      <c r="R1044" s="135" t="s">
        <v>16</v>
      </c>
      <c r="S1044" s="135" t="str">
        <f>VLOOKUP(E1044,[2]Sheet1!$E$2:$N$5262,10,0)</f>
        <v>-</v>
      </c>
      <c r="T1044" s="167">
        <f t="shared" si="48"/>
        <v>0</v>
      </c>
    </row>
    <row r="1045" spans="1:20" s="135" customFormat="1" hidden="1">
      <c r="A1045" s="73">
        <v>1052</v>
      </c>
      <c r="B1045" s="72" t="s">
        <v>39</v>
      </c>
      <c r="C1045" s="73" t="s">
        <v>13693</v>
      </c>
      <c r="D1045" s="73" t="s">
        <v>13694</v>
      </c>
      <c r="E1045" s="73" t="s">
        <v>13695</v>
      </c>
      <c r="F1045" s="73" t="s">
        <v>13696</v>
      </c>
      <c r="G1045" s="74">
        <v>14000</v>
      </c>
      <c r="H1045" s="73" t="s">
        <v>66</v>
      </c>
      <c r="I1045" s="73" t="s">
        <v>108</v>
      </c>
      <c r="J1045" s="135" t="s">
        <v>41</v>
      </c>
      <c r="K1045" s="135">
        <v>14000</v>
      </c>
      <c r="L1045" s="135">
        <f>VLOOKUP(E1045,[2]Sheet1!$E$2:$N$5262,3,0)</f>
        <v>14000</v>
      </c>
      <c r="M1045" s="168">
        <f>VLOOKUP(E1045,[2]Sheet1!$E$2:$N$5262,4,0)</f>
        <v>46050</v>
      </c>
      <c r="N1045" s="135" t="str">
        <f>VLOOKUP(E1045,[2]Sheet1!$E$2:$N$5262,5,0)</f>
        <v>JAWAHIR.SAEED</v>
      </c>
      <c r="O1045" s="135" t="str">
        <f>VLOOKUP(E1045,[2]Sheet1!$E$2:$N$5262,6,0)</f>
        <v>Accepted</v>
      </c>
      <c r="P1045" s="135" t="str">
        <f>VLOOKUP(E1045,[2]Sheet1!$E$2:$N$5262,7,0)</f>
        <v>Online Transfer</v>
      </c>
      <c r="Q1045" s="135" t="str">
        <f>VLOOKUP(E1045,[2]Sheet1!$E$2:$N$5262,8,0)</f>
        <v>Renewal</v>
      </c>
      <c r="R1045" s="135" t="s">
        <v>16</v>
      </c>
      <c r="S1045" s="135" t="str">
        <f>VLOOKUP(E1045,[2]Sheet1!$E$2:$N$5262,10,0)</f>
        <v>-</v>
      </c>
      <c r="T1045" s="167">
        <f t="shared" si="48"/>
        <v>0</v>
      </c>
    </row>
    <row r="1046" spans="1:20" s="135" customFormat="1" hidden="1">
      <c r="A1046" s="72">
        <v>1053</v>
      </c>
      <c r="B1046" s="72" t="s">
        <v>39</v>
      </c>
      <c r="C1046" s="73" t="s">
        <v>13697</v>
      </c>
      <c r="D1046" s="73" t="s">
        <v>13698</v>
      </c>
      <c r="E1046" s="74">
        <v>7021268</v>
      </c>
      <c r="F1046" s="73" t="s">
        <v>13699</v>
      </c>
      <c r="G1046" s="74">
        <v>14000</v>
      </c>
      <c r="H1046" s="73" t="s">
        <v>66</v>
      </c>
      <c r="I1046" s="73" t="s">
        <v>108</v>
      </c>
      <c r="J1046" s="135" t="s">
        <v>41</v>
      </c>
      <c r="K1046" s="135">
        <v>14000</v>
      </c>
      <c r="L1046" s="135">
        <f>VLOOKUP(E1046,[2]Sheet1!$E$2:$N$5262,3,0)</f>
        <v>14000</v>
      </c>
      <c r="M1046" s="168">
        <f>VLOOKUP(E1046,[2]Sheet1!$E$2:$N$5262,4,0)</f>
        <v>46050</v>
      </c>
      <c r="N1046" s="135" t="str">
        <f>VLOOKUP(E1046,[2]Sheet1!$E$2:$N$5262,5,0)</f>
        <v>JAWAHIR.SAEED</v>
      </c>
      <c r="O1046" s="135" t="str">
        <f>VLOOKUP(E1046,[2]Sheet1!$E$2:$N$5262,6,0)</f>
        <v>Accepted</v>
      </c>
      <c r="P1046" s="135" t="str">
        <f>VLOOKUP(E1046,[2]Sheet1!$E$2:$N$5262,7,0)</f>
        <v>Online Transfer</v>
      </c>
      <c r="Q1046" s="135" t="str">
        <f>VLOOKUP(E1046,[2]Sheet1!$E$2:$N$5262,8,0)</f>
        <v>Renewal</v>
      </c>
      <c r="R1046" s="135" t="s">
        <v>16</v>
      </c>
      <c r="S1046" s="135" t="str">
        <f>VLOOKUP(E1046,[2]Sheet1!$E$2:$N$5262,10,0)</f>
        <v>-</v>
      </c>
      <c r="T1046" s="167">
        <f t="shared" si="48"/>
        <v>0</v>
      </c>
    </row>
    <row r="1047" spans="1:20" s="135" customFormat="1" hidden="1">
      <c r="A1047" s="73">
        <v>1054</v>
      </c>
      <c r="B1047" s="72" t="s">
        <v>39</v>
      </c>
      <c r="C1047" s="73" t="s">
        <v>13700</v>
      </c>
      <c r="D1047" s="73" t="s">
        <v>13701</v>
      </c>
      <c r="E1047" s="73" t="s">
        <v>13702</v>
      </c>
      <c r="F1047" s="73" t="s">
        <v>13703</v>
      </c>
      <c r="G1047" s="74">
        <v>11000</v>
      </c>
      <c r="H1047" s="73" t="s">
        <v>66</v>
      </c>
      <c r="I1047" s="73" t="s">
        <v>108</v>
      </c>
      <c r="J1047" s="135" t="s">
        <v>41</v>
      </c>
      <c r="K1047" s="135">
        <v>11000</v>
      </c>
      <c r="L1047" s="135">
        <f>VLOOKUP(E1047,[2]Sheet1!$E$2:$N$5262,3,0)</f>
        <v>11000</v>
      </c>
      <c r="M1047" s="168">
        <f>VLOOKUP(E1047,[2]Sheet1!$E$2:$N$5262,4,0)</f>
        <v>46051</v>
      </c>
      <c r="N1047" s="135" t="str">
        <f>VLOOKUP(E1047,[2]Sheet1!$E$2:$N$5262,5,0)</f>
        <v>JAWAHIR.SAEED</v>
      </c>
      <c r="O1047" s="135" t="str">
        <f>VLOOKUP(E1047,[2]Sheet1!$E$2:$N$5262,6,0)</f>
        <v>Accepted</v>
      </c>
      <c r="P1047" s="135" t="str">
        <f>VLOOKUP(E1047,[2]Sheet1!$E$2:$N$5262,7,0)</f>
        <v>Cheque</v>
      </c>
      <c r="Q1047" s="135" t="str">
        <f>VLOOKUP(E1047,[2]Sheet1!$E$2:$N$5262,8,0)</f>
        <v>Renewal</v>
      </c>
      <c r="R1047" s="135" t="s">
        <v>16</v>
      </c>
      <c r="S1047" s="135" t="str">
        <f>VLOOKUP(E1047,[2]Sheet1!$E$2:$N$5262,10,0)</f>
        <v>-</v>
      </c>
      <c r="T1047" s="167">
        <f t="shared" si="48"/>
        <v>0</v>
      </c>
    </row>
    <row r="1048" spans="1:20" s="135" customFormat="1" hidden="1">
      <c r="A1048" s="72">
        <v>1055</v>
      </c>
      <c r="B1048" s="72" t="s">
        <v>39</v>
      </c>
      <c r="C1048" s="73" t="s">
        <v>13704</v>
      </c>
      <c r="D1048" s="73" t="s">
        <v>13705</v>
      </c>
      <c r="E1048" s="74">
        <v>1197972</v>
      </c>
      <c r="F1048" s="73" t="s">
        <v>13706</v>
      </c>
      <c r="G1048" s="74">
        <v>10000</v>
      </c>
      <c r="H1048" s="73" t="s">
        <v>66</v>
      </c>
      <c r="I1048" s="73" t="s">
        <v>108</v>
      </c>
      <c r="J1048" s="135" t="s">
        <v>41</v>
      </c>
      <c r="K1048" s="135">
        <v>10000</v>
      </c>
      <c r="L1048" s="135">
        <f>VLOOKUP(E1048,[2]Sheet1!$E$2:$N$5262,3,0)</f>
        <v>10000</v>
      </c>
      <c r="M1048" s="168">
        <f>VLOOKUP(E1048,[2]Sheet1!$E$2:$N$5262,4,0)</f>
        <v>46049</v>
      </c>
      <c r="N1048" s="135" t="str">
        <f>VLOOKUP(E1048,[2]Sheet1!$E$2:$N$5262,5,0)</f>
        <v>JAWAHIR.SAEED</v>
      </c>
      <c r="O1048" s="135" t="str">
        <f>VLOOKUP(E1048,[2]Sheet1!$E$2:$N$5262,6,0)</f>
        <v>Accepted</v>
      </c>
      <c r="P1048" s="135" t="str">
        <f>VLOOKUP(E1048,[2]Sheet1!$E$2:$N$5262,7,0)</f>
        <v>Online Transfer</v>
      </c>
      <c r="Q1048" s="135" t="str">
        <f>VLOOKUP(E1048,[2]Sheet1!$E$2:$N$5262,8,0)</f>
        <v>Renewal</v>
      </c>
      <c r="R1048" s="135" t="s">
        <v>16</v>
      </c>
      <c r="S1048" s="135" t="str">
        <f>VLOOKUP(E1048,[2]Sheet1!$E$2:$N$5262,10,0)</f>
        <v>-</v>
      </c>
      <c r="T1048" s="167">
        <f t="shared" si="48"/>
        <v>0</v>
      </c>
    </row>
    <row r="1049" spans="1:20" s="135" customFormat="1" hidden="1">
      <c r="A1049" s="73">
        <v>1056</v>
      </c>
      <c r="B1049" s="72" t="s">
        <v>39</v>
      </c>
      <c r="C1049" s="73" t="s">
        <v>13707</v>
      </c>
      <c r="D1049" s="73" t="s">
        <v>13708</v>
      </c>
      <c r="E1049" s="73" t="s">
        <v>13709</v>
      </c>
      <c r="F1049" s="73" t="s">
        <v>13710</v>
      </c>
      <c r="G1049" s="74">
        <v>14000</v>
      </c>
      <c r="H1049" s="73" t="s">
        <v>66</v>
      </c>
      <c r="I1049" s="73" t="s">
        <v>108</v>
      </c>
      <c r="J1049" s="135" t="s">
        <v>41</v>
      </c>
      <c r="K1049" s="135">
        <v>14000</v>
      </c>
      <c r="L1049" s="135">
        <f>VLOOKUP(E1049,[2]Sheet1!$E$2:$N$5262,3,0)</f>
        <v>14000</v>
      </c>
      <c r="M1049" s="168">
        <f>VLOOKUP(E1049,[2]Sheet1!$E$2:$N$5262,4,0)</f>
        <v>46049</v>
      </c>
      <c r="N1049" s="135" t="str">
        <f>VLOOKUP(E1049,[2]Sheet1!$E$2:$N$5262,5,0)</f>
        <v>JAWAHIR.SAEED</v>
      </c>
      <c r="O1049" s="135" t="str">
        <f>VLOOKUP(E1049,[2]Sheet1!$E$2:$N$5262,6,0)</f>
        <v>Accepted</v>
      </c>
      <c r="P1049" s="135" t="str">
        <f>VLOOKUP(E1049,[2]Sheet1!$E$2:$N$5262,7,0)</f>
        <v>Online Transfer</v>
      </c>
      <c r="Q1049" s="135" t="str">
        <f>VLOOKUP(E1049,[2]Sheet1!$E$2:$N$5262,8,0)</f>
        <v>Renewal</v>
      </c>
      <c r="R1049" s="135" t="s">
        <v>16</v>
      </c>
      <c r="S1049" s="135" t="str">
        <f>VLOOKUP(E1049,[2]Sheet1!$E$2:$N$5262,10,0)</f>
        <v>-</v>
      </c>
      <c r="T1049" s="167">
        <f t="shared" si="48"/>
        <v>0</v>
      </c>
    </row>
    <row r="1050" spans="1:20" s="135" customFormat="1" hidden="1">
      <c r="A1050" s="72">
        <v>1057</v>
      </c>
      <c r="B1050" s="72" t="s">
        <v>39</v>
      </c>
      <c r="C1050" s="73" t="s">
        <v>13711</v>
      </c>
      <c r="D1050" s="73" t="s">
        <v>13712</v>
      </c>
      <c r="E1050" s="73" t="s">
        <v>13713</v>
      </c>
      <c r="F1050" s="73" t="s">
        <v>13714</v>
      </c>
      <c r="G1050" s="74">
        <v>12000</v>
      </c>
      <c r="H1050" s="73" t="s">
        <v>66</v>
      </c>
      <c r="I1050" s="73" t="s">
        <v>108</v>
      </c>
      <c r="J1050" s="135" t="s">
        <v>41</v>
      </c>
      <c r="K1050" s="135">
        <v>12000</v>
      </c>
      <c r="L1050" s="135">
        <f>VLOOKUP(E1050,[2]Sheet1!$E$2:$N$5262,3,0)</f>
        <v>12000</v>
      </c>
      <c r="M1050" s="168">
        <f>VLOOKUP(E1050,[2]Sheet1!$E$2:$N$5262,4,0)</f>
        <v>46048</v>
      </c>
      <c r="N1050" s="135" t="str">
        <f>VLOOKUP(E1050,[2]Sheet1!$E$2:$N$5262,5,0)</f>
        <v>JAWAHIR.SAEED</v>
      </c>
      <c r="O1050" s="135" t="str">
        <f>VLOOKUP(E1050,[2]Sheet1!$E$2:$N$5262,6,0)</f>
        <v>Accepted</v>
      </c>
      <c r="P1050" s="135" t="str">
        <f>VLOOKUP(E1050,[2]Sheet1!$E$2:$N$5262,7,0)</f>
        <v>Online Transfer</v>
      </c>
      <c r="Q1050" s="135" t="str">
        <f>VLOOKUP(E1050,[2]Sheet1!$E$2:$N$5262,8,0)</f>
        <v>Renewal</v>
      </c>
      <c r="R1050" s="135" t="s">
        <v>16</v>
      </c>
      <c r="S1050" s="135" t="str">
        <f>VLOOKUP(E1050,[2]Sheet1!$E$2:$N$5262,10,0)</f>
        <v>-</v>
      </c>
      <c r="T1050" s="167">
        <f t="shared" si="48"/>
        <v>0</v>
      </c>
    </row>
    <row r="1051" spans="1:20" s="135" customFormat="1" hidden="1">
      <c r="A1051" s="73">
        <v>1058</v>
      </c>
      <c r="B1051" s="72" t="s">
        <v>39</v>
      </c>
      <c r="C1051" s="73" t="s">
        <v>13715</v>
      </c>
      <c r="D1051" s="73" t="s">
        <v>13716</v>
      </c>
      <c r="E1051" s="73" t="s">
        <v>13717</v>
      </c>
      <c r="F1051" s="73" t="s">
        <v>13718</v>
      </c>
      <c r="G1051" s="74">
        <v>12000</v>
      </c>
      <c r="H1051" s="73" t="s">
        <v>66</v>
      </c>
      <c r="I1051" s="73" t="s">
        <v>108</v>
      </c>
      <c r="J1051" s="135" t="s">
        <v>41</v>
      </c>
      <c r="K1051" s="135">
        <v>12000</v>
      </c>
      <c r="L1051" s="135">
        <f>VLOOKUP(E1051,[2]Sheet1!$E$2:$N$5262,3,0)</f>
        <v>12000</v>
      </c>
      <c r="M1051" s="168">
        <f>VLOOKUP(E1051,[2]Sheet1!$E$2:$N$5262,4,0)</f>
        <v>46049</v>
      </c>
      <c r="N1051" s="135" t="str">
        <f>VLOOKUP(E1051,[2]Sheet1!$E$2:$N$5262,5,0)</f>
        <v>JAWAHIR.SAEED</v>
      </c>
      <c r="O1051" s="135" t="str">
        <f>VLOOKUP(E1051,[2]Sheet1!$E$2:$N$5262,6,0)</f>
        <v>Accepted</v>
      </c>
      <c r="P1051" s="135" t="str">
        <f>VLOOKUP(E1051,[2]Sheet1!$E$2:$N$5262,7,0)</f>
        <v>Online Transfer</v>
      </c>
      <c r="Q1051" s="135" t="str">
        <f>VLOOKUP(E1051,[2]Sheet1!$E$2:$N$5262,8,0)</f>
        <v>Renewal</v>
      </c>
      <c r="R1051" s="135" t="s">
        <v>16</v>
      </c>
      <c r="S1051" s="135" t="str">
        <f>VLOOKUP(E1051,[2]Sheet1!$E$2:$N$5262,10,0)</f>
        <v>-</v>
      </c>
      <c r="T1051" s="167">
        <f t="shared" si="48"/>
        <v>0</v>
      </c>
    </row>
    <row r="1052" spans="1:20" s="135" customFormat="1" hidden="1">
      <c r="A1052" s="72">
        <v>1059</v>
      </c>
      <c r="B1052" s="72" t="s">
        <v>39</v>
      </c>
      <c r="C1052" s="73" t="s">
        <v>13719</v>
      </c>
      <c r="D1052" s="73" t="s">
        <v>13720</v>
      </c>
      <c r="E1052" s="73" t="s">
        <v>13721</v>
      </c>
      <c r="F1052" s="73" t="s">
        <v>13722</v>
      </c>
      <c r="G1052" s="74">
        <v>13000</v>
      </c>
      <c r="H1052" s="73" t="s">
        <v>66</v>
      </c>
      <c r="I1052" s="73" t="s">
        <v>108</v>
      </c>
      <c r="J1052" s="135" t="s">
        <v>41</v>
      </c>
      <c r="K1052" s="135">
        <v>13000</v>
      </c>
      <c r="L1052" s="135">
        <f>VLOOKUP(E1052,[2]Sheet1!$E$2:$N$5262,3,0)</f>
        <v>13000</v>
      </c>
      <c r="M1052" s="168">
        <f>VLOOKUP(E1052,[2]Sheet1!$E$2:$N$5262,4,0)</f>
        <v>46049</v>
      </c>
      <c r="N1052" s="135" t="str">
        <f>VLOOKUP(E1052,[2]Sheet1!$E$2:$N$5262,5,0)</f>
        <v>JAWAHIR.SAEED</v>
      </c>
      <c r="O1052" s="135" t="str">
        <f>VLOOKUP(E1052,[2]Sheet1!$E$2:$N$5262,6,0)</f>
        <v>Accepted</v>
      </c>
      <c r="P1052" s="135" t="str">
        <f>VLOOKUP(E1052,[2]Sheet1!$E$2:$N$5262,7,0)</f>
        <v>Cash Deposit</v>
      </c>
      <c r="Q1052" s="135" t="str">
        <f>VLOOKUP(E1052,[2]Sheet1!$E$2:$N$5262,8,0)</f>
        <v>Renewal</v>
      </c>
      <c r="R1052" s="135" t="s">
        <v>16</v>
      </c>
      <c r="S1052" s="135" t="str">
        <f>VLOOKUP(E1052,[2]Sheet1!$E$2:$N$5262,10,0)</f>
        <v>-</v>
      </c>
      <c r="T1052" s="167">
        <f t="shared" si="48"/>
        <v>0</v>
      </c>
    </row>
    <row r="1053" spans="1:20" s="135" customFormat="1" hidden="1">
      <c r="A1053" s="73">
        <v>1060</v>
      </c>
      <c r="B1053" s="72" t="s">
        <v>39</v>
      </c>
      <c r="C1053" s="73" t="s">
        <v>13723</v>
      </c>
      <c r="D1053" s="73" t="s">
        <v>13724</v>
      </c>
      <c r="E1053" s="73" t="s">
        <v>13725</v>
      </c>
      <c r="F1053" s="73" t="s">
        <v>13726</v>
      </c>
      <c r="G1053" s="74">
        <v>14000</v>
      </c>
      <c r="H1053" s="73" t="s">
        <v>66</v>
      </c>
      <c r="I1053" s="73" t="s">
        <v>108</v>
      </c>
      <c r="J1053" s="135" t="s">
        <v>41</v>
      </c>
      <c r="K1053" s="135">
        <v>14000</v>
      </c>
      <c r="L1053" s="135">
        <f>VLOOKUP(E1053,[2]Sheet1!$E$2:$N$5262,3,0)</f>
        <v>14000</v>
      </c>
      <c r="M1053" s="168">
        <f>VLOOKUP(E1053,[2]Sheet1!$E$2:$N$5262,4,0)</f>
        <v>46049</v>
      </c>
      <c r="N1053" s="135" t="str">
        <f>VLOOKUP(E1053,[2]Sheet1!$E$2:$N$5262,5,0)</f>
        <v>JAWAHIR.SAEED</v>
      </c>
      <c r="O1053" s="135" t="str">
        <f>VLOOKUP(E1053,[2]Sheet1!$E$2:$N$5262,6,0)</f>
        <v>Accepted</v>
      </c>
      <c r="P1053" s="135" t="str">
        <f>VLOOKUP(E1053,[2]Sheet1!$E$2:$N$5262,7,0)</f>
        <v>Online Transfer</v>
      </c>
      <c r="Q1053" s="135" t="str">
        <f>VLOOKUP(E1053,[2]Sheet1!$E$2:$N$5262,8,0)</f>
        <v>Renewal</v>
      </c>
      <c r="R1053" s="135" t="s">
        <v>16</v>
      </c>
      <c r="S1053" s="135" t="str">
        <f>VLOOKUP(E1053,[2]Sheet1!$E$2:$N$5262,10,0)</f>
        <v>-</v>
      </c>
      <c r="T1053" s="167">
        <f t="shared" si="48"/>
        <v>0</v>
      </c>
    </row>
    <row r="1054" spans="1:20" s="135" customFormat="1" hidden="1">
      <c r="A1054" s="72">
        <v>1061</v>
      </c>
      <c r="B1054" s="72" t="s">
        <v>39</v>
      </c>
      <c r="C1054" s="73" t="s">
        <v>13727</v>
      </c>
      <c r="D1054" s="73" t="s">
        <v>13728</v>
      </c>
      <c r="E1054" s="74">
        <v>61299916</v>
      </c>
      <c r="F1054" s="73" t="s">
        <v>13729</v>
      </c>
      <c r="G1054" s="74">
        <v>10000</v>
      </c>
      <c r="H1054" s="73" t="s">
        <v>66</v>
      </c>
      <c r="I1054" s="73" t="s">
        <v>108</v>
      </c>
      <c r="J1054" s="135" t="s">
        <v>41</v>
      </c>
      <c r="K1054" s="135">
        <v>10000</v>
      </c>
      <c r="L1054" s="135">
        <f>VLOOKUP(E1054,[2]Sheet1!$E$2:$N$5262,3,0)</f>
        <v>10000</v>
      </c>
      <c r="M1054" s="168">
        <f>VLOOKUP(E1054,[2]Sheet1!$E$2:$N$5262,4,0)</f>
        <v>46048</v>
      </c>
      <c r="N1054" s="135" t="str">
        <f>VLOOKUP(E1054,[2]Sheet1!$E$2:$N$5262,5,0)</f>
        <v>JAWAHIR.SAEED</v>
      </c>
      <c r="O1054" s="135" t="str">
        <f>VLOOKUP(E1054,[2]Sheet1!$E$2:$N$5262,6,0)</f>
        <v>Accepted</v>
      </c>
      <c r="P1054" s="135" t="str">
        <f>VLOOKUP(E1054,[2]Sheet1!$E$2:$N$5262,7,0)</f>
        <v>Online Transfer</v>
      </c>
      <c r="Q1054" s="135" t="str">
        <f>VLOOKUP(E1054,[2]Sheet1!$E$2:$N$5262,8,0)</f>
        <v>Renewal</v>
      </c>
      <c r="R1054" s="135" t="s">
        <v>16</v>
      </c>
      <c r="S1054" s="135" t="str">
        <f>VLOOKUP(E1054,[2]Sheet1!$E$2:$N$5262,10,0)</f>
        <v>-</v>
      </c>
      <c r="T1054" s="167">
        <f t="shared" si="48"/>
        <v>0</v>
      </c>
    </row>
    <row r="1055" spans="1:20" s="135" customFormat="1" hidden="1">
      <c r="A1055" s="73">
        <v>1062</v>
      </c>
      <c r="B1055" s="72" t="s">
        <v>39</v>
      </c>
      <c r="C1055" s="73" t="s">
        <v>13730</v>
      </c>
      <c r="D1055" s="73" t="s">
        <v>13731</v>
      </c>
      <c r="E1055" s="73" t="s">
        <v>13730</v>
      </c>
      <c r="F1055" s="73" t="s">
        <v>13732</v>
      </c>
      <c r="G1055" s="74">
        <v>12500</v>
      </c>
      <c r="H1055" s="73" t="s">
        <v>66</v>
      </c>
      <c r="I1055" s="73" t="s">
        <v>108</v>
      </c>
      <c r="J1055" s="135" t="s">
        <v>41</v>
      </c>
      <c r="K1055" s="135">
        <v>12500</v>
      </c>
      <c r="L1055" s="135">
        <f>VLOOKUP(E1055,[2]Sheet1!$E$2:$N$5262,3,0)</f>
        <v>12500</v>
      </c>
      <c r="M1055" s="168">
        <f>VLOOKUP(E1055,[2]Sheet1!$E$2:$N$5262,4,0)</f>
        <v>46048</v>
      </c>
      <c r="N1055" s="135" t="str">
        <f>VLOOKUP(E1055,[2]Sheet1!$E$2:$N$5262,5,0)</f>
        <v>JAWAHIR.SAEED</v>
      </c>
      <c r="O1055" s="135" t="str">
        <f>VLOOKUP(E1055,[2]Sheet1!$E$2:$N$5262,6,0)</f>
        <v>Accepted</v>
      </c>
      <c r="P1055" s="135" t="str">
        <f>VLOOKUP(E1055,[2]Sheet1!$E$2:$N$5262,7,0)</f>
        <v>Online Transfer</v>
      </c>
      <c r="Q1055" s="135" t="str">
        <f>VLOOKUP(E1055,[2]Sheet1!$E$2:$N$5262,8,0)</f>
        <v>Renewal</v>
      </c>
      <c r="R1055" s="135" t="s">
        <v>16</v>
      </c>
      <c r="S1055" s="135" t="str">
        <f>VLOOKUP(E1055,[2]Sheet1!$E$2:$N$5262,10,0)</f>
        <v>-</v>
      </c>
      <c r="T1055" s="167">
        <f t="shared" si="48"/>
        <v>0</v>
      </c>
    </row>
    <row r="1056" spans="1:20" s="135" customFormat="1" hidden="1">
      <c r="A1056" s="72">
        <v>1063</v>
      </c>
      <c r="B1056" s="72" t="s">
        <v>39</v>
      </c>
      <c r="C1056" s="73" t="s">
        <v>13733</v>
      </c>
      <c r="D1056" s="74">
        <v>776194</v>
      </c>
      <c r="E1056" s="74">
        <v>892677</v>
      </c>
      <c r="F1056" s="73" t="s">
        <v>13734</v>
      </c>
      <c r="G1056" s="74">
        <v>10000</v>
      </c>
      <c r="H1056" s="73" t="s">
        <v>66</v>
      </c>
      <c r="I1056" s="73" t="s">
        <v>108</v>
      </c>
      <c r="J1056" s="135" t="s">
        <v>41</v>
      </c>
      <c r="K1056" s="135">
        <v>10000</v>
      </c>
      <c r="L1056" s="135">
        <f>VLOOKUP(E1056,[2]Sheet1!$E$2:$N$5262,3,0)</f>
        <v>10000</v>
      </c>
      <c r="M1056" s="168">
        <f>VLOOKUP(E1056,[2]Sheet1!$E$2:$N$5262,4,0)</f>
        <v>46048</v>
      </c>
      <c r="N1056" s="135" t="str">
        <f>VLOOKUP(E1056,[2]Sheet1!$E$2:$N$5262,5,0)</f>
        <v>JAWAHIR.SAEED</v>
      </c>
      <c r="O1056" s="135" t="str">
        <f>VLOOKUP(E1056,[2]Sheet1!$E$2:$N$5262,6,0)</f>
        <v>Accepted</v>
      </c>
      <c r="P1056" s="135" t="str">
        <f>VLOOKUP(E1056,[2]Sheet1!$E$2:$N$5262,7,0)</f>
        <v>Cash Deposit</v>
      </c>
      <c r="Q1056" s="135" t="str">
        <f>VLOOKUP(E1056,[2]Sheet1!$E$2:$N$5262,8,0)</f>
        <v>Renewal</v>
      </c>
      <c r="R1056" s="135" t="s">
        <v>16</v>
      </c>
      <c r="S1056" s="135" t="str">
        <f>VLOOKUP(E1056,[2]Sheet1!$E$2:$N$5262,10,0)</f>
        <v>-</v>
      </c>
      <c r="T1056" s="167">
        <f t="shared" si="48"/>
        <v>0</v>
      </c>
    </row>
    <row r="1057" spans="1:20" s="135" customFormat="1" hidden="1">
      <c r="A1057" s="73">
        <v>1064</v>
      </c>
      <c r="B1057" s="72" t="s">
        <v>39</v>
      </c>
      <c r="C1057" s="73" t="s">
        <v>13735</v>
      </c>
      <c r="D1057" s="74">
        <v>294791</v>
      </c>
      <c r="E1057" s="74">
        <v>1194853</v>
      </c>
      <c r="F1057" s="73" t="s">
        <v>13736</v>
      </c>
      <c r="G1057" s="74">
        <v>14000</v>
      </c>
      <c r="H1057" s="73" t="s">
        <v>66</v>
      </c>
      <c r="I1057" s="73" t="s">
        <v>108</v>
      </c>
      <c r="J1057" s="135" t="s">
        <v>41</v>
      </c>
      <c r="K1057" s="135">
        <v>14000</v>
      </c>
      <c r="L1057" s="135">
        <f>VLOOKUP(E1057,[2]Sheet1!$E$2:$N$5262,3,0)</f>
        <v>14000</v>
      </c>
      <c r="M1057" s="168">
        <f>VLOOKUP(E1057,[2]Sheet1!$E$2:$N$5262,4,0)</f>
        <v>46047</v>
      </c>
      <c r="N1057" s="135" t="str">
        <f>VLOOKUP(E1057,[2]Sheet1!$E$2:$N$5262,5,0)</f>
        <v>JAWAHIR.SAEED</v>
      </c>
      <c r="O1057" s="135" t="str">
        <f>VLOOKUP(E1057,[2]Sheet1!$E$2:$N$5262,6,0)</f>
        <v>Accepted</v>
      </c>
      <c r="P1057" s="135" t="str">
        <f>VLOOKUP(E1057,[2]Sheet1!$E$2:$N$5262,7,0)</f>
        <v>Online Transfer</v>
      </c>
      <c r="Q1057" s="135" t="str">
        <f>VLOOKUP(E1057,[2]Sheet1!$E$2:$N$5262,8,0)</f>
        <v>Renewal</v>
      </c>
      <c r="R1057" s="135" t="s">
        <v>16</v>
      </c>
      <c r="S1057" s="135" t="str">
        <f>VLOOKUP(E1057,[2]Sheet1!$E$2:$N$5262,10,0)</f>
        <v>-</v>
      </c>
      <c r="T1057" s="167">
        <f t="shared" si="48"/>
        <v>0</v>
      </c>
    </row>
    <row r="1058" spans="1:20" s="135" customFormat="1">
      <c r="A1058" s="72">
        <v>1065</v>
      </c>
      <c r="B1058" s="72" t="s">
        <v>39</v>
      </c>
      <c r="C1058" s="73" t="s">
        <v>13737</v>
      </c>
      <c r="D1058" s="73" t="s">
        <v>13738</v>
      </c>
      <c r="E1058" s="73" t="s">
        <v>13739</v>
      </c>
      <c r="F1058" s="73" t="s">
        <v>10708</v>
      </c>
      <c r="G1058" s="74">
        <v>15000</v>
      </c>
      <c r="H1058" s="73" t="s">
        <v>66</v>
      </c>
      <c r="I1058" s="73" t="s">
        <v>108</v>
      </c>
      <c r="J1058" s="135" t="s">
        <v>41</v>
      </c>
      <c r="K1058" s="135">
        <v>15000</v>
      </c>
      <c r="L1058" s="135">
        <f>VLOOKUP(E1058,[2]Sheet1!$E$2:$N$5262,3,0)</f>
        <v>15000</v>
      </c>
      <c r="M1058" s="168">
        <f>VLOOKUP(E1058,[2]Sheet1!$E$2:$N$5262,4,0)</f>
        <v>46046</v>
      </c>
      <c r="N1058" s="135" t="str">
        <f>VLOOKUP(E1058,[2]Sheet1!$E$2:$N$5262,5,0)</f>
        <v>JAWAHIR.SAEED</v>
      </c>
      <c r="O1058" s="135" t="str">
        <f>VLOOKUP(E1058,[2]Sheet1!$E$2:$N$5262,6,0)</f>
        <v>Accepted</v>
      </c>
      <c r="P1058" s="135" t="str">
        <f>VLOOKUP(E1058,[2]Sheet1!$E$2:$N$5262,7,0)</f>
        <v>Cash Deposit</v>
      </c>
      <c r="Q1058" s="135" t="str">
        <f>VLOOKUP(E1058,[2]Sheet1!$E$2:$N$5262,8,0)</f>
        <v>Conversion</v>
      </c>
      <c r="R1058" s="135" t="s">
        <v>16</v>
      </c>
      <c r="S1058" s="135" t="str">
        <f>VLOOKUP(E1058,[2]Sheet1!$E$2:$N$5262,10,0)</f>
        <v>-</v>
      </c>
      <c r="T1058" s="167">
        <f t="shared" si="48"/>
        <v>0</v>
      </c>
    </row>
    <row r="1059" spans="1:20" s="135" customFormat="1" hidden="1">
      <c r="A1059" s="73">
        <v>1066</v>
      </c>
      <c r="B1059" s="72" t="s">
        <v>39</v>
      </c>
      <c r="C1059" s="73" t="s">
        <v>13740</v>
      </c>
      <c r="D1059" s="73" t="s">
        <v>13741</v>
      </c>
      <c r="E1059" s="73" t="s">
        <v>13742</v>
      </c>
      <c r="F1059" s="73" t="s">
        <v>13743</v>
      </c>
      <c r="G1059" s="74">
        <v>13000</v>
      </c>
      <c r="H1059" s="73" t="s">
        <v>66</v>
      </c>
      <c r="I1059" s="73" t="s">
        <v>108</v>
      </c>
      <c r="J1059" s="135" t="s">
        <v>41</v>
      </c>
      <c r="K1059" s="135">
        <v>13000</v>
      </c>
      <c r="L1059" s="135">
        <f>VLOOKUP(E1059,[2]Sheet1!$E$2:$N$5262,3,0)</f>
        <v>13000</v>
      </c>
      <c r="M1059" s="168">
        <f>VLOOKUP(E1059,[2]Sheet1!$E$2:$N$5262,4,0)</f>
        <v>46046</v>
      </c>
      <c r="N1059" s="135" t="str">
        <f>VLOOKUP(E1059,[2]Sheet1!$E$2:$N$5262,5,0)</f>
        <v>JAWAHIR.SAEED</v>
      </c>
      <c r="O1059" s="135" t="str">
        <f>VLOOKUP(E1059,[2]Sheet1!$E$2:$N$5262,6,0)</f>
        <v>Accepted</v>
      </c>
      <c r="P1059" s="135" t="str">
        <f>VLOOKUP(E1059,[2]Sheet1!$E$2:$N$5262,7,0)</f>
        <v>Online Transfer</v>
      </c>
      <c r="Q1059" s="135" t="str">
        <f>VLOOKUP(E1059,[2]Sheet1!$E$2:$N$5262,8,0)</f>
        <v>Renewal</v>
      </c>
      <c r="R1059" s="135" t="s">
        <v>16</v>
      </c>
      <c r="S1059" s="135" t="str">
        <f>VLOOKUP(E1059,[2]Sheet1!$E$2:$N$5262,10,0)</f>
        <v>-</v>
      </c>
      <c r="T1059" s="167">
        <f t="shared" si="48"/>
        <v>0</v>
      </c>
    </row>
    <row r="1060" spans="1:20" s="135" customFormat="1" hidden="1">
      <c r="A1060" s="72">
        <v>1067</v>
      </c>
      <c r="B1060" s="72" t="s">
        <v>39</v>
      </c>
      <c r="C1060" s="73" t="s">
        <v>13744</v>
      </c>
      <c r="D1060" s="73" t="s">
        <v>13745</v>
      </c>
      <c r="E1060" s="74">
        <v>7034763</v>
      </c>
      <c r="F1060" s="73" t="s">
        <v>13746</v>
      </c>
      <c r="G1060" s="74">
        <v>12500</v>
      </c>
      <c r="H1060" s="73" t="s">
        <v>66</v>
      </c>
      <c r="I1060" s="73" t="s">
        <v>108</v>
      </c>
      <c r="J1060" s="135" t="s">
        <v>41</v>
      </c>
      <c r="K1060" s="135">
        <v>12500</v>
      </c>
      <c r="L1060" s="135">
        <f>VLOOKUP(E1060,[2]Sheet1!$E$2:$N$5262,3,0)</f>
        <v>12500</v>
      </c>
      <c r="M1060" s="168">
        <f>VLOOKUP(E1060,[2]Sheet1!$E$2:$N$5262,4,0)</f>
        <v>46045</v>
      </c>
      <c r="N1060" s="135" t="str">
        <f>VLOOKUP(E1060,[2]Sheet1!$E$2:$N$5262,5,0)</f>
        <v>JAWAHIR.SAEED</v>
      </c>
      <c r="O1060" s="135" t="str">
        <f>VLOOKUP(E1060,[2]Sheet1!$E$2:$N$5262,6,0)</f>
        <v>Accepted</v>
      </c>
      <c r="P1060" s="135" t="str">
        <f>VLOOKUP(E1060,[2]Sheet1!$E$2:$N$5262,7,0)</f>
        <v>Cash Deposit</v>
      </c>
      <c r="Q1060" s="135" t="str">
        <f>VLOOKUP(E1060,[2]Sheet1!$E$2:$N$5262,8,0)</f>
        <v>Renewal</v>
      </c>
      <c r="R1060" s="135" t="s">
        <v>16</v>
      </c>
      <c r="S1060" s="135" t="str">
        <f>VLOOKUP(E1060,[2]Sheet1!$E$2:$N$5262,10,0)</f>
        <v>-</v>
      </c>
      <c r="T1060" s="167">
        <f t="shared" si="48"/>
        <v>0</v>
      </c>
    </row>
    <row r="1061" spans="1:20" s="135" customFormat="1" hidden="1">
      <c r="A1061" s="73">
        <v>1068</v>
      </c>
      <c r="B1061" s="72" t="s">
        <v>39</v>
      </c>
      <c r="C1061" s="73" t="s">
        <v>13747</v>
      </c>
      <c r="D1061" s="74">
        <v>1002720</v>
      </c>
      <c r="E1061" s="73" t="s">
        <v>13748</v>
      </c>
      <c r="F1061" s="73" t="s">
        <v>13749</v>
      </c>
      <c r="G1061" s="74">
        <v>11000</v>
      </c>
      <c r="H1061" s="73" t="s">
        <v>66</v>
      </c>
      <c r="I1061" s="73" t="s">
        <v>108</v>
      </c>
      <c r="J1061" s="135" t="s">
        <v>41</v>
      </c>
      <c r="K1061" s="135">
        <v>11000</v>
      </c>
      <c r="L1061" s="135">
        <f>VLOOKUP(E1061,[2]Sheet1!$E$2:$N$5262,3,0)</f>
        <v>11000</v>
      </c>
      <c r="M1061" s="168">
        <f>VLOOKUP(E1061,[2]Sheet1!$E$2:$N$5262,4,0)</f>
        <v>46045</v>
      </c>
      <c r="N1061" s="135" t="str">
        <f>VLOOKUP(E1061,[2]Sheet1!$E$2:$N$5262,5,0)</f>
        <v>JAWAHIR.SAEED</v>
      </c>
      <c r="O1061" s="135" t="str">
        <f>VLOOKUP(E1061,[2]Sheet1!$E$2:$N$5262,6,0)</f>
        <v>Accepted</v>
      </c>
      <c r="P1061" s="135" t="str">
        <f>VLOOKUP(E1061,[2]Sheet1!$E$2:$N$5262,7,0)</f>
        <v>Online Transfer</v>
      </c>
      <c r="Q1061" s="135" t="str">
        <f>VLOOKUP(E1061,[2]Sheet1!$E$2:$N$5262,8,0)</f>
        <v>Renewal</v>
      </c>
      <c r="R1061" s="135" t="s">
        <v>16</v>
      </c>
      <c r="S1061" s="135" t="str">
        <f>VLOOKUP(E1061,[2]Sheet1!$E$2:$N$5262,10,0)</f>
        <v>-</v>
      </c>
      <c r="T1061" s="167">
        <f t="shared" si="48"/>
        <v>0</v>
      </c>
    </row>
    <row r="1062" spans="1:20" s="135" customFormat="1">
      <c r="A1062" s="72">
        <v>1069</v>
      </c>
      <c r="B1062" s="72" t="s">
        <v>39</v>
      </c>
      <c r="C1062" s="73" t="s">
        <v>13750</v>
      </c>
      <c r="D1062" s="73" t="s">
        <v>13751</v>
      </c>
      <c r="E1062" s="73" t="s">
        <v>13752</v>
      </c>
      <c r="F1062" s="73" t="s">
        <v>11212</v>
      </c>
      <c r="G1062" s="74">
        <v>20000</v>
      </c>
      <c r="H1062" s="73" t="s">
        <v>66</v>
      </c>
      <c r="I1062" s="73" t="s">
        <v>108</v>
      </c>
      <c r="J1062" s="135" t="s">
        <v>41</v>
      </c>
      <c r="K1062" s="135">
        <v>20000</v>
      </c>
      <c r="L1062" s="135">
        <f>VLOOKUP(E1062,[2]Sheet1!$E$2:$N$5262,3,0)</f>
        <v>20000</v>
      </c>
      <c r="M1062" s="168">
        <f>VLOOKUP(E1062,[2]Sheet1!$E$2:$N$5262,4,0)</f>
        <v>46045</v>
      </c>
      <c r="N1062" s="135" t="str">
        <f>VLOOKUP(E1062,[2]Sheet1!$E$2:$N$5262,5,0)</f>
        <v>JAWAHIR.SAEED</v>
      </c>
      <c r="O1062" s="135" t="str">
        <f>VLOOKUP(E1062,[2]Sheet1!$E$2:$N$5262,6,0)</f>
        <v>Accepted</v>
      </c>
      <c r="P1062" s="135" t="str">
        <f>VLOOKUP(E1062,[2]Sheet1!$E$2:$N$5262,7,0)</f>
        <v>Online Transfer</v>
      </c>
      <c r="Q1062" s="135" t="str">
        <f>VLOOKUP(E1062,[2]Sheet1!$E$2:$N$5262,8,0)</f>
        <v>Conversion</v>
      </c>
      <c r="R1062" s="135" t="s">
        <v>16</v>
      </c>
      <c r="S1062" s="135" t="str">
        <f>VLOOKUP(E1062,[2]Sheet1!$E$2:$N$5262,10,0)</f>
        <v>-</v>
      </c>
      <c r="T1062" s="167">
        <f t="shared" si="48"/>
        <v>0</v>
      </c>
    </row>
    <row r="1063" spans="1:20" s="135" customFormat="1" hidden="1">
      <c r="A1063" s="73">
        <v>1070</v>
      </c>
      <c r="B1063" s="72" t="s">
        <v>39</v>
      </c>
      <c r="C1063" s="73" t="s">
        <v>13753</v>
      </c>
      <c r="D1063" s="73" t="s">
        <v>13754</v>
      </c>
      <c r="E1063" s="73" t="s">
        <v>13755</v>
      </c>
      <c r="F1063" s="73" t="s">
        <v>13756</v>
      </c>
      <c r="G1063" s="74">
        <v>13500</v>
      </c>
      <c r="H1063" s="73" t="s">
        <v>66</v>
      </c>
      <c r="I1063" s="73" t="s">
        <v>108</v>
      </c>
      <c r="J1063" s="135" t="s">
        <v>41</v>
      </c>
      <c r="K1063" s="135">
        <v>13500</v>
      </c>
      <c r="L1063" s="135">
        <f>VLOOKUP(E1063,[2]Sheet1!$E$2:$N$5262,3,0)</f>
        <v>13500</v>
      </c>
      <c r="M1063" s="168">
        <f>VLOOKUP(E1063,[2]Sheet1!$E$2:$N$5262,4,0)</f>
        <v>46038</v>
      </c>
      <c r="N1063" s="135" t="str">
        <f>VLOOKUP(E1063,[2]Sheet1!$E$2:$N$5262,5,0)</f>
        <v>JAWAHIR.SAEED</v>
      </c>
      <c r="O1063" s="135" t="str">
        <f>VLOOKUP(E1063,[2]Sheet1!$E$2:$N$5262,6,0)</f>
        <v>Accepted</v>
      </c>
      <c r="P1063" s="135" t="str">
        <f>VLOOKUP(E1063,[2]Sheet1!$E$2:$N$5262,7,0)</f>
        <v>Cheque Deposit</v>
      </c>
      <c r="Q1063" s="135" t="str">
        <f>VLOOKUP(E1063,[2]Sheet1!$E$2:$N$5262,8,0)</f>
        <v>Renewal</v>
      </c>
      <c r="R1063" s="135" t="s">
        <v>16</v>
      </c>
      <c r="S1063" s="135" t="str">
        <f>VLOOKUP(E1063,[2]Sheet1!$E$2:$N$5262,10,0)</f>
        <v>-</v>
      </c>
      <c r="T1063" s="167">
        <f t="shared" si="48"/>
        <v>0</v>
      </c>
    </row>
    <row r="1064" spans="1:20" s="135" customFormat="1" hidden="1">
      <c r="A1064" s="72">
        <v>1071</v>
      </c>
      <c r="B1064" s="72" t="s">
        <v>39</v>
      </c>
      <c r="C1064" s="73" t="s">
        <v>13757</v>
      </c>
      <c r="D1064" s="74">
        <v>5436397</v>
      </c>
      <c r="E1064" s="74">
        <v>1104890</v>
      </c>
      <c r="F1064" s="73" t="s">
        <v>13758</v>
      </c>
      <c r="G1064" s="74">
        <v>13000</v>
      </c>
      <c r="H1064" s="73" t="s">
        <v>66</v>
      </c>
      <c r="I1064" s="73" t="s">
        <v>108</v>
      </c>
      <c r="J1064" s="135" t="s">
        <v>41</v>
      </c>
      <c r="K1064" s="135">
        <v>13000</v>
      </c>
      <c r="L1064" s="135">
        <f>VLOOKUP(E1064,[2]Sheet1!$E$2:$N$5262,3,0)</f>
        <v>13000</v>
      </c>
      <c r="M1064" s="168">
        <f>VLOOKUP(E1064,[2]Sheet1!$E$2:$N$5262,4,0)</f>
        <v>46044</v>
      </c>
      <c r="N1064" s="135" t="str">
        <f>VLOOKUP(E1064,[2]Sheet1!$E$2:$N$5262,5,0)</f>
        <v>JAWAHIR.SAEED</v>
      </c>
      <c r="O1064" s="135" t="str">
        <f>VLOOKUP(E1064,[2]Sheet1!$E$2:$N$5262,6,0)</f>
        <v>Accepted</v>
      </c>
      <c r="P1064" s="135" t="str">
        <f>VLOOKUP(E1064,[2]Sheet1!$E$2:$N$5262,7,0)</f>
        <v>Online Transfer</v>
      </c>
      <c r="Q1064" s="135" t="str">
        <f>VLOOKUP(E1064,[2]Sheet1!$E$2:$N$5262,8,0)</f>
        <v>Renewal</v>
      </c>
      <c r="R1064" s="135" t="s">
        <v>16</v>
      </c>
      <c r="S1064" s="135" t="str">
        <f>VLOOKUP(E1064,[2]Sheet1!$E$2:$N$5262,10,0)</f>
        <v>-</v>
      </c>
      <c r="T1064" s="167">
        <f t="shared" si="48"/>
        <v>0</v>
      </c>
    </row>
    <row r="1065" spans="1:20" s="135" customFormat="1">
      <c r="A1065" s="73">
        <v>1072</v>
      </c>
      <c r="B1065" s="72" t="s">
        <v>39</v>
      </c>
      <c r="C1065" s="73" t="s">
        <v>13759</v>
      </c>
      <c r="D1065" s="73" t="s">
        <v>13760</v>
      </c>
      <c r="E1065" s="73" t="s">
        <v>13761</v>
      </c>
      <c r="F1065" s="73" t="s">
        <v>12611</v>
      </c>
      <c r="G1065" s="74">
        <v>13000</v>
      </c>
      <c r="H1065" s="73" t="s">
        <v>66</v>
      </c>
      <c r="I1065" s="73" t="s">
        <v>108</v>
      </c>
      <c r="J1065" s="135" t="s">
        <v>41</v>
      </c>
      <c r="K1065" s="135">
        <v>13000</v>
      </c>
      <c r="L1065" s="135">
        <f>VLOOKUP(E1065,[2]Sheet1!$E$2:$N$5262,3,0)</f>
        <v>13000</v>
      </c>
      <c r="M1065" s="168">
        <f>VLOOKUP(E1065,[2]Sheet1!$E$2:$N$5262,4,0)</f>
        <v>46043</v>
      </c>
      <c r="N1065" s="135" t="str">
        <f>VLOOKUP(E1065,[2]Sheet1!$E$2:$N$5262,5,0)</f>
        <v>JAWAHIR.SAEED</v>
      </c>
      <c r="O1065" s="135" t="str">
        <f>VLOOKUP(E1065,[2]Sheet1!$E$2:$N$5262,6,0)</f>
        <v>Accepted</v>
      </c>
      <c r="P1065" s="135" t="str">
        <f>VLOOKUP(E1065,[2]Sheet1!$E$2:$N$5262,7,0)</f>
        <v>Online Transfer</v>
      </c>
      <c r="Q1065" s="135" t="str">
        <f>VLOOKUP(E1065,[2]Sheet1!$E$2:$N$5262,8,0)</f>
        <v>Conversion</v>
      </c>
      <c r="R1065" s="135" t="s">
        <v>16</v>
      </c>
      <c r="S1065" s="135" t="str">
        <f>VLOOKUP(E1065,[2]Sheet1!$E$2:$N$5262,10,0)</f>
        <v>-</v>
      </c>
      <c r="T1065" s="167">
        <f t="shared" si="48"/>
        <v>0</v>
      </c>
    </row>
    <row r="1066" spans="1:20" s="135" customFormat="1" hidden="1">
      <c r="A1066" s="72">
        <v>1073</v>
      </c>
      <c r="B1066" s="72" t="s">
        <v>39</v>
      </c>
      <c r="C1066" s="73" t="s">
        <v>13762</v>
      </c>
      <c r="D1066" s="74">
        <v>81013014</v>
      </c>
      <c r="E1066" s="73" t="s">
        <v>13763</v>
      </c>
      <c r="F1066" s="73" t="s">
        <v>13764</v>
      </c>
      <c r="G1066" s="74">
        <v>12500</v>
      </c>
      <c r="H1066" s="73" t="s">
        <v>66</v>
      </c>
      <c r="I1066" s="73" t="s">
        <v>108</v>
      </c>
      <c r="J1066" s="135" t="s">
        <v>41</v>
      </c>
      <c r="K1066" s="135">
        <v>12500</v>
      </c>
      <c r="L1066" s="135">
        <f>VLOOKUP(E1066,[2]Sheet1!$E$2:$N$5262,3,0)</f>
        <v>12500</v>
      </c>
      <c r="M1066" s="168">
        <f>VLOOKUP(E1066,[2]Sheet1!$E$2:$N$5262,4,0)</f>
        <v>46043</v>
      </c>
      <c r="N1066" s="135" t="str">
        <f>VLOOKUP(E1066,[2]Sheet1!$E$2:$N$5262,5,0)</f>
        <v>JAWAHIR.SAEED</v>
      </c>
      <c r="O1066" s="135" t="str">
        <f>VLOOKUP(E1066,[2]Sheet1!$E$2:$N$5262,6,0)</f>
        <v>Accepted</v>
      </c>
      <c r="P1066" s="135" t="str">
        <f>VLOOKUP(E1066,[2]Sheet1!$E$2:$N$5262,7,0)</f>
        <v>Online Transfer</v>
      </c>
      <c r="Q1066" s="135" t="str">
        <f>VLOOKUP(E1066,[2]Sheet1!$E$2:$N$5262,8,0)</f>
        <v>Renewal</v>
      </c>
      <c r="R1066" s="135" t="s">
        <v>16</v>
      </c>
      <c r="S1066" s="135" t="str">
        <f>VLOOKUP(E1066,[2]Sheet1!$E$2:$N$5262,10,0)</f>
        <v>-</v>
      </c>
      <c r="T1066" s="167">
        <f t="shared" si="48"/>
        <v>0</v>
      </c>
    </row>
    <row r="1067" spans="1:20" s="135" customFormat="1" hidden="1">
      <c r="A1067" s="73">
        <v>1074</v>
      </c>
      <c r="B1067" s="72" t="s">
        <v>39</v>
      </c>
      <c r="C1067" s="73" t="s">
        <v>13765</v>
      </c>
      <c r="D1067" s="74">
        <v>286989</v>
      </c>
      <c r="E1067" s="74">
        <v>1187161</v>
      </c>
      <c r="F1067" s="73" t="s">
        <v>13766</v>
      </c>
      <c r="G1067" s="74">
        <v>12500</v>
      </c>
      <c r="H1067" s="73" t="s">
        <v>66</v>
      </c>
      <c r="I1067" s="73" t="s">
        <v>108</v>
      </c>
      <c r="J1067" s="135" t="s">
        <v>41</v>
      </c>
      <c r="K1067" s="135">
        <v>12500</v>
      </c>
      <c r="L1067" s="135">
        <f>VLOOKUP(E1067,[2]Sheet1!$E$2:$N$5262,3,0)</f>
        <v>12500</v>
      </c>
      <c r="M1067" s="168">
        <f>VLOOKUP(E1067,[2]Sheet1!$E$2:$N$5262,4,0)</f>
        <v>46042</v>
      </c>
      <c r="N1067" s="135" t="str">
        <f>VLOOKUP(E1067,[2]Sheet1!$E$2:$N$5262,5,0)</f>
        <v>JAWAHIR.SAEED</v>
      </c>
      <c r="O1067" s="135" t="str">
        <f>VLOOKUP(E1067,[2]Sheet1!$E$2:$N$5262,6,0)</f>
        <v>Accepted</v>
      </c>
      <c r="P1067" s="135" t="str">
        <f>VLOOKUP(E1067,[2]Sheet1!$E$2:$N$5262,7,0)</f>
        <v>Online Transfer</v>
      </c>
      <c r="Q1067" s="135" t="str">
        <f>VLOOKUP(E1067,[2]Sheet1!$E$2:$N$5262,8,0)</f>
        <v>Renewal</v>
      </c>
      <c r="R1067" s="135" t="s">
        <v>16</v>
      </c>
      <c r="S1067" s="135" t="str">
        <f>VLOOKUP(E1067,[2]Sheet1!$E$2:$N$5262,10,0)</f>
        <v>-</v>
      </c>
      <c r="T1067" s="167">
        <f t="shared" si="48"/>
        <v>0</v>
      </c>
    </row>
    <row r="1068" spans="1:20" s="135" customFormat="1" hidden="1">
      <c r="A1068" s="72">
        <v>1075</v>
      </c>
      <c r="B1068" s="72" t="s">
        <v>39</v>
      </c>
      <c r="C1068" s="73" t="s">
        <v>13767</v>
      </c>
      <c r="D1068" s="73" t="s">
        <v>13768</v>
      </c>
      <c r="E1068" s="73" t="s">
        <v>13769</v>
      </c>
      <c r="F1068" s="73" t="s">
        <v>13770</v>
      </c>
      <c r="G1068" s="74">
        <v>10000</v>
      </c>
      <c r="H1068" s="73" t="s">
        <v>66</v>
      </c>
      <c r="I1068" s="73" t="s">
        <v>108</v>
      </c>
      <c r="J1068" s="135" t="s">
        <v>41</v>
      </c>
      <c r="K1068" s="135">
        <v>10000</v>
      </c>
      <c r="L1068" s="135">
        <f>VLOOKUP(E1068,[2]Sheet1!$E$2:$N$5262,3,0)</f>
        <v>10000</v>
      </c>
      <c r="M1068" s="168">
        <f>VLOOKUP(E1068,[2]Sheet1!$E$2:$N$5262,4,0)</f>
        <v>46042</v>
      </c>
      <c r="N1068" s="135" t="str">
        <f>VLOOKUP(E1068,[2]Sheet1!$E$2:$N$5262,5,0)</f>
        <v>JAWAHIR.SAEED</v>
      </c>
      <c r="O1068" s="135" t="str">
        <f>VLOOKUP(E1068,[2]Sheet1!$E$2:$N$5262,6,0)</f>
        <v>Accepted</v>
      </c>
      <c r="P1068" s="135" t="str">
        <f>VLOOKUP(E1068,[2]Sheet1!$E$2:$N$5262,7,0)</f>
        <v>Online Transfer</v>
      </c>
      <c r="Q1068" s="135" t="str">
        <f>VLOOKUP(E1068,[2]Sheet1!$E$2:$N$5262,8,0)</f>
        <v>Renewal</v>
      </c>
      <c r="R1068" s="135" t="s">
        <v>16</v>
      </c>
      <c r="S1068" s="135" t="str">
        <f>VLOOKUP(E1068,[2]Sheet1!$E$2:$N$5262,10,0)</f>
        <v>-</v>
      </c>
      <c r="T1068" s="167">
        <f t="shared" si="48"/>
        <v>0</v>
      </c>
    </row>
    <row r="1069" spans="1:20" s="135" customFormat="1" hidden="1">
      <c r="A1069" s="73">
        <v>1076</v>
      </c>
      <c r="B1069" s="72" t="s">
        <v>39</v>
      </c>
      <c r="C1069" s="73" t="s">
        <v>13771</v>
      </c>
      <c r="D1069" s="74">
        <v>153238</v>
      </c>
      <c r="E1069" s="74">
        <v>10053233</v>
      </c>
      <c r="F1069" s="73" t="s">
        <v>13772</v>
      </c>
      <c r="G1069" s="74">
        <v>11000</v>
      </c>
      <c r="H1069" s="73" t="s">
        <v>66</v>
      </c>
      <c r="I1069" s="73" t="s">
        <v>108</v>
      </c>
      <c r="J1069" s="135" t="s">
        <v>41</v>
      </c>
      <c r="K1069" s="135">
        <v>11000</v>
      </c>
      <c r="L1069" s="135">
        <f>VLOOKUP(E1069,[2]Sheet1!$E$2:$N$5262,3,0)</f>
        <v>11000</v>
      </c>
      <c r="M1069" s="168">
        <f>VLOOKUP(E1069,[2]Sheet1!$E$2:$N$5262,4,0)</f>
        <v>46042</v>
      </c>
      <c r="N1069" s="135" t="str">
        <f>VLOOKUP(E1069,[2]Sheet1!$E$2:$N$5262,5,0)</f>
        <v>JAWAHIR.SAEED</v>
      </c>
      <c r="O1069" s="135" t="str">
        <f>VLOOKUP(E1069,[2]Sheet1!$E$2:$N$5262,6,0)</f>
        <v>Accepted</v>
      </c>
      <c r="P1069" s="135" t="str">
        <f>VLOOKUP(E1069,[2]Sheet1!$E$2:$N$5262,7,0)</f>
        <v>Online Transfer</v>
      </c>
      <c r="Q1069" s="135" t="str">
        <f>VLOOKUP(E1069,[2]Sheet1!$E$2:$N$5262,8,0)</f>
        <v>Renewal</v>
      </c>
      <c r="R1069" s="135" t="s">
        <v>16</v>
      </c>
      <c r="S1069" s="135" t="str">
        <f>VLOOKUP(E1069,[2]Sheet1!$E$2:$N$5262,10,0)</f>
        <v>-</v>
      </c>
      <c r="T1069" s="167">
        <f t="shared" si="48"/>
        <v>0</v>
      </c>
    </row>
    <row r="1070" spans="1:20" s="135" customFormat="1" hidden="1">
      <c r="A1070" s="72">
        <v>1077</v>
      </c>
      <c r="B1070" s="72" t="s">
        <v>39</v>
      </c>
      <c r="C1070" s="73" t="s">
        <v>13773</v>
      </c>
      <c r="D1070" s="73" t="s">
        <v>13774</v>
      </c>
      <c r="E1070" s="73" t="s">
        <v>13775</v>
      </c>
      <c r="F1070" s="73" t="s">
        <v>13776</v>
      </c>
      <c r="G1070" s="74">
        <v>13000</v>
      </c>
      <c r="H1070" s="73" t="s">
        <v>66</v>
      </c>
      <c r="I1070" s="73" t="s">
        <v>108</v>
      </c>
      <c r="J1070" s="135" t="s">
        <v>41</v>
      </c>
      <c r="K1070" s="135">
        <v>13000</v>
      </c>
      <c r="L1070" s="135">
        <f>VLOOKUP(E1070,[2]Sheet1!$E$2:$N$5262,3,0)</f>
        <v>13000</v>
      </c>
      <c r="M1070" s="168">
        <f>VLOOKUP(E1070,[2]Sheet1!$E$2:$N$5262,4,0)</f>
        <v>46042</v>
      </c>
      <c r="N1070" s="135" t="str">
        <f>VLOOKUP(E1070,[2]Sheet1!$E$2:$N$5262,5,0)</f>
        <v>JAWAHIR.SAEED</v>
      </c>
      <c r="O1070" s="135" t="str">
        <f>VLOOKUP(E1070,[2]Sheet1!$E$2:$N$5262,6,0)</f>
        <v>Accepted</v>
      </c>
      <c r="P1070" s="135" t="str">
        <f>VLOOKUP(E1070,[2]Sheet1!$E$2:$N$5262,7,0)</f>
        <v>Online Transfer</v>
      </c>
      <c r="Q1070" s="135" t="str">
        <f>VLOOKUP(E1070,[2]Sheet1!$E$2:$N$5262,8,0)</f>
        <v>Renewal</v>
      </c>
      <c r="R1070" s="135" t="s">
        <v>16</v>
      </c>
      <c r="S1070" s="135" t="str">
        <f>VLOOKUP(E1070,[2]Sheet1!$E$2:$N$5262,10,0)</f>
        <v>-</v>
      </c>
      <c r="T1070" s="167">
        <f t="shared" si="48"/>
        <v>0</v>
      </c>
    </row>
    <row r="1071" spans="1:20" s="135" customFormat="1" hidden="1">
      <c r="A1071" s="73">
        <v>1078</v>
      </c>
      <c r="B1071" s="72" t="s">
        <v>39</v>
      </c>
      <c r="C1071" s="73" t="s">
        <v>13777</v>
      </c>
      <c r="D1071" s="73" t="s">
        <v>13778</v>
      </c>
      <c r="E1071" s="74">
        <v>441574</v>
      </c>
      <c r="F1071" s="73" t="s">
        <v>13779</v>
      </c>
      <c r="G1071" s="74">
        <v>13000</v>
      </c>
      <c r="H1071" s="73" t="s">
        <v>66</v>
      </c>
      <c r="I1071" s="73" t="s">
        <v>108</v>
      </c>
      <c r="J1071" s="135" t="s">
        <v>41</v>
      </c>
      <c r="K1071" s="135">
        <v>13000</v>
      </c>
      <c r="L1071" s="135">
        <f>VLOOKUP(E1071,[2]Sheet1!$E$2:$N$5262,3,0)</f>
        <v>13000</v>
      </c>
      <c r="M1071" s="168">
        <f>VLOOKUP(E1071,[2]Sheet1!$E$2:$N$5262,4,0)</f>
        <v>46041</v>
      </c>
      <c r="N1071" s="135" t="str">
        <f>VLOOKUP(E1071,[2]Sheet1!$E$2:$N$5262,5,0)</f>
        <v>JAWAHIR.SAEED</v>
      </c>
      <c r="O1071" s="135" t="str">
        <f>VLOOKUP(E1071,[2]Sheet1!$E$2:$N$5262,6,0)</f>
        <v>Accepted</v>
      </c>
      <c r="P1071" s="135" t="str">
        <f>VLOOKUP(E1071,[2]Sheet1!$E$2:$N$5262,7,0)</f>
        <v>Online Transfer</v>
      </c>
      <c r="Q1071" s="135" t="str">
        <f>VLOOKUP(E1071,[2]Sheet1!$E$2:$N$5262,8,0)</f>
        <v>Renewal</v>
      </c>
      <c r="R1071" s="135" t="s">
        <v>16</v>
      </c>
      <c r="S1071" s="135" t="str">
        <f>VLOOKUP(E1071,[2]Sheet1!$E$2:$N$5262,10,0)</f>
        <v>-</v>
      </c>
      <c r="T1071" s="167">
        <f t="shared" si="48"/>
        <v>0</v>
      </c>
    </row>
    <row r="1072" spans="1:20" s="135" customFormat="1">
      <c r="A1072" s="72">
        <v>1079</v>
      </c>
      <c r="B1072" s="72" t="s">
        <v>39</v>
      </c>
      <c r="C1072" s="73" t="s">
        <v>13780</v>
      </c>
      <c r="D1072" s="73" t="s">
        <v>13781</v>
      </c>
      <c r="E1072" s="73" t="s">
        <v>13782</v>
      </c>
      <c r="F1072" s="73" t="s">
        <v>11843</v>
      </c>
      <c r="G1072" s="74">
        <v>10000</v>
      </c>
      <c r="H1072" s="73" t="s">
        <v>66</v>
      </c>
      <c r="I1072" s="73" t="s">
        <v>108</v>
      </c>
      <c r="J1072" s="135" t="s">
        <v>41</v>
      </c>
      <c r="K1072" s="135">
        <v>10000</v>
      </c>
      <c r="L1072" s="135">
        <f>VLOOKUP(E1072,[2]Sheet1!$E$2:$N$5262,3,0)</f>
        <v>10000</v>
      </c>
      <c r="M1072" s="168">
        <f>VLOOKUP(E1072,[2]Sheet1!$E$2:$N$5262,4,0)</f>
        <v>46041</v>
      </c>
      <c r="N1072" s="135" t="str">
        <f>VLOOKUP(E1072,[2]Sheet1!$E$2:$N$5262,5,0)</f>
        <v>JAWAHIR.SAEED</v>
      </c>
      <c r="O1072" s="135" t="str">
        <f>VLOOKUP(E1072,[2]Sheet1!$E$2:$N$5262,6,0)</f>
        <v>Accepted</v>
      </c>
      <c r="P1072" s="135" t="str">
        <f>VLOOKUP(E1072,[2]Sheet1!$E$2:$N$5262,7,0)</f>
        <v>Online Transfer</v>
      </c>
      <c r="Q1072" s="135" t="str">
        <f>VLOOKUP(E1072,[2]Sheet1!$E$2:$N$5262,8,0)</f>
        <v>Conversion</v>
      </c>
      <c r="R1072" s="135" t="s">
        <v>16</v>
      </c>
      <c r="S1072" s="135" t="str">
        <f>VLOOKUP(E1072,[2]Sheet1!$E$2:$N$5262,10,0)</f>
        <v>-</v>
      </c>
      <c r="T1072" s="167">
        <f t="shared" si="48"/>
        <v>0</v>
      </c>
    </row>
    <row r="1073" spans="1:20" s="135" customFormat="1" hidden="1">
      <c r="A1073" s="73">
        <v>1080</v>
      </c>
      <c r="B1073" s="72" t="s">
        <v>39</v>
      </c>
      <c r="C1073" s="73" t="s">
        <v>13783</v>
      </c>
      <c r="D1073" s="73" t="s">
        <v>13784</v>
      </c>
      <c r="E1073" s="73" t="s">
        <v>13785</v>
      </c>
      <c r="F1073" s="73" t="s">
        <v>13786</v>
      </c>
      <c r="G1073" s="74">
        <v>12000</v>
      </c>
      <c r="H1073" s="73" t="s">
        <v>66</v>
      </c>
      <c r="I1073" s="73" t="s">
        <v>108</v>
      </c>
      <c r="J1073" s="135" t="s">
        <v>41</v>
      </c>
      <c r="K1073" s="135">
        <v>12000</v>
      </c>
      <c r="L1073" s="135">
        <f>VLOOKUP(E1073,[2]Sheet1!$E$2:$N$5262,3,0)</f>
        <v>12000</v>
      </c>
      <c r="M1073" s="168">
        <f>VLOOKUP(E1073,[2]Sheet1!$E$2:$N$5262,4,0)</f>
        <v>46041</v>
      </c>
      <c r="N1073" s="135" t="str">
        <f>VLOOKUP(E1073,[2]Sheet1!$E$2:$N$5262,5,0)</f>
        <v>JAWAHIR.SAEED</v>
      </c>
      <c r="O1073" s="135" t="str">
        <f>VLOOKUP(E1073,[2]Sheet1!$E$2:$N$5262,6,0)</f>
        <v>Accepted</v>
      </c>
      <c r="P1073" s="135" t="str">
        <f>VLOOKUP(E1073,[2]Sheet1!$E$2:$N$5262,7,0)</f>
        <v>Online Transfer</v>
      </c>
      <c r="Q1073" s="135" t="str">
        <f>VLOOKUP(E1073,[2]Sheet1!$E$2:$N$5262,8,0)</f>
        <v>Renewal</v>
      </c>
      <c r="R1073" s="135" t="s">
        <v>16</v>
      </c>
      <c r="S1073" s="135" t="str">
        <f>VLOOKUP(E1073,[2]Sheet1!$E$2:$N$5262,10,0)</f>
        <v>-</v>
      </c>
      <c r="T1073" s="167">
        <f t="shared" si="48"/>
        <v>0</v>
      </c>
    </row>
    <row r="1074" spans="1:20" s="135" customFormat="1" hidden="1">
      <c r="A1074" s="72">
        <v>1081</v>
      </c>
      <c r="B1074" s="72" t="s">
        <v>39</v>
      </c>
      <c r="C1074" s="73" t="s">
        <v>13787</v>
      </c>
      <c r="D1074" s="73" t="s">
        <v>13788</v>
      </c>
      <c r="E1074" s="74">
        <v>10138768</v>
      </c>
      <c r="F1074" s="73" t="s">
        <v>13789</v>
      </c>
      <c r="G1074" s="74">
        <v>12000</v>
      </c>
      <c r="H1074" s="73" t="s">
        <v>66</v>
      </c>
      <c r="I1074" s="73" t="s">
        <v>108</v>
      </c>
      <c r="J1074" s="135" t="s">
        <v>41</v>
      </c>
      <c r="K1074" s="135">
        <v>12000</v>
      </c>
      <c r="L1074" s="135">
        <f>VLOOKUP(E1074,[2]Sheet1!$E$2:$N$5262,3,0)</f>
        <v>12000</v>
      </c>
      <c r="M1074" s="168">
        <f>VLOOKUP(E1074,[2]Sheet1!$E$2:$N$5262,4,0)</f>
        <v>46041</v>
      </c>
      <c r="N1074" s="135" t="str">
        <f>VLOOKUP(E1074,[2]Sheet1!$E$2:$N$5262,5,0)</f>
        <v>JAWAHIR.SAEED</v>
      </c>
      <c r="O1074" s="135" t="str">
        <f>VLOOKUP(E1074,[2]Sheet1!$E$2:$N$5262,6,0)</f>
        <v>Accepted</v>
      </c>
      <c r="P1074" s="135" t="str">
        <f>VLOOKUP(E1074,[2]Sheet1!$E$2:$N$5262,7,0)</f>
        <v>Online Transfer</v>
      </c>
      <c r="Q1074" s="135" t="str">
        <f>VLOOKUP(E1074,[2]Sheet1!$E$2:$N$5262,8,0)</f>
        <v>Renewal</v>
      </c>
      <c r="R1074" s="135" t="s">
        <v>16</v>
      </c>
      <c r="S1074" s="135" t="str">
        <f>VLOOKUP(E1074,[2]Sheet1!$E$2:$N$5262,10,0)</f>
        <v>-</v>
      </c>
      <c r="T1074" s="167">
        <f t="shared" si="48"/>
        <v>0</v>
      </c>
    </row>
    <row r="1075" spans="1:20" s="135" customFormat="1" hidden="1">
      <c r="A1075" s="73">
        <v>1082</v>
      </c>
      <c r="B1075" s="72" t="s">
        <v>39</v>
      </c>
      <c r="C1075" s="73" t="s">
        <v>13790</v>
      </c>
      <c r="D1075" s="74">
        <v>139611</v>
      </c>
      <c r="E1075" s="74">
        <v>139604</v>
      </c>
      <c r="F1075" s="73" t="s">
        <v>13791</v>
      </c>
      <c r="G1075" s="74">
        <v>8000</v>
      </c>
      <c r="H1075" s="73" t="s">
        <v>66</v>
      </c>
      <c r="I1075" s="73" t="s">
        <v>108</v>
      </c>
      <c r="J1075" s="135" t="s">
        <v>41</v>
      </c>
      <c r="K1075" s="135">
        <v>8000</v>
      </c>
      <c r="L1075" s="135">
        <f>VLOOKUP(E1075,[2]Sheet1!$E$2:$N$5262,3,0)</f>
        <v>8000</v>
      </c>
      <c r="M1075" s="168">
        <f>VLOOKUP(E1075,[2]Sheet1!$E$2:$N$5262,4,0)</f>
        <v>46040</v>
      </c>
      <c r="N1075" s="135" t="str">
        <f>VLOOKUP(E1075,[2]Sheet1!$E$2:$N$5262,5,0)</f>
        <v>JAWAHIR.SAEED</v>
      </c>
      <c r="O1075" s="135" t="str">
        <f>VLOOKUP(E1075,[2]Sheet1!$E$2:$N$5262,6,0)</f>
        <v>Accepted</v>
      </c>
      <c r="P1075" s="135" t="str">
        <f>VLOOKUP(E1075,[2]Sheet1!$E$2:$N$5262,7,0)</f>
        <v>Online Transfer</v>
      </c>
      <c r="Q1075" s="135" t="str">
        <f>VLOOKUP(E1075,[2]Sheet1!$E$2:$N$5262,8,0)</f>
        <v>Renewal</v>
      </c>
      <c r="R1075" s="135" t="s">
        <v>16</v>
      </c>
      <c r="S1075" s="135" t="str">
        <f>VLOOKUP(E1075,[2]Sheet1!$E$2:$N$5262,10,0)</f>
        <v>-</v>
      </c>
      <c r="T1075" s="167">
        <f t="shared" si="48"/>
        <v>0</v>
      </c>
    </row>
    <row r="1076" spans="1:20" s="135" customFormat="1" hidden="1">
      <c r="A1076" s="72">
        <v>1083</v>
      </c>
      <c r="B1076" s="72" t="s">
        <v>39</v>
      </c>
      <c r="C1076" s="73" t="s">
        <v>13792</v>
      </c>
      <c r="D1076" s="74">
        <v>1003064</v>
      </c>
      <c r="E1076" s="73" t="s">
        <v>13793</v>
      </c>
      <c r="F1076" s="73" t="s">
        <v>13794</v>
      </c>
      <c r="G1076" s="74">
        <v>13000</v>
      </c>
      <c r="H1076" s="73" t="s">
        <v>66</v>
      </c>
      <c r="I1076" s="73" t="s">
        <v>108</v>
      </c>
      <c r="J1076" s="135" t="s">
        <v>41</v>
      </c>
      <c r="K1076" s="135">
        <v>13000</v>
      </c>
      <c r="L1076" s="135">
        <f>VLOOKUP(E1076,[2]Sheet1!$E$2:$N$5262,3,0)</f>
        <v>13000</v>
      </c>
      <c r="M1076" s="168">
        <f>VLOOKUP(E1076,[2]Sheet1!$E$2:$N$5262,4,0)</f>
        <v>46041</v>
      </c>
      <c r="N1076" s="135" t="str">
        <f>VLOOKUP(E1076,[2]Sheet1!$E$2:$N$5262,5,0)</f>
        <v>JAWAHIR.SAEED</v>
      </c>
      <c r="O1076" s="135" t="str">
        <f>VLOOKUP(E1076,[2]Sheet1!$E$2:$N$5262,6,0)</f>
        <v>Accepted</v>
      </c>
      <c r="P1076" s="135" t="str">
        <f>VLOOKUP(E1076,[2]Sheet1!$E$2:$N$5262,7,0)</f>
        <v>Online Transfer</v>
      </c>
      <c r="Q1076" s="135" t="str">
        <f>VLOOKUP(E1076,[2]Sheet1!$E$2:$N$5262,8,0)</f>
        <v>Renewal</v>
      </c>
      <c r="R1076" s="135" t="s">
        <v>16</v>
      </c>
      <c r="S1076" s="135" t="str">
        <f>VLOOKUP(E1076,[2]Sheet1!$E$2:$N$5262,10,0)</f>
        <v>-</v>
      </c>
      <c r="T1076" s="167">
        <f t="shared" si="48"/>
        <v>0</v>
      </c>
    </row>
    <row r="1077" spans="1:20" s="135" customFormat="1" hidden="1">
      <c r="A1077" s="73">
        <v>1084</v>
      </c>
      <c r="B1077" s="72" t="s">
        <v>39</v>
      </c>
      <c r="C1077" s="73" t="s">
        <v>13795</v>
      </c>
      <c r="D1077" s="74">
        <v>1021900</v>
      </c>
      <c r="E1077" s="74">
        <v>204588</v>
      </c>
      <c r="F1077" s="73" t="s">
        <v>13796</v>
      </c>
      <c r="G1077" s="74">
        <v>13000</v>
      </c>
      <c r="H1077" s="73" t="s">
        <v>66</v>
      </c>
      <c r="I1077" s="73" t="s">
        <v>108</v>
      </c>
      <c r="J1077" s="135" t="s">
        <v>41</v>
      </c>
      <c r="K1077" s="135">
        <v>13000</v>
      </c>
      <c r="L1077" s="135">
        <f>VLOOKUP(E1077,[2]Sheet1!$E$2:$N$5262,3,0)</f>
        <v>13000</v>
      </c>
      <c r="M1077" s="168">
        <f>VLOOKUP(E1077,[2]Sheet1!$E$2:$N$5262,4,0)</f>
        <v>46039</v>
      </c>
      <c r="N1077" s="135" t="str">
        <f>VLOOKUP(E1077,[2]Sheet1!$E$2:$N$5262,5,0)</f>
        <v>JAWAHIR.SAEED</v>
      </c>
      <c r="O1077" s="135" t="str">
        <f>VLOOKUP(E1077,[2]Sheet1!$E$2:$N$5262,6,0)</f>
        <v>Accepted</v>
      </c>
      <c r="P1077" s="135" t="str">
        <f>VLOOKUP(E1077,[2]Sheet1!$E$2:$N$5262,7,0)</f>
        <v>Online Transfer</v>
      </c>
      <c r="Q1077" s="135" t="str">
        <f>VLOOKUP(E1077,[2]Sheet1!$E$2:$N$5262,8,0)</f>
        <v>Renewal</v>
      </c>
      <c r="R1077" s="135" t="s">
        <v>16</v>
      </c>
      <c r="S1077" s="135" t="str">
        <f>VLOOKUP(E1077,[2]Sheet1!$E$2:$N$5262,10,0)</f>
        <v>-</v>
      </c>
      <c r="T1077" s="167">
        <f t="shared" si="48"/>
        <v>0</v>
      </c>
    </row>
    <row r="1078" spans="1:20" s="135" customFormat="1" hidden="1">
      <c r="A1078" s="72">
        <v>1085</v>
      </c>
      <c r="B1078" s="72" t="s">
        <v>39</v>
      </c>
      <c r="C1078" s="73" t="s">
        <v>13797</v>
      </c>
      <c r="D1078" s="73" t="s">
        <v>13798</v>
      </c>
      <c r="E1078" s="73" t="s">
        <v>13799</v>
      </c>
      <c r="F1078" s="73" t="s">
        <v>13800</v>
      </c>
      <c r="G1078" s="74">
        <v>13000</v>
      </c>
      <c r="H1078" s="73" t="s">
        <v>66</v>
      </c>
      <c r="I1078" s="73" t="s">
        <v>108</v>
      </c>
      <c r="J1078" s="135" t="s">
        <v>41</v>
      </c>
      <c r="K1078" s="135">
        <v>13000</v>
      </c>
      <c r="L1078" s="135">
        <f>VLOOKUP(E1078,[2]Sheet1!$E$2:$N$5262,3,0)</f>
        <v>13000</v>
      </c>
      <c r="M1078" s="168">
        <f>VLOOKUP(E1078,[2]Sheet1!$E$2:$N$5262,4,0)</f>
        <v>46041</v>
      </c>
      <c r="N1078" s="135" t="str">
        <f>VLOOKUP(E1078,[2]Sheet1!$E$2:$N$5262,5,0)</f>
        <v>JAWAHIR.SAEED</v>
      </c>
      <c r="O1078" s="135" t="str">
        <f>VLOOKUP(E1078,[2]Sheet1!$E$2:$N$5262,6,0)</f>
        <v>Accepted</v>
      </c>
      <c r="P1078" s="135" t="str">
        <f>VLOOKUP(E1078,[2]Sheet1!$E$2:$N$5262,7,0)</f>
        <v>Online Transfer</v>
      </c>
      <c r="Q1078" s="135" t="str">
        <f>VLOOKUP(E1078,[2]Sheet1!$E$2:$N$5262,8,0)</f>
        <v>Renewal</v>
      </c>
      <c r="R1078" s="135" t="s">
        <v>16</v>
      </c>
      <c r="S1078" s="135" t="str">
        <f>VLOOKUP(E1078,[2]Sheet1!$E$2:$N$5262,10,0)</f>
        <v>-</v>
      </c>
      <c r="T1078" s="167">
        <f t="shared" si="48"/>
        <v>0</v>
      </c>
    </row>
    <row r="1079" spans="1:20" s="135" customFormat="1" hidden="1">
      <c r="A1079" s="73">
        <v>1086</v>
      </c>
      <c r="B1079" s="72" t="s">
        <v>39</v>
      </c>
      <c r="C1079" s="73" t="s">
        <v>13801</v>
      </c>
      <c r="D1079" s="74">
        <v>4130796</v>
      </c>
      <c r="E1079" s="73" t="s">
        <v>13802</v>
      </c>
      <c r="F1079" s="73" t="s">
        <v>13803</v>
      </c>
      <c r="G1079" s="74">
        <v>12000</v>
      </c>
      <c r="H1079" s="73" t="s">
        <v>66</v>
      </c>
      <c r="I1079" s="73" t="s">
        <v>108</v>
      </c>
      <c r="J1079" s="135" t="s">
        <v>41</v>
      </c>
      <c r="K1079" s="135">
        <v>12000</v>
      </c>
      <c r="L1079" s="135">
        <f>VLOOKUP(E1079,[2]Sheet1!$E$2:$N$5262,3,0)</f>
        <v>12000</v>
      </c>
      <c r="M1079" s="168">
        <f>VLOOKUP(E1079,[2]Sheet1!$E$2:$N$5262,4,0)</f>
        <v>46048</v>
      </c>
      <c r="N1079" s="135" t="str">
        <f>VLOOKUP(E1079,[2]Sheet1!$E$2:$N$5262,5,0)</f>
        <v>JAWAHIR.SAEED</v>
      </c>
      <c r="O1079" s="135" t="str">
        <f>VLOOKUP(E1079,[2]Sheet1!$E$2:$N$5262,6,0)</f>
        <v>Accepted</v>
      </c>
      <c r="P1079" s="135" t="str">
        <f>VLOOKUP(E1079,[2]Sheet1!$E$2:$N$5262,7,0)</f>
        <v>Cash</v>
      </c>
      <c r="Q1079" s="135" t="str">
        <f>VLOOKUP(E1079,[2]Sheet1!$E$2:$N$5262,8,0)</f>
        <v>Renewal</v>
      </c>
      <c r="R1079" s="135" t="s">
        <v>16</v>
      </c>
      <c r="S1079" s="135" t="str">
        <f>VLOOKUP(E1079,[2]Sheet1!$E$2:$N$5262,10,0)</f>
        <v>-</v>
      </c>
      <c r="T1079" s="167">
        <f t="shared" si="48"/>
        <v>0</v>
      </c>
    </row>
    <row r="1080" spans="1:20" s="135" customFormat="1">
      <c r="A1080" s="72">
        <v>1087</v>
      </c>
      <c r="B1080" s="72" t="s">
        <v>39</v>
      </c>
      <c r="C1080" s="73" t="s">
        <v>13804</v>
      </c>
      <c r="D1080" s="73" t="s">
        <v>13805</v>
      </c>
      <c r="E1080" s="73" t="s">
        <v>13806</v>
      </c>
      <c r="F1080" s="73" t="s">
        <v>12611</v>
      </c>
      <c r="G1080" s="74">
        <v>16000</v>
      </c>
      <c r="H1080" s="73" t="s">
        <v>66</v>
      </c>
      <c r="I1080" s="73" t="s">
        <v>108</v>
      </c>
      <c r="J1080" s="135" t="s">
        <v>41</v>
      </c>
      <c r="K1080" s="135">
        <v>16000</v>
      </c>
      <c r="L1080" s="135">
        <f>VLOOKUP(E1080,[2]Sheet1!$E$2:$N$5262,3,0)</f>
        <v>16000</v>
      </c>
      <c r="M1080" s="168">
        <f>VLOOKUP(E1080,[2]Sheet1!$E$2:$N$5262,4,0)</f>
        <v>46039</v>
      </c>
      <c r="N1080" s="135" t="str">
        <f>VLOOKUP(E1080,[2]Sheet1!$E$2:$N$5262,5,0)</f>
        <v>JAWAHIR.SAEED</v>
      </c>
      <c r="O1080" s="135" t="str">
        <f>VLOOKUP(E1080,[2]Sheet1!$E$2:$N$5262,6,0)</f>
        <v>Accepted</v>
      </c>
      <c r="P1080" s="135" t="str">
        <f>VLOOKUP(E1080,[2]Sheet1!$E$2:$N$5262,7,0)</f>
        <v>Online Transfer</v>
      </c>
      <c r="Q1080" s="135" t="str">
        <f>VLOOKUP(E1080,[2]Sheet1!$E$2:$N$5262,8,0)</f>
        <v>Conversion</v>
      </c>
      <c r="R1080" s="135" t="s">
        <v>16</v>
      </c>
      <c r="S1080" s="135" t="str">
        <f>VLOOKUP(E1080,[2]Sheet1!$E$2:$N$5262,10,0)</f>
        <v>-</v>
      </c>
      <c r="T1080" s="167">
        <f t="shared" si="48"/>
        <v>0</v>
      </c>
    </row>
    <row r="1081" spans="1:20" s="135" customFormat="1" hidden="1">
      <c r="A1081" s="73">
        <v>1088</v>
      </c>
      <c r="B1081" s="72" t="s">
        <v>39</v>
      </c>
      <c r="C1081" s="73" t="s">
        <v>13807</v>
      </c>
      <c r="D1081" s="73" t="s">
        <v>13808</v>
      </c>
      <c r="E1081" s="73" t="s">
        <v>13809</v>
      </c>
      <c r="F1081" s="73" t="s">
        <v>13810</v>
      </c>
      <c r="G1081" s="74">
        <v>10000</v>
      </c>
      <c r="H1081" s="73" t="s">
        <v>66</v>
      </c>
      <c r="I1081" s="73" t="s">
        <v>108</v>
      </c>
      <c r="J1081" s="135" t="s">
        <v>41</v>
      </c>
      <c r="K1081" s="135">
        <v>10000</v>
      </c>
      <c r="L1081" s="135">
        <f>VLOOKUP(E1081,[2]Sheet1!$E$2:$N$5262,3,0)</f>
        <v>10000</v>
      </c>
      <c r="M1081" s="168">
        <f>VLOOKUP(E1081,[2]Sheet1!$E$2:$N$5262,4,0)</f>
        <v>46039</v>
      </c>
      <c r="N1081" s="135" t="str">
        <f>VLOOKUP(E1081,[2]Sheet1!$E$2:$N$5262,5,0)</f>
        <v>JAWAHIR.SAEED</v>
      </c>
      <c r="O1081" s="135" t="str">
        <f>VLOOKUP(E1081,[2]Sheet1!$E$2:$N$5262,6,0)</f>
        <v>Accepted</v>
      </c>
      <c r="P1081" s="135" t="str">
        <f>VLOOKUP(E1081,[2]Sheet1!$E$2:$N$5262,7,0)</f>
        <v>Online Transfer</v>
      </c>
      <c r="Q1081" s="135" t="str">
        <f>VLOOKUP(E1081,[2]Sheet1!$E$2:$N$5262,8,0)</f>
        <v>Renewal</v>
      </c>
      <c r="R1081" s="135" t="s">
        <v>16</v>
      </c>
      <c r="S1081" s="135" t="str">
        <f>VLOOKUP(E1081,[2]Sheet1!$E$2:$N$5262,10,0)</f>
        <v>-</v>
      </c>
      <c r="T1081" s="167">
        <f t="shared" si="48"/>
        <v>0</v>
      </c>
    </row>
    <row r="1082" spans="1:20" s="135" customFormat="1" hidden="1">
      <c r="A1082" s="72">
        <v>1089</v>
      </c>
      <c r="B1082" s="72" t="s">
        <v>39</v>
      </c>
      <c r="C1082" s="73" t="s">
        <v>13811</v>
      </c>
      <c r="D1082" s="73" t="s">
        <v>13812</v>
      </c>
      <c r="E1082" s="73" t="s">
        <v>13813</v>
      </c>
      <c r="F1082" s="73" t="s">
        <v>13814</v>
      </c>
      <c r="G1082" s="74">
        <v>13000</v>
      </c>
      <c r="H1082" s="73" t="s">
        <v>66</v>
      </c>
      <c r="I1082" s="73" t="s">
        <v>108</v>
      </c>
      <c r="J1082" s="135" t="s">
        <v>41</v>
      </c>
      <c r="K1082" s="135">
        <v>13000</v>
      </c>
      <c r="L1082" s="135">
        <f>VLOOKUP(E1082,[2]Sheet1!$E$2:$N$5262,3,0)</f>
        <v>13000</v>
      </c>
      <c r="M1082" s="168">
        <f>VLOOKUP(E1082,[2]Sheet1!$E$2:$N$5262,4,0)</f>
        <v>46038</v>
      </c>
      <c r="N1082" s="135" t="str">
        <f>VLOOKUP(E1082,[2]Sheet1!$E$2:$N$5262,5,0)</f>
        <v>JAWAHIR.SAEED</v>
      </c>
      <c r="O1082" s="135" t="str">
        <f>VLOOKUP(E1082,[2]Sheet1!$E$2:$N$5262,6,0)</f>
        <v>Accepted</v>
      </c>
      <c r="P1082" s="135" t="str">
        <f>VLOOKUP(E1082,[2]Sheet1!$E$2:$N$5262,7,0)</f>
        <v>Online Transfer</v>
      </c>
      <c r="Q1082" s="135" t="str">
        <f>VLOOKUP(E1082,[2]Sheet1!$E$2:$N$5262,8,0)</f>
        <v>Renewal</v>
      </c>
      <c r="R1082" s="135" t="s">
        <v>16</v>
      </c>
      <c r="S1082" s="135" t="str">
        <f>VLOOKUP(E1082,[2]Sheet1!$E$2:$N$5262,10,0)</f>
        <v>-</v>
      </c>
      <c r="T1082" s="167">
        <f t="shared" si="48"/>
        <v>0</v>
      </c>
    </row>
    <row r="1083" spans="1:20" s="135" customFormat="1" hidden="1">
      <c r="A1083" s="73">
        <v>1090</v>
      </c>
      <c r="B1083" s="72" t="s">
        <v>39</v>
      </c>
      <c r="C1083" s="73" t="s">
        <v>13815</v>
      </c>
      <c r="D1083" s="73" t="s">
        <v>13816</v>
      </c>
      <c r="E1083" s="73" t="s">
        <v>13817</v>
      </c>
      <c r="F1083" s="73" t="s">
        <v>13818</v>
      </c>
      <c r="G1083" s="74">
        <v>14000</v>
      </c>
      <c r="H1083" s="73" t="s">
        <v>66</v>
      </c>
      <c r="I1083" s="73" t="s">
        <v>108</v>
      </c>
      <c r="J1083" s="135" t="s">
        <v>41</v>
      </c>
      <c r="K1083" s="135">
        <v>14000</v>
      </c>
      <c r="L1083" s="135">
        <f>VLOOKUP(E1083,[2]Sheet1!$E$2:$N$5262,3,0)</f>
        <v>14000</v>
      </c>
      <c r="M1083" s="168">
        <f>VLOOKUP(E1083,[2]Sheet1!$E$2:$N$5262,4,0)</f>
        <v>46038</v>
      </c>
      <c r="N1083" s="135" t="str">
        <f>VLOOKUP(E1083,[2]Sheet1!$E$2:$N$5262,5,0)</f>
        <v>JAWAHIR.SAEED</v>
      </c>
      <c r="O1083" s="135" t="str">
        <f>VLOOKUP(E1083,[2]Sheet1!$E$2:$N$5262,6,0)</f>
        <v>Accepted</v>
      </c>
      <c r="P1083" s="135" t="str">
        <f>VLOOKUP(E1083,[2]Sheet1!$E$2:$N$5262,7,0)</f>
        <v>Online Transfer</v>
      </c>
      <c r="Q1083" s="135" t="str">
        <f>VLOOKUP(E1083,[2]Sheet1!$E$2:$N$5262,8,0)</f>
        <v>Renewal</v>
      </c>
      <c r="R1083" s="135" t="s">
        <v>16</v>
      </c>
      <c r="S1083" s="135" t="str">
        <f>VLOOKUP(E1083,[2]Sheet1!$E$2:$N$5262,10,0)</f>
        <v>-</v>
      </c>
      <c r="T1083" s="167">
        <f t="shared" si="48"/>
        <v>0</v>
      </c>
    </row>
    <row r="1084" spans="1:20" s="135" customFormat="1" hidden="1">
      <c r="A1084" s="72">
        <v>1091</v>
      </c>
      <c r="B1084" s="72" t="s">
        <v>39</v>
      </c>
      <c r="C1084" s="73" t="s">
        <v>13819</v>
      </c>
      <c r="D1084" s="73" t="s">
        <v>13820</v>
      </c>
      <c r="E1084" s="73" t="s">
        <v>13821</v>
      </c>
      <c r="F1084" s="73" t="s">
        <v>13822</v>
      </c>
      <c r="G1084" s="74">
        <v>10000</v>
      </c>
      <c r="H1084" s="73" t="s">
        <v>66</v>
      </c>
      <c r="I1084" s="73" t="s">
        <v>108</v>
      </c>
      <c r="J1084" s="135" t="s">
        <v>41</v>
      </c>
      <c r="K1084" s="135">
        <v>10000</v>
      </c>
      <c r="L1084" s="135">
        <f>VLOOKUP(E1084,[2]Sheet1!$E$2:$N$5262,3,0)</f>
        <v>10000</v>
      </c>
      <c r="M1084" s="168">
        <f>VLOOKUP(E1084,[2]Sheet1!$E$2:$N$5262,4,0)</f>
        <v>46038</v>
      </c>
      <c r="N1084" s="135" t="str">
        <f>VLOOKUP(E1084,[2]Sheet1!$E$2:$N$5262,5,0)</f>
        <v>JAWAHIR.SAEED</v>
      </c>
      <c r="O1084" s="135" t="str">
        <f>VLOOKUP(E1084,[2]Sheet1!$E$2:$N$5262,6,0)</f>
        <v>Accepted</v>
      </c>
      <c r="P1084" s="135" t="str">
        <f>VLOOKUP(E1084,[2]Sheet1!$E$2:$N$5262,7,0)</f>
        <v>Online Transfer</v>
      </c>
      <c r="Q1084" s="135" t="str">
        <f>VLOOKUP(E1084,[2]Sheet1!$E$2:$N$5262,8,0)</f>
        <v>Renewal</v>
      </c>
      <c r="R1084" s="135" t="s">
        <v>16</v>
      </c>
      <c r="S1084" s="135" t="str">
        <f>VLOOKUP(E1084,[2]Sheet1!$E$2:$N$5262,10,0)</f>
        <v>-</v>
      </c>
      <c r="T1084" s="167">
        <f t="shared" si="48"/>
        <v>0</v>
      </c>
    </row>
    <row r="1085" spans="1:20" s="135" customFormat="1" hidden="1">
      <c r="A1085" s="73">
        <v>1092</v>
      </c>
      <c r="B1085" s="72" t="s">
        <v>39</v>
      </c>
      <c r="C1085" s="73" t="s">
        <v>13823</v>
      </c>
      <c r="D1085" s="74">
        <v>13471</v>
      </c>
      <c r="E1085" s="74">
        <v>16027</v>
      </c>
      <c r="F1085" s="73" t="s">
        <v>13824</v>
      </c>
      <c r="G1085" s="74">
        <v>13000</v>
      </c>
      <c r="H1085" s="73" t="s">
        <v>66</v>
      </c>
      <c r="I1085" s="73" t="s">
        <v>108</v>
      </c>
      <c r="J1085" s="135" t="s">
        <v>41</v>
      </c>
      <c r="K1085" s="135">
        <v>13000</v>
      </c>
      <c r="L1085" s="135">
        <f>VLOOKUP(E1085,[2]Sheet1!$E$2:$N$5262,3,0)</f>
        <v>13000</v>
      </c>
      <c r="M1085" s="168">
        <f>VLOOKUP(E1085,[2]Sheet1!$E$2:$N$5262,4,0)</f>
        <v>46038</v>
      </c>
      <c r="N1085" s="135" t="str">
        <f>VLOOKUP(E1085,[2]Sheet1!$E$2:$N$5262,5,0)</f>
        <v>JAWAHIR.SAEED</v>
      </c>
      <c r="O1085" s="135" t="str">
        <f>VLOOKUP(E1085,[2]Sheet1!$E$2:$N$5262,6,0)</f>
        <v>Accepted</v>
      </c>
      <c r="P1085" s="135" t="str">
        <f>VLOOKUP(E1085,[2]Sheet1!$E$2:$N$5262,7,0)</f>
        <v>Online Transfer</v>
      </c>
      <c r="Q1085" s="135" t="str">
        <f>VLOOKUP(E1085,[2]Sheet1!$E$2:$N$5262,8,0)</f>
        <v>Renewal</v>
      </c>
      <c r="R1085" s="135" t="s">
        <v>16</v>
      </c>
      <c r="S1085" s="135" t="str">
        <f>VLOOKUP(E1085,[2]Sheet1!$E$2:$N$5262,10,0)</f>
        <v>-</v>
      </c>
      <c r="T1085" s="167">
        <f t="shared" si="48"/>
        <v>0</v>
      </c>
    </row>
    <row r="1086" spans="1:20" s="135" customFormat="1" hidden="1">
      <c r="A1086" s="72">
        <v>1093</v>
      </c>
      <c r="B1086" s="72" t="s">
        <v>39</v>
      </c>
      <c r="C1086" s="73" t="s">
        <v>13825</v>
      </c>
      <c r="D1086" s="73" t="s">
        <v>13826</v>
      </c>
      <c r="E1086" s="73" t="s">
        <v>13825</v>
      </c>
      <c r="F1086" s="73" t="s">
        <v>13827</v>
      </c>
      <c r="G1086" s="74">
        <v>12000</v>
      </c>
      <c r="H1086" s="73" t="s">
        <v>66</v>
      </c>
      <c r="I1086" s="73" t="s">
        <v>108</v>
      </c>
      <c r="J1086" s="135" t="s">
        <v>41</v>
      </c>
      <c r="K1086" s="135">
        <v>12000</v>
      </c>
      <c r="L1086" s="135">
        <f>VLOOKUP(E1086,[2]Sheet1!$E$2:$N$5262,3,0)</f>
        <v>12000</v>
      </c>
      <c r="M1086" s="168">
        <f>VLOOKUP(E1086,[2]Sheet1!$E$2:$N$5262,4,0)</f>
        <v>46036</v>
      </c>
      <c r="N1086" s="135" t="str">
        <f>VLOOKUP(E1086,[2]Sheet1!$E$2:$N$5262,5,0)</f>
        <v>JAWAHIR.SAEED</v>
      </c>
      <c r="O1086" s="135" t="str">
        <f>VLOOKUP(E1086,[2]Sheet1!$E$2:$N$5262,6,0)</f>
        <v>Accepted</v>
      </c>
      <c r="P1086" s="135" t="str">
        <f>VLOOKUP(E1086,[2]Sheet1!$E$2:$N$5262,7,0)</f>
        <v>Online Transfer</v>
      </c>
      <c r="Q1086" s="135" t="str">
        <f>VLOOKUP(E1086,[2]Sheet1!$E$2:$N$5262,8,0)</f>
        <v>Renewal</v>
      </c>
      <c r="R1086" s="135" t="s">
        <v>16</v>
      </c>
      <c r="S1086" s="135" t="str">
        <f>VLOOKUP(E1086,[2]Sheet1!$E$2:$N$5262,10,0)</f>
        <v>-</v>
      </c>
      <c r="T1086" s="167">
        <f t="shared" si="48"/>
        <v>0</v>
      </c>
    </row>
    <row r="1087" spans="1:20" s="135" customFormat="1" hidden="1">
      <c r="A1087" s="73">
        <v>1094</v>
      </c>
      <c r="B1087" s="72" t="s">
        <v>39</v>
      </c>
      <c r="C1087" s="73" t="s">
        <v>13828</v>
      </c>
      <c r="D1087" s="74">
        <v>1691550</v>
      </c>
      <c r="E1087" s="74">
        <v>5567885</v>
      </c>
      <c r="F1087" s="73" t="s">
        <v>13829</v>
      </c>
      <c r="G1087" s="74">
        <v>10000</v>
      </c>
      <c r="H1087" s="73" t="s">
        <v>66</v>
      </c>
      <c r="I1087" s="73" t="s">
        <v>108</v>
      </c>
      <c r="J1087" s="135" t="s">
        <v>41</v>
      </c>
      <c r="K1087" s="135">
        <v>10000</v>
      </c>
      <c r="L1087" s="135">
        <f>VLOOKUP(E1087,[2]Sheet1!$E$2:$N$5262,3,0)</f>
        <v>10000</v>
      </c>
      <c r="M1087" s="168">
        <f>VLOOKUP(E1087,[2]Sheet1!$E$2:$N$5262,4,0)</f>
        <v>46037</v>
      </c>
      <c r="N1087" s="135" t="str">
        <f>VLOOKUP(E1087,[2]Sheet1!$E$2:$N$5262,5,0)</f>
        <v>JAWAHIR.SAEED</v>
      </c>
      <c r="O1087" s="135" t="str">
        <f>VLOOKUP(E1087,[2]Sheet1!$E$2:$N$5262,6,0)</f>
        <v>Accepted</v>
      </c>
      <c r="P1087" s="135" t="str">
        <f>VLOOKUP(E1087,[2]Sheet1!$E$2:$N$5262,7,0)</f>
        <v>Online Transfer</v>
      </c>
      <c r="Q1087" s="135" t="str">
        <f>VLOOKUP(E1087,[2]Sheet1!$E$2:$N$5262,8,0)</f>
        <v>Renewal</v>
      </c>
      <c r="R1087" s="135" t="s">
        <v>16</v>
      </c>
      <c r="S1087" s="135" t="str">
        <f>VLOOKUP(E1087,[2]Sheet1!$E$2:$N$5262,10,0)</f>
        <v>-</v>
      </c>
      <c r="T1087" s="167">
        <f t="shared" si="48"/>
        <v>0</v>
      </c>
    </row>
    <row r="1088" spans="1:20" s="135" customFormat="1" hidden="1">
      <c r="A1088" s="72">
        <v>1095</v>
      </c>
      <c r="B1088" s="72" t="s">
        <v>39</v>
      </c>
      <c r="C1088" s="73" t="s">
        <v>13830</v>
      </c>
      <c r="D1088" s="73" t="s">
        <v>13831</v>
      </c>
      <c r="E1088" s="73" t="s">
        <v>13832</v>
      </c>
      <c r="F1088" s="73" t="s">
        <v>13833</v>
      </c>
      <c r="G1088" s="74">
        <v>12500</v>
      </c>
      <c r="H1088" s="73" t="s">
        <v>66</v>
      </c>
      <c r="I1088" s="73" t="s">
        <v>108</v>
      </c>
      <c r="J1088" s="135" t="s">
        <v>41</v>
      </c>
      <c r="K1088" s="135">
        <v>12500</v>
      </c>
      <c r="L1088" s="135">
        <f>VLOOKUP(E1088,[2]Sheet1!$E$2:$N$5262,3,0)</f>
        <v>12500</v>
      </c>
      <c r="M1088" s="168">
        <f>VLOOKUP(E1088,[2]Sheet1!$E$2:$N$5262,4,0)</f>
        <v>46037</v>
      </c>
      <c r="N1088" s="135" t="str">
        <f>VLOOKUP(E1088,[2]Sheet1!$E$2:$N$5262,5,0)</f>
        <v>JAWAHIR.SAEED</v>
      </c>
      <c r="O1088" s="135" t="str">
        <f>VLOOKUP(E1088,[2]Sheet1!$E$2:$N$5262,6,0)</f>
        <v>Accepted</v>
      </c>
      <c r="P1088" s="135" t="str">
        <f>VLOOKUP(E1088,[2]Sheet1!$E$2:$N$5262,7,0)</f>
        <v>Online Transfer</v>
      </c>
      <c r="Q1088" s="135" t="str">
        <f>VLOOKUP(E1088,[2]Sheet1!$E$2:$N$5262,8,0)</f>
        <v>Renewal</v>
      </c>
      <c r="R1088" s="135" t="s">
        <v>16</v>
      </c>
      <c r="S1088" s="135" t="str">
        <f>VLOOKUP(E1088,[2]Sheet1!$E$2:$N$5262,10,0)</f>
        <v>-</v>
      </c>
      <c r="T1088" s="167">
        <f t="shared" si="48"/>
        <v>0</v>
      </c>
    </row>
    <row r="1089" spans="1:20" s="135" customFormat="1" hidden="1">
      <c r="A1089" s="73">
        <v>1096</v>
      </c>
      <c r="B1089" s="72" t="s">
        <v>39</v>
      </c>
      <c r="C1089" s="73" t="s">
        <v>13834</v>
      </c>
      <c r="D1089" s="73" t="s">
        <v>13835</v>
      </c>
      <c r="E1089" s="73" t="s">
        <v>13836</v>
      </c>
      <c r="F1089" s="73" t="s">
        <v>13837</v>
      </c>
      <c r="G1089" s="74">
        <v>14000</v>
      </c>
      <c r="H1089" s="73" t="s">
        <v>66</v>
      </c>
      <c r="I1089" s="73" t="s">
        <v>108</v>
      </c>
      <c r="J1089" s="135" t="s">
        <v>41</v>
      </c>
      <c r="K1089" s="135">
        <v>14000</v>
      </c>
      <c r="L1089" s="135">
        <f>VLOOKUP(E1089,[2]Sheet1!$E$2:$N$5262,3,0)</f>
        <v>14000</v>
      </c>
      <c r="M1089" s="168">
        <f>VLOOKUP(E1089,[2]Sheet1!$E$2:$N$5262,4,0)</f>
        <v>46037</v>
      </c>
      <c r="N1089" s="135" t="str">
        <f>VLOOKUP(E1089,[2]Sheet1!$E$2:$N$5262,5,0)</f>
        <v>JAWAHIR.SAEED</v>
      </c>
      <c r="O1089" s="135" t="str">
        <f>VLOOKUP(E1089,[2]Sheet1!$E$2:$N$5262,6,0)</f>
        <v>Accepted</v>
      </c>
      <c r="P1089" s="135" t="str">
        <f>VLOOKUP(E1089,[2]Sheet1!$E$2:$N$5262,7,0)</f>
        <v>Online Transfer</v>
      </c>
      <c r="Q1089" s="135" t="str">
        <f>VLOOKUP(E1089,[2]Sheet1!$E$2:$N$5262,8,0)</f>
        <v>Renewal</v>
      </c>
      <c r="R1089" s="135" t="s">
        <v>16</v>
      </c>
      <c r="S1089" s="135" t="str">
        <f>VLOOKUP(E1089,[2]Sheet1!$E$2:$N$5262,10,0)</f>
        <v>-</v>
      </c>
      <c r="T1089" s="167">
        <f t="shared" si="48"/>
        <v>0</v>
      </c>
    </row>
    <row r="1090" spans="1:20" s="135" customFormat="1" hidden="1">
      <c r="A1090" s="72">
        <v>1097</v>
      </c>
      <c r="B1090" s="72" t="s">
        <v>39</v>
      </c>
      <c r="C1090" s="73" t="s">
        <v>13838</v>
      </c>
      <c r="D1090" s="73" t="s">
        <v>13839</v>
      </c>
      <c r="E1090" s="73" t="s">
        <v>13840</v>
      </c>
      <c r="F1090" s="73" t="s">
        <v>13841</v>
      </c>
      <c r="G1090" s="74">
        <v>13000</v>
      </c>
      <c r="H1090" s="73" t="s">
        <v>66</v>
      </c>
      <c r="I1090" s="73" t="s">
        <v>108</v>
      </c>
      <c r="J1090" s="135" t="s">
        <v>41</v>
      </c>
      <c r="K1090" s="135">
        <v>13000</v>
      </c>
      <c r="L1090" s="135">
        <f>VLOOKUP(E1090,[2]Sheet1!$E$2:$N$5262,3,0)</f>
        <v>13000</v>
      </c>
      <c r="M1090" s="168">
        <f>VLOOKUP(E1090,[2]Sheet1!$E$2:$N$5262,4,0)</f>
        <v>46036</v>
      </c>
      <c r="N1090" s="135" t="str">
        <f>VLOOKUP(E1090,[2]Sheet1!$E$2:$N$5262,5,0)</f>
        <v>JAWAHIR.SAEED</v>
      </c>
      <c r="O1090" s="135" t="str">
        <f>VLOOKUP(E1090,[2]Sheet1!$E$2:$N$5262,6,0)</f>
        <v>Accepted</v>
      </c>
      <c r="P1090" s="135" t="str">
        <f>VLOOKUP(E1090,[2]Sheet1!$E$2:$N$5262,7,0)</f>
        <v>Online Transfer</v>
      </c>
      <c r="Q1090" s="135" t="str">
        <f>VLOOKUP(E1090,[2]Sheet1!$E$2:$N$5262,8,0)</f>
        <v>Renewal</v>
      </c>
      <c r="R1090" s="135" t="s">
        <v>16</v>
      </c>
      <c r="S1090" s="135" t="str">
        <f>VLOOKUP(E1090,[2]Sheet1!$E$2:$N$5262,10,0)</f>
        <v>-</v>
      </c>
      <c r="T1090" s="167">
        <f t="shared" si="48"/>
        <v>0</v>
      </c>
    </row>
    <row r="1091" spans="1:20" s="135" customFormat="1" hidden="1">
      <c r="A1091" s="73">
        <v>1098</v>
      </c>
      <c r="B1091" s="72" t="s">
        <v>39</v>
      </c>
      <c r="C1091" s="73" t="s">
        <v>13842</v>
      </c>
      <c r="D1091" s="74">
        <v>204966</v>
      </c>
      <c r="E1091" s="74">
        <v>1104959</v>
      </c>
      <c r="F1091" s="73" t="s">
        <v>13843</v>
      </c>
      <c r="G1091" s="74">
        <v>13000</v>
      </c>
      <c r="H1091" s="73" t="s">
        <v>66</v>
      </c>
      <c r="I1091" s="73" t="s">
        <v>108</v>
      </c>
      <c r="J1091" s="135" t="s">
        <v>41</v>
      </c>
      <c r="K1091" s="135">
        <v>13000</v>
      </c>
      <c r="L1091" s="135">
        <f>VLOOKUP(E1091,[2]Sheet1!$E$2:$N$5262,3,0)</f>
        <v>13000</v>
      </c>
      <c r="M1091" s="168">
        <f>VLOOKUP(E1091,[2]Sheet1!$E$2:$N$5262,4,0)</f>
        <v>46036</v>
      </c>
      <c r="N1091" s="135" t="str">
        <f>VLOOKUP(E1091,[2]Sheet1!$E$2:$N$5262,5,0)</f>
        <v>JAWAHIR.SAEED</v>
      </c>
      <c r="O1091" s="135" t="str">
        <f>VLOOKUP(E1091,[2]Sheet1!$E$2:$N$5262,6,0)</f>
        <v>Accepted</v>
      </c>
      <c r="P1091" s="135" t="str">
        <f>VLOOKUP(E1091,[2]Sheet1!$E$2:$N$5262,7,0)</f>
        <v>Online Transfer</v>
      </c>
      <c r="Q1091" s="135" t="str">
        <f>VLOOKUP(E1091,[2]Sheet1!$E$2:$N$5262,8,0)</f>
        <v>Renewal</v>
      </c>
      <c r="R1091" s="135" t="s">
        <v>16</v>
      </c>
      <c r="S1091" s="135" t="str">
        <f>VLOOKUP(E1091,[2]Sheet1!$E$2:$N$5262,10,0)</f>
        <v>-</v>
      </c>
      <c r="T1091" s="167">
        <f t="shared" si="48"/>
        <v>0</v>
      </c>
    </row>
    <row r="1092" spans="1:20" s="135" customFormat="1" hidden="1">
      <c r="A1092" s="72">
        <v>1099</v>
      </c>
      <c r="B1092" s="72" t="s">
        <v>39</v>
      </c>
      <c r="C1092" s="73" t="s">
        <v>13844</v>
      </c>
      <c r="D1092" s="74">
        <v>1967098</v>
      </c>
      <c r="E1092" s="73" t="s">
        <v>13845</v>
      </c>
      <c r="F1092" s="73" t="s">
        <v>13846</v>
      </c>
      <c r="G1092" s="74">
        <v>12500</v>
      </c>
      <c r="H1092" s="73" t="s">
        <v>66</v>
      </c>
      <c r="I1092" s="73" t="s">
        <v>108</v>
      </c>
      <c r="J1092" s="135" t="s">
        <v>41</v>
      </c>
      <c r="K1092" s="135">
        <v>12500</v>
      </c>
      <c r="L1092" s="135">
        <f>VLOOKUP(E1092,[2]Sheet1!$E$2:$N$5262,3,0)</f>
        <v>12500</v>
      </c>
      <c r="M1092" s="168">
        <f>VLOOKUP(E1092,[2]Sheet1!$E$2:$N$5262,4,0)</f>
        <v>46035</v>
      </c>
      <c r="N1092" s="135" t="str">
        <f>VLOOKUP(E1092,[2]Sheet1!$E$2:$N$5262,5,0)</f>
        <v>JAWAHIR.SAEED</v>
      </c>
      <c r="O1092" s="135" t="str">
        <f>VLOOKUP(E1092,[2]Sheet1!$E$2:$N$5262,6,0)</f>
        <v>Accepted</v>
      </c>
      <c r="P1092" s="135" t="str">
        <f>VLOOKUP(E1092,[2]Sheet1!$E$2:$N$5262,7,0)</f>
        <v>Online Transfer</v>
      </c>
      <c r="Q1092" s="135" t="str">
        <f>VLOOKUP(E1092,[2]Sheet1!$E$2:$N$5262,8,0)</f>
        <v>Renewal</v>
      </c>
      <c r="R1092" s="135" t="s">
        <v>16</v>
      </c>
      <c r="S1092" s="135" t="str">
        <f>VLOOKUP(E1092,[2]Sheet1!$E$2:$N$5262,10,0)</f>
        <v>-</v>
      </c>
      <c r="T1092" s="167">
        <f t="shared" si="48"/>
        <v>0</v>
      </c>
    </row>
    <row r="1093" spans="1:20" s="135" customFormat="1" hidden="1">
      <c r="A1093" s="73">
        <v>1100</v>
      </c>
      <c r="B1093" s="72" t="s">
        <v>39</v>
      </c>
      <c r="C1093" s="73" t="s">
        <v>13847</v>
      </c>
      <c r="D1093" s="74">
        <v>14802111</v>
      </c>
      <c r="E1093" s="73" t="s">
        <v>13848</v>
      </c>
      <c r="F1093" s="73" t="s">
        <v>13849</v>
      </c>
      <c r="G1093" s="74">
        <v>15000</v>
      </c>
      <c r="H1093" s="73" t="s">
        <v>66</v>
      </c>
      <c r="I1093" s="73" t="s">
        <v>108</v>
      </c>
      <c r="J1093" s="135" t="s">
        <v>41</v>
      </c>
      <c r="K1093" s="135">
        <v>15000</v>
      </c>
      <c r="L1093" s="135">
        <f>VLOOKUP(E1093,[2]Sheet1!$E$2:$N$5262,3,0)</f>
        <v>15000</v>
      </c>
      <c r="M1093" s="168">
        <f>VLOOKUP(E1093,[2]Sheet1!$E$2:$N$5262,4,0)</f>
        <v>46035</v>
      </c>
      <c r="N1093" s="135" t="str">
        <f>VLOOKUP(E1093,[2]Sheet1!$E$2:$N$5262,5,0)</f>
        <v>JAWAHIR.SAEED</v>
      </c>
      <c r="O1093" s="135" t="str">
        <f>VLOOKUP(E1093,[2]Sheet1!$E$2:$N$5262,6,0)</f>
        <v>Accepted</v>
      </c>
      <c r="P1093" s="135" t="str">
        <f>VLOOKUP(E1093,[2]Sheet1!$E$2:$N$5262,7,0)</f>
        <v>Online Transfer</v>
      </c>
      <c r="Q1093" s="135" t="str">
        <f>VLOOKUP(E1093,[2]Sheet1!$E$2:$N$5262,8,0)</f>
        <v>Renewal</v>
      </c>
      <c r="R1093" s="135" t="s">
        <v>16</v>
      </c>
      <c r="S1093" s="135" t="str">
        <f>VLOOKUP(E1093,[2]Sheet1!$E$2:$N$5262,10,0)</f>
        <v>-</v>
      </c>
      <c r="T1093" s="167">
        <f t="shared" si="48"/>
        <v>0</v>
      </c>
    </row>
    <row r="1094" spans="1:20" s="135" customFormat="1" hidden="1">
      <c r="A1094" s="72">
        <v>1101</v>
      </c>
      <c r="B1094" s="72" t="s">
        <v>39</v>
      </c>
      <c r="C1094" s="73" t="s">
        <v>13850</v>
      </c>
      <c r="D1094" s="73" t="s">
        <v>13851</v>
      </c>
      <c r="E1094" s="74">
        <v>7067640</v>
      </c>
      <c r="F1094" s="73" t="s">
        <v>13852</v>
      </c>
      <c r="G1094" s="74">
        <v>15000</v>
      </c>
      <c r="H1094" s="73" t="s">
        <v>66</v>
      </c>
      <c r="I1094" s="73" t="s">
        <v>108</v>
      </c>
      <c r="J1094" s="135" t="s">
        <v>41</v>
      </c>
      <c r="K1094" s="135">
        <v>15000</v>
      </c>
      <c r="L1094" s="135">
        <f>VLOOKUP(E1094,[2]Sheet1!$E$2:$N$5262,3,0)</f>
        <v>15000</v>
      </c>
      <c r="M1094" s="168">
        <f>VLOOKUP(E1094,[2]Sheet1!$E$2:$N$5262,4,0)</f>
        <v>46036</v>
      </c>
      <c r="N1094" s="135" t="str">
        <f>VLOOKUP(E1094,[2]Sheet1!$E$2:$N$5262,5,0)</f>
        <v>JAWAHIR.SAEED</v>
      </c>
      <c r="O1094" s="135" t="str">
        <f>VLOOKUP(E1094,[2]Sheet1!$E$2:$N$5262,6,0)</f>
        <v>Accepted</v>
      </c>
      <c r="P1094" s="135" t="str">
        <f>VLOOKUP(E1094,[2]Sheet1!$E$2:$N$5262,7,0)</f>
        <v>Online Transfer</v>
      </c>
      <c r="Q1094" s="135" t="str">
        <f>VLOOKUP(E1094,[2]Sheet1!$E$2:$N$5262,8,0)</f>
        <v>Renewal</v>
      </c>
      <c r="R1094" s="135" t="s">
        <v>16</v>
      </c>
      <c r="S1094" s="135" t="str">
        <f>VLOOKUP(E1094,[2]Sheet1!$E$2:$N$5262,10,0)</f>
        <v>-</v>
      </c>
      <c r="T1094" s="167">
        <f t="shared" si="48"/>
        <v>0</v>
      </c>
    </row>
    <row r="1095" spans="1:20" s="135" customFormat="1">
      <c r="A1095" s="73">
        <v>1102</v>
      </c>
      <c r="B1095" s="72" t="s">
        <v>39</v>
      </c>
      <c r="C1095" s="73" t="s">
        <v>13853</v>
      </c>
      <c r="D1095" s="73" t="s">
        <v>13854</v>
      </c>
      <c r="E1095" s="74">
        <v>7003085</v>
      </c>
      <c r="F1095" s="73" t="s">
        <v>11414</v>
      </c>
      <c r="G1095" s="74">
        <v>13000</v>
      </c>
      <c r="H1095" s="73" t="s">
        <v>66</v>
      </c>
      <c r="I1095" s="73" t="s">
        <v>108</v>
      </c>
      <c r="J1095" s="135" t="s">
        <v>41</v>
      </c>
      <c r="K1095" s="135">
        <v>13000</v>
      </c>
      <c r="L1095" s="135">
        <f>VLOOKUP(E1095,[2]Sheet1!$E$2:$N$5262,3,0)</f>
        <v>13000</v>
      </c>
      <c r="M1095" s="168">
        <f>VLOOKUP(E1095,[2]Sheet1!$E$2:$N$5262,4,0)</f>
        <v>46036</v>
      </c>
      <c r="N1095" s="135" t="str">
        <f>VLOOKUP(E1095,[2]Sheet1!$E$2:$N$5262,5,0)</f>
        <v>JAWAHIR.SAEED</v>
      </c>
      <c r="O1095" s="135" t="str">
        <f>VLOOKUP(E1095,[2]Sheet1!$E$2:$N$5262,6,0)</f>
        <v>Accepted</v>
      </c>
      <c r="P1095" s="135" t="str">
        <f>VLOOKUP(E1095,[2]Sheet1!$E$2:$N$5262,7,0)</f>
        <v>Online Transfer</v>
      </c>
      <c r="Q1095" s="135" t="str">
        <f>VLOOKUP(E1095,[2]Sheet1!$E$2:$N$5262,8,0)</f>
        <v>Conversion</v>
      </c>
      <c r="R1095" s="135" t="s">
        <v>16</v>
      </c>
      <c r="S1095" s="135" t="str">
        <f>VLOOKUP(E1095,[2]Sheet1!$E$2:$N$5262,10,0)</f>
        <v>-</v>
      </c>
      <c r="T1095" s="167">
        <f t="shared" si="48"/>
        <v>0</v>
      </c>
    </row>
    <row r="1096" spans="1:20" s="135" customFormat="1" hidden="1">
      <c r="A1096" s="72">
        <v>1103</v>
      </c>
      <c r="B1096" s="72" t="s">
        <v>39</v>
      </c>
      <c r="C1096" s="73" t="s">
        <v>13855</v>
      </c>
      <c r="D1096" s="73" t="s">
        <v>13856</v>
      </c>
      <c r="E1096" s="73" t="s">
        <v>13857</v>
      </c>
      <c r="F1096" s="73" t="s">
        <v>13858</v>
      </c>
      <c r="G1096" s="74">
        <v>10000</v>
      </c>
      <c r="H1096" s="73" t="s">
        <v>66</v>
      </c>
      <c r="I1096" s="73" t="s">
        <v>108</v>
      </c>
      <c r="J1096" s="135" t="s">
        <v>41</v>
      </c>
      <c r="K1096" s="135">
        <v>10000</v>
      </c>
      <c r="L1096" s="135">
        <f>VLOOKUP(E1096,[2]Sheet1!$E$2:$N$5262,3,0)</f>
        <v>10000</v>
      </c>
      <c r="M1096" s="168">
        <f>VLOOKUP(E1096,[2]Sheet1!$E$2:$N$5262,4,0)</f>
        <v>46036</v>
      </c>
      <c r="N1096" s="135" t="str">
        <f>VLOOKUP(E1096,[2]Sheet1!$E$2:$N$5262,5,0)</f>
        <v>JAWAHIR.SAEED</v>
      </c>
      <c r="O1096" s="135" t="str">
        <f>VLOOKUP(E1096,[2]Sheet1!$E$2:$N$5262,6,0)</f>
        <v>Accepted</v>
      </c>
      <c r="P1096" s="135" t="str">
        <f>VLOOKUP(E1096,[2]Sheet1!$E$2:$N$5262,7,0)</f>
        <v>Online Transfer</v>
      </c>
      <c r="Q1096" s="135" t="str">
        <f>VLOOKUP(E1096,[2]Sheet1!$E$2:$N$5262,8,0)</f>
        <v>Renewal</v>
      </c>
      <c r="R1096" s="135" t="s">
        <v>16</v>
      </c>
      <c r="S1096" s="135" t="str">
        <f>VLOOKUP(E1096,[2]Sheet1!$E$2:$N$5262,10,0)</f>
        <v>-</v>
      </c>
      <c r="T1096" s="167">
        <f t="shared" si="48"/>
        <v>0</v>
      </c>
    </row>
    <row r="1097" spans="1:20" s="135" customFormat="1" hidden="1">
      <c r="A1097" s="73">
        <v>1104</v>
      </c>
      <c r="B1097" s="72" t="s">
        <v>39</v>
      </c>
      <c r="C1097" s="73" t="s">
        <v>13859</v>
      </c>
      <c r="D1097" s="73" t="s">
        <v>13860</v>
      </c>
      <c r="E1097" s="73" t="s">
        <v>13861</v>
      </c>
      <c r="F1097" s="73" t="s">
        <v>13862</v>
      </c>
      <c r="G1097" s="74">
        <v>10000</v>
      </c>
      <c r="H1097" s="73" t="s">
        <v>66</v>
      </c>
      <c r="I1097" s="73" t="s">
        <v>108</v>
      </c>
      <c r="J1097" s="135" t="s">
        <v>41</v>
      </c>
      <c r="K1097" s="135">
        <v>10000</v>
      </c>
      <c r="L1097" s="135">
        <f>VLOOKUP(E1097,[2]Sheet1!$E$2:$N$5262,3,0)</f>
        <v>10000</v>
      </c>
      <c r="M1097" s="168">
        <f>VLOOKUP(E1097,[2]Sheet1!$E$2:$N$5262,4,0)</f>
        <v>46036</v>
      </c>
      <c r="N1097" s="135" t="str">
        <f>VLOOKUP(E1097,[2]Sheet1!$E$2:$N$5262,5,0)</f>
        <v>JAWAHIR.SAEED</v>
      </c>
      <c r="O1097" s="135" t="str">
        <f>VLOOKUP(E1097,[2]Sheet1!$E$2:$N$5262,6,0)</f>
        <v>Accepted</v>
      </c>
      <c r="P1097" s="135" t="str">
        <f>VLOOKUP(E1097,[2]Sheet1!$E$2:$N$5262,7,0)</f>
        <v>Online Transfer</v>
      </c>
      <c r="Q1097" s="135" t="str">
        <f>VLOOKUP(E1097,[2]Sheet1!$E$2:$N$5262,8,0)</f>
        <v>Renewal</v>
      </c>
      <c r="R1097" s="135" t="s">
        <v>16</v>
      </c>
      <c r="S1097" s="135" t="str">
        <f>VLOOKUP(E1097,[2]Sheet1!$E$2:$N$5262,10,0)</f>
        <v>-</v>
      </c>
      <c r="T1097" s="167">
        <f t="shared" si="48"/>
        <v>0</v>
      </c>
    </row>
    <row r="1098" spans="1:20" s="135" customFormat="1">
      <c r="A1098" s="72">
        <v>1105</v>
      </c>
      <c r="B1098" s="72" t="s">
        <v>39</v>
      </c>
      <c r="C1098" s="73" t="s">
        <v>13863</v>
      </c>
      <c r="D1098" s="73" t="s">
        <v>13864</v>
      </c>
      <c r="E1098" s="73" t="s">
        <v>13865</v>
      </c>
      <c r="F1098" s="73" t="s">
        <v>11414</v>
      </c>
      <c r="G1098" s="74">
        <v>15000</v>
      </c>
      <c r="H1098" s="73" t="s">
        <v>66</v>
      </c>
      <c r="I1098" s="73" t="s">
        <v>108</v>
      </c>
      <c r="J1098" s="135" t="s">
        <v>41</v>
      </c>
      <c r="K1098" s="135">
        <v>15000</v>
      </c>
      <c r="L1098" s="135">
        <f>VLOOKUP(E1098,[2]Sheet1!$E$2:$N$5262,3,0)</f>
        <v>15000</v>
      </c>
      <c r="M1098" s="168">
        <f>VLOOKUP(E1098,[2]Sheet1!$E$2:$N$5262,4,0)</f>
        <v>46035</v>
      </c>
      <c r="N1098" s="135" t="str">
        <f>VLOOKUP(E1098,[2]Sheet1!$E$2:$N$5262,5,0)</f>
        <v>JAWAHIR.SAEED</v>
      </c>
      <c r="O1098" s="135" t="str">
        <f>VLOOKUP(E1098,[2]Sheet1!$E$2:$N$5262,6,0)</f>
        <v>Accepted</v>
      </c>
      <c r="P1098" s="135" t="str">
        <f>VLOOKUP(E1098,[2]Sheet1!$E$2:$N$5262,7,0)</f>
        <v>Online Transfer</v>
      </c>
      <c r="Q1098" s="135" t="str">
        <f>VLOOKUP(E1098,[2]Sheet1!$E$2:$N$5262,8,0)</f>
        <v>Conversion</v>
      </c>
      <c r="R1098" s="135" t="s">
        <v>16</v>
      </c>
      <c r="S1098" s="135" t="str">
        <f>VLOOKUP(E1098,[2]Sheet1!$E$2:$N$5262,10,0)</f>
        <v>-</v>
      </c>
      <c r="T1098" s="167">
        <f t="shared" ref="T1098:T1140" si="49">+G1098-L1098</f>
        <v>0</v>
      </c>
    </row>
    <row r="1099" spans="1:20" s="135" customFormat="1">
      <c r="A1099" s="73">
        <v>1106</v>
      </c>
      <c r="B1099" s="72" t="s">
        <v>39</v>
      </c>
      <c r="C1099" s="73" t="s">
        <v>13866</v>
      </c>
      <c r="D1099" s="74">
        <v>261921</v>
      </c>
      <c r="E1099" s="74">
        <v>1161939</v>
      </c>
      <c r="F1099" s="73" t="s">
        <v>11421</v>
      </c>
      <c r="G1099" s="74">
        <v>13000</v>
      </c>
      <c r="H1099" s="73" t="s">
        <v>66</v>
      </c>
      <c r="I1099" s="73" t="s">
        <v>108</v>
      </c>
      <c r="J1099" s="135" t="s">
        <v>41</v>
      </c>
      <c r="K1099" s="135">
        <v>13000</v>
      </c>
      <c r="L1099" s="135">
        <f>VLOOKUP(E1099,[2]Sheet1!$E$2:$N$5262,3,0)</f>
        <v>13000</v>
      </c>
      <c r="M1099" s="168">
        <f>VLOOKUP(E1099,[2]Sheet1!$E$2:$N$5262,4,0)</f>
        <v>46035</v>
      </c>
      <c r="N1099" s="135" t="str">
        <f>VLOOKUP(E1099,[2]Sheet1!$E$2:$N$5262,5,0)</f>
        <v>JAWAHIR.SAEED</v>
      </c>
      <c r="O1099" s="135" t="str">
        <f>VLOOKUP(E1099,[2]Sheet1!$E$2:$N$5262,6,0)</f>
        <v>Accepted</v>
      </c>
      <c r="P1099" s="135" t="str">
        <f>VLOOKUP(E1099,[2]Sheet1!$E$2:$N$5262,7,0)</f>
        <v>Online Transfer</v>
      </c>
      <c r="Q1099" s="135" t="str">
        <f>VLOOKUP(E1099,[2]Sheet1!$E$2:$N$5262,8,0)</f>
        <v>Conversion</v>
      </c>
      <c r="R1099" s="135" t="s">
        <v>16</v>
      </c>
      <c r="S1099" s="135" t="str">
        <f>VLOOKUP(E1099,[2]Sheet1!$E$2:$N$5262,10,0)</f>
        <v>-</v>
      </c>
      <c r="T1099" s="167">
        <f t="shared" si="49"/>
        <v>0</v>
      </c>
    </row>
    <row r="1100" spans="1:20" s="135" customFormat="1" hidden="1">
      <c r="A1100" s="72">
        <v>1107</v>
      </c>
      <c r="B1100" s="72" t="s">
        <v>39</v>
      </c>
      <c r="C1100" s="73" t="s">
        <v>13867</v>
      </c>
      <c r="D1100" s="73" t="s">
        <v>13868</v>
      </c>
      <c r="E1100" s="73" t="s">
        <v>13869</v>
      </c>
      <c r="F1100" s="73" t="s">
        <v>13870</v>
      </c>
      <c r="G1100" s="74">
        <v>13000</v>
      </c>
      <c r="H1100" s="73" t="s">
        <v>66</v>
      </c>
      <c r="I1100" s="73" t="s">
        <v>108</v>
      </c>
      <c r="J1100" s="135" t="s">
        <v>41</v>
      </c>
      <c r="K1100" s="135">
        <v>13000</v>
      </c>
      <c r="L1100" s="135">
        <f>VLOOKUP(E1100,[2]Sheet1!$E$2:$N$5262,3,0)</f>
        <v>13000</v>
      </c>
      <c r="M1100" s="168">
        <f>VLOOKUP(E1100,[2]Sheet1!$E$2:$N$5262,4,0)</f>
        <v>46035</v>
      </c>
      <c r="N1100" s="135" t="str">
        <f>VLOOKUP(E1100,[2]Sheet1!$E$2:$N$5262,5,0)</f>
        <v>JAWAHIR.SAEED</v>
      </c>
      <c r="O1100" s="135" t="str">
        <f>VLOOKUP(E1100,[2]Sheet1!$E$2:$N$5262,6,0)</f>
        <v>Accepted</v>
      </c>
      <c r="P1100" s="135" t="str">
        <f>VLOOKUP(E1100,[2]Sheet1!$E$2:$N$5262,7,0)</f>
        <v>Cash Deposit</v>
      </c>
      <c r="Q1100" s="135" t="str">
        <f>VLOOKUP(E1100,[2]Sheet1!$E$2:$N$5262,8,0)</f>
        <v>Renewal</v>
      </c>
      <c r="R1100" s="135" t="s">
        <v>16</v>
      </c>
      <c r="S1100" s="135" t="str">
        <f>VLOOKUP(E1100,[2]Sheet1!$E$2:$N$5262,10,0)</f>
        <v>-</v>
      </c>
      <c r="T1100" s="167">
        <f t="shared" si="49"/>
        <v>0</v>
      </c>
    </row>
    <row r="1101" spans="1:20" s="135" customFormat="1">
      <c r="A1101" s="73">
        <v>1108</v>
      </c>
      <c r="B1101" s="72" t="s">
        <v>39</v>
      </c>
      <c r="C1101" s="73" t="s">
        <v>13871</v>
      </c>
      <c r="D1101" s="73" t="s">
        <v>13872</v>
      </c>
      <c r="E1101" s="73" t="s">
        <v>13873</v>
      </c>
      <c r="F1101" s="73" t="s">
        <v>11421</v>
      </c>
      <c r="G1101" s="74">
        <v>10000</v>
      </c>
      <c r="H1101" s="73" t="s">
        <v>66</v>
      </c>
      <c r="I1101" s="73" t="s">
        <v>108</v>
      </c>
      <c r="J1101" s="135" t="s">
        <v>41</v>
      </c>
      <c r="K1101" s="135">
        <v>10000</v>
      </c>
      <c r="L1101" s="135">
        <f>VLOOKUP(E1101,[2]Sheet1!$E$2:$N$5262,3,0)</f>
        <v>10000</v>
      </c>
      <c r="M1101" s="168">
        <f>VLOOKUP(E1101,[2]Sheet1!$E$2:$N$5262,4,0)</f>
        <v>46034</v>
      </c>
      <c r="N1101" s="135" t="str">
        <f>VLOOKUP(E1101,[2]Sheet1!$E$2:$N$5262,5,0)</f>
        <v>JAWAHIR.SAEED</v>
      </c>
      <c r="O1101" s="135" t="str">
        <f>VLOOKUP(E1101,[2]Sheet1!$E$2:$N$5262,6,0)</f>
        <v>Accepted</v>
      </c>
      <c r="P1101" s="135" t="str">
        <f>VLOOKUP(E1101,[2]Sheet1!$E$2:$N$5262,7,0)</f>
        <v>Online Transfer</v>
      </c>
      <c r="Q1101" s="135" t="str">
        <f>VLOOKUP(E1101,[2]Sheet1!$E$2:$N$5262,8,0)</f>
        <v>Conversion</v>
      </c>
      <c r="R1101" s="135" t="s">
        <v>16</v>
      </c>
      <c r="S1101" s="135" t="str">
        <f>VLOOKUP(E1101,[2]Sheet1!$E$2:$N$5262,10,0)</f>
        <v>-</v>
      </c>
      <c r="T1101" s="167">
        <f t="shared" si="49"/>
        <v>0</v>
      </c>
    </row>
    <row r="1102" spans="1:20" s="135" customFormat="1" hidden="1">
      <c r="A1102" s="72">
        <v>1109</v>
      </c>
      <c r="B1102" s="72" t="s">
        <v>39</v>
      </c>
      <c r="C1102" s="73" t="s">
        <v>13874</v>
      </c>
      <c r="D1102" s="73" t="s">
        <v>13875</v>
      </c>
      <c r="E1102" s="73" t="s">
        <v>13876</v>
      </c>
      <c r="F1102" s="73" t="s">
        <v>13877</v>
      </c>
      <c r="G1102" s="74">
        <v>11000</v>
      </c>
      <c r="H1102" s="73" t="s">
        <v>66</v>
      </c>
      <c r="I1102" s="73" t="s">
        <v>108</v>
      </c>
      <c r="J1102" s="135" t="s">
        <v>41</v>
      </c>
      <c r="K1102" s="135">
        <v>11000</v>
      </c>
      <c r="L1102" s="135">
        <f>VLOOKUP(E1102,[2]Sheet1!$E$2:$N$5262,3,0)</f>
        <v>11000</v>
      </c>
      <c r="M1102" s="168">
        <f>VLOOKUP(E1102,[2]Sheet1!$E$2:$N$5262,4,0)</f>
        <v>46034</v>
      </c>
      <c r="N1102" s="135" t="str">
        <f>VLOOKUP(E1102,[2]Sheet1!$E$2:$N$5262,5,0)</f>
        <v>JAWAHIR.SAEED</v>
      </c>
      <c r="O1102" s="135" t="str">
        <f>VLOOKUP(E1102,[2]Sheet1!$E$2:$N$5262,6,0)</f>
        <v>Accepted</v>
      </c>
      <c r="P1102" s="135" t="str">
        <f>VLOOKUP(E1102,[2]Sheet1!$E$2:$N$5262,7,0)</f>
        <v>Online Transfer</v>
      </c>
      <c r="Q1102" s="135" t="str">
        <f>VLOOKUP(E1102,[2]Sheet1!$E$2:$N$5262,8,0)</f>
        <v>Renewal</v>
      </c>
      <c r="R1102" s="135" t="s">
        <v>16</v>
      </c>
      <c r="S1102" s="135" t="str">
        <f>VLOOKUP(E1102,[2]Sheet1!$E$2:$N$5262,10,0)</f>
        <v>-</v>
      </c>
      <c r="T1102" s="167">
        <f t="shared" si="49"/>
        <v>0</v>
      </c>
    </row>
    <row r="1103" spans="1:20" s="135" customFormat="1" hidden="1">
      <c r="A1103" s="73">
        <v>1110</v>
      </c>
      <c r="B1103" s="72" t="s">
        <v>39</v>
      </c>
      <c r="C1103" s="73" t="s">
        <v>13878</v>
      </c>
      <c r="D1103" s="73" t="s">
        <v>13879</v>
      </c>
      <c r="E1103" s="73" t="s">
        <v>13880</v>
      </c>
      <c r="F1103" s="73" t="s">
        <v>13881</v>
      </c>
      <c r="G1103" s="74">
        <v>12500</v>
      </c>
      <c r="H1103" s="73" t="s">
        <v>66</v>
      </c>
      <c r="I1103" s="73" t="s">
        <v>108</v>
      </c>
      <c r="J1103" s="135" t="s">
        <v>41</v>
      </c>
      <c r="K1103" s="135">
        <v>12500</v>
      </c>
      <c r="L1103" s="135">
        <f>VLOOKUP(E1103,[2]Sheet1!$E$2:$N$5262,3,0)</f>
        <v>12500</v>
      </c>
      <c r="M1103" s="168">
        <f>VLOOKUP(E1103,[2]Sheet1!$E$2:$N$5262,4,0)</f>
        <v>46034</v>
      </c>
      <c r="N1103" s="135" t="str">
        <f>VLOOKUP(E1103,[2]Sheet1!$E$2:$N$5262,5,0)</f>
        <v>JAWAHIR.SAEED</v>
      </c>
      <c r="O1103" s="135" t="str">
        <f>VLOOKUP(E1103,[2]Sheet1!$E$2:$N$5262,6,0)</f>
        <v>Accepted</v>
      </c>
      <c r="P1103" s="135" t="str">
        <f>VLOOKUP(E1103,[2]Sheet1!$E$2:$N$5262,7,0)</f>
        <v>Online Transfer</v>
      </c>
      <c r="Q1103" s="135" t="str">
        <f>VLOOKUP(E1103,[2]Sheet1!$E$2:$N$5262,8,0)</f>
        <v>Renewal</v>
      </c>
      <c r="R1103" s="135" t="s">
        <v>16</v>
      </c>
      <c r="S1103" s="135" t="str">
        <f>VLOOKUP(E1103,[2]Sheet1!$E$2:$N$5262,10,0)</f>
        <v>-</v>
      </c>
      <c r="T1103" s="167">
        <f t="shared" si="49"/>
        <v>0</v>
      </c>
    </row>
    <row r="1104" spans="1:20" s="135" customFormat="1">
      <c r="A1104" s="72">
        <v>1111</v>
      </c>
      <c r="B1104" s="72" t="s">
        <v>39</v>
      </c>
      <c r="C1104" s="73" t="s">
        <v>13882</v>
      </c>
      <c r="D1104" s="74">
        <v>261882</v>
      </c>
      <c r="E1104" s="74">
        <v>1161858</v>
      </c>
      <c r="F1104" s="73" t="s">
        <v>11411</v>
      </c>
      <c r="G1104" s="74">
        <v>13000</v>
      </c>
      <c r="H1104" s="73" t="s">
        <v>66</v>
      </c>
      <c r="I1104" s="73" t="s">
        <v>108</v>
      </c>
      <c r="J1104" s="135" t="s">
        <v>41</v>
      </c>
      <c r="K1104" s="135">
        <v>13000</v>
      </c>
      <c r="L1104" s="135">
        <f>VLOOKUP(E1104,[2]Sheet1!$E$2:$N$5262,3,0)</f>
        <v>13000</v>
      </c>
      <c r="M1104" s="168">
        <f>VLOOKUP(E1104,[2]Sheet1!$E$2:$N$5262,4,0)</f>
        <v>46034</v>
      </c>
      <c r="N1104" s="135" t="str">
        <f>VLOOKUP(E1104,[2]Sheet1!$E$2:$N$5262,5,0)</f>
        <v>JAWAHIR.SAEED</v>
      </c>
      <c r="O1104" s="135" t="str">
        <f>VLOOKUP(E1104,[2]Sheet1!$E$2:$N$5262,6,0)</f>
        <v>Accepted</v>
      </c>
      <c r="P1104" s="135" t="str">
        <f>VLOOKUP(E1104,[2]Sheet1!$E$2:$N$5262,7,0)</f>
        <v>Online Transfer</v>
      </c>
      <c r="Q1104" s="135" t="str">
        <f>VLOOKUP(E1104,[2]Sheet1!$E$2:$N$5262,8,0)</f>
        <v>Conversion</v>
      </c>
      <c r="R1104" s="135" t="s">
        <v>16</v>
      </c>
      <c r="S1104" s="135" t="str">
        <f>VLOOKUP(E1104,[2]Sheet1!$E$2:$N$5262,10,0)</f>
        <v>-</v>
      </c>
      <c r="T1104" s="167">
        <f t="shared" si="49"/>
        <v>0</v>
      </c>
    </row>
    <row r="1105" spans="1:20" s="135" customFormat="1">
      <c r="A1105" s="73">
        <v>1112</v>
      </c>
      <c r="B1105" s="72" t="s">
        <v>39</v>
      </c>
      <c r="C1105" s="73" t="s">
        <v>13883</v>
      </c>
      <c r="D1105" s="74">
        <v>178224</v>
      </c>
      <c r="E1105" s="74">
        <v>1078221</v>
      </c>
      <c r="F1105" s="73" t="s">
        <v>11411</v>
      </c>
      <c r="G1105" s="74">
        <v>14000</v>
      </c>
      <c r="H1105" s="73" t="s">
        <v>66</v>
      </c>
      <c r="I1105" s="73" t="s">
        <v>108</v>
      </c>
      <c r="J1105" s="135" t="s">
        <v>41</v>
      </c>
      <c r="K1105" s="135">
        <v>14000</v>
      </c>
      <c r="L1105" s="135">
        <f>VLOOKUP(E1105,[2]Sheet1!$E$2:$N$5262,3,0)</f>
        <v>14000</v>
      </c>
      <c r="M1105" s="168">
        <f>VLOOKUP(E1105,[2]Sheet1!$E$2:$N$5262,4,0)</f>
        <v>46032</v>
      </c>
      <c r="N1105" s="135" t="str">
        <f>VLOOKUP(E1105,[2]Sheet1!$E$2:$N$5262,5,0)</f>
        <v>JAWAHIR.SAEED</v>
      </c>
      <c r="O1105" s="135" t="str">
        <f>VLOOKUP(E1105,[2]Sheet1!$E$2:$N$5262,6,0)</f>
        <v>Accepted</v>
      </c>
      <c r="P1105" s="135" t="str">
        <f>VLOOKUP(E1105,[2]Sheet1!$E$2:$N$5262,7,0)</f>
        <v>Online Transfer</v>
      </c>
      <c r="Q1105" s="135" t="str">
        <f>VLOOKUP(E1105,[2]Sheet1!$E$2:$N$5262,8,0)</f>
        <v>Conversion</v>
      </c>
      <c r="R1105" s="135" t="s">
        <v>16</v>
      </c>
      <c r="S1105" s="135" t="str">
        <f>VLOOKUP(E1105,[2]Sheet1!$E$2:$N$5262,10,0)</f>
        <v>-</v>
      </c>
      <c r="T1105" s="167">
        <f t="shared" si="49"/>
        <v>0</v>
      </c>
    </row>
    <row r="1106" spans="1:20" s="135" customFormat="1" hidden="1">
      <c r="A1106" s="72">
        <v>1113</v>
      </c>
      <c r="B1106" s="72" t="s">
        <v>39</v>
      </c>
      <c r="C1106" s="73" t="s">
        <v>13884</v>
      </c>
      <c r="D1106" s="74">
        <v>117506</v>
      </c>
      <c r="E1106" s="74">
        <v>10017484</v>
      </c>
      <c r="F1106" s="73" t="s">
        <v>11094</v>
      </c>
      <c r="G1106" s="74">
        <v>12000</v>
      </c>
      <c r="H1106" s="73" t="s">
        <v>66</v>
      </c>
      <c r="I1106" s="73" t="s">
        <v>108</v>
      </c>
      <c r="J1106" s="135" t="s">
        <v>41</v>
      </c>
      <c r="K1106" s="135">
        <v>12000</v>
      </c>
      <c r="L1106" s="135">
        <f>VLOOKUP(E1106,[2]Sheet1!$E$2:$N$5262,3,0)</f>
        <v>12000</v>
      </c>
      <c r="M1106" s="168">
        <f>VLOOKUP(E1106,[2]Sheet1!$E$2:$N$5262,4,0)</f>
        <v>46032</v>
      </c>
      <c r="N1106" s="135" t="str">
        <f>VLOOKUP(E1106,[2]Sheet1!$E$2:$N$5262,5,0)</f>
        <v>JAWAHIR.SAEED</v>
      </c>
      <c r="O1106" s="135" t="str">
        <f>VLOOKUP(E1106,[2]Sheet1!$E$2:$N$5262,6,0)</f>
        <v>Accepted</v>
      </c>
      <c r="P1106" s="135" t="str">
        <f>VLOOKUP(E1106,[2]Sheet1!$E$2:$N$5262,7,0)</f>
        <v>Online Transfer</v>
      </c>
      <c r="Q1106" s="135" t="str">
        <f>VLOOKUP(E1106,[2]Sheet1!$E$2:$N$5262,8,0)</f>
        <v>Renewal</v>
      </c>
      <c r="R1106" s="135" t="s">
        <v>16</v>
      </c>
      <c r="S1106" s="135" t="str">
        <f>VLOOKUP(E1106,[2]Sheet1!$E$2:$N$5262,10,0)</f>
        <v>-</v>
      </c>
      <c r="T1106" s="167">
        <f t="shared" si="49"/>
        <v>0</v>
      </c>
    </row>
    <row r="1107" spans="1:20" s="135" customFormat="1" hidden="1">
      <c r="A1107" s="73">
        <v>1114</v>
      </c>
      <c r="B1107" s="72" t="s">
        <v>39</v>
      </c>
      <c r="C1107" s="73" t="s">
        <v>13885</v>
      </c>
      <c r="D1107" s="73" t="s">
        <v>13886</v>
      </c>
      <c r="E1107" s="74">
        <v>7050474</v>
      </c>
      <c r="F1107" s="73" t="s">
        <v>13887</v>
      </c>
      <c r="G1107" s="74">
        <v>14000</v>
      </c>
      <c r="H1107" s="73" t="s">
        <v>66</v>
      </c>
      <c r="I1107" s="73" t="s">
        <v>108</v>
      </c>
      <c r="J1107" s="135" t="s">
        <v>41</v>
      </c>
      <c r="K1107" s="135">
        <v>14000</v>
      </c>
      <c r="L1107" s="135">
        <f>VLOOKUP(E1107,[2]Sheet1!$E$2:$N$5262,3,0)</f>
        <v>14000</v>
      </c>
      <c r="M1107" s="168">
        <f>VLOOKUP(E1107,[2]Sheet1!$E$2:$N$5262,4,0)</f>
        <v>46032</v>
      </c>
      <c r="N1107" s="135" t="str">
        <f>VLOOKUP(E1107,[2]Sheet1!$E$2:$N$5262,5,0)</f>
        <v>JAWAHIR.SAEED</v>
      </c>
      <c r="O1107" s="135" t="str">
        <f>VLOOKUP(E1107,[2]Sheet1!$E$2:$N$5262,6,0)</f>
        <v>Accepted</v>
      </c>
      <c r="P1107" s="135" t="str">
        <f>VLOOKUP(E1107,[2]Sheet1!$E$2:$N$5262,7,0)</f>
        <v>Online Transfer</v>
      </c>
      <c r="Q1107" s="135" t="str">
        <f>VLOOKUP(E1107,[2]Sheet1!$E$2:$N$5262,8,0)</f>
        <v>Renewal</v>
      </c>
      <c r="R1107" s="135" t="s">
        <v>16</v>
      </c>
      <c r="S1107" s="135" t="str">
        <f>VLOOKUP(E1107,[2]Sheet1!$E$2:$N$5262,10,0)</f>
        <v>-</v>
      </c>
      <c r="T1107" s="167">
        <f t="shared" si="49"/>
        <v>0</v>
      </c>
    </row>
    <row r="1108" spans="1:20" s="135" customFormat="1" hidden="1">
      <c r="A1108" s="72">
        <v>1115</v>
      </c>
      <c r="B1108" s="72" t="s">
        <v>39</v>
      </c>
      <c r="C1108" s="73" t="s">
        <v>13888</v>
      </c>
      <c r="D1108" s="73" t="s">
        <v>13889</v>
      </c>
      <c r="E1108" s="73" t="s">
        <v>13890</v>
      </c>
      <c r="F1108" s="73" t="s">
        <v>13891</v>
      </c>
      <c r="G1108" s="74">
        <v>12500</v>
      </c>
      <c r="H1108" s="73" t="s">
        <v>66</v>
      </c>
      <c r="I1108" s="73" t="s">
        <v>108</v>
      </c>
      <c r="J1108" s="135" t="s">
        <v>41</v>
      </c>
      <c r="K1108" s="135">
        <v>12500</v>
      </c>
      <c r="L1108" s="135">
        <f>VLOOKUP(E1108,[2]Sheet1!$E$2:$N$5262,3,0)</f>
        <v>12500</v>
      </c>
      <c r="M1108" s="168">
        <f>VLOOKUP(E1108,[2]Sheet1!$E$2:$N$5262,4,0)</f>
        <v>46031</v>
      </c>
      <c r="N1108" s="135" t="str">
        <f>VLOOKUP(E1108,[2]Sheet1!$E$2:$N$5262,5,0)</f>
        <v>JAWAHIR.SAEED</v>
      </c>
      <c r="O1108" s="135" t="str">
        <f>VLOOKUP(E1108,[2]Sheet1!$E$2:$N$5262,6,0)</f>
        <v>Accepted</v>
      </c>
      <c r="P1108" s="135" t="str">
        <f>VLOOKUP(E1108,[2]Sheet1!$E$2:$N$5262,7,0)</f>
        <v>Online Transfer</v>
      </c>
      <c r="Q1108" s="135" t="str">
        <f>VLOOKUP(E1108,[2]Sheet1!$E$2:$N$5262,8,0)</f>
        <v>Renewal</v>
      </c>
      <c r="R1108" s="135" t="s">
        <v>16</v>
      </c>
      <c r="S1108" s="135" t="str">
        <f>VLOOKUP(E1108,[2]Sheet1!$E$2:$N$5262,10,0)</f>
        <v>-</v>
      </c>
      <c r="T1108" s="167">
        <f t="shared" si="49"/>
        <v>0</v>
      </c>
    </row>
    <row r="1109" spans="1:20" s="135" customFormat="1" hidden="1">
      <c r="A1109" s="73">
        <v>1116</v>
      </c>
      <c r="B1109" s="72" t="s">
        <v>39</v>
      </c>
      <c r="C1109" s="73" t="s">
        <v>13892</v>
      </c>
      <c r="D1109" s="73" t="s">
        <v>13893</v>
      </c>
      <c r="E1109" s="73" t="s">
        <v>13894</v>
      </c>
      <c r="F1109" s="73" t="s">
        <v>13895</v>
      </c>
      <c r="G1109" s="74">
        <v>12000</v>
      </c>
      <c r="H1109" s="73" t="s">
        <v>66</v>
      </c>
      <c r="I1109" s="73" t="s">
        <v>108</v>
      </c>
      <c r="J1109" s="135" t="s">
        <v>41</v>
      </c>
      <c r="K1109" s="135">
        <v>12000</v>
      </c>
      <c r="L1109" s="135">
        <f>VLOOKUP(E1109,[2]Sheet1!$E$2:$N$5262,3,0)</f>
        <v>12000</v>
      </c>
      <c r="M1109" s="168">
        <f>VLOOKUP(E1109,[2]Sheet1!$E$2:$N$5262,4,0)</f>
        <v>46031</v>
      </c>
      <c r="N1109" s="135" t="str">
        <f>VLOOKUP(E1109,[2]Sheet1!$E$2:$N$5262,5,0)</f>
        <v>JAWAHIR.SAEED</v>
      </c>
      <c r="O1109" s="135" t="str">
        <f>VLOOKUP(E1109,[2]Sheet1!$E$2:$N$5262,6,0)</f>
        <v>Accepted</v>
      </c>
      <c r="P1109" s="135" t="str">
        <f>VLOOKUP(E1109,[2]Sheet1!$E$2:$N$5262,7,0)</f>
        <v>Online Transfer</v>
      </c>
      <c r="Q1109" s="135" t="str">
        <f>VLOOKUP(E1109,[2]Sheet1!$E$2:$N$5262,8,0)</f>
        <v>Renewal</v>
      </c>
      <c r="R1109" s="135" t="s">
        <v>16</v>
      </c>
      <c r="S1109" s="135" t="str">
        <f>VLOOKUP(E1109,[2]Sheet1!$E$2:$N$5262,10,0)</f>
        <v>-</v>
      </c>
      <c r="T1109" s="167">
        <f t="shared" si="49"/>
        <v>0</v>
      </c>
    </row>
    <row r="1110" spans="1:20" s="135" customFormat="1" hidden="1">
      <c r="A1110" s="72">
        <v>1117</v>
      </c>
      <c r="B1110" s="72" t="s">
        <v>39</v>
      </c>
      <c r="C1110" s="73" t="s">
        <v>13896</v>
      </c>
      <c r="D1110" s="73" t="s">
        <v>13897</v>
      </c>
      <c r="E1110" s="73" t="s">
        <v>13898</v>
      </c>
      <c r="F1110" s="73" t="s">
        <v>13899</v>
      </c>
      <c r="G1110" s="74">
        <v>12000</v>
      </c>
      <c r="H1110" s="73" t="s">
        <v>66</v>
      </c>
      <c r="I1110" s="73" t="s">
        <v>108</v>
      </c>
      <c r="J1110" s="135" t="s">
        <v>41</v>
      </c>
      <c r="K1110" s="135">
        <v>12000</v>
      </c>
      <c r="L1110" s="135">
        <f>VLOOKUP(E1110,[2]Sheet1!$E$2:$N$5262,3,0)</f>
        <v>12000</v>
      </c>
      <c r="M1110" s="168">
        <f>VLOOKUP(E1110,[2]Sheet1!$E$2:$N$5262,4,0)</f>
        <v>46031</v>
      </c>
      <c r="N1110" s="135" t="str">
        <f>VLOOKUP(E1110,[2]Sheet1!$E$2:$N$5262,5,0)</f>
        <v>JAWAHIR.SAEED</v>
      </c>
      <c r="O1110" s="135" t="str">
        <f>VLOOKUP(E1110,[2]Sheet1!$E$2:$N$5262,6,0)</f>
        <v>Accepted</v>
      </c>
      <c r="P1110" s="135" t="str">
        <f>VLOOKUP(E1110,[2]Sheet1!$E$2:$N$5262,7,0)</f>
        <v>Online Transfer</v>
      </c>
      <c r="Q1110" s="135" t="str">
        <f>VLOOKUP(E1110,[2]Sheet1!$E$2:$N$5262,8,0)</f>
        <v>Renewal</v>
      </c>
      <c r="R1110" s="135" t="s">
        <v>16</v>
      </c>
      <c r="S1110" s="135" t="str">
        <f>VLOOKUP(E1110,[2]Sheet1!$E$2:$N$5262,10,0)</f>
        <v>-</v>
      </c>
      <c r="T1110" s="167">
        <f t="shared" si="49"/>
        <v>0</v>
      </c>
    </row>
    <row r="1111" spans="1:20" s="135" customFormat="1" hidden="1">
      <c r="A1111" s="73">
        <v>1118</v>
      </c>
      <c r="B1111" s="72" t="s">
        <v>39</v>
      </c>
      <c r="C1111" s="73" t="s">
        <v>13900</v>
      </c>
      <c r="D1111" s="73" t="s">
        <v>13901</v>
      </c>
      <c r="E1111" s="74">
        <v>6079384</v>
      </c>
      <c r="F1111" s="73" t="s">
        <v>13902</v>
      </c>
      <c r="G1111" s="74">
        <v>10000</v>
      </c>
      <c r="H1111" s="73" t="s">
        <v>66</v>
      </c>
      <c r="I1111" s="73" t="s">
        <v>108</v>
      </c>
      <c r="J1111" s="135" t="s">
        <v>41</v>
      </c>
      <c r="K1111" s="135">
        <v>10000</v>
      </c>
      <c r="L1111" s="135">
        <f>VLOOKUP(E1111,[2]Sheet1!$E$2:$N$5262,3,0)</f>
        <v>10000</v>
      </c>
      <c r="M1111" s="168">
        <f>VLOOKUP(E1111,[2]Sheet1!$E$2:$N$5262,4,0)</f>
        <v>46031</v>
      </c>
      <c r="N1111" s="135" t="str">
        <f>VLOOKUP(E1111,[2]Sheet1!$E$2:$N$5262,5,0)</f>
        <v>JAWAHIR.SAEED</v>
      </c>
      <c r="O1111" s="135" t="str">
        <f>VLOOKUP(E1111,[2]Sheet1!$E$2:$N$5262,6,0)</f>
        <v>Accepted</v>
      </c>
      <c r="P1111" s="135" t="str">
        <f>VLOOKUP(E1111,[2]Sheet1!$E$2:$N$5262,7,0)</f>
        <v>Online Transfer</v>
      </c>
      <c r="Q1111" s="135" t="str">
        <f>VLOOKUP(E1111,[2]Sheet1!$E$2:$N$5262,8,0)</f>
        <v>Renewal</v>
      </c>
      <c r="R1111" s="135" t="s">
        <v>16</v>
      </c>
      <c r="S1111" s="135" t="str">
        <f>VLOOKUP(E1111,[2]Sheet1!$E$2:$N$5262,10,0)</f>
        <v>-</v>
      </c>
      <c r="T1111" s="167">
        <f t="shared" si="49"/>
        <v>0</v>
      </c>
    </row>
    <row r="1112" spans="1:20" s="135" customFormat="1" hidden="1">
      <c r="A1112" s="72">
        <v>1119</v>
      </c>
      <c r="B1112" s="72" t="s">
        <v>39</v>
      </c>
      <c r="C1112" s="73" t="s">
        <v>13903</v>
      </c>
      <c r="D1112" s="74">
        <v>17542198</v>
      </c>
      <c r="E1112" s="74">
        <v>265498</v>
      </c>
      <c r="F1112" s="73" t="s">
        <v>13904</v>
      </c>
      <c r="G1112" s="74">
        <v>10000</v>
      </c>
      <c r="H1112" s="73" t="s">
        <v>66</v>
      </c>
      <c r="I1112" s="73" t="s">
        <v>108</v>
      </c>
      <c r="J1112" s="135" t="s">
        <v>41</v>
      </c>
      <c r="K1112" s="135">
        <v>10000</v>
      </c>
      <c r="L1112" s="135">
        <f>VLOOKUP(E1112,[2]Sheet1!$E$2:$N$5262,3,0)</f>
        <v>10000</v>
      </c>
      <c r="M1112" s="168">
        <f>VLOOKUP(E1112,[2]Sheet1!$E$2:$N$5262,4,0)</f>
        <v>46031</v>
      </c>
      <c r="N1112" s="135" t="str">
        <f>VLOOKUP(E1112,[2]Sheet1!$E$2:$N$5262,5,0)</f>
        <v>JAWAHIR.SAEED</v>
      </c>
      <c r="O1112" s="135" t="str">
        <f>VLOOKUP(E1112,[2]Sheet1!$E$2:$N$5262,6,0)</f>
        <v>Accepted</v>
      </c>
      <c r="P1112" s="135" t="str">
        <f>VLOOKUP(E1112,[2]Sheet1!$E$2:$N$5262,7,0)</f>
        <v>Online Transfer</v>
      </c>
      <c r="Q1112" s="135" t="str">
        <f>VLOOKUP(E1112,[2]Sheet1!$E$2:$N$5262,8,0)</f>
        <v>Renewal</v>
      </c>
      <c r="R1112" s="135" t="s">
        <v>16</v>
      </c>
      <c r="S1112" s="135" t="str">
        <f>VLOOKUP(E1112,[2]Sheet1!$E$2:$N$5262,10,0)</f>
        <v>-</v>
      </c>
      <c r="T1112" s="167">
        <f t="shared" si="49"/>
        <v>0</v>
      </c>
    </row>
    <row r="1113" spans="1:20" s="135" customFormat="1" hidden="1">
      <c r="A1113" s="73">
        <v>1120</v>
      </c>
      <c r="B1113" s="72" t="s">
        <v>39</v>
      </c>
      <c r="C1113" s="73" t="s">
        <v>13905</v>
      </c>
      <c r="D1113" s="74">
        <v>4811879</v>
      </c>
      <c r="E1113" s="73" t="s">
        <v>13906</v>
      </c>
      <c r="F1113" s="73" t="s">
        <v>13907</v>
      </c>
      <c r="G1113" s="74">
        <v>14000</v>
      </c>
      <c r="H1113" s="73" t="s">
        <v>66</v>
      </c>
      <c r="I1113" s="73" t="s">
        <v>108</v>
      </c>
      <c r="J1113" s="135" t="s">
        <v>41</v>
      </c>
      <c r="K1113" s="135">
        <v>14000</v>
      </c>
      <c r="L1113" s="135">
        <f>VLOOKUP(E1113,[2]Sheet1!$E$2:$N$5262,3,0)</f>
        <v>14000</v>
      </c>
      <c r="M1113" s="168">
        <f>VLOOKUP(E1113,[2]Sheet1!$E$2:$N$5262,4,0)</f>
        <v>46031</v>
      </c>
      <c r="N1113" s="135" t="str">
        <f>VLOOKUP(E1113,[2]Sheet1!$E$2:$N$5262,5,0)</f>
        <v>JAWAHIR.SAEED</v>
      </c>
      <c r="O1113" s="135" t="str">
        <f>VLOOKUP(E1113,[2]Sheet1!$E$2:$N$5262,6,0)</f>
        <v>Accepted</v>
      </c>
      <c r="P1113" s="135" t="str">
        <f>VLOOKUP(E1113,[2]Sheet1!$E$2:$N$5262,7,0)</f>
        <v>Cash Deposit</v>
      </c>
      <c r="Q1113" s="135" t="str">
        <f>VLOOKUP(E1113,[2]Sheet1!$E$2:$N$5262,8,0)</f>
        <v>Renewal</v>
      </c>
      <c r="R1113" s="135" t="s">
        <v>16</v>
      </c>
      <c r="S1113" s="135" t="str">
        <f>VLOOKUP(E1113,[2]Sheet1!$E$2:$N$5262,10,0)</f>
        <v>-</v>
      </c>
      <c r="T1113" s="167">
        <f t="shared" si="49"/>
        <v>0</v>
      </c>
    </row>
    <row r="1114" spans="1:20" s="135" customFormat="1" hidden="1">
      <c r="A1114" s="72">
        <v>1121</v>
      </c>
      <c r="B1114" s="72" t="s">
        <v>39</v>
      </c>
      <c r="C1114" s="73" t="s">
        <v>13908</v>
      </c>
      <c r="D1114" s="74">
        <v>45951</v>
      </c>
      <c r="E1114" s="74">
        <v>697650</v>
      </c>
      <c r="F1114" s="73" t="s">
        <v>13909</v>
      </c>
      <c r="G1114" s="74">
        <v>10000</v>
      </c>
      <c r="H1114" s="73" t="s">
        <v>66</v>
      </c>
      <c r="I1114" s="73" t="s">
        <v>108</v>
      </c>
      <c r="J1114" s="135" t="s">
        <v>41</v>
      </c>
      <c r="K1114" s="135">
        <v>10000</v>
      </c>
      <c r="L1114" s="135">
        <f>VLOOKUP(E1114,[2]Sheet1!$E$2:$N$5262,3,0)</f>
        <v>10000</v>
      </c>
      <c r="M1114" s="168">
        <f>VLOOKUP(E1114,[2]Sheet1!$E$2:$N$5262,4,0)</f>
        <v>46031</v>
      </c>
      <c r="N1114" s="135" t="str">
        <f>VLOOKUP(E1114,[2]Sheet1!$E$2:$N$5262,5,0)</f>
        <v>JAWAHIR.SAEED</v>
      </c>
      <c r="O1114" s="135" t="str">
        <f>VLOOKUP(E1114,[2]Sheet1!$E$2:$N$5262,6,0)</f>
        <v>Accepted</v>
      </c>
      <c r="P1114" s="135" t="str">
        <f>VLOOKUP(E1114,[2]Sheet1!$E$2:$N$5262,7,0)</f>
        <v>Online Transfer</v>
      </c>
      <c r="Q1114" s="135" t="str">
        <f>VLOOKUP(E1114,[2]Sheet1!$E$2:$N$5262,8,0)</f>
        <v>Renewal</v>
      </c>
      <c r="R1114" s="135" t="s">
        <v>16</v>
      </c>
      <c r="S1114" s="135" t="str">
        <f>VLOOKUP(E1114,[2]Sheet1!$E$2:$N$5262,10,0)</f>
        <v>-</v>
      </c>
      <c r="T1114" s="167">
        <f t="shared" si="49"/>
        <v>0</v>
      </c>
    </row>
    <row r="1115" spans="1:20" s="135" customFormat="1">
      <c r="A1115" s="73">
        <v>1122</v>
      </c>
      <c r="B1115" s="72" t="s">
        <v>39</v>
      </c>
      <c r="C1115" s="73" t="s">
        <v>13910</v>
      </c>
      <c r="D1115" s="73" t="s">
        <v>13911</v>
      </c>
      <c r="E1115" s="73" t="s">
        <v>13912</v>
      </c>
      <c r="F1115" s="73" t="s">
        <v>10944</v>
      </c>
      <c r="G1115" s="74">
        <v>13000</v>
      </c>
      <c r="H1115" s="73" t="s">
        <v>66</v>
      </c>
      <c r="I1115" s="73" t="s">
        <v>108</v>
      </c>
      <c r="J1115" s="135" t="s">
        <v>41</v>
      </c>
      <c r="K1115" s="135">
        <v>13000</v>
      </c>
      <c r="L1115" s="135">
        <f>VLOOKUP(E1115,[2]Sheet1!$E$2:$N$5262,3,0)</f>
        <v>13000</v>
      </c>
      <c r="M1115" s="168">
        <f>VLOOKUP(E1115,[2]Sheet1!$E$2:$N$5262,4,0)</f>
        <v>46031</v>
      </c>
      <c r="N1115" s="135" t="str">
        <f>VLOOKUP(E1115,[2]Sheet1!$E$2:$N$5262,5,0)</f>
        <v>JAWAHIR.SAEED</v>
      </c>
      <c r="O1115" s="135" t="str">
        <f>VLOOKUP(E1115,[2]Sheet1!$E$2:$N$5262,6,0)</f>
        <v>Accepted</v>
      </c>
      <c r="P1115" s="135" t="str">
        <f>VLOOKUP(E1115,[2]Sheet1!$E$2:$N$5262,7,0)</f>
        <v>Online Transfer</v>
      </c>
      <c r="Q1115" s="135" t="str">
        <f>VLOOKUP(E1115,[2]Sheet1!$E$2:$N$5262,8,0)</f>
        <v>Conversion</v>
      </c>
      <c r="R1115" s="135" t="s">
        <v>16</v>
      </c>
      <c r="S1115" s="135" t="str">
        <f>VLOOKUP(E1115,[2]Sheet1!$E$2:$N$5262,10,0)</f>
        <v>-</v>
      </c>
      <c r="T1115" s="167">
        <f t="shared" si="49"/>
        <v>0</v>
      </c>
    </row>
    <row r="1116" spans="1:20" s="135" customFormat="1" hidden="1">
      <c r="A1116" s="72">
        <v>1123</v>
      </c>
      <c r="B1116" s="72" t="s">
        <v>39</v>
      </c>
      <c r="C1116" s="73" t="s">
        <v>13913</v>
      </c>
      <c r="D1116" s="74">
        <v>12927155</v>
      </c>
      <c r="E1116" s="73" t="s">
        <v>13914</v>
      </c>
      <c r="F1116" s="73" t="s">
        <v>13915</v>
      </c>
      <c r="G1116" s="74">
        <v>10000</v>
      </c>
      <c r="H1116" s="73" t="s">
        <v>66</v>
      </c>
      <c r="I1116" s="73" t="s">
        <v>108</v>
      </c>
      <c r="J1116" s="135" t="s">
        <v>41</v>
      </c>
      <c r="K1116" s="135">
        <v>10000</v>
      </c>
      <c r="L1116" s="135">
        <f>VLOOKUP(E1116,[2]Sheet1!$E$2:$N$5262,3,0)</f>
        <v>10000</v>
      </c>
      <c r="M1116" s="168">
        <f>VLOOKUP(E1116,[2]Sheet1!$E$2:$N$5262,4,0)</f>
        <v>46029</v>
      </c>
      <c r="N1116" s="135" t="str">
        <f>VLOOKUP(E1116,[2]Sheet1!$E$2:$N$5262,5,0)</f>
        <v>JAWAHIR.SAEED</v>
      </c>
      <c r="O1116" s="135" t="str">
        <f>VLOOKUP(E1116,[2]Sheet1!$E$2:$N$5262,6,0)</f>
        <v>Accepted</v>
      </c>
      <c r="P1116" s="135" t="str">
        <f>VLOOKUP(E1116,[2]Sheet1!$E$2:$N$5262,7,0)</f>
        <v>Online Transfer</v>
      </c>
      <c r="Q1116" s="135" t="str">
        <f>VLOOKUP(E1116,[2]Sheet1!$E$2:$N$5262,8,0)</f>
        <v>Renewal</v>
      </c>
      <c r="R1116" s="135" t="s">
        <v>16</v>
      </c>
      <c r="S1116" s="135" t="str">
        <f>VLOOKUP(E1116,[2]Sheet1!$E$2:$N$5262,10,0)</f>
        <v>-</v>
      </c>
      <c r="T1116" s="167">
        <f t="shared" si="49"/>
        <v>0</v>
      </c>
    </row>
    <row r="1117" spans="1:20" s="135" customFormat="1" hidden="1">
      <c r="A1117" s="73">
        <v>1124</v>
      </c>
      <c r="B1117" s="72" t="s">
        <v>39</v>
      </c>
      <c r="C1117" s="73" t="s">
        <v>13916</v>
      </c>
      <c r="D1117" s="74">
        <v>249047</v>
      </c>
      <c r="E1117" s="74">
        <v>10149050</v>
      </c>
      <c r="F1117" s="73" t="s">
        <v>13917</v>
      </c>
      <c r="G1117" s="74">
        <v>14000</v>
      </c>
      <c r="H1117" s="73" t="s">
        <v>66</v>
      </c>
      <c r="I1117" s="73" t="s">
        <v>108</v>
      </c>
      <c r="J1117" s="135" t="s">
        <v>41</v>
      </c>
      <c r="K1117" s="135">
        <v>14000</v>
      </c>
      <c r="L1117" s="135">
        <f>VLOOKUP(E1117,[2]Sheet1!$E$2:$N$5262,3,0)</f>
        <v>14000</v>
      </c>
      <c r="M1117" s="168">
        <f>VLOOKUP(E1117,[2]Sheet1!$E$2:$N$5262,4,0)</f>
        <v>46029</v>
      </c>
      <c r="N1117" s="135" t="str">
        <f>VLOOKUP(E1117,[2]Sheet1!$E$2:$N$5262,5,0)</f>
        <v>JAWAHIR.SAEED</v>
      </c>
      <c r="O1117" s="135" t="str">
        <f>VLOOKUP(E1117,[2]Sheet1!$E$2:$N$5262,6,0)</f>
        <v>Accepted</v>
      </c>
      <c r="P1117" s="135" t="str">
        <f>VLOOKUP(E1117,[2]Sheet1!$E$2:$N$5262,7,0)</f>
        <v>Online Transfer</v>
      </c>
      <c r="Q1117" s="135" t="str">
        <f>VLOOKUP(E1117,[2]Sheet1!$E$2:$N$5262,8,0)</f>
        <v>Renewal</v>
      </c>
      <c r="R1117" s="135" t="s">
        <v>16</v>
      </c>
      <c r="S1117" s="135" t="str">
        <f>VLOOKUP(E1117,[2]Sheet1!$E$2:$N$5262,10,0)</f>
        <v>-</v>
      </c>
      <c r="T1117" s="167">
        <f t="shared" si="49"/>
        <v>0</v>
      </c>
    </row>
    <row r="1118" spans="1:20" s="135" customFormat="1" hidden="1">
      <c r="A1118" s="72">
        <v>1125</v>
      </c>
      <c r="B1118" s="72" t="s">
        <v>39</v>
      </c>
      <c r="C1118" s="73" t="s">
        <v>13918</v>
      </c>
      <c r="D1118" s="73" t="s">
        <v>13919</v>
      </c>
      <c r="E1118" s="74">
        <v>7071042</v>
      </c>
      <c r="F1118" s="73" t="s">
        <v>13920</v>
      </c>
      <c r="G1118" s="74">
        <v>15000</v>
      </c>
      <c r="H1118" s="73" t="s">
        <v>66</v>
      </c>
      <c r="I1118" s="73" t="s">
        <v>108</v>
      </c>
      <c r="J1118" s="135" t="s">
        <v>41</v>
      </c>
      <c r="K1118" s="135">
        <v>15000</v>
      </c>
      <c r="L1118" s="135">
        <f>VLOOKUP(E1118,[2]Sheet1!$E$2:$N$5262,3,0)</f>
        <v>15000</v>
      </c>
      <c r="M1118" s="168">
        <f>VLOOKUP(E1118,[2]Sheet1!$E$2:$N$5262,4,0)</f>
        <v>46028</v>
      </c>
      <c r="N1118" s="135" t="str">
        <f>VLOOKUP(E1118,[2]Sheet1!$E$2:$N$5262,5,0)</f>
        <v>JAWAHIR.SAEED</v>
      </c>
      <c r="O1118" s="135" t="str">
        <f>VLOOKUP(E1118,[2]Sheet1!$E$2:$N$5262,6,0)</f>
        <v>Accepted</v>
      </c>
      <c r="P1118" s="135" t="str">
        <f>VLOOKUP(E1118,[2]Sheet1!$E$2:$N$5262,7,0)</f>
        <v>Cheque Deposit</v>
      </c>
      <c r="Q1118" s="135" t="str">
        <f>VLOOKUP(E1118,[2]Sheet1!$E$2:$N$5262,8,0)</f>
        <v>Renewal</v>
      </c>
      <c r="R1118" s="135" t="s">
        <v>16</v>
      </c>
      <c r="S1118" s="135" t="str">
        <f>VLOOKUP(E1118,[2]Sheet1!$E$2:$N$5262,10,0)</f>
        <v>-</v>
      </c>
      <c r="T1118" s="167">
        <f t="shared" si="49"/>
        <v>0</v>
      </c>
    </row>
    <row r="1119" spans="1:20" s="135" customFormat="1" hidden="1">
      <c r="A1119" s="73">
        <v>1126</v>
      </c>
      <c r="B1119" s="72" t="s">
        <v>39</v>
      </c>
      <c r="C1119" s="73" t="s">
        <v>13921</v>
      </c>
      <c r="D1119" s="73" t="s">
        <v>13922</v>
      </c>
      <c r="E1119" s="73" t="s">
        <v>13923</v>
      </c>
      <c r="F1119" s="73" t="s">
        <v>13924</v>
      </c>
      <c r="G1119" s="74">
        <v>9000</v>
      </c>
      <c r="H1119" s="73" t="s">
        <v>66</v>
      </c>
      <c r="I1119" s="73" t="s">
        <v>108</v>
      </c>
      <c r="J1119" s="135" t="s">
        <v>41</v>
      </c>
      <c r="K1119" s="135">
        <v>9000</v>
      </c>
      <c r="L1119" s="135">
        <f>VLOOKUP(E1119,[2]Sheet1!$E$2:$N$5262,3,0)</f>
        <v>9000</v>
      </c>
      <c r="M1119" s="168">
        <f>VLOOKUP(E1119,[2]Sheet1!$E$2:$N$5262,4,0)</f>
        <v>46029</v>
      </c>
      <c r="N1119" s="135" t="str">
        <f>VLOOKUP(E1119,[2]Sheet1!$E$2:$N$5262,5,0)</f>
        <v>JAWAHIR.SAEED</v>
      </c>
      <c r="O1119" s="135" t="str">
        <f>VLOOKUP(E1119,[2]Sheet1!$E$2:$N$5262,6,0)</f>
        <v>Accepted</v>
      </c>
      <c r="P1119" s="135" t="str">
        <f>VLOOKUP(E1119,[2]Sheet1!$E$2:$N$5262,7,0)</f>
        <v>Online Transfer</v>
      </c>
      <c r="Q1119" s="135" t="str">
        <f>VLOOKUP(E1119,[2]Sheet1!$E$2:$N$5262,8,0)</f>
        <v>Renewal</v>
      </c>
      <c r="R1119" s="135" t="s">
        <v>16</v>
      </c>
      <c r="S1119" s="135" t="str">
        <f>VLOOKUP(E1119,[2]Sheet1!$E$2:$N$5262,10,0)</f>
        <v>-</v>
      </c>
      <c r="T1119" s="167">
        <f t="shared" si="49"/>
        <v>0</v>
      </c>
    </row>
    <row r="1120" spans="1:20" s="135" customFormat="1" hidden="1">
      <c r="A1120" s="72">
        <v>1127</v>
      </c>
      <c r="B1120" s="72" t="s">
        <v>39</v>
      </c>
      <c r="C1120" s="73" t="s">
        <v>13925</v>
      </c>
      <c r="D1120" s="73" t="s">
        <v>13926</v>
      </c>
      <c r="E1120" s="73" t="s">
        <v>13927</v>
      </c>
      <c r="F1120" s="73" t="s">
        <v>13928</v>
      </c>
      <c r="G1120" s="74">
        <v>11000</v>
      </c>
      <c r="H1120" s="73" t="s">
        <v>66</v>
      </c>
      <c r="I1120" s="73" t="s">
        <v>108</v>
      </c>
      <c r="J1120" s="135" t="s">
        <v>41</v>
      </c>
      <c r="K1120" s="135">
        <v>11000</v>
      </c>
      <c r="L1120" s="135">
        <f>VLOOKUP(E1120,[2]Sheet1!$E$2:$N$5262,3,0)</f>
        <v>11000</v>
      </c>
      <c r="M1120" s="168">
        <f>VLOOKUP(E1120,[2]Sheet1!$E$2:$N$5262,4,0)</f>
        <v>46028</v>
      </c>
      <c r="N1120" s="135" t="str">
        <f>VLOOKUP(E1120,[2]Sheet1!$E$2:$N$5262,5,0)</f>
        <v>JAWAHIR.SAEED</v>
      </c>
      <c r="O1120" s="135" t="str">
        <f>VLOOKUP(E1120,[2]Sheet1!$E$2:$N$5262,6,0)</f>
        <v>Accepted</v>
      </c>
      <c r="P1120" s="135" t="str">
        <f>VLOOKUP(E1120,[2]Sheet1!$E$2:$N$5262,7,0)</f>
        <v>Online Transfer</v>
      </c>
      <c r="Q1120" s="135" t="str">
        <f>VLOOKUP(E1120,[2]Sheet1!$E$2:$N$5262,8,0)</f>
        <v>Renewal</v>
      </c>
      <c r="R1120" s="135" t="s">
        <v>16</v>
      </c>
      <c r="S1120" s="135" t="str">
        <f>VLOOKUP(E1120,[2]Sheet1!$E$2:$N$5262,10,0)</f>
        <v>-</v>
      </c>
      <c r="T1120" s="167">
        <f t="shared" si="49"/>
        <v>0</v>
      </c>
    </row>
    <row r="1121" spans="1:20" s="135" customFormat="1" hidden="1">
      <c r="A1121" s="73">
        <v>1128</v>
      </c>
      <c r="B1121" s="72" t="s">
        <v>39</v>
      </c>
      <c r="C1121" s="73" t="s">
        <v>13929</v>
      </c>
      <c r="D1121" s="73" t="s">
        <v>13930</v>
      </c>
      <c r="E1121" s="73" t="s">
        <v>13931</v>
      </c>
      <c r="F1121" s="73" t="s">
        <v>13932</v>
      </c>
      <c r="G1121" s="74">
        <v>14000</v>
      </c>
      <c r="H1121" s="73" t="s">
        <v>66</v>
      </c>
      <c r="I1121" s="73" t="s">
        <v>108</v>
      </c>
      <c r="J1121" s="135" t="s">
        <v>41</v>
      </c>
      <c r="K1121" s="135">
        <v>14000</v>
      </c>
      <c r="L1121" s="135">
        <f>VLOOKUP(E1121,[2]Sheet1!$E$2:$N$5262,3,0)</f>
        <v>14000</v>
      </c>
      <c r="M1121" s="168">
        <f>VLOOKUP(E1121,[2]Sheet1!$E$2:$N$5262,4,0)</f>
        <v>46028</v>
      </c>
      <c r="N1121" s="135" t="str">
        <f>VLOOKUP(E1121,[2]Sheet1!$E$2:$N$5262,5,0)</f>
        <v>JAWAHIR.SAEED</v>
      </c>
      <c r="O1121" s="135" t="str">
        <f>VLOOKUP(E1121,[2]Sheet1!$E$2:$N$5262,6,0)</f>
        <v>Accepted</v>
      </c>
      <c r="P1121" s="135" t="str">
        <f>VLOOKUP(E1121,[2]Sheet1!$E$2:$N$5262,7,0)</f>
        <v>Cash Deposit</v>
      </c>
      <c r="Q1121" s="135" t="str">
        <f>VLOOKUP(E1121,[2]Sheet1!$E$2:$N$5262,8,0)</f>
        <v>Renewal</v>
      </c>
      <c r="R1121" s="135" t="s">
        <v>16</v>
      </c>
      <c r="S1121" s="135" t="str">
        <f>VLOOKUP(E1121,[2]Sheet1!$E$2:$N$5262,10,0)</f>
        <v>-</v>
      </c>
      <c r="T1121" s="167">
        <f t="shared" si="49"/>
        <v>0</v>
      </c>
    </row>
    <row r="1122" spans="1:20" s="135" customFormat="1" hidden="1">
      <c r="A1122" s="72">
        <v>1129</v>
      </c>
      <c r="B1122" s="72" t="s">
        <v>39</v>
      </c>
      <c r="C1122" s="73" t="s">
        <v>13933</v>
      </c>
      <c r="D1122" s="74">
        <v>7135754</v>
      </c>
      <c r="E1122" s="74">
        <v>8033585</v>
      </c>
      <c r="F1122" s="73" t="s">
        <v>13934</v>
      </c>
      <c r="G1122" s="74">
        <v>10000</v>
      </c>
      <c r="H1122" s="73" t="s">
        <v>66</v>
      </c>
      <c r="I1122" s="73" t="s">
        <v>108</v>
      </c>
      <c r="J1122" s="135" t="s">
        <v>41</v>
      </c>
      <c r="K1122" s="135">
        <v>10000</v>
      </c>
      <c r="L1122" s="135">
        <f>VLOOKUP(E1122,[2]Sheet1!$E$2:$N$5262,3,0)</f>
        <v>10000</v>
      </c>
      <c r="M1122" s="168">
        <f>VLOOKUP(E1122,[2]Sheet1!$E$2:$N$5262,4,0)</f>
        <v>46028</v>
      </c>
      <c r="N1122" s="135" t="str">
        <f>VLOOKUP(E1122,[2]Sheet1!$E$2:$N$5262,5,0)</f>
        <v>JAWAHIR.SAEED</v>
      </c>
      <c r="O1122" s="135" t="str">
        <f>VLOOKUP(E1122,[2]Sheet1!$E$2:$N$5262,6,0)</f>
        <v>Accepted</v>
      </c>
      <c r="P1122" s="135" t="str">
        <f>VLOOKUP(E1122,[2]Sheet1!$E$2:$N$5262,7,0)</f>
        <v>Online Transfer</v>
      </c>
      <c r="Q1122" s="135" t="str">
        <f>VLOOKUP(E1122,[2]Sheet1!$E$2:$N$5262,8,0)</f>
        <v>Renewal</v>
      </c>
      <c r="R1122" s="135" t="s">
        <v>16</v>
      </c>
      <c r="S1122" s="135" t="str">
        <f>VLOOKUP(E1122,[2]Sheet1!$E$2:$N$5262,10,0)</f>
        <v>-</v>
      </c>
      <c r="T1122" s="167">
        <f t="shared" si="49"/>
        <v>0</v>
      </c>
    </row>
    <row r="1123" spans="1:20" s="135" customFormat="1" hidden="1">
      <c r="A1123" s="73">
        <v>1130</v>
      </c>
      <c r="B1123" s="72" t="s">
        <v>39</v>
      </c>
      <c r="C1123" s="73" t="s">
        <v>13935</v>
      </c>
      <c r="D1123" s="74">
        <v>83523</v>
      </c>
      <c r="E1123" s="74">
        <v>1227179</v>
      </c>
      <c r="F1123" s="73" t="s">
        <v>13936</v>
      </c>
      <c r="G1123" s="74">
        <v>10000</v>
      </c>
      <c r="H1123" s="73" t="s">
        <v>66</v>
      </c>
      <c r="I1123" s="73" t="s">
        <v>108</v>
      </c>
      <c r="J1123" s="135" t="s">
        <v>41</v>
      </c>
      <c r="K1123" s="135">
        <v>10000</v>
      </c>
      <c r="L1123" s="135">
        <f>VLOOKUP(E1123,[2]Sheet1!$E$2:$N$5262,3,0)</f>
        <v>10000</v>
      </c>
      <c r="M1123" s="168">
        <f>VLOOKUP(E1123,[2]Sheet1!$E$2:$N$5262,4,0)</f>
        <v>46028</v>
      </c>
      <c r="N1123" s="135" t="str">
        <f>VLOOKUP(E1123,[2]Sheet1!$E$2:$N$5262,5,0)</f>
        <v>JAWAHIR.SAEED</v>
      </c>
      <c r="O1123" s="135" t="str">
        <f>VLOOKUP(E1123,[2]Sheet1!$E$2:$N$5262,6,0)</f>
        <v>Accepted</v>
      </c>
      <c r="P1123" s="135" t="str">
        <f>VLOOKUP(E1123,[2]Sheet1!$E$2:$N$5262,7,0)</f>
        <v>Online Transfer</v>
      </c>
      <c r="Q1123" s="135" t="str">
        <f>VLOOKUP(E1123,[2]Sheet1!$E$2:$N$5262,8,0)</f>
        <v>Renewal</v>
      </c>
      <c r="R1123" s="135" t="s">
        <v>16</v>
      </c>
      <c r="S1123" s="135" t="str">
        <f>VLOOKUP(E1123,[2]Sheet1!$E$2:$N$5262,10,0)</f>
        <v>-</v>
      </c>
      <c r="T1123" s="167">
        <f t="shared" si="49"/>
        <v>0</v>
      </c>
    </row>
    <row r="1124" spans="1:20" s="135" customFormat="1" hidden="1">
      <c r="A1124" s="72">
        <v>1131</v>
      </c>
      <c r="B1124" s="72" t="s">
        <v>39</v>
      </c>
      <c r="C1124" s="73" t="s">
        <v>13937</v>
      </c>
      <c r="D1124" s="74">
        <v>441738</v>
      </c>
      <c r="E1124" s="74">
        <v>618438</v>
      </c>
      <c r="F1124" s="73" t="s">
        <v>13938</v>
      </c>
      <c r="G1124" s="74">
        <v>10000</v>
      </c>
      <c r="H1124" s="73" t="s">
        <v>66</v>
      </c>
      <c r="I1124" s="73" t="s">
        <v>108</v>
      </c>
      <c r="J1124" s="135" t="s">
        <v>41</v>
      </c>
      <c r="K1124" s="135">
        <v>10000</v>
      </c>
      <c r="L1124" s="135">
        <f>VLOOKUP(E1124,[2]Sheet1!$E$2:$N$5262,3,0)</f>
        <v>10000</v>
      </c>
      <c r="M1124" s="168">
        <f>VLOOKUP(E1124,[2]Sheet1!$E$2:$N$5262,4,0)</f>
        <v>46028</v>
      </c>
      <c r="N1124" s="135" t="str">
        <f>VLOOKUP(E1124,[2]Sheet1!$E$2:$N$5262,5,0)</f>
        <v>JAWAHIR.SAEED</v>
      </c>
      <c r="O1124" s="135" t="str">
        <f>VLOOKUP(E1124,[2]Sheet1!$E$2:$N$5262,6,0)</f>
        <v>Accepted</v>
      </c>
      <c r="P1124" s="135" t="str">
        <f>VLOOKUP(E1124,[2]Sheet1!$E$2:$N$5262,7,0)</f>
        <v>Online Transfer</v>
      </c>
      <c r="Q1124" s="135" t="str">
        <f>VLOOKUP(E1124,[2]Sheet1!$E$2:$N$5262,8,0)</f>
        <v>Renewal</v>
      </c>
      <c r="R1124" s="135" t="s">
        <v>16</v>
      </c>
      <c r="S1124" s="135" t="str">
        <f>VLOOKUP(E1124,[2]Sheet1!$E$2:$N$5262,10,0)</f>
        <v>-</v>
      </c>
      <c r="T1124" s="167">
        <f t="shared" si="49"/>
        <v>0</v>
      </c>
    </row>
    <row r="1125" spans="1:20" s="135" customFormat="1" hidden="1">
      <c r="A1125" s="73">
        <v>1132</v>
      </c>
      <c r="B1125" s="72" t="s">
        <v>39</v>
      </c>
      <c r="C1125" s="73" t="s">
        <v>13939</v>
      </c>
      <c r="D1125" s="73" t="s">
        <v>13940</v>
      </c>
      <c r="E1125" s="73" t="s">
        <v>13941</v>
      </c>
      <c r="F1125" s="73" t="s">
        <v>13942</v>
      </c>
      <c r="G1125" s="74">
        <v>10000</v>
      </c>
      <c r="H1125" s="73" t="s">
        <v>66</v>
      </c>
      <c r="I1125" s="73" t="s">
        <v>108</v>
      </c>
      <c r="J1125" s="135" t="s">
        <v>41</v>
      </c>
      <c r="K1125" s="135">
        <v>10000</v>
      </c>
      <c r="L1125" s="135">
        <f>VLOOKUP(E1125,[2]Sheet1!$E$2:$N$5262,3,0)</f>
        <v>10000</v>
      </c>
      <c r="M1125" s="168">
        <f>VLOOKUP(E1125,[2]Sheet1!$E$2:$N$5262,4,0)</f>
        <v>46028</v>
      </c>
      <c r="N1125" s="135" t="str">
        <f>VLOOKUP(E1125,[2]Sheet1!$E$2:$N$5262,5,0)</f>
        <v>JAWAHIR.SAEED</v>
      </c>
      <c r="O1125" s="135" t="str">
        <f>VLOOKUP(E1125,[2]Sheet1!$E$2:$N$5262,6,0)</f>
        <v>Accepted</v>
      </c>
      <c r="P1125" s="135" t="str">
        <f>VLOOKUP(E1125,[2]Sheet1!$E$2:$N$5262,7,0)</f>
        <v>Online Transfer</v>
      </c>
      <c r="Q1125" s="135" t="str">
        <f>VLOOKUP(E1125,[2]Sheet1!$E$2:$N$5262,8,0)</f>
        <v>Renewal</v>
      </c>
      <c r="R1125" s="135" t="s">
        <v>16</v>
      </c>
      <c r="S1125" s="135" t="str">
        <f>VLOOKUP(E1125,[2]Sheet1!$E$2:$N$5262,10,0)</f>
        <v>-</v>
      </c>
      <c r="T1125" s="167">
        <f t="shared" si="49"/>
        <v>0</v>
      </c>
    </row>
    <row r="1126" spans="1:20" s="135" customFormat="1" hidden="1">
      <c r="A1126" s="72">
        <v>1133</v>
      </c>
      <c r="B1126" s="72" t="s">
        <v>39</v>
      </c>
      <c r="C1126" s="73" t="s">
        <v>13943</v>
      </c>
      <c r="D1126" s="73" t="s">
        <v>13944</v>
      </c>
      <c r="E1126" s="73" t="s">
        <v>13945</v>
      </c>
      <c r="F1126" s="73" t="s">
        <v>13946</v>
      </c>
      <c r="G1126" s="74">
        <v>15000</v>
      </c>
      <c r="H1126" s="73" t="s">
        <v>66</v>
      </c>
      <c r="I1126" s="73" t="s">
        <v>108</v>
      </c>
      <c r="J1126" s="135" t="s">
        <v>41</v>
      </c>
      <c r="K1126" s="135">
        <v>15000</v>
      </c>
      <c r="L1126" s="135">
        <f>VLOOKUP(E1126,[2]Sheet1!$E$2:$N$5262,3,0)</f>
        <v>15000</v>
      </c>
      <c r="M1126" s="168">
        <f>VLOOKUP(E1126,[2]Sheet1!$E$2:$N$5262,4,0)</f>
        <v>46028</v>
      </c>
      <c r="N1126" s="135" t="str">
        <f>VLOOKUP(E1126,[2]Sheet1!$E$2:$N$5262,5,0)</f>
        <v>JAWAHIR.SAEED</v>
      </c>
      <c r="O1126" s="135" t="str">
        <f>VLOOKUP(E1126,[2]Sheet1!$E$2:$N$5262,6,0)</f>
        <v>Accepted</v>
      </c>
      <c r="P1126" s="135" t="str">
        <f>VLOOKUP(E1126,[2]Sheet1!$E$2:$N$5262,7,0)</f>
        <v>Online Transfer</v>
      </c>
      <c r="Q1126" s="135" t="str">
        <f>VLOOKUP(E1126,[2]Sheet1!$E$2:$N$5262,8,0)</f>
        <v>Renewal</v>
      </c>
      <c r="R1126" s="135" t="s">
        <v>16</v>
      </c>
      <c r="S1126" s="135" t="str">
        <f>VLOOKUP(E1126,[2]Sheet1!$E$2:$N$5262,10,0)</f>
        <v>-</v>
      </c>
      <c r="T1126" s="167">
        <f t="shared" si="49"/>
        <v>0</v>
      </c>
    </row>
    <row r="1127" spans="1:20" s="135" customFormat="1" hidden="1">
      <c r="A1127" s="73">
        <v>1134</v>
      </c>
      <c r="B1127" s="72" t="s">
        <v>39</v>
      </c>
      <c r="C1127" s="73" t="s">
        <v>13947</v>
      </c>
      <c r="D1127" s="73" t="s">
        <v>13948</v>
      </c>
      <c r="E1127" s="73" t="s">
        <v>13949</v>
      </c>
      <c r="F1127" s="73" t="s">
        <v>13950</v>
      </c>
      <c r="G1127" s="74">
        <v>13500</v>
      </c>
      <c r="H1127" s="73" t="s">
        <v>66</v>
      </c>
      <c r="I1127" s="73" t="s">
        <v>108</v>
      </c>
      <c r="J1127" s="135" t="s">
        <v>41</v>
      </c>
      <c r="K1127" s="135">
        <v>13500</v>
      </c>
      <c r="L1127" s="135">
        <f>VLOOKUP(E1127,[2]Sheet1!$E$2:$N$5262,3,0)</f>
        <v>13500</v>
      </c>
      <c r="M1127" s="168">
        <f>VLOOKUP(E1127,[2]Sheet1!$E$2:$N$5262,4,0)</f>
        <v>46028</v>
      </c>
      <c r="N1127" s="135" t="str">
        <f>VLOOKUP(E1127,[2]Sheet1!$E$2:$N$5262,5,0)</f>
        <v>JAWAHIR.SAEED</v>
      </c>
      <c r="O1127" s="135" t="str">
        <f>VLOOKUP(E1127,[2]Sheet1!$E$2:$N$5262,6,0)</f>
        <v>Accepted</v>
      </c>
      <c r="P1127" s="135" t="str">
        <f>VLOOKUP(E1127,[2]Sheet1!$E$2:$N$5262,7,0)</f>
        <v>Online Transfer</v>
      </c>
      <c r="Q1127" s="135" t="str">
        <f>VLOOKUP(E1127,[2]Sheet1!$E$2:$N$5262,8,0)</f>
        <v>Renewal</v>
      </c>
      <c r="R1127" s="135" t="s">
        <v>16</v>
      </c>
      <c r="S1127" s="135" t="str">
        <f>VLOOKUP(E1127,[2]Sheet1!$E$2:$N$5262,10,0)</f>
        <v>-</v>
      </c>
      <c r="T1127" s="167">
        <f t="shared" si="49"/>
        <v>0</v>
      </c>
    </row>
    <row r="1128" spans="1:20" s="135" customFormat="1" hidden="1">
      <c r="A1128" s="72">
        <v>1135</v>
      </c>
      <c r="B1128" s="72" t="s">
        <v>39</v>
      </c>
      <c r="C1128" s="73" t="s">
        <v>13951</v>
      </c>
      <c r="D1128" s="73" t="s">
        <v>13952</v>
      </c>
      <c r="E1128" s="73" t="s">
        <v>13953</v>
      </c>
      <c r="F1128" s="73" t="s">
        <v>13954</v>
      </c>
      <c r="G1128" s="74">
        <v>12500</v>
      </c>
      <c r="H1128" s="73" t="s">
        <v>66</v>
      </c>
      <c r="I1128" s="73" t="s">
        <v>108</v>
      </c>
      <c r="J1128" s="135" t="s">
        <v>41</v>
      </c>
      <c r="K1128" s="135">
        <v>12500</v>
      </c>
      <c r="L1128" s="135">
        <f>VLOOKUP(E1128,[2]Sheet1!$E$2:$N$5262,3,0)</f>
        <v>12500</v>
      </c>
      <c r="M1128" s="168">
        <f>VLOOKUP(E1128,[2]Sheet1!$E$2:$N$5262,4,0)</f>
        <v>46025</v>
      </c>
      <c r="N1128" s="135" t="str">
        <f>VLOOKUP(E1128,[2]Sheet1!$E$2:$N$5262,5,0)</f>
        <v>JAWAHIR.SAEED</v>
      </c>
      <c r="O1128" s="135" t="str">
        <f>VLOOKUP(E1128,[2]Sheet1!$E$2:$N$5262,6,0)</f>
        <v>Accepted</v>
      </c>
      <c r="P1128" s="135" t="str">
        <f>VLOOKUP(E1128,[2]Sheet1!$E$2:$N$5262,7,0)</f>
        <v>Online Transfer</v>
      </c>
      <c r="Q1128" s="135" t="str">
        <f>VLOOKUP(E1128,[2]Sheet1!$E$2:$N$5262,8,0)</f>
        <v>Renewal</v>
      </c>
      <c r="R1128" s="135" t="s">
        <v>16</v>
      </c>
      <c r="S1128" s="135" t="str">
        <f>VLOOKUP(E1128,[2]Sheet1!$E$2:$N$5262,10,0)</f>
        <v>-</v>
      </c>
      <c r="T1128" s="167">
        <f t="shared" si="49"/>
        <v>0</v>
      </c>
    </row>
    <row r="1129" spans="1:20" s="135" customFormat="1" hidden="1">
      <c r="A1129" s="73">
        <v>1136</v>
      </c>
      <c r="B1129" s="72" t="s">
        <v>39</v>
      </c>
      <c r="C1129" s="73" t="s">
        <v>13955</v>
      </c>
      <c r="D1129" s="73" t="s">
        <v>13956</v>
      </c>
      <c r="E1129" s="73" t="s">
        <v>13957</v>
      </c>
      <c r="F1129" s="73" t="s">
        <v>12901</v>
      </c>
      <c r="G1129" s="74">
        <v>13000</v>
      </c>
      <c r="H1129" s="73" t="s">
        <v>66</v>
      </c>
      <c r="I1129" s="73" t="s">
        <v>108</v>
      </c>
      <c r="J1129" s="135" t="s">
        <v>41</v>
      </c>
      <c r="K1129" s="135">
        <v>13000</v>
      </c>
      <c r="L1129" s="135">
        <f>VLOOKUP(E1129,[2]Sheet1!$E$2:$N$5262,3,0)</f>
        <v>13000</v>
      </c>
      <c r="M1129" s="168">
        <f>VLOOKUP(E1129,[2]Sheet1!$E$2:$N$5262,4,0)</f>
        <v>46026</v>
      </c>
      <c r="N1129" s="135" t="str">
        <f>VLOOKUP(E1129,[2]Sheet1!$E$2:$N$5262,5,0)</f>
        <v>JAWAHIR.SAEED</v>
      </c>
      <c r="O1129" s="135" t="str">
        <f>VLOOKUP(E1129,[2]Sheet1!$E$2:$N$5262,6,0)</f>
        <v>Accepted</v>
      </c>
      <c r="P1129" s="135" t="str">
        <f>VLOOKUP(E1129,[2]Sheet1!$E$2:$N$5262,7,0)</f>
        <v>Online Transfer</v>
      </c>
      <c r="Q1129" s="135" t="str">
        <f>VLOOKUP(E1129,[2]Sheet1!$E$2:$N$5262,8,0)</f>
        <v>Renewal</v>
      </c>
      <c r="R1129" s="135" t="s">
        <v>16</v>
      </c>
      <c r="S1129" s="135" t="str">
        <f>VLOOKUP(E1129,[2]Sheet1!$E$2:$N$5262,10,0)</f>
        <v>-</v>
      </c>
      <c r="T1129" s="167">
        <f t="shared" si="49"/>
        <v>0</v>
      </c>
    </row>
    <row r="1130" spans="1:20" s="135" customFormat="1" hidden="1">
      <c r="A1130" s="72">
        <v>1137</v>
      </c>
      <c r="B1130" s="72" t="s">
        <v>39</v>
      </c>
      <c r="C1130" s="73" t="s">
        <v>13958</v>
      </c>
      <c r="D1130" s="74">
        <v>4810700</v>
      </c>
      <c r="E1130" s="73" t="s">
        <v>13959</v>
      </c>
      <c r="F1130" s="73" t="s">
        <v>13960</v>
      </c>
      <c r="G1130" s="74">
        <v>13000</v>
      </c>
      <c r="H1130" s="73" t="s">
        <v>66</v>
      </c>
      <c r="I1130" s="73" t="s">
        <v>108</v>
      </c>
      <c r="J1130" s="135" t="s">
        <v>41</v>
      </c>
      <c r="K1130" s="135">
        <v>13000</v>
      </c>
      <c r="L1130" s="135">
        <f>VLOOKUP(E1130,[2]Sheet1!$E$2:$N$5262,3,0)</f>
        <v>13000</v>
      </c>
      <c r="M1130" s="168">
        <f>VLOOKUP(E1130,[2]Sheet1!$E$2:$N$5262,4,0)</f>
        <v>46025</v>
      </c>
      <c r="N1130" s="135" t="str">
        <f>VLOOKUP(E1130,[2]Sheet1!$E$2:$N$5262,5,0)</f>
        <v>JAWAHIR.SAEED</v>
      </c>
      <c r="O1130" s="135" t="str">
        <f>VLOOKUP(E1130,[2]Sheet1!$E$2:$N$5262,6,0)</f>
        <v>Accepted</v>
      </c>
      <c r="P1130" s="135" t="str">
        <f>VLOOKUP(E1130,[2]Sheet1!$E$2:$N$5262,7,0)</f>
        <v>Online Transfer</v>
      </c>
      <c r="Q1130" s="135" t="str">
        <f>VLOOKUP(E1130,[2]Sheet1!$E$2:$N$5262,8,0)</f>
        <v>Renewal</v>
      </c>
      <c r="R1130" s="135" t="s">
        <v>16</v>
      </c>
      <c r="S1130" s="135" t="str">
        <f>VLOOKUP(E1130,[2]Sheet1!$E$2:$N$5262,10,0)</f>
        <v>-</v>
      </c>
      <c r="T1130" s="167">
        <f t="shared" si="49"/>
        <v>0</v>
      </c>
    </row>
    <row r="1131" spans="1:20" s="135" customFormat="1" hidden="1">
      <c r="A1131" s="73">
        <v>1138</v>
      </c>
      <c r="B1131" s="72" t="s">
        <v>39</v>
      </c>
      <c r="C1131" s="73" t="s">
        <v>13961</v>
      </c>
      <c r="D1131" s="73" t="s">
        <v>13962</v>
      </c>
      <c r="E1131" s="73" t="s">
        <v>13963</v>
      </c>
      <c r="F1131" s="73" t="s">
        <v>13964</v>
      </c>
      <c r="G1131" s="74">
        <v>13000</v>
      </c>
      <c r="H1131" s="73" t="s">
        <v>66</v>
      </c>
      <c r="I1131" s="73" t="s">
        <v>108</v>
      </c>
      <c r="J1131" s="135" t="s">
        <v>41</v>
      </c>
      <c r="K1131" s="135">
        <v>13000</v>
      </c>
      <c r="L1131" s="135">
        <f>VLOOKUP(E1131,[2]Sheet1!$E$2:$N$5262,3,0)</f>
        <v>13000</v>
      </c>
      <c r="M1131" s="168">
        <f>VLOOKUP(E1131,[2]Sheet1!$E$2:$N$5262,4,0)</f>
        <v>46025</v>
      </c>
      <c r="N1131" s="135" t="str">
        <f>VLOOKUP(E1131,[2]Sheet1!$E$2:$N$5262,5,0)</f>
        <v>JAWAHIR.SAEED</v>
      </c>
      <c r="O1131" s="135" t="str">
        <f>VLOOKUP(E1131,[2]Sheet1!$E$2:$N$5262,6,0)</f>
        <v>Accepted</v>
      </c>
      <c r="P1131" s="135" t="str">
        <f>VLOOKUP(E1131,[2]Sheet1!$E$2:$N$5262,7,0)</f>
        <v>Cash Deposit</v>
      </c>
      <c r="Q1131" s="135" t="str">
        <f>VLOOKUP(E1131,[2]Sheet1!$E$2:$N$5262,8,0)</f>
        <v>Renewal</v>
      </c>
      <c r="R1131" s="135" t="s">
        <v>16</v>
      </c>
      <c r="S1131" s="135" t="str">
        <f>VLOOKUP(E1131,[2]Sheet1!$E$2:$N$5262,10,0)</f>
        <v>-</v>
      </c>
      <c r="T1131" s="167">
        <f t="shared" si="49"/>
        <v>0</v>
      </c>
    </row>
    <row r="1132" spans="1:20" s="135" customFormat="1" hidden="1">
      <c r="A1132" s="72">
        <v>1139</v>
      </c>
      <c r="B1132" s="72" t="s">
        <v>39</v>
      </c>
      <c r="C1132" s="73" t="s">
        <v>13965</v>
      </c>
      <c r="D1132" s="74">
        <v>39072</v>
      </c>
      <c r="E1132" s="74">
        <v>6016561</v>
      </c>
      <c r="F1132" s="73" t="s">
        <v>13966</v>
      </c>
      <c r="G1132" s="74">
        <v>14000</v>
      </c>
      <c r="H1132" s="73" t="s">
        <v>66</v>
      </c>
      <c r="I1132" s="73" t="s">
        <v>108</v>
      </c>
      <c r="J1132" s="135" t="s">
        <v>41</v>
      </c>
      <c r="K1132" s="135">
        <v>14000</v>
      </c>
      <c r="L1132" s="135">
        <f>VLOOKUP(E1132,[2]Sheet1!$E$2:$N$5262,3,0)</f>
        <v>14000</v>
      </c>
      <c r="M1132" s="168">
        <f>VLOOKUP(E1132,[2]Sheet1!$E$2:$N$5262,4,0)</f>
        <v>46025</v>
      </c>
      <c r="N1132" s="135" t="str">
        <f>VLOOKUP(E1132,[2]Sheet1!$E$2:$N$5262,5,0)</f>
        <v>JAWAHIR.SAEED</v>
      </c>
      <c r="O1132" s="135" t="str">
        <f>VLOOKUP(E1132,[2]Sheet1!$E$2:$N$5262,6,0)</f>
        <v>Accepted</v>
      </c>
      <c r="P1132" s="135" t="str">
        <f>VLOOKUP(E1132,[2]Sheet1!$E$2:$N$5262,7,0)</f>
        <v>Cash Deposit</v>
      </c>
      <c r="Q1132" s="135" t="str">
        <f>VLOOKUP(E1132,[2]Sheet1!$E$2:$N$5262,8,0)</f>
        <v>Renewal</v>
      </c>
      <c r="R1132" s="135" t="s">
        <v>16</v>
      </c>
      <c r="S1132" s="135" t="str">
        <f>VLOOKUP(E1132,[2]Sheet1!$E$2:$N$5262,10,0)</f>
        <v>-</v>
      </c>
      <c r="T1132" s="167">
        <f t="shared" si="49"/>
        <v>0</v>
      </c>
    </row>
    <row r="1133" spans="1:20" s="135" customFormat="1" hidden="1">
      <c r="A1133" s="73">
        <v>1140</v>
      </c>
      <c r="B1133" s="72" t="s">
        <v>39</v>
      </c>
      <c r="C1133" s="73" t="s">
        <v>13967</v>
      </c>
      <c r="D1133" s="73" t="s">
        <v>13968</v>
      </c>
      <c r="E1133" s="74">
        <v>704708</v>
      </c>
      <c r="F1133" s="73" t="s">
        <v>13969</v>
      </c>
      <c r="G1133" s="74">
        <v>12000</v>
      </c>
      <c r="H1133" s="73" t="s">
        <v>66</v>
      </c>
      <c r="I1133" s="73" t="s">
        <v>108</v>
      </c>
      <c r="J1133" s="135" t="s">
        <v>41</v>
      </c>
      <c r="K1133" s="135">
        <v>12000</v>
      </c>
      <c r="L1133" s="135">
        <f>VLOOKUP(E1133,[2]Sheet1!$E$2:$N$5262,3,0)</f>
        <v>12000</v>
      </c>
      <c r="M1133" s="168">
        <f>VLOOKUP(E1133,[2]Sheet1!$E$2:$N$5262,4,0)</f>
        <v>46025</v>
      </c>
      <c r="N1133" s="135" t="str">
        <f>VLOOKUP(E1133,[2]Sheet1!$E$2:$N$5262,5,0)</f>
        <v>JAWAHIR.SAEED</v>
      </c>
      <c r="O1133" s="135" t="str">
        <f>VLOOKUP(E1133,[2]Sheet1!$E$2:$N$5262,6,0)</f>
        <v>Accepted</v>
      </c>
      <c r="P1133" s="135" t="str">
        <f>VLOOKUP(E1133,[2]Sheet1!$E$2:$N$5262,7,0)</f>
        <v>Online Transfer</v>
      </c>
      <c r="Q1133" s="135" t="str">
        <f>VLOOKUP(E1133,[2]Sheet1!$E$2:$N$5262,8,0)</f>
        <v>Renewal</v>
      </c>
      <c r="R1133" s="135" t="s">
        <v>16</v>
      </c>
      <c r="S1133" s="135" t="str">
        <f>VLOOKUP(E1133,[2]Sheet1!$E$2:$N$5262,10,0)</f>
        <v>-</v>
      </c>
      <c r="T1133" s="167">
        <f t="shared" si="49"/>
        <v>0</v>
      </c>
    </row>
    <row r="1134" spans="1:20" s="135" customFormat="1" hidden="1">
      <c r="A1134" s="72">
        <v>1141</v>
      </c>
      <c r="B1134" s="72" t="s">
        <v>39</v>
      </c>
      <c r="C1134" s="73" t="s">
        <v>13970</v>
      </c>
      <c r="D1134" s="73" t="s">
        <v>13971</v>
      </c>
      <c r="E1134" s="74">
        <v>9516502</v>
      </c>
      <c r="F1134" s="73" t="s">
        <v>13972</v>
      </c>
      <c r="G1134" s="74">
        <v>13000</v>
      </c>
      <c r="H1134" s="73" t="s">
        <v>66</v>
      </c>
      <c r="I1134" s="73" t="s">
        <v>108</v>
      </c>
      <c r="J1134" s="135" t="s">
        <v>41</v>
      </c>
      <c r="K1134" s="135">
        <v>13000</v>
      </c>
      <c r="L1134" s="135">
        <f>VLOOKUP(E1134,[2]Sheet1!$E$2:$N$5262,3,0)</f>
        <v>13000</v>
      </c>
      <c r="M1134" s="168">
        <f>VLOOKUP(E1134,[2]Sheet1!$E$2:$N$5262,4,0)</f>
        <v>46024</v>
      </c>
      <c r="N1134" s="135" t="str">
        <f>VLOOKUP(E1134,[2]Sheet1!$E$2:$N$5262,5,0)</f>
        <v>JAWAHIR.SAEED</v>
      </c>
      <c r="O1134" s="135" t="str">
        <f>VLOOKUP(E1134,[2]Sheet1!$E$2:$N$5262,6,0)</f>
        <v>Accepted</v>
      </c>
      <c r="P1134" s="135" t="str">
        <f>VLOOKUP(E1134,[2]Sheet1!$E$2:$N$5262,7,0)</f>
        <v>Online Transfer</v>
      </c>
      <c r="Q1134" s="135" t="str">
        <f>VLOOKUP(E1134,[2]Sheet1!$E$2:$N$5262,8,0)</f>
        <v>Renewal</v>
      </c>
      <c r="R1134" s="135" t="s">
        <v>16</v>
      </c>
      <c r="S1134" s="135" t="str">
        <f>VLOOKUP(E1134,[2]Sheet1!$E$2:$N$5262,10,0)</f>
        <v>-</v>
      </c>
      <c r="T1134" s="167">
        <f t="shared" si="49"/>
        <v>0</v>
      </c>
    </row>
    <row r="1135" spans="1:20" s="135" customFormat="1" hidden="1">
      <c r="A1135" s="73">
        <v>1142</v>
      </c>
      <c r="B1135" s="72" t="s">
        <v>39</v>
      </c>
      <c r="C1135" s="73" t="s">
        <v>13973</v>
      </c>
      <c r="D1135" s="73" t="s">
        <v>13974</v>
      </c>
      <c r="E1135" s="74">
        <v>7018132</v>
      </c>
      <c r="F1135" s="73" t="s">
        <v>13975</v>
      </c>
      <c r="G1135" s="74">
        <v>13000</v>
      </c>
      <c r="H1135" s="73" t="s">
        <v>66</v>
      </c>
      <c r="I1135" s="73" t="s">
        <v>108</v>
      </c>
      <c r="J1135" s="135" t="s">
        <v>41</v>
      </c>
      <c r="K1135" s="135">
        <v>13000</v>
      </c>
      <c r="L1135" s="135">
        <f>VLOOKUP(E1135,[2]Sheet1!$E$2:$N$5262,3,0)</f>
        <v>13000</v>
      </c>
      <c r="M1135" s="168">
        <f>VLOOKUP(E1135,[2]Sheet1!$E$2:$N$5262,4,0)</f>
        <v>46024</v>
      </c>
      <c r="N1135" s="135" t="str">
        <f>VLOOKUP(E1135,[2]Sheet1!$E$2:$N$5262,5,0)</f>
        <v>JAWAHIR.SAEED</v>
      </c>
      <c r="O1135" s="135" t="str">
        <f>VLOOKUP(E1135,[2]Sheet1!$E$2:$N$5262,6,0)</f>
        <v>Accepted</v>
      </c>
      <c r="P1135" s="135" t="str">
        <f>VLOOKUP(E1135,[2]Sheet1!$E$2:$N$5262,7,0)</f>
        <v>Online Transfer</v>
      </c>
      <c r="Q1135" s="135" t="str">
        <f>VLOOKUP(E1135,[2]Sheet1!$E$2:$N$5262,8,0)</f>
        <v>Renewal</v>
      </c>
      <c r="R1135" s="135" t="s">
        <v>16</v>
      </c>
      <c r="S1135" s="135" t="str">
        <f>VLOOKUP(E1135,[2]Sheet1!$E$2:$N$5262,10,0)</f>
        <v>-</v>
      </c>
      <c r="T1135" s="167">
        <f t="shared" si="49"/>
        <v>0</v>
      </c>
    </row>
    <row r="1136" spans="1:20" s="135" customFormat="1" hidden="1">
      <c r="A1136" s="72">
        <v>1143</v>
      </c>
      <c r="B1136" s="72" t="s">
        <v>39</v>
      </c>
      <c r="C1136" s="73" t="s">
        <v>13976</v>
      </c>
      <c r="D1136" s="73" t="s">
        <v>13977</v>
      </c>
      <c r="E1136" s="73" t="s">
        <v>13978</v>
      </c>
      <c r="F1136" s="73" t="s">
        <v>13979</v>
      </c>
      <c r="G1136" s="74">
        <v>15000</v>
      </c>
      <c r="H1136" s="73" t="s">
        <v>66</v>
      </c>
      <c r="I1136" s="73" t="s">
        <v>108</v>
      </c>
      <c r="J1136" s="135" t="s">
        <v>41</v>
      </c>
      <c r="K1136" s="135">
        <v>15000</v>
      </c>
      <c r="L1136" s="135">
        <f>VLOOKUP(E1136,[2]Sheet1!$E$2:$N$5262,3,0)</f>
        <v>15000</v>
      </c>
      <c r="M1136" s="168">
        <f>VLOOKUP(E1136,[2]Sheet1!$E$2:$N$5262,4,0)</f>
        <v>46024</v>
      </c>
      <c r="N1136" s="135" t="str">
        <f>VLOOKUP(E1136,[2]Sheet1!$E$2:$N$5262,5,0)</f>
        <v>JAWAHIR.SAEED</v>
      </c>
      <c r="O1136" s="135" t="str">
        <f>VLOOKUP(E1136,[2]Sheet1!$E$2:$N$5262,6,0)</f>
        <v>Accepted</v>
      </c>
      <c r="P1136" s="135" t="str">
        <f>VLOOKUP(E1136,[2]Sheet1!$E$2:$N$5262,7,0)</f>
        <v>Online Transfer</v>
      </c>
      <c r="Q1136" s="135" t="str">
        <f>VLOOKUP(E1136,[2]Sheet1!$E$2:$N$5262,8,0)</f>
        <v>Renewal</v>
      </c>
      <c r="R1136" s="135" t="s">
        <v>16</v>
      </c>
      <c r="S1136" s="135" t="str">
        <f>VLOOKUP(E1136,[2]Sheet1!$E$2:$N$5262,10,0)</f>
        <v>-</v>
      </c>
      <c r="T1136" s="167">
        <f t="shared" si="49"/>
        <v>0</v>
      </c>
    </row>
    <row r="1137" spans="1:20" s="135" customFormat="1" hidden="1">
      <c r="A1137" s="73">
        <v>1144</v>
      </c>
      <c r="B1137" s="72" t="s">
        <v>39</v>
      </c>
      <c r="C1137" s="73" t="s">
        <v>13980</v>
      </c>
      <c r="D1137" s="73" t="s">
        <v>13981</v>
      </c>
      <c r="E1137" s="73" t="s">
        <v>13982</v>
      </c>
      <c r="F1137" s="73" t="s">
        <v>13983</v>
      </c>
      <c r="G1137" s="74">
        <v>11000</v>
      </c>
      <c r="H1137" s="73" t="s">
        <v>66</v>
      </c>
      <c r="I1137" s="73" t="s">
        <v>108</v>
      </c>
      <c r="J1137" s="135" t="s">
        <v>41</v>
      </c>
      <c r="K1137" s="135">
        <v>11000</v>
      </c>
      <c r="L1137" s="135">
        <f>VLOOKUP(E1137,[2]Sheet1!$E$2:$N$5262,3,0)</f>
        <v>11000</v>
      </c>
      <c r="M1137" s="168">
        <f>VLOOKUP(E1137,[2]Sheet1!$E$2:$N$5262,4,0)</f>
        <v>46023</v>
      </c>
      <c r="N1137" s="135" t="str">
        <f>VLOOKUP(E1137,[2]Sheet1!$E$2:$N$5262,5,0)</f>
        <v>JAWAHIR.SAEED</v>
      </c>
      <c r="O1137" s="135" t="str">
        <f>VLOOKUP(E1137,[2]Sheet1!$E$2:$N$5262,6,0)</f>
        <v>Accepted</v>
      </c>
      <c r="P1137" s="135" t="str">
        <f>VLOOKUP(E1137,[2]Sheet1!$E$2:$N$5262,7,0)</f>
        <v>Online Transfer</v>
      </c>
      <c r="Q1137" s="135" t="str">
        <f>VLOOKUP(E1137,[2]Sheet1!$E$2:$N$5262,8,0)</f>
        <v>Renewal</v>
      </c>
      <c r="R1137" s="135" t="s">
        <v>16</v>
      </c>
      <c r="S1137" s="135" t="str">
        <f>VLOOKUP(E1137,[2]Sheet1!$E$2:$N$5262,10,0)</f>
        <v>-</v>
      </c>
      <c r="T1137" s="167">
        <f t="shared" si="49"/>
        <v>0</v>
      </c>
    </row>
    <row r="1138" spans="1:20" s="135" customFormat="1">
      <c r="A1138" s="72">
        <v>1145</v>
      </c>
      <c r="B1138" s="72" t="s">
        <v>39</v>
      </c>
      <c r="C1138" s="73" t="s">
        <v>13984</v>
      </c>
      <c r="D1138" s="73" t="s">
        <v>13985</v>
      </c>
      <c r="E1138" s="73" t="s">
        <v>13986</v>
      </c>
      <c r="F1138" s="73" t="s">
        <v>13601</v>
      </c>
      <c r="G1138" s="74">
        <v>13000</v>
      </c>
      <c r="H1138" s="73" t="s">
        <v>66</v>
      </c>
      <c r="I1138" s="73" t="s">
        <v>108</v>
      </c>
      <c r="J1138" s="135" t="s">
        <v>41</v>
      </c>
      <c r="K1138" s="135">
        <v>13000</v>
      </c>
      <c r="L1138" s="135">
        <f>VLOOKUP(E1138,[2]Sheet1!$E$2:$N$5262,3,0)</f>
        <v>13000</v>
      </c>
      <c r="M1138" s="168">
        <f>VLOOKUP(E1138,[2]Sheet1!$E$2:$N$5262,4,0)</f>
        <v>46023</v>
      </c>
      <c r="N1138" s="135" t="str">
        <f>VLOOKUP(E1138,[2]Sheet1!$E$2:$N$5262,5,0)</f>
        <v>JAWAHIR.SAEED</v>
      </c>
      <c r="O1138" s="135" t="str">
        <f>VLOOKUP(E1138,[2]Sheet1!$E$2:$N$5262,6,0)</f>
        <v>Accepted</v>
      </c>
      <c r="P1138" s="135" t="str">
        <f>VLOOKUP(E1138,[2]Sheet1!$E$2:$N$5262,7,0)</f>
        <v>Online Transfer</v>
      </c>
      <c r="Q1138" s="135" t="str">
        <f>VLOOKUP(E1138,[2]Sheet1!$E$2:$N$5262,8,0)</f>
        <v>Conversion</v>
      </c>
      <c r="R1138" s="135" t="s">
        <v>16</v>
      </c>
      <c r="S1138" s="135" t="str">
        <f>VLOOKUP(E1138,[2]Sheet1!$E$2:$N$5262,10,0)</f>
        <v>-</v>
      </c>
      <c r="T1138" s="167">
        <f t="shared" si="49"/>
        <v>0</v>
      </c>
    </row>
    <row r="1139" spans="1:20" s="135" customFormat="1" hidden="1">
      <c r="A1139" s="73">
        <v>1146</v>
      </c>
      <c r="B1139" s="72" t="s">
        <v>39</v>
      </c>
      <c r="C1139" s="73" t="s">
        <v>13987</v>
      </c>
      <c r="D1139" s="74">
        <v>6759147</v>
      </c>
      <c r="E1139" s="74">
        <v>506029294</v>
      </c>
      <c r="F1139" s="73" t="s">
        <v>13988</v>
      </c>
      <c r="G1139" s="74">
        <v>10000</v>
      </c>
      <c r="H1139" s="73" t="s">
        <v>66</v>
      </c>
      <c r="I1139" s="73" t="s">
        <v>108</v>
      </c>
      <c r="J1139" s="135" t="s">
        <v>41</v>
      </c>
      <c r="K1139" s="135">
        <v>10000</v>
      </c>
      <c r="L1139" s="135">
        <f>VLOOKUP(E1139,[2]Sheet1!$E$2:$N$5262,3,0)</f>
        <v>10000</v>
      </c>
      <c r="M1139" s="168">
        <f>VLOOKUP(E1139,[2]Sheet1!$E$2:$N$5262,4,0)</f>
        <v>46023</v>
      </c>
      <c r="N1139" s="135" t="str">
        <f>VLOOKUP(E1139,[2]Sheet1!$E$2:$N$5262,5,0)</f>
        <v>JAWAHIR.SAEED</v>
      </c>
      <c r="O1139" s="135" t="str">
        <f>VLOOKUP(E1139,[2]Sheet1!$E$2:$N$5262,6,0)</f>
        <v>Accepted</v>
      </c>
      <c r="P1139" s="135" t="str">
        <f>VLOOKUP(E1139,[2]Sheet1!$E$2:$N$5262,7,0)</f>
        <v>Online Transfer</v>
      </c>
      <c r="Q1139" s="135" t="str">
        <f>VLOOKUP(E1139,[2]Sheet1!$E$2:$N$5262,8,0)</f>
        <v>Renewal</v>
      </c>
      <c r="R1139" s="135" t="s">
        <v>16</v>
      </c>
      <c r="S1139" s="135" t="str">
        <f>VLOOKUP(E1139,[2]Sheet1!$E$2:$N$5262,10,0)</f>
        <v>-</v>
      </c>
      <c r="T1139" s="167">
        <f t="shared" si="49"/>
        <v>0</v>
      </c>
    </row>
    <row r="1140" spans="1:20" s="135" customFormat="1" hidden="1">
      <c r="A1140" s="72">
        <v>1147</v>
      </c>
      <c r="B1140" s="72" t="s">
        <v>39</v>
      </c>
      <c r="C1140" s="73" t="s">
        <v>13989</v>
      </c>
      <c r="D1140" s="73" t="s">
        <v>13990</v>
      </c>
      <c r="E1140" s="73" t="s">
        <v>13991</v>
      </c>
      <c r="F1140" s="73" t="s">
        <v>13992</v>
      </c>
      <c r="G1140" s="74">
        <v>14000</v>
      </c>
      <c r="H1140" s="73" t="s">
        <v>66</v>
      </c>
      <c r="I1140" s="73" t="s">
        <v>108</v>
      </c>
      <c r="J1140" s="135" t="s">
        <v>41</v>
      </c>
      <c r="K1140" s="135">
        <v>14000</v>
      </c>
      <c r="L1140" s="135">
        <f>VLOOKUP(E1140,[2]Sheet1!$E$2:$N$5262,3,0)</f>
        <v>14000</v>
      </c>
      <c r="M1140" s="168">
        <f>VLOOKUP(E1140,[2]Sheet1!$E$2:$N$5262,4,0)</f>
        <v>46023</v>
      </c>
      <c r="N1140" s="135" t="str">
        <f>VLOOKUP(E1140,[2]Sheet1!$E$2:$N$5262,5,0)</f>
        <v>JAWAHIR.SAEED</v>
      </c>
      <c r="O1140" s="135" t="str">
        <f>VLOOKUP(E1140,[2]Sheet1!$E$2:$N$5262,6,0)</f>
        <v>Accepted</v>
      </c>
      <c r="P1140" s="135" t="str">
        <f>VLOOKUP(E1140,[2]Sheet1!$E$2:$N$5262,7,0)</f>
        <v>Online Transfer</v>
      </c>
      <c r="Q1140" s="135" t="str">
        <f>VLOOKUP(E1140,[2]Sheet1!$E$2:$N$5262,8,0)</f>
        <v>Renewal</v>
      </c>
      <c r="R1140" s="135" t="s">
        <v>16</v>
      </c>
      <c r="S1140" s="135" t="str">
        <f>VLOOKUP(E1140,[2]Sheet1!$E$2:$N$5262,10,0)</f>
        <v>-</v>
      </c>
      <c r="T1140" s="167">
        <f t="shared" si="49"/>
        <v>0</v>
      </c>
    </row>
    <row r="1141" spans="1:20" s="135" customFormat="1" hidden="1">
      <c r="A1141" s="73">
        <v>1148</v>
      </c>
      <c r="B1141" s="72" t="s">
        <v>39</v>
      </c>
      <c r="C1141" s="84" t="s">
        <v>13993</v>
      </c>
      <c r="D1141" s="82" t="s">
        <v>13994</v>
      </c>
      <c r="E1141" s="82" t="s">
        <v>13995</v>
      </c>
      <c r="F1141" s="139" t="s">
        <v>16</v>
      </c>
      <c r="G1141" s="82">
        <v>7500</v>
      </c>
      <c r="H1141" s="73" t="s">
        <v>73</v>
      </c>
      <c r="I1141" s="73" t="s">
        <v>108</v>
      </c>
      <c r="J1141" s="135" t="s">
        <v>41</v>
      </c>
      <c r="K1141" s="135">
        <v>7500</v>
      </c>
      <c r="L1141" s="135">
        <v>7500</v>
      </c>
      <c r="M1141" s="168">
        <v>46028</v>
      </c>
      <c r="N1141" s="135" t="str">
        <f t="shared" ref="N1141:N1148" si="50">+I1141</f>
        <v>JAWAHIR.SAEED</v>
      </c>
      <c r="O1141" s="135" t="s">
        <v>73</v>
      </c>
      <c r="P1141" s="135" t="s">
        <v>561</v>
      </c>
      <c r="Q1141" s="135" t="s">
        <v>141</v>
      </c>
      <c r="R1141" s="135" t="s">
        <v>16</v>
      </c>
      <c r="S1141" s="135" t="s">
        <v>16</v>
      </c>
    </row>
    <row r="1142" spans="1:20" s="135" customFormat="1" hidden="1">
      <c r="A1142" s="72">
        <v>1149</v>
      </c>
      <c r="B1142" s="72" t="s">
        <v>39</v>
      </c>
      <c r="C1142" s="84" t="s">
        <v>13996</v>
      </c>
      <c r="D1142" s="82" t="s">
        <v>13997</v>
      </c>
      <c r="E1142" s="82" t="s">
        <v>13998</v>
      </c>
      <c r="F1142" s="139" t="s">
        <v>16</v>
      </c>
      <c r="G1142" s="82">
        <v>7500</v>
      </c>
      <c r="H1142" s="73" t="s">
        <v>73</v>
      </c>
      <c r="I1142" s="73" t="s">
        <v>108</v>
      </c>
      <c r="J1142" s="135" t="s">
        <v>41</v>
      </c>
      <c r="K1142" s="135">
        <v>7500</v>
      </c>
      <c r="L1142" s="135">
        <v>7500</v>
      </c>
      <c r="M1142" s="168">
        <v>46028</v>
      </c>
      <c r="N1142" s="135" t="str">
        <f t="shared" si="50"/>
        <v>JAWAHIR.SAEED</v>
      </c>
      <c r="O1142" s="135" t="s">
        <v>73</v>
      </c>
      <c r="P1142" s="135" t="s">
        <v>561</v>
      </c>
      <c r="Q1142" s="135" t="s">
        <v>141</v>
      </c>
      <c r="R1142" s="135" t="s">
        <v>16</v>
      </c>
      <c r="S1142" s="135" t="s">
        <v>16</v>
      </c>
    </row>
    <row r="1143" spans="1:20" s="135" customFormat="1" hidden="1">
      <c r="A1143" s="73">
        <v>1150</v>
      </c>
      <c r="B1143" s="72" t="s">
        <v>39</v>
      </c>
      <c r="C1143" s="84" t="s">
        <v>13999</v>
      </c>
      <c r="D1143" s="82" t="s">
        <v>14000</v>
      </c>
      <c r="E1143" s="82" t="s">
        <v>14001</v>
      </c>
      <c r="F1143" s="139" t="s">
        <v>16</v>
      </c>
      <c r="G1143" s="82">
        <v>7500</v>
      </c>
      <c r="H1143" s="73" t="s">
        <v>73</v>
      </c>
      <c r="I1143" s="73" t="s">
        <v>108</v>
      </c>
      <c r="J1143" s="135" t="s">
        <v>41</v>
      </c>
      <c r="K1143" s="135">
        <v>7500</v>
      </c>
      <c r="L1143" s="135">
        <v>7500</v>
      </c>
      <c r="M1143" s="168">
        <v>46028</v>
      </c>
      <c r="N1143" s="135" t="str">
        <f t="shared" si="50"/>
        <v>JAWAHIR.SAEED</v>
      </c>
      <c r="O1143" s="135" t="s">
        <v>73</v>
      </c>
      <c r="P1143" s="135" t="s">
        <v>561</v>
      </c>
      <c r="Q1143" s="135" t="s">
        <v>141</v>
      </c>
      <c r="R1143" s="135" t="s">
        <v>16</v>
      </c>
      <c r="S1143" s="135" t="s">
        <v>16</v>
      </c>
    </row>
    <row r="1144" spans="1:20" s="135" customFormat="1" hidden="1">
      <c r="A1144" s="72">
        <v>1151</v>
      </c>
      <c r="B1144" s="72" t="s">
        <v>39</v>
      </c>
      <c r="C1144" s="78" t="s">
        <v>14002</v>
      </c>
      <c r="D1144" s="78" t="s">
        <v>14003</v>
      </c>
      <c r="E1144" s="78">
        <v>6018022</v>
      </c>
      <c r="F1144" s="139" t="s">
        <v>16</v>
      </c>
      <c r="G1144" s="157">
        <v>8217</v>
      </c>
      <c r="H1144" s="73" t="s">
        <v>73</v>
      </c>
      <c r="I1144" s="73" t="s">
        <v>108</v>
      </c>
      <c r="J1144" s="135" t="s">
        <v>41</v>
      </c>
      <c r="K1144" s="135">
        <v>8217</v>
      </c>
      <c r="L1144" s="135">
        <v>8217</v>
      </c>
      <c r="M1144" s="168">
        <v>46034</v>
      </c>
      <c r="N1144" s="135" t="str">
        <f t="shared" si="50"/>
        <v>JAWAHIR.SAEED</v>
      </c>
      <c r="O1144" s="135" t="s">
        <v>73</v>
      </c>
      <c r="P1144" s="135" t="s">
        <v>72</v>
      </c>
      <c r="Q1144" s="135" t="s">
        <v>141</v>
      </c>
      <c r="R1144" s="135" t="s">
        <v>16</v>
      </c>
      <c r="S1144" s="135" t="s">
        <v>16</v>
      </c>
    </row>
    <row r="1145" spans="1:20" s="135" customFormat="1" hidden="1">
      <c r="A1145" s="73">
        <v>1152</v>
      </c>
      <c r="B1145" s="72" t="s">
        <v>39</v>
      </c>
      <c r="C1145" s="78" t="s">
        <v>14004</v>
      </c>
      <c r="D1145" s="78" t="s">
        <v>14005</v>
      </c>
      <c r="E1145" s="78">
        <v>4176109</v>
      </c>
      <c r="F1145" s="139" t="s">
        <v>16</v>
      </c>
      <c r="G1145" s="157">
        <v>8217</v>
      </c>
      <c r="H1145" s="73" t="s">
        <v>73</v>
      </c>
      <c r="I1145" s="73" t="s">
        <v>108</v>
      </c>
      <c r="J1145" s="135" t="s">
        <v>41</v>
      </c>
      <c r="K1145" s="135">
        <v>8217</v>
      </c>
      <c r="L1145" s="135">
        <v>8217</v>
      </c>
      <c r="M1145" s="168">
        <v>46034</v>
      </c>
      <c r="N1145" s="135" t="str">
        <f t="shared" si="50"/>
        <v>JAWAHIR.SAEED</v>
      </c>
      <c r="O1145" s="135" t="s">
        <v>73</v>
      </c>
      <c r="P1145" s="135" t="s">
        <v>72</v>
      </c>
      <c r="Q1145" s="135" t="s">
        <v>141</v>
      </c>
      <c r="R1145" s="135" t="s">
        <v>16</v>
      </c>
      <c r="S1145" s="135" t="s">
        <v>16</v>
      </c>
    </row>
    <row r="1146" spans="1:20" s="135" customFormat="1" hidden="1">
      <c r="A1146" s="72">
        <v>1153</v>
      </c>
      <c r="B1146" s="72" t="s">
        <v>39</v>
      </c>
      <c r="C1146" s="82" t="s">
        <v>14006</v>
      </c>
      <c r="D1146" s="82">
        <v>204638</v>
      </c>
      <c r="E1146" s="82">
        <v>10104634</v>
      </c>
      <c r="F1146" s="139" t="s">
        <v>16</v>
      </c>
      <c r="G1146" s="82">
        <v>11455</v>
      </c>
      <c r="H1146" s="73" t="s">
        <v>73</v>
      </c>
      <c r="I1146" s="73" t="s">
        <v>108</v>
      </c>
      <c r="J1146" s="135" t="s">
        <v>41</v>
      </c>
      <c r="K1146" s="135">
        <v>11455</v>
      </c>
      <c r="L1146" s="135">
        <v>11455</v>
      </c>
      <c r="M1146" s="168">
        <v>46041</v>
      </c>
      <c r="N1146" s="135" t="str">
        <f t="shared" si="50"/>
        <v>JAWAHIR.SAEED</v>
      </c>
      <c r="O1146" s="135" t="s">
        <v>73</v>
      </c>
      <c r="P1146" s="135" t="s">
        <v>72</v>
      </c>
      <c r="Q1146" s="135" t="s">
        <v>141</v>
      </c>
      <c r="R1146" s="135" t="s">
        <v>16</v>
      </c>
      <c r="S1146" s="135" t="s">
        <v>16</v>
      </c>
    </row>
    <row r="1147" spans="1:20" s="135" customFormat="1" hidden="1">
      <c r="A1147" s="73">
        <v>1154</v>
      </c>
      <c r="B1147" s="72" t="s">
        <v>39</v>
      </c>
      <c r="C1147" s="82" t="s">
        <v>14007</v>
      </c>
      <c r="D1147" s="82">
        <v>204632</v>
      </c>
      <c r="E1147" s="82">
        <v>10104622</v>
      </c>
      <c r="F1147" s="139" t="s">
        <v>16</v>
      </c>
      <c r="G1147" s="82">
        <v>11455</v>
      </c>
      <c r="H1147" s="73" t="s">
        <v>73</v>
      </c>
      <c r="I1147" s="73" t="s">
        <v>108</v>
      </c>
      <c r="J1147" s="135" t="s">
        <v>41</v>
      </c>
      <c r="K1147" s="135">
        <v>11455</v>
      </c>
      <c r="L1147" s="135">
        <v>11455</v>
      </c>
      <c r="M1147" s="168">
        <v>46041</v>
      </c>
      <c r="N1147" s="135" t="str">
        <f t="shared" si="50"/>
        <v>JAWAHIR.SAEED</v>
      </c>
      <c r="O1147" s="135" t="s">
        <v>73</v>
      </c>
      <c r="P1147" s="135" t="s">
        <v>72</v>
      </c>
      <c r="Q1147" s="135" t="s">
        <v>141</v>
      </c>
      <c r="R1147" s="135" t="s">
        <v>16</v>
      </c>
      <c r="S1147" s="135" t="s">
        <v>16</v>
      </c>
    </row>
    <row r="1148" spans="1:20" s="135" customFormat="1" hidden="1">
      <c r="A1148" s="72">
        <v>1155</v>
      </c>
      <c r="B1148" s="72" t="s">
        <v>39</v>
      </c>
      <c r="C1148" s="82" t="s">
        <v>14008</v>
      </c>
      <c r="D1148" s="82">
        <v>204612</v>
      </c>
      <c r="E1148" s="82">
        <v>10104611</v>
      </c>
      <c r="F1148" s="139" t="s">
        <v>16</v>
      </c>
      <c r="G1148" s="82">
        <v>11455</v>
      </c>
      <c r="H1148" s="73" t="s">
        <v>73</v>
      </c>
      <c r="I1148" s="73" t="s">
        <v>108</v>
      </c>
      <c r="J1148" s="135" t="s">
        <v>41</v>
      </c>
      <c r="K1148" s="135">
        <v>11455</v>
      </c>
      <c r="L1148" s="135">
        <v>11455</v>
      </c>
      <c r="M1148" s="168">
        <v>46041</v>
      </c>
      <c r="N1148" s="135" t="str">
        <f t="shared" si="50"/>
        <v>JAWAHIR.SAEED</v>
      </c>
      <c r="O1148" s="135" t="s">
        <v>73</v>
      </c>
      <c r="P1148" s="135" t="s">
        <v>72</v>
      </c>
      <c r="Q1148" s="135" t="s">
        <v>141</v>
      </c>
      <c r="R1148" s="135" t="s">
        <v>16</v>
      </c>
      <c r="S1148" s="135" t="s">
        <v>16</v>
      </c>
    </row>
    <row r="1149" spans="1:20" s="135" customFormat="1" hidden="1">
      <c r="A1149" s="73">
        <v>1156</v>
      </c>
      <c r="B1149" s="72" t="s">
        <v>39</v>
      </c>
      <c r="C1149" s="84" t="s">
        <v>14009</v>
      </c>
      <c r="D1149" s="82" t="s">
        <v>14010</v>
      </c>
      <c r="E1149" s="82">
        <v>1154948</v>
      </c>
      <c r="F1149" s="139" t="s">
        <v>16</v>
      </c>
      <c r="G1149" s="154">
        <v>11280</v>
      </c>
      <c r="H1149" s="73" t="s">
        <v>73</v>
      </c>
      <c r="I1149" s="73" t="s">
        <v>108</v>
      </c>
      <c r="J1149" s="135" t="s">
        <v>41</v>
      </c>
      <c r="K1149" s="135">
        <v>11280</v>
      </c>
      <c r="L1149" s="135">
        <v>11280</v>
      </c>
      <c r="M1149" s="168">
        <v>46042</v>
      </c>
      <c r="N1149" s="135" t="str">
        <f>+I1149</f>
        <v>JAWAHIR.SAEED</v>
      </c>
      <c r="O1149" s="135" t="s">
        <v>73</v>
      </c>
      <c r="P1149" s="135" t="s">
        <v>10564</v>
      </c>
      <c r="Q1149" s="135" t="s">
        <v>141</v>
      </c>
      <c r="R1149" s="135" t="s">
        <v>16</v>
      </c>
      <c r="S1149" s="135" t="s">
        <v>16</v>
      </c>
    </row>
    <row r="1150" spans="1:20" s="135" customFormat="1" hidden="1">
      <c r="A1150" s="72">
        <v>1157</v>
      </c>
      <c r="B1150" s="72" t="s">
        <v>39</v>
      </c>
      <c r="C1150" s="149" t="s">
        <v>14011</v>
      </c>
      <c r="D1150" s="82">
        <v>10833</v>
      </c>
      <c r="E1150" s="82">
        <v>13606</v>
      </c>
      <c r="F1150" s="139" t="s">
        <v>16</v>
      </c>
      <c r="G1150" s="82">
        <v>8000</v>
      </c>
      <c r="H1150" s="73" t="s">
        <v>73</v>
      </c>
      <c r="I1150" s="73" t="s">
        <v>108</v>
      </c>
      <c r="J1150" s="135" t="s">
        <v>41</v>
      </c>
      <c r="K1150" s="135">
        <v>8000</v>
      </c>
      <c r="L1150" s="135">
        <v>8000</v>
      </c>
      <c r="M1150" s="168">
        <v>46050</v>
      </c>
      <c r="N1150" s="135" t="str">
        <f>+I1150</f>
        <v>JAWAHIR.SAEED</v>
      </c>
      <c r="O1150" s="135" t="s">
        <v>73</v>
      </c>
      <c r="P1150" s="135" t="s">
        <v>54</v>
      </c>
      <c r="Q1150" s="135" t="s">
        <v>141</v>
      </c>
      <c r="R1150" s="135" t="s">
        <v>16</v>
      </c>
      <c r="S1150" s="135" t="s">
        <v>16</v>
      </c>
    </row>
    <row r="1151" spans="1:20" s="135" customFormat="1">
      <c r="A1151" s="73">
        <v>1158</v>
      </c>
      <c r="B1151" s="72" t="s">
        <v>39</v>
      </c>
      <c r="C1151" s="73" t="s">
        <v>14012</v>
      </c>
      <c r="D1151" s="73" t="s">
        <v>14013</v>
      </c>
      <c r="E1151" s="73" t="s">
        <v>14014</v>
      </c>
      <c r="F1151" s="73" t="s">
        <v>14015</v>
      </c>
      <c r="G1151" s="72">
        <v>18000</v>
      </c>
      <c r="H1151" s="73" t="s">
        <v>67</v>
      </c>
      <c r="I1151" s="73" t="s">
        <v>15</v>
      </c>
      <c r="J1151" s="135" t="s">
        <v>41</v>
      </c>
      <c r="K1151" s="135">
        <v>18000</v>
      </c>
      <c r="L1151" s="135">
        <f>VLOOKUP(E1151,[2]Sheet1!$E$2:$N$5262,3,0)</f>
        <v>18000</v>
      </c>
      <c r="M1151" s="168">
        <f>VLOOKUP(E1151,[2]Sheet1!$E$2:$N$5262,4,0)</f>
        <v>46023</v>
      </c>
      <c r="N1151" s="135" t="str">
        <f>VLOOKUP(E1151,[2]Sheet1!$E$2:$N$5262,5,0)</f>
        <v>HASNAIN</v>
      </c>
      <c r="O1151" s="135" t="str">
        <f>VLOOKUP(E1151,[2]Sheet1!$E$2:$N$5262,6,0)</f>
        <v>Accepted</v>
      </c>
      <c r="P1151" s="135" t="str">
        <f>VLOOKUP(E1151,[2]Sheet1!$E$2:$N$5262,7,0)</f>
        <v>Online Transfer</v>
      </c>
      <c r="Q1151" s="135" t="str">
        <f>VLOOKUP(E1151,[2]Sheet1!$E$2:$N$5262,8,0)</f>
        <v>Conversion</v>
      </c>
      <c r="R1151" s="135" t="s">
        <v>16</v>
      </c>
      <c r="S1151" s="135" t="str">
        <f>VLOOKUP(E1151,[2]Sheet1!$E$2:$N$5262,10,0)</f>
        <v>-</v>
      </c>
      <c r="T1151" s="167">
        <f t="shared" ref="T1151:T1159" si="51">+G1151-L1151</f>
        <v>0</v>
      </c>
    </row>
    <row r="1152" spans="1:20" s="135" customFormat="1" hidden="1">
      <c r="A1152" s="72">
        <v>1159</v>
      </c>
      <c r="B1152" s="72" t="s">
        <v>39</v>
      </c>
      <c r="C1152" s="73" t="s">
        <v>14016</v>
      </c>
      <c r="D1152" s="73" t="s">
        <v>14017</v>
      </c>
      <c r="E1152" s="73" t="s">
        <v>14016</v>
      </c>
      <c r="F1152" s="75">
        <v>45665</v>
      </c>
      <c r="G1152" s="72">
        <v>15000</v>
      </c>
      <c r="H1152" s="73" t="s">
        <v>67</v>
      </c>
      <c r="I1152" s="73" t="s">
        <v>15</v>
      </c>
      <c r="J1152" s="135" t="s">
        <v>41</v>
      </c>
      <c r="K1152" s="135">
        <v>15000</v>
      </c>
      <c r="L1152" s="135">
        <f>VLOOKUP(E1152,[2]Sheet1!$E$2:$N$5262,3,0)</f>
        <v>15000</v>
      </c>
      <c r="M1152" s="168">
        <f>VLOOKUP(E1152,[2]Sheet1!$E$2:$N$5262,4,0)</f>
        <v>46024</v>
      </c>
      <c r="N1152" s="135" t="str">
        <f>VLOOKUP(E1152,[2]Sheet1!$E$2:$N$5262,5,0)</f>
        <v>HASNAIN</v>
      </c>
      <c r="O1152" s="135" t="str">
        <f>VLOOKUP(E1152,[2]Sheet1!$E$2:$N$5262,6,0)</f>
        <v>Accepted</v>
      </c>
      <c r="P1152" s="135" t="str">
        <f>VLOOKUP(E1152,[2]Sheet1!$E$2:$N$5262,7,0)</f>
        <v>Online Transfer</v>
      </c>
      <c r="Q1152" s="135" t="str">
        <f>VLOOKUP(E1152,[2]Sheet1!$E$2:$N$5262,8,0)</f>
        <v>Renewal</v>
      </c>
      <c r="R1152" s="135" t="s">
        <v>16</v>
      </c>
      <c r="S1152" s="135" t="str">
        <f>VLOOKUP(E1152,[2]Sheet1!$E$2:$N$5262,10,0)</f>
        <v>-</v>
      </c>
      <c r="T1152" s="167">
        <f t="shared" si="51"/>
        <v>0</v>
      </c>
    </row>
    <row r="1153" spans="1:20" s="135" customFormat="1" hidden="1">
      <c r="A1153" s="73">
        <v>1160</v>
      </c>
      <c r="B1153" s="72" t="s">
        <v>39</v>
      </c>
      <c r="C1153" s="73" t="s">
        <v>14018</v>
      </c>
      <c r="D1153" s="73" t="s">
        <v>14019</v>
      </c>
      <c r="E1153" s="73">
        <v>2128751</v>
      </c>
      <c r="F1153" s="75">
        <v>45673.743750000001</v>
      </c>
      <c r="G1153" s="72">
        <v>16000</v>
      </c>
      <c r="H1153" s="73" t="s">
        <v>67</v>
      </c>
      <c r="I1153" s="73" t="s">
        <v>15</v>
      </c>
      <c r="J1153" s="135" t="s">
        <v>41</v>
      </c>
      <c r="K1153" s="135">
        <v>16000</v>
      </c>
      <c r="L1153" s="135">
        <f>VLOOKUP(E1153,[2]Sheet1!$E$2:$N$5262,3,0)</f>
        <v>16000</v>
      </c>
      <c r="M1153" s="168">
        <f>VLOOKUP(E1153,[2]Sheet1!$E$2:$N$5262,4,0)</f>
        <v>46024</v>
      </c>
      <c r="N1153" s="135" t="str">
        <f>VLOOKUP(E1153,[2]Sheet1!$E$2:$N$5262,5,0)</f>
        <v>HASNAIN</v>
      </c>
      <c r="O1153" s="135" t="str">
        <f>VLOOKUP(E1153,[2]Sheet1!$E$2:$N$5262,6,0)</f>
        <v>Accepted</v>
      </c>
      <c r="P1153" s="135" t="str">
        <f>VLOOKUP(E1153,[2]Sheet1!$E$2:$N$5262,7,0)</f>
        <v>Online Transfer</v>
      </c>
      <c r="Q1153" s="135" t="str">
        <f>VLOOKUP(E1153,[2]Sheet1!$E$2:$N$5262,8,0)</f>
        <v>Renewal</v>
      </c>
      <c r="R1153" s="135" t="s">
        <v>16</v>
      </c>
      <c r="S1153" s="135" t="str">
        <f>VLOOKUP(E1153,[2]Sheet1!$E$2:$N$5262,10,0)</f>
        <v>-</v>
      </c>
      <c r="T1153" s="167">
        <f t="shared" si="51"/>
        <v>0</v>
      </c>
    </row>
    <row r="1154" spans="1:20" s="135" customFormat="1" hidden="1">
      <c r="A1154" s="72">
        <v>1161</v>
      </c>
      <c r="B1154" s="72" t="s">
        <v>39</v>
      </c>
      <c r="C1154" s="73" t="s">
        <v>14020</v>
      </c>
      <c r="D1154" s="73" t="s">
        <v>14021</v>
      </c>
      <c r="E1154" s="73" t="s">
        <v>14020</v>
      </c>
      <c r="F1154" s="75">
        <v>45670.783935185187</v>
      </c>
      <c r="G1154" s="72">
        <v>13000</v>
      </c>
      <c r="H1154" s="73" t="s">
        <v>67</v>
      </c>
      <c r="I1154" s="73" t="s">
        <v>15</v>
      </c>
      <c r="J1154" s="135" t="s">
        <v>41</v>
      </c>
      <c r="K1154" s="135">
        <v>13000</v>
      </c>
      <c r="L1154" s="135">
        <f>VLOOKUP(E1154,[2]Sheet1!$E$2:$N$5262,3,0)</f>
        <v>13000</v>
      </c>
      <c r="M1154" s="168">
        <f>VLOOKUP(E1154,[2]Sheet1!$E$2:$N$5262,4,0)</f>
        <v>46024</v>
      </c>
      <c r="N1154" s="135" t="str">
        <f>VLOOKUP(E1154,[2]Sheet1!$E$2:$N$5262,5,0)</f>
        <v>HASNAIN</v>
      </c>
      <c r="O1154" s="135" t="str">
        <f>VLOOKUP(E1154,[2]Sheet1!$E$2:$N$5262,6,0)</f>
        <v>Accepted</v>
      </c>
      <c r="P1154" s="135" t="str">
        <f>VLOOKUP(E1154,[2]Sheet1!$E$2:$N$5262,7,0)</f>
        <v>Online Transfer</v>
      </c>
      <c r="Q1154" s="135" t="str">
        <f>VLOOKUP(E1154,[2]Sheet1!$E$2:$N$5262,8,0)</f>
        <v>Renewal</v>
      </c>
      <c r="R1154" s="135" t="s">
        <v>16</v>
      </c>
      <c r="S1154" s="135" t="str">
        <f>VLOOKUP(E1154,[2]Sheet1!$E$2:$N$5262,10,0)</f>
        <v>-</v>
      </c>
      <c r="T1154" s="167">
        <f t="shared" si="51"/>
        <v>0</v>
      </c>
    </row>
    <row r="1155" spans="1:20" s="135" customFormat="1" hidden="1">
      <c r="A1155" s="73">
        <v>1162</v>
      </c>
      <c r="B1155" s="72" t="s">
        <v>39</v>
      </c>
      <c r="C1155" s="73" t="s">
        <v>14022</v>
      </c>
      <c r="D1155" s="73" t="s">
        <v>14023</v>
      </c>
      <c r="E1155" s="73" t="s">
        <v>14022</v>
      </c>
      <c r="F1155" s="75">
        <v>45303.707499999997</v>
      </c>
      <c r="G1155" s="72">
        <v>15000</v>
      </c>
      <c r="H1155" s="73" t="s">
        <v>66</v>
      </c>
      <c r="I1155" s="73" t="s">
        <v>15</v>
      </c>
      <c r="J1155" s="135" t="s">
        <v>41</v>
      </c>
      <c r="K1155" s="135">
        <v>15000</v>
      </c>
      <c r="L1155" s="135">
        <f>VLOOKUP(E1155,[2]Sheet1!$E$2:$N$5262,3,0)</f>
        <v>15000</v>
      </c>
      <c r="M1155" s="168">
        <f>VLOOKUP(E1155,[2]Sheet1!$E$2:$N$5262,4,0)</f>
        <v>46024</v>
      </c>
      <c r="N1155" s="135" t="str">
        <f>VLOOKUP(E1155,[2]Sheet1!$E$2:$N$5262,5,0)</f>
        <v>HASNAIN</v>
      </c>
      <c r="O1155" s="135" t="str">
        <f>VLOOKUP(E1155,[2]Sheet1!$E$2:$N$5262,6,0)</f>
        <v>Accepted</v>
      </c>
      <c r="P1155" s="135" t="str">
        <f>VLOOKUP(E1155,[2]Sheet1!$E$2:$N$5262,7,0)</f>
        <v>Online Transfer</v>
      </c>
      <c r="Q1155" s="135" t="str">
        <f>VLOOKUP(E1155,[2]Sheet1!$E$2:$N$5262,8,0)</f>
        <v>Renewal</v>
      </c>
      <c r="R1155" s="135" t="s">
        <v>16</v>
      </c>
      <c r="S1155" s="135" t="str">
        <f>VLOOKUP(E1155,[2]Sheet1!$E$2:$N$5262,10,0)</f>
        <v>-</v>
      </c>
      <c r="T1155" s="167">
        <f t="shared" si="51"/>
        <v>0</v>
      </c>
    </row>
    <row r="1156" spans="1:20" s="135" customFormat="1">
      <c r="A1156" s="72">
        <v>1163</v>
      </c>
      <c r="B1156" s="72" t="s">
        <v>39</v>
      </c>
      <c r="C1156" s="73" t="s">
        <v>14024</v>
      </c>
      <c r="D1156" s="73">
        <v>254005</v>
      </c>
      <c r="E1156" s="73">
        <v>1153978</v>
      </c>
      <c r="F1156" s="75">
        <v>44347.456250000003</v>
      </c>
      <c r="G1156" s="72">
        <v>12500</v>
      </c>
      <c r="H1156" s="73" t="s">
        <v>67</v>
      </c>
      <c r="I1156" s="73" t="s">
        <v>15</v>
      </c>
      <c r="J1156" s="135" t="s">
        <v>41</v>
      </c>
      <c r="K1156" s="135">
        <v>12500</v>
      </c>
      <c r="L1156" s="135">
        <f>VLOOKUP(E1156,[2]Sheet1!$E$2:$N$5262,3,0)</f>
        <v>12500</v>
      </c>
      <c r="M1156" s="168">
        <f>VLOOKUP(E1156,[2]Sheet1!$E$2:$N$5262,4,0)</f>
        <v>46024</v>
      </c>
      <c r="N1156" s="135" t="str">
        <f>VLOOKUP(E1156,[2]Sheet1!$E$2:$N$5262,5,0)</f>
        <v>HASNAIN</v>
      </c>
      <c r="O1156" s="135" t="str">
        <f>VLOOKUP(E1156,[2]Sheet1!$E$2:$N$5262,6,0)</f>
        <v>Accepted</v>
      </c>
      <c r="P1156" s="135" t="str">
        <f>VLOOKUP(E1156,[2]Sheet1!$E$2:$N$5262,7,0)</f>
        <v>Online Transfer</v>
      </c>
      <c r="Q1156" s="135" t="str">
        <f>VLOOKUP(E1156,[2]Sheet1!$E$2:$N$5262,8,0)</f>
        <v>Conversion</v>
      </c>
      <c r="R1156" s="135" t="s">
        <v>16</v>
      </c>
      <c r="S1156" s="135" t="str">
        <f>VLOOKUP(E1156,[2]Sheet1!$E$2:$N$5262,10,0)</f>
        <v>-</v>
      </c>
      <c r="T1156" s="167">
        <f t="shared" si="51"/>
        <v>0</v>
      </c>
    </row>
    <row r="1157" spans="1:20" s="135" customFormat="1">
      <c r="A1157" s="73">
        <v>1164</v>
      </c>
      <c r="B1157" s="72" t="s">
        <v>39</v>
      </c>
      <c r="C1157" s="73" t="s">
        <v>14025</v>
      </c>
      <c r="D1157" s="73">
        <v>305655</v>
      </c>
      <c r="E1157" s="73">
        <v>312555</v>
      </c>
      <c r="F1157" s="75">
        <v>45385.484097222223</v>
      </c>
      <c r="G1157" s="72">
        <v>15000</v>
      </c>
      <c r="H1157" s="73" t="s">
        <v>67</v>
      </c>
      <c r="I1157" s="73" t="s">
        <v>15</v>
      </c>
      <c r="J1157" s="135" t="s">
        <v>41</v>
      </c>
      <c r="K1157" s="135">
        <v>15000</v>
      </c>
      <c r="L1157" s="135">
        <f>VLOOKUP(E1157,[2]Sheet1!$E$2:$N$5262,3,0)</f>
        <v>15000</v>
      </c>
      <c r="M1157" s="168">
        <f>VLOOKUP(E1157,[2]Sheet1!$E$2:$N$5262,4,0)</f>
        <v>46025</v>
      </c>
      <c r="N1157" s="135" t="str">
        <f>VLOOKUP(E1157,[2]Sheet1!$E$2:$N$5262,5,0)</f>
        <v>HASNAIN</v>
      </c>
      <c r="O1157" s="135" t="str">
        <f>VLOOKUP(E1157,[2]Sheet1!$E$2:$N$5262,6,0)</f>
        <v>Accepted</v>
      </c>
      <c r="P1157" s="135" t="str">
        <f>VLOOKUP(E1157,[2]Sheet1!$E$2:$N$5262,7,0)</f>
        <v>Online Transfer</v>
      </c>
      <c r="Q1157" s="135" t="str">
        <f>VLOOKUP(E1157,[2]Sheet1!$E$2:$N$5262,8,0)</f>
        <v>Conversion</v>
      </c>
      <c r="R1157" s="135" t="s">
        <v>16</v>
      </c>
      <c r="S1157" s="135" t="str">
        <f>VLOOKUP(E1157,[2]Sheet1!$E$2:$N$5262,10,0)</f>
        <v>-</v>
      </c>
      <c r="T1157" s="167">
        <f t="shared" si="51"/>
        <v>0</v>
      </c>
    </row>
    <row r="1158" spans="1:20" s="135" customFormat="1" hidden="1">
      <c r="A1158" s="72">
        <v>1165</v>
      </c>
      <c r="B1158" s="72" t="s">
        <v>39</v>
      </c>
      <c r="C1158" s="73" t="s">
        <v>14026</v>
      </c>
      <c r="D1158" s="73" t="s">
        <v>14027</v>
      </c>
      <c r="E1158" s="73" t="s">
        <v>14026</v>
      </c>
      <c r="F1158" s="75">
        <v>45671.751250000001</v>
      </c>
      <c r="G1158" s="72">
        <v>13000</v>
      </c>
      <c r="H1158" s="73" t="s">
        <v>67</v>
      </c>
      <c r="I1158" s="73" t="s">
        <v>15</v>
      </c>
      <c r="J1158" s="135" t="s">
        <v>41</v>
      </c>
      <c r="K1158" s="135">
        <v>13000</v>
      </c>
      <c r="L1158" s="135">
        <f>VLOOKUP(E1158,[2]Sheet1!$E$2:$N$5262,3,0)</f>
        <v>13000</v>
      </c>
      <c r="M1158" s="168">
        <f>VLOOKUP(E1158,[2]Sheet1!$E$2:$N$5262,4,0)</f>
        <v>46027</v>
      </c>
      <c r="N1158" s="135" t="str">
        <f>VLOOKUP(E1158,[2]Sheet1!$E$2:$N$5262,5,0)</f>
        <v>HASNAIN</v>
      </c>
      <c r="O1158" s="135" t="str">
        <f>VLOOKUP(E1158,[2]Sheet1!$E$2:$N$5262,6,0)</f>
        <v>Accepted</v>
      </c>
      <c r="P1158" s="135" t="str">
        <f>VLOOKUP(E1158,[2]Sheet1!$E$2:$N$5262,7,0)</f>
        <v>Online Transfer</v>
      </c>
      <c r="Q1158" s="135" t="str">
        <f>VLOOKUP(E1158,[2]Sheet1!$E$2:$N$5262,8,0)</f>
        <v>Renewal</v>
      </c>
      <c r="R1158" s="135" t="s">
        <v>16</v>
      </c>
      <c r="S1158" s="135" t="str">
        <f>VLOOKUP(E1158,[2]Sheet1!$E$2:$N$5262,10,0)</f>
        <v>-</v>
      </c>
      <c r="T1158" s="167">
        <f t="shared" si="51"/>
        <v>0</v>
      </c>
    </row>
    <row r="1159" spans="1:20" s="135" customFormat="1" hidden="1">
      <c r="A1159" s="73">
        <v>1166</v>
      </c>
      <c r="B1159" s="72" t="s">
        <v>39</v>
      </c>
      <c r="C1159" s="73" t="s">
        <v>14028</v>
      </c>
      <c r="D1159" s="73" t="s">
        <v>14029</v>
      </c>
      <c r="E1159" s="73" t="s">
        <v>14028</v>
      </c>
      <c r="F1159" s="75">
        <v>45671.695543981485</v>
      </c>
      <c r="G1159" s="72">
        <v>13000</v>
      </c>
      <c r="H1159" s="73" t="s">
        <v>67</v>
      </c>
      <c r="I1159" s="73" t="s">
        <v>15</v>
      </c>
      <c r="J1159" s="135" t="s">
        <v>41</v>
      </c>
      <c r="K1159" s="135">
        <v>13000</v>
      </c>
      <c r="L1159" s="135">
        <f>VLOOKUP(E1159,[2]Sheet1!$E$2:$N$5262,3,0)</f>
        <v>13000</v>
      </c>
      <c r="M1159" s="168">
        <f>VLOOKUP(E1159,[2]Sheet1!$E$2:$N$5262,4,0)</f>
        <v>46027</v>
      </c>
      <c r="N1159" s="135" t="str">
        <f>VLOOKUP(E1159,[2]Sheet1!$E$2:$N$5262,5,0)</f>
        <v>HASNAIN</v>
      </c>
      <c r="O1159" s="135" t="str">
        <f>VLOOKUP(E1159,[2]Sheet1!$E$2:$N$5262,6,0)</f>
        <v>Accepted</v>
      </c>
      <c r="P1159" s="135" t="str">
        <f>VLOOKUP(E1159,[2]Sheet1!$E$2:$N$5262,7,0)</f>
        <v>Online Transfer</v>
      </c>
      <c r="Q1159" s="135" t="str">
        <f>VLOOKUP(E1159,[2]Sheet1!$E$2:$N$5262,8,0)</f>
        <v>Renewal</v>
      </c>
      <c r="R1159" s="135" t="s">
        <v>16</v>
      </c>
      <c r="S1159" s="135" t="str">
        <f>VLOOKUP(E1159,[2]Sheet1!$E$2:$N$5262,10,0)</f>
        <v>-</v>
      </c>
      <c r="T1159" s="167">
        <f t="shared" si="51"/>
        <v>0</v>
      </c>
    </row>
    <row r="1160" spans="1:20" s="135" customFormat="1" hidden="1">
      <c r="A1160" s="72">
        <v>1167</v>
      </c>
      <c r="B1160" s="72" t="s">
        <v>39</v>
      </c>
      <c r="C1160" s="73" t="s">
        <v>14030</v>
      </c>
      <c r="D1160" s="73">
        <v>110814</v>
      </c>
      <c r="E1160" s="73">
        <v>110813</v>
      </c>
      <c r="F1160" s="75">
        <v>45350.675196759257</v>
      </c>
      <c r="G1160" s="72">
        <v>12500</v>
      </c>
      <c r="H1160" s="73" t="s">
        <v>67</v>
      </c>
      <c r="I1160" s="73" t="s">
        <v>15</v>
      </c>
      <c r="J1160" s="135" t="s">
        <v>42</v>
      </c>
      <c r="K1160" s="135">
        <v>0</v>
      </c>
      <c r="L1160" s="135">
        <f>VLOOKUP(E1160,[2]Sheet1!$E$2:$N$5262,3,0)</f>
        <v>12500</v>
      </c>
      <c r="M1160" s="168">
        <f>VLOOKUP(E1160,[2]Sheet1!$E$2:$N$5262,4,0)</f>
        <v>45997</v>
      </c>
      <c r="N1160" s="135" t="str">
        <f>VLOOKUP(E1160,[2]Sheet1!$E$2:$N$5262,5,0)</f>
        <v>HASNAIN</v>
      </c>
      <c r="O1160" s="135" t="str">
        <f>VLOOKUP(E1160,[2]Sheet1!$E$2:$N$5262,6,0)</f>
        <v>Accepted</v>
      </c>
      <c r="P1160" s="135" t="str">
        <f>VLOOKUP(E1160,[2]Sheet1!$E$2:$N$5262,7,0)</f>
        <v>Online Transfer</v>
      </c>
      <c r="Q1160" s="135" t="str">
        <f>VLOOKUP(E1160,[2]Sheet1!$E$2:$N$5262,8,0)</f>
        <v>Renewal</v>
      </c>
      <c r="R1160" s="135" t="str">
        <f>VLOOKUP(E1160,[2]Sheet1!$E$2:$N$5262,9,0)</f>
        <v>-</v>
      </c>
      <c r="S1160" s="135" t="str">
        <f>VLOOKUP(E1160,[2]Sheet1!$E$2:$N$5262,10,0)</f>
        <v>-</v>
      </c>
      <c r="T1160" s="135" t="s">
        <v>18708</v>
      </c>
    </row>
    <row r="1161" spans="1:20" s="135" customFormat="1" hidden="1">
      <c r="A1161" s="73">
        <v>1168</v>
      </c>
      <c r="B1161" s="72" t="s">
        <v>39</v>
      </c>
      <c r="C1161" s="73" t="s">
        <v>14031</v>
      </c>
      <c r="D1161" s="73" t="s">
        <v>14032</v>
      </c>
      <c r="E1161" s="73" t="s">
        <v>14033</v>
      </c>
      <c r="F1161" s="75">
        <v>44216.489525462966</v>
      </c>
      <c r="G1161" s="72">
        <v>7000</v>
      </c>
      <c r="H1161" s="73" t="s">
        <v>66</v>
      </c>
      <c r="I1161" s="73" t="s">
        <v>15</v>
      </c>
      <c r="J1161" s="135" t="s">
        <v>41</v>
      </c>
      <c r="K1161" s="135">
        <v>7000</v>
      </c>
      <c r="L1161" s="135">
        <f>VLOOKUP(E1161,[2]Sheet1!$E$2:$N$5262,3,0)</f>
        <v>7000</v>
      </c>
      <c r="M1161" s="168">
        <f>VLOOKUP(E1161,[2]Sheet1!$E$2:$N$5262,4,0)</f>
        <v>46027</v>
      </c>
      <c r="N1161" s="135" t="str">
        <f>VLOOKUP(E1161,[2]Sheet1!$E$2:$N$5262,5,0)</f>
        <v>HASNAIN</v>
      </c>
      <c r="O1161" s="135" t="str">
        <f>VLOOKUP(E1161,[2]Sheet1!$E$2:$N$5262,6,0)</f>
        <v>Accepted</v>
      </c>
      <c r="P1161" s="135" t="str">
        <f>VLOOKUP(E1161,[2]Sheet1!$E$2:$N$5262,7,0)</f>
        <v>Online Transfer</v>
      </c>
      <c r="Q1161" s="135" t="str">
        <f>VLOOKUP(E1161,[2]Sheet1!$E$2:$N$5262,8,0)</f>
        <v>Renewal</v>
      </c>
      <c r="R1161" s="135" t="s">
        <v>16</v>
      </c>
      <c r="S1161" s="135" t="str">
        <f>VLOOKUP(E1161,[2]Sheet1!$E$2:$N$5262,10,0)</f>
        <v>-</v>
      </c>
      <c r="T1161" s="167">
        <f t="shared" ref="T1161:T1162" si="52">+G1161-L1161</f>
        <v>0</v>
      </c>
    </row>
    <row r="1162" spans="1:20" s="135" customFormat="1" hidden="1">
      <c r="A1162" s="72">
        <v>1169</v>
      </c>
      <c r="B1162" s="72" t="s">
        <v>39</v>
      </c>
      <c r="C1162" s="73" t="s">
        <v>14034</v>
      </c>
      <c r="D1162" s="73" t="s">
        <v>14035</v>
      </c>
      <c r="E1162" s="170" t="s">
        <v>18716</v>
      </c>
      <c r="F1162" s="75">
        <v>45671.663113425922</v>
      </c>
      <c r="G1162" s="72">
        <v>16000</v>
      </c>
      <c r="H1162" s="73" t="s">
        <v>66</v>
      </c>
      <c r="I1162" s="73" t="s">
        <v>15</v>
      </c>
      <c r="J1162" s="135" t="s">
        <v>41</v>
      </c>
      <c r="K1162" s="135">
        <v>16000</v>
      </c>
      <c r="L1162" s="135">
        <f>VLOOKUP(E1162,[2]Sheet1!$E$2:$N$5262,3,0)</f>
        <v>16000</v>
      </c>
      <c r="M1162" s="168">
        <f>VLOOKUP(E1162,[2]Sheet1!$E$2:$N$5262,4,0)</f>
        <v>46025</v>
      </c>
      <c r="N1162" s="135" t="str">
        <f>VLOOKUP(E1162,[2]Sheet1!$E$2:$N$5262,5,0)</f>
        <v>HASNAIN</v>
      </c>
      <c r="O1162" s="135" t="str">
        <f>VLOOKUP(E1162,[2]Sheet1!$E$2:$N$5262,6,0)</f>
        <v>Accepted</v>
      </c>
      <c r="P1162" s="135" t="str">
        <f>VLOOKUP(E1162,[2]Sheet1!$E$2:$N$5262,7,0)</f>
        <v>Online Transfer</v>
      </c>
      <c r="Q1162" s="135" t="str">
        <f>VLOOKUP(E1162,[2]Sheet1!$E$2:$N$5262,8,0)</f>
        <v>Renewal</v>
      </c>
      <c r="R1162" s="135" t="str">
        <f>VLOOKUP(E1162,[2]Sheet1!$E$2:$N$5262,9,0)</f>
        <v>-</v>
      </c>
      <c r="S1162" s="135" t="str">
        <f>VLOOKUP(E1162,[2]Sheet1!$E$2:$N$5262,10,0)</f>
        <v>-</v>
      </c>
      <c r="T1162" s="167">
        <f t="shared" si="52"/>
        <v>0</v>
      </c>
    </row>
    <row r="1163" spans="1:20" s="135" customFormat="1" hidden="1">
      <c r="A1163" s="73">
        <v>1170</v>
      </c>
      <c r="B1163" s="72" t="s">
        <v>39</v>
      </c>
      <c r="C1163" s="73" t="s">
        <v>14036</v>
      </c>
      <c r="D1163" s="73" t="s">
        <v>14037</v>
      </c>
      <c r="E1163" s="73">
        <v>1216535</v>
      </c>
      <c r="F1163" s="75">
        <v>45498.646527777775</v>
      </c>
      <c r="G1163" s="72">
        <v>8167</v>
      </c>
      <c r="H1163" s="73" t="s">
        <v>594</v>
      </c>
      <c r="I1163" s="73" t="s">
        <v>15</v>
      </c>
      <c r="J1163" s="135" t="s">
        <v>41</v>
      </c>
      <c r="K1163" s="135">
        <v>8166</v>
      </c>
      <c r="L1163" s="135">
        <v>8166</v>
      </c>
      <c r="M1163" s="168">
        <v>46027</v>
      </c>
      <c r="N1163" s="135" t="str">
        <f t="shared" ref="N1163:N1167" si="53">+I1163</f>
        <v>HASNAIN</v>
      </c>
      <c r="O1163" s="135" t="s">
        <v>73</v>
      </c>
      <c r="P1163" s="135" t="s">
        <v>54</v>
      </c>
      <c r="Q1163" s="135" t="s">
        <v>141</v>
      </c>
      <c r="R1163" s="135" t="s">
        <v>16</v>
      </c>
      <c r="S1163" s="135" t="s">
        <v>16</v>
      </c>
    </row>
    <row r="1164" spans="1:20" s="135" customFormat="1" hidden="1">
      <c r="A1164" s="72">
        <v>1171</v>
      </c>
      <c r="B1164" s="72" t="s">
        <v>39</v>
      </c>
      <c r="C1164" s="73" t="s">
        <v>14038</v>
      </c>
      <c r="D1164" s="73" t="s">
        <v>14039</v>
      </c>
      <c r="E1164" s="73">
        <v>1216475</v>
      </c>
      <c r="F1164" s="75">
        <v>45498.678472222222</v>
      </c>
      <c r="G1164" s="72">
        <v>8167</v>
      </c>
      <c r="H1164" s="73" t="s">
        <v>594</v>
      </c>
      <c r="I1164" s="73" t="s">
        <v>15</v>
      </c>
      <c r="J1164" s="135" t="s">
        <v>41</v>
      </c>
      <c r="K1164" s="135">
        <v>8166</v>
      </c>
      <c r="L1164" s="135">
        <v>8166</v>
      </c>
      <c r="M1164" s="168">
        <v>46027</v>
      </c>
      <c r="N1164" s="135" t="str">
        <f t="shared" si="53"/>
        <v>HASNAIN</v>
      </c>
      <c r="O1164" s="135" t="s">
        <v>73</v>
      </c>
      <c r="P1164" s="135" t="s">
        <v>54</v>
      </c>
      <c r="Q1164" s="135" t="s">
        <v>141</v>
      </c>
      <c r="R1164" s="135" t="s">
        <v>16</v>
      </c>
      <c r="S1164" s="135" t="s">
        <v>16</v>
      </c>
    </row>
    <row r="1165" spans="1:20" s="135" customFormat="1" hidden="1">
      <c r="A1165" s="73">
        <v>1172</v>
      </c>
      <c r="B1165" s="72" t="s">
        <v>39</v>
      </c>
      <c r="C1165" s="73" t="s">
        <v>14040</v>
      </c>
      <c r="D1165" s="73" t="s">
        <v>14041</v>
      </c>
      <c r="E1165" s="73">
        <v>1216534</v>
      </c>
      <c r="F1165" s="75">
        <v>45498.681250000001</v>
      </c>
      <c r="G1165" s="72">
        <v>8167</v>
      </c>
      <c r="H1165" s="73" t="s">
        <v>594</v>
      </c>
      <c r="I1165" s="73" t="s">
        <v>15</v>
      </c>
      <c r="J1165" s="135" t="s">
        <v>41</v>
      </c>
      <c r="K1165" s="135">
        <v>8166</v>
      </c>
      <c r="L1165" s="135">
        <v>8166</v>
      </c>
      <c r="M1165" s="168">
        <v>46027</v>
      </c>
      <c r="N1165" s="135" t="str">
        <f t="shared" si="53"/>
        <v>HASNAIN</v>
      </c>
      <c r="O1165" s="135" t="s">
        <v>73</v>
      </c>
      <c r="P1165" s="135" t="s">
        <v>54</v>
      </c>
      <c r="Q1165" s="135" t="s">
        <v>141</v>
      </c>
      <c r="R1165" s="135" t="s">
        <v>16</v>
      </c>
      <c r="S1165" s="135" t="s">
        <v>16</v>
      </c>
    </row>
    <row r="1166" spans="1:20" s="135" customFormat="1" hidden="1">
      <c r="A1166" s="72">
        <v>1173</v>
      </c>
      <c r="B1166" s="72" t="s">
        <v>39</v>
      </c>
      <c r="C1166" s="73" t="s">
        <v>14042</v>
      </c>
      <c r="D1166" s="73" t="s">
        <v>14043</v>
      </c>
      <c r="E1166" s="73">
        <v>1216545</v>
      </c>
      <c r="F1166" s="75">
        <v>45498.683333333334</v>
      </c>
      <c r="G1166" s="72">
        <v>8167</v>
      </c>
      <c r="H1166" s="73" t="s">
        <v>594</v>
      </c>
      <c r="I1166" s="73" t="s">
        <v>15</v>
      </c>
      <c r="J1166" s="135" t="s">
        <v>41</v>
      </c>
      <c r="K1166" s="135">
        <v>8166</v>
      </c>
      <c r="L1166" s="135">
        <v>8166</v>
      </c>
      <c r="M1166" s="168">
        <v>46027</v>
      </c>
      <c r="N1166" s="135" t="str">
        <f t="shared" si="53"/>
        <v>HASNAIN</v>
      </c>
      <c r="O1166" s="135" t="s">
        <v>73</v>
      </c>
      <c r="P1166" s="135" t="s">
        <v>54</v>
      </c>
      <c r="Q1166" s="135" t="s">
        <v>141</v>
      </c>
      <c r="R1166" s="135" t="s">
        <v>16</v>
      </c>
      <c r="S1166" s="135" t="s">
        <v>16</v>
      </c>
    </row>
    <row r="1167" spans="1:20" s="135" customFormat="1" hidden="1">
      <c r="A1167" s="73">
        <v>1174</v>
      </c>
      <c r="B1167" s="72" t="s">
        <v>39</v>
      </c>
      <c r="C1167" s="73" t="s">
        <v>14044</v>
      </c>
      <c r="D1167" s="73" t="s">
        <v>14045</v>
      </c>
      <c r="E1167" s="73">
        <v>1216478</v>
      </c>
      <c r="F1167" s="75">
        <v>45498.68472222222</v>
      </c>
      <c r="G1167" s="72">
        <v>8167</v>
      </c>
      <c r="H1167" s="73" t="s">
        <v>594</v>
      </c>
      <c r="I1167" s="73" t="s">
        <v>15</v>
      </c>
      <c r="J1167" s="135" t="s">
        <v>41</v>
      </c>
      <c r="K1167" s="135">
        <v>8166</v>
      </c>
      <c r="L1167" s="135">
        <v>8166</v>
      </c>
      <c r="M1167" s="168">
        <v>46027</v>
      </c>
      <c r="N1167" s="135" t="str">
        <f t="shared" si="53"/>
        <v>HASNAIN</v>
      </c>
      <c r="O1167" s="135" t="s">
        <v>73</v>
      </c>
      <c r="P1167" s="135" t="s">
        <v>54</v>
      </c>
      <c r="Q1167" s="135" t="s">
        <v>141</v>
      </c>
      <c r="R1167" s="135" t="s">
        <v>16</v>
      </c>
      <c r="S1167" s="135" t="s">
        <v>16</v>
      </c>
    </row>
    <row r="1168" spans="1:20" s="135" customFormat="1" hidden="1">
      <c r="A1168" s="72">
        <v>1175</v>
      </c>
      <c r="B1168" s="72" t="s">
        <v>39</v>
      </c>
      <c r="C1168" s="73" t="s">
        <v>14046</v>
      </c>
      <c r="D1168" s="73" t="s">
        <v>14047</v>
      </c>
      <c r="E1168" s="73">
        <v>6029475</v>
      </c>
      <c r="F1168" s="75">
        <v>44946.90351851852</v>
      </c>
      <c r="G1168" s="72">
        <v>13000</v>
      </c>
      <c r="H1168" s="73" t="s">
        <v>66</v>
      </c>
      <c r="I1168" s="73" t="s">
        <v>15</v>
      </c>
      <c r="J1168" s="135" t="s">
        <v>41</v>
      </c>
      <c r="K1168" s="135">
        <v>13000</v>
      </c>
      <c r="L1168" s="135">
        <f>VLOOKUP(E1168,[2]Sheet1!$E$2:$N$5262,3,0)</f>
        <v>13000</v>
      </c>
      <c r="M1168" s="168">
        <f>VLOOKUP(E1168,[2]Sheet1!$E$2:$N$5262,4,0)</f>
        <v>46028</v>
      </c>
      <c r="N1168" s="135" t="str">
        <f>VLOOKUP(E1168,[2]Sheet1!$E$2:$N$5262,5,0)</f>
        <v>HASNAIN</v>
      </c>
      <c r="O1168" s="135" t="str">
        <f>VLOOKUP(E1168,[2]Sheet1!$E$2:$N$5262,6,0)</f>
        <v>Accepted</v>
      </c>
      <c r="P1168" s="135" t="str">
        <f>VLOOKUP(E1168,[2]Sheet1!$E$2:$N$5262,7,0)</f>
        <v>Online Transfer</v>
      </c>
      <c r="Q1168" s="135" t="str">
        <f>VLOOKUP(E1168,[2]Sheet1!$E$2:$N$5262,8,0)</f>
        <v>Renewal</v>
      </c>
      <c r="R1168" s="135" t="s">
        <v>16</v>
      </c>
      <c r="S1168" s="135" t="str">
        <f>VLOOKUP(E1168,[2]Sheet1!$E$2:$N$5262,10,0)</f>
        <v>-</v>
      </c>
      <c r="T1168" s="167">
        <f t="shared" ref="T1168:T1173" si="54">+G1168-L1168</f>
        <v>0</v>
      </c>
    </row>
    <row r="1169" spans="1:20" s="135" customFormat="1" hidden="1">
      <c r="A1169" s="73">
        <v>1176</v>
      </c>
      <c r="B1169" s="72" t="s">
        <v>39</v>
      </c>
      <c r="C1169" s="73" t="s">
        <v>14048</v>
      </c>
      <c r="D1169" s="73" t="s">
        <v>14049</v>
      </c>
      <c r="E1169" s="73">
        <v>4103353</v>
      </c>
      <c r="F1169" s="75">
        <v>44580.611122685186</v>
      </c>
      <c r="G1169" s="72">
        <v>10000</v>
      </c>
      <c r="H1169" s="73" t="s">
        <v>66</v>
      </c>
      <c r="I1169" s="73" t="s">
        <v>15</v>
      </c>
      <c r="J1169" s="135" t="s">
        <v>41</v>
      </c>
      <c r="K1169" s="135">
        <v>10000</v>
      </c>
      <c r="L1169" s="135">
        <f>VLOOKUP(E1169,[2]Sheet1!$E$2:$N$5262,3,0)</f>
        <v>10000</v>
      </c>
      <c r="M1169" s="168">
        <f>VLOOKUP(E1169,[2]Sheet1!$E$2:$N$5262,4,0)</f>
        <v>46028</v>
      </c>
      <c r="N1169" s="135" t="str">
        <f>VLOOKUP(E1169,[2]Sheet1!$E$2:$N$5262,5,0)</f>
        <v>HASNAIN</v>
      </c>
      <c r="O1169" s="135" t="str">
        <f>VLOOKUP(E1169,[2]Sheet1!$E$2:$N$5262,6,0)</f>
        <v>Accepted</v>
      </c>
      <c r="P1169" s="135" t="str">
        <f>VLOOKUP(E1169,[2]Sheet1!$E$2:$N$5262,7,0)</f>
        <v>Cash Deposit</v>
      </c>
      <c r="Q1169" s="135" t="str">
        <f>VLOOKUP(E1169,[2]Sheet1!$E$2:$N$5262,8,0)</f>
        <v>Renewal</v>
      </c>
      <c r="R1169" s="135" t="s">
        <v>16</v>
      </c>
      <c r="S1169" s="135" t="str">
        <f>VLOOKUP(E1169,[2]Sheet1!$E$2:$N$5262,10,0)</f>
        <v>-</v>
      </c>
      <c r="T1169" s="167">
        <f t="shared" si="54"/>
        <v>0</v>
      </c>
    </row>
    <row r="1170" spans="1:20" s="135" customFormat="1" hidden="1">
      <c r="A1170" s="72">
        <v>1177</v>
      </c>
      <c r="B1170" s="72" t="s">
        <v>39</v>
      </c>
      <c r="C1170" s="73" t="s">
        <v>14050</v>
      </c>
      <c r="D1170" s="73" t="s">
        <v>14051</v>
      </c>
      <c r="E1170" s="73" t="s">
        <v>14052</v>
      </c>
      <c r="F1170" s="75">
        <v>45308.697615740741</v>
      </c>
      <c r="G1170" s="72">
        <v>15000</v>
      </c>
      <c r="H1170" s="73" t="s">
        <v>66</v>
      </c>
      <c r="I1170" s="73" t="s">
        <v>15</v>
      </c>
      <c r="J1170" s="135" t="s">
        <v>41</v>
      </c>
      <c r="K1170" s="135">
        <v>15000</v>
      </c>
      <c r="L1170" s="135">
        <f>VLOOKUP(E1170,[2]Sheet1!$E$2:$N$5262,3,0)</f>
        <v>15000</v>
      </c>
      <c r="M1170" s="168">
        <f>VLOOKUP(E1170,[2]Sheet1!$E$2:$N$5262,4,0)</f>
        <v>46028</v>
      </c>
      <c r="N1170" s="135" t="str">
        <f>VLOOKUP(E1170,[2]Sheet1!$E$2:$N$5262,5,0)</f>
        <v>HASNAIN</v>
      </c>
      <c r="O1170" s="135" t="str">
        <f>VLOOKUP(E1170,[2]Sheet1!$E$2:$N$5262,6,0)</f>
        <v>Accepted</v>
      </c>
      <c r="P1170" s="135" t="str">
        <f>VLOOKUP(E1170,[2]Sheet1!$E$2:$N$5262,7,0)</f>
        <v>Online Transfer</v>
      </c>
      <c r="Q1170" s="135" t="str">
        <f>VLOOKUP(E1170,[2]Sheet1!$E$2:$N$5262,8,0)</f>
        <v>Renewal</v>
      </c>
      <c r="R1170" s="135" t="s">
        <v>16</v>
      </c>
      <c r="S1170" s="135" t="str">
        <f>VLOOKUP(E1170,[2]Sheet1!$E$2:$N$5262,10,0)</f>
        <v>-</v>
      </c>
      <c r="T1170" s="167">
        <f t="shared" si="54"/>
        <v>0</v>
      </c>
    </row>
    <row r="1171" spans="1:20" s="135" customFormat="1" hidden="1">
      <c r="A1171" s="73">
        <v>1178</v>
      </c>
      <c r="B1171" s="72" t="s">
        <v>39</v>
      </c>
      <c r="C1171" s="73" t="s">
        <v>14053</v>
      </c>
      <c r="D1171" s="73" t="s">
        <v>14054</v>
      </c>
      <c r="E1171" s="73" t="s">
        <v>14055</v>
      </c>
      <c r="F1171" s="75">
        <v>45665.724537037036</v>
      </c>
      <c r="G1171" s="72">
        <v>12000</v>
      </c>
      <c r="H1171" s="73" t="s">
        <v>66</v>
      </c>
      <c r="I1171" s="73" t="s">
        <v>15</v>
      </c>
      <c r="J1171" s="135" t="s">
        <v>41</v>
      </c>
      <c r="K1171" s="135">
        <v>12000</v>
      </c>
      <c r="L1171" s="135">
        <f>VLOOKUP(E1171,[2]Sheet1!$E$2:$N$5262,3,0)</f>
        <v>12000</v>
      </c>
      <c r="M1171" s="168">
        <f>VLOOKUP(E1171,[2]Sheet1!$E$2:$N$5262,4,0)</f>
        <v>46028</v>
      </c>
      <c r="N1171" s="135" t="str">
        <f>VLOOKUP(E1171,[2]Sheet1!$E$2:$N$5262,5,0)</f>
        <v>HASNAIN</v>
      </c>
      <c r="O1171" s="135" t="str">
        <f>VLOOKUP(E1171,[2]Sheet1!$E$2:$N$5262,6,0)</f>
        <v>Accepted</v>
      </c>
      <c r="P1171" s="135" t="str">
        <f>VLOOKUP(E1171,[2]Sheet1!$E$2:$N$5262,7,0)</f>
        <v>Online Transfer</v>
      </c>
      <c r="Q1171" s="135" t="str">
        <f>VLOOKUP(E1171,[2]Sheet1!$E$2:$N$5262,8,0)</f>
        <v>Renewal</v>
      </c>
      <c r="R1171" s="135" t="s">
        <v>16</v>
      </c>
      <c r="S1171" s="135" t="str">
        <f>VLOOKUP(E1171,[2]Sheet1!$E$2:$N$5262,10,0)</f>
        <v>-</v>
      </c>
      <c r="T1171" s="167">
        <f t="shared" si="54"/>
        <v>0</v>
      </c>
    </row>
    <row r="1172" spans="1:20" s="135" customFormat="1" hidden="1">
      <c r="A1172" s="72">
        <v>1179</v>
      </c>
      <c r="B1172" s="72" t="s">
        <v>39</v>
      </c>
      <c r="C1172" s="73" t="s">
        <v>14056</v>
      </c>
      <c r="D1172" s="73" t="s">
        <v>14057</v>
      </c>
      <c r="E1172" s="73">
        <v>9520985</v>
      </c>
      <c r="F1172" s="75">
        <v>44945.615034722221</v>
      </c>
      <c r="G1172" s="72">
        <v>14000</v>
      </c>
      <c r="H1172" s="73" t="s">
        <v>67</v>
      </c>
      <c r="I1172" s="73" t="s">
        <v>15</v>
      </c>
      <c r="J1172" s="135" t="s">
        <v>41</v>
      </c>
      <c r="K1172" s="135">
        <v>14000</v>
      </c>
      <c r="L1172" s="135">
        <f>VLOOKUP(E1172,[2]Sheet1!$E$2:$N$5262,3,0)</f>
        <v>14000</v>
      </c>
      <c r="M1172" s="168">
        <f>VLOOKUP(E1172,[2]Sheet1!$E$2:$N$5262,4,0)</f>
        <v>46029</v>
      </c>
      <c r="N1172" s="135" t="str">
        <f>VLOOKUP(E1172,[2]Sheet1!$E$2:$N$5262,5,0)</f>
        <v>HASNAIN</v>
      </c>
      <c r="O1172" s="135" t="str">
        <f>VLOOKUP(E1172,[2]Sheet1!$E$2:$N$5262,6,0)</f>
        <v>Accepted</v>
      </c>
      <c r="P1172" s="135" t="str">
        <f>VLOOKUP(E1172,[2]Sheet1!$E$2:$N$5262,7,0)</f>
        <v>Online Transfer</v>
      </c>
      <c r="Q1172" s="135" t="str">
        <f>VLOOKUP(E1172,[2]Sheet1!$E$2:$N$5262,8,0)</f>
        <v>Renewal</v>
      </c>
      <c r="R1172" s="135" t="s">
        <v>16</v>
      </c>
      <c r="S1172" s="135" t="str">
        <f>VLOOKUP(E1172,[2]Sheet1!$E$2:$N$5262,10,0)</f>
        <v>-</v>
      </c>
      <c r="T1172" s="167">
        <f t="shared" si="54"/>
        <v>0</v>
      </c>
    </row>
    <row r="1173" spans="1:20" s="135" customFormat="1" hidden="1">
      <c r="A1173" s="73">
        <v>1180</v>
      </c>
      <c r="B1173" s="72" t="s">
        <v>39</v>
      </c>
      <c r="C1173" s="73" t="s">
        <v>14058</v>
      </c>
      <c r="D1173" s="73" t="s">
        <v>14059</v>
      </c>
      <c r="E1173" s="73" t="s">
        <v>14060</v>
      </c>
      <c r="F1173" s="75">
        <v>43484.453715277778</v>
      </c>
      <c r="G1173" s="72">
        <v>10000</v>
      </c>
      <c r="H1173" s="73" t="s">
        <v>66</v>
      </c>
      <c r="I1173" s="73" t="s">
        <v>15</v>
      </c>
      <c r="J1173" s="135" t="s">
        <v>41</v>
      </c>
      <c r="K1173" s="135">
        <v>10000</v>
      </c>
      <c r="L1173" s="135">
        <f>VLOOKUP(E1173,[2]Sheet1!$E$2:$N$5262,3,0)</f>
        <v>10000</v>
      </c>
      <c r="M1173" s="168">
        <f>VLOOKUP(E1173,[2]Sheet1!$E$2:$N$5262,4,0)</f>
        <v>46028</v>
      </c>
      <c r="N1173" s="135" t="str">
        <f>VLOOKUP(E1173,[2]Sheet1!$E$2:$N$5262,5,0)</f>
        <v>HASNAIN</v>
      </c>
      <c r="O1173" s="135" t="str">
        <f>VLOOKUP(E1173,[2]Sheet1!$E$2:$N$5262,6,0)</f>
        <v>Accepted</v>
      </c>
      <c r="P1173" s="135" t="str">
        <f>VLOOKUP(E1173,[2]Sheet1!$E$2:$N$5262,7,0)</f>
        <v>Online Transfer</v>
      </c>
      <c r="Q1173" s="135" t="str">
        <f>VLOOKUP(E1173,[2]Sheet1!$E$2:$N$5262,8,0)</f>
        <v>Renewal</v>
      </c>
      <c r="R1173" s="135" t="s">
        <v>16</v>
      </c>
      <c r="S1173" s="135" t="str">
        <f>VLOOKUP(E1173,[2]Sheet1!$E$2:$N$5262,10,0)</f>
        <v>-</v>
      </c>
      <c r="T1173" s="167">
        <f t="shared" si="54"/>
        <v>0</v>
      </c>
    </row>
    <row r="1174" spans="1:20" s="135" customFormat="1" hidden="1">
      <c r="A1174" s="72">
        <v>1181</v>
      </c>
      <c r="B1174" s="72" t="s">
        <v>39</v>
      </c>
      <c r="C1174" s="73" t="s">
        <v>14061</v>
      </c>
      <c r="D1174" s="73" t="s">
        <v>14062</v>
      </c>
      <c r="E1174" s="73" t="s">
        <v>14063</v>
      </c>
      <c r="F1174" s="75">
        <v>44212</v>
      </c>
      <c r="G1174" s="72">
        <v>7500</v>
      </c>
      <c r="H1174" s="73" t="s">
        <v>594</v>
      </c>
      <c r="I1174" s="73" t="s">
        <v>15</v>
      </c>
      <c r="J1174" s="135" t="s">
        <v>41</v>
      </c>
      <c r="K1174" s="135">
        <v>7500</v>
      </c>
      <c r="L1174" s="135">
        <v>7500</v>
      </c>
      <c r="M1174" s="168">
        <v>46028</v>
      </c>
      <c r="N1174" s="135" t="str">
        <f>+I1174</f>
        <v>HASNAIN</v>
      </c>
      <c r="O1174" s="135" t="s">
        <v>73</v>
      </c>
      <c r="P1174" s="135" t="s">
        <v>561</v>
      </c>
      <c r="Q1174" s="135" t="s">
        <v>141</v>
      </c>
      <c r="R1174" s="135" t="s">
        <v>16</v>
      </c>
      <c r="S1174" s="135" t="s">
        <v>16</v>
      </c>
    </row>
    <row r="1175" spans="1:20" s="135" customFormat="1" hidden="1">
      <c r="A1175" s="73">
        <v>1182</v>
      </c>
      <c r="B1175" s="72" t="s">
        <v>39</v>
      </c>
      <c r="C1175" s="73" t="s">
        <v>14064</v>
      </c>
      <c r="D1175" s="73">
        <v>178813</v>
      </c>
      <c r="E1175" s="73">
        <v>1078787</v>
      </c>
      <c r="F1175" s="75">
        <v>45663.739039351851</v>
      </c>
      <c r="G1175" s="72">
        <v>10000</v>
      </c>
      <c r="H1175" s="73" t="s">
        <v>67</v>
      </c>
      <c r="I1175" s="73" t="s">
        <v>15</v>
      </c>
      <c r="J1175" s="135" t="s">
        <v>41</v>
      </c>
      <c r="K1175" s="135">
        <v>10000</v>
      </c>
      <c r="L1175" s="135">
        <f>VLOOKUP(E1175,[2]Sheet1!$E$2:$N$5262,3,0)</f>
        <v>10000</v>
      </c>
      <c r="M1175" s="168">
        <f>VLOOKUP(E1175,[2]Sheet1!$E$2:$N$5262,4,0)</f>
        <v>46030</v>
      </c>
      <c r="N1175" s="135" t="str">
        <f>VLOOKUP(E1175,[2]Sheet1!$E$2:$N$5262,5,0)</f>
        <v>HASNAIN</v>
      </c>
      <c r="O1175" s="135" t="str">
        <f>VLOOKUP(E1175,[2]Sheet1!$E$2:$N$5262,6,0)</f>
        <v>Accepted</v>
      </c>
      <c r="P1175" s="135" t="str">
        <f>VLOOKUP(E1175,[2]Sheet1!$E$2:$N$5262,7,0)</f>
        <v>Online Transfer</v>
      </c>
      <c r="Q1175" s="135" t="str">
        <f>VLOOKUP(E1175,[2]Sheet1!$E$2:$N$5262,8,0)</f>
        <v>Renewal</v>
      </c>
      <c r="R1175" s="135" t="s">
        <v>16</v>
      </c>
      <c r="S1175" s="135" t="str">
        <f>VLOOKUP(E1175,[2]Sheet1!$E$2:$N$5262,10,0)</f>
        <v>-</v>
      </c>
      <c r="T1175" s="167">
        <f t="shared" ref="T1175:T1214" si="55">+G1175-L1175</f>
        <v>0</v>
      </c>
    </row>
    <row r="1176" spans="1:20" s="135" customFormat="1" hidden="1">
      <c r="A1176" s="72">
        <v>1183</v>
      </c>
      <c r="B1176" s="72" t="s">
        <v>39</v>
      </c>
      <c r="C1176" s="73" t="s">
        <v>14065</v>
      </c>
      <c r="D1176" s="73" t="s">
        <v>14066</v>
      </c>
      <c r="E1176" s="73">
        <v>6085289</v>
      </c>
      <c r="F1176" s="75">
        <v>45658.656712962962</v>
      </c>
      <c r="G1176" s="72">
        <v>12500</v>
      </c>
      <c r="H1176" s="73" t="s">
        <v>66</v>
      </c>
      <c r="I1176" s="73" t="s">
        <v>15</v>
      </c>
      <c r="J1176" s="135" t="s">
        <v>41</v>
      </c>
      <c r="K1176" s="135">
        <v>12500</v>
      </c>
      <c r="L1176" s="135">
        <f>VLOOKUP(E1176,[2]Sheet1!$E$2:$N$5262,3,0)</f>
        <v>12500</v>
      </c>
      <c r="M1176" s="168">
        <f>VLOOKUP(E1176,[2]Sheet1!$E$2:$N$5262,4,0)</f>
        <v>46030</v>
      </c>
      <c r="N1176" s="135" t="str">
        <f>VLOOKUP(E1176,[2]Sheet1!$E$2:$N$5262,5,0)</f>
        <v>HASNAIN</v>
      </c>
      <c r="O1176" s="135" t="str">
        <f>VLOOKUP(E1176,[2]Sheet1!$E$2:$N$5262,6,0)</f>
        <v>Accepted</v>
      </c>
      <c r="P1176" s="135" t="str">
        <f>VLOOKUP(E1176,[2]Sheet1!$E$2:$N$5262,7,0)</f>
        <v>Online Transfer</v>
      </c>
      <c r="Q1176" s="135" t="str">
        <f>VLOOKUP(E1176,[2]Sheet1!$E$2:$N$5262,8,0)</f>
        <v>Renewal</v>
      </c>
      <c r="R1176" s="135" t="s">
        <v>16</v>
      </c>
      <c r="S1176" s="135" t="str">
        <f>VLOOKUP(E1176,[2]Sheet1!$E$2:$N$5262,10,0)</f>
        <v>-</v>
      </c>
      <c r="T1176" s="167">
        <f t="shared" si="55"/>
        <v>0</v>
      </c>
    </row>
    <row r="1177" spans="1:20" s="135" customFormat="1">
      <c r="A1177" s="73">
        <v>1184</v>
      </c>
      <c r="B1177" s="72" t="s">
        <v>39</v>
      </c>
      <c r="C1177" s="73" t="s">
        <v>14067</v>
      </c>
      <c r="D1177" s="73">
        <v>216133</v>
      </c>
      <c r="E1177" s="73" t="s">
        <v>14068</v>
      </c>
      <c r="F1177" s="75">
        <v>44210.559918981482</v>
      </c>
      <c r="G1177" s="72">
        <v>13000</v>
      </c>
      <c r="H1177" s="73" t="s">
        <v>67</v>
      </c>
      <c r="I1177" s="73" t="s">
        <v>15</v>
      </c>
      <c r="J1177" s="135" t="s">
        <v>41</v>
      </c>
      <c r="K1177" s="135">
        <v>13000</v>
      </c>
      <c r="L1177" s="135">
        <f>VLOOKUP(E1177,[2]Sheet1!$E$2:$N$5262,3,0)</f>
        <v>13000</v>
      </c>
      <c r="M1177" s="168">
        <f>VLOOKUP(E1177,[2]Sheet1!$E$2:$N$5262,4,0)</f>
        <v>46031</v>
      </c>
      <c r="N1177" s="135" t="str">
        <f>VLOOKUP(E1177,[2]Sheet1!$E$2:$N$5262,5,0)</f>
        <v>HASNAIN</v>
      </c>
      <c r="O1177" s="135" t="str">
        <f>VLOOKUP(E1177,[2]Sheet1!$E$2:$N$5262,6,0)</f>
        <v>Accepted</v>
      </c>
      <c r="P1177" s="135" t="str">
        <f>VLOOKUP(E1177,[2]Sheet1!$E$2:$N$5262,7,0)</f>
        <v>Online Transfer</v>
      </c>
      <c r="Q1177" s="135" t="str">
        <f>VLOOKUP(E1177,[2]Sheet1!$E$2:$N$5262,8,0)</f>
        <v>Conversion</v>
      </c>
      <c r="R1177" s="135" t="s">
        <v>16</v>
      </c>
      <c r="S1177" s="135" t="str">
        <f>VLOOKUP(E1177,[2]Sheet1!$E$2:$N$5262,10,0)</f>
        <v>-</v>
      </c>
      <c r="T1177" s="167">
        <f t="shared" si="55"/>
        <v>0</v>
      </c>
    </row>
    <row r="1178" spans="1:20" s="135" customFormat="1" hidden="1">
      <c r="A1178" s="72">
        <v>1185</v>
      </c>
      <c r="B1178" s="72" t="s">
        <v>39</v>
      </c>
      <c r="C1178" s="73" t="s">
        <v>14069</v>
      </c>
      <c r="D1178" s="73">
        <v>342320</v>
      </c>
      <c r="E1178" s="73">
        <v>446989</v>
      </c>
      <c r="F1178" s="75">
        <v>44932.515972222223</v>
      </c>
      <c r="G1178" s="72">
        <v>13000</v>
      </c>
      <c r="H1178" s="73" t="s">
        <v>67</v>
      </c>
      <c r="I1178" s="73" t="s">
        <v>15</v>
      </c>
      <c r="J1178" s="135" t="s">
        <v>41</v>
      </c>
      <c r="K1178" s="135">
        <v>13000</v>
      </c>
      <c r="L1178" s="135">
        <f>VLOOKUP(E1178,[2]Sheet1!$E$2:$N$5262,3,0)</f>
        <v>13000</v>
      </c>
      <c r="M1178" s="168">
        <f>VLOOKUP(E1178,[2]Sheet1!$E$2:$N$5262,4,0)</f>
        <v>46031</v>
      </c>
      <c r="N1178" s="135" t="str">
        <f>VLOOKUP(E1178,[2]Sheet1!$E$2:$N$5262,5,0)</f>
        <v>HASNAIN</v>
      </c>
      <c r="O1178" s="135" t="str">
        <f>VLOOKUP(E1178,[2]Sheet1!$E$2:$N$5262,6,0)</f>
        <v>Accepted</v>
      </c>
      <c r="P1178" s="135" t="str">
        <f>VLOOKUP(E1178,[2]Sheet1!$E$2:$N$5262,7,0)</f>
        <v>Online Transfer</v>
      </c>
      <c r="Q1178" s="135" t="str">
        <f>VLOOKUP(E1178,[2]Sheet1!$E$2:$N$5262,8,0)</f>
        <v>Renewal</v>
      </c>
      <c r="R1178" s="135" t="s">
        <v>16</v>
      </c>
      <c r="S1178" s="135" t="str">
        <f>VLOOKUP(E1178,[2]Sheet1!$E$2:$N$5262,10,0)</f>
        <v>-</v>
      </c>
      <c r="T1178" s="167">
        <f t="shared" si="55"/>
        <v>0</v>
      </c>
    </row>
    <row r="1179" spans="1:20" s="135" customFormat="1">
      <c r="A1179" s="73">
        <v>1186</v>
      </c>
      <c r="B1179" s="72" t="s">
        <v>39</v>
      </c>
      <c r="C1179" s="73" t="s">
        <v>14070</v>
      </c>
      <c r="D1179" s="73">
        <v>245369</v>
      </c>
      <c r="E1179" s="73" t="s">
        <v>14071</v>
      </c>
      <c r="F1179" s="75">
        <v>44441.542407407411</v>
      </c>
      <c r="G1179" s="72">
        <v>13000</v>
      </c>
      <c r="H1179" s="73" t="s">
        <v>67</v>
      </c>
      <c r="I1179" s="73" t="s">
        <v>15</v>
      </c>
      <c r="J1179" s="135" t="s">
        <v>41</v>
      </c>
      <c r="K1179" s="135">
        <v>13000</v>
      </c>
      <c r="L1179" s="135">
        <f>VLOOKUP(E1179,[2]Sheet1!$E$2:$N$5262,3,0)</f>
        <v>13000</v>
      </c>
      <c r="M1179" s="168">
        <f>VLOOKUP(E1179,[2]Sheet1!$E$2:$N$5262,4,0)</f>
        <v>46031</v>
      </c>
      <c r="N1179" s="135" t="str">
        <f>VLOOKUP(E1179,[2]Sheet1!$E$2:$N$5262,5,0)</f>
        <v>HASNAIN</v>
      </c>
      <c r="O1179" s="135" t="str">
        <f>VLOOKUP(E1179,[2]Sheet1!$E$2:$N$5262,6,0)</f>
        <v>Accepted</v>
      </c>
      <c r="P1179" s="135" t="str">
        <f>VLOOKUP(E1179,[2]Sheet1!$E$2:$N$5262,7,0)</f>
        <v>Online Transfer</v>
      </c>
      <c r="Q1179" s="135" t="str">
        <f>VLOOKUP(E1179,[2]Sheet1!$E$2:$N$5262,8,0)</f>
        <v>Conversion</v>
      </c>
      <c r="R1179" s="135" t="s">
        <v>16</v>
      </c>
      <c r="S1179" s="135" t="str">
        <f>VLOOKUP(E1179,[2]Sheet1!$E$2:$N$5262,10,0)</f>
        <v>-</v>
      </c>
      <c r="T1179" s="167">
        <f t="shared" si="55"/>
        <v>0</v>
      </c>
    </row>
    <row r="1180" spans="1:20" s="135" customFormat="1" hidden="1">
      <c r="A1180" s="72">
        <v>1187</v>
      </c>
      <c r="B1180" s="72" t="s">
        <v>39</v>
      </c>
      <c r="C1180" s="73" t="s">
        <v>14072</v>
      </c>
      <c r="D1180" s="73" t="s">
        <v>14073</v>
      </c>
      <c r="E1180" s="73" t="s">
        <v>14074</v>
      </c>
      <c r="F1180" s="75">
        <v>44579.78570601852</v>
      </c>
      <c r="G1180" s="72">
        <v>10000</v>
      </c>
      <c r="H1180" s="73" t="s">
        <v>67</v>
      </c>
      <c r="I1180" s="73" t="s">
        <v>15</v>
      </c>
      <c r="J1180" s="135" t="s">
        <v>41</v>
      </c>
      <c r="K1180" s="135">
        <v>10000</v>
      </c>
      <c r="L1180" s="135">
        <f>VLOOKUP(E1180,[2]Sheet1!$E$2:$N$5262,3,0)</f>
        <v>10000</v>
      </c>
      <c r="M1180" s="168">
        <f>VLOOKUP(E1180,[2]Sheet1!$E$2:$N$5262,4,0)</f>
        <v>46036</v>
      </c>
      <c r="N1180" s="135" t="str">
        <f>VLOOKUP(E1180,[2]Sheet1!$E$2:$N$5262,5,0)</f>
        <v>HASNAIN</v>
      </c>
      <c r="O1180" s="135" t="str">
        <f>VLOOKUP(E1180,[2]Sheet1!$E$2:$N$5262,6,0)</f>
        <v>Accepted</v>
      </c>
      <c r="P1180" s="135" t="str">
        <f>VLOOKUP(E1180,[2]Sheet1!$E$2:$N$5262,7,0)</f>
        <v>Cash</v>
      </c>
      <c r="Q1180" s="135" t="str">
        <f>VLOOKUP(E1180,[2]Sheet1!$E$2:$N$5262,8,0)</f>
        <v>Renewal</v>
      </c>
      <c r="R1180" s="135" t="s">
        <v>16</v>
      </c>
      <c r="S1180" s="135" t="str">
        <f>VLOOKUP(E1180,[2]Sheet1!$E$2:$N$5262,10,0)</f>
        <v>-</v>
      </c>
      <c r="T1180" s="167">
        <f t="shared" si="55"/>
        <v>0</v>
      </c>
    </row>
    <row r="1181" spans="1:20" s="135" customFormat="1" hidden="1">
      <c r="A1181" s="73">
        <v>1188</v>
      </c>
      <c r="B1181" s="72" t="s">
        <v>39</v>
      </c>
      <c r="C1181" s="73" t="s">
        <v>14075</v>
      </c>
      <c r="D1181" s="73" t="s">
        <v>14076</v>
      </c>
      <c r="E1181" s="73" t="s">
        <v>14075</v>
      </c>
      <c r="F1181" s="75">
        <v>44203.714212962965</v>
      </c>
      <c r="G1181" s="72">
        <v>12000</v>
      </c>
      <c r="H1181" s="73" t="s">
        <v>67</v>
      </c>
      <c r="I1181" s="73" t="s">
        <v>15</v>
      </c>
      <c r="J1181" s="135" t="s">
        <v>41</v>
      </c>
      <c r="K1181" s="135">
        <v>12000</v>
      </c>
      <c r="L1181" s="135">
        <f>VLOOKUP(E1181,[2]Sheet1!$E$2:$N$5262,3,0)</f>
        <v>12000</v>
      </c>
      <c r="M1181" s="168">
        <f>VLOOKUP(E1181,[2]Sheet1!$E$2:$N$5262,4,0)</f>
        <v>46032</v>
      </c>
      <c r="N1181" s="135" t="str">
        <f>VLOOKUP(E1181,[2]Sheet1!$E$2:$N$5262,5,0)</f>
        <v>HASNAIN</v>
      </c>
      <c r="O1181" s="135" t="str">
        <f>VLOOKUP(E1181,[2]Sheet1!$E$2:$N$5262,6,0)</f>
        <v>Accepted</v>
      </c>
      <c r="P1181" s="135" t="str">
        <f>VLOOKUP(E1181,[2]Sheet1!$E$2:$N$5262,7,0)</f>
        <v>Online Transfer</v>
      </c>
      <c r="Q1181" s="135" t="str">
        <f>VLOOKUP(E1181,[2]Sheet1!$E$2:$N$5262,8,0)</f>
        <v>Renewal</v>
      </c>
      <c r="R1181" s="135" t="s">
        <v>16</v>
      </c>
      <c r="S1181" s="135" t="str">
        <f>VLOOKUP(E1181,[2]Sheet1!$E$2:$N$5262,10,0)</f>
        <v>-</v>
      </c>
      <c r="T1181" s="167">
        <f t="shared" si="55"/>
        <v>0</v>
      </c>
    </row>
    <row r="1182" spans="1:20" s="135" customFormat="1" hidden="1">
      <c r="A1182" s="72">
        <v>1189</v>
      </c>
      <c r="B1182" s="72" t="s">
        <v>39</v>
      </c>
      <c r="C1182" s="73" t="s">
        <v>14077</v>
      </c>
      <c r="D1182" s="73">
        <v>336573</v>
      </c>
      <c r="E1182" s="73">
        <v>1236601</v>
      </c>
      <c r="F1182" s="75">
        <v>45682.668657407405</v>
      </c>
      <c r="G1182" s="72">
        <v>13500</v>
      </c>
      <c r="H1182" s="73" t="s">
        <v>67</v>
      </c>
      <c r="I1182" s="73" t="s">
        <v>15</v>
      </c>
      <c r="J1182" s="135" t="s">
        <v>41</v>
      </c>
      <c r="K1182" s="135">
        <v>13500</v>
      </c>
      <c r="L1182" s="135">
        <f>VLOOKUP(E1182,[2]Sheet1!$E$2:$N$5262,3,0)</f>
        <v>13500</v>
      </c>
      <c r="M1182" s="168">
        <f>VLOOKUP(E1182,[2]Sheet1!$E$2:$N$5262,4,0)</f>
        <v>46032</v>
      </c>
      <c r="N1182" s="135" t="str">
        <f>VLOOKUP(E1182,[2]Sheet1!$E$2:$N$5262,5,0)</f>
        <v>HASNAIN</v>
      </c>
      <c r="O1182" s="135" t="str">
        <f>VLOOKUP(E1182,[2]Sheet1!$E$2:$N$5262,6,0)</f>
        <v>Accepted</v>
      </c>
      <c r="P1182" s="135" t="str">
        <f>VLOOKUP(E1182,[2]Sheet1!$E$2:$N$5262,7,0)</f>
        <v>Online Transfer</v>
      </c>
      <c r="Q1182" s="135" t="str">
        <f>VLOOKUP(E1182,[2]Sheet1!$E$2:$N$5262,8,0)</f>
        <v>Renewal</v>
      </c>
      <c r="R1182" s="135" t="s">
        <v>16</v>
      </c>
      <c r="S1182" s="135" t="str">
        <f>VLOOKUP(E1182,[2]Sheet1!$E$2:$N$5262,10,0)</f>
        <v>-</v>
      </c>
      <c r="T1182" s="167">
        <f t="shared" si="55"/>
        <v>0</v>
      </c>
    </row>
    <row r="1183" spans="1:20" s="135" customFormat="1" hidden="1">
      <c r="A1183" s="73">
        <v>1190</v>
      </c>
      <c r="B1183" s="72" t="s">
        <v>39</v>
      </c>
      <c r="C1183" s="73" t="s">
        <v>14078</v>
      </c>
      <c r="D1183" s="73" t="s">
        <v>14078</v>
      </c>
      <c r="E1183" s="73" t="s">
        <v>14079</v>
      </c>
      <c r="F1183" s="75">
        <v>45681.708032407405</v>
      </c>
      <c r="G1183" s="72">
        <v>13600</v>
      </c>
      <c r="H1183" s="73" t="s">
        <v>66</v>
      </c>
      <c r="I1183" s="73" t="s">
        <v>15</v>
      </c>
      <c r="J1183" s="135" t="s">
        <v>41</v>
      </c>
      <c r="K1183" s="135">
        <v>13600</v>
      </c>
      <c r="L1183" s="135">
        <f>VLOOKUP(E1183,[2]Sheet1!$E$2:$N$5262,3,0)</f>
        <v>13600</v>
      </c>
      <c r="M1183" s="168">
        <f>VLOOKUP(E1183,[2]Sheet1!$E$2:$N$5262,4,0)</f>
        <v>46032</v>
      </c>
      <c r="N1183" s="135" t="str">
        <f>VLOOKUP(E1183,[2]Sheet1!$E$2:$N$5262,5,0)</f>
        <v>HASNAIN</v>
      </c>
      <c r="O1183" s="135" t="str">
        <f>VLOOKUP(E1183,[2]Sheet1!$E$2:$N$5262,6,0)</f>
        <v>Accepted</v>
      </c>
      <c r="P1183" s="135" t="str">
        <f>VLOOKUP(E1183,[2]Sheet1!$E$2:$N$5262,7,0)</f>
        <v>Online Transfer</v>
      </c>
      <c r="Q1183" s="135" t="str">
        <f>VLOOKUP(E1183,[2]Sheet1!$E$2:$N$5262,8,0)</f>
        <v>Renewal</v>
      </c>
      <c r="R1183" s="135" t="s">
        <v>16</v>
      </c>
      <c r="S1183" s="135" t="str">
        <f>VLOOKUP(E1183,[2]Sheet1!$E$2:$N$5262,10,0)</f>
        <v>-</v>
      </c>
      <c r="T1183" s="167">
        <f t="shared" si="55"/>
        <v>0</v>
      </c>
    </row>
    <row r="1184" spans="1:20" s="135" customFormat="1" hidden="1">
      <c r="A1184" s="72">
        <v>1191</v>
      </c>
      <c r="B1184" s="72" t="s">
        <v>39</v>
      </c>
      <c r="C1184" s="73" t="s">
        <v>14080</v>
      </c>
      <c r="D1184" s="73" t="s">
        <v>14081</v>
      </c>
      <c r="E1184" s="73" t="s">
        <v>14082</v>
      </c>
      <c r="F1184" s="75">
        <v>45684.398854166669</v>
      </c>
      <c r="G1184" s="72">
        <v>13000</v>
      </c>
      <c r="H1184" s="73" t="s">
        <v>67</v>
      </c>
      <c r="I1184" s="73" t="s">
        <v>15</v>
      </c>
      <c r="J1184" s="135" t="s">
        <v>41</v>
      </c>
      <c r="K1184" s="135">
        <v>13000</v>
      </c>
      <c r="L1184" s="135">
        <f>VLOOKUP(E1184,[2]Sheet1!$E$2:$N$5262,3,0)</f>
        <v>13000</v>
      </c>
      <c r="M1184" s="168">
        <f>VLOOKUP(E1184,[2]Sheet1!$E$2:$N$5262,4,0)</f>
        <v>46034</v>
      </c>
      <c r="N1184" s="135" t="str">
        <f>VLOOKUP(E1184,[2]Sheet1!$E$2:$N$5262,5,0)</f>
        <v>HASNAIN</v>
      </c>
      <c r="O1184" s="135" t="str">
        <f>VLOOKUP(E1184,[2]Sheet1!$E$2:$N$5262,6,0)</f>
        <v>Accepted</v>
      </c>
      <c r="P1184" s="135" t="str">
        <f>VLOOKUP(E1184,[2]Sheet1!$E$2:$N$5262,7,0)</f>
        <v>Online Transfer</v>
      </c>
      <c r="Q1184" s="135" t="str">
        <f>VLOOKUP(E1184,[2]Sheet1!$E$2:$N$5262,8,0)</f>
        <v>Renewal</v>
      </c>
      <c r="R1184" s="135" t="s">
        <v>16</v>
      </c>
      <c r="S1184" s="135" t="str">
        <f>VLOOKUP(E1184,[2]Sheet1!$E$2:$N$5262,10,0)</f>
        <v>-</v>
      </c>
      <c r="T1184" s="167">
        <f t="shared" si="55"/>
        <v>0</v>
      </c>
    </row>
    <row r="1185" spans="1:20" s="135" customFormat="1" hidden="1">
      <c r="A1185" s="73">
        <v>1192</v>
      </c>
      <c r="B1185" s="72" t="s">
        <v>39</v>
      </c>
      <c r="C1185" s="73" t="s">
        <v>14083</v>
      </c>
      <c r="D1185" s="73" t="s">
        <v>14084</v>
      </c>
      <c r="E1185" s="73" t="s">
        <v>14085</v>
      </c>
      <c r="F1185" s="75">
        <v>45665.865046296298</v>
      </c>
      <c r="G1185" s="72">
        <v>13000</v>
      </c>
      <c r="H1185" s="73" t="s">
        <v>67</v>
      </c>
      <c r="I1185" s="73" t="s">
        <v>15</v>
      </c>
      <c r="J1185" s="135" t="s">
        <v>41</v>
      </c>
      <c r="K1185" s="135">
        <v>13000</v>
      </c>
      <c r="L1185" s="135">
        <f>VLOOKUP(E1185,[2]Sheet1!$E$2:$N$5262,3,0)</f>
        <v>13000</v>
      </c>
      <c r="M1185" s="168">
        <f>VLOOKUP(E1185,[2]Sheet1!$E$2:$N$5262,4,0)</f>
        <v>46034</v>
      </c>
      <c r="N1185" s="135" t="str">
        <f>VLOOKUP(E1185,[2]Sheet1!$E$2:$N$5262,5,0)</f>
        <v>HASNAIN</v>
      </c>
      <c r="O1185" s="135" t="str">
        <f>VLOOKUP(E1185,[2]Sheet1!$E$2:$N$5262,6,0)</f>
        <v>Accepted</v>
      </c>
      <c r="P1185" s="135" t="str">
        <f>VLOOKUP(E1185,[2]Sheet1!$E$2:$N$5262,7,0)</f>
        <v>Online Transfer</v>
      </c>
      <c r="Q1185" s="135" t="str">
        <f>VLOOKUP(E1185,[2]Sheet1!$E$2:$N$5262,8,0)</f>
        <v>Renewal</v>
      </c>
      <c r="R1185" s="135" t="s">
        <v>16</v>
      </c>
      <c r="S1185" s="135" t="str">
        <f>VLOOKUP(E1185,[2]Sheet1!$E$2:$N$5262,10,0)</f>
        <v>-</v>
      </c>
      <c r="T1185" s="167">
        <f t="shared" si="55"/>
        <v>0</v>
      </c>
    </row>
    <row r="1186" spans="1:20" s="135" customFormat="1" hidden="1">
      <c r="A1186" s="72">
        <v>1193</v>
      </c>
      <c r="B1186" s="72" t="s">
        <v>39</v>
      </c>
      <c r="C1186" s="73" t="s">
        <v>14086</v>
      </c>
      <c r="D1186" s="73" t="s">
        <v>14087</v>
      </c>
      <c r="E1186" s="73" t="s">
        <v>14088</v>
      </c>
      <c r="F1186" s="75">
        <v>45684.685659722221</v>
      </c>
      <c r="G1186" s="72">
        <v>16000</v>
      </c>
      <c r="H1186" s="73" t="s">
        <v>66</v>
      </c>
      <c r="I1186" s="73" t="s">
        <v>15</v>
      </c>
      <c r="J1186" s="135" t="s">
        <v>41</v>
      </c>
      <c r="K1186" s="135">
        <v>16000</v>
      </c>
      <c r="L1186" s="135">
        <f>VLOOKUP(E1186,[2]Sheet1!$E$2:$N$5262,3,0)</f>
        <v>16000</v>
      </c>
      <c r="M1186" s="168">
        <f>VLOOKUP(E1186,[2]Sheet1!$E$2:$N$5262,4,0)</f>
        <v>46034</v>
      </c>
      <c r="N1186" s="135" t="str">
        <f>VLOOKUP(E1186,[2]Sheet1!$E$2:$N$5262,5,0)</f>
        <v>HASNAIN</v>
      </c>
      <c r="O1186" s="135" t="str">
        <f>VLOOKUP(E1186,[2]Sheet1!$E$2:$N$5262,6,0)</f>
        <v>Accepted</v>
      </c>
      <c r="P1186" s="135" t="str">
        <f>VLOOKUP(E1186,[2]Sheet1!$E$2:$N$5262,7,0)</f>
        <v>Online Transfer</v>
      </c>
      <c r="Q1186" s="135" t="str">
        <f>VLOOKUP(E1186,[2]Sheet1!$E$2:$N$5262,8,0)</f>
        <v>Renewal</v>
      </c>
      <c r="R1186" s="135" t="s">
        <v>16</v>
      </c>
      <c r="S1186" s="135" t="str">
        <f>VLOOKUP(E1186,[2]Sheet1!$E$2:$N$5262,10,0)</f>
        <v>-</v>
      </c>
      <c r="T1186" s="167">
        <f t="shared" si="55"/>
        <v>0</v>
      </c>
    </row>
    <row r="1187" spans="1:20" s="135" customFormat="1" hidden="1">
      <c r="A1187" s="73">
        <v>1194</v>
      </c>
      <c r="B1187" s="72" t="s">
        <v>39</v>
      </c>
      <c r="C1187" s="73" t="s">
        <v>14089</v>
      </c>
      <c r="D1187" s="73" t="s">
        <v>14090</v>
      </c>
      <c r="E1187" s="73" t="s">
        <v>14091</v>
      </c>
      <c r="F1187" s="75">
        <v>45310.686249999999</v>
      </c>
      <c r="G1187" s="72">
        <v>16000</v>
      </c>
      <c r="H1187" s="73" t="s">
        <v>66</v>
      </c>
      <c r="I1187" s="73" t="s">
        <v>15</v>
      </c>
      <c r="J1187" s="135" t="s">
        <v>41</v>
      </c>
      <c r="K1187" s="135">
        <v>16000</v>
      </c>
      <c r="L1187" s="135">
        <f>VLOOKUP(E1187,[2]Sheet1!$E$2:$N$5262,3,0)</f>
        <v>16000</v>
      </c>
      <c r="M1187" s="168">
        <f>VLOOKUP(E1187,[2]Sheet1!$E$2:$N$5262,4,0)</f>
        <v>46034</v>
      </c>
      <c r="N1187" s="135" t="str">
        <f>VLOOKUP(E1187,[2]Sheet1!$E$2:$N$5262,5,0)</f>
        <v>HASNAIN</v>
      </c>
      <c r="O1187" s="135" t="str">
        <f>VLOOKUP(E1187,[2]Sheet1!$E$2:$N$5262,6,0)</f>
        <v>Accepted</v>
      </c>
      <c r="P1187" s="135" t="str">
        <f>VLOOKUP(E1187,[2]Sheet1!$E$2:$N$5262,7,0)</f>
        <v>Online Transfer</v>
      </c>
      <c r="Q1187" s="135" t="str">
        <f>VLOOKUP(E1187,[2]Sheet1!$E$2:$N$5262,8,0)</f>
        <v>Renewal</v>
      </c>
      <c r="R1187" s="135" t="s">
        <v>16</v>
      </c>
      <c r="S1187" s="135" t="str">
        <f>VLOOKUP(E1187,[2]Sheet1!$E$2:$N$5262,10,0)</f>
        <v>-</v>
      </c>
      <c r="T1187" s="167">
        <f t="shared" si="55"/>
        <v>0</v>
      </c>
    </row>
    <row r="1188" spans="1:20" s="135" customFormat="1" hidden="1">
      <c r="A1188" s="72">
        <v>1195</v>
      </c>
      <c r="B1188" s="72" t="s">
        <v>39</v>
      </c>
      <c r="C1188" s="73" t="s">
        <v>14092</v>
      </c>
      <c r="D1188" s="73">
        <v>332331</v>
      </c>
      <c r="E1188" s="73">
        <v>1232380</v>
      </c>
      <c r="F1188" s="75">
        <v>45670.73369212963</v>
      </c>
      <c r="G1188" s="72">
        <v>15000</v>
      </c>
      <c r="H1188" s="73" t="s">
        <v>66</v>
      </c>
      <c r="I1188" s="73" t="s">
        <v>15</v>
      </c>
      <c r="J1188" s="135" t="s">
        <v>41</v>
      </c>
      <c r="K1188" s="135">
        <v>15000</v>
      </c>
      <c r="L1188" s="135">
        <f>VLOOKUP(E1188,[2]Sheet1!$E$2:$N$5262,3,0)</f>
        <v>15000</v>
      </c>
      <c r="M1188" s="168">
        <f>VLOOKUP(E1188,[2]Sheet1!$E$2:$N$5262,4,0)</f>
        <v>46034</v>
      </c>
      <c r="N1188" s="135" t="str">
        <f>VLOOKUP(E1188,[2]Sheet1!$E$2:$N$5262,5,0)</f>
        <v>HASNAIN</v>
      </c>
      <c r="O1188" s="135" t="str">
        <f>VLOOKUP(E1188,[2]Sheet1!$E$2:$N$5262,6,0)</f>
        <v>Accepted</v>
      </c>
      <c r="P1188" s="135" t="str">
        <f>VLOOKUP(E1188,[2]Sheet1!$E$2:$N$5262,7,0)</f>
        <v>Online Transfer</v>
      </c>
      <c r="Q1188" s="135" t="str">
        <f>VLOOKUP(E1188,[2]Sheet1!$E$2:$N$5262,8,0)</f>
        <v>Renewal</v>
      </c>
      <c r="R1188" s="135" t="s">
        <v>16</v>
      </c>
      <c r="S1188" s="135" t="str">
        <f>VLOOKUP(E1188,[2]Sheet1!$E$2:$N$5262,10,0)</f>
        <v>-</v>
      </c>
      <c r="T1188" s="167">
        <f t="shared" si="55"/>
        <v>0</v>
      </c>
    </row>
    <row r="1189" spans="1:20" s="135" customFormat="1" hidden="1">
      <c r="A1189" s="73">
        <v>1196</v>
      </c>
      <c r="B1189" s="72" t="s">
        <v>39</v>
      </c>
      <c r="C1189" s="73" t="s">
        <v>14093</v>
      </c>
      <c r="D1189" s="73" t="s">
        <v>14094</v>
      </c>
      <c r="E1189" s="73" t="s">
        <v>14095</v>
      </c>
      <c r="F1189" s="75">
        <v>45678.848402777781</v>
      </c>
      <c r="G1189" s="72">
        <v>12000</v>
      </c>
      <c r="H1189" s="73" t="s">
        <v>66</v>
      </c>
      <c r="I1189" s="73" t="s">
        <v>15</v>
      </c>
      <c r="J1189" s="135" t="s">
        <v>41</v>
      </c>
      <c r="K1189" s="135">
        <v>12000</v>
      </c>
      <c r="L1189" s="135">
        <f>VLOOKUP(E1189,[2]Sheet1!$E$2:$N$5262,3,0)</f>
        <v>12000</v>
      </c>
      <c r="M1189" s="168">
        <f>VLOOKUP(E1189,[2]Sheet1!$E$2:$N$5262,4,0)</f>
        <v>46034</v>
      </c>
      <c r="N1189" s="135" t="str">
        <f>VLOOKUP(E1189,[2]Sheet1!$E$2:$N$5262,5,0)</f>
        <v>HASNAIN</v>
      </c>
      <c r="O1189" s="135" t="str">
        <f>VLOOKUP(E1189,[2]Sheet1!$E$2:$N$5262,6,0)</f>
        <v>Accepted</v>
      </c>
      <c r="P1189" s="135" t="str">
        <f>VLOOKUP(E1189,[2]Sheet1!$E$2:$N$5262,7,0)</f>
        <v>Online Transfer</v>
      </c>
      <c r="Q1189" s="135" t="str">
        <f>VLOOKUP(E1189,[2]Sheet1!$E$2:$N$5262,8,0)</f>
        <v>Renewal</v>
      </c>
      <c r="R1189" s="135" t="s">
        <v>16</v>
      </c>
      <c r="S1189" s="135" t="str">
        <f>VLOOKUP(E1189,[2]Sheet1!$E$2:$N$5262,10,0)</f>
        <v>-</v>
      </c>
      <c r="T1189" s="167">
        <f t="shared" si="55"/>
        <v>0</v>
      </c>
    </row>
    <row r="1190" spans="1:20" s="135" customFormat="1" hidden="1">
      <c r="A1190" s="72">
        <v>1197</v>
      </c>
      <c r="B1190" s="72" t="s">
        <v>39</v>
      </c>
      <c r="C1190" s="73" t="s">
        <v>14096</v>
      </c>
      <c r="D1190" s="73" t="s">
        <v>14097</v>
      </c>
      <c r="E1190" s="73" t="s">
        <v>14098</v>
      </c>
      <c r="F1190" s="75">
        <v>45649.8358912037</v>
      </c>
      <c r="G1190" s="72">
        <v>11000</v>
      </c>
      <c r="H1190" s="73" t="s">
        <v>66</v>
      </c>
      <c r="I1190" s="73" t="s">
        <v>15</v>
      </c>
      <c r="J1190" s="135" t="s">
        <v>41</v>
      </c>
      <c r="K1190" s="135">
        <v>11000</v>
      </c>
      <c r="L1190" s="135">
        <f>VLOOKUP(E1190,[2]Sheet1!$E$2:$N$5262,3,0)</f>
        <v>11000</v>
      </c>
      <c r="M1190" s="168">
        <f>VLOOKUP(E1190,[2]Sheet1!$E$2:$N$5262,4,0)</f>
        <v>46034</v>
      </c>
      <c r="N1190" s="135" t="str">
        <f>VLOOKUP(E1190,[2]Sheet1!$E$2:$N$5262,5,0)</f>
        <v>HASNAIN</v>
      </c>
      <c r="O1190" s="135" t="str">
        <f>VLOOKUP(E1190,[2]Sheet1!$E$2:$N$5262,6,0)</f>
        <v>Accepted</v>
      </c>
      <c r="P1190" s="135" t="str">
        <f>VLOOKUP(E1190,[2]Sheet1!$E$2:$N$5262,7,0)</f>
        <v>Online Transfer</v>
      </c>
      <c r="Q1190" s="135" t="str">
        <f>VLOOKUP(E1190,[2]Sheet1!$E$2:$N$5262,8,0)</f>
        <v>Renewal</v>
      </c>
      <c r="R1190" s="135" t="s">
        <v>16</v>
      </c>
      <c r="S1190" s="135" t="str">
        <f>VLOOKUP(E1190,[2]Sheet1!$E$2:$N$5262,10,0)</f>
        <v>-</v>
      </c>
      <c r="T1190" s="167">
        <f t="shared" si="55"/>
        <v>0</v>
      </c>
    </row>
    <row r="1191" spans="1:20" s="135" customFormat="1">
      <c r="A1191" s="73">
        <v>1198</v>
      </c>
      <c r="B1191" s="72" t="s">
        <v>39</v>
      </c>
      <c r="C1191" s="73" t="s">
        <v>14099</v>
      </c>
      <c r="D1191" s="73">
        <v>326529</v>
      </c>
      <c r="E1191" s="73">
        <v>303675</v>
      </c>
      <c r="F1191" s="75">
        <v>44133.606249999997</v>
      </c>
      <c r="G1191" s="72">
        <v>15000</v>
      </c>
      <c r="H1191" s="73" t="s">
        <v>67</v>
      </c>
      <c r="I1191" s="73" t="s">
        <v>15</v>
      </c>
      <c r="J1191" s="135" t="s">
        <v>41</v>
      </c>
      <c r="K1191" s="135">
        <v>15000</v>
      </c>
      <c r="L1191" s="135">
        <f>VLOOKUP(E1191,[2]Sheet1!$E$2:$N$5262,3,0)</f>
        <v>15000</v>
      </c>
      <c r="M1191" s="168">
        <f>VLOOKUP(E1191,[2]Sheet1!$E$2:$N$5262,4,0)</f>
        <v>46036</v>
      </c>
      <c r="N1191" s="135" t="str">
        <f>VLOOKUP(E1191,[2]Sheet1!$E$2:$N$5262,5,0)</f>
        <v>HASNAIN</v>
      </c>
      <c r="O1191" s="135" t="str">
        <f>VLOOKUP(E1191,[2]Sheet1!$E$2:$N$5262,6,0)</f>
        <v>Accepted</v>
      </c>
      <c r="P1191" s="135" t="str">
        <f>VLOOKUP(E1191,[2]Sheet1!$E$2:$N$5262,7,0)</f>
        <v>Online Transfer</v>
      </c>
      <c r="Q1191" s="135" t="str">
        <f>VLOOKUP(E1191,[2]Sheet1!$E$2:$N$5262,8,0)</f>
        <v>Conversion</v>
      </c>
      <c r="R1191" s="135" t="s">
        <v>16</v>
      </c>
      <c r="S1191" s="135" t="str">
        <f>VLOOKUP(E1191,[2]Sheet1!$E$2:$N$5262,10,0)</f>
        <v>-</v>
      </c>
      <c r="T1191" s="167">
        <f t="shared" si="55"/>
        <v>0</v>
      </c>
    </row>
    <row r="1192" spans="1:20" s="135" customFormat="1" hidden="1">
      <c r="A1192" s="72">
        <v>1199</v>
      </c>
      <c r="B1192" s="72" t="s">
        <v>39</v>
      </c>
      <c r="C1192" s="73" t="s">
        <v>14100</v>
      </c>
      <c r="D1192" s="73" t="s">
        <v>14101</v>
      </c>
      <c r="E1192" s="73" t="s">
        <v>14102</v>
      </c>
      <c r="F1192" s="75">
        <v>45569</v>
      </c>
      <c r="G1192" s="72">
        <v>10001</v>
      </c>
      <c r="H1192" s="73" t="s">
        <v>67</v>
      </c>
      <c r="I1192" s="73" t="s">
        <v>15</v>
      </c>
      <c r="J1192" s="135" t="s">
        <v>41</v>
      </c>
      <c r="K1192" s="135">
        <v>10001</v>
      </c>
      <c r="L1192" s="135">
        <f>VLOOKUP(E1192,[2]Sheet1!$E$2:$N$5262,3,0)</f>
        <v>10001</v>
      </c>
      <c r="M1192" s="168">
        <f>VLOOKUP(E1192,[2]Sheet1!$E$2:$N$5262,4,0)</f>
        <v>46036</v>
      </c>
      <c r="N1192" s="135" t="str">
        <f>VLOOKUP(E1192,[2]Sheet1!$E$2:$N$5262,5,0)</f>
        <v>HASNAIN</v>
      </c>
      <c r="O1192" s="135" t="str">
        <f>VLOOKUP(E1192,[2]Sheet1!$E$2:$N$5262,6,0)</f>
        <v>Accepted</v>
      </c>
      <c r="P1192" s="135" t="str">
        <f>VLOOKUP(E1192,[2]Sheet1!$E$2:$N$5262,7,0)</f>
        <v>Online Transfer</v>
      </c>
      <c r="Q1192" s="135" t="str">
        <f>VLOOKUP(E1192,[2]Sheet1!$E$2:$N$5262,8,0)</f>
        <v>Renewal</v>
      </c>
      <c r="R1192" s="135" t="s">
        <v>16</v>
      </c>
      <c r="S1192" s="135" t="str">
        <f>VLOOKUP(E1192,[2]Sheet1!$E$2:$N$5262,10,0)</f>
        <v>-</v>
      </c>
      <c r="T1192" s="167">
        <f t="shared" si="55"/>
        <v>0</v>
      </c>
    </row>
    <row r="1193" spans="1:20" s="135" customFormat="1" hidden="1">
      <c r="A1193" s="73">
        <v>1200</v>
      </c>
      <c r="B1193" s="72" t="s">
        <v>39</v>
      </c>
      <c r="C1193" s="73" t="s">
        <v>14103</v>
      </c>
      <c r="D1193" s="73">
        <v>51030644</v>
      </c>
      <c r="E1193" s="73" t="s">
        <v>14104</v>
      </c>
      <c r="F1193" s="75">
        <v>45686.422164351854</v>
      </c>
      <c r="G1193" s="72">
        <v>13000</v>
      </c>
      <c r="H1193" s="73" t="s">
        <v>67</v>
      </c>
      <c r="I1193" s="73" t="s">
        <v>15</v>
      </c>
      <c r="J1193" s="135" t="s">
        <v>41</v>
      </c>
      <c r="K1193" s="135">
        <v>13000</v>
      </c>
      <c r="L1193" s="135">
        <f>VLOOKUP(E1193,[2]Sheet1!$E$2:$N$5262,3,0)</f>
        <v>13000</v>
      </c>
      <c r="M1193" s="168">
        <f>VLOOKUP(E1193,[2]Sheet1!$E$2:$N$5262,4,0)</f>
        <v>46036</v>
      </c>
      <c r="N1193" s="135" t="str">
        <f>VLOOKUP(E1193,[2]Sheet1!$E$2:$N$5262,5,0)</f>
        <v>HASNAIN</v>
      </c>
      <c r="O1193" s="135" t="str">
        <f>VLOOKUP(E1193,[2]Sheet1!$E$2:$N$5262,6,0)</f>
        <v>Accepted</v>
      </c>
      <c r="P1193" s="135" t="str">
        <f>VLOOKUP(E1193,[2]Sheet1!$E$2:$N$5262,7,0)</f>
        <v>Online Transfer</v>
      </c>
      <c r="Q1193" s="135" t="str">
        <f>VLOOKUP(E1193,[2]Sheet1!$E$2:$N$5262,8,0)</f>
        <v>Renewal</v>
      </c>
      <c r="R1193" s="135" t="s">
        <v>16</v>
      </c>
      <c r="S1193" s="135" t="str">
        <f>VLOOKUP(E1193,[2]Sheet1!$E$2:$N$5262,10,0)</f>
        <v>-</v>
      </c>
      <c r="T1193" s="167">
        <f t="shared" si="55"/>
        <v>0</v>
      </c>
    </row>
    <row r="1194" spans="1:20" s="135" customFormat="1" hidden="1">
      <c r="A1194" s="72">
        <v>1201</v>
      </c>
      <c r="B1194" s="72" t="s">
        <v>39</v>
      </c>
      <c r="C1194" s="73" t="s">
        <v>14105</v>
      </c>
      <c r="D1194" s="73" t="s">
        <v>14106</v>
      </c>
      <c r="E1194" s="73" t="s">
        <v>14105</v>
      </c>
      <c r="F1194" s="75">
        <v>45672.748599537037</v>
      </c>
      <c r="G1194" s="72">
        <v>13600</v>
      </c>
      <c r="H1194" s="73" t="s">
        <v>67</v>
      </c>
      <c r="I1194" s="73" t="s">
        <v>15</v>
      </c>
      <c r="J1194" s="135" t="s">
        <v>41</v>
      </c>
      <c r="K1194" s="135">
        <v>13600</v>
      </c>
      <c r="L1194" s="135">
        <f>VLOOKUP(E1194,[2]Sheet1!$E$2:$N$5262,3,0)</f>
        <v>13600</v>
      </c>
      <c r="M1194" s="168">
        <f>VLOOKUP(E1194,[2]Sheet1!$E$2:$N$5262,4,0)</f>
        <v>46036</v>
      </c>
      <c r="N1194" s="135" t="str">
        <f>VLOOKUP(E1194,[2]Sheet1!$E$2:$N$5262,5,0)</f>
        <v>HASNAIN</v>
      </c>
      <c r="O1194" s="135" t="str">
        <f>VLOOKUP(E1194,[2]Sheet1!$E$2:$N$5262,6,0)</f>
        <v>Accepted</v>
      </c>
      <c r="P1194" s="135" t="str">
        <f>VLOOKUP(E1194,[2]Sheet1!$E$2:$N$5262,7,0)</f>
        <v>Online Transfer</v>
      </c>
      <c r="Q1194" s="135" t="str">
        <f>VLOOKUP(E1194,[2]Sheet1!$E$2:$N$5262,8,0)</f>
        <v>Renewal</v>
      </c>
      <c r="R1194" s="135" t="s">
        <v>16</v>
      </c>
      <c r="S1194" s="135" t="str">
        <f>VLOOKUP(E1194,[2]Sheet1!$E$2:$N$5262,10,0)</f>
        <v>-</v>
      </c>
      <c r="T1194" s="167">
        <f t="shared" si="55"/>
        <v>0</v>
      </c>
    </row>
    <row r="1195" spans="1:20" s="135" customFormat="1">
      <c r="A1195" s="73">
        <v>1202</v>
      </c>
      <c r="B1195" s="72" t="s">
        <v>39</v>
      </c>
      <c r="C1195" s="73" t="s">
        <v>14107</v>
      </c>
      <c r="D1195" s="73" t="s">
        <v>14108</v>
      </c>
      <c r="E1195" s="73" t="s">
        <v>14109</v>
      </c>
      <c r="F1195" s="75">
        <v>44348.591666666667</v>
      </c>
      <c r="G1195" s="72">
        <v>20000</v>
      </c>
      <c r="H1195" s="73" t="s">
        <v>67</v>
      </c>
      <c r="I1195" s="73" t="s">
        <v>15</v>
      </c>
      <c r="J1195" s="135" t="s">
        <v>41</v>
      </c>
      <c r="K1195" s="135">
        <v>20000</v>
      </c>
      <c r="L1195" s="135">
        <f>VLOOKUP(E1195,[2]Sheet1!$E$2:$N$5262,3,0)</f>
        <v>20000</v>
      </c>
      <c r="M1195" s="168">
        <f>VLOOKUP(E1195,[2]Sheet1!$E$2:$N$5262,4,0)</f>
        <v>46036</v>
      </c>
      <c r="N1195" s="135" t="str">
        <f>VLOOKUP(E1195,[2]Sheet1!$E$2:$N$5262,5,0)</f>
        <v>HASNAIN</v>
      </c>
      <c r="O1195" s="135" t="str">
        <f>VLOOKUP(E1195,[2]Sheet1!$E$2:$N$5262,6,0)</f>
        <v>Accepted</v>
      </c>
      <c r="P1195" s="135" t="str">
        <f>VLOOKUP(E1195,[2]Sheet1!$E$2:$N$5262,7,0)</f>
        <v>Online Transfer</v>
      </c>
      <c r="Q1195" s="135" t="str">
        <f>VLOOKUP(E1195,[2]Sheet1!$E$2:$N$5262,8,0)</f>
        <v>Conversion</v>
      </c>
      <c r="R1195" s="135" t="s">
        <v>16</v>
      </c>
      <c r="S1195" s="135" t="str">
        <f>VLOOKUP(E1195,[2]Sheet1!$E$2:$N$5262,10,0)</f>
        <v>-</v>
      </c>
      <c r="T1195" s="167">
        <f t="shared" si="55"/>
        <v>0</v>
      </c>
    </row>
    <row r="1196" spans="1:20" s="135" customFormat="1" hidden="1">
      <c r="A1196" s="72">
        <v>1203</v>
      </c>
      <c r="B1196" s="72" t="s">
        <v>39</v>
      </c>
      <c r="C1196" s="73" t="s">
        <v>14110</v>
      </c>
      <c r="D1196" s="73" t="s">
        <v>14111</v>
      </c>
      <c r="E1196" s="73" t="s">
        <v>14112</v>
      </c>
      <c r="F1196" s="75">
        <v>45297.54347222222</v>
      </c>
      <c r="G1196" s="72">
        <v>12000</v>
      </c>
      <c r="H1196" s="73" t="s">
        <v>67</v>
      </c>
      <c r="I1196" s="73" t="s">
        <v>15</v>
      </c>
      <c r="J1196" s="135" t="s">
        <v>41</v>
      </c>
      <c r="K1196" s="135">
        <v>12000</v>
      </c>
      <c r="L1196" s="135">
        <f>VLOOKUP(E1196,[2]Sheet1!$E$2:$N$5262,3,0)</f>
        <v>12000</v>
      </c>
      <c r="M1196" s="168">
        <f>VLOOKUP(E1196,[2]Sheet1!$E$2:$N$5262,4,0)</f>
        <v>46037</v>
      </c>
      <c r="N1196" s="135" t="str">
        <f>VLOOKUP(E1196,[2]Sheet1!$E$2:$N$5262,5,0)</f>
        <v>HASNAIN</v>
      </c>
      <c r="O1196" s="135" t="str">
        <f>VLOOKUP(E1196,[2]Sheet1!$E$2:$N$5262,6,0)</f>
        <v>Accepted</v>
      </c>
      <c r="P1196" s="135" t="str">
        <f>VLOOKUP(E1196,[2]Sheet1!$E$2:$N$5262,7,0)</f>
        <v>Online Transfer</v>
      </c>
      <c r="Q1196" s="135" t="str">
        <f>VLOOKUP(E1196,[2]Sheet1!$E$2:$N$5262,8,0)</f>
        <v>Renewal</v>
      </c>
      <c r="R1196" s="135" t="s">
        <v>16</v>
      </c>
      <c r="S1196" s="135" t="str">
        <f>VLOOKUP(E1196,[2]Sheet1!$E$2:$N$5262,10,0)</f>
        <v>-</v>
      </c>
      <c r="T1196" s="167">
        <f t="shared" si="55"/>
        <v>0</v>
      </c>
    </row>
    <row r="1197" spans="1:20" s="135" customFormat="1">
      <c r="A1197" s="73">
        <v>1204</v>
      </c>
      <c r="B1197" s="72" t="s">
        <v>39</v>
      </c>
      <c r="C1197" s="73" t="s">
        <v>14113</v>
      </c>
      <c r="D1197" s="73" t="s">
        <v>14114</v>
      </c>
      <c r="E1197" s="73" t="s">
        <v>14115</v>
      </c>
      <c r="F1197" s="75">
        <v>44940.459039351852</v>
      </c>
      <c r="G1197" s="72">
        <v>26250</v>
      </c>
      <c r="H1197" s="73" t="s">
        <v>67</v>
      </c>
      <c r="I1197" s="73" t="s">
        <v>15</v>
      </c>
      <c r="J1197" s="135" t="s">
        <v>41</v>
      </c>
      <c r="K1197" s="135">
        <v>26250</v>
      </c>
      <c r="L1197" s="135">
        <f>VLOOKUP(E1197,[2]Sheet1!$E$2:$N$5262,3,0)</f>
        <v>26250</v>
      </c>
      <c r="M1197" s="168">
        <f>VLOOKUP(E1197,[2]Sheet1!$E$2:$N$5262,4,0)</f>
        <v>46037</v>
      </c>
      <c r="N1197" s="135" t="str">
        <f>VLOOKUP(E1197,[2]Sheet1!$E$2:$N$5262,5,0)</f>
        <v>HASNAIN</v>
      </c>
      <c r="O1197" s="135" t="str">
        <f>VLOOKUP(E1197,[2]Sheet1!$E$2:$N$5262,6,0)</f>
        <v>Accepted</v>
      </c>
      <c r="P1197" s="135" t="str">
        <f>VLOOKUP(E1197,[2]Sheet1!$E$2:$N$5262,7,0)</f>
        <v>Online Transfer</v>
      </c>
      <c r="Q1197" s="135" t="str">
        <f>VLOOKUP(E1197,[2]Sheet1!$E$2:$N$5262,8,0)</f>
        <v>Conversion</v>
      </c>
      <c r="R1197" s="135" t="s">
        <v>16</v>
      </c>
      <c r="S1197" s="135" t="str">
        <f>VLOOKUP(E1197,[2]Sheet1!$E$2:$N$5262,10,0)</f>
        <v>-</v>
      </c>
      <c r="T1197" s="167">
        <f t="shared" si="55"/>
        <v>0</v>
      </c>
    </row>
    <row r="1198" spans="1:20" s="135" customFormat="1">
      <c r="A1198" s="72">
        <v>1205</v>
      </c>
      <c r="B1198" s="72" t="s">
        <v>39</v>
      </c>
      <c r="C1198" s="73" t="s">
        <v>14116</v>
      </c>
      <c r="D1198" s="73">
        <v>79799963</v>
      </c>
      <c r="E1198" s="73" t="s">
        <v>14117</v>
      </c>
      <c r="F1198" s="75">
        <v>44148.508587962962</v>
      </c>
      <c r="G1198" s="72">
        <v>16000</v>
      </c>
      <c r="H1198" s="73" t="s">
        <v>67</v>
      </c>
      <c r="I1198" s="73" t="s">
        <v>15</v>
      </c>
      <c r="J1198" s="135" t="s">
        <v>41</v>
      </c>
      <c r="K1198" s="135">
        <v>16000</v>
      </c>
      <c r="L1198" s="135">
        <f>VLOOKUP(E1198,[2]Sheet1!$E$2:$N$5262,3,0)</f>
        <v>16000</v>
      </c>
      <c r="M1198" s="168">
        <f>VLOOKUP(E1198,[2]Sheet1!$E$2:$N$5262,4,0)</f>
        <v>46038</v>
      </c>
      <c r="N1198" s="135" t="str">
        <f>VLOOKUP(E1198,[2]Sheet1!$E$2:$N$5262,5,0)</f>
        <v>HASNAIN</v>
      </c>
      <c r="O1198" s="135" t="str">
        <f>VLOOKUP(E1198,[2]Sheet1!$E$2:$N$5262,6,0)</f>
        <v>Accepted</v>
      </c>
      <c r="P1198" s="135" t="str">
        <f>VLOOKUP(E1198,[2]Sheet1!$E$2:$N$5262,7,0)</f>
        <v>Online Transfer</v>
      </c>
      <c r="Q1198" s="135" t="str">
        <f>VLOOKUP(E1198,[2]Sheet1!$E$2:$N$5262,8,0)</f>
        <v>Conversion</v>
      </c>
      <c r="R1198" s="135" t="s">
        <v>16</v>
      </c>
      <c r="S1198" s="135" t="str">
        <f>VLOOKUP(E1198,[2]Sheet1!$E$2:$N$5262,10,0)</f>
        <v>-</v>
      </c>
      <c r="T1198" s="167">
        <f t="shared" si="55"/>
        <v>0</v>
      </c>
    </row>
    <row r="1199" spans="1:20" s="135" customFormat="1" hidden="1">
      <c r="A1199" s="73">
        <v>1206</v>
      </c>
      <c r="B1199" s="72" t="s">
        <v>39</v>
      </c>
      <c r="C1199" s="73" t="s">
        <v>14118</v>
      </c>
      <c r="D1199" s="73" t="s">
        <v>14119</v>
      </c>
      <c r="E1199" s="73" t="s">
        <v>14118</v>
      </c>
      <c r="F1199" s="75">
        <v>45682.666655092595</v>
      </c>
      <c r="G1199" s="72">
        <v>16000</v>
      </c>
      <c r="H1199" s="73" t="s">
        <v>67</v>
      </c>
      <c r="I1199" s="73" t="s">
        <v>15</v>
      </c>
      <c r="J1199" s="135" t="s">
        <v>41</v>
      </c>
      <c r="K1199" s="135">
        <v>16000</v>
      </c>
      <c r="L1199" s="135">
        <f>VLOOKUP(E1199,[2]Sheet1!$E$2:$N$5262,3,0)</f>
        <v>16000</v>
      </c>
      <c r="M1199" s="168">
        <f>VLOOKUP(E1199,[2]Sheet1!$E$2:$N$5262,4,0)</f>
        <v>46038</v>
      </c>
      <c r="N1199" s="135" t="str">
        <f>VLOOKUP(E1199,[2]Sheet1!$E$2:$N$5262,5,0)</f>
        <v>HASNAIN</v>
      </c>
      <c r="O1199" s="135" t="str">
        <f>VLOOKUP(E1199,[2]Sheet1!$E$2:$N$5262,6,0)</f>
        <v>Accepted</v>
      </c>
      <c r="P1199" s="135" t="str">
        <f>VLOOKUP(E1199,[2]Sheet1!$E$2:$N$5262,7,0)</f>
        <v>Online Transfer</v>
      </c>
      <c r="Q1199" s="135" t="str">
        <f>VLOOKUP(E1199,[2]Sheet1!$E$2:$N$5262,8,0)</f>
        <v>Renewal</v>
      </c>
      <c r="R1199" s="135" t="s">
        <v>16</v>
      </c>
      <c r="S1199" s="135" t="str">
        <f>VLOOKUP(E1199,[2]Sheet1!$E$2:$N$5262,10,0)</f>
        <v>-</v>
      </c>
      <c r="T1199" s="167">
        <f t="shared" si="55"/>
        <v>0</v>
      </c>
    </row>
    <row r="1200" spans="1:20" s="135" customFormat="1" hidden="1">
      <c r="A1200" s="72">
        <v>1207</v>
      </c>
      <c r="B1200" s="72" t="s">
        <v>39</v>
      </c>
      <c r="C1200" s="73" t="s">
        <v>14120</v>
      </c>
      <c r="D1200" s="73" t="s">
        <v>14121</v>
      </c>
      <c r="E1200" s="73" t="s">
        <v>14122</v>
      </c>
      <c r="F1200" s="75">
        <v>45687.658807870372</v>
      </c>
      <c r="G1200" s="72">
        <v>13000</v>
      </c>
      <c r="H1200" s="73" t="s">
        <v>67</v>
      </c>
      <c r="I1200" s="73" t="s">
        <v>15</v>
      </c>
      <c r="J1200" s="135" t="s">
        <v>41</v>
      </c>
      <c r="K1200" s="135">
        <v>13000</v>
      </c>
      <c r="L1200" s="135">
        <f>VLOOKUP(E1200,[2]Sheet1!$E$2:$N$5262,3,0)</f>
        <v>13000</v>
      </c>
      <c r="M1200" s="168">
        <f>VLOOKUP(E1200,[2]Sheet1!$E$2:$N$5262,4,0)</f>
        <v>46038</v>
      </c>
      <c r="N1200" s="135" t="str">
        <f>VLOOKUP(E1200,[2]Sheet1!$E$2:$N$5262,5,0)</f>
        <v>HASNAIN</v>
      </c>
      <c r="O1200" s="135" t="str">
        <f>VLOOKUP(E1200,[2]Sheet1!$E$2:$N$5262,6,0)</f>
        <v>Accepted</v>
      </c>
      <c r="P1200" s="135" t="str">
        <f>VLOOKUP(E1200,[2]Sheet1!$E$2:$N$5262,7,0)</f>
        <v>Online Transfer</v>
      </c>
      <c r="Q1200" s="135" t="str">
        <f>VLOOKUP(E1200,[2]Sheet1!$E$2:$N$5262,8,0)</f>
        <v>Renewal</v>
      </c>
      <c r="R1200" s="135" t="s">
        <v>16</v>
      </c>
      <c r="S1200" s="135" t="str">
        <f>VLOOKUP(E1200,[2]Sheet1!$E$2:$N$5262,10,0)</f>
        <v>-</v>
      </c>
      <c r="T1200" s="167">
        <f t="shared" si="55"/>
        <v>0</v>
      </c>
    </row>
    <row r="1201" spans="1:20" s="135" customFormat="1">
      <c r="A1201" s="73">
        <v>1208</v>
      </c>
      <c r="B1201" s="72" t="s">
        <v>39</v>
      </c>
      <c r="C1201" s="73" t="s">
        <v>14123</v>
      </c>
      <c r="D1201" s="73" t="s">
        <v>14124</v>
      </c>
      <c r="E1201" s="73" t="s">
        <v>14125</v>
      </c>
      <c r="F1201" s="75">
        <v>44187.509884259256</v>
      </c>
      <c r="G1201" s="72">
        <v>13000</v>
      </c>
      <c r="H1201" s="73" t="s">
        <v>67</v>
      </c>
      <c r="I1201" s="73" t="s">
        <v>15</v>
      </c>
      <c r="J1201" s="135" t="s">
        <v>41</v>
      </c>
      <c r="K1201" s="135">
        <v>13000</v>
      </c>
      <c r="L1201" s="135">
        <f>VLOOKUP(E1201,[2]Sheet1!$E$2:$N$5262,3,0)</f>
        <v>13000</v>
      </c>
      <c r="M1201" s="168">
        <f>VLOOKUP(E1201,[2]Sheet1!$E$2:$N$5262,4,0)</f>
        <v>46039</v>
      </c>
      <c r="N1201" s="135" t="str">
        <f>VLOOKUP(E1201,[2]Sheet1!$E$2:$N$5262,5,0)</f>
        <v>HASNAIN</v>
      </c>
      <c r="O1201" s="135" t="str">
        <f>VLOOKUP(E1201,[2]Sheet1!$E$2:$N$5262,6,0)</f>
        <v>Accepted</v>
      </c>
      <c r="P1201" s="135" t="str">
        <f>VLOOKUP(E1201,[2]Sheet1!$E$2:$N$5262,7,0)</f>
        <v>Online Transfer</v>
      </c>
      <c r="Q1201" s="135" t="str">
        <f>VLOOKUP(E1201,[2]Sheet1!$E$2:$N$5262,8,0)</f>
        <v>Conversion</v>
      </c>
      <c r="R1201" s="135" t="s">
        <v>16</v>
      </c>
      <c r="S1201" s="135" t="str">
        <f>VLOOKUP(E1201,[2]Sheet1!$E$2:$N$5262,10,0)</f>
        <v>-</v>
      </c>
      <c r="T1201" s="167">
        <f t="shared" si="55"/>
        <v>0</v>
      </c>
    </row>
    <row r="1202" spans="1:20" s="135" customFormat="1" hidden="1">
      <c r="A1202" s="72">
        <v>1209</v>
      </c>
      <c r="B1202" s="72" t="s">
        <v>39</v>
      </c>
      <c r="C1202" s="73" t="s">
        <v>14126</v>
      </c>
      <c r="D1202" s="73">
        <v>24458533670</v>
      </c>
      <c r="E1202" s="73">
        <v>2013409</v>
      </c>
      <c r="F1202" s="75">
        <v>45688.789317129631</v>
      </c>
      <c r="G1202" s="72">
        <v>16000</v>
      </c>
      <c r="H1202" s="73" t="s">
        <v>67</v>
      </c>
      <c r="I1202" s="73" t="s">
        <v>15</v>
      </c>
      <c r="J1202" s="135" t="s">
        <v>41</v>
      </c>
      <c r="K1202" s="135">
        <v>16000</v>
      </c>
      <c r="L1202" s="135">
        <f>VLOOKUP(E1202,[2]Sheet1!$E$2:$N$5262,3,0)</f>
        <v>16000</v>
      </c>
      <c r="M1202" s="168">
        <f>VLOOKUP(E1202,[2]Sheet1!$E$2:$N$5262,4,0)</f>
        <v>46039</v>
      </c>
      <c r="N1202" s="135" t="str">
        <f>VLOOKUP(E1202,[2]Sheet1!$E$2:$N$5262,5,0)</f>
        <v>HASNAIN</v>
      </c>
      <c r="O1202" s="135" t="str">
        <f>VLOOKUP(E1202,[2]Sheet1!$E$2:$N$5262,6,0)</f>
        <v>Accepted</v>
      </c>
      <c r="P1202" s="135" t="str">
        <f>VLOOKUP(E1202,[2]Sheet1!$E$2:$N$5262,7,0)</f>
        <v>Online Transfer</v>
      </c>
      <c r="Q1202" s="135" t="str">
        <f>VLOOKUP(E1202,[2]Sheet1!$E$2:$N$5262,8,0)</f>
        <v>Renewal</v>
      </c>
      <c r="R1202" s="135" t="s">
        <v>16</v>
      </c>
      <c r="S1202" s="135" t="str">
        <f>VLOOKUP(E1202,[2]Sheet1!$E$2:$N$5262,10,0)</f>
        <v>-</v>
      </c>
      <c r="T1202" s="167">
        <f t="shared" si="55"/>
        <v>0</v>
      </c>
    </row>
    <row r="1203" spans="1:20" s="135" customFormat="1" hidden="1">
      <c r="A1203" s="73">
        <v>1210</v>
      </c>
      <c r="B1203" s="72" t="s">
        <v>39</v>
      </c>
      <c r="C1203" s="73" t="s">
        <v>14127</v>
      </c>
      <c r="D1203" s="73" t="s">
        <v>14128</v>
      </c>
      <c r="E1203" s="73" t="s">
        <v>14129</v>
      </c>
      <c r="F1203" s="75">
        <v>45671.660185185188</v>
      </c>
      <c r="G1203" s="72">
        <v>14000</v>
      </c>
      <c r="H1203" s="73" t="s">
        <v>66</v>
      </c>
      <c r="I1203" s="73" t="s">
        <v>15</v>
      </c>
      <c r="J1203" s="135" t="s">
        <v>41</v>
      </c>
      <c r="K1203" s="135">
        <v>14000</v>
      </c>
      <c r="L1203" s="135">
        <f>VLOOKUP(E1203,[2]Sheet1!$E$2:$N$5262,3,0)</f>
        <v>14000</v>
      </c>
      <c r="M1203" s="168">
        <f>VLOOKUP(E1203,[2]Sheet1!$E$2:$N$5262,4,0)</f>
        <v>46039</v>
      </c>
      <c r="N1203" s="135" t="str">
        <f>VLOOKUP(E1203,[2]Sheet1!$E$2:$N$5262,5,0)</f>
        <v>HASNAIN</v>
      </c>
      <c r="O1203" s="135" t="str">
        <f>VLOOKUP(E1203,[2]Sheet1!$E$2:$N$5262,6,0)</f>
        <v>Accepted</v>
      </c>
      <c r="P1203" s="135" t="str">
        <f>VLOOKUP(E1203,[2]Sheet1!$E$2:$N$5262,7,0)</f>
        <v>Online Transfer</v>
      </c>
      <c r="Q1203" s="135" t="str">
        <f>VLOOKUP(E1203,[2]Sheet1!$E$2:$N$5262,8,0)</f>
        <v>Renewal</v>
      </c>
      <c r="R1203" s="135" t="s">
        <v>16</v>
      </c>
      <c r="S1203" s="135" t="str">
        <f>VLOOKUP(E1203,[2]Sheet1!$E$2:$N$5262,10,0)</f>
        <v>-</v>
      </c>
      <c r="T1203" s="167">
        <f t="shared" si="55"/>
        <v>0</v>
      </c>
    </row>
    <row r="1204" spans="1:20" s="135" customFormat="1" hidden="1">
      <c r="A1204" s="72">
        <v>1211</v>
      </c>
      <c r="B1204" s="72" t="s">
        <v>39</v>
      </c>
      <c r="C1204" s="73" t="s">
        <v>14130</v>
      </c>
      <c r="D1204" s="73" t="s">
        <v>14131</v>
      </c>
      <c r="E1204" s="73" t="s">
        <v>14130</v>
      </c>
      <c r="F1204" s="75">
        <v>45668.591354166667</v>
      </c>
      <c r="G1204" s="72">
        <v>14000</v>
      </c>
      <c r="H1204" s="73" t="s">
        <v>67</v>
      </c>
      <c r="I1204" s="73" t="s">
        <v>15</v>
      </c>
      <c r="J1204" s="135" t="s">
        <v>41</v>
      </c>
      <c r="K1204" s="135">
        <v>14000</v>
      </c>
      <c r="L1204" s="135">
        <f>VLOOKUP(E1204,[2]Sheet1!$E$2:$N$5262,3,0)</f>
        <v>14000</v>
      </c>
      <c r="M1204" s="168">
        <f>VLOOKUP(E1204,[2]Sheet1!$E$2:$N$5262,4,0)</f>
        <v>46041</v>
      </c>
      <c r="N1204" s="135" t="str">
        <f>VLOOKUP(E1204,[2]Sheet1!$E$2:$N$5262,5,0)</f>
        <v>HASNAIN</v>
      </c>
      <c r="O1204" s="135" t="str">
        <f>VLOOKUP(E1204,[2]Sheet1!$E$2:$N$5262,6,0)</f>
        <v>Accepted</v>
      </c>
      <c r="P1204" s="135" t="str">
        <f>VLOOKUP(E1204,[2]Sheet1!$E$2:$N$5262,7,0)</f>
        <v>Online Transfer</v>
      </c>
      <c r="Q1204" s="135" t="str">
        <f>VLOOKUP(E1204,[2]Sheet1!$E$2:$N$5262,8,0)</f>
        <v>Renewal</v>
      </c>
      <c r="R1204" s="135" t="s">
        <v>16</v>
      </c>
      <c r="S1204" s="135" t="str">
        <f>VLOOKUP(E1204,[2]Sheet1!$E$2:$N$5262,10,0)</f>
        <v>-</v>
      </c>
      <c r="T1204" s="167">
        <f t="shared" si="55"/>
        <v>0</v>
      </c>
    </row>
    <row r="1205" spans="1:20" s="135" customFormat="1" hidden="1">
      <c r="A1205" s="73">
        <v>1212</v>
      </c>
      <c r="B1205" s="72" t="s">
        <v>39</v>
      </c>
      <c r="C1205" s="73" t="s">
        <v>14132</v>
      </c>
      <c r="D1205" s="73" t="s">
        <v>14133</v>
      </c>
      <c r="E1205" s="73" t="s">
        <v>14134</v>
      </c>
      <c r="F1205" s="75">
        <v>45663.915925925925</v>
      </c>
      <c r="G1205" s="72">
        <v>10000</v>
      </c>
      <c r="H1205" s="73" t="s">
        <v>67</v>
      </c>
      <c r="I1205" s="73" t="s">
        <v>15</v>
      </c>
      <c r="J1205" s="135" t="s">
        <v>41</v>
      </c>
      <c r="K1205" s="135">
        <v>10000</v>
      </c>
      <c r="L1205" s="135">
        <f>VLOOKUP(E1205,[2]Sheet1!$E$2:$N$5262,3,0)</f>
        <v>10000</v>
      </c>
      <c r="M1205" s="168">
        <f>VLOOKUP(E1205,[2]Sheet1!$E$2:$N$5262,4,0)</f>
        <v>46041</v>
      </c>
      <c r="N1205" s="135" t="str">
        <f>VLOOKUP(E1205,[2]Sheet1!$E$2:$N$5262,5,0)</f>
        <v>HASNAIN</v>
      </c>
      <c r="O1205" s="135" t="str">
        <f>VLOOKUP(E1205,[2]Sheet1!$E$2:$N$5262,6,0)</f>
        <v>Accepted</v>
      </c>
      <c r="P1205" s="135" t="str">
        <f>VLOOKUP(E1205,[2]Sheet1!$E$2:$N$5262,7,0)</f>
        <v>Online Transfer</v>
      </c>
      <c r="Q1205" s="135" t="str">
        <f>VLOOKUP(E1205,[2]Sheet1!$E$2:$N$5262,8,0)</f>
        <v>Renewal</v>
      </c>
      <c r="R1205" s="135" t="s">
        <v>16</v>
      </c>
      <c r="S1205" s="135" t="str">
        <f>VLOOKUP(E1205,[2]Sheet1!$E$2:$N$5262,10,0)</f>
        <v>-</v>
      </c>
      <c r="T1205" s="167">
        <f t="shared" si="55"/>
        <v>0</v>
      </c>
    </row>
    <row r="1206" spans="1:20" s="135" customFormat="1" hidden="1">
      <c r="A1206" s="72">
        <v>1213</v>
      </c>
      <c r="B1206" s="72" t="s">
        <v>39</v>
      </c>
      <c r="C1206" s="73" t="s">
        <v>14135</v>
      </c>
      <c r="D1206" s="73">
        <v>1688394</v>
      </c>
      <c r="E1206" s="73">
        <v>5567770</v>
      </c>
      <c r="F1206" s="75">
        <v>45685.660011574073</v>
      </c>
      <c r="G1206" s="72">
        <v>15500</v>
      </c>
      <c r="H1206" s="73" t="s">
        <v>67</v>
      </c>
      <c r="I1206" s="73" t="s">
        <v>15</v>
      </c>
      <c r="J1206" s="135" t="s">
        <v>41</v>
      </c>
      <c r="K1206" s="135">
        <v>15500</v>
      </c>
      <c r="L1206" s="135">
        <f>VLOOKUP(E1206,[2]Sheet1!$E$2:$N$5262,3,0)</f>
        <v>15500</v>
      </c>
      <c r="M1206" s="168">
        <f>VLOOKUP(E1206,[2]Sheet1!$E$2:$N$5262,4,0)</f>
        <v>46041</v>
      </c>
      <c r="N1206" s="135" t="str">
        <f>VLOOKUP(E1206,[2]Sheet1!$E$2:$N$5262,5,0)</f>
        <v>HASNAIN</v>
      </c>
      <c r="O1206" s="135" t="str">
        <f>VLOOKUP(E1206,[2]Sheet1!$E$2:$N$5262,6,0)</f>
        <v>Accepted</v>
      </c>
      <c r="P1206" s="135" t="str">
        <f>VLOOKUP(E1206,[2]Sheet1!$E$2:$N$5262,7,0)</f>
        <v>Online Transfer</v>
      </c>
      <c r="Q1206" s="135" t="str">
        <f>VLOOKUP(E1206,[2]Sheet1!$E$2:$N$5262,8,0)</f>
        <v>Renewal</v>
      </c>
      <c r="R1206" s="135" t="s">
        <v>16</v>
      </c>
      <c r="S1206" s="135" t="str">
        <f>VLOOKUP(E1206,[2]Sheet1!$E$2:$N$5262,10,0)</f>
        <v>-</v>
      </c>
      <c r="T1206" s="167">
        <f t="shared" si="55"/>
        <v>0</v>
      </c>
    </row>
    <row r="1207" spans="1:20" s="135" customFormat="1" hidden="1">
      <c r="A1207" s="73">
        <v>1214</v>
      </c>
      <c r="B1207" s="72" t="s">
        <v>39</v>
      </c>
      <c r="C1207" s="73" t="s">
        <v>14136</v>
      </c>
      <c r="D1207" s="73" t="s">
        <v>14137</v>
      </c>
      <c r="E1207" s="73" t="s">
        <v>14138</v>
      </c>
      <c r="F1207" s="75">
        <v>45689.665833333333</v>
      </c>
      <c r="G1207" s="72">
        <v>12500</v>
      </c>
      <c r="H1207" s="73" t="s">
        <v>66</v>
      </c>
      <c r="I1207" s="73" t="s">
        <v>15</v>
      </c>
      <c r="J1207" s="135" t="s">
        <v>41</v>
      </c>
      <c r="K1207" s="135">
        <v>12500</v>
      </c>
      <c r="L1207" s="135">
        <f>VLOOKUP(E1207,[2]Sheet1!$E$2:$N$5262,3,0)</f>
        <v>12500</v>
      </c>
      <c r="M1207" s="168">
        <f>VLOOKUP(E1207,[2]Sheet1!$E$2:$N$5262,4,0)</f>
        <v>46041</v>
      </c>
      <c r="N1207" s="135" t="str">
        <f>VLOOKUP(E1207,[2]Sheet1!$E$2:$N$5262,5,0)</f>
        <v>HASNAIN</v>
      </c>
      <c r="O1207" s="135" t="str">
        <f>VLOOKUP(E1207,[2]Sheet1!$E$2:$N$5262,6,0)</f>
        <v>Accepted</v>
      </c>
      <c r="P1207" s="135" t="str">
        <f>VLOOKUP(E1207,[2]Sheet1!$E$2:$N$5262,7,0)</f>
        <v>Online Transfer</v>
      </c>
      <c r="Q1207" s="135" t="str">
        <f>VLOOKUP(E1207,[2]Sheet1!$E$2:$N$5262,8,0)</f>
        <v>Renewal</v>
      </c>
      <c r="R1207" s="135" t="s">
        <v>16</v>
      </c>
      <c r="S1207" s="135" t="str">
        <f>VLOOKUP(E1207,[2]Sheet1!$E$2:$N$5262,10,0)</f>
        <v>-</v>
      </c>
      <c r="T1207" s="167">
        <f t="shared" si="55"/>
        <v>0</v>
      </c>
    </row>
    <row r="1208" spans="1:20" s="135" customFormat="1" hidden="1">
      <c r="A1208" s="72">
        <v>1215</v>
      </c>
      <c r="B1208" s="72" t="s">
        <v>39</v>
      </c>
      <c r="C1208" s="73" t="s">
        <v>14139</v>
      </c>
      <c r="D1208" s="73" t="s">
        <v>14140</v>
      </c>
      <c r="E1208" s="73" t="s">
        <v>14141</v>
      </c>
      <c r="F1208" s="75">
        <v>44957.835023148145</v>
      </c>
      <c r="G1208" s="72">
        <v>14000</v>
      </c>
      <c r="H1208" s="73" t="s">
        <v>67</v>
      </c>
      <c r="I1208" s="73" t="s">
        <v>15</v>
      </c>
      <c r="J1208" s="135" t="s">
        <v>41</v>
      </c>
      <c r="K1208" s="135">
        <v>14000</v>
      </c>
      <c r="L1208" s="135">
        <f>VLOOKUP(E1208,[2]Sheet1!$E$2:$N$5262,3,0)</f>
        <v>14000</v>
      </c>
      <c r="M1208" s="168">
        <f>VLOOKUP(E1208,[2]Sheet1!$E$2:$N$5262,4,0)</f>
        <v>46042</v>
      </c>
      <c r="N1208" s="135" t="str">
        <f>VLOOKUP(E1208,[2]Sheet1!$E$2:$N$5262,5,0)</f>
        <v>HASNAIN</v>
      </c>
      <c r="O1208" s="135" t="str">
        <f>VLOOKUP(E1208,[2]Sheet1!$E$2:$N$5262,6,0)</f>
        <v>Accepted</v>
      </c>
      <c r="P1208" s="135" t="str">
        <f>VLOOKUP(E1208,[2]Sheet1!$E$2:$N$5262,7,0)</f>
        <v>Online Transfer</v>
      </c>
      <c r="Q1208" s="135" t="str">
        <f>VLOOKUP(E1208,[2]Sheet1!$E$2:$N$5262,8,0)</f>
        <v>Renewal</v>
      </c>
      <c r="R1208" s="135" t="s">
        <v>16</v>
      </c>
      <c r="S1208" s="135" t="str">
        <f>VLOOKUP(E1208,[2]Sheet1!$E$2:$N$5262,10,0)</f>
        <v>-</v>
      </c>
      <c r="T1208" s="167">
        <f t="shared" si="55"/>
        <v>0</v>
      </c>
    </row>
    <row r="1209" spans="1:20" s="135" customFormat="1" hidden="1">
      <c r="A1209" s="73">
        <v>1216</v>
      </c>
      <c r="B1209" s="72" t="s">
        <v>39</v>
      </c>
      <c r="C1209" s="73" t="s">
        <v>14142</v>
      </c>
      <c r="D1209" s="73">
        <v>1037341</v>
      </c>
      <c r="E1209" s="73" t="s">
        <v>14143</v>
      </c>
      <c r="F1209" s="75">
        <v>45289.684328703705</v>
      </c>
      <c r="G1209" s="72">
        <v>12000</v>
      </c>
      <c r="H1209" s="73" t="s">
        <v>67</v>
      </c>
      <c r="I1209" s="73" t="s">
        <v>15</v>
      </c>
      <c r="J1209" s="135" t="s">
        <v>41</v>
      </c>
      <c r="K1209" s="135">
        <v>12000</v>
      </c>
      <c r="L1209" s="135">
        <f>VLOOKUP(E1209,[2]Sheet1!$E$2:$N$5262,3,0)</f>
        <v>12000</v>
      </c>
      <c r="M1209" s="168">
        <f>VLOOKUP(E1209,[2]Sheet1!$E$2:$N$5262,4,0)</f>
        <v>46042</v>
      </c>
      <c r="N1209" s="135" t="str">
        <f>VLOOKUP(E1209,[2]Sheet1!$E$2:$N$5262,5,0)</f>
        <v>HASNAIN</v>
      </c>
      <c r="O1209" s="135" t="str">
        <f>VLOOKUP(E1209,[2]Sheet1!$E$2:$N$5262,6,0)</f>
        <v>Accepted</v>
      </c>
      <c r="P1209" s="135" t="str">
        <f>VLOOKUP(E1209,[2]Sheet1!$E$2:$N$5262,7,0)</f>
        <v>Online Transfer</v>
      </c>
      <c r="Q1209" s="135" t="str">
        <f>VLOOKUP(E1209,[2]Sheet1!$E$2:$N$5262,8,0)</f>
        <v>Renewal</v>
      </c>
      <c r="R1209" s="135" t="s">
        <v>16</v>
      </c>
      <c r="S1209" s="135" t="str">
        <f>VLOOKUP(E1209,[2]Sheet1!$E$2:$N$5262,10,0)</f>
        <v>-</v>
      </c>
      <c r="T1209" s="167">
        <f t="shared" si="55"/>
        <v>0</v>
      </c>
    </row>
    <row r="1210" spans="1:20" s="135" customFormat="1" hidden="1">
      <c r="A1210" s="72">
        <v>1217</v>
      </c>
      <c r="B1210" s="72" t="s">
        <v>39</v>
      </c>
      <c r="C1210" s="73" t="s">
        <v>14144</v>
      </c>
      <c r="D1210" s="73" t="s">
        <v>14145</v>
      </c>
      <c r="E1210" s="73" t="s">
        <v>14146</v>
      </c>
      <c r="F1210" s="75">
        <v>45659.545428240737</v>
      </c>
      <c r="G1210" s="72">
        <v>10359</v>
      </c>
      <c r="H1210" s="73" t="s">
        <v>67</v>
      </c>
      <c r="I1210" s="73" t="s">
        <v>15</v>
      </c>
      <c r="J1210" s="135" t="s">
        <v>41</v>
      </c>
      <c r="K1210" s="135">
        <v>10359</v>
      </c>
      <c r="L1210" s="135">
        <f>VLOOKUP(E1210,[2]Sheet1!$E$2:$N$5262,3,0)</f>
        <v>10359</v>
      </c>
      <c r="M1210" s="168">
        <f>VLOOKUP(E1210,[2]Sheet1!$E$2:$N$5262,4,0)</f>
        <v>46043</v>
      </c>
      <c r="N1210" s="135" t="str">
        <f>VLOOKUP(E1210,[2]Sheet1!$E$2:$N$5262,5,0)</f>
        <v>HASNAIN</v>
      </c>
      <c r="O1210" s="135" t="str">
        <f>VLOOKUP(E1210,[2]Sheet1!$E$2:$N$5262,6,0)</f>
        <v>Accepted</v>
      </c>
      <c r="P1210" s="135" t="str">
        <f>VLOOKUP(E1210,[2]Sheet1!$E$2:$N$5262,7,0)</f>
        <v>Cheque Deposit</v>
      </c>
      <c r="Q1210" s="135" t="str">
        <f>VLOOKUP(E1210,[2]Sheet1!$E$2:$N$5262,8,0)</f>
        <v>Renewal</v>
      </c>
      <c r="R1210" s="135" t="s">
        <v>16</v>
      </c>
      <c r="S1210" s="135" t="str">
        <f>VLOOKUP(E1210,[2]Sheet1!$E$2:$N$5262,10,0)</f>
        <v>-</v>
      </c>
      <c r="T1210" s="167">
        <f t="shared" si="55"/>
        <v>0</v>
      </c>
    </row>
    <row r="1211" spans="1:20" s="135" customFormat="1" hidden="1">
      <c r="A1211" s="73">
        <v>1218</v>
      </c>
      <c r="B1211" s="72" t="s">
        <v>39</v>
      </c>
      <c r="C1211" s="73" t="s">
        <v>14147</v>
      </c>
      <c r="D1211" s="73" t="s">
        <v>14148</v>
      </c>
      <c r="E1211" s="73" t="s">
        <v>14149</v>
      </c>
      <c r="F1211" s="75">
        <v>45321</v>
      </c>
      <c r="G1211" s="72">
        <v>11000</v>
      </c>
      <c r="H1211" s="73" t="s">
        <v>66</v>
      </c>
      <c r="I1211" s="73" t="s">
        <v>15</v>
      </c>
      <c r="J1211" s="135" t="s">
        <v>41</v>
      </c>
      <c r="K1211" s="135">
        <v>11000</v>
      </c>
      <c r="L1211" s="135">
        <f>VLOOKUP(E1211,[2]Sheet1!$E$2:$N$5262,3,0)</f>
        <v>11000</v>
      </c>
      <c r="M1211" s="168">
        <f>VLOOKUP(E1211,[2]Sheet1!$E$2:$N$5262,4,0)</f>
        <v>46041</v>
      </c>
      <c r="N1211" s="135" t="str">
        <f>VLOOKUP(E1211,[2]Sheet1!$E$2:$N$5262,5,0)</f>
        <v>HASNAIN</v>
      </c>
      <c r="O1211" s="135" t="str">
        <f>VLOOKUP(E1211,[2]Sheet1!$E$2:$N$5262,6,0)</f>
        <v>Accepted</v>
      </c>
      <c r="P1211" s="135" t="str">
        <f>VLOOKUP(E1211,[2]Sheet1!$E$2:$N$5262,7,0)</f>
        <v>Online Transfer</v>
      </c>
      <c r="Q1211" s="135" t="str">
        <f>VLOOKUP(E1211,[2]Sheet1!$E$2:$N$5262,8,0)</f>
        <v>Renewal</v>
      </c>
      <c r="R1211" s="135" t="s">
        <v>16</v>
      </c>
      <c r="S1211" s="135" t="str">
        <f>VLOOKUP(E1211,[2]Sheet1!$E$2:$N$5262,10,0)</f>
        <v>-</v>
      </c>
      <c r="T1211" s="167">
        <f t="shared" si="55"/>
        <v>0</v>
      </c>
    </row>
    <row r="1212" spans="1:20" s="135" customFormat="1">
      <c r="A1212" s="72">
        <v>1219</v>
      </c>
      <c r="B1212" s="72" t="s">
        <v>39</v>
      </c>
      <c r="C1212" s="73" t="s">
        <v>14150</v>
      </c>
      <c r="D1212" s="73" t="s">
        <v>14151</v>
      </c>
      <c r="E1212" s="73" t="s">
        <v>14152</v>
      </c>
      <c r="F1212" s="75">
        <v>43818.680289351854</v>
      </c>
      <c r="G1212" s="72">
        <v>13000</v>
      </c>
      <c r="H1212" s="73" t="s">
        <v>67</v>
      </c>
      <c r="I1212" s="73" t="s">
        <v>15</v>
      </c>
      <c r="J1212" s="135" t="s">
        <v>41</v>
      </c>
      <c r="K1212" s="135">
        <v>13000</v>
      </c>
      <c r="L1212" s="135">
        <f>VLOOKUP(E1212,[2]Sheet1!$E$2:$N$5262,3,0)</f>
        <v>13000</v>
      </c>
      <c r="M1212" s="168">
        <f>VLOOKUP(E1212,[2]Sheet1!$E$2:$N$5262,4,0)</f>
        <v>46043</v>
      </c>
      <c r="N1212" s="135" t="str">
        <f>VLOOKUP(E1212,[2]Sheet1!$E$2:$N$5262,5,0)</f>
        <v>HASNAIN</v>
      </c>
      <c r="O1212" s="135" t="str">
        <f>VLOOKUP(E1212,[2]Sheet1!$E$2:$N$5262,6,0)</f>
        <v>Accepted</v>
      </c>
      <c r="P1212" s="135" t="str">
        <f>VLOOKUP(E1212,[2]Sheet1!$E$2:$N$5262,7,0)</f>
        <v>Online Transfer</v>
      </c>
      <c r="Q1212" s="135" t="str">
        <f>VLOOKUP(E1212,[2]Sheet1!$E$2:$N$5262,8,0)</f>
        <v>Conversion</v>
      </c>
      <c r="R1212" s="135" t="s">
        <v>16</v>
      </c>
      <c r="S1212" s="135" t="str">
        <f>VLOOKUP(E1212,[2]Sheet1!$E$2:$N$5262,10,0)</f>
        <v>-</v>
      </c>
      <c r="T1212" s="167">
        <f t="shared" si="55"/>
        <v>0</v>
      </c>
    </row>
    <row r="1213" spans="1:20" s="135" customFormat="1" hidden="1">
      <c r="A1213" s="73">
        <v>1220</v>
      </c>
      <c r="B1213" s="72" t="s">
        <v>39</v>
      </c>
      <c r="C1213" s="73" t="s">
        <v>14153</v>
      </c>
      <c r="D1213" s="73" t="s">
        <v>14154</v>
      </c>
      <c r="E1213" s="73" t="s">
        <v>14155</v>
      </c>
      <c r="F1213" s="75">
        <v>45674.738321759258</v>
      </c>
      <c r="G1213" s="72">
        <v>12000</v>
      </c>
      <c r="H1213" s="73" t="s">
        <v>66</v>
      </c>
      <c r="I1213" s="73" t="s">
        <v>15</v>
      </c>
      <c r="J1213" s="135" t="s">
        <v>41</v>
      </c>
      <c r="K1213" s="135">
        <v>12000</v>
      </c>
      <c r="L1213" s="135">
        <f>VLOOKUP(E1213,[2]Sheet1!$E$2:$N$5262,3,0)</f>
        <v>12000</v>
      </c>
      <c r="M1213" s="168">
        <f>VLOOKUP(E1213,[2]Sheet1!$E$2:$N$5262,4,0)</f>
        <v>46043</v>
      </c>
      <c r="N1213" s="135" t="str">
        <f>VLOOKUP(E1213,[2]Sheet1!$E$2:$N$5262,5,0)</f>
        <v>HASNAIN</v>
      </c>
      <c r="O1213" s="135" t="str">
        <f>VLOOKUP(E1213,[2]Sheet1!$E$2:$N$5262,6,0)</f>
        <v>Accepted</v>
      </c>
      <c r="P1213" s="135" t="str">
        <f>VLOOKUP(E1213,[2]Sheet1!$E$2:$N$5262,7,0)</f>
        <v>Online Transfer</v>
      </c>
      <c r="Q1213" s="135" t="str">
        <f>VLOOKUP(E1213,[2]Sheet1!$E$2:$N$5262,8,0)</f>
        <v>Renewal</v>
      </c>
      <c r="R1213" s="135" t="s">
        <v>16</v>
      </c>
      <c r="S1213" s="135" t="str">
        <f>VLOOKUP(E1213,[2]Sheet1!$E$2:$N$5262,10,0)</f>
        <v>-</v>
      </c>
      <c r="T1213" s="167">
        <f t="shared" si="55"/>
        <v>0</v>
      </c>
    </row>
    <row r="1214" spans="1:20" s="135" customFormat="1" hidden="1">
      <c r="A1214" s="72">
        <v>1221</v>
      </c>
      <c r="B1214" s="72" t="s">
        <v>39</v>
      </c>
      <c r="C1214" s="73" t="s">
        <v>14156</v>
      </c>
      <c r="D1214" s="73">
        <v>246037</v>
      </c>
      <c r="E1214" s="73">
        <v>10146034</v>
      </c>
      <c r="F1214" s="75">
        <v>45317.548344907409</v>
      </c>
      <c r="G1214" s="72">
        <v>13500</v>
      </c>
      <c r="H1214" s="73" t="s">
        <v>66</v>
      </c>
      <c r="I1214" s="73" t="s">
        <v>15</v>
      </c>
      <c r="J1214" s="135" t="s">
        <v>41</v>
      </c>
      <c r="K1214" s="135">
        <v>13500</v>
      </c>
      <c r="L1214" s="135">
        <f>VLOOKUP(E1214,[2]Sheet1!$E$2:$N$5262,3,0)</f>
        <v>13500</v>
      </c>
      <c r="M1214" s="168">
        <f>VLOOKUP(E1214,[2]Sheet1!$E$2:$N$5262,4,0)</f>
        <v>46042</v>
      </c>
      <c r="N1214" s="135" t="str">
        <f>VLOOKUP(E1214,[2]Sheet1!$E$2:$N$5262,5,0)</f>
        <v>HASNAIN</v>
      </c>
      <c r="O1214" s="135" t="str">
        <f>VLOOKUP(E1214,[2]Sheet1!$E$2:$N$5262,6,0)</f>
        <v>Accepted</v>
      </c>
      <c r="P1214" s="135" t="str">
        <f>VLOOKUP(E1214,[2]Sheet1!$E$2:$N$5262,7,0)</f>
        <v>Online Transfer</v>
      </c>
      <c r="Q1214" s="135" t="str">
        <f>VLOOKUP(E1214,[2]Sheet1!$E$2:$N$5262,8,0)</f>
        <v>Renewal</v>
      </c>
      <c r="R1214" s="135" t="s">
        <v>16</v>
      </c>
      <c r="S1214" s="135" t="str">
        <f>VLOOKUP(E1214,[2]Sheet1!$E$2:$N$5262,10,0)</f>
        <v>-</v>
      </c>
      <c r="T1214" s="167">
        <f t="shared" si="55"/>
        <v>0</v>
      </c>
    </row>
    <row r="1215" spans="1:20" s="135" customFormat="1" hidden="1">
      <c r="A1215" s="73">
        <v>1222</v>
      </c>
      <c r="B1215" s="72" t="s">
        <v>39</v>
      </c>
      <c r="C1215" s="73" t="s">
        <v>14157</v>
      </c>
      <c r="D1215" s="73">
        <v>5391</v>
      </c>
      <c r="E1215" s="73" t="s">
        <v>14157</v>
      </c>
      <c r="F1215" s="75">
        <v>45709.600462962961</v>
      </c>
      <c r="G1215" s="72">
        <v>10000</v>
      </c>
      <c r="H1215" s="73" t="s">
        <v>594</v>
      </c>
      <c r="I1215" s="73" t="s">
        <v>15</v>
      </c>
      <c r="J1215" s="135" t="s">
        <v>41</v>
      </c>
      <c r="K1215" s="135">
        <v>10000</v>
      </c>
      <c r="L1215" s="135">
        <v>10000</v>
      </c>
      <c r="M1215" s="168">
        <v>46043</v>
      </c>
      <c r="N1215" s="135" t="str">
        <f>+I1215</f>
        <v>HASNAIN</v>
      </c>
      <c r="O1215" s="135" t="s">
        <v>73</v>
      </c>
      <c r="P1215" s="135" t="s">
        <v>10564</v>
      </c>
      <c r="Q1215" s="135" t="s">
        <v>141</v>
      </c>
      <c r="R1215" s="135" t="s">
        <v>16</v>
      </c>
      <c r="S1215" s="135" t="s">
        <v>16</v>
      </c>
    </row>
    <row r="1216" spans="1:20" s="135" customFormat="1" hidden="1">
      <c r="A1216" s="72">
        <v>1223</v>
      </c>
      <c r="B1216" s="72" t="s">
        <v>39</v>
      </c>
      <c r="C1216" s="73" t="s">
        <v>14158</v>
      </c>
      <c r="D1216" s="73" t="s">
        <v>14159</v>
      </c>
      <c r="E1216" s="73" t="s">
        <v>14160</v>
      </c>
      <c r="F1216" s="75">
        <v>45672.798055555555</v>
      </c>
      <c r="G1216" s="72">
        <v>10000</v>
      </c>
      <c r="H1216" s="73" t="s">
        <v>67</v>
      </c>
      <c r="I1216" s="73" t="s">
        <v>15</v>
      </c>
      <c r="J1216" s="135" t="s">
        <v>41</v>
      </c>
      <c r="K1216" s="135">
        <v>10000</v>
      </c>
      <c r="L1216" s="135">
        <f>VLOOKUP(E1216,[2]Sheet1!$E$2:$N$5262,3,0)</f>
        <v>10000</v>
      </c>
      <c r="M1216" s="168">
        <f>VLOOKUP(E1216,[2]Sheet1!$E$2:$N$5262,4,0)</f>
        <v>46044</v>
      </c>
      <c r="N1216" s="135" t="str">
        <f>VLOOKUP(E1216,[2]Sheet1!$E$2:$N$5262,5,0)</f>
        <v>HASNAIN</v>
      </c>
      <c r="O1216" s="135" t="str">
        <f>VLOOKUP(E1216,[2]Sheet1!$E$2:$N$5262,6,0)</f>
        <v>Accepted</v>
      </c>
      <c r="P1216" s="135" t="str">
        <f>VLOOKUP(E1216,[2]Sheet1!$E$2:$N$5262,7,0)</f>
        <v>Online Transfer</v>
      </c>
      <c r="Q1216" s="135" t="str">
        <f>VLOOKUP(E1216,[2]Sheet1!$E$2:$N$5262,8,0)</f>
        <v>Renewal</v>
      </c>
      <c r="R1216" s="135" t="s">
        <v>16</v>
      </c>
      <c r="S1216" s="135" t="str">
        <f>VLOOKUP(E1216,[2]Sheet1!$E$2:$N$5262,10,0)</f>
        <v>-</v>
      </c>
      <c r="T1216" s="167">
        <f t="shared" ref="T1216:T1224" si="56">+G1216-L1216</f>
        <v>0</v>
      </c>
    </row>
    <row r="1217" spans="1:20" s="135" customFormat="1" hidden="1">
      <c r="A1217" s="73">
        <v>1224</v>
      </c>
      <c r="B1217" s="72" t="s">
        <v>39</v>
      </c>
      <c r="C1217" s="73" t="s">
        <v>14161</v>
      </c>
      <c r="D1217" s="73">
        <v>7921230</v>
      </c>
      <c r="E1217" s="73" t="s">
        <v>14162</v>
      </c>
      <c r="F1217" s="75">
        <v>45688.773819444446</v>
      </c>
      <c r="G1217" s="72">
        <v>14000</v>
      </c>
      <c r="H1217" s="73" t="s">
        <v>66</v>
      </c>
      <c r="I1217" s="73" t="s">
        <v>15</v>
      </c>
      <c r="J1217" s="135" t="s">
        <v>41</v>
      </c>
      <c r="K1217" s="135">
        <v>14000</v>
      </c>
      <c r="L1217" s="135">
        <f>VLOOKUP(E1217,[2]Sheet1!$E$2:$N$5262,3,0)</f>
        <v>14000</v>
      </c>
      <c r="M1217" s="168">
        <f>VLOOKUP(E1217,[2]Sheet1!$E$2:$N$5262,4,0)</f>
        <v>46043</v>
      </c>
      <c r="N1217" s="135" t="str">
        <f>VLOOKUP(E1217,[2]Sheet1!$E$2:$N$5262,5,0)</f>
        <v>HASNAIN</v>
      </c>
      <c r="O1217" s="135" t="str">
        <f>VLOOKUP(E1217,[2]Sheet1!$E$2:$N$5262,6,0)</f>
        <v>Accepted</v>
      </c>
      <c r="P1217" s="135" t="str">
        <f>VLOOKUP(E1217,[2]Sheet1!$E$2:$N$5262,7,0)</f>
        <v>Online Transfer</v>
      </c>
      <c r="Q1217" s="135" t="str">
        <f>VLOOKUP(E1217,[2]Sheet1!$E$2:$N$5262,8,0)</f>
        <v>Renewal</v>
      </c>
      <c r="R1217" s="135" t="s">
        <v>16</v>
      </c>
      <c r="S1217" s="135" t="str">
        <f>VLOOKUP(E1217,[2]Sheet1!$E$2:$N$5262,10,0)</f>
        <v>-</v>
      </c>
      <c r="T1217" s="167">
        <f t="shared" si="56"/>
        <v>0</v>
      </c>
    </row>
    <row r="1218" spans="1:20" s="135" customFormat="1">
      <c r="A1218" s="72">
        <v>1225</v>
      </c>
      <c r="B1218" s="72" t="s">
        <v>39</v>
      </c>
      <c r="C1218" s="73" t="s">
        <v>14163</v>
      </c>
      <c r="D1218" s="73" t="s">
        <v>14164</v>
      </c>
      <c r="E1218" s="73" t="s">
        <v>14165</v>
      </c>
      <c r="F1218" s="75">
        <v>44911.678819444445</v>
      </c>
      <c r="G1218" s="72">
        <v>26250</v>
      </c>
      <c r="H1218" s="73" t="s">
        <v>67</v>
      </c>
      <c r="I1218" s="73" t="s">
        <v>15</v>
      </c>
      <c r="J1218" s="135" t="s">
        <v>41</v>
      </c>
      <c r="K1218" s="135">
        <v>26250</v>
      </c>
      <c r="L1218" s="135">
        <f>VLOOKUP(E1218,[2]Sheet1!$E$2:$N$5262,3,0)</f>
        <v>26250</v>
      </c>
      <c r="M1218" s="168">
        <f>VLOOKUP(E1218,[2]Sheet1!$E$2:$N$5262,4,0)</f>
        <v>46043</v>
      </c>
      <c r="N1218" s="135" t="str">
        <f>VLOOKUP(E1218,[2]Sheet1!$E$2:$N$5262,5,0)</f>
        <v>HASNAIN</v>
      </c>
      <c r="O1218" s="135" t="str">
        <f>VLOOKUP(E1218,[2]Sheet1!$E$2:$N$5262,6,0)</f>
        <v>Accepted</v>
      </c>
      <c r="P1218" s="135" t="str">
        <f>VLOOKUP(E1218,[2]Sheet1!$E$2:$N$5262,7,0)</f>
        <v>Online Transfer</v>
      </c>
      <c r="Q1218" s="135" t="str">
        <f>VLOOKUP(E1218,[2]Sheet1!$E$2:$N$5262,8,0)</f>
        <v>Conversion</v>
      </c>
      <c r="R1218" s="135" t="s">
        <v>16</v>
      </c>
      <c r="S1218" s="135" t="str">
        <f>VLOOKUP(E1218,[2]Sheet1!$E$2:$N$5262,10,0)</f>
        <v>-</v>
      </c>
      <c r="T1218" s="167">
        <f t="shared" si="56"/>
        <v>0</v>
      </c>
    </row>
    <row r="1219" spans="1:20" s="135" customFormat="1" hidden="1">
      <c r="A1219" s="73">
        <v>1226</v>
      </c>
      <c r="B1219" s="72" t="s">
        <v>39</v>
      </c>
      <c r="C1219" s="73" t="s">
        <v>14166</v>
      </c>
      <c r="D1219" s="73">
        <v>81000451</v>
      </c>
      <c r="E1219" s="73" t="s">
        <v>14167</v>
      </c>
      <c r="F1219" s="75">
        <v>45689.735543981478</v>
      </c>
      <c r="G1219" s="72">
        <v>13000</v>
      </c>
      <c r="H1219" s="73" t="s">
        <v>66</v>
      </c>
      <c r="I1219" s="73" t="s">
        <v>15</v>
      </c>
      <c r="J1219" s="135" t="s">
        <v>41</v>
      </c>
      <c r="K1219" s="135">
        <v>13000</v>
      </c>
      <c r="L1219" s="135">
        <f>VLOOKUP(E1219,[2]Sheet1!$E$2:$N$5262,3,0)</f>
        <v>13000</v>
      </c>
      <c r="M1219" s="168">
        <f>VLOOKUP(E1219,[2]Sheet1!$E$2:$N$5262,4,0)</f>
        <v>46044</v>
      </c>
      <c r="N1219" s="135" t="str">
        <f>VLOOKUP(E1219,[2]Sheet1!$E$2:$N$5262,5,0)</f>
        <v>HASNAIN</v>
      </c>
      <c r="O1219" s="135" t="str">
        <f>VLOOKUP(E1219,[2]Sheet1!$E$2:$N$5262,6,0)</f>
        <v>Accepted</v>
      </c>
      <c r="P1219" s="135" t="str">
        <f>VLOOKUP(E1219,[2]Sheet1!$E$2:$N$5262,7,0)</f>
        <v>Online Transfer</v>
      </c>
      <c r="Q1219" s="135" t="str">
        <f>VLOOKUP(E1219,[2]Sheet1!$E$2:$N$5262,8,0)</f>
        <v>Renewal</v>
      </c>
      <c r="R1219" s="135" t="s">
        <v>16</v>
      </c>
      <c r="S1219" s="135" t="str">
        <f>VLOOKUP(E1219,[2]Sheet1!$E$2:$N$5262,10,0)</f>
        <v>-</v>
      </c>
      <c r="T1219" s="167">
        <f t="shared" si="56"/>
        <v>0</v>
      </c>
    </row>
    <row r="1220" spans="1:20" s="135" customFormat="1" hidden="1">
      <c r="A1220" s="72">
        <v>1227</v>
      </c>
      <c r="B1220" s="72" t="s">
        <v>39</v>
      </c>
      <c r="C1220" s="73" t="s">
        <v>14168</v>
      </c>
      <c r="D1220" s="73" t="s">
        <v>14169</v>
      </c>
      <c r="E1220" s="73" t="s">
        <v>14170</v>
      </c>
      <c r="F1220" s="75">
        <v>45309.578912037039</v>
      </c>
      <c r="G1220" s="72">
        <v>13000</v>
      </c>
      <c r="H1220" s="73" t="s">
        <v>66</v>
      </c>
      <c r="I1220" s="73" t="s">
        <v>15</v>
      </c>
      <c r="J1220" s="135" t="s">
        <v>41</v>
      </c>
      <c r="K1220" s="135">
        <v>13000</v>
      </c>
      <c r="L1220" s="135">
        <f>VLOOKUP(E1220,[2]Sheet1!$E$2:$N$5262,3,0)</f>
        <v>13000</v>
      </c>
      <c r="M1220" s="168">
        <f>VLOOKUP(E1220,[2]Sheet1!$E$2:$N$5262,4,0)</f>
        <v>46043</v>
      </c>
      <c r="N1220" s="135" t="str">
        <f>VLOOKUP(E1220,[2]Sheet1!$E$2:$N$5262,5,0)</f>
        <v>HASNAIN</v>
      </c>
      <c r="O1220" s="135" t="str">
        <f>VLOOKUP(E1220,[2]Sheet1!$E$2:$N$5262,6,0)</f>
        <v>Accepted</v>
      </c>
      <c r="P1220" s="135" t="str">
        <f>VLOOKUP(E1220,[2]Sheet1!$E$2:$N$5262,7,0)</f>
        <v>Online Transfer</v>
      </c>
      <c r="Q1220" s="135" t="str">
        <f>VLOOKUP(E1220,[2]Sheet1!$E$2:$N$5262,8,0)</f>
        <v>Renewal</v>
      </c>
      <c r="R1220" s="135" t="s">
        <v>16</v>
      </c>
      <c r="S1220" s="135" t="str">
        <f>VLOOKUP(E1220,[2]Sheet1!$E$2:$N$5262,10,0)</f>
        <v>-</v>
      </c>
      <c r="T1220" s="167">
        <f t="shared" si="56"/>
        <v>0</v>
      </c>
    </row>
    <row r="1221" spans="1:20" s="135" customFormat="1" hidden="1">
      <c r="A1221" s="73">
        <v>1228</v>
      </c>
      <c r="B1221" s="72" t="s">
        <v>39</v>
      </c>
      <c r="C1221" s="73" t="s">
        <v>14171</v>
      </c>
      <c r="D1221" s="73" t="s">
        <v>14172</v>
      </c>
      <c r="E1221" s="73" t="s">
        <v>14173</v>
      </c>
      <c r="F1221" s="75">
        <v>45674.440555555557</v>
      </c>
      <c r="G1221" s="72">
        <v>13500</v>
      </c>
      <c r="H1221" s="73" t="s">
        <v>67</v>
      </c>
      <c r="I1221" s="73" t="s">
        <v>15</v>
      </c>
      <c r="J1221" s="135" t="s">
        <v>41</v>
      </c>
      <c r="K1221" s="135">
        <v>13500</v>
      </c>
      <c r="L1221" s="135">
        <f>VLOOKUP(E1221,[2]Sheet1!$E$2:$N$5262,3,0)</f>
        <v>13500</v>
      </c>
      <c r="M1221" s="168">
        <f>VLOOKUP(E1221,[2]Sheet1!$E$2:$N$5262,4,0)</f>
        <v>46045</v>
      </c>
      <c r="N1221" s="135" t="str">
        <f>VLOOKUP(E1221,[2]Sheet1!$E$2:$N$5262,5,0)</f>
        <v>HASNAIN</v>
      </c>
      <c r="O1221" s="135" t="str">
        <f>VLOOKUP(E1221,[2]Sheet1!$E$2:$N$5262,6,0)</f>
        <v>Accepted</v>
      </c>
      <c r="P1221" s="135" t="str">
        <f>VLOOKUP(E1221,[2]Sheet1!$E$2:$N$5262,7,0)</f>
        <v>Online Transfer</v>
      </c>
      <c r="Q1221" s="135" t="str">
        <f>VLOOKUP(E1221,[2]Sheet1!$E$2:$N$5262,8,0)</f>
        <v>Renewal</v>
      </c>
      <c r="R1221" s="135" t="s">
        <v>16</v>
      </c>
      <c r="S1221" s="135" t="str">
        <f>VLOOKUP(E1221,[2]Sheet1!$E$2:$N$5262,10,0)</f>
        <v>-</v>
      </c>
      <c r="T1221" s="167">
        <f t="shared" si="56"/>
        <v>0</v>
      </c>
    </row>
    <row r="1222" spans="1:20" s="135" customFormat="1" hidden="1">
      <c r="A1222" s="72">
        <v>1229</v>
      </c>
      <c r="B1222" s="72" t="s">
        <v>39</v>
      </c>
      <c r="C1222" s="73" t="s">
        <v>14174</v>
      </c>
      <c r="D1222" s="73" t="s">
        <v>14175</v>
      </c>
      <c r="E1222" s="73" t="s">
        <v>14176</v>
      </c>
      <c r="F1222" s="75">
        <v>45667.786435185182</v>
      </c>
      <c r="G1222" s="72">
        <v>14500</v>
      </c>
      <c r="H1222" s="73" t="s">
        <v>67</v>
      </c>
      <c r="I1222" s="73" t="s">
        <v>15</v>
      </c>
      <c r="J1222" s="135" t="s">
        <v>41</v>
      </c>
      <c r="K1222" s="135">
        <v>14500</v>
      </c>
      <c r="L1222" s="135">
        <f>VLOOKUP(E1222,[2]Sheet1!$E$2:$N$5262,3,0)</f>
        <v>14500</v>
      </c>
      <c r="M1222" s="168">
        <f>VLOOKUP(E1222,[2]Sheet1!$E$2:$N$5262,4,0)</f>
        <v>46045</v>
      </c>
      <c r="N1222" s="135" t="str">
        <f>VLOOKUP(E1222,[2]Sheet1!$E$2:$N$5262,5,0)</f>
        <v>HASNAIN</v>
      </c>
      <c r="O1222" s="135" t="str">
        <f>VLOOKUP(E1222,[2]Sheet1!$E$2:$N$5262,6,0)</f>
        <v>Accepted</v>
      </c>
      <c r="P1222" s="135" t="str">
        <f>VLOOKUP(E1222,[2]Sheet1!$E$2:$N$5262,7,0)</f>
        <v>Online Transfer</v>
      </c>
      <c r="Q1222" s="135" t="str">
        <f>VLOOKUP(E1222,[2]Sheet1!$E$2:$N$5262,8,0)</f>
        <v>Renewal</v>
      </c>
      <c r="R1222" s="135" t="s">
        <v>16</v>
      </c>
      <c r="S1222" s="135" t="str">
        <f>VLOOKUP(E1222,[2]Sheet1!$E$2:$N$5262,10,0)</f>
        <v>-</v>
      </c>
      <c r="T1222" s="167">
        <f t="shared" si="56"/>
        <v>0</v>
      </c>
    </row>
    <row r="1223" spans="1:20" s="135" customFormat="1" hidden="1">
      <c r="A1223" s="73">
        <v>1230</v>
      </c>
      <c r="B1223" s="72" t="s">
        <v>39</v>
      </c>
      <c r="C1223" s="73" t="s">
        <v>14177</v>
      </c>
      <c r="D1223" s="73" t="s">
        <v>14178</v>
      </c>
      <c r="E1223" s="73" t="s">
        <v>14179</v>
      </c>
      <c r="F1223" s="75">
        <v>45653.74145833333</v>
      </c>
      <c r="G1223" s="72">
        <v>12000</v>
      </c>
      <c r="H1223" s="73" t="s">
        <v>66</v>
      </c>
      <c r="I1223" s="73" t="s">
        <v>15</v>
      </c>
      <c r="J1223" s="135" t="s">
        <v>41</v>
      </c>
      <c r="K1223" s="135">
        <v>12000</v>
      </c>
      <c r="L1223" s="135">
        <f>VLOOKUP(E1223,[2]Sheet1!$E$2:$N$5262,3,0)</f>
        <v>12000</v>
      </c>
      <c r="M1223" s="168">
        <f>VLOOKUP(E1223,[2]Sheet1!$E$2:$N$5262,4,0)</f>
        <v>46045</v>
      </c>
      <c r="N1223" s="135" t="str">
        <f>VLOOKUP(E1223,[2]Sheet1!$E$2:$N$5262,5,0)</f>
        <v>HASNAIN</v>
      </c>
      <c r="O1223" s="135" t="str">
        <f>VLOOKUP(E1223,[2]Sheet1!$E$2:$N$5262,6,0)</f>
        <v>Accepted</v>
      </c>
      <c r="P1223" s="135" t="str">
        <f>VLOOKUP(E1223,[2]Sheet1!$E$2:$N$5262,7,0)</f>
        <v>Online Transfer</v>
      </c>
      <c r="Q1223" s="135" t="str">
        <f>VLOOKUP(E1223,[2]Sheet1!$E$2:$N$5262,8,0)</f>
        <v>Renewal</v>
      </c>
      <c r="R1223" s="135" t="s">
        <v>16</v>
      </c>
      <c r="S1223" s="135" t="str">
        <f>VLOOKUP(E1223,[2]Sheet1!$E$2:$N$5262,10,0)</f>
        <v>-</v>
      </c>
      <c r="T1223" s="167">
        <f t="shared" si="56"/>
        <v>0</v>
      </c>
    </row>
    <row r="1224" spans="1:20" s="135" customFormat="1" hidden="1">
      <c r="A1224" s="72">
        <v>1231</v>
      </c>
      <c r="B1224" s="72" t="s">
        <v>39</v>
      </c>
      <c r="C1224" s="73" t="s">
        <v>14180</v>
      </c>
      <c r="D1224" s="73">
        <v>2445813</v>
      </c>
      <c r="E1224" s="73">
        <v>2007996</v>
      </c>
      <c r="F1224" s="75">
        <v>44602.469097222223</v>
      </c>
      <c r="G1224" s="72">
        <v>13000</v>
      </c>
      <c r="H1224" s="73" t="s">
        <v>67</v>
      </c>
      <c r="I1224" s="73" t="s">
        <v>15</v>
      </c>
      <c r="J1224" s="135" t="s">
        <v>41</v>
      </c>
      <c r="K1224" s="135">
        <v>13000</v>
      </c>
      <c r="L1224" s="135">
        <f>VLOOKUP(E1224,[2]Sheet1!$E$2:$N$5262,3,0)</f>
        <v>13000</v>
      </c>
      <c r="M1224" s="168">
        <f>VLOOKUP(E1224,[2]Sheet1!$E$2:$N$5262,4,0)</f>
        <v>46048</v>
      </c>
      <c r="N1224" s="135" t="str">
        <f>VLOOKUP(E1224,[2]Sheet1!$E$2:$N$5262,5,0)</f>
        <v>HASNAIN</v>
      </c>
      <c r="O1224" s="135" t="str">
        <f>VLOOKUP(E1224,[2]Sheet1!$E$2:$N$5262,6,0)</f>
        <v>Accepted</v>
      </c>
      <c r="P1224" s="135" t="str">
        <f>VLOOKUP(E1224,[2]Sheet1!$E$2:$N$5262,7,0)</f>
        <v>Online Transfer</v>
      </c>
      <c r="Q1224" s="135" t="str">
        <f>VLOOKUP(E1224,[2]Sheet1!$E$2:$N$5262,8,0)</f>
        <v>Renewal</v>
      </c>
      <c r="R1224" s="135" t="s">
        <v>16</v>
      </c>
      <c r="S1224" s="135" t="str">
        <f>VLOOKUP(E1224,[2]Sheet1!$E$2:$N$5262,10,0)</f>
        <v>-</v>
      </c>
      <c r="T1224" s="167">
        <f t="shared" si="56"/>
        <v>0</v>
      </c>
    </row>
    <row r="1225" spans="1:20" s="135" customFormat="1">
      <c r="A1225" s="73">
        <v>1232</v>
      </c>
      <c r="B1225" s="72" t="s">
        <v>39</v>
      </c>
      <c r="C1225" s="73" t="s">
        <v>14181</v>
      </c>
      <c r="D1225" s="73" t="s">
        <v>14182</v>
      </c>
      <c r="E1225" s="170" t="s">
        <v>18717</v>
      </c>
      <c r="F1225" s="75">
        <v>44119.59915509259</v>
      </c>
      <c r="G1225" s="72">
        <v>16000</v>
      </c>
      <c r="H1225" s="73" t="s">
        <v>67</v>
      </c>
      <c r="I1225" s="73" t="s">
        <v>15</v>
      </c>
      <c r="J1225" s="135" t="s">
        <v>41</v>
      </c>
      <c r="K1225" s="135">
        <v>16000</v>
      </c>
      <c r="L1225" s="135">
        <f>VLOOKUP(E1225,[2]Sheet1!$E$2:$N$5262,3,0)</f>
        <v>16000</v>
      </c>
      <c r="M1225" s="168">
        <f>VLOOKUP(E1225,[2]Sheet1!$E$2:$N$5262,4,0)</f>
        <v>46048</v>
      </c>
      <c r="N1225" s="135" t="str">
        <f>VLOOKUP(E1225,[2]Sheet1!$E$2:$N$5262,5,0)</f>
        <v>HASNAIN</v>
      </c>
      <c r="O1225" s="135" t="str">
        <f>VLOOKUP(E1225,[2]Sheet1!$E$2:$N$5262,6,0)</f>
        <v>Accepted</v>
      </c>
      <c r="P1225" s="135" t="str">
        <f>VLOOKUP(E1225,[2]Sheet1!$E$2:$N$5262,7,0)</f>
        <v>Cash Deposit</v>
      </c>
      <c r="Q1225" s="135" t="str">
        <f>VLOOKUP(E1225,[2]Sheet1!$E$2:$N$5262,8,0)</f>
        <v>Conversion</v>
      </c>
      <c r="R1225" s="135" t="str">
        <f>VLOOKUP(E1225,[2]Sheet1!$E$2:$N$5262,9,0)</f>
        <v>N/A</v>
      </c>
      <c r="S1225" s="135" t="str">
        <f>VLOOKUP(E1225,[2]Sheet1!$E$2:$N$5262,10,0)</f>
        <v>-</v>
      </c>
    </row>
    <row r="1226" spans="1:20" s="135" customFormat="1">
      <c r="A1226" s="72">
        <v>1233</v>
      </c>
      <c r="B1226" s="72" t="s">
        <v>39</v>
      </c>
      <c r="C1226" s="73" t="s">
        <v>14183</v>
      </c>
      <c r="D1226" s="73">
        <v>141489</v>
      </c>
      <c r="E1226" s="73">
        <v>10041522</v>
      </c>
      <c r="F1226" s="75">
        <v>44517.772465277776</v>
      </c>
      <c r="G1226" s="72">
        <v>15000</v>
      </c>
      <c r="H1226" s="73" t="s">
        <v>67</v>
      </c>
      <c r="I1226" s="73" t="s">
        <v>15</v>
      </c>
      <c r="J1226" s="135" t="s">
        <v>41</v>
      </c>
      <c r="K1226" s="135">
        <v>15000</v>
      </c>
      <c r="L1226" s="135">
        <f>VLOOKUP(E1226,[2]Sheet1!$E$2:$N$5262,3,0)</f>
        <v>15000</v>
      </c>
      <c r="M1226" s="168">
        <f>VLOOKUP(E1226,[2]Sheet1!$E$2:$N$5262,4,0)</f>
        <v>46048</v>
      </c>
      <c r="N1226" s="135" t="str">
        <f>VLOOKUP(E1226,[2]Sheet1!$E$2:$N$5262,5,0)</f>
        <v>HASNAIN</v>
      </c>
      <c r="O1226" s="135" t="str">
        <f>VLOOKUP(E1226,[2]Sheet1!$E$2:$N$5262,6,0)</f>
        <v>Accepted</v>
      </c>
      <c r="P1226" s="135" t="str">
        <f>VLOOKUP(E1226,[2]Sheet1!$E$2:$N$5262,7,0)</f>
        <v>Online Transfer</v>
      </c>
      <c r="Q1226" s="135" t="str">
        <f>VLOOKUP(E1226,[2]Sheet1!$E$2:$N$5262,8,0)</f>
        <v>Conversion</v>
      </c>
      <c r="R1226" s="135" t="s">
        <v>16</v>
      </c>
      <c r="S1226" s="135" t="str">
        <f>VLOOKUP(E1226,[2]Sheet1!$E$2:$N$5262,10,0)</f>
        <v>-</v>
      </c>
      <c r="T1226" s="167">
        <f t="shared" ref="T1226:T1228" si="57">+G1226-L1226</f>
        <v>0</v>
      </c>
    </row>
    <row r="1227" spans="1:20" s="135" customFormat="1" hidden="1">
      <c r="A1227" s="73">
        <v>1234</v>
      </c>
      <c r="B1227" s="72" t="s">
        <v>39</v>
      </c>
      <c r="C1227" s="73" t="s">
        <v>14184</v>
      </c>
      <c r="D1227" s="73" t="s">
        <v>14185</v>
      </c>
      <c r="E1227" s="73">
        <v>4007817</v>
      </c>
      <c r="F1227" s="75">
        <v>44967.614155092589</v>
      </c>
      <c r="G1227" s="72">
        <v>10000</v>
      </c>
      <c r="H1227" s="73" t="s">
        <v>67</v>
      </c>
      <c r="I1227" s="73" t="s">
        <v>15</v>
      </c>
      <c r="J1227" s="135" t="s">
        <v>41</v>
      </c>
      <c r="K1227" s="135">
        <v>10000</v>
      </c>
      <c r="L1227" s="135">
        <f>VLOOKUP(E1227,[2]Sheet1!$E$2:$N$5262,3,0)</f>
        <v>10000</v>
      </c>
      <c r="M1227" s="168">
        <f>VLOOKUP(E1227,[2]Sheet1!$E$2:$N$5262,4,0)</f>
        <v>46049</v>
      </c>
      <c r="N1227" s="135" t="str">
        <f>VLOOKUP(E1227,[2]Sheet1!$E$2:$N$5262,5,0)</f>
        <v>HASNAIN</v>
      </c>
      <c r="O1227" s="135" t="str">
        <f>VLOOKUP(E1227,[2]Sheet1!$E$2:$N$5262,6,0)</f>
        <v>Accepted</v>
      </c>
      <c r="P1227" s="135" t="str">
        <f>VLOOKUP(E1227,[2]Sheet1!$E$2:$N$5262,7,0)</f>
        <v>Online Transfer</v>
      </c>
      <c r="Q1227" s="135" t="str">
        <f>VLOOKUP(E1227,[2]Sheet1!$E$2:$N$5262,8,0)</f>
        <v>Renewal</v>
      </c>
      <c r="R1227" s="135" t="s">
        <v>16</v>
      </c>
      <c r="S1227" s="135" t="str">
        <f>VLOOKUP(E1227,[2]Sheet1!$E$2:$N$5262,10,0)</f>
        <v>-</v>
      </c>
      <c r="T1227" s="167">
        <f t="shared" si="57"/>
        <v>0</v>
      </c>
    </row>
    <row r="1228" spans="1:20" s="135" customFormat="1" hidden="1">
      <c r="A1228" s="72">
        <v>1235</v>
      </c>
      <c r="B1228" s="72" t="s">
        <v>39</v>
      </c>
      <c r="C1228" s="73" t="s">
        <v>14186</v>
      </c>
      <c r="D1228" s="73" t="s">
        <v>14187</v>
      </c>
      <c r="E1228" s="73" t="s">
        <v>14188</v>
      </c>
      <c r="F1228" s="75">
        <v>45670.734560185185</v>
      </c>
      <c r="G1228" s="72">
        <v>12000</v>
      </c>
      <c r="H1228" s="73" t="s">
        <v>66</v>
      </c>
      <c r="I1228" s="73" t="s">
        <v>15</v>
      </c>
      <c r="J1228" s="135" t="s">
        <v>41</v>
      </c>
      <c r="K1228" s="135">
        <v>12000</v>
      </c>
      <c r="L1228" s="135">
        <f>VLOOKUP(E1228,[2]Sheet1!$E$2:$N$5262,3,0)</f>
        <v>12000</v>
      </c>
      <c r="M1228" s="168">
        <f>VLOOKUP(E1228,[2]Sheet1!$E$2:$N$5262,4,0)</f>
        <v>46038</v>
      </c>
      <c r="N1228" s="135" t="str">
        <f>VLOOKUP(E1228,[2]Sheet1!$E$2:$N$5262,5,0)</f>
        <v>HASNAIN</v>
      </c>
      <c r="O1228" s="135" t="str">
        <f>VLOOKUP(E1228,[2]Sheet1!$E$2:$N$5262,6,0)</f>
        <v>Accepted</v>
      </c>
      <c r="P1228" s="135" t="str">
        <f>VLOOKUP(E1228,[2]Sheet1!$E$2:$N$5262,7,0)</f>
        <v>Online Transfer</v>
      </c>
      <c r="Q1228" s="135" t="str">
        <f>VLOOKUP(E1228,[2]Sheet1!$E$2:$N$5262,8,0)</f>
        <v>Renewal</v>
      </c>
      <c r="R1228" s="135" t="s">
        <v>16</v>
      </c>
      <c r="S1228" s="135" t="str">
        <f>VLOOKUP(E1228,[2]Sheet1!$E$2:$N$5262,10,0)</f>
        <v>-</v>
      </c>
      <c r="T1228" s="167">
        <f t="shared" si="57"/>
        <v>0</v>
      </c>
    </row>
    <row r="1229" spans="1:20" s="135" customFormat="1" hidden="1">
      <c r="A1229" s="73">
        <v>1236</v>
      </c>
      <c r="B1229" s="72" t="s">
        <v>39</v>
      </c>
      <c r="C1229" s="73" t="s">
        <v>14189</v>
      </c>
      <c r="D1229" s="73" t="s">
        <v>14190</v>
      </c>
      <c r="E1229" s="73" t="s">
        <v>14189</v>
      </c>
      <c r="F1229" s="75">
        <v>45626.524108796293</v>
      </c>
      <c r="G1229" s="72">
        <v>10000</v>
      </c>
      <c r="H1229" s="73" t="s">
        <v>594</v>
      </c>
      <c r="I1229" s="73" t="s">
        <v>15</v>
      </c>
      <c r="J1229" s="135" t="s">
        <v>41</v>
      </c>
      <c r="K1229" s="135">
        <v>6681</v>
      </c>
      <c r="L1229" s="135">
        <v>6681</v>
      </c>
      <c r="M1229" s="168">
        <v>46051</v>
      </c>
      <c r="N1229" s="135" t="str">
        <f t="shared" ref="N1229:N1230" si="58">+I1229</f>
        <v>HASNAIN</v>
      </c>
      <c r="O1229" s="135" t="s">
        <v>73</v>
      </c>
      <c r="P1229" s="135" t="s">
        <v>54</v>
      </c>
      <c r="Q1229" s="135" t="s">
        <v>141</v>
      </c>
      <c r="R1229" s="135" t="s">
        <v>16</v>
      </c>
      <c r="S1229" s="135" t="s">
        <v>16</v>
      </c>
    </row>
    <row r="1230" spans="1:20" s="135" customFormat="1" hidden="1">
      <c r="A1230" s="72">
        <v>1237</v>
      </c>
      <c r="B1230" s="72" t="s">
        <v>39</v>
      </c>
      <c r="C1230" s="73" t="s">
        <v>14191</v>
      </c>
      <c r="D1230" s="73" t="s">
        <v>14192</v>
      </c>
      <c r="E1230" s="73" t="s">
        <v>14193</v>
      </c>
      <c r="F1230" s="75">
        <v>45213.583877314813</v>
      </c>
      <c r="G1230" s="72">
        <v>10000</v>
      </c>
      <c r="H1230" s="73" t="s">
        <v>594</v>
      </c>
      <c r="I1230" s="73" t="s">
        <v>15</v>
      </c>
      <c r="J1230" s="135" t="s">
        <v>41</v>
      </c>
      <c r="K1230" s="135">
        <v>6681</v>
      </c>
      <c r="L1230" s="135">
        <v>6681</v>
      </c>
      <c r="M1230" s="168">
        <v>46051</v>
      </c>
      <c r="N1230" s="135" t="str">
        <f t="shared" si="58"/>
        <v>HASNAIN</v>
      </c>
      <c r="O1230" s="135" t="s">
        <v>73</v>
      </c>
      <c r="P1230" s="135" t="s">
        <v>54</v>
      </c>
      <c r="Q1230" s="135" t="s">
        <v>141</v>
      </c>
      <c r="R1230" s="135" t="s">
        <v>16</v>
      </c>
      <c r="S1230" s="135" t="s">
        <v>16</v>
      </c>
    </row>
    <row r="1231" spans="1:20" s="135" customFormat="1" hidden="1">
      <c r="A1231" s="73">
        <v>1238</v>
      </c>
      <c r="B1231" s="72" t="s">
        <v>39</v>
      </c>
      <c r="C1231" s="73" t="s">
        <v>14194</v>
      </c>
      <c r="D1231" s="73">
        <v>51036041</v>
      </c>
      <c r="E1231" s="73" t="s">
        <v>14195</v>
      </c>
      <c r="F1231" s="75">
        <v>45292</v>
      </c>
      <c r="G1231" s="72">
        <v>10000</v>
      </c>
      <c r="H1231" s="73" t="s">
        <v>594</v>
      </c>
      <c r="I1231" s="73" t="s">
        <v>15</v>
      </c>
      <c r="J1231" s="135" t="s">
        <v>41</v>
      </c>
      <c r="K1231" s="135">
        <v>10000</v>
      </c>
      <c r="L1231" s="135">
        <v>10000</v>
      </c>
      <c r="M1231" s="168">
        <v>46050</v>
      </c>
      <c r="N1231" s="135" t="str">
        <f>+I1231</f>
        <v>HASNAIN</v>
      </c>
      <c r="O1231" s="135" t="s">
        <v>73</v>
      </c>
      <c r="P1231" s="135" t="s">
        <v>561</v>
      </c>
      <c r="Q1231" s="135" t="s">
        <v>141</v>
      </c>
      <c r="R1231" s="135" t="s">
        <v>16</v>
      </c>
      <c r="S1231" s="135" t="s">
        <v>16</v>
      </c>
    </row>
    <row r="1232" spans="1:20" s="135" customFormat="1" hidden="1">
      <c r="A1232" s="72">
        <v>1239</v>
      </c>
      <c r="B1232" s="72" t="s">
        <v>39</v>
      </c>
      <c r="C1232" s="73" t="s">
        <v>14196</v>
      </c>
      <c r="D1232" s="73" t="s">
        <v>14197</v>
      </c>
      <c r="E1232" s="73" t="s">
        <v>14198</v>
      </c>
      <c r="F1232" s="75">
        <v>45292.566666666666</v>
      </c>
      <c r="G1232" s="72">
        <v>10000</v>
      </c>
      <c r="H1232" s="73" t="s">
        <v>594</v>
      </c>
      <c r="I1232" s="73" t="s">
        <v>15</v>
      </c>
      <c r="J1232" s="135" t="s">
        <v>41</v>
      </c>
      <c r="K1232" s="135">
        <v>10000</v>
      </c>
      <c r="L1232" s="135">
        <v>10000</v>
      </c>
      <c r="M1232" s="168">
        <v>46050</v>
      </c>
      <c r="N1232" s="135" t="str">
        <f t="shared" ref="N1232:N1236" si="59">+I1232</f>
        <v>HASNAIN</v>
      </c>
      <c r="O1232" s="135" t="s">
        <v>73</v>
      </c>
      <c r="P1232" s="135" t="s">
        <v>561</v>
      </c>
      <c r="Q1232" s="135" t="s">
        <v>141</v>
      </c>
      <c r="R1232" s="135" t="s">
        <v>16</v>
      </c>
      <c r="S1232" s="135" t="s">
        <v>16</v>
      </c>
    </row>
    <row r="1233" spans="1:20" s="135" customFormat="1" hidden="1">
      <c r="A1233" s="73">
        <v>1240</v>
      </c>
      <c r="B1233" s="72" t="s">
        <v>39</v>
      </c>
      <c r="C1233" s="73" t="s">
        <v>14199</v>
      </c>
      <c r="D1233" s="73">
        <v>203233</v>
      </c>
      <c r="E1233" s="73">
        <v>1103235</v>
      </c>
      <c r="F1233" s="75">
        <v>45322.534722222219</v>
      </c>
      <c r="G1233" s="72">
        <v>10000</v>
      </c>
      <c r="H1233" s="73" t="s">
        <v>594</v>
      </c>
      <c r="I1233" s="73" t="s">
        <v>15</v>
      </c>
      <c r="J1233" s="135" t="s">
        <v>41</v>
      </c>
      <c r="K1233" s="135">
        <v>10000</v>
      </c>
      <c r="L1233" s="135">
        <v>10000</v>
      </c>
      <c r="M1233" s="168">
        <v>46050</v>
      </c>
      <c r="N1233" s="135" t="str">
        <f t="shared" si="59"/>
        <v>HASNAIN</v>
      </c>
      <c r="O1233" s="135" t="s">
        <v>73</v>
      </c>
      <c r="P1233" s="135" t="s">
        <v>561</v>
      </c>
      <c r="Q1233" s="135" t="s">
        <v>141</v>
      </c>
      <c r="R1233" s="135" t="s">
        <v>16</v>
      </c>
      <c r="S1233" s="135" t="s">
        <v>16</v>
      </c>
    </row>
    <row r="1234" spans="1:20" s="135" customFormat="1" hidden="1">
      <c r="A1234" s="72">
        <v>1241</v>
      </c>
      <c r="B1234" s="72" t="s">
        <v>39</v>
      </c>
      <c r="C1234" s="73" t="s">
        <v>14200</v>
      </c>
      <c r="D1234" s="73" t="s">
        <v>14201</v>
      </c>
      <c r="E1234" s="73" t="s">
        <v>14202</v>
      </c>
      <c r="F1234" s="75">
        <v>45694.54583333333</v>
      </c>
      <c r="G1234" s="72">
        <v>10000</v>
      </c>
      <c r="H1234" s="73" t="s">
        <v>594</v>
      </c>
      <c r="I1234" s="73" t="s">
        <v>15</v>
      </c>
      <c r="J1234" s="135" t="s">
        <v>41</v>
      </c>
      <c r="K1234" s="135">
        <v>10000</v>
      </c>
      <c r="L1234" s="135">
        <v>10000</v>
      </c>
      <c r="M1234" s="168">
        <v>46050</v>
      </c>
      <c r="N1234" s="135" t="str">
        <f t="shared" si="59"/>
        <v>HASNAIN</v>
      </c>
      <c r="O1234" s="135" t="s">
        <v>73</v>
      </c>
      <c r="P1234" s="135" t="s">
        <v>561</v>
      </c>
      <c r="Q1234" s="135" t="s">
        <v>141</v>
      </c>
      <c r="R1234" s="135" t="s">
        <v>16</v>
      </c>
      <c r="S1234" s="135" t="s">
        <v>16</v>
      </c>
    </row>
    <row r="1235" spans="1:20" s="135" customFormat="1" hidden="1">
      <c r="A1235" s="73">
        <v>1242</v>
      </c>
      <c r="B1235" s="72" t="s">
        <v>39</v>
      </c>
      <c r="C1235" s="73" t="s">
        <v>14203</v>
      </c>
      <c r="D1235" s="73" t="s">
        <v>14204</v>
      </c>
      <c r="E1235" s="73" t="s">
        <v>14205</v>
      </c>
      <c r="F1235" s="75">
        <v>45701.49722222222</v>
      </c>
      <c r="G1235" s="72">
        <v>10000</v>
      </c>
      <c r="H1235" s="73" t="s">
        <v>594</v>
      </c>
      <c r="I1235" s="73" t="s">
        <v>15</v>
      </c>
      <c r="J1235" s="135" t="s">
        <v>41</v>
      </c>
      <c r="K1235" s="135">
        <v>10000</v>
      </c>
      <c r="L1235" s="135">
        <v>10000</v>
      </c>
      <c r="M1235" s="168">
        <v>46050</v>
      </c>
      <c r="N1235" s="135" t="str">
        <f t="shared" si="59"/>
        <v>HASNAIN</v>
      </c>
      <c r="O1235" s="135" t="s">
        <v>73</v>
      </c>
      <c r="P1235" s="135" t="s">
        <v>561</v>
      </c>
      <c r="Q1235" s="135" t="s">
        <v>141</v>
      </c>
      <c r="R1235" s="135" t="s">
        <v>16</v>
      </c>
      <c r="S1235" s="135" t="s">
        <v>16</v>
      </c>
    </row>
    <row r="1236" spans="1:20" s="135" customFormat="1" hidden="1">
      <c r="A1236" s="72">
        <v>1243</v>
      </c>
      <c r="B1236" s="72" t="s">
        <v>39</v>
      </c>
      <c r="C1236" s="73" t="s">
        <v>14206</v>
      </c>
      <c r="D1236" s="73" t="s">
        <v>14207</v>
      </c>
      <c r="E1236" s="73">
        <v>1239769</v>
      </c>
      <c r="F1236" s="75">
        <v>45706.467361111114</v>
      </c>
      <c r="G1236" s="72">
        <v>10000</v>
      </c>
      <c r="H1236" s="73" t="s">
        <v>594</v>
      </c>
      <c r="I1236" s="73" t="s">
        <v>15</v>
      </c>
      <c r="J1236" s="135" t="s">
        <v>41</v>
      </c>
      <c r="K1236" s="135">
        <v>10000</v>
      </c>
      <c r="L1236" s="135">
        <v>10000</v>
      </c>
      <c r="M1236" s="168">
        <v>46050</v>
      </c>
      <c r="N1236" s="135" t="str">
        <f t="shared" si="59"/>
        <v>HASNAIN</v>
      </c>
      <c r="O1236" s="135" t="s">
        <v>73</v>
      </c>
      <c r="P1236" s="135" t="s">
        <v>561</v>
      </c>
      <c r="Q1236" s="135" t="s">
        <v>141</v>
      </c>
      <c r="R1236" s="135" t="s">
        <v>16</v>
      </c>
      <c r="S1236" s="135" t="s">
        <v>16</v>
      </c>
    </row>
    <row r="1237" spans="1:20" s="135" customFormat="1" hidden="1">
      <c r="A1237" s="73">
        <v>1244</v>
      </c>
      <c r="B1237" s="72" t="s">
        <v>39</v>
      </c>
      <c r="C1237" s="73" t="s">
        <v>14208</v>
      </c>
      <c r="D1237" s="73" t="s">
        <v>14209</v>
      </c>
      <c r="E1237" s="73" t="s">
        <v>14210</v>
      </c>
      <c r="F1237" s="75">
        <v>45317.513715277775</v>
      </c>
      <c r="G1237" s="72">
        <v>9500</v>
      </c>
      <c r="H1237" s="73" t="s">
        <v>594</v>
      </c>
      <c r="I1237" s="73" t="s">
        <v>15</v>
      </c>
      <c r="J1237" s="135" t="s">
        <v>41</v>
      </c>
      <c r="K1237" s="135">
        <v>9499</v>
      </c>
      <c r="L1237" s="135">
        <v>9499</v>
      </c>
      <c r="M1237" s="168">
        <v>46050</v>
      </c>
      <c r="N1237" s="135" t="str">
        <f>+I1237</f>
        <v>HASNAIN</v>
      </c>
      <c r="O1237" s="135" t="s">
        <v>73</v>
      </c>
      <c r="P1237" s="135" t="s">
        <v>54</v>
      </c>
      <c r="Q1237" s="135" t="s">
        <v>141</v>
      </c>
      <c r="R1237" s="135" t="s">
        <v>16</v>
      </c>
      <c r="S1237" s="135" t="s">
        <v>16</v>
      </c>
    </row>
    <row r="1238" spans="1:20" s="135" customFormat="1" hidden="1">
      <c r="A1238" s="72">
        <v>1245</v>
      </c>
      <c r="B1238" s="72" t="s">
        <v>39</v>
      </c>
      <c r="C1238" s="73" t="s">
        <v>14211</v>
      </c>
      <c r="D1238" s="73" t="s">
        <v>14212</v>
      </c>
      <c r="E1238" s="73" t="s">
        <v>14213</v>
      </c>
      <c r="F1238" s="75">
        <v>45664.835879629631</v>
      </c>
      <c r="G1238" s="72">
        <v>9500</v>
      </c>
      <c r="H1238" s="73" t="s">
        <v>594</v>
      </c>
      <c r="I1238" s="73" t="s">
        <v>15</v>
      </c>
      <c r="J1238" s="135" t="s">
        <v>41</v>
      </c>
      <c r="K1238" s="135">
        <v>9499</v>
      </c>
      <c r="L1238" s="135">
        <v>9499</v>
      </c>
      <c r="M1238" s="168">
        <v>46050</v>
      </c>
      <c r="N1238" s="135" t="str">
        <f t="shared" ref="N1238" si="60">+I1238</f>
        <v>HASNAIN</v>
      </c>
      <c r="O1238" s="135" t="s">
        <v>73</v>
      </c>
      <c r="P1238" s="135" t="s">
        <v>54</v>
      </c>
      <c r="Q1238" s="135" t="s">
        <v>141</v>
      </c>
      <c r="R1238" s="135" t="s">
        <v>16</v>
      </c>
      <c r="S1238" s="135" t="s">
        <v>16</v>
      </c>
    </row>
    <row r="1239" spans="1:20" s="135" customFormat="1" hidden="1">
      <c r="A1239" s="73">
        <v>1246</v>
      </c>
      <c r="B1239" s="72" t="s">
        <v>39</v>
      </c>
      <c r="C1239" s="73" t="s">
        <v>14214</v>
      </c>
      <c r="D1239" s="73" t="s">
        <v>14215</v>
      </c>
      <c r="E1239" s="73" t="s">
        <v>14214</v>
      </c>
      <c r="F1239" s="75">
        <v>45309.557500000003</v>
      </c>
      <c r="G1239" s="72">
        <v>8220</v>
      </c>
      <c r="H1239" s="73" t="s">
        <v>594</v>
      </c>
      <c r="I1239" s="73" t="s">
        <v>15</v>
      </c>
      <c r="J1239" s="135" t="s">
        <v>41</v>
      </c>
      <c r="K1239" s="135">
        <v>8217</v>
      </c>
      <c r="L1239" s="135">
        <v>8217</v>
      </c>
      <c r="M1239" s="168">
        <v>46051</v>
      </c>
      <c r="N1239" s="135" t="str">
        <f t="shared" ref="N1239:N1246" si="61">+I1239</f>
        <v>HASNAIN</v>
      </c>
      <c r="O1239" s="135" t="s">
        <v>73</v>
      </c>
      <c r="P1239" s="135" t="s">
        <v>54</v>
      </c>
      <c r="Q1239" s="135" t="s">
        <v>141</v>
      </c>
      <c r="R1239" s="135" t="s">
        <v>16</v>
      </c>
      <c r="S1239" s="135" t="s">
        <v>16</v>
      </c>
    </row>
    <row r="1240" spans="1:20" s="135" customFormat="1" hidden="1">
      <c r="A1240" s="72">
        <v>1247</v>
      </c>
      <c r="B1240" s="72" t="s">
        <v>39</v>
      </c>
      <c r="C1240" s="73" t="s">
        <v>14216</v>
      </c>
      <c r="D1240" s="73" t="s">
        <v>14217</v>
      </c>
      <c r="E1240" s="73" t="s">
        <v>14216</v>
      </c>
      <c r="F1240" s="75">
        <v>45309.523553240739</v>
      </c>
      <c r="G1240" s="72">
        <v>8220</v>
      </c>
      <c r="H1240" s="73" t="s">
        <v>594</v>
      </c>
      <c r="I1240" s="73" t="s">
        <v>15</v>
      </c>
      <c r="J1240" s="135" t="s">
        <v>41</v>
      </c>
      <c r="K1240" s="135">
        <v>8217</v>
      </c>
      <c r="L1240" s="135">
        <v>8217</v>
      </c>
      <c r="M1240" s="168">
        <v>46051</v>
      </c>
      <c r="N1240" s="135" t="str">
        <f t="shared" si="61"/>
        <v>HASNAIN</v>
      </c>
      <c r="O1240" s="135" t="s">
        <v>73</v>
      </c>
      <c r="P1240" s="135" t="s">
        <v>54</v>
      </c>
      <c r="Q1240" s="135" t="s">
        <v>141</v>
      </c>
      <c r="R1240" s="135" t="s">
        <v>16</v>
      </c>
      <c r="S1240" s="135" t="s">
        <v>16</v>
      </c>
    </row>
    <row r="1241" spans="1:20" s="135" customFormat="1" hidden="1">
      <c r="A1241" s="73">
        <v>1248</v>
      </c>
      <c r="B1241" s="72" t="s">
        <v>39</v>
      </c>
      <c r="C1241" s="73" t="s">
        <v>14218</v>
      </c>
      <c r="D1241" s="73" t="s">
        <v>14219</v>
      </c>
      <c r="E1241" s="73" t="s">
        <v>14220</v>
      </c>
      <c r="F1241" s="75">
        <v>45324.539641203701</v>
      </c>
      <c r="G1241" s="72">
        <v>8220</v>
      </c>
      <c r="H1241" s="73" t="s">
        <v>594</v>
      </c>
      <c r="I1241" s="73" t="s">
        <v>15</v>
      </c>
      <c r="J1241" s="135" t="s">
        <v>41</v>
      </c>
      <c r="K1241" s="135">
        <v>8217</v>
      </c>
      <c r="L1241" s="135">
        <v>8217</v>
      </c>
      <c r="M1241" s="168">
        <v>46051</v>
      </c>
      <c r="N1241" s="135" t="str">
        <f t="shared" si="61"/>
        <v>HASNAIN</v>
      </c>
      <c r="O1241" s="135" t="s">
        <v>73</v>
      </c>
      <c r="P1241" s="135" t="s">
        <v>54</v>
      </c>
      <c r="Q1241" s="135" t="s">
        <v>141</v>
      </c>
      <c r="R1241" s="135" t="s">
        <v>16</v>
      </c>
      <c r="S1241" s="135" t="s">
        <v>16</v>
      </c>
    </row>
    <row r="1242" spans="1:20" s="135" customFormat="1" hidden="1">
      <c r="A1242" s="72">
        <v>1249</v>
      </c>
      <c r="B1242" s="72" t="s">
        <v>39</v>
      </c>
      <c r="C1242" s="73" t="s">
        <v>14221</v>
      </c>
      <c r="D1242" s="73" t="s">
        <v>14222</v>
      </c>
      <c r="E1242" s="73" t="s">
        <v>14223</v>
      </c>
      <c r="F1242" s="75">
        <v>45324.540381944447</v>
      </c>
      <c r="G1242" s="72">
        <v>8220</v>
      </c>
      <c r="H1242" s="73" t="s">
        <v>594</v>
      </c>
      <c r="I1242" s="73" t="s">
        <v>15</v>
      </c>
      <c r="J1242" s="135" t="s">
        <v>41</v>
      </c>
      <c r="K1242" s="135">
        <v>8217</v>
      </c>
      <c r="L1242" s="135">
        <v>8217</v>
      </c>
      <c r="M1242" s="168">
        <v>46051</v>
      </c>
      <c r="N1242" s="135" t="str">
        <f t="shared" si="61"/>
        <v>HASNAIN</v>
      </c>
      <c r="O1242" s="135" t="s">
        <v>73</v>
      </c>
      <c r="P1242" s="135" t="s">
        <v>54</v>
      </c>
      <c r="Q1242" s="135" t="s">
        <v>141</v>
      </c>
      <c r="R1242" s="135" t="s">
        <v>16</v>
      </c>
      <c r="S1242" s="135" t="s">
        <v>16</v>
      </c>
    </row>
    <row r="1243" spans="1:20" s="135" customFormat="1" hidden="1">
      <c r="A1243" s="73">
        <v>1250</v>
      </c>
      <c r="B1243" s="72" t="s">
        <v>39</v>
      </c>
      <c r="C1243" s="73" t="s">
        <v>14224</v>
      </c>
      <c r="D1243" s="73" t="s">
        <v>14225</v>
      </c>
      <c r="E1243" s="73" t="s">
        <v>14226</v>
      </c>
      <c r="F1243" s="75">
        <v>45324.541851851849</v>
      </c>
      <c r="G1243" s="72">
        <v>8220</v>
      </c>
      <c r="H1243" s="73" t="s">
        <v>594</v>
      </c>
      <c r="I1243" s="73" t="s">
        <v>15</v>
      </c>
      <c r="J1243" s="135" t="s">
        <v>41</v>
      </c>
      <c r="K1243" s="135">
        <v>8217</v>
      </c>
      <c r="L1243" s="135">
        <v>8217</v>
      </c>
      <c r="M1243" s="168">
        <v>46051</v>
      </c>
      <c r="N1243" s="135" t="str">
        <f t="shared" si="61"/>
        <v>HASNAIN</v>
      </c>
      <c r="O1243" s="135" t="s">
        <v>73</v>
      </c>
      <c r="P1243" s="135" t="s">
        <v>54</v>
      </c>
      <c r="Q1243" s="135" t="s">
        <v>141</v>
      </c>
      <c r="R1243" s="135" t="s">
        <v>16</v>
      </c>
      <c r="S1243" s="135" t="s">
        <v>16</v>
      </c>
    </row>
    <row r="1244" spans="1:20" s="135" customFormat="1" hidden="1">
      <c r="A1244" s="72">
        <v>1251</v>
      </c>
      <c r="B1244" s="72" t="s">
        <v>39</v>
      </c>
      <c r="C1244" s="73" t="s">
        <v>14227</v>
      </c>
      <c r="D1244" s="73" t="s">
        <v>14228</v>
      </c>
      <c r="E1244" s="73" t="s">
        <v>14229</v>
      </c>
      <c r="F1244" s="75">
        <v>45324.53837962963</v>
      </c>
      <c r="G1244" s="72">
        <v>8220</v>
      </c>
      <c r="H1244" s="73" t="s">
        <v>594</v>
      </c>
      <c r="I1244" s="73" t="s">
        <v>15</v>
      </c>
      <c r="J1244" s="135" t="s">
        <v>41</v>
      </c>
      <c r="K1244" s="135">
        <v>8217</v>
      </c>
      <c r="L1244" s="135">
        <v>8217</v>
      </c>
      <c r="M1244" s="168">
        <v>46051</v>
      </c>
      <c r="N1244" s="135" t="str">
        <f t="shared" si="61"/>
        <v>HASNAIN</v>
      </c>
      <c r="O1244" s="135" t="s">
        <v>73</v>
      </c>
      <c r="P1244" s="135" t="s">
        <v>54</v>
      </c>
      <c r="Q1244" s="135" t="s">
        <v>141</v>
      </c>
      <c r="R1244" s="135" t="s">
        <v>16</v>
      </c>
      <c r="S1244" s="135" t="s">
        <v>16</v>
      </c>
    </row>
    <row r="1245" spans="1:20" s="135" customFormat="1" hidden="1">
      <c r="A1245" s="73">
        <v>1252</v>
      </c>
      <c r="B1245" s="72" t="s">
        <v>39</v>
      </c>
      <c r="C1245" s="73" t="s">
        <v>14230</v>
      </c>
      <c r="D1245" s="73" t="s">
        <v>14231</v>
      </c>
      <c r="E1245" s="73" t="s">
        <v>14232</v>
      </c>
      <c r="F1245" s="75">
        <v>45324.541145833333</v>
      </c>
      <c r="G1245" s="72">
        <v>8220</v>
      </c>
      <c r="H1245" s="73" t="s">
        <v>594</v>
      </c>
      <c r="I1245" s="73" t="s">
        <v>15</v>
      </c>
      <c r="J1245" s="135" t="s">
        <v>41</v>
      </c>
      <c r="K1245" s="135">
        <v>8217</v>
      </c>
      <c r="L1245" s="135">
        <v>8217</v>
      </c>
      <c r="M1245" s="168">
        <v>46051</v>
      </c>
      <c r="N1245" s="135" t="str">
        <f t="shared" si="61"/>
        <v>HASNAIN</v>
      </c>
      <c r="O1245" s="135" t="s">
        <v>73</v>
      </c>
      <c r="P1245" s="135" t="s">
        <v>54</v>
      </c>
      <c r="Q1245" s="135" t="s">
        <v>141</v>
      </c>
      <c r="R1245" s="135" t="s">
        <v>16</v>
      </c>
      <c r="S1245" s="135" t="s">
        <v>16</v>
      </c>
    </row>
    <row r="1246" spans="1:20" s="135" customFormat="1" hidden="1">
      <c r="A1246" s="72">
        <v>1253</v>
      </c>
      <c r="B1246" s="72" t="s">
        <v>39</v>
      </c>
      <c r="C1246" s="73" t="s">
        <v>14233</v>
      </c>
      <c r="D1246" s="73" t="s">
        <v>14234</v>
      </c>
      <c r="E1246" s="73" t="s">
        <v>14235</v>
      </c>
      <c r="F1246" s="75">
        <v>45500.741967592592</v>
      </c>
      <c r="G1246" s="72">
        <v>8220</v>
      </c>
      <c r="H1246" s="73" t="s">
        <v>594</v>
      </c>
      <c r="I1246" s="73" t="s">
        <v>15</v>
      </c>
      <c r="J1246" s="135" t="s">
        <v>41</v>
      </c>
      <c r="K1246" s="135">
        <v>8217</v>
      </c>
      <c r="L1246" s="135">
        <v>8217</v>
      </c>
      <c r="M1246" s="168">
        <v>46051</v>
      </c>
      <c r="N1246" s="135" t="str">
        <f t="shared" si="61"/>
        <v>HASNAIN</v>
      </c>
      <c r="O1246" s="135" t="s">
        <v>73</v>
      </c>
      <c r="P1246" s="135" t="s">
        <v>54</v>
      </c>
      <c r="Q1246" s="135" t="s">
        <v>141</v>
      </c>
      <c r="R1246" s="135" t="s">
        <v>16</v>
      </c>
      <c r="S1246" s="135" t="s">
        <v>16</v>
      </c>
    </row>
    <row r="1247" spans="1:20" s="135" customFormat="1" hidden="1">
      <c r="A1247" s="73">
        <v>1254</v>
      </c>
      <c r="B1247" s="72" t="s">
        <v>39</v>
      </c>
      <c r="C1247" s="73" t="s">
        <v>14236</v>
      </c>
      <c r="D1247" s="73" t="s">
        <v>14237</v>
      </c>
      <c r="E1247" s="73">
        <v>7000232</v>
      </c>
      <c r="F1247" s="75">
        <v>45686</v>
      </c>
      <c r="G1247" s="72">
        <v>10000</v>
      </c>
      <c r="H1247" s="73" t="s">
        <v>66</v>
      </c>
      <c r="I1247" s="73" t="s">
        <v>15</v>
      </c>
      <c r="J1247" s="135" t="s">
        <v>41</v>
      </c>
      <c r="K1247" s="135">
        <v>10000</v>
      </c>
      <c r="L1247" s="135">
        <f>VLOOKUP(E1247,[2]Sheet1!$E$2:$N$5262,3,0)</f>
        <v>10000</v>
      </c>
      <c r="M1247" s="168">
        <f>VLOOKUP(E1247,[2]Sheet1!$E$2:$N$5262,4,0)</f>
        <v>46051</v>
      </c>
      <c r="N1247" s="135" t="str">
        <f>VLOOKUP(E1247,[2]Sheet1!$E$2:$N$5262,5,0)</f>
        <v>HASNAIN</v>
      </c>
      <c r="O1247" s="135" t="str">
        <f>VLOOKUP(E1247,[2]Sheet1!$E$2:$N$5262,6,0)</f>
        <v>Accepted</v>
      </c>
      <c r="P1247" s="135" t="str">
        <f>VLOOKUP(E1247,[2]Sheet1!$E$2:$N$5262,7,0)</f>
        <v>Online Transfer</v>
      </c>
      <c r="Q1247" s="135" t="str">
        <f>VLOOKUP(E1247,[2]Sheet1!$E$2:$N$5262,8,0)</f>
        <v>Renewal</v>
      </c>
      <c r="R1247" s="135" t="s">
        <v>16</v>
      </c>
      <c r="S1247" s="135" t="str">
        <f>VLOOKUP(E1247,[2]Sheet1!$E$2:$N$5262,10,0)</f>
        <v>-</v>
      </c>
      <c r="T1247" s="167">
        <f>+G1247-L1247</f>
        <v>0</v>
      </c>
    </row>
    <row r="1248" spans="1:20" s="135" customFormat="1" hidden="1">
      <c r="A1248" s="72">
        <v>1255</v>
      </c>
      <c r="B1248" s="72" t="s">
        <v>39</v>
      </c>
      <c r="C1248" s="73" t="s">
        <v>14238</v>
      </c>
      <c r="D1248" s="73" t="s">
        <v>14239</v>
      </c>
      <c r="E1248" s="73">
        <v>1187406</v>
      </c>
      <c r="F1248" s="75">
        <v>45282.666817129626</v>
      </c>
      <c r="G1248" s="72">
        <v>7000</v>
      </c>
      <c r="H1248" s="73" t="s">
        <v>594</v>
      </c>
      <c r="I1248" s="73" t="s">
        <v>15</v>
      </c>
      <c r="J1248" s="135" t="s">
        <v>41</v>
      </c>
      <c r="K1248" s="135">
        <v>7000</v>
      </c>
      <c r="L1248" s="135">
        <v>7000</v>
      </c>
      <c r="M1248" s="168">
        <v>46050</v>
      </c>
      <c r="N1248" s="135" t="str">
        <f t="shared" ref="N1248:N1249" si="62">+I1248</f>
        <v>HASNAIN</v>
      </c>
      <c r="O1248" s="135" t="s">
        <v>73</v>
      </c>
      <c r="P1248" s="135" t="s">
        <v>10564</v>
      </c>
      <c r="Q1248" s="135" t="s">
        <v>141</v>
      </c>
      <c r="R1248" s="135" t="s">
        <v>16</v>
      </c>
      <c r="S1248" s="135" t="s">
        <v>16</v>
      </c>
    </row>
    <row r="1249" spans="1:20" s="135" customFormat="1" hidden="1">
      <c r="A1249" s="73">
        <v>1256</v>
      </c>
      <c r="B1249" s="72" t="s">
        <v>39</v>
      </c>
      <c r="C1249" s="73" t="s">
        <v>14240</v>
      </c>
      <c r="D1249" s="73" t="s">
        <v>14241</v>
      </c>
      <c r="E1249" s="73">
        <v>1188640</v>
      </c>
      <c r="F1249" s="75">
        <v>45282.673449074071</v>
      </c>
      <c r="G1249" s="72">
        <v>7000</v>
      </c>
      <c r="H1249" s="73" t="s">
        <v>594</v>
      </c>
      <c r="I1249" s="73" t="s">
        <v>15</v>
      </c>
      <c r="J1249" s="135" t="s">
        <v>41</v>
      </c>
      <c r="K1249" s="135">
        <v>7000</v>
      </c>
      <c r="L1249" s="135">
        <v>7000</v>
      </c>
      <c r="M1249" s="168">
        <v>46050</v>
      </c>
      <c r="N1249" s="135" t="str">
        <f t="shared" si="62"/>
        <v>HASNAIN</v>
      </c>
      <c r="O1249" s="135" t="s">
        <v>73</v>
      </c>
      <c r="P1249" s="135" t="s">
        <v>10564</v>
      </c>
      <c r="Q1249" s="135" t="s">
        <v>141</v>
      </c>
      <c r="R1249" s="135" t="s">
        <v>16</v>
      </c>
      <c r="S1249" s="135" t="s">
        <v>16</v>
      </c>
    </row>
    <row r="1250" spans="1:20" s="135" customFormat="1" hidden="1">
      <c r="A1250" s="72">
        <v>1257</v>
      </c>
      <c r="B1250" s="72" t="s">
        <v>39</v>
      </c>
      <c r="C1250" s="73" t="s">
        <v>14242</v>
      </c>
      <c r="D1250" s="73" t="s">
        <v>14243</v>
      </c>
      <c r="E1250" s="73" t="s">
        <v>14244</v>
      </c>
      <c r="F1250" s="75">
        <v>45680.698877314811</v>
      </c>
      <c r="G1250" s="72">
        <v>7520</v>
      </c>
      <c r="H1250" s="73" t="s">
        <v>594</v>
      </c>
      <c r="I1250" s="73" t="s">
        <v>15</v>
      </c>
      <c r="J1250" s="135" t="s">
        <v>41</v>
      </c>
      <c r="K1250" s="135">
        <v>7520</v>
      </c>
      <c r="L1250" s="135">
        <v>7520</v>
      </c>
      <c r="M1250" s="169">
        <v>46052</v>
      </c>
      <c r="N1250" s="135" t="str">
        <f t="shared" ref="N1250:N1252" si="63">+I1250</f>
        <v>HASNAIN</v>
      </c>
      <c r="O1250" s="135" t="s">
        <v>73</v>
      </c>
      <c r="P1250" s="135" t="s">
        <v>72</v>
      </c>
      <c r="Q1250" s="135" t="s">
        <v>141</v>
      </c>
      <c r="R1250" s="135" t="s">
        <v>16</v>
      </c>
      <c r="S1250" s="135" t="s">
        <v>16</v>
      </c>
    </row>
    <row r="1251" spans="1:20" s="135" customFormat="1" hidden="1">
      <c r="A1251" s="73">
        <v>1258</v>
      </c>
      <c r="B1251" s="72" t="s">
        <v>39</v>
      </c>
      <c r="C1251" s="73" t="s">
        <v>14245</v>
      </c>
      <c r="D1251" s="73" t="s">
        <v>14246</v>
      </c>
      <c r="E1251" s="73" t="s">
        <v>14247</v>
      </c>
      <c r="F1251" s="75">
        <v>45680.700902777775</v>
      </c>
      <c r="G1251" s="72">
        <v>7520</v>
      </c>
      <c r="H1251" s="73" t="s">
        <v>594</v>
      </c>
      <c r="I1251" s="73" t="s">
        <v>15</v>
      </c>
      <c r="J1251" s="135" t="s">
        <v>41</v>
      </c>
      <c r="K1251" s="135">
        <v>7520</v>
      </c>
      <c r="L1251" s="135">
        <v>7520</v>
      </c>
      <c r="M1251" s="169">
        <v>46052</v>
      </c>
      <c r="N1251" s="135" t="str">
        <f t="shared" si="63"/>
        <v>HASNAIN</v>
      </c>
      <c r="O1251" s="135" t="s">
        <v>73</v>
      </c>
      <c r="P1251" s="135" t="s">
        <v>72</v>
      </c>
      <c r="Q1251" s="135" t="s">
        <v>141</v>
      </c>
      <c r="R1251" s="135" t="s">
        <v>16</v>
      </c>
      <c r="S1251" s="135" t="s">
        <v>16</v>
      </c>
    </row>
    <row r="1252" spans="1:20" s="135" customFormat="1" hidden="1">
      <c r="A1252" s="72">
        <v>1259</v>
      </c>
      <c r="B1252" s="72" t="s">
        <v>39</v>
      </c>
      <c r="C1252" s="73" t="s">
        <v>14248</v>
      </c>
      <c r="D1252" s="73" t="s">
        <v>14249</v>
      </c>
      <c r="E1252" s="73" t="s">
        <v>14250</v>
      </c>
      <c r="F1252" s="75">
        <v>45680.710393518515</v>
      </c>
      <c r="G1252" s="72">
        <v>7520</v>
      </c>
      <c r="H1252" s="73" t="s">
        <v>594</v>
      </c>
      <c r="I1252" s="73" t="s">
        <v>15</v>
      </c>
      <c r="J1252" s="135" t="s">
        <v>41</v>
      </c>
      <c r="K1252" s="135">
        <v>7520</v>
      </c>
      <c r="L1252" s="135">
        <v>7520</v>
      </c>
      <c r="M1252" s="169">
        <v>46052</v>
      </c>
      <c r="N1252" s="135" t="str">
        <f t="shared" si="63"/>
        <v>HASNAIN</v>
      </c>
      <c r="O1252" s="135" t="s">
        <v>73</v>
      </c>
      <c r="P1252" s="135" t="s">
        <v>72</v>
      </c>
      <c r="Q1252" s="135" t="s">
        <v>141</v>
      </c>
      <c r="R1252" s="135" t="s">
        <v>16</v>
      </c>
      <c r="S1252" s="135" t="s">
        <v>16</v>
      </c>
    </row>
    <row r="1253" spans="1:20" s="135" customFormat="1" hidden="1">
      <c r="A1253" s="73">
        <v>1260</v>
      </c>
      <c r="B1253" s="72" t="s">
        <v>39</v>
      </c>
      <c r="C1253" s="73" t="s">
        <v>14251</v>
      </c>
      <c r="D1253" s="73" t="s">
        <v>14252</v>
      </c>
      <c r="E1253" s="73">
        <v>1235425</v>
      </c>
      <c r="F1253" s="75">
        <v>45692.753692129627</v>
      </c>
      <c r="G1253" s="72">
        <v>10000</v>
      </c>
      <c r="H1253" s="73" t="s">
        <v>67</v>
      </c>
      <c r="I1253" s="73" t="s">
        <v>15</v>
      </c>
      <c r="J1253" s="135" t="s">
        <v>41</v>
      </c>
      <c r="K1253" s="135">
        <v>10000</v>
      </c>
      <c r="L1253" s="135">
        <f>VLOOKUP(E1253,[2]Sheet1!$E$2:$N$5262,3,0)</f>
        <v>10000</v>
      </c>
      <c r="M1253" s="168">
        <f>VLOOKUP(E1253,[2]Sheet1!$E$2:$N$5262,4,0)</f>
        <v>46052</v>
      </c>
      <c r="N1253" s="135" t="str">
        <f>VLOOKUP(E1253,[2]Sheet1!$E$2:$N$5262,5,0)</f>
        <v>HASNAIN</v>
      </c>
      <c r="O1253" s="135" t="str">
        <f>VLOOKUP(E1253,[2]Sheet1!$E$2:$N$5262,6,0)</f>
        <v>Accepted</v>
      </c>
      <c r="P1253" s="135" t="str">
        <f>VLOOKUP(E1253,[2]Sheet1!$E$2:$N$5262,7,0)</f>
        <v>Online Transfer</v>
      </c>
      <c r="Q1253" s="135" t="str">
        <f>VLOOKUP(E1253,[2]Sheet1!$E$2:$N$5262,8,0)</f>
        <v>Renewal</v>
      </c>
      <c r="R1253" s="135" t="s">
        <v>16</v>
      </c>
      <c r="S1253" s="135" t="str">
        <f>VLOOKUP(E1253,[2]Sheet1!$E$2:$N$5262,10,0)</f>
        <v>-</v>
      </c>
      <c r="T1253" s="167">
        <f t="shared" ref="T1253:T1316" si="64">+G1253-L1253</f>
        <v>0</v>
      </c>
    </row>
    <row r="1254" spans="1:20" s="135" customFormat="1" hidden="1">
      <c r="A1254" s="72">
        <v>1261</v>
      </c>
      <c r="B1254" s="72" t="s">
        <v>39</v>
      </c>
      <c r="C1254" s="73" t="s">
        <v>14253</v>
      </c>
      <c r="D1254" s="73" t="s">
        <v>14254</v>
      </c>
      <c r="E1254" s="73" t="s">
        <v>14255</v>
      </c>
      <c r="F1254" s="73" t="s">
        <v>14256</v>
      </c>
      <c r="G1254" s="74">
        <v>8000</v>
      </c>
      <c r="H1254" s="73" t="s">
        <v>66</v>
      </c>
      <c r="I1254" s="73" t="s">
        <v>17</v>
      </c>
      <c r="J1254" s="135" t="s">
        <v>41</v>
      </c>
      <c r="K1254" s="135">
        <v>8000</v>
      </c>
      <c r="L1254" s="135">
        <f>VLOOKUP(E1254,[2]Sheet1!$E$2:$N$5262,3,0)</f>
        <v>8000</v>
      </c>
      <c r="M1254" s="168">
        <f>VLOOKUP(E1254,[2]Sheet1!$E$2:$N$5262,4,0)</f>
        <v>46052</v>
      </c>
      <c r="N1254" s="135" t="str">
        <f>VLOOKUP(E1254,[2]Sheet1!$E$2:$N$5262,5,0)</f>
        <v>IQRA.KHAN</v>
      </c>
      <c r="O1254" s="135" t="str">
        <f>VLOOKUP(E1254,[2]Sheet1!$E$2:$N$5262,6,0)</f>
        <v>Accepted</v>
      </c>
      <c r="P1254" s="135" t="str">
        <f>VLOOKUP(E1254,[2]Sheet1!$E$2:$N$5262,7,0)</f>
        <v>Online Transfer</v>
      </c>
      <c r="Q1254" s="135" t="str">
        <f>VLOOKUP(E1254,[2]Sheet1!$E$2:$N$5262,8,0)</f>
        <v>Renewal</v>
      </c>
      <c r="R1254" s="135" t="s">
        <v>16</v>
      </c>
      <c r="S1254" s="135" t="str">
        <f>VLOOKUP(E1254,[2]Sheet1!$E$2:$N$5262,10,0)</f>
        <v>-</v>
      </c>
      <c r="T1254" s="167">
        <f t="shared" si="64"/>
        <v>0</v>
      </c>
    </row>
    <row r="1255" spans="1:20" s="135" customFormat="1">
      <c r="A1255" s="73">
        <v>1262</v>
      </c>
      <c r="B1255" s="72" t="s">
        <v>39</v>
      </c>
      <c r="C1255" s="73" t="s">
        <v>14257</v>
      </c>
      <c r="D1255" s="73" t="s">
        <v>14258</v>
      </c>
      <c r="E1255" s="73" t="s">
        <v>14259</v>
      </c>
      <c r="F1255" s="73" t="s">
        <v>10651</v>
      </c>
      <c r="G1255" s="74">
        <v>13000</v>
      </c>
      <c r="H1255" s="73" t="s">
        <v>66</v>
      </c>
      <c r="I1255" s="73" t="s">
        <v>17</v>
      </c>
      <c r="J1255" s="135" t="s">
        <v>41</v>
      </c>
      <c r="K1255" s="135">
        <v>13000</v>
      </c>
      <c r="L1255" s="135">
        <f>VLOOKUP(E1255,[2]Sheet1!$E$2:$N$5262,3,0)</f>
        <v>13000</v>
      </c>
      <c r="M1255" s="168">
        <f>VLOOKUP(E1255,[2]Sheet1!$E$2:$N$5262,4,0)</f>
        <v>46052</v>
      </c>
      <c r="N1255" s="135" t="str">
        <f>VLOOKUP(E1255,[2]Sheet1!$E$2:$N$5262,5,0)</f>
        <v>IQRA.KHAN</v>
      </c>
      <c r="O1255" s="135" t="str">
        <f>VLOOKUP(E1255,[2]Sheet1!$E$2:$N$5262,6,0)</f>
        <v>Accepted</v>
      </c>
      <c r="P1255" s="135" t="str">
        <f>VLOOKUP(E1255,[2]Sheet1!$E$2:$N$5262,7,0)</f>
        <v>Online Transfer</v>
      </c>
      <c r="Q1255" s="135" t="str">
        <f>VLOOKUP(E1255,[2]Sheet1!$E$2:$N$5262,8,0)</f>
        <v>Conversion</v>
      </c>
      <c r="R1255" s="135" t="s">
        <v>16</v>
      </c>
      <c r="S1255" s="135" t="str">
        <f>VLOOKUP(E1255,[2]Sheet1!$E$2:$N$5262,10,0)</f>
        <v>-</v>
      </c>
      <c r="T1255" s="167">
        <f t="shared" si="64"/>
        <v>0</v>
      </c>
    </row>
    <row r="1256" spans="1:20" s="135" customFormat="1" hidden="1">
      <c r="A1256" s="72">
        <v>1263</v>
      </c>
      <c r="B1256" s="72" t="s">
        <v>39</v>
      </c>
      <c r="C1256" s="73" t="s">
        <v>14260</v>
      </c>
      <c r="D1256" s="73" t="s">
        <v>14261</v>
      </c>
      <c r="E1256" s="73" t="s">
        <v>14262</v>
      </c>
      <c r="F1256" s="73" t="s">
        <v>14263</v>
      </c>
      <c r="G1256" s="74">
        <v>14000</v>
      </c>
      <c r="H1256" s="73" t="s">
        <v>66</v>
      </c>
      <c r="I1256" s="73" t="s">
        <v>17</v>
      </c>
      <c r="J1256" s="135" t="s">
        <v>41</v>
      </c>
      <c r="K1256" s="135">
        <v>14000</v>
      </c>
      <c r="L1256" s="135">
        <f>VLOOKUP(E1256,[2]Sheet1!$E$2:$N$5262,3,0)</f>
        <v>14000</v>
      </c>
      <c r="M1256" s="168">
        <f>VLOOKUP(E1256,[2]Sheet1!$E$2:$N$5262,4,0)</f>
        <v>46052</v>
      </c>
      <c r="N1256" s="135" t="str">
        <f>VLOOKUP(E1256,[2]Sheet1!$E$2:$N$5262,5,0)</f>
        <v>IQRA.KHAN</v>
      </c>
      <c r="O1256" s="135" t="str">
        <f>VLOOKUP(E1256,[2]Sheet1!$E$2:$N$5262,6,0)</f>
        <v>Accepted</v>
      </c>
      <c r="P1256" s="135" t="str">
        <f>VLOOKUP(E1256,[2]Sheet1!$E$2:$N$5262,7,0)</f>
        <v>Online Transfer</v>
      </c>
      <c r="Q1256" s="135" t="str">
        <f>VLOOKUP(E1256,[2]Sheet1!$E$2:$N$5262,8,0)</f>
        <v>Renewal</v>
      </c>
      <c r="R1256" s="135" t="s">
        <v>16</v>
      </c>
      <c r="S1256" s="135" t="str">
        <f>VLOOKUP(E1256,[2]Sheet1!$E$2:$N$5262,10,0)</f>
        <v>-</v>
      </c>
      <c r="T1256" s="167">
        <f t="shared" si="64"/>
        <v>0</v>
      </c>
    </row>
    <row r="1257" spans="1:20" s="135" customFormat="1" hidden="1">
      <c r="A1257" s="73">
        <v>1264</v>
      </c>
      <c r="B1257" s="72" t="s">
        <v>39</v>
      </c>
      <c r="C1257" s="73" t="s">
        <v>14264</v>
      </c>
      <c r="D1257" s="73" t="s">
        <v>14265</v>
      </c>
      <c r="E1257" s="73" t="s">
        <v>14266</v>
      </c>
      <c r="F1257" s="73" t="s">
        <v>14267</v>
      </c>
      <c r="G1257" s="74">
        <v>13000</v>
      </c>
      <c r="H1257" s="73" t="s">
        <v>66</v>
      </c>
      <c r="I1257" s="73" t="s">
        <v>17</v>
      </c>
      <c r="J1257" s="135" t="s">
        <v>41</v>
      </c>
      <c r="K1257" s="135">
        <v>13000</v>
      </c>
      <c r="L1257" s="135">
        <f>VLOOKUP(E1257,[2]Sheet1!$E$2:$N$5262,3,0)</f>
        <v>13000</v>
      </c>
      <c r="M1257" s="168">
        <f>VLOOKUP(E1257,[2]Sheet1!$E$2:$N$5262,4,0)</f>
        <v>46052</v>
      </c>
      <c r="N1257" s="135" t="str">
        <f>VLOOKUP(E1257,[2]Sheet1!$E$2:$N$5262,5,0)</f>
        <v>IQRA.KHAN</v>
      </c>
      <c r="O1257" s="135" t="str">
        <f>VLOOKUP(E1257,[2]Sheet1!$E$2:$N$5262,6,0)</f>
        <v>Accepted</v>
      </c>
      <c r="P1257" s="135" t="str">
        <f>VLOOKUP(E1257,[2]Sheet1!$E$2:$N$5262,7,0)</f>
        <v>Online Transfer</v>
      </c>
      <c r="Q1257" s="135" t="str">
        <f>VLOOKUP(E1257,[2]Sheet1!$E$2:$N$5262,8,0)</f>
        <v>Renewal</v>
      </c>
      <c r="R1257" s="135" t="s">
        <v>16</v>
      </c>
      <c r="S1257" s="135" t="str">
        <f>VLOOKUP(E1257,[2]Sheet1!$E$2:$N$5262,10,0)</f>
        <v>-</v>
      </c>
      <c r="T1257" s="167">
        <f t="shared" si="64"/>
        <v>0</v>
      </c>
    </row>
    <row r="1258" spans="1:20" s="135" customFormat="1" hidden="1">
      <c r="A1258" s="72">
        <v>1265</v>
      </c>
      <c r="B1258" s="72" t="s">
        <v>39</v>
      </c>
      <c r="C1258" s="73" t="s">
        <v>14268</v>
      </c>
      <c r="D1258" s="73" t="s">
        <v>14269</v>
      </c>
      <c r="E1258" s="73" t="s">
        <v>14270</v>
      </c>
      <c r="F1258" s="73" t="s">
        <v>14271</v>
      </c>
      <c r="G1258" s="74">
        <v>12000</v>
      </c>
      <c r="H1258" s="73" t="s">
        <v>66</v>
      </c>
      <c r="I1258" s="73" t="s">
        <v>17</v>
      </c>
      <c r="J1258" s="135" t="s">
        <v>41</v>
      </c>
      <c r="K1258" s="135">
        <v>12000</v>
      </c>
      <c r="L1258" s="135">
        <f>VLOOKUP(E1258,[2]Sheet1!$E$2:$N$5262,3,0)</f>
        <v>12000</v>
      </c>
      <c r="M1258" s="168">
        <f>VLOOKUP(E1258,[2]Sheet1!$E$2:$N$5262,4,0)</f>
        <v>46052</v>
      </c>
      <c r="N1258" s="135" t="str">
        <f>VLOOKUP(E1258,[2]Sheet1!$E$2:$N$5262,5,0)</f>
        <v>IQRA.KHAN</v>
      </c>
      <c r="O1258" s="135" t="str">
        <f>VLOOKUP(E1258,[2]Sheet1!$E$2:$N$5262,6,0)</f>
        <v>Accepted</v>
      </c>
      <c r="P1258" s="135" t="str">
        <f>VLOOKUP(E1258,[2]Sheet1!$E$2:$N$5262,7,0)</f>
        <v>Online Transfer</v>
      </c>
      <c r="Q1258" s="135" t="str">
        <f>VLOOKUP(E1258,[2]Sheet1!$E$2:$N$5262,8,0)</f>
        <v>Renewal</v>
      </c>
      <c r="R1258" s="135" t="s">
        <v>16</v>
      </c>
      <c r="S1258" s="135" t="str">
        <f>VLOOKUP(E1258,[2]Sheet1!$E$2:$N$5262,10,0)</f>
        <v>-</v>
      </c>
      <c r="T1258" s="167">
        <f t="shared" si="64"/>
        <v>0</v>
      </c>
    </row>
    <row r="1259" spans="1:20" s="135" customFormat="1" hidden="1">
      <c r="A1259" s="73">
        <v>1266</v>
      </c>
      <c r="B1259" s="72" t="s">
        <v>39</v>
      </c>
      <c r="C1259" s="73" t="s">
        <v>14272</v>
      </c>
      <c r="D1259" s="73" t="s">
        <v>14273</v>
      </c>
      <c r="E1259" s="73" t="s">
        <v>14274</v>
      </c>
      <c r="F1259" s="73" t="s">
        <v>14275</v>
      </c>
      <c r="G1259" s="74">
        <v>13000</v>
      </c>
      <c r="H1259" s="73" t="s">
        <v>66</v>
      </c>
      <c r="I1259" s="73" t="s">
        <v>17</v>
      </c>
      <c r="J1259" s="135" t="s">
        <v>41</v>
      </c>
      <c r="K1259" s="135">
        <v>13000</v>
      </c>
      <c r="L1259" s="135">
        <f>VLOOKUP(E1259,[2]Sheet1!$E$2:$N$5262,3,0)</f>
        <v>13000</v>
      </c>
      <c r="M1259" s="168">
        <f>VLOOKUP(E1259,[2]Sheet1!$E$2:$N$5262,4,0)</f>
        <v>46052</v>
      </c>
      <c r="N1259" s="135" t="str">
        <f>VLOOKUP(E1259,[2]Sheet1!$E$2:$N$5262,5,0)</f>
        <v>IQRA.KHAN</v>
      </c>
      <c r="O1259" s="135" t="str">
        <f>VLOOKUP(E1259,[2]Sheet1!$E$2:$N$5262,6,0)</f>
        <v>Accepted</v>
      </c>
      <c r="P1259" s="135" t="str">
        <f>VLOOKUP(E1259,[2]Sheet1!$E$2:$N$5262,7,0)</f>
        <v>Online Transfer</v>
      </c>
      <c r="Q1259" s="135" t="str">
        <f>VLOOKUP(E1259,[2]Sheet1!$E$2:$N$5262,8,0)</f>
        <v>Renewal</v>
      </c>
      <c r="R1259" s="135" t="s">
        <v>16</v>
      </c>
      <c r="S1259" s="135" t="str">
        <f>VLOOKUP(E1259,[2]Sheet1!$E$2:$N$5262,10,0)</f>
        <v>-</v>
      </c>
      <c r="T1259" s="167">
        <f t="shared" si="64"/>
        <v>0</v>
      </c>
    </row>
    <row r="1260" spans="1:20" s="135" customFormat="1">
      <c r="A1260" s="72">
        <v>1267</v>
      </c>
      <c r="B1260" s="72" t="s">
        <v>39</v>
      </c>
      <c r="C1260" s="139" t="s">
        <v>14276</v>
      </c>
      <c r="D1260" s="73" t="s">
        <v>14277</v>
      </c>
      <c r="E1260" s="73" t="s">
        <v>14278</v>
      </c>
      <c r="F1260" s="73" t="s">
        <v>10651</v>
      </c>
      <c r="G1260" s="74">
        <v>15000</v>
      </c>
      <c r="H1260" s="73" t="s">
        <v>66</v>
      </c>
      <c r="I1260" s="73" t="s">
        <v>17</v>
      </c>
      <c r="J1260" s="135" t="s">
        <v>41</v>
      </c>
      <c r="K1260" s="135">
        <v>15000</v>
      </c>
      <c r="L1260" s="135">
        <f>VLOOKUP(E1260,[2]Sheet1!$E$2:$N$5262,3,0)</f>
        <v>15000</v>
      </c>
      <c r="M1260" s="168">
        <f>VLOOKUP(E1260,[2]Sheet1!$E$2:$N$5262,4,0)</f>
        <v>46052</v>
      </c>
      <c r="N1260" s="135" t="str">
        <f>VLOOKUP(E1260,[2]Sheet1!$E$2:$N$5262,5,0)</f>
        <v>IQRA.KHAN</v>
      </c>
      <c r="O1260" s="135" t="str">
        <f>VLOOKUP(E1260,[2]Sheet1!$E$2:$N$5262,6,0)</f>
        <v>Accepted</v>
      </c>
      <c r="P1260" s="135" t="str">
        <f>VLOOKUP(E1260,[2]Sheet1!$E$2:$N$5262,7,0)</f>
        <v>Online Transfer</v>
      </c>
      <c r="Q1260" s="135" t="str">
        <f>VLOOKUP(E1260,[2]Sheet1!$E$2:$N$5262,8,0)</f>
        <v>Conversion</v>
      </c>
      <c r="R1260" s="135" t="s">
        <v>16</v>
      </c>
      <c r="S1260" s="135" t="str">
        <f>VLOOKUP(E1260,[2]Sheet1!$E$2:$N$5262,10,0)</f>
        <v>-</v>
      </c>
      <c r="T1260" s="167">
        <f t="shared" si="64"/>
        <v>0</v>
      </c>
    </row>
    <row r="1261" spans="1:20" s="135" customFormat="1" hidden="1">
      <c r="A1261" s="73">
        <v>1268</v>
      </c>
      <c r="B1261" s="72" t="s">
        <v>39</v>
      </c>
      <c r="C1261" s="73" t="s">
        <v>14279</v>
      </c>
      <c r="D1261" s="73" t="s">
        <v>14280</v>
      </c>
      <c r="E1261" s="73" t="s">
        <v>14281</v>
      </c>
      <c r="F1261" s="73" t="s">
        <v>14282</v>
      </c>
      <c r="G1261" s="74">
        <v>12000</v>
      </c>
      <c r="H1261" s="73" t="s">
        <v>66</v>
      </c>
      <c r="I1261" s="73" t="s">
        <v>17</v>
      </c>
      <c r="J1261" s="135" t="s">
        <v>41</v>
      </c>
      <c r="K1261" s="135">
        <v>12000</v>
      </c>
      <c r="L1261" s="135">
        <f>VLOOKUP(E1261,[2]Sheet1!$E$2:$N$5262,3,0)</f>
        <v>12000</v>
      </c>
      <c r="M1261" s="168">
        <f>VLOOKUP(E1261,[2]Sheet1!$E$2:$N$5262,4,0)</f>
        <v>46052</v>
      </c>
      <c r="N1261" s="135" t="str">
        <f>VLOOKUP(E1261,[2]Sheet1!$E$2:$N$5262,5,0)</f>
        <v>IQRA.KHAN</v>
      </c>
      <c r="O1261" s="135" t="str">
        <f>VLOOKUP(E1261,[2]Sheet1!$E$2:$N$5262,6,0)</f>
        <v>Accepted</v>
      </c>
      <c r="P1261" s="135" t="str">
        <f>VLOOKUP(E1261,[2]Sheet1!$E$2:$N$5262,7,0)</f>
        <v>Online Transfer</v>
      </c>
      <c r="Q1261" s="135" t="str">
        <f>VLOOKUP(E1261,[2]Sheet1!$E$2:$N$5262,8,0)</f>
        <v>Renewal</v>
      </c>
      <c r="R1261" s="135" t="s">
        <v>16</v>
      </c>
      <c r="S1261" s="135" t="str">
        <f>VLOOKUP(E1261,[2]Sheet1!$E$2:$N$5262,10,0)</f>
        <v>-</v>
      </c>
      <c r="T1261" s="167">
        <f t="shared" si="64"/>
        <v>0</v>
      </c>
    </row>
    <row r="1262" spans="1:20" s="135" customFormat="1" hidden="1">
      <c r="A1262" s="72">
        <v>1269</v>
      </c>
      <c r="B1262" s="72" t="s">
        <v>39</v>
      </c>
      <c r="C1262" s="73" t="s">
        <v>14283</v>
      </c>
      <c r="D1262" s="73" t="s">
        <v>14284</v>
      </c>
      <c r="E1262" s="74">
        <v>7049813</v>
      </c>
      <c r="F1262" s="73" t="s">
        <v>14285</v>
      </c>
      <c r="G1262" s="74">
        <v>13000</v>
      </c>
      <c r="H1262" s="73" t="s">
        <v>66</v>
      </c>
      <c r="I1262" s="73" t="s">
        <v>17</v>
      </c>
      <c r="J1262" s="135" t="s">
        <v>41</v>
      </c>
      <c r="K1262" s="135">
        <v>13000</v>
      </c>
      <c r="L1262" s="135">
        <f>VLOOKUP(E1262,[2]Sheet1!$E$2:$N$5262,3,0)</f>
        <v>13000</v>
      </c>
      <c r="M1262" s="168">
        <f>VLOOKUP(E1262,[2]Sheet1!$E$2:$N$5262,4,0)</f>
        <v>46051</v>
      </c>
      <c r="N1262" s="135" t="str">
        <f>VLOOKUP(E1262,[2]Sheet1!$E$2:$N$5262,5,0)</f>
        <v>IQRA.KHAN</v>
      </c>
      <c r="O1262" s="135" t="str">
        <f>VLOOKUP(E1262,[2]Sheet1!$E$2:$N$5262,6,0)</f>
        <v>Accepted</v>
      </c>
      <c r="P1262" s="135" t="str">
        <f>VLOOKUP(E1262,[2]Sheet1!$E$2:$N$5262,7,0)</f>
        <v>Online Transfer</v>
      </c>
      <c r="Q1262" s="135" t="str">
        <f>VLOOKUP(E1262,[2]Sheet1!$E$2:$N$5262,8,0)</f>
        <v>Renewal</v>
      </c>
      <c r="R1262" s="135" t="s">
        <v>16</v>
      </c>
      <c r="S1262" s="135" t="str">
        <f>VLOOKUP(E1262,[2]Sheet1!$E$2:$N$5262,10,0)</f>
        <v>-</v>
      </c>
      <c r="T1262" s="167">
        <f t="shared" si="64"/>
        <v>0</v>
      </c>
    </row>
    <row r="1263" spans="1:20" s="135" customFormat="1" hidden="1">
      <c r="A1263" s="73">
        <v>1270</v>
      </c>
      <c r="B1263" s="72" t="s">
        <v>39</v>
      </c>
      <c r="C1263" s="73" t="s">
        <v>14286</v>
      </c>
      <c r="D1263" s="74">
        <v>16917214</v>
      </c>
      <c r="E1263" s="73" t="s">
        <v>14287</v>
      </c>
      <c r="F1263" s="73" t="s">
        <v>14288</v>
      </c>
      <c r="G1263" s="74">
        <v>13000</v>
      </c>
      <c r="H1263" s="73" t="s">
        <v>66</v>
      </c>
      <c r="I1263" s="73" t="s">
        <v>17</v>
      </c>
      <c r="J1263" s="135" t="s">
        <v>41</v>
      </c>
      <c r="K1263" s="135">
        <v>13000</v>
      </c>
      <c r="L1263" s="135">
        <f>VLOOKUP(E1263,[2]Sheet1!$E$2:$N$5262,3,0)</f>
        <v>13000</v>
      </c>
      <c r="M1263" s="168">
        <f>VLOOKUP(E1263,[2]Sheet1!$E$2:$N$5262,4,0)</f>
        <v>46051</v>
      </c>
      <c r="N1263" s="135" t="str">
        <f>VLOOKUP(E1263,[2]Sheet1!$E$2:$N$5262,5,0)</f>
        <v>IQRA.KHAN</v>
      </c>
      <c r="O1263" s="135" t="str">
        <f>VLOOKUP(E1263,[2]Sheet1!$E$2:$N$5262,6,0)</f>
        <v>Accepted</v>
      </c>
      <c r="P1263" s="135" t="str">
        <f>VLOOKUP(E1263,[2]Sheet1!$E$2:$N$5262,7,0)</f>
        <v>Online Transfer</v>
      </c>
      <c r="Q1263" s="135" t="str">
        <f>VLOOKUP(E1263,[2]Sheet1!$E$2:$N$5262,8,0)</f>
        <v>Renewal</v>
      </c>
      <c r="R1263" s="135" t="s">
        <v>16</v>
      </c>
      <c r="S1263" s="135" t="str">
        <f>VLOOKUP(E1263,[2]Sheet1!$E$2:$N$5262,10,0)</f>
        <v>-</v>
      </c>
      <c r="T1263" s="167">
        <f t="shared" si="64"/>
        <v>0</v>
      </c>
    </row>
    <row r="1264" spans="1:20" s="135" customFormat="1" hidden="1">
      <c r="A1264" s="72">
        <v>1271</v>
      </c>
      <c r="B1264" s="72" t="s">
        <v>39</v>
      </c>
      <c r="C1264" s="73" t="s">
        <v>14289</v>
      </c>
      <c r="D1264" s="74">
        <v>9797476</v>
      </c>
      <c r="E1264" s="74">
        <v>256421</v>
      </c>
      <c r="F1264" s="73" t="s">
        <v>14290</v>
      </c>
      <c r="G1264" s="74">
        <v>13000</v>
      </c>
      <c r="H1264" s="73" t="s">
        <v>66</v>
      </c>
      <c r="I1264" s="73" t="s">
        <v>17</v>
      </c>
      <c r="J1264" s="135" t="s">
        <v>41</v>
      </c>
      <c r="K1264" s="135">
        <v>13000</v>
      </c>
      <c r="L1264" s="135">
        <f>VLOOKUP(E1264,[2]Sheet1!$E$2:$N$5262,3,0)</f>
        <v>13000</v>
      </c>
      <c r="M1264" s="168">
        <f>VLOOKUP(E1264,[2]Sheet1!$E$2:$N$5262,4,0)</f>
        <v>46051</v>
      </c>
      <c r="N1264" s="135" t="str">
        <f>VLOOKUP(E1264,[2]Sheet1!$E$2:$N$5262,5,0)</f>
        <v>IQRA.KHAN</v>
      </c>
      <c r="O1264" s="135" t="str">
        <f>VLOOKUP(E1264,[2]Sheet1!$E$2:$N$5262,6,0)</f>
        <v>Accepted</v>
      </c>
      <c r="P1264" s="135" t="str">
        <f>VLOOKUP(E1264,[2]Sheet1!$E$2:$N$5262,7,0)</f>
        <v>Cash Deposit</v>
      </c>
      <c r="Q1264" s="135" t="str">
        <f>VLOOKUP(E1264,[2]Sheet1!$E$2:$N$5262,8,0)</f>
        <v>Renewal</v>
      </c>
      <c r="R1264" s="135" t="s">
        <v>16</v>
      </c>
      <c r="S1264" s="135" t="str">
        <f>VLOOKUP(E1264,[2]Sheet1!$E$2:$N$5262,10,0)</f>
        <v>-</v>
      </c>
      <c r="T1264" s="167">
        <f t="shared" si="64"/>
        <v>0</v>
      </c>
    </row>
    <row r="1265" spans="1:20" s="135" customFormat="1" hidden="1">
      <c r="A1265" s="73">
        <v>1272</v>
      </c>
      <c r="B1265" s="72" t="s">
        <v>39</v>
      </c>
      <c r="C1265" s="73" t="s">
        <v>14291</v>
      </c>
      <c r="D1265" s="74">
        <v>145990</v>
      </c>
      <c r="E1265" s="74">
        <v>10045989</v>
      </c>
      <c r="F1265" s="73" t="s">
        <v>14292</v>
      </c>
      <c r="G1265" s="74">
        <v>11000</v>
      </c>
      <c r="H1265" s="73" t="s">
        <v>66</v>
      </c>
      <c r="I1265" s="73" t="s">
        <v>17</v>
      </c>
      <c r="J1265" s="135" t="s">
        <v>41</v>
      </c>
      <c r="K1265" s="135">
        <v>11000</v>
      </c>
      <c r="L1265" s="135">
        <f>VLOOKUP(E1265,[2]Sheet1!$E$2:$N$5262,3,0)</f>
        <v>11000</v>
      </c>
      <c r="M1265" s="168">
        <f>VLOOKUP(E1265,[2]Sheet1!$E$2:$N$5262,4,0)</f>
        <v>46051</v>
      </c>
      <c r="N1265" s="135" t="str">
        <f>VLOOKUP(E1265,[2]Sheet1!$E$2:$N$5262,5,0)</f>
        <v>IQRA.KHAN</v>
      </c>
      <c r="O1265" s="135" t="str">
        <f>VLOOKUP(E1265,[2]Sheet1!$E$2:$N$5262,6,0)</f>
        <v>Accepted</v>
      </c>
      <c r="P1265" s="135" t="str">
        <f>VLOOKUP(E1265,[2]Sheet1!$E$2:$N$5262,7,0)</f>
        <v>Online Transfer</v>
      </c>
      <c r="Q1265" s="135" t="str">
        <f>VLOOKUP(E1265,[2]Sheet1!$E$2:$N$5262,8,0)</f>
        <v>Renewal</v>
      </c>
      <c r="R1265" s="135" t="s">
        <v>16</v>
      </c>
      <c r="S1265" s="135" t="str">
        <f>VLOOKUP(E1265,[2]Sheet1!$E$2:$N$5262,10,0)</f>
        <v>-</v>
      </c>
      <c r="T1265" s="167">
        <f t="shared" si="64"/>
        <v>0</v>
      </c>
    </row>
    <row r="1266" spans="1:20" s="135" customFormat="1">
      <c r="A1266" s="72">
        <v>1273</v>
      </c>
      <c r="B1266" s="72" t="s">
        <v>39</v>
      </c>
      <c r="C1266" s="73" t="s">
        <v>14293</v>
      </c>
      <c r="D1266" s="74">
        <v>1289657</v>
      </c>
      <c r="E1266" s="73" t="s">
        <v>14294</v>
      </c>
      <c r="F1266" s="73" t="s">
        <v>10684</v>
      </c>
      <c r="G1266" s="74">
        <v>10000</v>
      </c>
      <c r="H1266" s="73" t="s">
        <v>66</v>
      </c>
      <c r="I1266" s="73" t="s">
        <v>17</v>
      </c>
      <c r="J1266" s="135" t="s">
        <v>41</v>
      </c>
      <c r="K1266" s="135">
        <v>10000</v>
      </c>
      <c r="L1266" s="135">
        <f>VLOOKUP(E1266,[2]Sheet1!$E$2:$N$5262,3,0)</f>
        <v>10000</v>
      </c>
      <c r="M1266" s="168">
        <f>VLOOKUP(E1266,[2]Sheet1!$E$2:$N$5262,4,0)</f>
        <v>46050</v>
      </c>
      <c r="N1266" s="135" t="str">
        <f>VLOOKUP(E1266,[2]Sheet1!$E$2:$N$5262,5,0)</f>
        <v>IQRA.KHAN</v>
      </c>
      <c r="O1266" s="135" t="str">
        <f>VLOOKUP(E1266,[2]Sheet1!$E$2:$N$5262,6,0)</f>
        <v>Accepted</v>
      </c>
      <c r="P1266" s="135" t="str">
        <f>VLOOKUP(E1266,[2]Sheet1!$E$2:$N$5262,7,0)</f>
        <v>Online Transfer</v>
      </c>
      <c r="Q1266" s="135" t="str">
        <f>VLOOKUP(E1266,[2]Sheet1!$E$2:$N$5262,8,0)</f>
        <v>Conversion</v>
      </c>
      <c r="R1266" s="135" t="s">
        <v>16</v>
      </c>
      <c r="S1266" s="135" t="str">
        <f>VLOOKUP(E1266,[2]Sheet1!$E$2:$N$5262,10,0)</f>
        <v>-</v>
      </c>
      <c r="T1266" s="167">
        <f t="shared" si="64"/>
        <v>0</v>
      </c>
    </row>
    <row r="1267" spans="1:20" s="135" customFormat="1" hidden="1">
      <c r="A1267" s="73">
        <v>1274</v>
      </c>
      <c r="B1267" s="72" t="s">
        <v>39</v>
      </c>
      <c r="C1267" s="73" t="s">
        <v>14295</v>
      </c>
      <c r="D1267" s="74">
        <v>221485</v>
      </c>
      <c r="E1267" s="74">
        <v>10121479</v>
      </c>
      <c r="F1267" s="73" t="s">
        <v>14296</v>
      </c>
      <c r="G1267" s="74">
        <v>12000</v>
      </c>
      <c r="H1267" s="73" t="s">
        <v>66</v>
      </c>
      <c r="I1267" s="73" t="s">
        <v>17</v>
      </c>
      <c r="J1267" s="135" t="s">
        <v>41</v>
      </c>
      <c r="K1267" s="135">
        <v>12000</v>
      </c>
      <c r="L1267" s="135">
        <f>VLOOKUP(E1267,[2]Sheet1!$E$2:$N$5262,3,0)</f>
        <v>12000</v>
      </c>
      <c r="M1267" s="168">
        <f>VLOOKUP(E1267,[2]Sheet1!$E$2:$N$5262,4,0)</f>
        <v>46047</v>
      </c>
      <c r="N1267" s="135" t="str">
        <f>VLOOKUP(E1267,[2]Sheet1!$E$2:$N$5262,5,0)</f>
        <v>IQRA.KHAN</v>
      </c>
      <c r="O1267" s="135" t="str">
        <f>VLOOKUP(E1267,[2]Sheet1!$E$2:$N$5262,6,0)</f>
        <v>Accepted</v>
      </c>
      <c r="P1267" s="135" t="str">
        <f>VLOOKUP(E1267,[2]Sheet1!$E$2:$N$5262,7,0)</f>
        <v>Online Transfer</v>
      </c>
      <c r="Q1267" s="135" t="str">
        <f>VLOOKUP(E1267,[2]Sheet1!$E$2:$N$5262,8,0)</f>
        <v>Renewal</v>
      </c>
      <c r="R1267" s="135" t="s">
        <v>16</v>
      </c>
      <c r="S1267" s="135" t="str">
        <f>VLOOKUP(E1267,[2]Sheet1!$E$2:$N$5262,10,0)</f>
        <v>-</v>
      </c>
      <c r="T1267" s="167">
        <f t="shared" si="64"/>
        <v>0</v>
      </c>
    </row>
    <row r="1268" spans="1:20" s="135" customFormat="1" hidden="1">
      <c r="A1268" s="72">
        <v>1275</v>
      </c>
      <c r="B1268" s="72" t="s">
        <v>39</v>
      </c>
      <c r="C1268" s="73" t="s">
        <v>14297</v>
      </c>
      <c r="D1268" s="73" t="s">
        <v>14298</v>
      </c>
      <c r="E1268" s="73" t="s">
        <v>14299</v>
      </c>
      <c r="F1268" s="73" t="s">
        <v>14300</v>
      </c>
      <c r="G1268" s="74">
        <v>11000</v>
      </c>
      <c r="H1268" s="73" t="s">
        <v>66</v>
      </c>
      <c r="I1268" s="73" t="s">
        <v>17</v>
      </c>
      <c r="J1268" s="135" t="s">
        <v>41</v>
      </c>
      <c r="K1268" s="135">
        <v>11000</v>
      </c>
      <c r="L1268" s="135">
        <f>VLOOKUP(E1268,[2]Sheet1!$E$2:$N$5262,3,0)</f>
        <v>11000</v>
      </c>
      <c r="M1268" s="168">
        <f>VLOOKUP(E1268,[2]Sheet1!$E$2:$N$5262,4,0)</f>
        <v>46050</v>
      </c>
      <c r="N1268" s="135" t="str">
        <f>VLOOKUP(E1268,[2]Sheet1!$E$2:$N$5262,5,0)</f>
        <v>IQRA.KHAN</v>
      </c>
      <c r="O1268" s="135" t="str">
        <f>VLOOKUP(E1268,[2]Sheet1!$E$2:$N$5262,6,0)</f>
        <v>Accepted</v>
      </c>
      <c r="P1268" s="135" t="str">
        <f>VLOOKUP(E1268,[2]Sheet1!$E$2:$N$5262,7,0)</f>
        <v>Online Transfer</v>
      </c>
      <c r="Q1268" s="135" t="str">
        <f>VLOOKUP(E1268,[2]Sheet1!$E$2:$N$5262,8,0)</f>
        <v>Renewal</v>
      </c>
      <c r="R1268" s="135" t="s">
        <v>16</v>
      </c>
      <c r="S1268" s="135" t="str">
        <f>VLOOKUP(E1268,[2]Sheet1!$E$2:$N$5262,10,0)</f>
        <v>-</v>
      </c>
      <c r="T1268" s="167">
        <f t="shared" si="64"/>
        <v>0</v>
      </c>
    </row>
    <row r="1269" spans="1:20" s="135" customFormat="1" hidden="1">
      <c r="A1269" s="73">
        <v>1276</v>
      </c>
      <c r="B1269" s="72" t="s">
        <v>39</v>
      </c>
      <c r="C1269" s="73" t="s">
        <v>14301</v>
      </c>
      <c r="D1269" s="73" t="s">
        <v>14302</v>
      </c>
      <c r="E1269" s="73" t="s">
        <v>14301</v>
      </c>
      <c r="F1269" s="73" t="s">
        <v>14303</v>
      </c>
      <c r="G1269" s="74">
        <v>13000</v>
      </c>
      <c r="H1269" s="73" t="s">
        <v>66</v>
      </c>
      <c r="I1269" s="73" t="s">
        <v>17</v>
      </c>
      <c r="J1269" s="135" t="s">
        <v>41</v>
      </c>
      <c r="K1269" s="135">
        <v>13000</v>
      </c>
      <c r="L1269" s="135">
        <f>VLOOKUP(E1269,[2]Sheet1!$E$2:$N$5262,3,0)</f>
        <v>13000</v>
      </c>
      <c r="M1269" s="168">
        <f>VLOOKUP(E1269,[2]Sheet1!$E$2:$N$5262,4,0)</f>
        <v>46050</v>
      </c>
      <c r="N1269" s="135" t="str">
        <f>VLOOKUP(E1269,[2]Sheet1!$E$2:$N$5262,5,0)</f>
        <v>IQRA.KHAN</v>
      </c>
      <c r="O1269" s="135" t="str">
        <f>VLOOKUP(E1269,[2]Sheet1!$E$2:$N$5262,6,0)</f>
        <v>Accepted</v>
      </c>
      <c r="P1269" s="135" t="str">
        <f>VLOOKUP(E1269,[2]Sheet1!$E$2:$N$5262,7,0)</f>
        <v>Online Transfer</v>
      </c>
      <c r="Q1269" s="135" t="str">
        <f>VLOOKUP(E1269,[2]Sheet1!$E$2:$N$5262,8,0)</f>
        <v>Renewal</v>
      </c>
      <c r="R1269" s="135" t="s">
        <v>16</v>
      </c>
      <c r="S1269" s="135" t="str">
        <f>VLOOKUP(E1269,[2]Sheet1!$E$2:$N$5262,10,0)</f>
        <v>-</v>
      </c>
      <c r="T1269" s="167">
        <f t="shared" si="64"/>
        <v>0</v>
      </c>
    </row>
    <row r="1270" spans="1:20" s="135" customFormat="1" hidden="1">
      <c r="A1270" s="72">
        <v>1277</v>
      </c>
      <c r="B1270" s="72" t="s">
        <v>39</v>
      </c>
      <c r="C1270" s="73" t="s">
        <v>14304</v>
      </c>
      <c r="D1270" s="73" t="s">
        <v>14305</v>
      </c>
      <c r="E1270" s="73" t="s">
        <v>14306</v>
      </c>
      <c r="F1270" s="73" t="s">
        <v>14307</v>
      </c>
      <c r="G1270" s="74">
        <v>14000</v>
      </c>
      <c r="H1270" s="73" t="s">
        <v>66</v>
      </c>
      <c r="I1270" s="73" t="s">
        <v>17</v>
      </c>
      <c r="J1270" s="135" t="s">
        <v>41</v>
      </c>
      <c r="K1270" s="135">
        <v>14000</v>
      </c>
      <c r="L1270" s="135">
        <f>VLOOKUP(E1270,[2]Sheet1!$E$2:$N$5262,3,0)</f>
        <v>14000</v>
      </c>
      <c r="M1270" s="168">
        <f>VLOOKUP(E1270,[2]Sheet1!$E$2:$N$5262,4,0)</f>
        <v>46049</v>
      </c>
      <c r="N1270" s="135" t="str">
        <f>VLOOKUP(E1270,[2]Sheet1!$E$2:$N$5262,5,0)</f>
        <v>IQRA.KHAN</v>
      </c>
      <c r="O1270" s="135" t="str">
        <f>VLOOKUP(E1270,[2]Sheet1!$E$2:$N$5262,6,0)</f>
        <v>Accepted</v>
      </c>
      <c r="P1270" s="135" t="str">
        <f>VLOOKUP(E1270,[2]Sheet1!$E$2:$N$5262,7,0)</f>
        <v>Online Transfer</v>
      </c>
      <c r="Q1270" s="135" t="str">
        <f>VLOOKUP(E1270,[2]Sheet1!$E$2:$N$5262,8,0)</f>
        <v>Renewal</v>
      </c>
      <c r="R1270" s="135" t="s">
        <v>16</v>
      </c>
      <c r="S1270" s="135" t="str">
        <f>VLOOKUP(E1270,[2]Sheet1!$E$2:$N$5262,10,0)</f>
        <v>-</v>
      </c>
      <c r="T1270" s="167">
        <f t="shared" si="64"/>
        <v>0</v>
      </c>
    </row>
    <row r="1271" spans="1:20" s="135" customFormat="1" hidden="1">
      <c r="A1271" s="73">
        <v>1278</v>
      </c>
      <c r="B1271" s="72" t="s">
        <v>39</v>
      </c>
      <c r="C1271" s="73" t="s">
        <v>14308</v>
      </c>
      <c r="D1271" s="73" t="s">
        <v>14308</v>
      </c>
      <c r="E1271" s="73" t="s">
        <v>14309</v>
      </c>
      <c r="F1271" s="73" t="s">
        <v>14310</v>
      </c>
      <c r="G1271" s="74">
        <v>14000</v>
      </c>
      <c r="H1271" s="73" t="s">
        <v>66</v>
      </c>
      <c r="I1271" s="73" t="s">
        <v>17</v>
      </c>
      <c r="J1271" s="135" t="s">
        <v>41</v>
      </c>
      <c r="K1271" s="135">
        <v>14000</v>
      </c>
      <c r="L1271" s="135">
        <f>VLOOKUP(E1271,[2]Sheet1!$E$2:$N$5262,3,0)</f>
        <v>14000</v>
      </c>
      <c r="M1271" s="168">
        <f>VLOOKUP(E1271,[2]Sheet1!$E$2:$N$5262,4,0)</f>
        <v>46048</v>
      </c>
      <c r="N1271" s="135" t="str">
        <f>VLOOKUP(E1271,[2]Sheet1!$E$2:$N$5262,5,0)</f>
        <v>IQRA.KHAN</v>
      </c>
      <c r="O1271" s="135" t="str">
        <f>VLOOKUP(E1271,[2]Sheet1!$E$2:$N$5262,6,0)</f>
        <v>Accepted</v>
      </c>
      <c r="P1271" s="135" t="str">
        <f>VLOOKUP(E1271,[2]Sheet1!$E$2:$N$5262,7,0)</f>
        <v>Cash Deposit</v>
      </c>
      <c r="Q1271" s="135" t="str">
        <f>VLOOKUP(E1271,[2]Sheet1!$E$2:$N$5262,8,0)</f>
        <v>Renewal</v>
      </c>
      <c r="R1271" s="135" t="s">
        <v>16</v>
      </c>
      <c r="S1271" s="135" t="str">
        <f>VLOOKUP(E1271,[2]Sheet1!$E$2:$N$5262,10,0)</f>
        <v>-</v>
      </c>
      <c r="T1271" s="167">
        <f t="shared" si="64"/>
        <v>0</v>
      </c>
    </row>
    <row r="1272" spans="1:20" s="135" customFormat="1" hidden="1">
      <c r="A1272" s="72">
        <v>1279</v>
      </c>
      <c r="B1272" s="72" t="s">
        <v>39</v>
      </c>
      <c r="C1272" s="73" t="s">
        <v>14311</v>
      </c>
      <c r="D1272" s="74">
        <v>2100300</v>
      </c>
      <c r="E1272" s="73" t="s">
        <v>14312</v>
      </c>
      <c r="F1272" s="73" t="s">
        <v>14313</v>
      </c>
      <c r="G1272" s="74">
        <v>12500</v>
      </c>
      <c r="H1272" s="73" t="s">
        <v>66</v>
      </c>
      <c r="I1272" s="73" t="s">
        <v>17</v>
      </c>
      <c r="J1272" s="135" t="s">
        <v>41</v>
      </c>
      <c r="K1272" s="135">
        <v>12500</v>
      </c>
      <c r="L1272" s="135">
        <f>VLOOKUP(E1272,[2]Sheet1!$E$2:$N$5262,3,0)</f>
        <v>12500</v>
      </c>
      <c r="M1272" s="168">
        <f>VLOOKUP(E1272,[2]Sheet1!$E$2:$N$5262,4,0)</f>
        <v>46048</v>
      </c>
      <c r="N1272" s="135" t="str">
        <f>VLOOKUP(E1272,[2]Sheet1!$E$2:$N$5262,5,0)</f>
        <v>IQRA.KHAN</v>
      </c>
      <c r="O1272" s="135" t="str">
        <f>VLOOKUP(E1272,[2]Sheet1!$E$2:$N$5262,6,0)</f>
        <v>Accepted</v>
      </c>
      <c r="P1272" s="135" t="str">
        <f>VLOOKUP(E1272,[2]Sheet1!$E$2:$N$5262,7,0)</f>
        <v>Online Transfer</v>
      </c>
      <c r="Q1272" s="135" t="str">
        <f>VLOOKUP(E1272,[2]Sheet1!$E$2:$N$5262,8,0)</f>
        <v>Renewal</v>
      </c>
      <c r="R1272" s="135" t="s">
        <v>16</v>
      </c>
      <c r="S1272" s="135" t="str">
        <f>VLOOKUP(E1272,[2]Sheet1!$E$2:$N$5262,10,0)</f>
        <v>-</v>
      </c>
      <c r="T1272" s="167">
        <f t="shared" si="64"/>
        <v>0</v>
      </c>
    </row>
    <row r="1273" spans="1:20" s="135" customFormat="1" hidden="1">
      <c r="A1273" s="73">
        <v>1280</v>
      </c>
      <c r="B1273" s="72" t="s">
        <v>39</v>
      </c>
      <c r="C1273" s="73" t="s">
        <v>14314</v>
      </c>
      <c r="D1273" s="73" t="s">
        <v>14315</v>
      </c>
      <c r="E1273" s="74">
        <v>6004767</v>
      </c>
      <c r="F1273" s="73" t="s">
        <v>14316</v>
      </c>
      <c r="G1273" s="74">
        <v>12500</v>
      </c>
      <c r="H1273" s="73" t="s">
        <v>66</v>
      </c>
      <c r="I1273" s="73" t="s">
        <v>17</v>
      </c>
      <c r="J1273" s="135" t="s">
        <v>41</v>
      </c>
      <c r="K1273" s="135">
        <v>12500</v>
      </c>
      <c r="L1273" s="135">
        <f>VLOOKUP(E1273,[2]Sheet1!$E$2:$N$5262,3,0)</f>
        <v>12500</v>
      </c>
      <c r="M1273" s="168">
        <f>VLOOKUP(E1273,[2]Sheet1!$E$2:$N$5262,4,0)</f>
        <v>46048</v>
      </c>
      <c r="N1273" s="135" t="str">
        <f>VLOOKUP(E1273,[2]Sheet1!$E$2:$N$5262,5,0)</f>
        <v>IQRA.KHAN</v>
      </c>
      <c r="O1273" s="135" t="str">
        <f>VLOOKUP(E1273,[2]Sheet1!$E$2:$N$5262,6,0)</f>
        <v>Accepted</v>
      </c>
      <c r="P1273" s="135" t="str">
        <f>VLOOKUP(E1273,[2]Sheet1!$E$2:$N$5262,7,0)</f>
        <v>Online Transfer</v>
      </c>
      <c r="Q1273" s="135" t="str">
        <f>VLOOKUP(E1273,[2]Sheet1!$E$2:$N$5262,8,0)</f>
        <v>Renewal</v>
      </c>
      <c r="R1273" s="135" t="s">
        <v>16</v>
      </c>
      <c r="S1273" s="135" t="str">
        <f>VLOOKUP(E1273,[2]Sheet1!$E$2:$N$5262,10,0)</f>
        <v>-</v>
      </c>
      <c r="T1273" s="167">
        <f t="shared" si="64"/>
        <v>0</v>
      </c>
    </row>
    <row r="1274" spans="1:20" s="135" customFormat="1" hidden="1">
      <c r="A1274" s="72">
        <v>1281</v>
      </c>
      <c r="B1274" s="72" t="s">
        <v>39</v>
      </c>
      <c r="C1274" s="73" t="s">
        <v>14317</v>
      </c>
      <c r="D1274" s="73" t="s">
        <v>14318</v>
      </c>
      <c r="E1274" s="73" t="s">
        <v>14319</v>
      </c>
      <c r="F1274" s="73" t="s">
        <v>14320</v>
      </c>
      <c r="G1274" s="74">
        <v>11000</v>
      </c>
      <c r="H1274" s="73" t="s">
        <v>66</v>
      </c>
      <c r="I1274" s="73" t="s">
        <v>17</v>
      </c>
      <c r="J1274" s="135" t="s">
        <v>41</v>
      </c>
      <c r="K1274" s="135">
        <v>11000</v>
      </c>
      <c r="L1274" s="135">
        <f>VLOOKUP(E1274,[2]Sheet1!$E$2:$N$5262,3,0)</f>
        <v>11000</v>
      </c>
      <c r="M1274" s="168">
        <f>VLOOKUP(E1274,[2]Sheet1!$E$2:$N$5262,4,0)</f>
        <v>46048</v>
      </c>
      <c r="N1274" s="135" t="str">
        <f>VLOOKUP(E1274,[2]Sheet1!$E$2:$N$5262,5,0)</f>
        <v>IQRA.KHAN</v>
      </c>
      <c r="O1274" s="135" t="str">
        <f>VLOOKUP(E1274,[2]Sheet1!$E$2:$N$5262,6,0)</f>
        <v>Accepted</v>
      </c>
      <c r="P1274" s="135" t="str">
        <f>VLOOKUP(E1274,[2]Sheet1!$E$2:$N$5262,7,0)</f>
        <v>Online Transfer</v>
      </c>
      <c r="Q1274" s="135" t="str">
        <f>VLOOKUP(E1274,[2]Sheet1!$E$2:$N$5262,8,0)</f>
        <v>Renewal</v>
      </c>
      <c r="R1274" s="135" t="s">
        <v>16</v>
      </c>
      <c r="S1274" s="135" t="str">
        <f>VLOOKUP(E1274,[2]Sheet1!$E$2:$N$5262,10,0)</f>
        <v>-</v>
      </c>
      <c r="T1274" s="167">
        <f t="shared" si="64"/>
        <v>0</v>
      </c>
    </row>
    <row r="1275" spans="1:20" s="135" customFormat="1" hidden="1">
      <c r="A1275" s="73">
        <v>1282</v>
      </c>
      <c r="B1275" s="72" t="s">
        <v>39</v>
      </c>
      <c r="C1275" s="73" t="s">
        <v>14321</v>
      </c>
      <c r="D1275" s="73" t="s">
        <v>14322</v>
      </c>
      <c r="E1275" s="73" t="s">
        <v>14321</v>
      </c>
      <c r="F1275" s="73" t="s">
        <v>14323</v>
      </c>
      <c r="G1275" s="74">
        <v>10000</v>
      </c>
      <c r="H1275" s="73" t="s">
        <v>66</v>
      </c>
      <c r="I1275" s="73" t="s">
        <v>17</v>
      </c>
      <c r="J1275" s="135" t="s">
        <v>41</v>
      </c>
      <c r="K1275" s="135">
        <v>10000</v>
      </c>
      <c r="L1275" s="135">
        <f>VLOOKUP(E1275,[2]Sheet1!$E$2:$N$5262,3,0)</f>
        <v>10000</v>
      </c>
      <c r="M1275" s="168">
        <f>VLOOKUP(E1275,[2]Sheet1!$E$2:$N$5262,4,0)</f>
        <v>46048</v>
      </c>
      <c r="N1275" s="135" t="str">
        <f>VLOOKUP(E1275,[2]Sheet1!$E$2:$N$5262,5,0)</f>
        <v>IQRA.KHAN</v>
      </c>
      <c r="O1275" s="135" t="str">
        <f>VLOOKUP(E1275,[2]Sheet1!$E$2:$N$5262,6,0)</f>
        <v>Accepted</v>
      </c>
      <c r="P1275" s="135" t="str">
        <f>VLOOKUP(E1275,[2]Sheet1!$E$2:$N$5262,7,0)</f>
        <v>Online Transfer</v>
      </c>
      <c r="Q1275" s="135" t="str">
        <f>VLOOKUP(E1275,[2]Sheet1!$E$2:$N$5262,8,0)</f>
        <v>Renewal</v>
      </c>
      <c r="R1275" s="135" t="s">
        <v>16</v>
      </c>
      <c r="S1275" s="135" t="str">
        <f>VLOOKUP(E1275,[2]Sheet1!$E$2:$N$5262,10,0)</f>
        <v>-</v>
      </c>
      <c r="T1275" s="167">
        <f t="shared" si="64"/>
        <v>0</v>
      </c>
    </row>
    <row r="1276" spans="1:20" s="135" customFormat="1" hidden="1">
      <c r="A1276" s="72">
        <v>1283</v>
      </c>
      <c r="B1276" s="72" t="s">
        <v>39</v>
      </c>
      <c r="C1276" s="73" t="s">
        <v>14324</v>
      </c>
      <c r="D1276" s="73" t="s">
        <v>14325</v>
      </c>
      <c r="E1276" s="73" t="s">
        <v>14326</v>
      </c>
      <c r="F1276" s="73" t="s">
        <v>14327</v>
      </c>
      <c r="G1276" s="74">
        <v>14000</v>
      </c>
      <c r="H1276" s="73" t="s">
        <v>66</v>
      </c>
      <c r="I1276" s="73" t="s">
        <v>17</v>
      </c>
      <c r="J1276" s="135" t="s">
        <v>41</v>
      </c>
      <c r="K1276" s="135">
        <v>14000</v>
      </c>
      <c r="L1276" s="135">
        <f>VLOOKUP(E1276,[2]Sheet1!$E$2:$N$5262,3,0)</f>
        <v>14000</v>
      </c>
      <c r="M1276" s="168">
        <f>VLOOKUP(E1276,[2]Sheet1!$E$2:$N$5262,4,0)</f>
        <v>46048</v>
      </c>
      <c r="N1276" s="135" t="str">
        <f>VLOOKUP(E1276,[2]Sheet1!$E$2:$N$5262,5,0)</f>
        <v>IQRA.KHAN</v>
      </c>
      <c r="O1276" s="135" t="str">
        <f>VLOOKUP(E1276,[2]Sheet1!$E$2:$N$5262,6,0)</f>
        <v>Accepted</v>
      </c>
      <c r="P1276" s="135" t="str">
        <f>VLOOKUP(E1276,[2]Sheet1!$E$2:$N$5262,7,0)</f>
        <v>Online Transfer</v>
      </c>
      <c r="Q1276" s="135" t="str">
        <f>VLOOKUP(E1276,[2]Sheet1!$E$2:$N$5262,8,0)</f>
        <v>Renewal</v>
      </c>
      <c r="R1276" s="135" t="s">
        <v>16</v>
      </c>
      <c r="S1276" s="135" t="str">
        <f>VLOOKUP(E1276,[2]Sheet1!$E$2:$N$5262,10,0)</f>
        <v>-</v>
      </c>
      <c r="T1276" s="167">
        <f t="shared" si="64"/>
        <v>0</v>
      </c>
    </row>
    <row r="1277" spans="1:20" s="135" customFormat="1">
      <c r="A1277" s="73">
        <v>1284</v>
      </c>
      <c r="B1277" s="72" t="s">
        <v>39</v>
      </c>
      <c r="C1277" s="73" t="s">
        <v>14328</v>
      </c>
      <c r="D1277" s="73" t="s">
        <v>14329</v>
      </c>
      <c r="E1277" s="73" t="s">
        <v>14330</v>
      </c>
      <c r="F1277" s="73" t="s">
        <v>10708</v>
      </c>
      <c r="G1277" s="74">
        <v>15000</v>
      </c>
      <c r="H1277" s="73" t="s">
        <v>66</v>
      </c>
      <c r="I1277" s="73" t="s">
        <v>17</v>
      </c>
      <c r="J1277" s="135" t="s">
        <v>41</v>
      </c>
      <c r="K1277" s="135">
        <v>15000</v>
      </c>
      <c r="L1277" s="135">
        <f>VLOOKUP(E1277,[2]Sheet1!$E$2:$N$5262,3,0)</f>
        <v>15000</v>
      </c>
      <c r="M1277" s="168">
        <f>VLOOKUP(E1277,[2]Sheet1!$E$2:$N$5262,4,0)</f>
        <v>46048</v>
      </c>
      <c r="N1277" s="135" t="str">
        <f>VLOOKUP(E1277,[2]Sheet1!$E$2:$N$5262,5,0)</f>
        <v>IQRA.KHAN</v>
      </c>
      <c r="O1277" s="135" t="str">
        <f>VLOOKUP(E1277,[2]Sheet1!$E$2:$N$5262,6,0)</f>
        <v>Accepted</v>
      </c>
      <c r="P1277" s="135" t="str">
        <f>VLOOKUP(E1277,[2]Sheet1!$E$2:$N$5262,7,0)</f>
        <v>Online Transfer</v>
      </c>
      <c r="Q1277" s="135" t="str">
        <f>VLOOKUP(E1277,[2]Sheet1!$E$2:$N$5262,8,0)</f>
        <v>Conversion</v>
      </c>
      <c r="R1277" s="135" t="s">
        <v>16</v>
      </c>
      <c r="S1277" s="135" t="str">
        <f>VLOOKUP(E1277,[2]Sheet1!$E$2:$N$5262,10,0)</f>
        <v>-</v>
      </c>
      <c r="T1277" s="167">
        <f t="shared" si="64"/>
        <v>0</v>
      </c>
    </row>
    <row r="1278" spans="1:20" s="135" customFormat="1" hidden="1">
      <c r="A1278" s="72">
        <v>1285</v>
      </c>
      <c r="B1278" s="72" t="s">
        <v>39</v>
      </c>
      <c r="C1278" s="73" t="s">
        <v>14331</v>
      </c>
      <c r="D1278" s="74">
        <v>3525153</v>
      </c>
      <c r="E1278" s="74">
        <v>1225161</v>
      </c>
      <c r="F1278" s="73" t="s">
        <v>14332</v>
      </c>
      <c r="G1278" s="74">
        <v>12000</v>
      </c>
      <c r="H1278" s="73" t="s">
        <v>66</v>
      </c>
      <c r="I1278" s="73" t="s">
        <v>17</v>
      </c>
      <c r="J1278" s="135" t="s">
        <v>41</v>
      </c>
      <c r="K1278" s="135">
        <v>12000</v>
      </c>
      <c r="L1278" s="135">
        <f>VLOOKUP(E1278,[2]Sheet1!$E$2:$N$5262,3,0)</f>
        <v>12000</v>
      </c>
      <c r="M1278" s="168">
        <f>VLOOKUP(E1278,[2]Sheet1!$E$2:$N$5262,4,0)</f>
        <v>46050</v>
      </c>
      <c r="N1278" s="135" t="str">
        <f>VLOOKUP(E1278,[2]Sheet1!$E$2:$N$5262,5,0)</f>
        <v>IQRA.KHAN</v>
      </c>
      <c r="O1278" s="135" t="str">
        <f>VLOOKUP(E1278,[2]Sheet1!$E$2:$N$5262,6,0)</f>
        <v>Accepted</v>
      </c>
      <c r="P1278" s="135" t="str">
        <f>VLOOKUP(E1278,[2]Sheet1!$E$2:$N$5262,7,0)</f>
        <v>Cheque</v>
      </c>
      <c r="Q1278" s="135" t="str">
        <f>VLOOKUP(E1278,[2]Sheet1!$E$2:$N$5262,8,0)</f>
        <v>Renewal</v>
      </c>
      <c r="R1278" s="135" t="s">
        <v>16</v>
      </c>
      <c r="S1278" s="135" t="str">
        <f>VLOOKUP(E1278,[2]Sheet1!$E$2:$N$5262,10,0)</f>
        <v>-</v>
      </c>
      <c r="T1278" s="167">
        <f t="shared" si="64"/>
        <v>0</v>
      </c>
    </row>
    <row r="1279" spans="1:20" s="135" customFormat="1" hidden="1">
      <c r="A1279" s="73">
        <v>1286</v>
      </c>
      <c r="B1279" s="72" t="s">
        <v>39</v>
      </c>
      <c r="C1279" s="73" t="s">
        <v>14333</v>
      </c>
      <c r="D1279" s="73" t="s">
        <v>14334</v>
      </c>
      <c r="E1279" s="73" t="s">
        <v>14333</v>
      </c>
      <c r="F1279" s="73" t="s">
        <v>14335</v>
      </c>
      <c r="G1279" s="74">
        <v>13000</v>
      </c>
      <c r="H1279" s="73" t="s">
        <v>66</v>
      </c>
      <c r="I1279" s="73" t="s">
        <v>17</v>
      </c>
      <c r="J1279" s="135" t="s">
        <v>41</v>
      </c>
      <c r="K1279" s="135">
        <v>13000</v>
      </c>
      <c r="L1279" s="135">
        <f>VLOOKUP(E1279,[2]Sheet1!$E$2:$N$5262,3,0)</f>
        <v>13000</v>
      </c>
      <c r="M1279" s="168">
        <f>VLOOKUP(E1279,[2]Sheet1!$E$2:$N$5262,4,0)</f>
        <v>46045</v>
      </c>
      <c r="N1279" s="135" t="str">
        <f>VLOOKUP(E1279,[2]Sheet1!$E$2:$N$5262,5,0)</f>
        <v>IQRA.KHAN</v>
      </c>
      <c r="O1279" s="135" t="str">
        <f>VLOOKUP(E1279,[2]Sheet1!$E$2:$N$5262,6,0)</f>
        <v>Accepted</v>
      </c>
      <c r="P1279" s="135" t="str">
        <f>VLOOKUP(E1279,[2]Sheet1!$E$2:$N$5262,7,0)</f>
        <v>Online Transfer</v>
      </c>
      <c r="Q1279" s="135" t="str">
        <f>VLOOKUP(E1279,[2]Sheet1!$E$2:$N$5262,8,0)</f>
        <v>Renewal</v>
      </c>
      <c r="R1279" s="135" t="s">
        <v>16</v>
      </c>
      <c r="S1279" s="135" t="str">
        <f>VLOOKUP(E1279,[2]Sheet1!$E$2:$N$5262,10,0)</f>
        <v>-</v>
      </c>
      <c r="T1279" s="167">
        <f t="shared" si="64"/>
        <v>0</v>
      </c>
    </row>
    <row r="1280" spans="1:20" s="135" customFormat="1" hidden="1">
      <c r="A1280" s="72">
        <v>1287</v>
      </c>
      <c r="B1280" s="72" t="s">
        <v>39</v>
      </c>
      <c r="C1280" s="73" t="s">
        <v>14336</v>
      </c>
      <c r="D1280" s="73" t="s">
        <v>14337</v>
      </c>
      <c r="E1280" s="73" t="s">
        <v>14338</v>
      </c>
      <c r="F1280" s="73" t="s">
        <v>14339</v>
      </c>
      <c r="G1280" s="74">
        <v>13000</v>
      </c>
      <c r="H1280" s="73" t="s">
        <v>66</v>
      </c>
      <c r="I1280" s="73" t="s">
        <v>17</v>
      </c>
      <c r="J1280" s="135" t="s">
        <v>41</v>
      </c>
      <c r="K1280" s="135">
        <v>13000</v>
      </c>
      <c r="L1280" s="135">
        <f>VLOOKUP(E1280,[2]Sheet1!$E$2:$N$5262,3,0)</f>
        <v>13000</v>
      </c>
      <c r="M1280" s="168">
        <f>VLOOKUP(E1280,[2]Sheet1!$E$2:$N$5262,4,0)</f>
        <v>46045</v>
      </c>
      <c r="N1280" s="135" t="str">
        <f>VLOOKUP(E1280,[2]Sheet1!$E$2:$N$5262,5,0)</f>
        <v>IQRA.KHAN</v>
      </c>
      <c r="O1280" s="135" t="str">
        <f>VLOOKUP(E1280,[2]Sheet1!$E$2:$N$5262,6,0)</f>
        <v>Accepted</v>
      </c>
      <c r="P1280" s="135" t="str">
        <f>VLOOKUP(E1280,[2]Sheet1!$E$2:$N$5262,7,0)</f>
        <v>Online Transfer</v>
      </c>
      <c r="Q1280" s="135" t="str">
        <f>VLOOKUP(E1280,[2]Sheet1!$E$2:$N$5262,8,0)</f>
        <v>Renewal</v>
      </c>
      <c r="R1280" s="135" t="s">
        <v>16</v>
      </c>
      <c r="S1280" s="135" t="str">
        <f>VLOOKUP(E1280,[2]Sheet1!$E$2:$N$5262,10,0)</f>
        <v>-</v>
      </c>
      <c r="T1280" s="167">
        <f t="shared" si="64"/>
        <v>0</v>
      </c>
    </row>
    <row r="1281" spans="1:20" s="135" customFormat="1">
      <c r="A1281" s="73">
        <v>1288</v>
      </c>
      <c r="B1281" s="72" t="s">
        <v>39</v>
      </c>
      <c r="C1281" s="73" t="s">
        <v>14340</v>
      </c>
      <c r="D1281" s="74">
        <v>230443</v>
      </c>
      <c r="E1281" s="74">
        <v>10130418</v>
      </c>
      <c r="F1281" s="73" t="s">
        <v>11212</v>
      </c>
      <c r="G1281" s="74">
        <v>16000</v>
      </c>
      <c r="H1281" s="73" t="s">
        <v>66</v>
      </c>
      <c r="I1281" s="73" t="s">
        <v>17</v>
      </c>
      <c r="J1281" s="135" t="s">
        <v>41</v>
      </c>
      <c r="K1281" s="135">
        <v>16000</v>
      </c>
      <c r="L1281" s="135">
        <f>VLOOKUP(E1281,[2]Sheet1!$E$2:$N$5262,3,0)</f>
        <v>16000</v>
      </c>
      <c r="M1281" s="168">
        <f>VLOOKUP(E1281,[2]Sheet1!$E$2:$N$5262,4,0)</f>
        <v>46045</v>
      </c>
      <c r="N1281" s="135" t="str">
        <f>VLOOKUP(E1281,[2]Sheet1!$E$2:$N$5262,5,0)</f>
        <v>IQRA.KHAN</v>
      </c>
      <c r="O1281" s="135" t="str">
        <f>VLOOKUP(E1281,[2]Sheet1!$E$2:$N$5262,6,0)</f>
        <v>Accepted</v>
      </c>
      <c r="P1281" s="135" t="str">
        <f>VLOOKUP(E1281,[2]Sheet1!$E$2:$N$5262,7,0)</f>
        <v>Online Transfer</v>
      </c>
      <c r="Q1281" s="135" t="str">
        <f>VLOOKUP(E1281,[2]Sheet1!$E$2:$N$5262,8,0)</f>
        <v>Conversion</v>
      </c>
      <c r="R1281" s="135" t="s">
        <v>16</v>
      </c>
      <c r="S1281" s="135" t="str">
        <f>VLOOKUP(E1281,[2]Sheet1!$E$2:$N$5262,10,0)</f>
        <v>-</v>
      </c>
      <c r="T1281" s="167">
        <f t="shared" si="64"/>
        <v>0</v>
      </c>
    </row>
    <row r="1282" spans="1:20" s="135" customFormat="1" hidden="1">
      <c r="A1282" s="72">
        <v>1289</v>
      </c>
      <c r="B1282" s="72" t="s">
        <v>39</v>
      </c>
      <c r="C1282" s="73" t="s">
        <v>14341</v>
      </c>
      <c r="D1282" s="73" t="s">
        <v>14342</v>
      </c>
      <c r="E1282" s="73" t="s">
        <v>14343</v>
      </c>
      <c r="F1282" s="73" t="s">
        <v>14344</v>
      </c>
      <c r="G1282" s="74">
        <v>13500</v>
      </c>
      <c r="H1282" s="73" t="s">
        <v>66</v>
      </c>
      <c r="I1282" s="73" t="s">
        <v>17</v>
      </c>
      <c r="J1282" s="135" t="s">
        <v>41</v>
      </c>
      <c r="K1282" s="135">
        <v>13500</v>
      </c>
      <c r="L1282" s="135">
        <f>VLOOKUP(E1282,[2]Sheet1!$E$2:$N$5262,3,0)</f>
        <v>13500</v>
      </c>
      <c r="M1282" s="168">
        <f>VLOOKUP(E1282,[2]Sheet1!$E$2:$N$5262,4,0)</f>
        <v>46044</v>
      </c>
      <c r="N1282" s="135" t="str">
        <f>VLOOKUP(E1282,[2]Sheet1!$E$2:$N$5262,5,0)</f>
        <v>IQRA.KHAN</v>
      </c>
      <c r="O1282" s="135" t="str">
        <f>VLOOKUP(E1282,[2]Sheet1!$E$2:$N$5262,6,0)</f>
        <v>Accepted</v>
      </c>
      <c r="P1282" s="135" t="str">
        <f>VLOOKUP(E1282,[2]Sheet1!$E$2:$N$5262,7,0)</f>
        <v>Cash Deposit</v>
      </c>
      <c r="Q1282" s="135" t="str">
        <f>VLOOKUP(E1282,[2]Sheet1!$E$2:$N$5262,8,0)</f>
        <v>Renewal</v>
      </c>
      <c r="R1282" s="135" t="s">
        <v>16</v>
      </c>
      <c r="S1282" s="135" t="str">
        <f>VLOOKUP(E1282,[2]Sheet1!$E$2:$N$5262,10,0)</f>
        <v>-</v>
      </c>
      <c r="T1282" s="167">
        <f t="shared" si="64"/>
        <v>0</v>
      </c>
    </row>
    <row r="1283" spans="1:20" s="135" customFormat="1" hidden="1">
      <c r="A1283" s="73">
        <v>1290</v>
      </c>
      <c r="B1283" s="72" t="s">
        <v>39</v>
      </c>
      <c r="C1283" s="73" t="s">
        <v>14345</v>
      </c>
      <c r="D1283" s="74">
        <v>24431516269</v>
      </c>
      <c r="E1283" s="74">
        <v>2009904</v>
      </c>
      <c r="F1283" s="73" t="s">
        <v>14346</v>
      </c>
      <c r="G1283" s="74">
        <v>10000</v>
      </c>
      <c r="H1283" s="73" t="s">
        <v>66</v>
      </c>
      <c r="I1283" s="73" t="s">
        <v>17</v>
      </c>
      <c r="J1283" s="135" t="s">
        <v>41</v>
      </c>
      <c r="K1283" s="135">
        <v>10000</v>
      </c>
      <c r="L1283" s="135">
        <f>VLOOKUP(E1283,[2]Sheet1!$E$2:$N$5262,3,0)</f>
        <v>10000</v>
      </c>
      <c r="M1283" s="168">
        <f>VLOOKUP(E1283,[2]Sheet1!$E$2:$N$5262,4,0)</f>
        <v>46044</v>
      </c>
      <c r="N1283" s="135" t="str">
        <f>VLOOKUP(E1283,[2]Sheet1!$E$2:$N$5262,5,0)</f>
        <v>IQRA.KHAN</v>
      </c>
      <c r="O1283" s="135" t="str">
        <f>VLOOKUP(E1283,[2]Sheet1!$E$2:$N$5262,6,0)</f>
        <v>Accepted</v>
      </c>
      <c r="P1283" s="135" t="str">
        <f>VLOOKUP(E1283,[2]Sheet1!$E$2:$N$5262,7,0)</f>
        <v>Cash Deposit</v>
      </c>
      <c r="Q1283" s="135" t="str">
        <f>VLOOKUP(E1283,[2]Sheet1!$E$2:$N$5262,8,0)</f>
        <v>Renewal</v>
      </c>
      <c r="R1283" s="135" t="s">
        <v>16</v>
      </c>
      <c r="S1283" s="135" t="str">
        <f>VLOOKUP(E1283,[2]Sheet1!$E$2:$N$5262,10,0)</f>
        <v>-</v>
      </c>
      <c r="T1283" s="167">
        <f t="shared" si="64"/>
        <v>0</v>
      </c>
    </row>
    <row r="1284" spans="1:20" s="135" customFormat="1" hidden="1">
      <c r="A1284" s="72">
        <v>1291</v>
      </c>
      <c r="B1284" s="72" t="s">
        <v>39</v>
      </c>
      <c r="C1284" s="73" t="s">
        <v>14347</v>
      </c>
      <c r="D1284" s="73" t="s">
        <v>14348</v>
      </c>
      <c r="E1284" s="74">
        <v>1231659</v>
      </c>
      <c r="F1284" s="73" t="s">
        <v>14349</v>
      </c>
      <c r="G1284" s="74">
        <v>15000</v>
      </c>
      <c r="H1284" s="73" t="s">
        <v>66</v>
      </c>
      <c r="I1284" s="73" t="s">
        <v>17</v>
      </c>
      <c r="J1284" s="135" t="s">
        <v>41</v>
      </c>
      <c r="K1284" s="135">
        <v>15000</v>
      </c>
      <c r="L1284" s="135">
        <f>VLOOKUP(E1284,[2]Sheet1!$E$2:$N$5262,3,0)</f>
        <v>15000</v>
      </c>
      <c r="M1284" s="168">
        <f>VLOOKUP(E1284,[2]Sheet1!$E$2:$N$5262,4,0)</f>
        <v>46043</v>
      </c>
      <c r="N1284" s="135" t="str">
        <f>VLOOKUP(E1284,[2]Sheet1!$E$2:$N$5262,5,0)</f>
        <v>IQRA.KHAN</v>
      </c>
      <c r="O1284" s="135" t="str">
        <f>VLOOKUP(E1284,[2]Sheet1!$E$2:$N$5262,6,0)</f>
        <v>Accepted</v>
      </c>
      <c r="P1284" s="135" t="str">
        <f>VLOOKUP(E1284,[2]Sheet1!$E$2:$N$5262,7,0)</f>
        <v>Online Transfer</v>
      </c>
      <c r="Q1284" s="135" t="str">
        <f>VLOOKUP(E1284,[2]Sheet1!$E$2:$N$5262,8,0)</f>
        <v>Renewal</v>
      </c>
      <c r="R1284" s="135" t="s">
        <v>16</v>
      </c>
      <c r="S1284" s="135" t="str">
        <f>VLOOKUP(E1284,[2]Sheet1!$E$2:$N$5262,10,0)</f>
        <v>-</v>
      </c>
      <c r="T1284" s="167">
        <f t="shared" si="64"/>
        <v>0</v>
      </c>
    </row>
    <row r="1285" spans="1:20" s="135" customFormat="1" hidden="1">
      <c r="A1285" s="73">
        <v>1292</v>
      </c>
      <c r="B1285" s="72" t="s">
        <v>39</v>
      </c>
      <c r="C1285" s="73" t="s">
        <v>14350</v>
      </c>
      <c r="D1285" s="74">
        <v>16914079</v>
      </c>
      <c r="E1285" s="73" t="s">
        <v>14351</v>
      </c>
      <c r="F1285" s="73" t="s">
        <v>14352</v>
      </c>
      <c r="G1285" s="74">
        <v>12000</v>
      </c>
      <c r="H1285" s="73" t="s">
        <v>66</v>
      </c>
      <c r="I1285" s="73" t="s">
        <v>17</v>
      </c>
      <c r="J1285" s="135" t="s">
        <v>41</v>
      </c>
      <c r="K1285" s="135">
        <v>12000</v>
      </c>
      <c r="L1285" s="135">
        <f>VLOOKUP(E1285,[2]Sheet1!$E$2:$N$5262,3,0)</f>
        <v>12000</v>
      </c>
      <c r="M1285" s="168">
        <f>VLOOKUP(E1285,[2]Sheet1!$E$2:$N$5262,4,0)</f>
        <v>46042</v>
      </c>
      <c r="N1285" s="135" t="str">
        <f>VLOOKUP(E1285,[2]Sheet1!$E$2:$N$5262,5,0)</f>
        <v>IQRA.KHAN</v>
      </c>
      <c r="O1285" s="135" t="str">
        <f>VLOOKUP(E1285,[2]Sheet1!$E$2:$N$5262,6,0)</f>
        <v>Accepted</v>
      </c>
      <c r="P1285" s="135" t="str">
        <f>VLOOKUP(E1285,[2]Sheet1!$E$2:$N$5262,7,0)</f>
        <v>Online Transfer</v>
      </c>
      <c r="Q1285" s="135" t="str">
        <f>VLOOKUP(E1285,[2]Sheet1!$E$2:$N$5262,8,0)</f>
        <v>Renewal</v>
      </c>
      <c r="R1285" s="135" t="s">
        <v>16</v>
      </c>
      <c r="S1285" s="135" t="str">
        <f>VLOOKUP(E1285,[2]Sheet1!$E$2:$N$5262,10,0)</f>
        <v>-</v>
      </c>
      <c r="T1285" s="167">
        <f t="shared" si="64"/>
        <v>0</v>
      </c>
    </row>
    <row r="1286" spans="1:20" s="135" customFormat="1" hidden="1">
      <c r="A1286" s="72">
        <v>1293</v>
      </c>
      <c r="B1286" s="72" t="s">
        <v>39</v>
      </c>
      <c r="C1286" s="73" t="s">
        <v>14353</v>
      </c>
      <c r="D1286" s="74">
        <v>11743</v>
      </c>
      <c r="E1286" s="74">
        <v>500060014</v>
      </c>
      <c r="F1286" s="73" t="s">
        <v>14354</v>
      </c>
      <c r="G1286" s="74">
        <v>8000</v>
      </c>
      <c r="H1286" s="73" t="s">
        <v>66</v>
      </c>
      <c r="I1286" s="73" t="s">
        <v>17</v>
      </c>
      <c r="J1286" s="135" t="s">
        <v>41</v>
      </c>
      <c r="K1286" s="135">
        <v>8000</v>
      </c>
      <c r="L1286" s="135">
        <v>8000</v>
      </c>
      <c r="M1286" s="168">
        <f>VLOOKUP(E1286,[2]Sheet1!$E$2:$N$5262,4,0)</f>
        <v>46039</v>
      </c>
      <c r="N1286" s="135" t="str">
        <f>VLOOKUP(E1286,[2]Sheet1!$E$2:$N$5262,5,0)</f>
        <v>IQRA.KHAN</v>
      </c>
      <c r="O1286" s="135" t="str">
        <f>VLOOKUP(E1286,[2]Sheet1!$E$2:$N$5262,6,0)</f>
        <v>Accepted</v>
      </c>
      <c r="P1286" s="135" t="str">
        <f>VLOOKUP(E1286,[2]Sheet1!$E$2:$N$5262,7,0)</f>
        <v>Online Transfer</v>
      </c>
      <c r="Q1286" s="135" t="str">
        <f>VLOOKUP(E1286,[2]Sheet1!$E$2:$N$5262,8,0)</f>
        <v>Renewal</v>
      </c>
      <c r="R1286" s="135" t="s">
        <v>16</v>
      </c>
      <c r="S1286" s="135" t="str">
        <f>VLOOKUP(E1286,[2]Sheet1!$E$2:$N$5262,10,0)</f>
        <v>-</v>
      </c>
      <c r="T1286" s="167">
        <f t="shared" si="64"/>
        <v>0</v>
      </c>
    </row>
    <row r="1287" spans="1:20" s="135" customFormat="1" hidden="1">
      <c r="A1287" s="72">
        <v>1295</v>
      </c>
      <c r="B1287" s="72" t="s">
        <v>39</v>
      </c>
      <c r="C1287" s="73" t="s">
        <v>14355</v>
      </c>
      <c r="D1287" s="74">
        <v>6368364</v>
      </c>
      <c r="E1287" s="74">
        <v>134855</v>
      </c>
      <c r="F1287" s="73" t="s">
        <v>14356</v>
      </c>
      <c r="G1287" s="74">
        <v>11000</v>
      </c>
      <c r="H1287" s="73" t="s">
        <v>66</v>
      </c>
      <c r="I1287" s="73" t="s">
        <v>17</v>
      </c>
      <c r="J1287" s="135" t="s">
        <v>41</v>
      </c>
      <c r="K1287" s="135">
        <v>11000</v>
      </c>
      <c r="L1287" s="135">
        <f>VLOOKUP(E1287,[2]Sheet1!$E$2:$N$5262,3,0)</f>
        <v>11000</v>
      </c>
      <c r="M1287" s="168">
        <f>VLOOKUP(E1287,[2]Sheet1!$E$2:$N$5262,4,0)</f>
        <v>46042</v>
      </c>
      <c r="N1287" s="135" t="str">
        <f>VLOOKUP(E1287,[2]Sheet1!$E$2:$N$5262,5,0)</f>
        <v>IQRA.KHAN</v>
      </c>
      <c r="O1287" s="135" t="str">
        <f>VLOOKUP(E1287,[2]Sheet1!$E$2:$N$5262,6,0)</f>
        <v>Accepted</v>
      </c>
      <c r="P1287" s="135" t="str">
        <f>VLOOKUP(E1287,[2]Sheet1!$E$2:$N$5262,7,0)</f>
        <v>Online Transfer</v>
      </c>
      <c r="Q1287" s="135" t="str">
        <f>VLOOKUP(E1287,[2]Sheet1!$E$2:$N$5262,8,0)</f>
        <v>Renewal</v>
      </c>
      <c r="R1287" s="135" t="s">
        <v>16</v>
      </c>
      <c r="S1287" s="135" t="str">
        <f>VLOOKUP(E1287,[2]Sheet1!$E$2:$N$5262,10,0)</f>
        <v>-</v>
      </c>
      <c r="T1287" s="167">
        <f t="shared" si="64"/>
        <v>0</v>
      </c>
    </row>
    <row r="1288" spans="1:20" s="135" customFormat="1" hidden="1">
      <c r="A1288" s="73">
        <v>1296</v>
      </c>
      <c r="B1288" s="72" t="s">
        <v>39</v>
      </c>
      <c r="C1288" s="73" t="s">
        <v>14357</v>
      </c>
      <c r="D1288" s="73" t="s">
        <v>14358</v>
      </c>
      <c r="E1288" s="73" t="s">
        <v>14359</v>
      </c>
      <c r="F1288" s="73" t="s">
        <v>14360</v>
      </c>
      <c r="G1288" s="74">
        <v>12500</v>
      </c>
      <c r="H1288" s="73" t="s">
        <v>66</v>
      </c>
      <c r="I1288" s="73" t="s">
        <v>17</v>
      </c>
      <c r="J1288" s="135" t="s">
        <v>41</v>
      </c>
      <c r="K1288" s="135">
        <v>12500</v>
      </c>
      <c r="L1288" s="135">
        <f>VLOOKUP(E1288,[2]Sheet1!$E$2:$N$5262,3,0)</f>
        <v>12500</v>
      </c>
      <c r="M1288" s="168">
        <f>VLOOKUP(E1288,[2]Sheet1!$E$2:$N$5262,4,0)</f>
        <v>46042</v>
      </c>
      <c r="N1288" s="135" t="str">
        <f>VLOOKUP(E1288,[2]Sheet1!$E$2:$N$5262,5,0)</f>
        <v>IQRA.KHAN</v>
      </c>
      <c r="O1288" s="135" t="str">
        <f>VLOOKUP(E1288,[2]Sheet1!$E$2:$N$5262,6,0)</f>
        <v>Accepted</v>
      </c>
      <c r="P1288" s="135" t="str">
        <f>VLOOKUP(E1288,[2]Sheet1!$E$2:$N$5262,7,0)</f>
        <v>Cash Deposit</v>
      </c>
      <c r="Q1288" s="135" t="str">
        <f>VLOOKUP(E1288,[2]Sheet1!$E$2:$N$5262,8,0)</f>
        <v>Renewal</v>
      </c>
      <c r="R1288" s="135" t="s">
        <v>16</v>
      </c>
      <c r="S1288" s="135" t="str">
        <f>VLOOKUP(E1288,[2]Sheet1!$E$2:$N$5262,10,0)</f>
        <v>-</v>
      </c>
      <c r="T1288" s="167">
        <f t="shared" si="64"/>
        <v>0</v>
      </c>
    </row>
    <row r="1289" spans="1:20" s="135" customFormat="1" hidden="1">
      <c r="A1289" s="72">
        <v>1297</v>
      </c>
      <c r="B1289" s="72" t="s">
        <v>39</v>
      </c>
      <c r="C1289" s="73" t="s">
        <v>14361</v>
      </c>
      <c r="D1289" s="73" t="s">
        <v>14362</v>
      </c>
      <c r="E1289" s="73" t="s">
        <v>14363</v>
      </c>
      <c r="F1289" s="73" t="s">
        <v>14364</v>
      </c>
      <c r="G1289" s="74">
        <v>13000</v>
      </c>
      <c r="H1289" s="73" t="s">
        <v>66</v>
      </c>
      <c r="I1289" s="73" t="s">
        <v>17</v>
      </c>
      <c r="J1289" s="135" t="s">
        <v>41</v>
      </c>
      <c r="K1289" s="135">
        <v>13000</v>
      </c>
      <c r="L1289" s="135">
        <f>VLOOKUP(E1289,[2]Sheet1!$E$2:$N$5262,3,0)</f>
        <v>13000</v>
      </c>
      <c r="M1289" s="168">
        <f>VLOOKUP(E1289,[2]Sheet1!$E$2:$N$5262,4,0)</f>
        <v>46042</v>
      </c>
      <c r="N1289" s="135" t="str">
        <f>VLOOKUP(E1289,[2]Sheet1!$E$2:$N$5262,5,0)</f>
        <v>IQRA.KHAN</v>
      </c>
      <c r="O1289" s="135" t="str">
        <f>VLOOKUP(E1289,[2]Sheet1!$E$2:$N$5262,6,0)</f>
        <v>Accepted</v>
      </c>
      <c r="P1289" s="135" t="str">
        <f>VLOOKUP(E1289,[2]Sheet1!$E$2:$N$5262,7,0)</f>
        <v>Online Transfer</v>
      </c>
      <c r="Q1289" s="135" t="str">
        <f>VLOOKUP(E1289,[2]Sheet1!$E$2:$N$5262,8,0)</f>
        <v>Renewal</v>
      </c>
      <c r="R1289" s="135" t="s">
        <v>16</v>
      </c>
      <c r="S1289" s="135" t="str">
        <f>VLOOKUP(E1289,[2]Sheet1!$E$2:$N$5262,10,0)</f>
        <v>-</v>
      </c>
      <c r="T1289" s="167">
        <f t="shared" si="64"/>
        <v>0</v>
      </c>
    </row>
    <row r="1290" spans="1:20" s="135" customFormat="1" hidden="1">
      <c r="A1290" s="73">
        <v>1298</v>
      </c>
      <c r="B1290" s="72" t="s">
        <v>39</v>
      </c>
      <c r="C1290" s="73" t="s">
        <v>14365</v>
      </c>
      <c r="D1290" s="73" t="s">
        <v>14366</v>
      </c>
      <c r="E1290" s="74">
        <v>4172368</v>
      </c>
      <c r="F1290" s="73" t="s">
        <v>14367</v>
      </c>
      <c r="G1290" s="74">
        <v>10000</v>
      </c>
      <c r="H1290" s="73" t="s">
        <v>66</v>
      </c>
      <c r="I1290" s="73" t="s">
        <v>17</v>
      </c>
      <c r="J1290" s="135" t="s">
        <v>41</v>
      </c>
      <c r="K1290" s="135">
        <v>10000</v>
      </c>
      <c r="L1290" s="135">
        <f>VLOOKUP(E1290,[2]Sheet1!$E$2:$N$5262,3,0)</f>
        <v>10000</v>
      </c>
      <c r="M1290" s="168">
        <f>VLOOKUP(E1290,[2]Sheet1!$E$2:$N$5262,4,0)</f>
        <v>46042</v>
      </c>
      <c r="N1290" s="135" t="str">
        <f>VLOOKUP(E1290,[2]Sheet1!$E$2:$N$5262,5,0)</f>
        <v>IQRA.KHAN</v>
      </c>
      <c r="O1290" s="135" t="str">
        <f>VLOOKUP(E1290,[2]Sheet1!$E$2:$N$5262,6,0)</f>
        <v>Accepted</v>
      </c>
      <c r="P1290" s="135" t="str">
        <f>VLOOKUP(E1290,[2]Sheet1!$E$2:$N$5262,7,0)</f>
        <v>Online Transfer</v>
      </c>
      <c r="Q1290" s="135" t="str">
        <f>VLOOKUP(E1290,[2]Sheet1!$E$2:$N$5262,8,0)</f>
        <v>Renewal</v>
      </c>
      <c r="R1290" s="135" t="s">
        <v>16</v>
      </c>
      <c r="S1290" s="135" t="str">
        <f>VLOOKUP(E1290,[2]Sheet1!$E$2:$N$5262,10,0)</f>
        <v>-</v>
      </c>
      <c r="T1290" s="167">
        <f t="shared" si="64"/>
        <v>0</v>
      </c>
    </row>
    <row r="1291" spans="1:20" s="135" customFormat="1">
      <c r="A1291" s="72">
        <v>1299</v>
      </c>
      <c r="B1291" s="72" t="s">
        <v>39</v>
      </c>
      <c r="C1291" s="73" t="s">
        <v>14368</v>
      </c>
      <c r="D1291" s="73" t="s">
        <v>14369</v>
      </c>
      <c r="E1291" s="73" t="s">
        <v>14370</v>
      </c>
      <c r="F1291" s="73" t="s">
        <v>12611</v>
      </c>
      <c r="G1291" s="74">
        <v>13000</v>
      </c>
      <c r="H1291" s="73" t="s">
        <v>66</v>
      </c>
      <c r="I1291" s="73" t="s">
        <v>17</v>
      </c>
      <c r="J1291" s="135" t="s">
        <v>41</v>
      </c>
      <c r="K1291" s="135">
        <v>13000</v>
      </c>
      <c r="L1291" s="135">
        <f>VLOOKUP(E1291,[2]Sheet1!$E$2:$N$5262,3,0)</f>
        <v>13000</v>
      </c>
      <c r="M1291" s="168">
        <f>VLOOKUP(E1291,[2]Sheet1!$E$2:$N$5262,4,0)</f>
        <v>46042</v>
      </c>
      <c r="N1291" s="135" t="str">
        <f>VLOOKUP(E1291,[2]Sheet1!$E$2:$N$5262,5,0)</f>
        <v>IQRA.KHAN</v>
      </c>
      <c r="O1291" s="135" t="str">
        <f>VLOOKUP(E1291,[2]Sheet1!$E$2:$N$5262,6,0)</f>
        <v>Accepted</v>
      </c>
      <c r="P1291" s="135" t="str">
        <f>VLOOKUP(E1291,[2]Sheet1!$E$2:$N$5262,7,0)</f>
        <v>Online Transfer</v>
      </c>
      <c r="Q1291" s="135" t="str">
        <f>VLOOKUP(E1291,[2]Sheet1!$E$2:$N$5262,8,0)</f>
        <v>Conversion</v>
      </c>
      <c r="R1291" s="135" t="s">
        <v>16</v>
      </c>
      <c r="S1291" s="135" t="str">
        <f>VLOOKUP(E1291,[2]Sheet1!$E$2:$N$5262,10,0)</f>
        <v>-</v>
      </c>
      <c r="T1291" s="167">
        <f t="shared" si="64"/>
        <v>0</v>
      </c>
    </row>
    <row r="1292" spans="1:20" s="135" customFormat="1" hidden="1">
      <c r="A1292" s="73">
        <v>1300</v>
      </c>
      <c r="B1292" s="72" t="s">
        <v>39</v>
      </c>
      <c r="C1292" s="73" t="s">
        <v>14371</v>
      </c>
      <c r="D1292" s="73" t="s">
        <v>14372</v>
      </c>
      <c r="E1292" s="73" t="s">
        <v>14373</v>
      </c>
      <c r="F1292" s="73" t="s">
        <v>14374</v>
      </c>
      <c r="G1292" s="74">
        <v>13000</v>
      </c>
      <c r="H1292" s="73" t="s">
        <v>66</v>
      </c>
      <c r="I1292" s="73" t="s">
        <v>17</v>
      </c>
      <c r="J1292" s="135" t="s">
        <v>41</v>
      </c>
      <c r="K1292" s="135">
        <v>13000</v>
      </c>
      <c r="L1292" s="135">
        <f>VLOOKUP(E1292,[2]Sheet1!$E$2:$N$5262,3,0)</f>
        <v>13000</v>
      </c>
      <c r="M1292" s="168">
        <f>VLOOKUP(E1292,[2]Sheet1!$E$2:$N$5262,4,0)</f>
        <v>46042</v>
      </c>
      <c r="N1292" s="135" t="str">
        <f>VLOOKUP(E1292,[2]Sheet1!$E$2:$N$5262,5,0)</f>
        <v>IQRA.KHAN</v>
      </c>
      <c r="O1292" s="135" t="str">
        <f>VLOOKUP(E1292,[2]Sheet1!$E$2:$N$5262,6,0)</f>
        <v>Accepted</v>
      </c>
      <c r="P1292" s="135" t="str">
        <f>VLOOKUP(E1292,[2]Sheet1!$E$2:$N$5262,7,0)</f>
        <v>Online Transfer</v>
      </c>
      <c r="Q1292" s="135" t="str">
        <f>VLOOKUP(E1292,[2]Sheet1!$E$2:$N$5262,8,0)</f>
        <v>Renewal</v>
      </c>
      <c r="R1292" s="135" t="s">
        <v>16</v>
      </c>
      <c r="S1292" s="135" t="str">
        <f>VLOOKUP(E1292,[2]Sheet1!$E$2:$N$5262,10,0)</f>
        <v>-</v>
      </c>
      <c r="T1292" s="167">
        <f t="shared" si="64"/>
        <v>0</v>
      </c>
    </row>
    <row r="1293" spans="1:20" s="135" customFormat="1" hidden="1">
      <c r="A1293" s="72">
        <v>1301</v>
      </c>
      <c r="B1293" s="72" t="s">
        <v>39</v>
      </c>
      <c r="C1293" s="73" t="s">
        <v>14375</v>
      </c>
      <c r="D1293" s="73" t="s">
        <v>14376</v>
      </c>
      <c r="E1293" s="74">
        <v>205130</v>
      </c>
      <c r="F1293" s="73" t="s">
        <v>14377</v>
      </c>
      <c r="G1293" s="74">
        <v>13000</v>
      </c>
      <c r="H1293" s="73" t="s">
        <v>66</v>
      </c>
      <c r="I1293" s="73" t="s">
        <v>17</v>
      </c>
      <c r="J1293" s="135" t="s">
        <v>41</v>
      </c>
      <c r="K1293" s="135">
        <v>13000</v>
      </c>
      <c r="L1293" s="135">
        <f>VLOOKUP(E1293,[2]Sheet1!$E$2:$N$5262,3,0)</f>
        <v>13000</v>
      </c>
      <c r="M1293" s="168">
        <f>VLOOKUP(E1293,[2]Sheet1!$E$2:$N$5262,4,0)</f>
        <v>46041</v>
      </c>
      <c r="N1293" s="135" t="str">
        <f>VLOOKUP(E1293,[2]Sheet1!$E$2:$N$5262,5,0)</f>
        <v>IQRA.KHAN</v>
      </c>
      <c r="O1293" s="135" t="str">
        <f>VLOOKUP(E1293,[2]Sheet1!$E$2:$N$5262,6,0)</f>
        <v>Accepted</v>
      </c>
      <c r="P1293" s="135" t="str">
        <f>VLOOKUP(E1293,[2]Sheet1!$E$2:$N$5262,7,0)</f>
        <v>Online Transfer</v>
      </c>
      <c r="Q1293" s="135" t="str">
        <f>VLOOKUP(E1293,[2]Sheet1!$E$2:$N$5262,8,0)</f>
        <v>Renewal</v>
      </c>
      <c r="R1293" s="135" t="s">
        <v>16</v>
      </c>
      <c r="S1293" s="135" t="str">
        <f>VLOOKUP(E1293,[2]Sheet1!$E$2:$N$5262,10,0)</f>
        <v>-</v>
      </c>
      <c r="T1293" s="167">
        <f t="shared" si="64"/>
        <v>0</v>
      </c>
    </row>
    <row r="1294" spans="1:20" s="135" customFormat="1" hidden="1">
      <c r="A1294" s="73">
        <v>1302</v>
      </c>
      <c r="B1294" s="72" t="s">
        <v>39</v>
      </c>
      <c r="C1294" s="73" t="s">
        <v>14378</v>
      </c>
      <c r="D1294" s="74">
        <v>336206</v>
      </c>
      <c r="E1294" s="74">
        <v>1236227</v>
      </c>
      <c r="F1294" s="73" t="s">
        <v>14379</v>
      </c>
      <c r="G1294" s="74">
        <v>10000</v>
      </c>
      <c r="H1294" s="73" t="s">
        <v>66</v>
      </c>
      <c r="I1294" s="73" t="s">
        <v>17</v>
      </c>
      <c r="J1294" s="135" t="s">
        <v>41</v>
      </c>
      <c r="K1294" s="135">
        <v>10000</v>
      </c>
      <c r="L1294" s="135">
        <f>VLOOKUP(E1294,[2]Sheet1!$E$2:$N$5262,3,0)</f>
        <v>10000</v>
      </c>
      <c r="M1294" s="168">
        <f>VLOOKUP(E1294,[2]Sheet1!$E$2:$N$5262,4,0)</f>
        <v>46041</v>
      </c>
      <c r="N1294" s="135" t="str">
        <f>VLOOKUP(E1294,[2]Sheet1!$E$2:$N$5262,5,0)</f>
        <v>IQRA.KHAN</v>
      </c>
      <c r="O1294" s="135" t="str">
        <f>VLOOKUP(E1294,[2]Sheet1!$E$2:$N$5262,6,0)</f>
        <v>Accepted</v>
      </c>
      <c r="P1294" s="135" t="str">
        <f>VLOOKUP(E1294,[2]Sheet1!$E$2:$N$5262,7,0)</f>
        <v>Online Transfer</v>
      </c>
      <c r="Q1294" s="135" t="str">
        <f>VLOOKUP(E1294,[2]Sheet1!$E$2:$N$5262,8,0)</f>
        <v>Renewal</v>
      </c>
      <c r="R1294" s="135" t="s">
        <v>16</v>
      </c>
      <c r="S1294" s="135" t="str">
        <f>VLOOKUP(E1294,[2]Sheet1!$E$2:$N$5262,10,0)</f>
        <v>-</v>
      </c>
      <c r="T1294" s="167">
        <f t="shared" si="64"/>
        <v>0</v>
      </c>
    </row>
    <row r="1295" spans="1:20" s="135" customFormat="1" hidden="1">
      <c r="A1295" s="72">
        <v>1303</v>
      </c>
      <c r="B1295" s="72" t="s">
        <v>39</v>
      </c>
      <c r="C1295" s="73" t="s">
        <v>14380</v>
      </c>
      <c r="D1295" s="73" t="s">
        <v>14381</v>
      </c>
      <c r="E1295" s="73" t="s">
        <v>14382</v>
      </c>
      <c r="F1295" s="73" t="s">
        <v>14383</v>
      </c>
      <c r="G1295" s="74">
        <v>14000</v>
      </c>
      <c r="H1295" s="73" t="s">
        <v>66</v>
      </c>
      <c r="I1295" s="73" t="s">
        <v>17</v>
      </c>
      <c r="J1295" s="135" t="s">
        <v>41</v>
      </c>
      <c r="K1295" s="135">
        <v>14000</v>
      </c>
      <c r="L1295" s="135">
        <f>VLOOKUP(E1295,[2]Sheet1!$E$2:$N$5262,3,0)</f>
        <v>14000</v>
      </c>
      <c r="M1295" s="168">
        <f>VLOOKUP(E1295,[2]Sheet1!$E$2:$N$5262,4,0)</f>
        <v>46040</v>
      </c>
      <c r="N1295" s="135" t="str">
        <f>VLOOKUP(E1295,[2]Sheet1!$E$2:$N$5262,5,0)</f>
        <v>IQRA.KHAN</v>
      </c>
      <c r="O1295" s="135" t="str">
        <f>VLOOKUP(E1295,[2]Sheet1!$E$2:$N$5262,6,0)</f>
        <v>Accepted</v>
      </c>
      <c r="P1295" s="135" t="str">
        <f>VLOOKUP(E1295,[2]Sheet1!$E$2:$N$5262,7,0)</f>
        <v>Online Transfer</v>
      </c>
      <c r="Q1295" s="135" t="str">
        <f>VLOOKUP(E1295,[2]Sheet1!$E$2:$N$5262,8,0)</f>
        <v>Renewal</v>
      </c>
      <c r="R1295" s="135" t="s">
        <v>16</v>
      </c>
      <c r="S1295" s="135" t="str">
        <f>VLOOKUP(E1295,[2]Sheet1!$E$2:$N$5262,10,0)</f>
        <v>-</v>
      </c>
      <c r="T1295" s="167">
        <f t="shared" si="64"/>
        <v>0</v>
      </c>
    </row>
    <row r="1296" spans="1:20" s="135" customFormat="1" hidden="1">
      <c r="A1296" s="73">
        <v>1304</v>
      </c>
      <c r="B1296" s="72" t="s">
        <v>39</v>
      </c>
      <c r="C1296" s="73" t="s">
        <v>14384</v>
      </c>
      <c r="D1296" s="73" t="s">
        <v>14385</v>
      </c>
      <c r="E1296" s="74">
        <v>7076824</v>
      </c>
      <c r="F1296" s="73" t="s">
        <v>14386</v>
      </c>
      <c r="G1296" s="74">
        <v>10000</v>
      </c>
      <c r="H1296" s="73" t="s">
        <v>66</v>
      </c>
      <c r="I1296" s="73" t="s">
        <v>17</v>
      </c>
      <c r="J1296" s="135" t="s">
        <v>41</v>
      </c>
      <c r="K1296" s="135">
        <v>10000</v>
      </c>
      <c r="L1296" s="135">
        <f>VLOOKUP(E1296,[2]Sheet1!$E$2:$N$5262,3,0)</f>
        <v>10000</v>
      </c>
      <c r="M1296" s="168">
        <f>VLOOKUP(E1296,[2]Sheet1!$E$2:$N$5262,4,0)</f>
        <v>46039</v>
      </c>
      <c r="N1296" s="135" t="str">
        <f>VLOOKUP(E1296,[2]Sheet1!$E$2:$N$5262,5,0)</f>
        <v>IQRA.KHAN</v>
      </c>
      <c r="O1296" s="135" t="str">
        <f>VLOOKUP(E1296,[2]Sheet1!$E$2:$N$5262,6,0)</f>
        <v>Accepted</v>
      </c>
      <c r="P1296" s="135" t="str">
        <f>VLOOKUP(E1296,[2]Sheet1!$E$2:$N$5262,7,0)</f>
        <v>Online Transfer</v>
      </c>
      <c r="Q1296" s="135" t="str">
        <f>VLOOKUP(E1296,[2]Sheet1!$E$2:$N$5262,8,0)</f>
        <v>Renewal</v>
      </c>
      <c r="R1296" s="135" t="s">
        <v>16</v>
      </c>
      <c r="S1296" s="135" t="str">
        <f>VLOOKUP(E1296,[2]Sheet1!$E$2:$N$5262,10,0)</f>
        <v>-</v>
      </c>
      <c r="T1296" s="167">
        <f t="shared" si="64"/>
        <v>0</v>
      </c>
    </row>
    <row r="1297" spans="1:20" s="135" customFormat="1" hidden="1">
      <c r="A1297" s="72">
        <v>1305</v>
      </c>
      <c r="B1297" s="72" t="s">
        <v>39</v>
      </c>
      <c r="C1297" s="73" t="s">
        <v>14387</v>
      </c>
      <c r="D1297" s="74">
        <v>51105087</v>
      </c>
      <c r="E1297" s="73" t="s">
        <v>14388</v>
      </c>
      <c r="F1297" s="73" t="s">
        <v>14389</v>
      </c>
      <c r="G1297" s="74">
        <v>10000</v>
      </c>
      <c r="H1297" s="73" t="s">
        <v>66</v>
      </c>
      <c r="I1297" s="73" t="s">
        <v>17</v>
      </c>
      <c r="J1297" s="135" t="s">
        <v>41</v>
      </c>
      <c r="K1297" s="135">
        <v>10000</v>
      </c>
      <c r="L1297" s="135">
        <f>VLOOKUP(E1297,[2]Sheet1!$E$2:$N$5262,3,0)</f>
        <v>10000</v>
      </c>
      <c r="M1297" s="168">
        <f>VLOOKUP(E1297,[2]Sheet1!$E$2:$N$5262,4,0)</f>
        <v>46039</v>
      </c>
      <c r="N1297" s="135" t="str">
        <f>VLOOKUP(E1297,[2]Sheet1!$E$2:$N$5262,5,0)</f>
        <v>IQRA.KHAN</v>
      </c>
      <c r="O1297" s="135" t="str">
        <f>VLOOKUP(E1297,[2]Sheet1!$E$2:$N$5262,6,0)</f>
        <v>Accepted</v>
      </c>
      <c r="P1297" s="135" t="str">
        <f>VLOOKUP(E1297,[2]Sheet1!$E$2:$N$5262,7,0)</f>
        <v>Online Transfer</v>
      </c>
      <c r="Q1297" s="135" t="str">
        <f>VLOOKUP(E1297,[2]Sheet1!$E$2:$N$5262,8,0)</f>
        <v>Renewal</v>
      </c>
      <c r="R1297" s="135" t="s">
        <v>16</v>
      </c>
      <c r="S1297" s="135" t="str">
        <f>VLOOKUP(E1297,[2]Sheet1!$E$2:$N$5262,10,0)</f>
        <v>-</v>
      </c>
      <c r="T1297" s="167">
        <f t="shared" si="64"/>
        <v>0</v>
      </c>
    </row>
    <row r="1298" spans="1:20" s="135" customFormat="1" hidden="1">
      <c r="A1298" s="73">
        <v>1306</v>
      </c>
      <c r="B1298" s="72" t="s">
        <v>39</v>
      </c>
      <c r="C1298" s="73" t="s">
        <v>14390</v>
      </c>
      <c r="D1298" s="73" t="s">
        <v>14391</v>
      </c>
      <c r="E1298" s="73" t="s">
        <v>14392</v>
      </c>
      <c r="F1298" s="73" t="s">
        <v>14393</v>
      </c>
      <c r="G1298" s="74">
        <v>14000</v>
      </c>
      <c r="H1298" s="73" t="s">
        <v>66</v>
      </c>
      <c r="I1298" s="73" t="s">
        <v>17</v>
      </c>
      <c r="J1298" s="135" t="s">
        <v>41</v>
      </c>
      <c r="K1298" s="135">
        <v>14000</v>
      </c>
      <c r="L1298" s="135">
        <f>VLOOKUP(E1298,[2]Sheet1!$E$2:$N$5262,3,0)</f>
        <v>14000</v>
      </c>
      <c r="M1298" s="168">
        <f>VLOOKUP(E1298,[2]Sheet1!$E$2:$N$5262,4,0)</f>
        <v>46039</v>
      </c>
      <c r="N1298" s="135" t="str">
        <f>VLOOKUP(E1298,[2]Sheet1!$E$2:$N$5262,5,0)</f>
        <v>IQRA.KHAN</v>
      </c>
      <c r="O1298" s="135" t="str">
        <f>VLOOKUP(E1298,[2]Sheet1!$E$2:$N$5262,6,0)</f>
        <v>Accepted</v>
      </c>
      <c r="P1298" s="135" t="str">
        <f>VLOOKUP(E1298,[2]Sheet1!$E$2:$N$5262,7,0)</f>
        <v>Online Transfer</v>
      </c>
      <c r="Q1298" s="135" t="str">
        <f>VLOOKUP(E1298,[2]Sheet1!$E$2:$N$5262,8,0)</f>
        <v>Renewal</v>
      </c>
      <c r="R1298" s="135" t="s">
        <v>16</v>
      </c>
      <c r="S1298" s="135" t="str">
        <f>VLOOKUP(E1298,[2]Sheet1!$E$2:$N$5262,10,0)</f>
        <v>-</v>
      </c>
      <c r="T1298" s="167">
        <f t="shared" si="64"/>
        <v>0</v>
      </c>
    </row>
    <row r="1299" spans="1:20" s="135" customFormat="1" hidden="1">
      <c r="A1299" s="72">
        <v>1307</v>
      </c>
      <c r="B1299" s="72" t="s">
        <v>39</v>
      </c>
      <c r="C1299" s="73" t="s">
        <v>14394</v>
      </c>
      <c r="D1299" s="73" t="s">
        <v>14395</v>
      </c>
      <c r="E1299" s="73" t="s">
        <v>14396</v>
      </c>
      <c r="F1299" s="73" t="s">
        <v>14397</v>
      </c>
      <c r="G1299" s="74">
        <v>13000</v>
      </c>
      <c r="H1299" s="73" t="s">
        <v>66</v>
      </c>
      <c r="I1299" s="73" t="s">
        <v>17</v>
      </c>
      <c r="J1299" s="135" t="s">
        <v>41</v>
      </c>
      <c r="K1299" s="135">
        <v>13000</v>
      </c>
      <c r="L1299" s="135">
        <f>VLOOKUP(E1299,[2]Sheet1!$E$2:$N$5262,3,0)</f>
        <v>13000</v>
      </c>
      <c r="M1299" s="168">
        <f>VLOOKUP(E1299,[2]Sheet1!$E$2:$N$5262,4,0)</f>
        <v>46039</v>
      </c>
      <c r="N1299" s="135" t="str">
        <f>VLOOKUP(E1299,[2]Sheet1!$E$2:$N$5262,5,0)</f>
        <v>IQRA.KHAN</v>
      </c>
      <c r="O1299" s="135" t="str">
        <f>VLOOKUP(E1299,[2]Sheet1!$E$2:$N$5262,6,0)</f>
        <v>Accepted</v>
      </c>
      <c r="P1299" s="135" t="str">
        <f>VLOOKUP(E1299,[2]Sheet1!$E$2:$N$5262,7,0)</f>
        <v>Online Transfer</v>
      </c>
      <c r="Q1299" s="135" t="str">
        <f>VLOOKUP(E1299,[2]Sheet1!$E$2:$N$5262,8,0)</f>
        <v>Renewal</v>
      </c>
      <c r="R1299" s="135" t="s">
        <v>16</v>
      </c>
      <c r="S1299" s="135" t="str">
        <f>VLOOKUP(E1299,[2]Sheet1!$E$2:$N$5262,10,0)</f>
        <v>-</v>
      </c>
      <c r="T1299" s="167">
        <f t="shared" si="64"/>
        <v>0</v>
      </c>
    </row>
    <row r="1300" spans="1:20" s="135" customFormat="1" hidden="1">
      <c r="A1300" s="73">
        <v>1308</v>
      </c>
      <c r="B1300" s="72" t="s">
        <v>39</v>
      </c>
      <c r="C1300" s="73" t="s">
        <v>14398</v>
      </c>
      <c r="D1300" s="73" t="s">
        <v>14399</v>
      </c>
      <c r="E1300" s="73" t="s">
        <v>14400</v>
      </c>
      <c r="F1300" s="73" t="s">
        <v>14401</v>
      </c>
      <c r="G1300" s="74">
        <v>11000</v>
      </c>
      <c r="H1300" s="73" t="s">
        <v>66</v>
      </c>
      <c r="I1300" s="73" t="s">
        <v>17</v>
      </c>
      <c r="J1300" s="135" t="s">
        <v>41</v>
      </c>
      <c r="K1300" s="135">
        <v>11000</v>
      </c>
      <c r="L1300" s="135">
        <f>VLOOKUP(E1300,[2]Sheet1!$E$2:$N$5262,3,0)</f>
        <v>11000</v>
      </c>
      <c r="M1300" s="168">
        <f>VLOOKUP(E1300,[2]Sheet1!$E$2:$N$5262,4,0)</f>
        <v>46038</v>
      </c>
      <c r="N1300" s="135" t="str">
        <f>VLOOKUP(E1300,[2]Sheet1!$E$2:$N$5262,5,0)</f>
        <v>IQRA.KHAN</v>
      </c>
      <c r="O1300" s="135" t="str">
        <f>VLOOKUP(E1300,[2]Sheet1!$E$2:$N$5262,6,0)</f>
        <v>Accepted</v>
      </c>
      <c r="P1300" s="135" t="str">
        <f>VLOOKUP(E1300,[2]Sheet1!$E$2:$N$5262,7,0)</f>
        <v>Online Transfer</v>
      </c>
      <c r="Q1300" s="135" t="str">
        <f>VLOOKUP(E1300,[2]Sheet1!$E$2:$N$5262,8,0)</f>
        <v>Renewal</v>
      </c>
      <c r="R1300" s="135" t="s">
        <v>16</v>
      </c>
      <c r="S1300" s="135" t="str">
        <f>VLOOKUP(E1300,[2]Sheet1!$E$2:$N$5262,10,0)</f>
        <v>-</v>
      </c>
      <c r="T1300" s="167">
        <f t="shared" si="64"/>
        <v>0</v>
      </c>
    </row>
    <row r="1301" spans="1:20" s="135" customFormat="1" hidden="1">
      <c r="A1301" s="72">
        <v>1309</v>
      </c>
      <c r="B1301" s="72" t="s">
        <v>39</v>
      </c>
      <c r="C1301" s="73" t="s">
        <v>14402</v>
      </c>
      <c r="D1301" s="73" t="s">
        <v>14403</v>
      </c>
      <c r="E1301" s="73" t="s">
        <v>14404</v>
      </c>
      <c r="F1301" s="73" t="s">
        <v>14405</v>
      </c>
      <c r="G1301" s="74">
        <v>10000</v>
      </c>
      <c r="H1301" s="73" t="s">
        <v>66</v>
      </c>
      <c r="I1301" s="73" t="s">
        <v>17</v>
      </c>
      <c r="J1301" s="135" t="s">
        <v>41</v>
      </c>
      <c r="K1301" s="135">
        <v>10000</v>
      </c>
      <c r="L1301" s="135">
        <f>VLOOKUP(E1301,[2]Sheet1!$E$2:$N$5262,3,0)</f>
        <v>10000</v>
      </c>
      <c r="M1301" s="168">
        <f>VLOOKUP(E1301,[2]Sheet1!$E$2:$N$5262,4,0)</f>
        <v>46038</v>
      </c>
      <c r="N1301" s="135" t="str">
        <f>VLOOKUP(E1301,[2]Sheet1!$E$2:$N$5262,5,0)</f>
        <v>IQRA.KHAN</v>
      </c>
      <c r="O1301" s="135" t="str">
        <f>VLOOKUP(E1301,[2]Sheet1!$E$2:$N$5262,6,0)</f>
        <v>Accepted</v>
      </c>
      <c r="P1301" s="135" t="str">
        <f>VLOOKUP(E1301,[2]Sheet1!$E$2:$N$5262,7,0)</f>
        <v>Online Transfer</v>
      </c>
      <c r="Q1301" s="135" t="str">
        <f>VLOOKUP(E1301,[2]Sheet1!$E$2:$N$5262,8,0)</f>
        <v>Renewal</v>
      </c>
      <c r="R1301" s="135" t="s">
        <v>16</v>
      </c>
      <c r="S1301" s="135" t="str">
        <f>VLOOKUP(E1301,[2]Sheet1!$E$2:$N$5262,10,0)</f>
        <v>-</v>
      </c>
      <c r="T1301" s="167">
        <f t="shared" si="64"/>
        <v>0</v>
      </c>
    </row>
    <row r="1302" spans="1:20" s="135" customFormat="1">
      <c r="A1302" s="73">
        <v>1310</v>
      </c>
      <c r="B1302" s="72" t="s">
        <v>39</v>
      </c>
      <c r="C1302" s="73" t="s">
        <v>14406</v>
      </c>
      <c r="D1302" s="74">
        <v>208075</v>
      </c>
      <c r="E1302" s="74">
        <v>10108011</v>
      </c>
      <c r="F1302" s="73" t="s">
        <v>11905</v>
      </c>
      <c r="G1302" s="74">
        <v>13000</v>
      </c>
      <c r="H1302" s="73" t="s">
        <v>66</v>
      </c>
      <c r="I1302" s="73" t="s">
        <v>17</v>
      </c>
      <c r="J1302" s="135" t="s">
        <v>41</v>
      </c>
      <c r="K1302" s="135">
        <v>13000</v>
      </c>
      <c r="L1302" s="135">
        <f>VLOOKUP(E1302,[2]Sheet1!$E$2:$N$5262,3,0)</f>
        <v>13000</v>
      </c>
      <c r="M1302" s="168">
        <f>VLOOKUP(E1302,[2]Sheet1!$E$2:$N$5262,4,0)</f>
        <v>46037</v>
      </c>
      <c r="N1302" s="135" t="str">
        <f>VLOOKUP(E1302,[2]Sheet1!$E$2:$N$5262,5,0)</f>
        <v>IQRA.KHAN</v>
      </c>
      <c r="O1302" s="135" t="str">
        <f>VLOOKUP(E1302,[2]Sheet1!$E$2:$N$5262,6,0)</f>
        <v>Accepted</v>
      </c>
      <c r="P1302" s="135" t="str">
        <f>VLOOKUP(E1302,[2]Sheet1!$E$2:$N$5262,7,0)</f>
        <v>Online Transfer</v>
      </c>
      <c r="Q1302" s="135" t="str">
        <f>VLOOKUP(E1302,[2]Sheet1!$E$2:$N$5262,8,0)</f>
        <v>Conversion</v>
      </c>
      <c r="R1302" s="135" t="s">
        <v>16</v>
      </c>
      <c r="S1302" s="135" t="str">
        <f>VLOOKUP(E1302,[2]Sheet1!$E$2:$N$5262,10,0)</f>
        <v>-</v>
      </c>
      <c r="T1302" s="167">
        <f t="shared" si="64"/>
        <v>0</v>
      </c>
    </row>
    <row r="1303" spans="1:20" s="135" customFormat="1" hidden="1">
      <c r="A1303" s="72">
        <v>1311</v>
      </c>
      <c r="B1303" s="72" t="s">
        <v>39</v>
      </c>
      <c r="C1303" s="73" t="s">
        <v>14407</v>
      </c>
      <c r="D1303" s="73" t="s">
        <v>14408</v>
      </c>
      <c r="E1303" s="73" t="s">
        <v>14409</v>
      </c>
      <c r="F1303" s="73" t="s">
        <v>14410</v>
      </c>
      <c r="G1303" s="74">
        <v>10000</v>
      </c>
      <c r="H1303" s="73" t="s">
        <v>66</v>
      </c>
      <c r="I1303" s="73" t="s">
        <v>17</v>
      </c>
      <c r="J1303" s="135" t="s">
        <v>41</v>
      </c>
      <c r="K1303" s="135">
        <v>10000</v>
      </c>
      <c r="L1303" s="135">
        <f>VLOOKUP(E1303,[2]Sheet1!$E$2:$N$5262,3,0)</f>
        <v>10000</v>
      </c>
      <c r="M1303" s="168">
        <f>VLOOKUP(E1303,[2]Sheet1!$E$2:$N$5262,4,0)</f>
        <v>46037</v>
      </c>
      <c r="N1303" s="135" t="str">
        <f>VLOOKUP(E1303,[2]Sheet1!$E$2:$N$5262,5,0)</f>
        <v>IQRA.KHAN</v>
      </c>
      <c r="O1303" s="135" t="str">
        <f>VLOOKUP(E1303,[2]Sheet1!$E$2:$N$5262,6,0)</f>
        <v>Accepted</v>
      </c>
      <c r="P1303" s="135" t="str">
        <f>VLOOKUP(E1303,[2]Sheet1!$E$2:$N$5262,7,0)</f>
        <v>Online Transfer</v>
      </c>
      <c r="Q1303" s="135" t="str">
        <f>VLOOKUP(E1303,[2]Sheet1!$E$2:$N$5262,8,0)</f>
        <v>Renewal</v>
      </c>
      <c r="R1303" s="135" t="s">
        <v>16</v>
      </c>
      <c r="S1303" s="135" t="str">
        <f>VLOOKUP(E1303,[2]Sheet1!$E$2:$N$5262,10,0)</f>
        <v>-</v>
      </c>
      <c r="T1303" s="167">
        <f t="shared" si="64"/>
        <v>0</v>
      </c>
    </row>
    <row r="1304" spans="1:20" s="135" customFormat="1" hidden="1">
      <c r="A1304" s="73">
        <v>1312</v>
      </c>
      <c r="B1304" s="72" t="s">
        <v>39</v>
      </c>
      <c r="C1304" s="73" t="s">
        <v>14411</v>
      </c>
      <c r="D1304" s="73" t="s">
        <v>14412</v>
      </c>
      <c r="E1304" s="74">
        <v>1164837</v>
      </c>
      <c r="F1304" s="73" t="s">
        <v>12901</v>
      </c>
      <c r="G1304" s="74">
        <v>10000</v>
      </c>
      <c r="H1304" s="73" t="s">
        <v>66</v>
      </c>
      <c r="I1304" s="73" t="s">
        <v>17</v>
      </c>
      <c r="J1304" s="135" t="s">
        <v>41</v>
      </c>
      <c r="K1304" s="135">
        <v>10000</v>
      </c>
      <c r="L1304" s="135">
        <f>VLOOKUP(E1304,[2]Sheet1!$E$2:$N$5262,3,0)</f>
        <v>10000</v>
      </c>
      <c r="M1304" s="168">
        <f>VLOOKUP(E1304,[2]Sheet1!$E$2:$N$5262,4,0)</f>
        <v>46037</v>
      </c>
      <c r="N1304" s="135" t="str">
        <f>VLOOKUP(E1304,[2]Sheet1!$E$2:$N$5262,5,0)</f>
        <v>IQRA.KHAN</v>
      </c>
      <c r="O1304" s="135" t="str">
        <f>VLOOKUP(E1304,[2]Sheet1!$E$2:$N$5262,6,0)</f>
        <v>Accepted</v>
      </c>
      <c r="P1304" s="135" t="str">
        <f>VLOOKUP(E1304,[2]Sheet1!$E$2:$N$5262,7,0)</f>
        <v>Online Transfer</v>
      </c>
      <c r="Q1304" s="135" t="str">
        <f>VLOOKUP(E1304,[2]Sheet1!$E$2:$N$5262,8,0)</f>
        <v>Renewal</v>
      </c>
      <c r="R1304" s="135" t="s">
        <v>16</v>
      </c>
      <c r="S1304" s="135" t="str">
        <f>VLOOKUP(E1304,[2]Sheet1!$E$2:$N$5262,10,0)</f>
        <v>-</v>
      </c>
      <c r="T1304" s="167">
        <f t="shared" si="64"/>
        <v>0</v>
      </c>
    </row>
    <row r="1305" spans="1:20" s="135" customFormat="1" hidden="1">
      <c r="A1305" s="72">
        <v>1313</v>
      </c>
      <c r="B1305" s="72" t="s">
        <v>39</v>
      </c>
      <c r="C1305" s="73" t="s">
        <v>14413</v>
      </c>
      <c r="D1305" s="74">
        <v>1562175</v>
      </c>
      <c r="E1305" s="74">
        <v>1302147047</v>
      </c>
      <c r="F1305" s="73" t="s">
        <v>14414</v>
      </c>
      <c r="G1305" s="74">
        <v>9000</v>
      </c>
      <c r="H1305" s="73" t="s">
        <v>66</v>
      </c>
      <c r="I1305" s="73" t="s">
        <v>17</v>
      </c>
      <c r="J1305" s="135" t="s">
        <v>41</v>
      </c>
      <c r="K1305" s="135">
        <v>9000</v>
      </c>
      <c r="L1305" s="135">
        <f>VLOOKUP(E1305,[2]Sheet1!$E$2:$N$5262,3,0)</f>
        <v>9000</v>
      </c>
      <c r="M1305" s="168">
        <f>VLOOKUP(E1305,[2]Sheet1!$E$2:$N$5262,4,0)</f>
        <v>46037</v>
      </c>
      <c r="N1305" s="135" t="str">
        <f>VLOOKUP(E1305,[2]Sheet1!$E$2:$N$5262,5,0)</f>
        <v>IQRA.KHAN</v>
      </c>
      <c r="O1305" s="135" t="str">
        <f>VLOOKUP(E1305,[2]Sheet1!$E$2:$N$5262,6,0)</f>
        <v>Accepted</v>
      </c>
      <c r="P1305" s="135" t="str">
        <f>VLOOKUP(E1305,[2]Sheet1!$E$2:$N$5262,7,0)</f>
        <v>Online Transfer</v>
      </c>
      <c r="Q1305" s="135" t="str">
        <f>VLOOKUP(E1305,[2]Sheet1!$E$2:$N$5262,8,0)</f>
        <v>Renewal</v>
      </c>
      <c r="R1305" s="135" t="s">
        <v>16</v>
      </c>
      <c r="S1305" s="135" t="str">
        <f>VLOOKUP(E1305,[2]Sheet1!$E$2:$N$5262,10,0)</f>
        <v>-</v>
      </c>
      <c r="T1305" s="167">
        <f t="shared" si="64"/>
        <v>0</v>
      </c>
    </row>
    <row r="1306" spans="1:20" s="135" customFormat="1">
      <c r="A1306" s="73">
        <v>1314</v>
      </c>
      <c r="B1306" s="72" t="s">
        <v>39</v>
      </c>
      <c r="C1306" s="73" t="s">
        <v>14415</v>
      </c>
      <c r="D1306" s="73" t="s">
        <v>14416</v>
      </c>
      <c r="E1306" s="73" t="s">
        <v>14417</v>
      </c>
      <c r="F1306" s="73" t="s">
        <v>11905</v>
      </c>
      <c r="G1306" s="74">
        <v>14000</v>
      </c>
      <c r="H1306" s="73" t="s">
        <v>66</v>
      </c>
      <c r="I1306" s="73" t="s">
        <v>17</v>
      </c>
      <c r="J1306" s="135" t="s">
        <v>41</v>
      </c>
      <c r="K1306" s="135">
        <v>14000</v>
      </c>
      <c r="L1306" s="135">
        <f>VLOOKUP(E1306,[2]Sheet1!$E$2:$N$5262,3,0)</f>
        <v>14000</v>
      </c>
      <c r="M1306" s="168">
        <f>VLOOKUP(E1306,[2]Sheet1!$E$2:$N$5262,4,0)</f>
        <v>46037</v>
      </c>
      <c r="N1306" s="135" t="str">
        <f>VLOOKUP(E1306,[2]Sheet1!$E$2:$N$5262,5,0)</f>
        <v>IQRA.KHAN</v>
      </c>
      <c r="O1306" s="135" t="str">
        <f>VLOOKUP(E1306,[2]Sheet1!$E$2:$N$5262,6,0)</f>
        <v>Accepted</v>
      </c>
      <c r="P1306" s="135" t="str">
        <f>VLOOKUP(E1306,[2]Sheet1!$E$2:$N$5262,7,0)</f>
        <v>Online Transfer</v>
      </c>
      <c r="Q1306" s="135" t="str">
        <f>VLOOKUP(E1306,[2]Sheet1!$E$2:$N$5262,8,0)</f>
        <v>Conversion</v>
      </c>
      <c r="R1306" s="135" t="s">
        <v>16</v>
      </c>
      <c r="S1306" s="135" t="str">
        <f>VLOOKUP(E1306,[2]Sheet1!$E$2:$N$5262,10,0)</f>
        <v>-</v>
      </c>
      <c r="T1306" s="167">
        <f t="shared" si="64"/>
        <v>0</v>
      </c>
    </row>
    <row r="1307" spans="1:20" s="135" customFormat="1" hidden="1">
      <c r="A1307" s="72">
        <v>1315</v>
      </c>
      <c r="B1307" s="72" t="s">
        <v>39</v>
      </c>
      <c r="C1307" s="73" t="s">
        <v>14418</v>
      </c>
      <c r="D1307" s="74">
        <v>70160161</v>
      </c>
      <c r="E1307" s="73" t="s">
        <v>14419</v>
      </c>
      <c r="F1307" s="73" t="s">
        <v>14420</v>
      </c>
      <c r="G1307" s="74">
        <v>14000</v>
      </c>
      <c r="H1307" s="73" t="s">
        <v>66</v>
      </c>
      <c r="I1307" s="73" t="s">
        <v>17</v>
      </c>
      <c r="J1307" s="135" t="s">
        <v>41</v>
      </c>
      <c r="K1307" s="135">
        <v>14000</v>
      </c>
      <c r="L1307" s="135">
        <f>VLOOKUP(E1307,[2]Sheet1!$E$2:$N$5262,3,0)</f>
        <v>14000</v>
      </c>
      <c r="M1307" s="168">
        <f>VLOOKUP(E1307,[2]Sheet1!$E$2:$N$5262,4,0)</f>
        <v>46036</v>
      </c>
      <c r="N1307" s="135" t="str">
        <f>VLOOKUP(E1307,[2]Sheet1!$E$2:$N$5262,5,0)</f>
        <v>IQRA.KHAN</v>
      </c>
      <c r="O1307" s="135" t="str">
        <f>VLOOKUP(E1307,[2]Sheet1!$E$2:$N$5262,6,0)</f>
        <v>Accepted</v>
      </c>
      <c r="P1307" s="135" t="str">
        <f>VLOOKUP(E1307,[2]Sheet1!$E$2:$N$5262,7,0)</f>
        <v>Online Transfer</v>
      </c>
      <c r="Q1307" s="135" t="str">
        <f>VLOOKUP(E1307,[2]Sheet1!$E$2:$N$5262,8,0)</f>
        <v>Renewal</v>
      </c>
      <c r="R1307" s="135" t="s">
        <v>16</v>
      </c>
      <c r="S1307" s="135" t="str">
        <f>VLOOKUP(E1307,[2]Sheet1!$E$2:$N$5262,10,0)</f>
        <v>-</v>
      </c>
      <c r="T1307" s="167">
        <f t="shared" si="64"/>
        <v>0</v>
      </c>
    </row>
    <row r="1308" spans="1:20" s="135" customFormat="1" hidden="1">
      <c r="A1308" s="73">
        <v>1316</v>
      </c>
      <c r="B1308" s="72" t="s">
        <v>39</v>
      </c>
      <c r="C1308" s="73" t="s">
        <v>14421</v>
      </c>
      <c r="D1308" s="74">
        <v>70156285</v>
      </c>
      <c r="E1308" s="74">
        <v>11218</v>
      </c>
      <c r="F1308" s="73" t="s">
        <v>14422</v>
      </c>
      <c r="G1308" s="74">
        <v>14000</v>
      </c>
      <c r="H1308" s="73" t="s">
        <v>66</v>
      </c>
      <c r="I1308" s="73" t="s">
        <v>17</v>
      </c>
      <c r="J1308" s="135" t="s">
        <v>41</v>
      </c>
      <c r="K1308" s="135">
        <v>14000</v>
      </c>
      <c r="L1308" s="135">
        <f>VLOOKUP(E1308,[2]Sheet1!$E$2:$N$5262,3,0)</f>
        <v>14000</v>
      </c>
      <c r="M1308" s="168">
        <f>VLOOKUP(E1308,[2]Sheet1!$E$2:$N$5262,4,0)</f>
        <v>46036</v>
      </c>
      <c r="N1308" s="135" t="str">
        <f>VLOOKUP(E1308,[2]Sheet1!$E$2:$N$5262,5,0)</f>
        <v>IQRA.KHAN</v>
      </c>
      <c r="O1308" s="135" t="str">
        <f>VLOOKUP(E1308,[2]Sheet1!$E$2:$N$5262,6,0)</f>
        <v>Accepted</v>
      </c>
      <c r="P1308" s="135" t="str">
        <f>VLOOKUP(E1308,[2]Sheet1!$E$2:$N$5262,7,0)</f>
        <v>Online Transfer</v>
      </c>
      <c r="Q1308" s="135" t="str">
        <f>VLOOKUP(E1308,[2]Sheet1!$E$2:$N$5262,8,0)</f>
        <v>Renewal</v>
      </c>
      <c r="R1308" s="135" t="s">
        <v>16</v>
      </c>
      <c r="S1308" s="135" t="str">
        <f>VLOOKUP(E1308,[2]Sheet1!$E$2:$N$5262,10,0)</f>
        <v>-</v>
      </c>
      <c r="T1308" s="167">
        <f t="shared" si="64"/>
        <v>0</v>
      </c>
    </row>
    <row r="1309" spans="1:20" s="135" customFormat="1" hidden="1">
      <c r="A1309" s="72">
        <v>1317</v>
      </c>
      <c r="B1309" s="72" t="s">
        <v>39</v>
      </c>
      <c r="C1309" s="73" t="s">
        <v>14423</v>
      </c>
      <c r="D1309" s="73" t="s">
        <v>14424</v>
      </c>
      <c r="E1309" s="74">
        <v>7025262</v>
      </c>
      <c r="F1309" s="73" t="s">
        <v>14425</v>
      </c>
      <c r="G1309" s="74">
        <v>9000</v>
      </c>
      <c r="H1309" s="73" t="s">
        <v>66</v>
      </c>
      <c r="I1309" s="73" t="s">
        <v>17</v>
      </c>
      <c r="J1309" s="135" t="s">
        <v>41</v>
      </c>
      <c r="K1309" s="135">
        <v>9000</v>
      </c>
      <c r="L1309" s="135">
        <f>VLOOKUP(E1309,[2]Sheet1!$E$2:$N$5262,3,0)</f>
        <v>9000</v>
      </c>
      <c r="M1309" s="168">
        <f>VLOOKUP(E1309,[2]Sheet1!$E$2:$N$5262,4,0)</f>
        <v>46036</v>
      </c>
      <c r="N1309" s="135" t="str">
        <f>VLOOKUP(E1309,[2]Sheet1!$E$2:$N$5262,5,0)</f>
        <v>IQRA.KHAN</v>
      </c>
      <c r="O1309" s="135" t="str">
        <f>VLOOKUP(E1309,[2]Sheet1!$E$2:$N$5262,6,0)</f>
        <v>Accepted</v>
      </c>
      <c r="P1309" s="135" t="str">
        <f>VLOOKUP(E1309,[2]Sheet1!$E$2:$N$5262,7,0)</f>
        <v>Online Transfer</v>
      </c>
      <c r="Q1309" s="135" t="str">
        <f>VLOOKUP(E1309,[2]Sheet1!$E$2:$N$5262,8,0)</f>
        <v>Renewal</v>
      </c>
      <c r="R1309" s="135" t="s">
        <v>16</v>
      </c>
      <c r="S1309" s="135" t="str">
        <f>VLOOKUP(E1309,[2]Sheet1!$E$2:$N$5262,10,0)</f>
        <v>-</v>
      </c>
      <c r="T1309" s="167">
        <f t="shared" si="64"/>
        <v>0</v>
      </c>
    </row>
    <row r="1310" spans="1:20" s="135" customFormat="1" hidden="1">
      <c r="A1310" s="73">
        <v>1318</v>
      </c>
      <c r="B1310" s="72" t="s">
        <v>39</v>
      </c>
      <c r="C1310" s="73" t="s">
        <v>14426</v>
      </c>
      <c r="D1310" s="73" t="s">
        <v>14427</v>
      </c>
      <c r="E1310" s="73" t="s">
        <v>14428</v>
      </c>
      <c r="F1310" s="73" t="s">
        <v>14429</v>
      </c>
      <c r="G1310" s="74">
        <v>10000</v>
      </c>
      <c r="H1310" s="73" t="s">
        <v>66</v>
      </c>
      <c r="I1310" s="73" t="s">
        <v>17</v>
      </c>
      <c r="J1310" s="135" t="s">
        <v>41</v>
      </c>
      <c r="K1310" s="135">
        <v>10000</v>
      </c>
      <c r="L1310" s="135">
        <f>VLOOKUP(E1310,[2]Sheet1!$E$2:$N$5262,3,0)</f>
        <v>10000</v>
      </c>
      <c r="M1310" s="168">
        <f>VLOOKUP(E1310,[2]Sheet1!$E$2:$N$5262,4,0)</f>
        <v>46036</v>
      </c>
      <c r="N1310" s="135" t="str">
        <f>VLOOKUP(E1310,[2]Sheet1!$E$2:$N$5262,5,0)</f>
        <v>IQRA.KHAN</v>
      </c>
      <c r="O1310" s="135" t="str">
        <f>VLOOKUP(E1310,[2]Sheet1!$E$2:$N$5262,6,0)</f>
        <v>Accepted</v>
      </c>
      <c r="P1310" s="135" t="str">
        <f>VLOOKUP(E1310,[2]Sheet1!$E$2:$N$5262,7,0)</f>
        <v>Online Transfer</v>
      </c>
      <c r="Q1310" s="135" t="str">
        <f>VLOOKUP(E1310,[2]Sheet1!$E$2:$N$5262,8,0)</f>
        <v>Renewal</v>
      </c>
      <c r="R1310" s="135" t="s">
        <v>16</v>
      </c>
      <c r="S1310" s="135" t="str">
        <f>VLOOKUP(E1310,[2]Sheet1!$E$2:$N$5262,10,0)</f>
        <v>-</v>
      </c>
      <c r="T1310" s="167">
        <f t="shared" si="64"/>
        <v>0</v>
      </c>
    </row>
    <row r="1311" spans="1:20" s="135" customFormat="1" hidden="1">
      <c r="A1311" s="72">
        <v>1319</v>
      </c>
      <c r="B1311" s="72" t="s">
        <v>39</v>
      </c>
      <c r="C1311" s="73" t="s">
        <v>14430</v>
      </c>
      <c r="D1311" s="73" t="s">
        <v>14431</v>
      </c>
      <c r="E1311" s="73" t="s">
        <v>14432</v>
      </c>
      <c r="F1311" s="73" t="s">
        <v>14433</v>
      </c>
      <c r="G1311" s="74">
        <v>15000</v>
      </c>
      <c r="H1311" s="73" t="s">
        <v>66</v>
      </c>
      <c r="I1311" s="73" t="s">
        <v>17</v>
      </c>
      <c r="J1311" s="135" t="s">
        <v>41</v>
      </c>
      <c r="K1311" s="135">
        <v>15000</v>
      </c>
      <c r="L1311" s="135">
        <f>VLOOKUP(E1311,[2]Sheet1!$E$2:$N$5262,3,0)</f>
        <v>15000</v>
      </c>
      <c r="M1311" s="168">
        <f>VLOOKUP(E1311,[2]Sheet1!$E$2:$N$5262,4,0)</f>
        <v>46036</v>
      </c>
      <c r="N1311" s="135" t="str">
        <f>VLOOKUP(E1311,[2]Sheet1!$E$2:$N$5262,5,0)</f>
        <v>IQRA.KHAN</v>
      </c>
      <c r="O1311" s="135" t="str">
        <f>VLOOKUP(E1311,[2]Sheet1!$E$2:$N$5262,6,0)</f>
        <v>Accepted</v>
      </c>
      <c r="P1311" s="135" t="str">
        <f>VLOOKUP(E1311,[2]Sheet1!$E$2:$N$5262,7,0)</f>
        <v>Online Transfer</v>
      </c>
      <c r="Q1311" s="135" t="str">
        <f>VLOOKUP(E1311,[2]Sheet1!$E$2:$N$5262,8,0)</f>
        <v>Renewal</v>
      </c>
      <c r="R1311" s="135" t="s">
        <v>16</v>
      </c>
      <c r="S1311" s="135" t="str">
        <f>VLOOKUP(E1311,[2]Sheet1!$E$2:$N$5262,10,0)</f>
        <v>-</v>
      </c>
      <c r="T1311" s="167">
        <f t="shared" si="64"/>
        <v>0</v>
      </c>
    </row>
    <row r="1312" spans="1:20" s="135" customFormat="1">
      <c r="A1312" s="73">
        <v>1320</v>
      </c>
      <c r="B1312" s="72" t="s">
        <v>39</v>
      </c>
      <c r="C1312" s="73" t="s">
        <v>14434</v>
      </c>
      <c r="D1312" s="74">
        <v>143045</v>
      </c>
      <c r="E1312" s="74">
        <v>1043154</v>
      </c>
      <c r="F1312" s="73" t="s">
        <v>11411</v>
      </c>
      <c r="G1312" s="74">
        <v>14000</v>
      </c>
      <c r="H1312" s="73" t="s">
        <v>66</v>
      </c>
      <c r="I1312" s="73" t="s">
        <v>17</v>
      </c>
      <c r="J1312" s="135" t="s">
        <v>41</v>
      </c>
      <c r="K1312" s="135">
        <v>14000</v>
      </c>
      <c r="L1312" s="135">
        <f>VLOOKUP(E1312,[2]Sheet1!$E$2:$N$5262,3,0)</f>
        <v>14000</v>
      </c>
      <c r="M1312" s="168">
        <f>VLOOKUP(E1312,[2]Sheet1!$E$2:$N$5262,4,0)</f>
        <v>46034</v>
      </c>
      <c r="N1312" s="135" t="str">
        <f>VLOOKUP(E1312,[2]Sheet1!$E$2:$N$5262,5,0)</f>
        <v>IQRA.KHAN</v>
      </c>
      <c r="O1312" s="135" t="str">
        <f>VLOOKUP(E1312,[2]Sheet1!$E$2:$N$5262,6,0)</f>
        <v>Accepted</v>
      </c>
      <c r="P1312" s="135" t="str">
        <f>VLOOKUP(E1312,[2]Sheet1!$E$2:$N$5262,7,0)</f>
        <v>Online Transfer</v>
      </c>
      <c r="Q1312" s="135" t="str">
        <f>VLOOKUP(E1312,[2]Sheet1!$E$2:$N$5262,8,0)</f>
        <v>Conversion</v>
      </c>
      <c r="R1312" s="135" t="s">
        <v>16</v>
      </c>
      <c r="S1312" s="135" t="str">
        <f>VLOOKUP(E1312,[2]Sheet1!$E$2:$N$5262,10,0)</f>
        <v>-</v>
      </c>
      <c r="T1312" s="167">
        <f t="shared" si="64"/>
        <v>0</v>
      </c>
    </row>
    <row r="1313" spans="1:20" s="135" customFormat="1">
      <c r="A1313" s="72">
        <v>1321</v>
      </c>
      <c r="B1313" s="72" t="s">
        <v>39</v>
      </c>
      <c r="C1313" s="73" t="s">
        <v>14435</v>
      </c>
      <c r="D1313" s="73" t="s">
        <v>14436</v>
      </c>
      <c r="E1313" s="73" t="s">
        <v>14437</v>
      </c>
      <c r="F1313" s="73" t="s">
        <v>11421</v>
      </c>
      <c r="G1313" s="74">
        <v>12000</v>
      </c>
      <c r="H1313" s="73" t="s">
        <v>66</v>
      </c>
      <c r="I1313" s="73" t="s">
        <v>17</v>
      </c>
      <c r="J1313" s="135" t="s">
        <v>41</v>
      </c>
      <c r="K1313" s="135">
        <v>12000</v>
      </c>
      <c r="L1313" s="135">
        <f>VLOOKUP(E1313,[2]Sheet1!$E$2:$N$5262,3,0)</f>
        <v>12000</v>
      </c>
      <c r="M1313" s="168">
        <f>VLOOKUP(E1313,[2]Sheet1!$E$2:$N$5262,4,0)</f>
        <v>46035</v>
      </c>
      <c r="N1313" s="135" t="str">
        <f>VLOOKUP(E1313,[2]Sheet1!$E$2:$N$5262,5,0)</f>
        <v>IQRA.KHAN</v>
      </c>
      <c r="O1313" s="135" t="str">
        <f>VLOOKUP(E1313,[2]Sheet1!$E$2:$N$5262,6,0)</f>
        <v>Accepted</v>
      </c>
      <c r="P1313" s="135" t="str">
        <f>VLOOKUP(E1313,[2]Sheet1!$E$2:$N$5262,7,0)</f>
        <v>Online Transfer</v>
      </c>
      <c r="Q1313" s="135" t="str">
        <f>VLOOKUP(E1313,[2]Sheet1!$E$2:$N$5262,8,0)</f>
        <v>Conversion</v>
      </c>
      <c r="R1313" s="135" t="s">
        <v>16</v>
      </c>
      <c r="S1313" s="135" t="str">
        <f>VLOOKUP(E1313,[2]Sheet1!$E$2:$N$5262,10,0)</f>
        <v>-</v>
      </c>
      <c r="T1313" s="167">
        <f t="shared" si="64"/>
        <v>0</v>
      </c>
    </row>
    <row r="1314" spans="1:20" s="135" customFormat="1">
      <c r="A1314" s="73">
        <v>1322</v>
      </c>
      <c r="B1314" s="72" t="s">
        <v>39</v>
      </c>
      <c r="C1314" s="73" t="s">
        <v>14438</v>
      </c>
      <c r="D1314" s="74">
        <v>12939064</v>
      </c>
      <c r="E1314" s="73" t="s">
        <v>14439</v>
      </c>
      <c r="F1314" s="73" t="s">
        <v>11421</v>
      </c>
      <c r="G1314" s="74">
        <v>12000</v>
      </c>
      <c r="H1314" s="73" t="s">
        <v>66</v>
      </c>
      <c r="I1314" s="73" t="s">
        <v>17</v>
      </c>
      <c r="J1314" s="135" t="s">
        <v>41</v>
      </c>
      <c r="K1314" s="135">
        <v>12000</v>
      </c>
      <c r="L1314" s="135">
        <f>VLOOKUP(E1314,[2]Sheet1!$E$2:$N$5262,3,0)</f>
        <v>12000</v>
      </c>
      <c r="M1314" s="168">
        <f>VLOOKUP(E1314,[2]Sheet1!$E$2:$N$5262,4,0)</f>
        <v>46035</v>
      </c>
      <c r="N1314" s="135" t="str">
        <f>VLOOKUP(E1314,[2]Sheet1!$E$2:$N$5262,5,0)</f>
        <v>IQRA.KHAN</v>
      </c>
      <c r="O1314" s="135" t="str">
        <f>VLOOKUP(E1314,[2]Sheet1!$E$2:$N$5262,6,0)</f>
        <v>Accepted</v>
      </c>
      <c r="P1314" s="135" t="str">
        <f>VLOOKUP(E1314,[2]Sheet1!$E$2:$N$5262,7,0)</f>
        <v>Online Transfer</v>
      </c>
      <c r="Q1314" s="135" t="str">
        <f>VLOOKUP(E1314,[2]Sheet1!$E$2:$N$5262,8,0)</f>
        <v>Conversion</v>
      </c>
      <c r="R1314" s="135" t="s">
        <v>16</v>
      </c>
      <c r="S1314" s="135" t="str">
        <f>VLOOKUP(E1314,[2]Sheet1!$E$2:$N$5262,10,0)</f>
        <v>-</v>
      </c>
      <c r="T1314" s="167">
        <f t="shared" si="64"/>
        <v>0</v>
      </c>
    </row>
    <row r="1315" spans="1:20" s="135" customFormat="1" hidden="1">
      <c r="A1315" s="72">
        <v>1323</v>
      </c>
      <c r="B1315" s="72" t="s">
        <v>39</v>
      </c>
      <c r="C1315" s="73" t="s">
        <v>14440</v>
      </c>
      <c r="D1315" s="74">
        <v>311204</v>
      </c>
      <c r="E1315" s="74">
        <v>301883</v>
      </c>
      <c r="F1315" s="73" t="s">
        <v>14441</v>
      </c>
      <c r="G1315" s="74">
        <v>12000</v>
      </c>
      <c r="H1315" s="73" t="s">
        <v>66</v>
      </c>
      <c r="I1315" s="73" t="s">
        <v>17</v>
      </c>
      <c r="J1315" s="135" t="s">
        <v>41</v>
      </c>
      <c r="K1315" s="135">
        <v>12000</v>
      </c>
      <c r="L1315" s="135">
        <f>VLOOKUP(E1315,[2]Sheet1!$E$2:$N$5262,3,0)</f>
        <v>12000</v>
      </c>
      <c r="M1315" s="168">
        <f>VLOOKUP(E1315,[2]Sheet1!$E$2:$N$5262,4,0)</f>
        <v>46034</v>
      </c>
      <c r="N1315" s="135" t="str">
        <f>VLOOKUP(E1315,[2]Sheet1!$E$2:$N$5262,5,0)</f>
        <v>IQRA.KHAN</v>
      </c>
      <c r="O1315" s="135" t="str">
        <f>VLOOKUP(E1315,[2]Sheet1!$E$2:$N$5262,6,0)</f>
        <v>Accepted</v>
      </c>
      <c r="P1315" s="135" t="str">
        <f>VLOOKUP(E1315,[2]Sheet1!$E$2:$N$5262,7,0)</f>
        <v>Online Transfer</v>
      </c>
      <c r="Q1315" s="135" t="str">
        <f>VLOOKUP(E1315,[2]Sheet1!$E$2:$N$5262,8,0)</f>
        <v>Renewal</v>
      </c>
      <c r="R1315" s="135" t="s">
        <v>16</v>
      </c>
      <c r="S1315" s="135" t="str">
        <f>VLOOKUP(E1315,[2]Sheet1!$E$2:$N$5262,10,0)</f>
        <v>-</v>
      </c>
      <c r="T1315" s="167">
        <f t="shared" si="64"/>
        <v>0</v>
      </c>
    </row>
    <row r="1316" spans="1:20" s="135" customFormat="1" hidden="1">
      <c r="A1316" s="73">
        <v>1324</v>
      </c>
      <c r="B1316" s="72" t="s">
        <v>39</v>
      </c>
      <c r="C1316" s="73" t="s">
        <v>14442</v>
      </c>
      <c r="D1316" s="73" t="s">
        <v>14443</v>
      </c>
      <c r="E1316" s="73" t="s">
        <v>14444</v>
      </c>
      <c r="F1316" s="73" t="s">
        <v>14445</v>
      </c>
      <c r="G1316" s="74">
        <v>13000</v>
      </c>
      <c r="H1316" s="73" t="s">
        <v>66</v>
      </c>
      <c r="I1316" s="73" t="s">
        <v>17</v>
      </c>
      <c r="J1316" s="135" t="s">
        <v>41</v>
      </c>
      <c r="K1316" s="135">
        <v>13000</v>
      </c>
      <c r="L1316" s="135">
        <f>VLOOKUP(E1316,[2]Sheet1!$E$2:$N$5262,3,0)</f>
        <v>13000</v>
      </c>
      <c r="M1316" s="168">
        <f>VLOOKUP(E1316,[2]Sheet1!$E$2:$N$5262,4,0)</f>
        <v>46035</v>
      </c>
      <c r="N1316" s="135" t="str">
        <f>VLOOKUP(E1316,[2]Sheet1!$E$2:$N$5262,5,0)</f>
        <v>IQRA.KHAN</v>
      </c>
      <c r="O1316" s="135" t="str">
        <f>VLOOKUP(E1316,[2]Sheet1!$E$2:$N$5262,6,0)</f>
        <v>Accepted</v>
      </c>
      <c r="P1316" s="135" t="str">
        <f>VLOOKUP(E1316,[2]Sheet1!$E$2:$N$5262,7,0)</f>
        <v>Online Transfer</v>
      </c>
      <c r="Q1316" s="135" t="str">
        <f>VLOOKUP(E1316,[2]Sheet1!$E$2:$N$5262,8,0)</f>
        <v>Renewal</v>
      </c>
      <c r="R1316" s="135" t="s">
        <v>16</v>
      </c>
      <c r="S1316" s="135" t="str">
        <f>VLOOKUP(E1316,[2]Sheet1!$E$2:$N$5262,10,0)</f>
        <v>-</v>
      </c>
      <c r="T1316" s="167">
        <f t="shared" si="64"/>
        <v>0</v>
      </c>
    </row>
    <row r="1317" spans="1:20" s="135" customFormat="1" hidden="1">
      <c r="A1317" s="72">
        <v>1325</v>
      </c>
      <c r="B1317" s="72" t="s">
        <v>39</v>
      </c>
      <c r="C1317" s="73" t="s">
        <v>14446</v>
      </c>
      <c r="D1317" s="73" t="s">
        <v>14447</v>
      </c>
      <c r="E1317" s="73" t="s">
        <v>14448</v>
      </c>
      <c r="F1317" s="73" t="s">
        <v>14449</v>
      </c>
      <c r="G1317" s="74">
        <v>12000</v>
      </c>
      <c r="H1317" s="73" t="s">
        <v>66</v>
      </c>
      <c r="I1317" s="73" t="s">
        <v>17</v>
      </c>
      <c r="J1317" s="135" t="s">
        <v>41</v>
      </c>
      <c r="K1317" s="135">
        <v>12000</v>
      </c>
      <c r="L1317" s="135">
        <f>VLOOKUP(E1317,[2]Sheet1!$E$2:$N$5262,3,0)</f>
        <v>12000</v>
      </c>
      <c r="M1317" s="168">
        <f>VLOOKUP(E1317,[2]Sheet1!$E$2:$N$5262,4,0)</f>
        <v>46034</v>
      </c>
      <c r="N1317" s="135" t="str">
        <f>VLOOKUP(E1317,[2]Sheet1!$E$2:$N$5262,5,0)</f>
        <v>IQRA.KHAN</v>
      </c>
      <c r="O1317" s="135" t="str">
        <f>VLOOKUP(E1317,[2]Sheet1!$E$2:$N$5262,6,0)</f>
        <v>Accepted</v>
      </c>
      <c r="P1317" s="135" t="str">
        <f>VLOOKUP(E1317,[2]Sheet1!$E$2:$N$5262,7,0)</f>
        <v>Online Transfer</v>
      </c>
      <c r="Q1317" s="135" t="str">
        <f>VLOOKUP(E1317,[2]Sheet1!$E$2:$N$5262,8,0)</f>
        <v>Renewal</v>
      </c>
      <c r="R1317" s="135" t="s">
        <v>16</v>
      </c>
      <c r="S1317" s="135" t="str">
        <f>VLOOKUP(E1317,[2]Sheet1!$E$2:$N$5262,10,0)</f>
        <v>-</v>
      </c>
      <c r="T1317" s="167">
        <f t="shared" ref="T1317:T1342" si="65">+G1317-L1317</f>
        <v>0</v>
      </c>
    </row>
    <row r="1318" spans="1:20" s="135" customFormat="1">
      <c r="A1318" s="73">
        <v>1326</v>
      </c>
      <c r="B1318" s="72" t="s">
        <v>39</v>
      </c>
      <c r="C1318" s="73" t="s">
        <v>14450</v>
      </c>
      <c r="D1318" s="73" t="s">
        <v>14451</v>
      </c>
      <c r="E1318" s="73" t="s">
        <v>14452</v>
      </c>
      <c r="F1318" s="73" t="s">
        <v>11499</v>
      </c>
      <c r="G1318" s="74">
        <v>12500</v>
      </c>
      <c r="H1318" s="73" t="s">
        <v>66</v>
      </c>
      <c r="I1318" s="73" t="s">
        <v>17</v>
      </c>
      <c r="J1318" s="135" t="s">
        <v>41</v>
      </c>
      <c r="K1318" s="135">
        <v>12500</v>
      </c>
      <c r="L1318" s="135">
        <f>VLOOKUP(E1318,[2]Sheet1!$E$2:$N$5262,3,0)</f>
        <v>12500</v>
      </c>
      <c r="M1318" s="168">
        <f>VLOOKUP(E1318,[2]Sheet1!$E$2:$N$5262,4,0)</f>
        <v>46032</v>
      </c>
      <c r="N1318" s="135" t="str">
        <f>VLOOKUP(E1318,[2]Sheet1!$E$2:$N$5262,5,0)</f>
        <v>IQRA.KHAN</v>
      </c>
      <c r="O1318" s="135" t="str">
        <f>VLOOKUP(E1318,[2]Sheet1!$E$2:$N$5262,6,0)</f>
        <v>Accepted</v>
      </c>
      <c r="P1318" s="135" t="str">
        <f>VLOOKUP(E1318,[2]Sheet1!$E$2:$N$5262,7,0)</f>
        <v>Online Transfer</v>
      </c>
      <c r="Q1318" s="135" t="str">
        <f>VLOOKUP(E1318,[2]Sheet1!$E$2:$N$5262,8,0)</f>
        <v>Conversion</v>
      </c>
      <c r="R1318" s="135" t="s">
        <v>16</v>
      </c>
      <c r="S1318" s="135" t="str">
        <f>VLOOKUP(E1318,[2]Sheet1!$E$2:$N$5262,10,0)</f>
        <v>-</v>
      </c>
      <c r="T1318" s="167">
        <f t="shared" si="65"/>
        <v>0</v>
      </c>
    </row>
    <row r="1319" spans="1:20" s="135" customFormat="1" hidden="1">
      <c r="A1319" s="72">
        <v>1327</v>
      </c>
      <c r="B1319" s="72" t="s">
        <v>39</v>
      </c>
      <c r="C1319" s="73" t="s">
        <v>14453</v>
      </c>
      <c r="D1319" s="74">
        <v>130310</v>
      </c>
      <c r="E1319" s="74">
        <v>10038306</v>
      </c>
      <c r="F1319" s="73" t="s">
        <v>14454</v>
      </c>
      <c r="G1319" s="74">
        <v>9000</v>
      </c>
      <c r="H1319" s="73" t="s">
        <v>66</v>
      </c>
      <c r="I1319" s="73" t="s">
        <v>17</v>
      </c>
      <c r="J1319" s="135" t="s">
        <v>41</v>
      </c>
      <c r="K1319" s="135">
        <v>9000</v>
      </c>
      <c r="L1319" s="135">
        <f>VLOOKUP(E1319,[2]Sheet1!$E$2:$N$5262,3,0)</f>
        <v>9000</v>
      </c>
      <c r="M1319" s="168">
        <f>VLOOKUP(E1319,[2]Sheet1!$E$2:$N$5262,4,0)</f>
        <v>46032</v>
      </c>
      <c r="N1319" s="135" t="str">
        <f>VLOOKUP(E1319,[2]Sheet1!$E$2:$N$5262,5,0)</f>
        <v>IQRA.KHAN</v>
      </c>
      <c r="O1319" s="135" t="str">
        <f>VLOOKUP(E1319,[2]Sheet1!$E$2:$N$5262,6,0)</f>
        <v>Accepted</v>
      </c>
      <c r="P1319" s="135" t="str">
        <f>VLOOKUP(E1319,[2]Sheet1!$E$2:$N$5262,7,0)</f>
        <v>Online Transfer</v>
      </c>
      <c r="Q1319" s="135" t="str">
        <f>VLOOKUP(E1319,[2]Sheet1!$E$2:$N$5262,8,0)</f>
        <v>Renewal</v>
      </c>
      <c r="R1319" s="135" t="s">
        <v>16</v>
      </c>
      <c r="S1319" s="135" t="str">
        <f>VLOOKUP(E1319,[2]Sheet1!$E$2:$N$5262,10,0)</f>
        <v>-</v>
      </c>
      <c r="T1319" s="167">
        <f t="shared" si="65"/>
        <v>0</v>
      </c>
    </row>
    <row r="1320" spans="1:20" s="135" customFormat="1">
      <c r="A1320" s="73">
        <v>1328</v>
      </c>
      <c r="B1320" s="72" t="s">
        <v>39</v>
      </c>
      <c r="C1320" s="73" t="s">
        <v>14455</v>
      </c>
      <c r="D1320" s="73" t="s">
        <v>14456</v>
      </c>
      <c r="E1320" s="73" t="s">
        <v>14457</v>
      </c>
      <c r="F1320" s="73" t="s">
        <v>11499</v>
      </c>
      <c r="G1320" s="74">
        <v>15000</v>
      </c>
      <c r="H1320" s="73" t="s">
        <v>66</v>
      </c>
      <c r="I1320" s="73" t="s">
        <v>17</v>
      </c>
      <c r="J1320" s="135" t="s">
        <v>41</v>
      </c>
      <c r="K1320" s="135">
        <v>15000</v>
      </c>
      <c r="L1320" s="135">
        <f>VLOOKUP(E1320,[2]Sheet1!$E$2:$N$5262,3,0)</f>
        <v>15000</v>
      </c>
      <c r="M1320" s="168">
        <f>VLOOKUP(E1320,[2]Sheet1!$E$2:$N$5262,4,0)</f>
        <v>46031</v>
      </c>
      <c r="N1320" s="135" t="str">
        <f>VLOOKUP(E1320,[2]Sheet1!$E$2:$N$5262,5,0)</f>
        <v>IQRA.KHAN</v>
      </c>
      <c r="O1320" s="135" t="str">
        <f>VLOOKUP(E1320,[2]Sheet1!$E$2:$N$5262,6,0)</f>
        <v>Accepted</v>
      </c>
      <c r="P1320" s="135" t="str">
        <f>VLOOKUP(E1320,[2]Sheet1!$E$2:$N$5262,7,0)</f>
        <v>Online Transfer</v>
      </c>
      <c r="Q1320" s="135" t="str">
        <f>VLOOKUP(E1320,[2]Sheet1!$E$2:$N$5262,8,0)</f>
        <v>Conversion</v>
      </c>
      <c r="R1320" s="135" t="s">
        <v>16</v>
      </c>
      <c r="S1320" s="135" t="str">
        <f>VLOOKUP(E1320,[2]Sheet1!$E$2:$N$5262,10,0)</f>
        <v>-</v>
      </c>
      <c r="T1320" s="167">
        <f t="shared" si="65"/>
        <v>0</v>
      </c>
    </row>
    <row r="1321" spans="1:20" s="135" customFormat="1" hidden="1">
      <c r="A1321" s="72">
        <v>1329</v>
      </c>
      <c r="B1321" s="72" t="s">
        <v>39</v>
      </c>
      <c r="C1321" s="73" t="s">
        <v>14458</v>
      </c>
      <c r="D1321" s="73" t="s">
        <v>14459</v>
      </c>
      <c r="E1321" s="73" t="s">
        <v>14460</v>
      </c>
      <c r="F1321" s="73" t="s">
        <v>14461</v>
      </c>
      <c r="G1321" s="74">
        <v>15000</v>
      </c>
      <c r="H1321" s="73" t="s">
        <v>66</v>
      </c>
      <c r="I1321" s="73" t="s">
        <v>17</v>
      </c>
      <c r="J1321" s="135" t="s">
        <v>41</v>
      </c>
      <c r="K1321" s="135">
        <v>15000</v>
      </c>
      <c r="L1321" s="135">
        <f>VLOOKUP(E1321,[2]Sheet1!$E$2:$N$5262,3,0)</f>
        <v>15000</v>
      </c>
      <c r="M1321" s="168">
        <f>VLOOKUP(E1321,[2]Sheet1!$E$2:$N$5262,4,0)</f>
        <v>46031</v>
      </c>
      <c r="N1321" s="135" t="str">
        <f>VLOOKUP(E1321,[2]Sheet1!$E$2:$N$5262,5,0)</f>
        <v>IQRA.KHAN</v>
      </c>
      <c r="O1321" s="135" t="str">
        <f>VLOOKUP(E1321,[2]Sheet1!$E$2:$N$5262,6,0)</f>
        <v>Accepted</v>
      </c>
      <c r="P1321" s="135" t="str">
        <f>VLOOKUP(E1321,[2]Sheet1!$E$2:$N$5262,7,0)</f>
        <v>Cash Deposit</v>
      </c>
      <c r="Q1321" s="135" t="str">
        <f>VLOOKUP(E1321,[2]Sheet1!$E$2:$N$5262,8,0)</f>
        <v>Renewal</v>
      </c>
      <c r="R1321" s="135" t="s">
        <v>16</v>
      </c>
      <c r="S1321" s="135" t="str">
        <f>VLOOKUP(E1321,[2]Sheet1!$E$2:$N$5262,10,0)</f>
        <v>-</v>
      </c>
      <c r="T1321" s="167">
        <f t="shared" si="65"/>
        <v>0</v>
      </c>
    </row>
    <row r="1322" spans="1:20" s="135" customFormat="1" hidden="1">
      <c r="A1322" s="73">
        <v>1330</v>
      </c>
      <c r="B1322" s="72" t="s">
        <v>39</v>
      </c>
      <c r="C1322" s="73" t="s">
        <v>14462</v>
      </c>
      <c r="D1322" s="73" t="s">
        <v>14463</v>
      </c>
      <c r="E1322" s="73" t="s">
        <v>14464</v>
      </c>
      <c r="F1322" s="73" t="s">
        <v>14465</v>
      </c>
      <c r="G1322" s="74">
        <v>12000</v>
      </c>
      <c r="H1322" s="73" t="s">
        <v>66</v>
      </c>
      <c r="I1322" s="73" t="s">
        <v>17</v>
      </c>
      <c r="J1322" s="135" t="s">
        <v>41</v>
      </c>
      <c r="K1322" s="135">
        <v>12000</v>
      </c>
      <c r="L1322" s="135">
        <f>VLOOKUP(E1322,[2]Sheet1!$E$2:$N$5262,3,0)</f>
        <v>12000</v>
      </c>
      <c r="M1322" s="168">
        <f>VLOOKUP(E1322,[2]Sheet1!$E$2:$N$5262,4,0)</f>
        <v>46031</v>
      </c>
      <c r="N1322" s="135" t="str">
        <f>VLOOKUP(E1322,[2]Sheet1!$E$2:$N$5262,5,0)</f>
        <v>IQRA.KHAN</v>
      </c>
      <c r="O1322" s="135" t="str">
        <f>VLOOKUP(E1322,[2]Sheet1!$E$2:$N$5262,6,0)</f>
        <v>Accepted</v>
      </c>
      <c r="P1322" s="135" t="str">
        <f>VLOOKUP(E1322,[2]Sheet1!$E$2:$N$5262,7,0)</f>
        <v>Online Transfer</v>
      </c>
      <c r="Q1322" s="135" t="str">
        <f>VLOOKUP(E1322,[2]Sheet1!$E$2:$N$5262,8,0)</f>
        <v>Renewal</v>
      </c>
      <c r="R1322" s="135" t="s">
        <v>16</v>
      </c>
      <c r="S1322" s="135" t="str">
        <f>VLOOKUP(E1322,[2]Sheet1!$E$2:$N$5262,10,0)</f>
        <v>-</v>
      </c>
      <c r="T1322" s="167">
        <f t="shared" si="65"/>
        <v>0</v>
      </c>
    </row>
    <row r="1323" spans="1:20" s="135" customFormat="1" hidden="1">
      <c r="A1323" s="72">
        <v>1331</v>
      </c>
      <c r="B1323" s="72" t="s">
        <v>39</v>
      </c>
      <c r="C1323" s="73" t="s">
        <v>14466</v>
      </c>
      <c r="D1323" s="73" t="s">
        <v>14467</v>
      </c>
      <c r="E1323" s="73" t="s">
        <v>14468</v>
      </c>
      <c r="F1323" s="73" t="s">
        <v>14469</v>
      </c>
      <c r="G1323" s="74">
        <v>12500</v>
      </c>
      <c r="H1323" s="73" t="s">
        <v>66</v>
      </c>
      <c r="I1323" s="73" t="s">
        <v>17</v>
      </c>
      <c r="J1323" s="135" t="s">
        <v>41</v>
      </c>
      <c r="K1323" s="135">
        <v>12500</v>
      </c>
      <c r="L1323" s="135">
        <f>VLOOKUP(E1323,[2]Sheet1!$E$2:$N$5262,3,0)</f>
        <v>12500</v>
      </c>
      <c r="M1323" s="168">
        <f>VLOOKUP(E1323,[2]Sheet1!$E$2:$N$5262,4,0)</f>
        <v>46027</v>
      </c>
      <c r="N1323" s="135" t="str">
        <f>VLOOKUP(E1323,[2]Sheet1!$E$2:$N$5262,5,0)</f>
        <v>IQRA.KHAN</v>
      </c>
      <c r="O1323" s="135" t="str">
        <f>VLOOKUP(E1323,[2]Sheet1!$E$2:$N$5262,6,0)</f>
        <v>Accepted</v>
      </c>
      <c r="P1323" s="135" t="str">
        <f>VLOOKUP(E1323,[2]Sheet1!$E$2:$N$5262,7,0)</f>
        <v>Online Transfer</v>
      </c>
      <c r="Q1323" s="135" t="str">
        <f>VLOOKUP(E1323,[2]Sheet1!$E$2:$N$5262,8,0)</f>
        <v>Renewal</v>
      </c>
      <c r="R1323" s="135" t="s">
        <v>16</v>
      </c>
      <c r="S1323" s="135" t="str">
        <f>VLOOKUP(E1323,[2]Sheet1!$E$2:$N$5262,10,0)</f>
        <v>-</v>
      </c>
      <c r="T1323" s="167">
        <f t="shared" si="65"/>
        <v>0</v>
      </c>
    </row>
    <row r="1324" spans="1:20" s="135" customFormat="1" hidden="1">
      <c r="A1324" s="73">
        <v>1332</v>
      </c>
      <c r="B1324" s="72" t="s">
        <v>39</v>
      </c>
      <c r="C1324" s="73" t="s">
        <v>14470</v>
      </c>
      <c r="D1324" s="74">
        <v>4464368</v>
      </c>
      <c r="E1324" s="73" t="s">
        <v>14471</v>
      </c>
      <c r="F1324" s="73" t="s">
        <v>14472</v>
      </c>
      <c r="G1324" s="74">
        <v>13000</v>
      </c>
      <c r="H1324" s="73" t="s">
        <v>66</v>
      </c>
      <c r="I1324" s="73" t="s">
        <v>17</v>
      </c>
      <c r="J1324" s="135" t="s">
        <v>41</v>
      </c>
      <c r="K1324" s="135">
        <v>13000</v>
      </c>
      <c r="L1324" s="135">
        <f>VLOOKUP(E1324,[2]Sheet1!$E$2:$N$5262,3,0)</f>
        <v>13000</v>
      </c>
      <c r="M1324" s="168">
        <f>VLOOKUP(E1324,[2]Sheet1!$E$2:$N$5262,4,0)</f>
        <v>46030</v>
      </c>
      <c r="N1324" s="135" t="str">
        <f>VLOOKUP(E1324,[2]Sheet1!$E$2:$N$5262,5,0)</f>
        <v>IQRA.KHAN</v>
      </c>
      <c r="O1324" s="135" t="str">
        <f>VLOOKUP(E1324,[2]Sheet1!$E$2:$N$5262,6,0)</f>
        <v>Accepted</v>
      </c>
      <c r="P1324" s="135" t="str">
        <f>VLOOKUP(E1324,[2]Sheet1!$E$2:$N$5262,7,0)</f>
        <v>Online Transfer</v>
      </c>
      <c r="Q1324" s="135" t="str">
        <f>VLOOKUP(E1324,[2]Sheet1!$E$2:$N$5262,8,0)</f>
        <v>Renewal</v>
      </c>
      <c r="R1324" s="135" t="s">
        <v>16</v>
      </c>
      <c r="S1324" s="135" t="str">
        <f>VLOOKUP(E1324,[2]Sheet1!$E$2:$N$5262,10,0)</f>
        <v>-</v>
      </c>
      <c r="T1324" s="167">
        <f t="shared" si="65"/>
        <v>0</v>
      </c>
    </row>
    <row r="1325" spans="1:20" s="135" customFormat="1" hidden="1">
      <c r="A1325" s="72">
        <v>1333</v>
      </c>
      <c r="B1325" s="72" t="s">
        <v>39</v>
      </c>
      <c r="C1325" s="73" t="s">
        <v>14473</v>
      </c>
      <c r="D1325" s="73" t="s">
        <v>14474</v>
      </c>
      <c r="E1325" s="74">
        <v>7010145</v>
      </c>
      <c r="F1325" s="73" t="s">
        <v>14475</v>
      </c>
      <c r="G1325" s="74">
        <v>13000</v>
      </c>
      <c r="H1325" s="73" t="s">
        <v>66</v>
      </c>
      <c r="I1325" s="73" t="s">
        <v>17</v>
      </c>
      <c r="J1325" s="135" t="s">
        <v>41</v>
      </c>
      <c r="K1325" s="135">
        <v>13000</v>
      </c>
      <c r="L1325" s="135">
        <f>VLOOKUP(E1325,[2]Sheet1!$E$2:$N$5262,3,0)</f>
        <v>13000</v>
      </c>
      <c r="M1325" s="168">
        <f>VLOOKUP(E1325,[2]Sheet1!$E$2:$N$5262,4,0)</f>
        <v>46030</v>
      </c>
      <c r="N1325" s="135" t="str">
        <f>VLOOKUP(E1325,[2]Sheet1!$E$2:$N$5262,5,0)</f>
        <v>IQRA.KHAN</v>
      </c>
      <c r="O1325" s="135" t="str">
        <f>VLOOKUP(E1325,[2]Sheet1!$E$2:$N$5262,6,0)</f>
        <v>Accepted</v>
      </c>
      <c r="P1325" s="135" t="str">
        <f>VLOOKUP(E1325,[2]Sheet1!$E$2:$N$5262,7,0)</f>
        <v>Online Transfer</v>
      </c>
      <c r="Q1325" s="135" t="str">
        <f>VLOOKUP(E1325,[2]Sheet1!$E$2:$N$5262,8,0)</f>
        <v>Renewal</v>
      </c>
      <c r="R1325" s="135" t="s">
        <v>16</v>
      </c>
      <c r="S1325" s="135" t="str">
        <f>VLOOKUP(E1325,[2]Sheet1!$E$2:$N$5262,10,0)</f>
        <v>-</v>
      </c>
      <c r="T1325" s="167">
        <f t="shared" si="65"/>
        <v>0</v>
      </c>
    </row>
    <row r="1326" spans="1:20" s="135" customFormat="1" hidden="1">
      <c r="A1326" s="73">
        <v>1334</v>
      </c>
      <c r="B1326" s="72" t="s">
        <v>39</v>
      </c>
      <c r="C1326" s="73" t="s">
        <v>14476</v>
      </c>
      <c r="D1326" s="73" t="s">
        <v>14477</v>
      </c>
      <c r="E1326" s="73" t="s">
        <v>14478</v>
      </c>
      <c r="F1326" s="73" t="s">
        <v>14479</v>
      </c>
      <c r="G1326" s="74">
        <v>13000</v>
      </c>
      <c r="H1326" s="73" t="s">
        <v>66</v>
      </c>
      <c r="I1326" s="73" t="s">
        <v>17</v>
      </c>
      <c r="J1326" s="135" t="s">
        <v>41</v>
      </c>
      <c r="K1326" s="135">
        <v>13000</v>
      </c>
      <c r="L1326" s="135">
        <f>VLOOKUP(E1326,[2]Sheet1!$E$2:$N$5262,3,0)</f>
        <v>13000</v>
      </c>
      <c r="M1326" s="168">
        <f>VLOOKUP(E1326,[2]Sheet1!$E$2:$N$5262,4,0)</f>
        <v>46029</v>
      </c>
      <c r="N1326" s="135" t="str">
        <f>VLOOKUP(E1326,[2]Sheet1!$E$2:$N$5262,5,0)</f>
        <v>IQRA.KHAN</v>
      </c>
      <c r="O1326" s="135" t="str">
        <f>VLOOKUP(E1326,[2]Sheet1!$E$2:$N$5262,6,0)</f>
        <v>Accepted</v>
      </c>
      <c r="P1326" s="135" t="str">
        <f>VLOOKUP(E1326,[2]Sheet1!$E$2:$N$5262,7,0)</f>
        <v>Cash Deposit</v>
      </c>
      <c r="Q1326" s="135" t="str">
        <f>VLOOKUP(E1326,[2]Sheet1!$E$2:$N$5262,8,0)</f>
        <v>Renewal</v>
      </c>
      <c r="R1326" s="135" t="s">
        <v>16</v>
      </c>
      <c r="S1326" s="135" t="str">
        <f>VLOOKUP(E1326,[2]Sheet1!$E$2:$N$5262,10,0)</f>
        <v>-</v>
      </c>
      <c r="T1326" s="167">
        <f t="shared" si="65"/>
        <v>0</v>
      </c>
    </row>
    <row r="1327" spans="1:20" s="135" customFormat="1" hidden="1">
      <c r="A1327" s="72">
        <v>1335</v>
      </c>
      <c r="B1327" s="72" t="s">
        <v>39</v>
      </c>
      <c r="C1327" s="73" t="s">
        <v>14480</v>
      </c>
      <c r="D1327" s="73" t="s">
        <v>14481</v>
      </c>
      <c r="E1327" s="73" t="s">
        <v>14482</v>
      </c>
      <c r="F1327" s="73" t="s">
        <v>573</v>
      </c>
      <c r="G1327" s="74">
        <v>12000</v>
      </c>
      <c r="H1327" s="73" t="s">
        <v>66</v>
      </c>
      <c r="I1327" s="73" t="s">
        <v>17</v>
      </c>
      <c r="J1327" s="135" t="s">
        <v>41</v>
      </c>
      <c r="K1327" s="135">
        <v>12000</v>
      </c>
      <c r="L1327" s="135">
        <f>VLOOKUP(E1327,[2]Sheet1!$E$2:$N$5262,3,0)</f>
        <v>12000</v>
      </c>
      <c r="M1327" s="168">
        <f>VLOOKUP(E1327,[2]Sheet1!$E$2:$N$5262,4,0)</f>
        <v>46029</v>
      </c>
      <c r="N1327" s="135" t="str">
        <f>VLOOKUP(E1327,[2]Sheet1!$E$2:$N$5262,5,0)</f>
        <v>IQRA.KHAN</v>
      </c>
      <c r="O1327" s="135" t="str">
        <f>VLOOKUP(E1327,[2]Sheet1!$E$2:$N$5262,6,0)</f>
        <v>Accepted</v>
      </c>
      <c r="P1327" s="135" t="str">
        <f>VLOOKUP(E1327,[2]Sheet1!$E$2:$N$5262,7,0)</f>
        <v>Online Transfer</v>
      </c>
      <c r="Q1327" s="135" t="str">
        <f>VLOOKUP(E1327,[2]Sheet1!$E$2:$N$5262,8,0)</f>
        <v>Renewal</v>
      </c>
      <c r="R1327" s="135" t="s">
        <v>16</v>
      </c>
      <c r="S1327" s="135" t="str">
        <f>VLOOKUP(E1327,[2]Sheet1!$E$2:$N$5262,10,0)</f>
        <v>-</v>
      </c>
      <c r="T1327" s="167">
        <f t="shared" si="65"/>
        <v>0</v>
      </c>
    </row>
    <row r="1328" spans="1:20" s="135" customFormat="1" hidden="1">
      <c r="A1328" s="73">
        <v>1336</v>
      </c>
      <c r="B1328" s="72" t="s">
        <v>39</v>
      </c>
      <c r="C1328" s="73" t="s">
        <v>14483</v>
      </c>
      <c r="D1328" s="74">
        <v>335655</v>
      </c>
      <c r="E1328" s="74">
        <v>1235723</v>
      </c>
      <c r="F1328" s="73" t="s">
        <v>14484</v>
      </c>
      <c r="G1328" s="74">
        <v>13000</v>
      </c>
      <c r="H1328" s="73" t="s">
        <v>66</v>
      </c>
      <c r="I1328" s="73" t="s">
        <v>17</v>
      </c>
      <c r="J1328" s="135" t="s">
        <v>41</v>
      </c>
      <c r="K1328" s="135">
        <v>13000</v>
      </c>
      <c r="L1328" s="135">
        <f>VLOOKUP(E1328,[2]Sheet1!$E$2:$N$5262,3,0)</f>
        <v>13000</v>
      </c>
      <c r="M1328" s="168">
        <f>VLOOKUP(E1328,[2]Sheet1!$E$2:$N$5262,4,0)</f>
        <v>46029</v>
      </c>
      <c r="N1328" s="135" t="str">
        <f>VLOOKUP(E1328,[2]Sheet1!$E$2:$N$5262,5,0)</f>
        <v>IQRA.KHAN</v>
      </c>
      <c r="O1328" s="135" t="str">
        <f>VLOOKUP(E1328,[2]Sheet1!$E$2:$N$5262,6,0)</f>
        <v>Accepted</v>
      </c>
      <c r="P1328" s="135" t="str">
        <f>VLOOKUP(E1328,[2]Sheet1!$E$2:$N$5262,7,0)</f>
        <v>Online Transfer</v>
      </c>
      <c r="Q1328" s="135" t="str">
        <f>VLOOKUP(E1328,[2]Sheet1!$E$2:$N$5262,8,0)</f>
        <v>Renewal</v>
      </c>
      <c r="R1328" s="135" t="s">
        <v>16</v>
      </c>
      <c r="S1328" s="135" t="str">
        <f>VLOOKUP(E1328,[2]Sheet1!$E$2:$N$5262,10,0)</f>
        <v>-</v>
      </c>
      <c r="T1328" s="167">
        <f t="shared" si="65"/>
        <v>0</v>
      </c>
    </row>
    <row r="1329" spans="1:20" s="135" customFormat="1" hidden="1">
      <c r="A1329" s="72">
        <v>1337</v>
      </c>
      <c r="B1329" s="72" t="s">
        <v>39</v>
      </c>
      <c r="C1329" s="73" t="s">
        <v>14485</v>
      </c>
      <c r="D1329" s="73" t="s">
        <v>14486</v>
      </c>
      <c r="E1329" s="73" t="s">
        <v>14487</v>
      </c>
      <c r="F1329" s="73" t="s">
        <v>14488</v>
      </c>
      <c r="G1329" s="74">
        <v>15000</v>
      </c>
      <c r="H1329" s="73" t="s">
        <v>66</v>
      </c>
      <c r="I1329" s="73" t="s">
        <v>17</v>
      </c>
      <c r="J1329" s="135" t="s">
        <v>41</v>
      </c>
      <c r="K1329" s="135">
        <v>15000</v>
      </c>
      <c r="L1329" s="135">
        <f>VLOOKUP(E1329,[2]Sheet1!$E$2:$N$5262,3,0)</f>
        <v>15000</v>
      </c>
      <c r="M1329" s="168">
        <f>VLOOKUP(E1329,[2]Sheet1!$E$2:$N$5262,4,0)</f>
        <v>46029</v>
      </c>
      <c r="N1329" s="135" t="str">
        <f>VLOOKUP(E1329,[2]Sheet1!$E$2:$N$5262,5,0)</f>
        <v>IQRA.KHAN</v>
      </c>
      <c r="O1329" s="135" t="str">
        <f>VLOOKUP(E1329,[2]Sheet1!$E$2:$N$5262,6,0)</f>
        <v>Accepted</v>
      </c>
      <c r="P1329" s="135" t="str">
        <f>VLOOKUP(E1329,[2]Sheet1!$E$2:$N$5262,7,0)</f>
        <v>Online Transfer</v>
      </c>
      <c r="Q1329" s="135" t="str">
        <f>VLOOKUP(E1329,[2]Sheet1!$E$2:$N$5262,8,0)</f>
        <v>Renewal</v>
      </c>
      <c r="R1329" s="135" t="s">
        <v>16</v>
      </c>
      <c r="S1329" s="135" t="str">
        <f>VLOOKUP(E1329,[2]Sheet1!$E$2:$N$5262,10,0)</f>
        <v>-</v>
      </c>
      <c r="T1329" s="167">
        <f t="shared" si="65"/>
        <v>0</v>
      </c>
    </row>
    <row r="1330" spans="1:20" s="135" customFormat="1">
      <c r="A1330" s="73">
        <v>1338</v>
      </c>
      <c r="B1330" s="72" t="s">
        <v>39</v>
      </c>
      <c r="C1330" s="73" t="s">
        <v>14489</v>
      </c>
      <c r="D1330" s="73" t="s">
        <v>14490</v>
      </c>
      <c r="E1330" s="73" t="s">
        <v>14491</v>
      </c>
      <c r="F1330" s="73" t="s">
        <v>11563</v>
      </c>
      <c r="G1330" s="74">
        <v>10000</v>
      </c>
      <c r="H1330" s="73" t="s">
        <v>66</v>
      </c>
      <c r="I1330" s="73" t="s">
        <v>17</v>
      </c>
      <c r="J1330" s="135" t="s">
        <v>41</v>
      </c>
      <c r="K1330" s="135">
        <v>10000</v>
      </c>
      <c r="L1330" s="135">
        <f>VLOOKUP(E1330,[2]Sheet1!$E$2:$N$5262,3,0)</f>
        <v>10000</v>
      </c>
      <c r="M1330" s="168">
        <f>VLOOKUP(E1330,[2]Sheet1!$E$2:$N$5262,4,0)</f>
        <v>46028</v>
      </c>
      <c r="N1330" s="135" t="str">
        <f>VLOOKUP(E1330,[2]Sheet1!$E$2:$N$5262,5,0)</f>
        <v>IQRA.KHAN</v>
      </c>
      <c r="O1330" s="135" t="str">
        <f>VLOOKUP(E1330,[2]Sheet1!$E$2:$N$5262,6,0)</f>
        <v>Accepted</v>
      </c>
      <c r="P1330" s="135" t="str">
        <f>VLOOKUP(E1330,[2]Sheet1!$E$2:$N$5262,7,0)</f>
        <v>Online Transfer</v>
      </c>
      <c r="Q1330" s="135" t="str">
        <f>VLOOKUP(E1330,[2]Sheet1!$E$2:$N$5262,8,0)</f>
        <v>Conversion</v>
      </c>
      <c r="R1330" s="135" t="s">
        <v>16</v>
      </c>
      <c r="S1330" s="135" t="str">
        <f>VLOOKUP(E1330,[2]Sheet1!$E$2:$N$5262,10,0)</f>
        <v>-</v>
      </c>
      <c r="T1330" s="167">
        <f t="shared" si="65"/>
        <v>0</v>
      </c>
    </row>
    <row r="1331" spans="1:20" s="135" customFormat="1" hidden="1">
      <c r="A1331" s="72">
        <v>1339</v>
      </c>
      <c r="B1331" s="72" t="s">
        <v>39</v>
      </c>
      <c r="C1331" s="73" t="s">
        <v>14492</v>
      </c>
      <c r="D1331" s="73" t="s">
        <v>14493</v>
      </c>
      <c r="E1331" s="74">
        <v>4022517</v>
      </c>
      <c r="F1331" s="73" t="s">
        <v>14494</v>
      </c>
      <c r="G1331" s="74">
        <v>8000</v>
      </c>
      <c r="H1331" s="73" t="s">
        <v>66</v>
      </c>
      <c r="I1331" s="73" t="s">
        <v>17</v>
      </c>
      <c r="J1331" s="135" t="s">
        <v>41</v>
      </c>
      <c r="K1331" s="135">
        <v>8000</v>
      </c>
      <c r="L1331" s="135">
        <f>VLOOKUP(E1331,[2]Sheet1!$E$2:$N$5262,3,0)</f>
        <v>8000</v>
      </c>
      <c r="M1331" s="168">
        <f>VLOOKUP(E1331,[2]Sheet1!$E$2:$N$5262,4,0)</f>
        <v>46028</v>
      </c>
      <c r="N1331" s="135" t="str">
        <f>VLOOKUP(E1331,[2]Sheet1!$E$2:$N$5262,5,0)</f>
        <v>IQRA.KHAN</v>
      </c>
      <c r="O1331" s="135" t="str">
        <f>VLOOKUP(E1331,[2]Sheet1!$E$2:$N$5262,6,0)</f>
        <v>Accepted</v>
      </c>
      <c r="P1331" s="135" t="str">
        <f>VLOOKUP(E1331,[2]Sheet1!$E$2:$N$5262,7,0)</f>
        <v>Online Transfer</v>
      </c>
      <c r="Q1331" s="135" t="str">
        <f>VLOOKUP(E1331,[2]Sheet1!$E$2:$N$5262,8,0)</f>
        <v>Renewal</v>
      </c>
      <c r="R1331" s="135" t="s">
        <v>16</v>
      </c>
      <c r="S1331" s="135" t="str">
        <f>VLOOKUP(E1331,[2]Sheet1!$E$2:$N$5262,10,0)</f>
        <v>-</v>
      </c>
      <c r="T1331" s="167">
        <f t="shared" si="65"/>
        <v>0</v>
      </c>
    </row>
    <row r="1332" spans="1:20" s="135" customFormat="1" hidden="1">
      <c r="A1332" s="73">
        <v>1340</v>
      </c>
      <c r="B1332" s="72" t="s">
        <v>39</v>
      </c>
      <c r="C1332" s="73" t="s">
        <v>14495</v>
      </c>
      <c r="D1332" s="74">
        <v>167144</v>
      </c>
      <c r="E1332" s="74">
        <v>10067130</v>
      </c>
      <c r="F1332" s="73" t="s">
        <v>14496</v>
      </c>
      <c r="G1332" s="74">
        <v>12500</v>
      </c>
      <c r="H1332" s="73" t="s">
        <v>66</v>
      </c>
      <c r="I1332" s="73" t="s">
        <v>17</v>
      </c>
      <c r="J1332" s="135" t="s">
        <v>41</v>
      </c>
      <c r="K1332" s="135">
        <v>12500</v>
      </c>
      <c r="L1332" s="135">
        <f>VLOOKUP(E1332,[2]Sheet1!$E$2:$N$5262,3,0)</f>
        <v>12500</v>
      </c>
      <c r="M1332" s="168">
        <f>VLOOKUP(E1332,[2]Sheet1!$E$2:$N$5262,4,0)</f>
        <v>46026</v>
      </c>
      <c r="N1332" s="135" t="str">
        <f>VLOOKUP(E1332,[2]Sheet1!$E$2:$N$5262,5,0)</f>
        <v>IQRA.KHAN</v>
      </c>
      <c r="O1332" s="135" t="str">
        <f>VLOOKUP(E1332,[2]Sheet1!$E$2:$N$5262,6,0)</f>
        <v>Accepted</v>
      </c>
      <c r="P1332" s="135" t="str">
        <f>VLOOKUP(E1332,[2]Sheet1!$E$2:$N$5262,7,0)</f>
        <v>Online Transfer</v>
      </c>
      <c r="Q1332" s="135" t="str">
        <f>VLOOKUP(E1332,[2]Sheet1!$E$2:$N$5262,8,0)</f>
        <v>Renewal</v>
      </c>
      <c r="R1332" s="135" t="s">
        <v>16</v>
      </c>
      <c r="S1332" s="135" t="str">
        <f>VLOOKUP(E1332,[2]Sheet1!$E$2:$N$5262,10,0)</f>
        <v>-</v>
      </c>
      <c r="T1332" s="167">
        <f t="shared" si="65"/>
        <v>0</v>
      </c>
    </row>
    <row r="1333" spans="1:20" s="135" customFormat="1" hidden="1">
      <c r="A1333" s="72">
        <v>1341</v>
      </c>
      <c r="B1333" s="72" t="s">
        <v>39</v>
      </c>
      <c r="C1333" s="73" t="s">
        <v>14497</v>
      </c>
      <c r="D1333" s="73" t="s">
        <v>14498</v>
      </c>
      <c r="E1333" s="73" t="s">
        <v>14499</v>
      </c>
      <c r="F1333" s="73" t="s">
        <v>579</v>
      </c>
      <c r="G1333" s="74">
        <v>12500</v>
      </c>
      <c r="H1333" s="73" t="s">
        <v>66</v>
      </c>
      <c r="I1333" s="73" t="s">
        <v>17</v>
      </c>
      <c r="J1333" s="135" t="s">
        <v>41</v>
      </c>
      <c r="K1333" s="135">
        <v>12500</v>
      </c>
      <c r="L1333" s="135">
        <f>VLOOKUP(E1333,[2]Sheet1!$E$2:$N$5262,3,0)</f>
        <v>12500</v>
      </c>
      <c r="M1333" s="168">
        <f>VLOOKUP(E1333,[2]Sheet1!$E$2:$N$5262,4,0)</f>
        <v>46025</v>
      </c>
      <c r="N1333" s="135" t="str">
        <f>VLOOKUP(E1333,[2]Sheet1!$E$2:$N$5262,5,0)</f>
        <v>IQRA.KHAN</v>
      </c>
      <c r="O1333" s="135" t="str">
        <f>VLOOKUP(E1333,[2]Sheet1!$E$2:$N$5262,6,0)</f>
        <v>Accepted</v>
      </c>
      <c r="P1333" s="135" t="str">
        <f>VLOOKUP(E1333,[2]Sheet1!$E$2:$N$5262,7,0)</f>
        <v>Online Transfer</v>
      </c>
      <c r="Q1333" s="135" t="str">
        <f>VLOOKUP(E1333,[2]Sheet1!$E$2:$N$5262,8,0)</f>
        <v>Renewal</v>
      </c>
      <c r="R1333" s="135" t="s">
        <v>16</v>
      </c>
      <c r="S1333" s="135" t="str">
        <f>VLOOKUP(E1333,[2]Sheet1!$E$2:$N$5262,10,0)</f>
        <v>-</v>
      </c>
      <c r="T1333" s="167">
        <f t="shared" si="65"/>
        <v>0</v>
      </c>
    </row>
    <row r="1334" spans="1:20" s="135" customFormat="1" hidden="1">
      <c r="A1334" s="73">
        <v>1342</v>
      </c>
      <c r="B1334" s="72" t="s">
        <v>39</v>
      </c>
      <c r="C1334" s="73" t="s">
        <v>14500</v>
      </c>
      <c r="D1334" s="74">
        <v>1024149</v>
      </c>
      <c r="E1334" s="74">
        <v>206815</v>
      </c>
      <c r="F1334" s="73" t="s">
        <v>14501</v>
      </c>
      <c r="G1334" s="74">
        <v>12500</v>
      </c>
      <c r="H1334" s="73" t="s">
        <v>66</v>
      </c>
      <c r="I1334" s="73" t="s">
        <v>17</v>
      </c>
      <c r="J1334" s="135" t="s">
        <v>41</v>
      </c>
      <c r="K1334" s="135">
        <v>12500</v>
      </c>
      <c r="L1334" s="135">
        <f>VLOOKUP(E1334,[2]Sheet1!$E$2:$N$5262,3,0)</f>
        <v>12500</v>
      </c>
      <c r="M1334" s="168">
        <f>VLOOKUP(E1334,[2]Sheet1!$E$2:$N$5262,4,0)</f>
        <v>46025</v>
      </c>
      <c r="N1334" s="135" t="str">
        <f>VLOOKUP(E1334,[2]Sheet1!$E$2:$N$5262,5,0)</f>
        <v>IQRA.KHAN</v>
      </c>
      <c r="O1334" s="135" t="str">
        <f>VLOOKUP(E1334,[2]Sheet1!$E$2:$N$5262,6,0)</f>
        <v>Accepted</v>
      </c>
      <c r="P1334" s="135" t="str">
        <f>VLOOKUP(E1334,[2]Sheet1!$E$2:$N$5262,7,0)</f>
        <v>Online Transfer</v>
      </c>
      <c r="Q1334" s="135" t="str">
        <f>VLOOKUP(E1334,[2]Sheet1!$E$2:$N$5262,8,0)</f>
        <v>Renewal</v>
      </c>
      <c r="R1334" s="135" t="s">
        <v>16</v>
      </c>
      <c r="S1334" s="135" t="str">
        <f>VLOOKUP(E1334,[2]Sheet1!$E$2:$N$5262,10,0)</f>
        <v>-</v>
      </c>
      <c r="T1334" s="167">
        <f t="shared" si="65"/>
        <v>0</v>
      </c>
    </row>
    <row r="1335" spans="1:20" s="135" customFormat="1" hidden="1">
      <c r="A1335" s="72">
        <v>1343</v>
      </c>
      <c r="B1335" s="72" t="s">
        <v>39</v>
      </c>
      <c r="C1335" s="73" t="s">
        <v>14502</v>
      </c>
      <c r="D1335" s="73" t="s">
        <v>14503</v>
      </c>
      <c r="E1335" s="74">
        <v>1108380</v>
      </c>
      <c r="F1335" s="73" t="s">
        <v>14504</v>
      </c>
      <c r="G1335" s="74">
        <v>12500</v>
      </c>
      <c r="H1335" s="73" t="s">
        <v>66</v>
      </c>
      <c r="I1335" s="73" t="s">
        <v>17</v>
      </c>
      <c r="J1335" s="135" t="s">
        <v>41</v>
      </c>
      <c r="K1335" s="135">
        <v>12500</v>
      </c>
      <c r="L1335" s="135">
        <f>VLOOKUP(E1335,[2]Sheet1!$E$2:$N$5262,3,0)</f>
        <v>12500</v>
      </c>
      <c r="M1335" s="168">
        <f>VLOOKUP(E1335,[2]Sheet1!$E$2:$N$5262,4,0)</f>
        <v>46025</v>
      </c>
      <c r="N1335" s="135" t="str">
        <f>VLOOKUP(E1335,[2]Sheet1!$E$2:$N$5262,5,0)</f>
        <v>IQRA.KHAN</v>
      </c>
      <c r="O1335" s="135" t="str">
        <f>VLOOKUP(E1335,[2]Sheet1!$E$2:$N$5262,6,0)</f>
        <v>Accepted</v>
      </c>
      <c r="P1335" s="135" t="str">
        <f>VLOOKUP(E1335,[2]Sheet1!$E$2:$N$5262,7,0)</f>
        <v>Online Transfer</v>
      </c>
      <c r="Q1335" s="135" t="str">
        <f>VLOOKUP(E1335,[2]Sheet1!$E$2:$N$5262,8,0)</f>
        <v>Renewal</v>
      </c>
      <c r="R1335" s="135" t="s">
        <v>16</v>
      </c>
      <c r="S1335" s="135" t="str">
        <f>VLOOKUP(E1335,[2]Sheet1!$E$2:$N$5262,10,0)</f>
        <v>-</v>
      </c>
      <c r="T1335" s="167">
        <f t="shared" si="65"/>
        <v>0</v>
      </c>
    </row>
    <row r="1336" spans="1:20" s="135" customFormat="1" hidden="1">
      <c r="A1336" s="73">
        <v>1344</v>
      </c>
      <c r="B1336" s="72" t="s">
        <v>39</v>
      </c>
      <c r="C1336" s="73" t="s">
        <v>14505</v>
      </c>
      <c r="D1336" s="73" t="s">
        <v>14506</v>
      </c>
      <c r="E1336" s="73" t="s">
        <v>14507</v>
      </c>
      <c r="F1336" s="73" t="s">
        <v>14508</v>
      </c>
      <c r="G1336" s="74">
        <v>12500</v>
      </c>
      <c r="H1336" s="73" t="s">
        <v>66</v>
      </c>
      <c r="I1336" s="73" t="s">
        <v>17</v>
      </c>
      <c r="J1336" s="135" t="s">
        <v>41</v>
      </c>
      <c r="K1336" s="135">
        <v>12500</v>
      </c>
      <c r="L1336" s="135">
        <f>VLOOKUP(E1336,[2]Sheet1!$E$2:$N$5262,3,0)</f>
        <v>12500</v>
      </c>
      <c r="M1336" s="168">
        <f>VLOOKUP(E1336,[2]Sheet1!$E$2:$N$5262,4,0)</f>
        <v>46025</v>
      </c>
      <c r="N1336" s="135" t="str">
        <f>VLOOKUP(E1336,[2]Sheet1!$E$2:$N$5262,5,0)</f>
        <v>IQRA.KHAN</v>
      </c>
      <c r="O1336" s="135" t="str">
        <f>VLOOKUP(E1336,[2]Sheet1!$E$2:$N$5262,6,0)</f>
        <v>Accepted</v>
      </c>
      <c r="P1336" s="135" t="str">
        <f>VLOOKUP(E1336,[2]Sheet1!$E$2:$N$5262,7,0)</f>
        <v>Online Transfer</v>
      </c>
      <c r="Q1336" s="135" t="str">
        <f>VLOOKUP(E1336,[2]Sheet1!$E$2:$N$5262,8,0)</f>
        <v>Renewal</v>
      </c>
      <c r="R1336" s="135" t="s">
        <v>16</v>
      </c>
      <c r="S1336" s="135" t="str">
        <f>VLOOKUP(E1336,[2]Sheet1!$E$2:$N$5262,10,0)</f>
        <v>-</v>
      </c>
      <c r="T1336" s="167">
        <f t="shared" si="65"/>
        <v>0</v>
      </c>
    </row>
    <row r="1337" spans="1:20" s="135" customFormat="1" hidden="1">
      <c r="A1337" s="72">
        <v>1345</v>
      </c>
      <c r="B1337" s="72" t="s">
        <v>39</v>
      </c>
      <c r="C1337" s="73" t="s">
        <v>14509</v>
      </c>
      <c r="D1337" s="73" t="s">
        <v>14510</v>
      </c>
      <c r="E1337" s="73" t="s">
        <v>14509</v>
      </c>
      <c r="F1337" s="73" t="s">
        <v>14511</v>
      </c>
      <c r="G1337" s="74">
        <v>11000</v>
      </c>
      <c r="H1337" s="73" t="s">
        <v>66</v>
      </c>
      <c r="I1337" s="73" t="s">
        <v>17</v>
      </c>
      <c r="J1337" s="135" t="s">
        <v>41</v>
      </c>
      <c r="K1337" s="135">
        <v>11000</v>
      </c>
      <c r="L1337" s="135">
        <f>VLOOKUP(E1337,[2]Sheet1!$E$2:$N$5262,3,0)</f>
        <v>11000</v>
      </c>
      <c r="M1337" s="168">
        <f>VLOOKUP(E1337,[2]Sheet1!$E$2:$N$5262,4,0)</f>
        <v>46024</v>
      </c>
      <c r="N1337" s="135" t="str">
        <f>VLOOKUP(E1337,[2]Sheet1!$E$2:$N$5262,5,0)</f>
        <v>IQRA.KHAN</v>
      </c>
      <c r="O1337" s="135" t="str">
        <f>VLOOKUP(E1337,[2]Sheet1!$E$2:$N$5262,6,0)</f>
        <v>Accepted</v>
      </c>
      <c r="P1337" s="135" t="str">
        <f>VLOOKUP(E1337,[2]Sheet1!$E$2:$N$5262,7,0)</f>
        <v>Online Transfer</v>
      </c>
      <c r="Q1337" s="135" t="str">
        <f>VLOOKUP(E1337,[2]Sheet1!$E$2:$N$5262,8,0)</f>
        <v>Renewal</v>
      </c>
      <c r="R1337" s="135" t="s">
        <v>16</v>
      </c>
      <c r="S1337" s="135" t="str">
        <f>VLOOKUP(E1337,[2]Sheet1!$E$2:$N$5262,10,0)</f>
        <v>-</v>
      </c>
      <c r="T1337" s="167">
        <f t="shared" si="65"/>
        <v>0</v>
      </c>
    </row>
    <row r="1338" spans="1:20" s="135" customFormat="1" hidden="1">
      <c r="A1338" s="73">
        <v>1346</v>
      </c>
      <c r="B1338" s="72" t="s">
        <v>39</v>
      </c>
      <c r="C1338" s="73" t="s">
        <v>14512</v>
      </c>
      <c r="D1338" s="74">
        <v>1004334</v>
      </c>
      <c r="E1338" s="73" t="s">
        <v>14513</v>
      </c>
      <c r="F1338" s="73" t="s">
        <v>14514</v>
      </c>
      <c r="G1338" s="74">
        <v>12500</v>
      </c>
      <c r="H1338" s="73" t="s">
        <v>66</v>
      </c>
      <c r="I1338" s="73" t="s">
        <v>17</v>
      </c>
      <c r="J1338" s="135" t="s">
        <v>41</v>
      </c>
      <c r="K1338" s="135">
        <v>12500</v>
      </c>
      <c r="L1338" s="135">
        <f>VLOOKUP(E1338,[2]Sheet1!$E$2:$N$5262,3,0)</f>
        <v>12500</v>
      </c>
      <c r="M1338" s="168">
        <f>VLOOKUP(E1338,[2]Sheet1!$E$2:$N$5262,4,0)</f>
        <v>46024</v>
      </c>
      <c r="N1338" s="135" t="str">
        <f>VLOOKUP(E1338,[2]Sheet1!$E$2:$N$5262,5,0)</f>
        <v>IQRA.KHAN</v>
      </c>
      <c r="O1338" s="135" t="str">
        <f>VLOOKUP(E1338,[2]Sheet1!$E$2:$N$5262,6,0)</f>
        <v>Accepted</v>
      </c>
      <c r="P1338" s="135" t="str">
        <f>VLOOKUP(E1338,[2]Sheet1!$E$2:$N$5262,7,0)</f>
        <v>Online Transfer</v>
      </c>
      <c r="Q1338" s="135" t="str">
        <f>VLOOKUP(E1338,[2]Sheet1!$E$2:$N$5262,8,0)</f>
        <v>Renewal</v>
      </c>
      <c r="R1338" s="135" t="s">
        <v>16</v>
      </c>
      <c r="S1338" s="135" t="str">
        <f>VLOOKUP(E1338,[2]Sheet1!$E$2:$N$5262,10,0)</f>
        <v>-</v>
      </c>
      <c r="T1338" s="167">
        <f t="shared" si="65"/>
        <v>0</v>
      </c>
    </row>
    <row r="1339" spans="1:20" s="135" customFormat="1" hidden="1">
      <c r="A1339" s="72">
        <v>1347</v>
      </c>
      <c r="B1339" s="72" t="s">
        <v>39</v>
      </c>
      <c r="C1339" s="73" t="s">
        <v>14515</v>
      </c>
      <c r="D1339" s="74">
        <v>269788</v>
      </c>
      <c r="E1339" s="73" t="s">
        <v>14516</v>
      </c>
      <c r="F1339" s="73" t="s">
        <v>14517</v>
      </c>
      <c r="G1339" s="74">
        <v>12500</v>
      </c>
      <c r="H1339" s="73" t="s">
        <v>66</v>
      </c>
      <c r="I1339" s="73" t="s">
        <v>17</v>
      </c>
      <c r="J1339" s="135" t="s">
        <v>41</v>
      </c>
      <c r="K1339" s="135">
        <v>12500</v>
      </c>
      <c r="L1339" s="135">
        <f>VLOOKUP(E1339,[2]Sheet1!$E$2:$N$5262,3,0)</f>
        <v>12500</v>
      </c>
      <c r="M1339" s="168">
        <f>VLOOKUP(E1339,[2]Sheet1!$E$2:$N$5262,4,0)</f>
        <v>46024</v>
      </c>
      <c r="N1339" s="135" t="str">
        <f>VLOOKUP(E1339,[2]Sheet1!$E$2:$N$5262,5,0)</f>
        <v>IQRA.KHAN</v>
      </c>
      <c r="O1339" s="135" t="str">
        <f>VLOOKUP(E1339,[2]Sheet1!$E$2:$N$5262,6,0)</f>
        <v>Accepted</v>
      </c>
      <c r="P1339" s="135" t="str">
        <f>VLOOKUP(E1339,[2]Sheet1!$E$2:$N$5262,7,0)</f>
        <v>Online Transfer</v>
      </c>
      <c r="Q1339" s="135" t="str">
        <f>VLOOKUP(E1339,[2]Sheet1!$E$2:$N$5262,8,0)</f>
        <v>Renewal</v>
      </c>
      <c r="R1339" s="135" t="s">
        <v>16</v>
      </c>
      <c r="S1339" s="135" t="str">
        <f>VLOOKUP(E1339,[2]Sheet1!$E$2:$N$5262,10,0)</f>
        <v>-</v>
      </c>
      <c r="T1339" s="167">
        <f t="shared" si="65"/>
        <v>0</v>
      </c>
    </row>
    <row r="1340" spans="1:20" s="135" customFormat="1" hidden="1">
      <c r="A1340" s="73">
        <v>1348</v>
      </c>
      <c r="B1340" s="72" t="s">
        <v>39</v>
      </c>
      <c r="C1340" s="73" t="s">
        <v>14518</v>
      </c>
      <c r="D1340" s="73" t="s">
        <v>14519</v>
      </c>
      <c r="E1340" s="73" t="s">
        <v>14520</v>
      </c>
      <c r="F1340" s="73" t="s">
        <v>14521</v>
      </c>
      <c r="G1340" s="74">
        <v>12500</v>
      </c>
      <c r="H1340" s="73" t="s">
        <v>66</v>
      </c>
      <c r="I1340" s="73" t="s">
        <v>17</v>
      </c>
      <c r="J1340" s="135" t="s">
        <v>41</v>
      </c>
      <c r="K1340" s="135">
        <v>12500</v>
      </c>
      <c r="L1340" s="135">
        <f>VLOOKUP(E1340,[2]Sheet1!$E$2:$N$5262,3,0)</f>
        <v>12500</v>
      </c>
      <c r="M1340" s="168">
        <f>VLOOKUP(E1340,[2]Sheet1!$E$2:$N$5262,4,0)</f>
        <v>46023</v>
      </c>
      <c r="N1340" s="135" t="str">
        <f>VLOOKUP(E1340,[2]Sheet1!$E$2:$N$5262,5,0)</f>
        <v>IQRA.KHAN</v>
      </c>
      <c r="O1340" s="135" t="str">
        <f>VLOOKUP(E1340,[2]Sheet1!$E$2:$N$5262,6,0)</f>
        <v>Accepted</v>
      </c>
      <c r="P1340" s="135" t="str">
        <f>VLOOKUP(E1340,[2]Sheet1!$E$2:$N$5262,7,0)</f>
        <v>Online Transfer</v>
      </c>
      <c r="Q1340" s="135" t="str">
        <f>VLOOKUP(E1340,[2]Sheet1!$E$2:$N$5262,8,0)</f>
        <v>Renewal</v>
      </c>
      <c r="R1340" s="135" t="s">
        <v>16</v>
      </c>
      <c r="S1340" s="135" t="str">
        <f>VLOOKUP(E1340,[2]Sheet1!$E$2:$N$5262,10,0)</f>
        <v>-</v>
      </c>
      <c r="T1340" s="167">
        <f t="shared" si="65"/>
        <v>0</v>
      </c>
    </row>
    <row r="1341" spans="1:20" s="135" customFormat="1" hidden="1">
      <c r="A1341" s="72">
        <v>1349</v>
      </c>
      <c r="B1341" s="72" t="s">
        <v>39</v>
      </c>
      <c r="C1341" s="73" t="s">
        <v>14522</v>
      </c>
      <c r="D1341" s="73" t="s">
        <v>14523</v>
      </c>
      <c r="E1341" s="73" t="s">
        <v>14524</v>
      </c>
      <c r="F1341" s="73" t="s">
        <v>14525</v>
      </c>
      <c r="G1341" s="74">
        <v>13000</v>
      </c>
      <c r="H1341" s="73" t="s">
        <v>66</v>
      </c>
      <c r="I1341" s="73" t="s">
        <v>17</v>
      </c>
      <c r="J1341" s="135" t="s">
        <v>41</v>
      </c>
      <c r="K1341" s="135">
        <v>13000</v>
      </c>
      <c r="L1341" s="135">
        <f>VLOOKUP(E1341,[2]Sheet1!$E$2:$N$5262,3,0)</f>
        <v>13000</v>
      </c>
      <c r="M1341" s="168">
        <f>VLOOKUP(E1341,[2]Sheet1!$E$2:$N$5262,4,0)</f>
        <v>46023</v>
      </c>
      <c r="N1341" s="135" t="str">
        <f>VLOOKUP(E1341,[2]Sheet1!$E$2:$N$5262,5,0)</f>
        <v>IQRA.KHAN</v>
      </c>
      <c r="O1341" s="135" t="str">
        <f>VLOOKUP(E1341,[2]Sheet1!$E$2:$N$5262,6,0)</f>
        <v>Accepted</v>
      </c>
      <c r="P1341" s="135" t="str">
        <f>VLOOKUP(E1341,[2]Sheet1!$E$2:$N$5262,7,0)</f>
        <v>Online Transfer</v>
      </c>
      <c r="Q1341" s="135" t="str">
        <f>VLOOKUP(E1341,[2]Sheet1!$E$2:$N$5262,8,0)</f>
        <v>Renewal</v>
      </c>
      <c r="R1341" s="135" t="s">
        <v>16</v>
      </c>
      <c r="S1341" s="135" t="str">
        <f>VLOOKUP(E1341,[2]Sheet1!$E$2:$N$5262,10,0)</f>
        <v>-</v>
      </c>
      <c r="T1341" s="167">
        <f t="shared" si="65"/>
        <v>0</v>
      </c>
    </row>
    <row r="1342" spans="1:20" s="135" customFormat="1" hidden="1">
      <c r="A1342" s="73">
        <v>1350</v>
      </c>
      <c r="B1342" s="72" t="s">
        <v>39</v>
      </c>
      <c r="C1342" s="73" t="s">
        <v>14526</v>
      </c>
      <c r="D1342" s="74">
        <v>1366955</v>
      </c>
      <c r="E1342" s="74">
        <v>2070810</v>
      </c>
      <c r="F1342" s="73" t="s">
        <v>14527</v>
      </c>
      <c r="G1342" s="74">
        <v>8000</v>
      </c>
      <c r="H1342" s="73" t="s">
        <v>66</v>
      </c>
      <c r="I1342" s="73" t="s">
        <v>17</v>
      </c>
      <c r="J1342" s="135" t="s">
        <v>41</v>
      </c>
      <c r="K1342" s="135">
        <v>8000</v>
      </c>
      <c r="L1342" s="135">
        <f>VLOOKUP(E1342,[2]Sheet1!$E$2:$N$5262,3,0)</f>
        <v>8000</v>
      </c>
      <c r="M1342" s="168">
        <f>VLOOKUP(E1342,[2]Sheet1!$E$2:$N$5262,4,0)</f>
        <v>46023</v>
      </c>
      <c r="N1342" s="135" t="str">
        <f>VLOOKUP(E1342,[2]Sheet1!$E$2:$N$5262,5,0)</f>
        <v>IQRA.KHAN</v>
      </c>
      <c r="O1342" s="135" t="str">
        <f>VLOOKUP(E1342,[2]Sheet1!$E$2:$N$5262,6,0)</f>
        <v>Accepted</v>
      </c>
      <c r="P1342" s="135" t="str">
        <f>VLOOKUP(E1342,[2]Sheet1!$E$2:$N$5262,7,0)</f>
        <v>Online Transfer</v>
      </c>
      <c r="Q1342" s="135" t="str">
        <f>VLOOKUP(E1342,[2]Sheet1!$E$2:$N$5262,8,0)</f>
        <v>Renewal</v>
      </c>
      <c r="R1342" s="135" t="s">
        <v>16</v>
      </c>
      <c r="S1342" s="135" t="str">
        <f>VLOOKUP(E1342,[2]Sheet1!$E$2:$N$5262,10,0)</f>
        <v>-</v>
      </c>
      <c r="T1342" s="167">
        <f t="shared" si="65"/>
        <v>0</v>
      </c>
    </row>
    <row r="1343" spans="1:20" s="135" customFormat="1" hidden="1">
      <c r="A1343" s="72">
        <v>1351</v>
      </c>
      <c r="B1343" s="72" t="s">
        <v>39</v>
      </c>
      <c r="C1343" s="73" t="s">
        <v>5366</v>
      </c>
      <c r="D1343" s="73">
        <v>1528</v>
      </c>
      <c r="E1343" s="73" t="s">
        <v>5369</v>
      </c>
      <c r="F1343" s="158">
        <v>44212</v>
      </c>
      <c r="G1343" s="73">
        <v>7500</v>
      </c>
      <c r="H1343" s="139" t="s">
        <v>121</v>
      </c>
      <c r="I1343" s="73" t="s">
        <v>17</v>
      </c>
      <c r="J1343" s="135" t="s">
        <v>41</v>
      </c>
      <c r="K1343" s="135">
        <v>7500</v>
      </c>
      <c r="L1343" s="135">
        <v>7500</v>
      </c>
      <c r="M1343" s="168">
        <v>46028</v>
      </c>
      <c r="N1343" s="135" t="str">
        <f>+I1343</f>
        <v>IQRA.KHAN</v>
      </c>
      <c r="O1343" s="135" t="s">
        <v>73</v>
      </c>
      <c r="P1343" s="135" t="s">
        <v>561</v>
      </c>
      <c r="Q1343" s="135" t="s">
        <v>141</v>
      </c>
      <c r="R1343" s="135" t="s">
        <v>16</v>
      </c>
      <c r="S1343" s="135" t="s">
        <v>16</v>
      </c>
    </row>
    <row r="1344" spans="1:20" s="135" customFormat="1" hidden="1">
      <c r="A1344" s="73">
        <v>1352</v>
      </c>
      <c r="B1344" s="72" t="s">
        <v>39</v>
      </c>
      <c r="C1344" s="159" t="s">
        <v>14528</v>
      </c>
      <c r="D1344" s="73">
        <v>1100437</v>
      </c>
      <c r="E1344" s="73" t="s">
        <v>14529</v>
      </c>
      <c r="F1344" s="158">
        <v>45687</v>
      </c>
      <c r="G1344" s="73">
        <v>10000</v>
      </c>
      <c r="H1344" s="139" t="s">
        <v>121</v>
      </c>
      <c r="I1344" s="73" t="s">
        <v>17</v>
      </c>
      <c r="J1344" s="135" t="s">
        <v>41</v>
      </c>
      <c r="K1344" s="135">
        <v>10000</v>
      </c>
      <c r="L1344" s="135">
        <v>10000</v>
      </c>
      <c r="M1344" s="168">
        <v>46041</v>
      </c>
      <c r="N1344" s="135" t="str">
        <f t="shared" ref="N1344:N1349" si="66">+I1344</f>
        <v>IQRA.KHAN</v>
      </c>
      <c r="O1344" s="135" t="s">
        <v>73</v>
      </c>
      <c r="P1344" s="135" t="s">
        <v>54</v>
      </c>
      <c r="Q1344" s="135" t="s">
        <v>141</v>
      </c>
      <c r="R1344" s="135" t="s">
        <v>16</v>
      </c>
      <c r="S1344" s="135" t="s">
        <v>16</v>
      </c>
    </row>
    <row r="1345" spans="1:19" s="135" customFormat="1" hidden="1">
      <c r="A1345" s="72">
        <v>1353</v>
      </c>
      <c r="B1345" s="72" t="s">
        <v>39</v>
      </c>
      <c r="C1345" s="159" t="s">
        <v>14530</v>
      </c>
      <c r="D1345" s="73" t="s">
        <v>14530</v>
      </c>
      <c r="E1345" s="73" t="s">
        <v>14531</v>
      </c>
      <c r="F1345" s="158">
        <v>45687</v>
      </c>
      <c r="G1345" s="73">
        <v>10000</v>
      </c>
      <c r="H1345" s="139" t="s">
        <v>121</v>
      </c>
      <c r="I1345" s="73" t="s">
        <v>17</v>
      </c>
      <c r="J1345" s="135" t="s">
        <v>41</v>
      </c>
      <c r="K1345" s="135">
        <v>10000</v>
      </c>
      <c r="L1345" s="135">
        <v>10000</v>
      </c>
      <c r="M1345" s="168">
        <v>46041</v>
      </c>
      <c r="N1345" s="135" t="str">
        <f t="shared" si="66"/>
        <v>IQRA.KHAN</v>
      </c>
      <c r="O1345" s="135" t="s">
        <v>73</v>
      </c>
      <c r="P1345" s="135" t="s">
        <v>54</v>
      </c>
      <c r="Q1345" s="135" t="s">
        <v>141</v>
      </c>
      <c r="R1345" s="135" t="s">
        <v>16</v>
      </c>
      <c r="S1345" s="135" t="s">
        <v>16</v>
      </c>
    </row>
    <row r="1346" spans="1:19" s="135" customFormat="1" hidden="1">
      <c r="A1346" s="73">
        <v>1354</v>
      </c>
      <c r="B1346" s="72" t="s">
        <v>39</v>
      </c>
      <c r="C1346" s="73" t="s">
        <v>14532</v>
      </c>
      <c r="D1346" s="73" t="s">
        <v>14533</v>
      </c>
      <c r="E1346" s="73" t="s">
        <v>14534</v>
      </c>
      <c r="F1346" s="158">
        <v>45691</v>
      </c>
      <c r="G1346" s="73">
        <v>10000</v>
      </c>
      <c r="H1346" s="139" t="s">
        <v>121</v>
      </c>
      <c r="I1346" s="73" t="s">
        <v>17</v>
      </c>
      <c r="J1346" s="135" t="s">
        <v>41</v>
      </c>
      <c r="K1346" s="135">
        <v>10000</v>
      </c>
      <c r="L1346" s="135">
        <v>10000</v>
      </c>
      <c r="M1346" s="168">
        <v>46041</v>
      </c>
      <c r="N1346" s="135" t="str">
        <f t="shared" si="66"/>
        <v>IQRA.KHAN</v>
      </c>
      <c r="O1346" s="135" t="s">
        <v>73</v>
      </c>
      <c r="P1346" s="135" t="s">
        <v>54</v>
      </c>
      <c r="Q1346" s="135" t="s">
        <v>141</v>
      </c>
      <c r="R1346" s="135" t="s">
        <v>16</v>
      </c>
      <c r="S1346" s="135" t="s">
        <v>16</v>
      </c>
    </row>
    <row r="1347" spans="1:19" s="135" customFormat="1" hidden="1">
      <c r="A1347" s="72">
        <v>1355</v>
      </c>
      <c r="B1347" s="72" t="s">
        <v>39</v>
      </c>
      <c r="C1347" s="80" t="s">
        <v>14535</v>
      </c>
      <c r="D1347" s="73" t="s">
        <v>14536</v>
      </c>
      <c r="E1347" s="73" t="s">
        <v>14537</v>
      </c>
      <c r="F1347" s="158">
        <v>45687</v>
      </c>
      <c r="G1347" s="73">
        <v>10000</v>
      </c>
      <c r="H1347" s="139" t="s">
        <v>121</v>
      </c>
      <c r="I1347" s="73" t="s">
        <v>17</v>
      </c>
      <c r="J1347" s="135" t="s">
        <v>41</v>
      </c>
      <c r="K1347" s="135">
        <v>10000</v>
      </c>
      <c r="L1347" s="135">
        <v>10000</v>
      </c>
      <c r="M1347" s="168">
        <v>46041</v>
      </c>
      <c r="N1347" s="135" t="str">
        <f t="shared" si="66"/>
        <v>IQRA.KHAN</v>
      </c>
      <c r="O1347" s="135" t="s">
        <v>73</v>
      </c>
      <c r="P1347" s="135" t="s">
        <v>54</v>
      </c>
      <c r="Q1347" s="135" t="s">
        <v>141</v>
      </c>
      <c r="R1347" s="135" t="s">
        <v>16</v>
      </c>
      <c r="S1347" s="135" t="s">
        <v>16</v>
      </c>
    </row>
    <row r="1348" spans="1:19" s="135" customFormat="1" hidden="1">
      <c r="A1348" s="73">
        <v>1356</v>
      </c>
      <c r="B1348" s="72" t="s">
        <v>39</v>
      </c>
      <c r="C1348" s="80" t="s">
        <v>14538</v>
      </c>
      <c r="D1348" s="73" t="s">
        <v>14539</v>
      </c>
      <c r="E1348" s="73" t="s">
        <v>14540</v>
      </c>
      <c r="F1348" s="158">
        <v>45687</v>
      </c>
      <c r="G1348" s="73">
        <v>10000</v>
      </c>
      <c r="H1348" s="139" t="s">
        <v>121</v>
      </c>
      <c r="I1348" s="73" t="s">
        <v>17</v>
      </c>
      <c r="J1348" s="135" t="s">
        <v>41</v>
      </c>
      <c r="K1348" s="135">
        <v>10000</v>
      </c>
      <c r="L1348" s="135">
        <v>10000</v>
      </c>
      <c r="M1348" s="168">
        <v>46041</v>
      </c>
      <c r="N1348" s="135" t="str">
        <f t="shared" si="66"/>
        <v>IQRA.KHAN</v>
      </c>
      <c r="O1348" s="135" t="s">
        <v>73</v>
      </c>
      <c r="P1348" s="135" t="s">
        <v>54</v>
      </c>
      <c r="Q1348" s="135" t="s">
        <v>141</v>
      </c>
      <c r="R1348" s="135" t="s">
        <v>16</v>
      </c>
      <c r="S1348" s="135" t="s">
        <v>16</v>
      </c>
    </row>
    <row r="1349" spans="1:19" s="135" customFormat="1" hidden="1">
      <c r="A1349" s="72">
        <v>1357</v>
      </c>
      <c r="B1349" s="72" t="s">
        <v>39</v>
      </c>
      <c r="C1349" s="80" t="s">
        <v>14541</v>
      </c>
      <c r="D1349" s="73" t="s">
        <v>14542</v>
      </c>
      <c r="E1349" s="73" t="s">
        <v>14543</v>
      </c>
      <c r="F1349" s="158">
        <v>45687</v>
      </c>
      <c r="G1349" s="73">
        <v>10000</v>
      </c>
      <c r="H1349" s="139" t="s">
        <v>121</v>
      </c>
      <c r="I1349" s="73" t="s">
        <v>17</v>
      </c>
      <c r="J1349" s="135" t="s">
        <v>41</v>
      </c>
      <c r="K1349" s="135">
        <v>10000</v>
      </c>
      <c r="L1349" s="135">
        <v>10000</v>
      </c>
      <c r="M1349" s="168">
        <v>46041</v>
      </c>
      <c r="N1349" s="135" t="str">
        <f t="shared" si="66"/>
        <v>IQRA.KHAN</v>
      </c>
      <c r="O1349" s="135" t="s">
        <v>73</v>
      </c>
      <c r="P1349" s="135" t="s">
        <v>54</v>
      </c>
      <c r="Q1349" s="135" t="s">
        <v>141</v>
      </c>
      <c r="R1349" s="135" t="s">
        <v>16</v>
      </c>
      <c r="S1349" s="135" t="s">
        <v>16</v>
      </c>
    </row>
    <row r="1350" spans="1:19" s="135" customFormat="1" hidden="1">
      <c r="A1350" s="73">
        <v>1358</v>
      </c>
      <c r="B1350" s="72" t="s">
        <v>39</v>
      </c>
      <c r="C1350" s="139" t="s">
        <v>14544</v>
      </c>
      <c r="D1350" s="73">
        <v>732838</v>
      </c>
      <c r="E1350" s="73">
        <v>849343</v>
      </c>
      <c r="F1350" s="158">
        <v>45633</v>
      </c>
      <c r="G1350" s="73">
        <v>9710</v>
      </c>
      <c r="H1350" s="139" t="s">
        <v>121</v>
      </c>
      <c r="I1350" s="73" t="s">
        <v>17</v>
      </c>
      <c r="J1350" s="135" t="s">
        <v>41</v>
      </c>
      <c r="K1350" s="135">
        <v>6920</v>
      </c>
      <c r="L1350" s="135">
        <v>6920</v>
      </c>
      <c r="M1350" s="168">
        <v>46043</v>
      </c>
      <c r="N1350" s="135" t="str">
        <f>+I1350</f>
        <v>IQRA.KHAN</v>
      </c>
      <c r="O1350" s="135" t="s">
        <v>73</v>
      </c>
      <c r="P1350" s="135" t="s">
        <v>72</v>
      </c>
      <c r="Q1350" s="135" t="s">
        <v>141</v>
      </c>
      <c r="R1350" s="135" t="s">
        <v>16</v>
      </c>
      <c r="S1350" s="135" t="s">
        <v>16</v>
      </c>
    </row>
    <row r="1351" spans="1:19" s="135" customFormat="1" hidden="1">
      <c r="A1351" s="72">
        <v>1359</v>
      </c>
      <c r="B1351" s="72" t="s">
        <v>39</v>
      </c>
      <c r="C1351" s="80" t="s">
        <v>14545</v>
      </c>
      <c r="D1351" s="73" t="s">
        <v>14546</v>
      </c>
      <c r="E1351" s="73" t="s">
        <v>14547</v>
      </c>
      <c r="F1351" s="158" t="s">
        <v>14548</v>
      </c>
      <c r="G1351" s="73">
        <v>9500</v>
      </c>
      <c r="H1351" s="139" t="s">
        <v>121</v>
      </c>
      <c r="I1351" s="73" t="s">
        <v>17</v>
      </c>
      <c r="J1351" s="135" t="s">
        <v>41</v>
      </c>
      <c r="K1351" s="135">
        <v>9499</v>
      </c>
      <c r="L1351" s="135">
        <v>9499</v>
      </c>
      <c r="M1351" s="168">
        <v>46050</v>
      </c>
      <c r="N1351" s="135" t="str">
        <f>+I1351</f>
        <v>IQRA.KHAN</v>
      </c>
      <c r="O1351" s="135" t="s">
        <v>73</v>
      </c>
      <c r="P1351" s="135" t="s">
        <v>54</v>
      </c>
      <c r="Q1351" s="135" t="s">
        <v>141</v>
      </c>
      <c r="R1351" s="135" t="s">
        <v>16</v>
      </c>
      <c r="S1351" s="135" t="s">
        <v>16</v>
      </c>
    </row>
    <row r="1352" spans="1:19" s="135" customFormat="1" hidden="1">
      <c r="A1352" s="73">
        <v>1360</v>
      </c>
      <c r="B1352" s="72" t="s">
        <v>39</v>
      </c>
      <c r="C1352" s="73" t="s">
        <v>14549</v>
      </c>
      <c r="D1352" s="73" t="s">
        <v>14550</v>
      </c>
      <c r="E1352" s="73" t="s">
        <v>14551</v>
      </c>
      <c r="F1352" s="158" t="s">
        <v>14552</v>
      </c>
      <c r="G1352" s="73">
        <v>10000</v>
      </c>
      <c r="H1352" s="139" t="s">
        <v>121</v>
      </c>
      <c r="I1352" s="73" t="s">
        <v>17</v>
      </c>
      <c r="J1352" s="135" t="s">
        <v>41</v>
      </c>
      <c r="K1352" s="135">
        <v>6681</v>
      </c>
      <c r="L1352" s="135">
        <v>6681</v>
      </c>
      <c r="M1352" s="168">
        <v>46051</v>
      </c>
      <c r="N1352" s="135" t="str">
        <f t="shared" ref="N1352:N1353" si="67">+I1352</f>
        <v>IQRA.KHAN</v>
      </c>
      <c r="O1352" s="135" t="s">
        <v>73</v>
      </c>
      <c r="P1352" s="135" t="s">
        <v>54</v>
      </c>
      <c r="Q1352" s="135" t="s">
        <v>141</v>
      </c>
      <c r="R1352" s="135" t="s">
        <v>16</v>
      </c>
      <c r="S1352" s="135" t="s">
        <v>16</v>
      </c>
    </row>
    <row r="1353" spans="1:19" s="135" customFormat="1" hidden="1">
      <c r="A1353" s="72">
        <v>1361</v>
      </c>
      <c r="B1353" s="72" t="s">
        <v>39</v>
      </c>
      <c r="C1353" s="73" t="s">
        <v>14553</v>
      </c>
      <c r="D1353" s="73" t="s">
        <v>14554</v>
      </c>
      <c r="E1353" s="73" t="s">
        <v>14555</v>
      </c>
      <c r="F1353" s="158" t="s">
        <v>14556</v>
      </c>
      <c r="G1353" s="73">
        <v>10000</v>
      </c>
      <c r="H1353" s="139" t="s">
        <v>121</v>
      </c>
      <c r="I1353" s="73" t="s">
        <v>17</v>
      </c>
      <c r="J1353" s="135" t="s">
        <v>41</v>
      </c>
      <c r="K1353" s="135">
        <v>6681</v>
      </c>
      <c r="L1353" s="135">
        <v>6681</v>
      </c>
      <c r="M1353" s="168">
        <v>46051</v>
      </c>
      <c r="N1353" s="135" t="str">
        <f t="shared" si="67"/>
        <v>IQRA.KHAN</v>
      </c>
      <c r="O1353" s="135" t="s">
        <v>73</v>
      </c>
      <c r="P1353" s="135" t="s">
        <v>54</v>
      </c>
      <c r="Q1353" s="135" t="s">
        <v>141</v>
      </c>
      <c r="R1353" s="135" t="s">
        <v>16</v>
      </c>
      <c r="S1353" s="135" t="s">
        <v>16</v>
      </c>
    </row>
    <row r="1354" spans="1:19" s="135" customFormat="1" hidden="1">
      <c r="A1354" s="73">
        <v>1362</v>
      </c>
      <c r="B1354" s="72" t="s">
        <v>39</v>
      </c>
      <c r="C1354" s="73" t="s">
        <v>14557</v>
      </c>
      <c r="D1354" s="73" t="s">
        <v>14558</v>
      </c>
      <c r="E1354" s="73" t="s">
        <v>14559</v>
      </c>
      <c r="F1354" s="158">
        <v>45292</v>
      </c>
      <c r="G1354" s="73">
        <v>10000</v>
      </c>
      <c r="H1354" s="139" t="s">
        <v>121</v>
      </c>
      <c r="I1354" s="73" t="s">
        <v>17</v>
      </c>
      <c r="J1354" s="135" t="s">
        <v>41</v>
      </c>
      <c r="K1354" s="135">
        <v>10000</v>
      </c>
      <c r="L1354" s="135">
        <v>10000</v>
      </c>
      <c r="M1354" s="168">
        <v>46050</v>
      </c>
      <c r="N1354" s="135" t="str">
        <f t="shared" ref="N1354:N1365" si="68">+I1354</f>
        <v>IQRA.KHAN</v>
      </c>
      <c r="O1354" s="135" t="s">
        <v>73</v>
      </c>
      <c r="P1354" s="135" t="s">
        <v>561</v>
      </c>
      <c r="Q1354" s="135" t="s">
        <v>141</v>
      </c>
      <c r="R1354" s="135" t="s">
        <v>16</v>
      </c>
      <c r="S1354" s="135" t="s">
        <v>16</v>
      </c>
    </row>
    <row r="1355" spans="1:19" s="135" customFormat="1" hidden="1">
      <c r="A1355" s="72">
        <v>1363</v>
      </c>
      <c r="B1355" s="72" t="s">
        <v>39</v>
      </c>
      <c r="C1355" s="73" t="s">
        <v>14560</v>
      </c>
      <c r="D1355" s="73" t="s">
        <v>14561</v>
      </c>
      <c r="E1355" s="73" t="s">
        <v>14562</v>
      </c>
      <c r="F1355" s="158">
        <v>45962</v>
      </c>
      <c r="G1355" s="73">
        <v>10000</v>
      </c>
      <c r="H1355" s="139" t="s">
        <v>121</v>
      </c>
      <c r="I1355" s="73" t="s">
        <v>17</v>
      </c>
      <c r="J1355" s="135" t="s">
        <v>41</v>
      </c>
      <c r="K1355" s="135">
        <v>10000</v>
      </c>
      <c r="L1355" s="135">
        <v>10000</v>
      </c>
      <c r="M1355" s="168">
        <v>46050</v>
      </c>
      <c r="N1355" s="135" t="str">
        <f t="shared" si="68"/>
        <v>IQRA.KHAN</v>
      </c>
      <c r="O1355" s="135" t="s">
        <v>73</v>
      </c>
      <c r="P1355" s="135" t="s">
        <v>561</v>
      </c>
      <c r="Q1355" s="135" t="s">
        <v>141</v>
      </c>
      <c r="R1355" s="135" t="s">
        <v>16</v>
      </c>
      <c r="S1355" s="135" t="s">
        <v>16</v>
      </c>
    </row>
    <row r="1356" spans="1:19" s="135" customFormat="1" hidden="1">
      <c r="A1356" s="73">
        <v>1364</v>
      </c>
      <c r="B1356" s="72" t="s">
        <v>39</v>
      </c>
      <c r="C1356" s="73" t="s">
        <v>14563</v>
      </c>
      <c r="D1356" s="73" t="s">
        <v>14564</v>
      </c>
      <c r="E1356" s="73" t="s">
        <v>14565</v>
      </c>
      <c r="F1356" s="158">
        <v>45962</v>
      </c>
      <c r="G1356" s="73">
        <v>10000</v>
      </c>
      <c r="H1356" s="139" t="s">
        <v>121</v>
      </c>
      <c r="I1356" s="73" t="s">
        <v>17</v>
      </c>
      <c r="J1356" s="135" t="s">
        <v>41</v>
      </c>
      <c r="K1356" s="135">
        <v>10000</v>
      </c>
      <c r="L1356" s="135">
        <v>10000</v>
      </c>
      <c r="M1356" s="168">
        <v>46050</v>
      </c>
      <c r="N1356" s="135" t="str">
        <f t="shared" si="68"/>
        <v>IQRA.KHAN</v>
      </c>
      <c r="O1356" s="135" t="s">
        <v>73</v>
      </c>
      <c r="P1356" s="135" t="s">
        <v>561</v>
      </c>
      <c r="Q1356" s="135" t="s">
        <v>141</v>
      </c>
      <c r="R1356" s="135" t="s">
        <v>16</v>
      </c>
      <c r="S1356" s="135" t="s">
        <v>16</v>
      </c>
    </row>
    <row r="1357" spans="1:19" s="135" customFormat="1" hidden="1">
      <c r="A1357" s="72">
        <v>1365</v>
      </c>
      <c r="B1357" s="72" t="s">
        <v>39</v>
      </c>
      <c r="C1357" s="73" t="s">
        <v>14566</v>
      </c>
      <c r="D1357" s="73" t="s">
        <v>14567</v>
      </c>
      <c r="E1357" s="73" t="s">
        <v>14568</v>
      </c>
      <c r="F1357" s="158">
        <v>45962</v>
      </c>
      <c r="G1357" s="73">
        <v>10000</v>
      </c>
      <c r="H1357" s="139" t="s">
        <v>121</v>
      </c>
      <c r="I1357" s="73" t="s">
        <v>17</v>
      </c>
      <c r="J1357" s="135" t="s">
        <v>41</v>
      </c>
      <c r="K1357" s="135">
        <v>10000</v>
      </c>
      <c r="L1357" s="135">
        <v>10000</v>
      </c>
      <c r="M1357" s="168">
        <v>46050</v>
      </c>
      <c r="N1357" s="135" t="str">
        <f t="shared" si="68"/>
        <v>IQRA.KHAN</v>
      </c>
      <c r="O1357" s="135" t="s">
        <v>73</v>
      </c>
      <c r="P1357" s="135" t="s">
        <v>561</v>
      </c>
      <c r="Q1357" s="135" t="s">
        <v>141</v>
      </c>
      <c r="R1357" s="135" t="s">
        <v>16</v>
      </c>
      <c r="S1357" s="135" t="s">
        <v>16</v>
      </c>
    </row>
    <row r="1358" spans="1:19" s="135" customFormat="1" hidden="1">
      <c r="A1358" s="73">
        <v>1366</v>
      </c>
      <c r="B1358" s="72" t="s">
        <v>39</v>
      </c>
      <c r="C1358" s="73" t="s">
        <v>14569</v>
      </c>
      <c r="D1358" s="73" t="s">
        <v>14570</v>
      </c>
      <c r="E1358" s="73" t="s">
        <v>14571</v>
      </c>
      <c r="F1358" s="158">
        <v>45962</v>
      </c>
      <c r="G1358" s="73">
        <v>10000</v>
      </c>
      <c r="H1358" s="139" t="s">
        <v>121</v>
      </c>
      <c r="I1358" s="73" t="s">
        <v>17</v>
      </c>
      <c r="J1358" s="135" t="s">
        <v>41</v>
      </c>
      <c r="K1358" s="135">
        <v>10000</v>
      </c>
      <c r="L1358" s="135">
        <v>10000</v>
      </c>
      <c r="M1358" s="168">
        <v>46050</v>
      </c>
      <c r="N1358" s="135" t="str">
        <f t="shared" si="68"/>
        <v>IQRA.KHAN</v>
      </c>
      <c r="O1358" s="135" t="s">
        <v>73</v>
      </c>
      <c r="P1358" s="135" t="s">
        <v>561</v>
      </c>
      <c r="Q1358" s="135" t="s">
        <v>141</v>
      </c>
      <c r="R1358" s="135" t="s">
        <v>16</v>
      </c>
      <c r="S1358" s="135" t="s">
        <v>16</v>
      </c>
    </row>
    <row r="1359" spans="1:19" s="135" customFormat="1" hidden="1">
      <c r="A1359" s="72">
        <v>1367</v>
      </c>
      <c r="B1359" s="72" t="s">
        <v>39</v>
      </c>
      <c r="C1359" s="73" t="s">
        <v>14572</v>
      </c>
      <c r="D1359" s="73" t="s">
        <v>14573</v>
      </c>
      <c r="E1359" s="73" t="s">
        <v>14574</v>
      </c>
      <c r="F1359" s="158">
        <v>45962</v>
      </c>
      <c r="G1359" s="73">
        <v>10000</v>
      </c>
      <c r="H1359" s="139" t="s">
        <v>121</v>
      </c>
      <c r="I1359" s="73" t="s">
        <v>17</v>
      </c>
      <c r="J1359" s="135" t="s">
        <v>41</v>
      </c>
      <c r="K1359" s="135">
        <v>10000</v>
      </c>
      <c r="L1359" s="135">
        <v>10000</v>
      </c>
      <c r="M1359" s="168">
        <v>46050</v>
      </c>
      <c r="N1359" s="135" t="str">
        <f t="shared" si="68"/>
        <v>IQRA.KHAN</v>
      </c>
      <c r="O1359" s="135" t="s">
        <v>73</v>
      </c>
      <c r="P1359" s="135" t="s">
        <v>561</v>
      </c>
      <c r="Q1359" s="135" t="s">
        <v>141</v>
      </c>
      <c r="R1359" s="135" t="s">
        <v>16</v>
      </c>
      <c r="S1359" s="135" t="s">
        <v>16</v>
      </c>
    </row>
    <row r="1360" spans="1:19" s="135" customFormat="1" hidden="1">
      <c r="A1360" s="73">
        <v>1368</v>
      </c>
      <c r="B1360" s="72" t="s">
        <v>39</v>
      </c>
      <c r="C1360" s="73" t="s">
        <v>14575</v>
      </c>
      <c r="D1360" s="73" t="s">
        <v>14576</v>
      </c>
      <c r="E1360" s="73" t="s">
        <v>14577</v>
      </c>
      <c r="F1360" s="158">
        <v>45962</v>
      </c>
      <c r="G1360" s="73">
        <v>10000</v>
      </c>
      <c r="H1360" s="139" t="s">
        <v>121</v>
      </c>
      <c r="I1360" s="73" t="s">
        <v>17</v>
      </c>
      <c r="J1360" s="135" t="s">
        <v>41</v>
      </c>
      <c r="K1360" s="135">
        <v>10000</v>
      </c>
      <c r="L1360" s="135">
        <v>10000</v>
      </c>
      <c r="M1360" s="168">
        <v>46050</v>
      </c>
      <c r="N1360" s="135" t="str">
        <f t="shared" si="68"/>
        <v>IQRA.KHAN</v>
      </c>
      <c r="O1360" s="135" t="s">
        <v>73</v>
      </c>
      <c r="P1360" s="135" t="s">
        <v>561</v>
      </c>
      <c r="Q1360" s="135" t="s">
        <v>141</v>
      </c>
      <c r="R1360" s="135" t="s">
        <v>16</v>
      </c>
      <c r="S1360" s="135" t="s">
        <v>16</v>
      </c>
    </row>
    <row r="1361" spans="1:20" s="135" customFormat="1" hidden="1">
      <c r="A1361" s="72">
        <v>1369</v>
      </c>
      <c r="B1361" s="72" t="s">
        <v>39</v>
      </c>
      <c r="C1361" s="73" t="s">
        <v>14578</v>
      </c>
      <c r="D1361" s="73" t="s">
        <v>14579</v>
      </c>
      <c r="E1361" s="73" t="s">
        <v>14580</v>
      </c>
      <c r="F1361" s="158">
        <v>44720</v>
      </c>
      <c r="G1361" s="73">
        <v>8217</v>
      </c>
      <c r="H1361" s="139" t="s">
        <v>121</v>
      </c>
      <c r="I1361" s="73" t="s">
        <v>17</v>
      </c>
      <c r="J1361" s="135" t="s">
        <v>41</v>
      </c>
      <c r="K1361" s="135">
        <v>8217</v>
      </c>
      <c r="L1361" s="135">
        <v>8217</v>
      </c>
      <c r="M1361" s="168">
        <v>46051</v>
      </c>
      <c r="N1361" s="135" t="str">
        <f t="shared" si="68"/>
        <v>IQRA.KHAN</v>
      </c>
      <c r="O1361" s="135" t="s">
        <v>73</v>
      </c>
      <c r="P1361" s="135" t="s">
        <v>54</v>
      </c>
      <c r="Q1361" s="135" t="s">
        <v>141</v>
      </c>
      <c r="R1361" s="135" t="s">
        <v>16</v>
      </c>
      <c r="S1361" s="135" t="s">
        <v>16</v>
      </c>
    </row>
    <row r="1362" spans="1:20" s="135" customFormat="1" hidden="1">
      <c r="A1362" s="73">
        <v>1370</v>
      </c>
      <c r="B1362" s="72" t="s">
        <v>39</v>
      </c>
      <c r="C1362" s="73" t="s">
        <v>14581</v>
      </c>
      <c r="D1362" s="73" t="s">
        <v>14582</v>
      </c>
      <c r="E1362" s="73" t="s">
        <v>14583</v>
      </c>
      <c r="F1362" s="158">
        <v>44720</v>
      </c>
      <c r="G1362" s="73">
        <v>8217</v>
      </c>
      <c r="H1362" s="139" t="s">
        <v>121</v>
      </c>
      <c r="I1362" s="73" t="s">
        <v>17</v>
      </c>
      <c r="J1362" s="135" t="s">
        <v>41</v>
      </c>
      <c r="K1362" s="135">
        <v>8217</v>
      </c>
      <c r="L1362" s="135">
        <v>8217</v>
      </c>
      <c r="M1362" s="168">
        <v>46051</v>
      </c>
      <c r="N1362" s="135" t="str">
        <f t="shared" si="68"/>
        <v>IQRA.KHAN</v>
      </c>
      <c r="O1362" s="135" t="s">
        <v>73</v>
      </c>
      <c r="P1362" s="135" t="s">
        <v>54</v>
      </c>
      <c r="Q1362" s="135" t="s">
        <v>141</v>
      </c>
      <c r="R1362" s="135" t="s">
        <v>16</v>
      </c>
      <c r="S1362" s="135" t="s">
        <v>16</v>
      </c>
    </row>
    <row r="1363" spans="1:20" s="135" customFormat="1" hidden="1">
      <c r="A1363" s="72">
        <v>1371</v>
      </c>
      <c r="B1363" s="72" t="s">
        <v>39</v>
      </c>
      <c r="C1363" s="73" t="s">
        <v>14584</v>
      </c>
      <c r="D1363" s="73" t="s">
        <v>14585</v>
      </c>
      <c r="E1363" s="73" t="s">
        <v>14586</v>
      </c>
      <c r="F1363" s="158">
        <v>44720</v>
      </c>
      <c r="G1363" s="73">
        <v>8217</v>
      </c>
      <c r="H1363" s="139" t="s">
        <v>121</v>
      </c>
      <c r="I1363" s="73" t="s">
        <v>17</v>
      </c>
      <c r="J1363" s="135" t="s">
        <v>41</v>
      </c>
      <c r="K1363" s="135">
        <v>8217</v>
      </c>
      <c r="L1363" s="135">
        <v>8217</v>
      </c>
      <c r="M1363" s="168">
        <v>46051</v>
      </c>
      <c r="N1363" s="135" t="str">
        <f t="shared" si="68"/>
        <v>IQRA.KHAN</v>
      </c>
      <c r="O1363" s="135" t="s">
        <v>73</v>
      </c>
      <c r="P1363" s="135" t="s">
        <v>54</v>
      </c>
      <c r="Q1363" s="135" t="s">
        <v>141</v>
      </c>
      <c r="R1363" s="135" t="s">
        <v>16</v>
      </c>
      <c r="S1363" s="135" t="s">
        <v>16</v>
      </c>
    </row>
    <row r="1364" spans="1:20" s="135" customFormat="1" hidden="1">
      <c r="A1364" s="73">
        <v>1372</v>
      </c>
      <c r="B1364" s="72" t="s">
        <v>39</v>
      </c>
      <c r="C1364" s="73" t="s">
        <v>14587</v>
      </c>
      <c r="D1364" s="73" t="s">
        <v>14588</v>
      </c>
      <c r="E1364" s="73" t="s">
        <v>14589</v>
      </c>
      <c r="F1364" s="158">
        <v>44720</v>
      </c>
      <c r="G1364" s="73">
        <v>8217</v>
      </c>
      <c r="H1364" s="139" t="s">
        <v>121</v>
      </c>
      <c r="I1364" s="73" t="s">
        <v>17</v>
      </c>
      <c r="J1364" s="135" t="s">
        <v>41</v>
      </c>
      <c r="K1364" s="135">
        <v>8217</v>
      </c>
      <c r="L1364" s="135">
        <v>8217</v>
      </c>
      <c r="M1364" s="168">
        <v>46051</v>
      </c>
      <c r="N1364" s="135" t="str">
        <f t="shared" si="68"/>
        <v>IQRA.KHAN</v>
      </c>
      <c r="O1364" s="135" t="s">
        <v>73</v>
      </c>
      <c r="P1364" s="135" t="s">
        <v>54</v>
      </c>
      <c r="Q1364" s="135" t="s">
        <v>141</v>
      </c>
      <c r="R1364" s="135" t="s">
        <v>16</v>
      </c>
      <c r="S1364" s="135" t="s">
        <v>16</v>
      </c>
    </row>
    <row r="1365" spans="1:20" s="135" customFormat="1" hidden="1">
      <c r="A1365" s="72">
        <v>1373</v>
      </c>
      <c r="B1365" s="72" t="s">
        <v>39</v>
      </c>
      <c r="C1365" s="73" t="s">
        <v>14590</v>
      </c>
      <c r="D1365" s="73" t="s">
        <v>14591</v>
      </c>
      <c r="E1365" s="73" t="s">
        <v>14592</v>
      </c>
      <c r="F1365" s="158">
        <v>44720</v>
      </c>
      <c r="G1365" s="73">
        <v>8217</v>
      </c>
      <c r="H1365" s="139" t="s">
        <v>121</v>
      </c>
      <c r="I1365" s="73" t="s">
        <v>17</v>
      </c>
      <c r="J1365" s="135" t="s">
        <v>41</v>
      </c>
      <c r="K1365" s="135">
        <v>8217</v>
      </c>
      <c r="L1365" s="135">
        <v>8217</v>
      </c>
      <c r="M1365" s="168">
        <v>46051</v>
      </c>
      <c r="N1365" s="135" t="str">
        <f t="shared" si="68"/>
        <v>IQRA.KHAN</v>
      </c>
      <c r="O1365" s="135" t="s">
        <v>73</v>
      </c>
      <c r="P1365" s="135" t="s">
        <v>54</v>
      </c>
      <c r="Q1365" s="135" t="s">
        <v>141</v>
      </c>
      <c r="R1365" s="135" t="s">
        <v>16</v>
      </c>
      <c r="S1365" s="135" t="s">
        <v>16</v>
      </c>
    </row>
    <row r="1366" spans="1:20" s="135" customFormat="1" hidden="1">
      <c r="A1366" s="73">
        <v>1374</v>
      </c>
      <c r="B1366" s="72" t="s">
        <v>39</v>
      </c>
      <c r="C1366" s="73" t="s">
        <v>14593</v>
      </c>
      <c r="D1366" s="73" t="s">
        <v>14594</v>
      </c>
      <c r="E1366" s="73" t="s">
        <v>14595</v>
      </c>
      <c r="F1366" s="158" t="s">
        <v>14596</v>
      </c>
      <c r="G1366" s="73">
        <v>7520</v>
      </c>
      <c r="H1366" s="139" t="s">
        <v>121</v>
      </c>
      <c r="I1366" s="73" t="s">
        <v>17</v>
      </c>
      <c r="J1366" s="135" t="s">
        <v>41</v>
      </c>
      <c r="K1366" s="135">
        <v>7520</v>
      </c>
      <c r="L1366" s="135">
        <v>7520</v>
      </c>
      <c r="M1366" s="169">
        <v>46052</v>
      </c>
      <c r="N1366" s="135" t="str">
        <f t="shared" ref="N1366:N1368" si="69">+I1366</f>
        <v>IQRA.KHAN</v>
      </c>
      <c r="O1366" s="135" t="s">
        <v>73</v>
      </c>
      <c r="P1366" s="135" t="s">
        <v>72</v>
      </c>
      <c r="Q1366" s="135" t="s">
        <v>141</v>
      </c>
      <c r="R1366" s="135" t="s">
        <v>16</v>
      </c>
      <c r="S1366" s="135" t="s">
        <v>16</v>
      </c>
    </row>
    <row r="1367" spans="1:20" s="135" customFormat="1" hidden="1">
      <c r="A1367" s="72">
        <v>1375</v>
      </c>
      <c r="B1367" s="72" t="s">
        <v>39</v>
      </c>
      <c r="C1367" s="73" t="s">
        <v>14597</v>
      </c>
      <c r="D1367" s="73" t="s">
        <v>14598</v>
      </c>
      <c r="E1367" s="73" t="s">
        <v>14599</v>
      </c>
      <c r="F1367" s="158" t="s">
        <v>14596</v>
      </c>
      <c r="G1367" s="73">
        <v>7520</v>
      </c>
      <c r="H1367" s="139" t="s">
        <v>121</v>
      </c>
      <c r="I1367" s="73" t="s">
        <v>17</v>
      </c>
      <c r="J1367" s="135" t="s">
        <v>41</v>
      </c>
      <c r="K1367" s="135">
        <v>7520</v>
      </c>
      <c r="L1367" s="135">
        <v>7520</v>
      </c>
      <c r="M1367" s="169">
        <v>46052</v>
      </c>
      <c r="N1367" s="135" t="str">
        <f t="shared" si="69"/>
        <v>IQRA.KHAN</v>
      </c>
      <c r="O1367" s="135" t="s">
        <v>73</v>
      </c>
      <c r="P1367" s="135" t="s">
        <v>72</v>
      </c>
      <c r="Q1367" s="135" t="s">
        <v>141</v>
      </c>
      <c r="R1367" s="135" t="s">
        <v>16</v>
      </c>
      <c r="S1367" s="135" t="s">
        <v>16</v>
      </c>
    </row>
    <row r="1368" spans="1:20" s="135" customFormat="1" hidden="1">
      <c r="A1368" s="73">
        <v>1376</v>
      </c>
      <c r="B1368" s="72" t="s">
        <v>39</v>
      </c>
      <c r="C1368" s="73" t="s">
        <v>14600</v>
      </c>
      <c r="D1368" s="73" t="s">
        <v>14601</v>
      </c>
      <c r="E1368" s="73" t="s">
        <v>14602</v>
      </c>
      <c r="F1368" s="158" t="s">
        <v>14596</v>
      </c>
      <c r="G1368" s="73">
        <v>7520</v>
      </c>
      <c r="H1368" s="139" t="s">
        <v>121</v>
      </c>
      <c r="I1368" s="73" t="s">
        <v>17</v>
      </c>
      <c r="J1368" s="135" t="s">
        <v>41</v>
      </c>
      <c r="K1368" s="135">
        <v>7520</v>
      </c>
      <c r="L1368" s="135">
        <v>7520</v>
      </c>
      <c r="M1368" s="169">
        <v>46052</v>
      </c>
      <c r="N1368" s="135" t="str">
        <f t="shared" si="69"/>
        <v>IQRA.KHAN</v>
      </c>
      <c r="O1368" s="135" t="s">
        <v>73</v>
      </c>
      <c r="P1368" s="135" t="s">
        <v>72</v>
      </c>
      <c r="Q1368" s="135" t="s">
        <v>141</v>
      </c>
      <c r="R1368" s="135" t="s">
        <v>16</v>
      </c>
      <c r="S1368" s="135" t="s">
        <v>16</v>
      </c>
    </row>
    <row r="1369" spans="1:20" s="135" customFormat="1" hidden="1">
      <c r="A1369" s="72">
        <v>1377</v>
      </c>
      <c r="B1369" s="72" t="s">
        <v>39</v>
      </c>
      <c r="C1369" s="73" t="s">
        <v>14603</v>
      </c>
      <c r="D1369" s="73" t="s">
        <v>14604</v>
      </c>
      <c r="E1369" s="73" t="s">
        <v>14605</v>
      </c>
      <c r="F1369" s="158" t="s">
        <v>14596</v>
      </c>
      <c r="G1369" s="73">
        <v>7520</v>
      </c>
      <c r="H1369" s="139" t="s">
        <v>121</v>
      </c>
      <c r="I1369" s="73" t="s">
        <v>17</v>
      </c>
      <c r="J1369" s="135" t="s">
        <v>41</v>
      </c>
      <c r="K1369" s="135">
        <v>7520</v>
      </c>
      <c r="L1369" s="135">
        <v>7520</v>
      </c>
      <c r="M1369" s="169">
        <v>46052</v>
      </c>
      <c r="N1369" s="135" t="str">
        <f>+I1369</f>
        <v>IQRA.KHAN</v>
      </c>
      <c r="O1369" s="135" t="s">
        <v>73</v>
      </c>
      <c r="P1369" s="135" t="s">
        <v>72</v>
      </c>
      <c r="Q1369" s="135" t="s">
        <v>141</v>
      </c>
      <c r="R1369" s="135" t="s">
        <v>16</v>
      </c>
      <c r="S1369" s="135" t="s">
        <v>16</v>
      </c>
    </row>
    <row r="1370" spans="1:20" s="135" customFormat="1" hidden="1">
      <c r="A1370" s="73">
        <v>1378</v>
      </c>
      <c r="B1370" s="72" t="s">
        <v>39</v>
      </c>
      <c r="C1370" s="73" t="s">
        <v>14606</v>
      </c>
      <c r="D1370" s="73" t="s">
        <v>14607</v>
      </c>
      <c r="E1370" s="74">
        <v>1237199</v>
      </c>
      <c r="F1370" s="73" t="s">
        <v>14608</v>
      </c>
      <c r="G1370" s="73">
        <v>16000</v>
      </c>
      <c r="H1370" s="73" t="s">
        <v>66</v>
      </c>
      <c r="I1370" s="73" t="s">
        <v>19</v>
      </c>
      <c r="J1370" s="135" t="s">
        <v>41</v>
      </c>
      <c r="K1370" s="135">
        <v>16000</v>
      </c>
      <c r="L1370" s="135">
        <f>VLOOKUP(E1370,[2]Sheet1!$E$2:$N$5262,3,0)</f>
        <v>16000</v>
      </c>
      <c r="M1370" s="168">
        <f>VLOOKUP(E1370,[2]Sheet1!$E$2:$N$5262,4,0)</f>
        <v>46052</v>
      </c>
      <c r="N1370" s="135" t="str">
        <f>VLOOKUP(E1370,[2]Sheet1!$E$2:$N$5262,5,0)</f>
        <v>MUHAMMAD.UMER</v>
      </c>
      <c r="O1370" s="135" t="str">
        <f>VLOOKUP(E1370,[2]Sheet1!$E$2:$N$5262,6,0)</f>
        <v>Accepted</v>
      </c>
      <c r="P1370" s="135" t="str">
        <f>VLOOKUP(E1370,[2]Sheet1!$E$2:$N$5262,7,0)</f>
        <v>Online Transfer</v>
      </c>
      <c r="Q1370" s="135" t="str">
        <f>VLOOKUP(E1370,[2]Sheet1!$E$2:$N$5262,8,0)</f>
        <v>Renewal</v>
      </c>
      <c r="R1370" s="135" t="s">
        <v>16</v>
      </c>
      <c r="S1370" s="135" t="str">
        <f>VLOOKUP(E1370,[2]Sheet1!$E$2:$N$5262,10,0)</f>
        <v>-</v>
      </c>
      <c r="T1370" s="167">
        <f t="shared" ref="T1370:T1433" si="70">+G1370-L1370</f>
        <v>0</v>
      </c>
    </row>
    <row r="1371" spans="1:20" s="135" customFormat="1" hidden="1">
      <c r="A1371" s="72">
        <v>1379</v>
      </c>
      <c r="B1371" s="72" t="s">
        <v>39</v>
      </c>
      <c r="C1371" s="73" t="s">
        <v>14609</v>
      </c>
      <c r="D1371" s="73" t="s">
        <v>14610</v>
      </c>
      <c r="E1371" s="73" t="s">
        <v>14611</v>
      </c>
      <c r="F1371" s="73" t="s">
        <v>14612</v>
      </c>
      <c r="G1371" s="73">
        <v>18000</v>
      </c>
      <c r="H1371" s="73" t="s">
        <v>66</v>
      </c>
      <c r="I1371" s="73" t="s">
        <v>19</v>
      </c>
      <c r="J1371" s="135" t="s">
        <v>41</v>
      </c>
      <c r="K1371" s="135">
        <v>18000</v>
      </c>
      <c r="L1371" s="135">
        <f>VLOOKUP(E1371,[2]Sheet1!$E$2:$N$5262,3,0)</f>
        <v>18000</v>
      </c>
      <c r="M1371" s="168">
        <f>VLOOKUP(E1371,[2]Sheet1!$E$2:$N$5262,4,0)</f>
        <v>46051</v>
      </c>
      <c r="N1371" s="135" t="str">
        <f>VLOOKUP(E1371,[2]Sheet1!$E$2:$N$5262,5,0)</f>
        <v>MUHAMMAD.UMER</v>
      </c>
      <c r="O1371" s="135" t="str">
        <f>VLOOKUP(E1371,[2]Sheet1!$E$2:$N$5262,6,0)</f>
        <v>Accepted</v>
      </c>
      <c r="P1371" s="135" t="str">
        <f>VLOOKUP(E1371,[2]Sheet1!$E$2:$N$5262,7,0)</f>
        <v>Online Transfer</v>
      </c>
      <c r="Q1371" s="135" t="str">
        <f>VLOOKUP(E1371,[2]Sheet1!$E$2:$N$5262,8,0)</f>
        <v>Renewal</v>
      </c>
      <c r="R1371" s="135" t="s">
        <v>16</v>
      </c>
      <c r="S1371" s="135" t="str">
        <f>VLOOKUP(E1371,[2]Sheet1!$E$2:$N$5262,10,0)</f>
        <v>-</v>
      </c>
      <c r="T1371" s="167">
        <f t="shared" si="70"/>
        <v>0</v>
      </c>
    </row>
    <row r="1372" spans="1:20" s="135" customFormat="1" hidden="1">
      <c r="A1372" s="73">
        <v>1380</v>
      </c>
      <c r="B1372" s="72" t="s">
        <v>39</v>
      </c>
      <c r="C1372" s="73" t="s">
        <v>14613</v>
      </c>
      <c r="D1372" s="73" t="s">
        <v>14614</v>
      </c>
      <c r="E1372" s="74">
        <v>7000793</v>
      </c>
      <c r="F1372" s="73" t="s">
        <v>14615</v>
      </c>
      <c r="G1372" s="73">
        <v>14000</v>
      </c>
      <c r="H1372" s="73" t="s">
        <v>66</v>
      </c>
      <c r="I1372" s="73" t="s">
        <v>19</v>
      </c>
      <c r="J1372" s="135" t="s">
        <v>41</v>
      </c>
      <c r="K1372" s="135">
        <v>14000</v>
      </c>
      <c r="L1372" s="135">
        <f>VLOOKUP(E1372,[2]Sheet1!$E$2:$N$5262,3,0)</f>
        <v>14000</v>
      </c>
      <c r="M1372" s="168">
        <f>VLOOKUP(E1372,[2]Sheet1!$E$2:$N$5262,4,0)</f>
        <v>46050</v>
      </c>
      <c r="N1372" s="135" t="str">
        <f>VLOOKUP(E1372,[2]Sheet1!$E$2:$N$5262,5,0)</f>
        <v>MUHAMMAD.UMER</v>
      </c>
      <c r="O1372" s="135" t="str">
        <f>VLOOKUP(E1372,[2]Sheet1!$E$2:$N$5262,6,0)</f>
        <v>Accepted</v>
      </c>
      <c r="P1372" s="135" t="str">
        <f>VLOOKUP(E1372,[2]Sheet1!$E$2:$N$5262,7,0)</f>
        <v>Online Transfer</v>
      </c>
      <c r="Q1372" s="135" t="str">
        <f>VLOOKUP(E1372,[2]Sheet1!$E$2:$N$5262,8,0)</f>
        <v>Renewal</v>
      </c>
      <c r="R1372" s="135" t="s">
        <v>16</v>
      </c>
      <c r="S1372" s="135" t="str">
        <f>VLOOKUP(E1372,[2]Sheet1!$E$2:$N$5262,10,0)</f>
        <v>-</v>
      </c>
      <c r="T1372" s="167">
        <f t="shared" si="70"/>
        <v>0</v>
      </c>
    </row>
    <row r="1373" spans="1:20" s="135" customFormat="1" hidden="1">
      <c r="A1373" s="72">
        <v>1381</v>
      </c>
      <c r="B1373" s="72" t="s">
        <v>39</v>
      </c>
      <c r="C1373" s="73" t="s">
        <v>14616</v>
      </c>
      <c r="D1373" s="73" t="s">
        <v>14617</v>
      </c>
      <c r="E1373" s="73" t="s">
        <v>14618</v>
      </c>
      <c r="F1373" s="73" t="s">
        <v>14619</v>
      </c>
      <c r="G1373" s="73">
        <v>15000</v>
      </c>
      <c r="H1373" s="73" t="s">
        <v>66</v>
      </c>
      <c r="I1373" s="73" t="s">
        <v>19</v>
      </c>
      <c r="J1373" s="135" t="s">
        <v>41</v>
      </c>
      <c r="K1373" s="135">
        <v>15000</v>
      </c>
      <c r="L1373" s="135">
        <f>VLOOKUP(E1373,[2]Sheet1!$E$2:$N$5262,3,0)</f>
        <v>15000</v>
      </c>
      <c r="M1373" s="168">
        <f>VLOOKUP(E1373,[2]Sheet1!$E$2:$N$5262,4,0)</f>
        <v>46050</v>
      </c>
      <c r="N1373" s="135" t="str">
        <f>VLOOKUP(E1373,[2]Sheet1!$E$2:$N$5262,5,0)</f>
        <v>MUHAMMAD.UMER</v>
      </c>
      <c r="O1373" s="135" t="str">
        <f>VLOOKUP(E1373,[2]Sheet1!$E$2:$N$5262,6,0)</f>
        <v>Accepted</v>
      </c>
      <c r="P1373" s="135" t="str">
        <f>VLOOKUP(E1373,[2]Sheet1!$E$2:$N$5262,7,0)</f>
        <v>Online Transfer</v>
      </c>
      <c r="Q1373" s="135" t="str">
        <f>VLOOKUP(E1373,[2]Sheet1!$E$2:$N$5262,8,0)</f>
        <v>Renewal</v>
      </c>
      <c r="R1373" s="135" t="s">
        <v>16</v>
      </c>
      <c r="S1373" s="135" t="str">
        <f>VLOOKUP(E1373,[2]Sheet1!$E$2:$N$5262,10,0)</f>
        <v>-</v>
      </c>
      <c r="T1373" s="167">
        <f t="shared" si="70"/>
        <v>0</v>
      </c>
    </row>
    <row r="1374" spans="1:20" s="135" customFormat="1" hidden="1">
      <c r="A1374" s="73">
        <v>1382</v>
      </c>
      <c r="B1374" s="72" t="s">
        <v>39</v>
      </c>
      <c r="C1374" s="73" t="s">
        <v>14620</v>
      </c>
      <c r="D1374" s="73" t="s">
        <v>14620</v>
      </c>
      <c r="E1374" s="73" t="s">
        <v>14621</v>
      </c>
      <c r="F1374" s="73" t="s">
        <v>14622</v>
      </c>
      <c r="G1374" s="73">
        <v>12000</v>
      </c>
      <c r="H1374" s="73" t="s">
        <v>66</v>
      </c>
      <c r="I1374" s="73" t="s">
        <v>19</v>
      </c>
      <c r="J1374" s="135" t="s">
        <v>41</v>
      </c>
      <c r="K1374" s="135">
        <v>12000</v>
      </c>
      <c r="L1374" s="135">
        <f>VLOOKUP(E1374,[2]Sheet1!$E$2:$N$5262,3,0)</f>
        <v>12000</v>
      </c>
      <c r="M1374" s="168">
        <f>VLOOKUP(E1374,[2]Sheet1!$E$2:$N$5262,4,0)</f>
        <v>46049</v>
      </c>
      <c r="N1374" s="135" t="str">
        <f>VLOOKUP(E1374,[2]Sheet1!$E$2:$N$5262,5,0)</f>
        <v>MUHAMMAD.UMER</v>
      </c>
      <c r="O1374" s="135" t="str">
        <f>VLOOKUP(E1374,[2]Sheet1!$E$2:$N$5262,6,0)</f>
        <v>Accepted</v>
      </c>
      <c r="P1374" s="135" t="str">
        <f>VLOOKUP(E1374,[2]Sheet1!$E$2:$N$5262,7,0)</f>
        <v>Online Transfer</v>
      </c>
      <c r="Q1374" s="135" t="str">
        <f>VLOOKUP(E1374,[2]Sheet1!$E$2:$N$5262,8,0)</f>
        <v>Renewal</v>
      </c>
      <c r="R1374" s="135" t="s">
        <v>16</v>
      </c>
      <c r="S1374" s="135" t="str">
        <f>VLOOKUP(E1374,[2]Sheet1!$E$2:$N$5262,10,0)</f>
        <v>-</v>
      </c>
      <c r="T1374" s="167">
        <f t="shared" si="70"/>
        <v>0</v>
      </c>
    </row>
    <row r="1375" spans="1:20" s="135" customFormat="1" hidden="1">
      <c r="A1375" s="72">
        <v>1383</v>
      </c>
      <c r="B1375" s="72" t="s">
        <v>39</v>
      </c>
      <c r="C1375" s="73" t="s">
        <v>14623</v>
      </c>
      <c r="D1375" s="73" t="s">
        <v>14624</v>
      </c>
      <c r="E1375" s="73" t="s">
        <v>14625</v>
      </c>
      <c r="F1375" s="73" t="s">
        <v>14626</v>
      </c>
      <c r="G1375" s="73">
        <v>14000</v>
      </c>
      <c r="H1375" s="73" t="s">
        <v>66</v>
      </c>
      <c r="I1375" s="73" t="s">
        <v>19</v>
      </c>
      <c r="J1375" s="135" t="s">
        <v>41</v>
      </c>
      <c r="K1375" s="135">
        <v>14000</v>
      </c>
      <c r="L1375" s="135">
        <f>VLOOKUP(E1375,[2]Sheet1!$E$2:$N$5262,3,0)</f>
        <v>14000</v>
      </c>
      <c r="M1375" s="168">
        <f>VLOOKUP(E1375,[2]Sheet1!$E$2:$N$5262,4,0)</f>
        <v>46049</v>
      </c>
      <c r="N1375" s="135" t="str">
        <f>VLOOKUP(E1375,[2]Sheet1!$E$2:$N$5262,5,0)</f>
        <v>MUHAMMAD.UMER</v>
      </c>
      <c r="O1375" s="135" t="str">
        <f>VLOOKUP(E1375,[2]Sheet1!$E$2:$N$5262,6,0)</f>
        <v>Accepted</v>
      </c>
      <c r="P1375" s="135" t="str">
        <f>VLOOKUP(E1375,[2]Sheet1!$E$2:$N$5262,7,0)</f>
        <v>Cash Deposit</v>
      </c>
      <c r="Q1375" s="135" t="str">
        <f>VLOOKUP(E1375,[2]Sheet1!$E$2:$N$5262,8,0)</f>
        <v>Renewal</v>
      </c>
      <c r="R1375" s="135" t="s">
        <v>16</v>
      </c>
      <c r="S1375" s="135" t="str">
        <f>VLOOKUP(E1375,[2]Sheet1!$E$2:$N$5262,10,0)</f>
        <v>-</v>
      </c>
      <c r="T1375" s="167">
        <f t="shared" si="70"/>
        <v>0</v>
      </c>
    </row>
    <row r="1376" spans="1:20" s="135" customFormat="1" hidden="1">
      <c r="A1376" s="73">
        <v>1384</v>
      </c>
      <c r="B1376" s="72" t="s">
        <v>39</v>
      </c>
      <c r="C1376" s="73" t="s">
        <v>14627</v>
      </c>
      <c r="D1376" s="73" t="s">
        <v>14628</v>
      </c>
      <c r="E1376" s="73" t="s">
        <v>14629</v>
      </c>
      <c r="F1376" s="73" t="s">
        <v>14630</v>
      </c>
      <c r="G1376" s="73">
        <v>15000</v>
      </c>
      <c r="H1376" s="73" t="s">
        <v>66</v>
      </c>
      <c r="I1376" s="73" t="s">
        <v>19</v>
      </c>
      <c r="J1376" s="135" t="s">
        <v>41</v>
      </c>
      <c r="K1376" s="135">
        <v>15000</v>
      </c>
      <c r="L1376" s="135">
        <f>VLOOKUP(E1376,[2]Sheet1!$E$2:$N$5262,3,0)</f>
        <v>15000</v>
      </c>
      <c r="M1376" s="168">
        <f>VLOOKUP(E1376,[2]Sheet1!$E$2:$N$5262,4,0)</f>
        <v>46049</v>
      </c>
      <c r="N1376" s="135" t="str">
        <f>VLOOKUP(E1376,[2]Sheet1!$E$2:$N$5262,5,0)</f>
        <v>MUHAMMAD.UMER</v>
      </c>
      <c r="O1376" s="135" t="str">
        <f>VLOOKUP(E1376,[2]Sheet1!$E$2:$N$5262,6,0)</f>
        <v>Accepted</v>
      </c>
      <c r="P1376" s="135" t="str">
        <f>VLOOKUP(E1376,[2]Sheet1!$E$2:$N$5262,7,0)</f>
        <v>Online Transfer</v>
      </c>
      <c r="Q1376" s="135" t="str">
        <f>VLOOKUP(E1376,[2]Sheet1!$E$2:$N$5262,8,0)</f>
        <v>Renewal</v>
      </c>
      <c r="R1376" s="135" t="s">
        <v>16</v>
      </c>
      <c r="S1376" s="135" t="str">
        <f>VLOOKUP(E1376,[2]Sheet1!$E$2:$N$5262,10,0)</f>
        <v>-</v>
      </c>
      <c r="T1376" s="167">
        <f t="shared" si="70"/>
        <v>0</v>
      </c>
    </row>
    <row r="1377" spans="1:20" s="135" customFormat="1" hidden="1">
      <c r="A1377" s="72">
        <v>1385</v>
      </c>
      <c r="B1377" s="72" t="s">
        <v>39</v>
      </c>
      <c r="C1377" s="73" t="s">
        <v>14631</v>
      </c>
      <c r="D1377" s="73" t="s">
        <v>14632</v>
      </c>
      <c r="E1377" s="73" t="s">
        <v>14633</v>
      </c>
      <c r="F1377" s="73" t="s">
        <v>14634</v>
      </c>
      <c r="G1377" s="73">
        <v>16000</v>
      </c>
      <c r="H1377" s="73" t="s">
        <v>66</v>
      </c>
      <c r="I1377" s="73" t="s">
        <v>19</v>
      </c>
      <c r="J1377" s="135" t="s">
        <v>41</v>
      </c>
      <c r="K1377" s="135">
        <v>16000</v>
      </c>
      <c r="L1377" s="135">
        <f>VLOOKUP(E1377,[2]Sheet1!$E$2:$N$5262,3,0)</f>
        <v>16000</v>
      </c>
      <c r="M1377" s="168">
        <f>VLOOKUP(E1377,[2]Sheet1!$E$2:$N$5262,4,0)</f>
        <v>46049</v>
      </c>
      <c r="N1377" s="135" t="str">
        <f>VLOOKUP(E1377,[2]Sheet1!$E$2:$N$5262,5,0)</f>
        <v>MUHAMMAD.UMER</v>
      </c>
      <c r="O1377" s="135" t="str">
        <f>VLOOKUP(E1377,[2]Sheet1!$E$2:$N$5262,6,0)</f>
        <v>Accepted</v>
      </c>
      <c r="P1377" s="135" t="str">
        <f>VLOOKUP(E1377,[2]Sheet1!$E$2:$N$5262,7,0)</f>
        <v>Online Transfer</v>
      </c>
      <c r="Q1377" s="135" t="str">
        <f>VLOOKUP(E1377,[2]Sheet1!$E$2:$N$5262,8,0)</f>
        <v>Renewal</v>
      </c>
      <c r="R1377" s="135" t="s">
        <v>16</v>
      </c>
      <c r="S1377" s="135" t="str">
        <f>VLOOKUP(E1377,[2]Sheet1!$E$2:$N$5262,10,0)</f>
        <v>-</v>
      </c>
      <c r="T1377" s="167">
        <f t="shared" si="70"/>
        <v>0</v>
      </c>
    </row>
    <row r="1378" spans="1:20" s="135" customFormat="1" hidden="1">
      <c r="A1378" s="73">
        <v>1386</v>
      </c>
      <c r="B1378" s="72" t="s">
        <v>39</v>
      </c>
      <c r="C1378" s="73" t="s">
        <v>14635</v>
      </c>
      <c r="D1378" s="73" t="s">
        <v>14636</v>
      </c>
      <c r="E1378" s="74">
        <v>5538404</v>
      </c>
      <c r="F1378" s="73" t="s">
        <v>14637</v>
      </c>
      <c r="G1378" s="73">
        <v>16000</v>
      </c>
      <c r="H1378" s="73" t="s">
        <v>66</v>
      </c>
      <c r="I1378" s="73" t="s">
        <v>19</v>
      </c>
      <c r="J1378" s="135" t="s">
        <v>41</v>
      </c>
      <c r="K1378" s="135">
        <v>16000</v>
      </c>
      <c r="L1378" s="135">
        <f>VLOOKUP(E1378,[2]Sheet1!$E$2:$N$5262,3,0)</f>
        <v>16000</v>
      </c>
      <c r="M1378" s="168">
        <f>VLOOKUP(E1378,[2]Sheet1!$E$2:$N$5262,4,0)</f>
        <v>46049</v>
      </c>
      <c r="N1378" s="135" t="str">
        <f>VLOOKUP(E1378,[2]Sheet1!$E$2:$N$5262,5,0)</f>
        <v>MUHAMMAD.UMER</v>
      </c>
      <c r="O1378" s="135" t="str">
        <f>VLOOKUP(E1378,[2]Sheet1!$E$2:$N$5262,6,0)</f>
        <v>Accepted</v>
      </c>
      <c r="P1378" s="135" t="str">
        <f>VLOOKUP(E1378,[2]Sheet1!$E$2:$N$5262,7,0)</f>
        <v>Online Transfer</v>
      </c>
      <c r="Q1378" s="135" t="str">
        <f>VLOOKUP(E1378,[2]Sheet1!$E$2:$N$5262,8,0)</f>
        <v>Renewal</v>
      </c>
      <c r="R1378" s="135" t="s">
        <v>16</v>
      </c>
      <c r="S1378" s="135" t="str">
        <f>VLOOKUP(E1378,[2]Sheet1!$E$2:$N$5262,10,0)</f>
        <v>-</v>
      </c>
      <c r="T1378" s="167">
        <f t="shared" si="70"/>
        <v>0</v>
      </c>
    </row>
    <row r="1379" spans="1:20" s="135" customFormat="1" hidden="1">
      <c r="A1379" s="72">
        <v>1387</v>
      </c>
      <c r="B1379" s="72" t="s">
        <v>39</v>
      </c>
      <c r="C1379" s="73" t="s">
        <v>14638</v>
      </c>
      <c r="D1379" s="74">
        <v>1024213</v>
      </c>
      <c r="E1379" s="73" t="s">
        <v>14639</v>
      </c>
      <c r="F1379" s="73" t="s">
        <v>14640</v>
      </c>
      <c r="G1379" s="73">
        <v>18000</v>
      </c>
      <c r="H1379" s="73" t="s">
        <v>66</v>
      </c>
      <c r="I1379" s="73" t="s">
        <v>19</v>
      </c>
      <c r="J1379" s="135" t="s">
        <v>41</v>
      </c>
      <c r="K1379" s="135">
        <v>18000</v>
      </c>
      <c r="L1379" s="135">
        <f>VLOOKUP(E1379,[2]Sheet1!$E$2:$N$5262,3,0)</f>
        <v>18000</v>
      </c>
      <c r="M1379" s="168">
        <f>VLOOKUP(E1379,[2]Sheet1!$E$2:$N$5262,4,0)</f>
        <v>46048</v>
      </c>
      <c r="N1379" s="135" t="str">
        <f>VLOOKUP(E1379,[2]Sheet1!$E$2:$N$5262,5,0)</f>
        <v>MUHAMMAD.UMER</v>
      </c>
      <c r="O1379" s="135" t="str">
        <f>VLOOKUP(E1379,[2]Sheet1!$E$2:$N$5262,6,0)</f>
        <v>Accepted</v>
      </c>
      <c r="P1379" s="135" t="str">
        <f>VLOOKUP(E1379,[2]Sheet1!$E$2:$N$5262,7,0)</f>
        <v>Online Transfer</v>
      </c>
      <c r="Q1379" s="135" t="str">
        <f>VLOOKUP(E1379,[2]Sheet1!$E$2:$N$5262,8,0)</f>
        <v>Renewal</v>
      </c>
      <c r="R1379" s="135" t="s">
        <v>16</v>
      </c>
      <c r="S1379" s="135" t="str">
        <f>VLOOKUP(E1379,[2]Sheet1!$E$2:$N$5262,10,0)</f>
        <v>-</v>
      </c>
      <c r="T1379" s="167">
        <f t="shared" si="70"/>
        <v>0</v>
      </c>
    </row>
    <row r="1380" spans="1:20" s="135" customFormat="1" hidden="1">
      <c r="A1380" s="73">
        <v>1388</v>
      </c>
      <c r="B1380" s="72" t="s">
        <v>39</v>
      </c>
      <c r="C1380" s="73" t="s">
        <v>14641</v>
      </c>
      <c r="D1380" s="74">
        <v>312060</v>
      </c>
      <c r="E1380" s="74">
        <v>513649</v>
      </c>
      <c r="F1380" s="73" t="s">
        <v>14642</v>
      </c>
      <c r="G1380" s="73">
        <v>14000</v>
      </c>
      <c r="H1380" s="73" t="s">
        <v>66</v>
      </c>
      <c r="I1380" s="73" t="s">
        <v>19</v>
      </c>
      <c r="J1380" s="135" t="s">
        <v>41</v>
      </c>
      <c r="K1380" s="135">
        <v>14000</v>
      </c>
      <c r="L1380" s="135">
        <f>VLOOKUP(E1380,[2]Sheet1!$E$2:$N$5262,3,0)</f>
        <v>14000</v>
      </c>
      <c r="M1380" s="168">
        <f>VLOOKUP(E1380,[2]Sheet1!$E$2:$N$5262,4,0)</f>
        <v>46048</v>
      </c>
      <c r="N1380" s="135" t="str">
        <f>VLOOKUP(E1380,[2]Sheet1!$E$2:$N$5262,5,0)</f>
        <v>MUHAMMAD.UMER</v>
      </c>
      <c r="O1380" s="135" t="str">
        <f>VLOOKUP(E1380,[2]Sheet1!$E$2:$N$5262,6,0)</f>
        <v>Accepted</v>
      </c>
      <c r="P1380" s="135" t="str">
        <f>VLOOKUP(E1380,[2]Sheet1!$E$2:$N$5262,7,0)</f>
        <v>Online Transfer</v>
      </c>
      <c r="Q1380" s="135" t="str">
        <f>VLOOKUP(E1380,[2]Sheet1!$E$2:$N$5262,8,0)</f>
        <v>Renewal</v>
      </c>
      <c r="R1380" s="135" t="s">
        <v>16</v>
      </c>
      <c r="S1380" s="135" t="str">
        <f>VLOOKUP(E1380,[2]Sheet1!$E$2:$N$5262,10,0)</f>
        <v>-</v>
      </c>
      <c r="T1380" s="167">
        <f t="shared" si="70"/>
        <v>0</v>
      </c>
    </row>
    <row r="1381" spans="1:20" s="135" customFormat="1" hidden="1">
      <c r="A1381" s="72">
        <v>1389</v>
      </c>
      <c r="B1381" s="72" t="s">
        <v>39</v>
      </c>
      <c r="C1381" s="73" t="s">
        <v>14643</v>
      </c>
      <c r="D1381" s="73" t="s">
        <v>14644</v>
      </c>
      <c r="E1381" s="73" t="s">
        <v>14645</v>
      </c>
      <c r="F1381" s="73" t="s">
        <v>14646</v>
      </c>
      <c r="G1381" s="73">
        <v>15000</v>
      </c>
      <c r="H1381" s="73" t="s">
        <v>66</v>
      </c>
      <c r="I1381" s="73" t="s">
        <v>19</v>
      </c>
      <c r="J1381" s="135" t="s">
        <v>41</v>
      </c>
      <c r="K1381" s="135">
        <v>15000</v>
      </c>
      <c r="L1381" s="135">
        <f>VLOOKUP(E1381,[2]Sheet1!$E$2:$N$5262,3,0)</f>
        <v>15000</v>
      </c>
      <c r="M1381" s="168">
        <f>VLOOKUP(E1381,[2]Sheet1!$E$2:$N$5262,4,0)</f>
        <v>46048</v>
      </c>
      <c r="N1381" s="135" t="str">
        <f>VLOOKUP(E1381,[2]Sheet1!$E$2:$N$5262,5,0)</f>
        <v>MUHAMMAD.UMER</v>
      </c>
      <c r="O1381" s="135" t="str">
        <f>VLOOKUP(E1381,[2]Sheet1!$E$2:$N$5262,6,0)</f>
        <v>Accepted</v>
      </c>
      <c r="P1381" s="135" t="str">
        <f>VLOOKUP(E1381,[2]Sheet1!$E$2:$N$5262,7,0)</f>
        <v>Cash Deposit</v>
      </c>
      <c r="Q1381" s="135" t="str">
        <f>VLOOKUP(E1381,[2]Sheet1!$E$2:$N$5262,8,0)</f>
        <v>Renewal</v>
      </c>
      <c r="R1381" s="135" t="s">
        <v>16</v>
      </c>
      <c r="S1381" s="135" t="str">
        <f>VLOOKUP(E1381,[2]Sheet1!$E$2:$N$5262,10,0)</f>
        <v>-</v>
      </c>
      <c r="T1381" s="167">
        <f t="shared" si="70"/>
        <v>0</v>
      </c>
    </row>
    <row r="1382" spans="1:20" s="135" customFormat="1" hidden="1">
      <c r="A1382" s="73">
        <v>1390</v>
      </c>
      <c r="B1382" s="72" t="s">
        <v>39</v>
      </c>
      <c r="C1382" s="73" t="s">
        <v>14647</v>
      </c>
      <c r="D1382" s="73" t="s">
        <v>14648</v>
      </c>
      <c r="E1382" s="73" t="s">
        <v>14649</v>
      </c>
      <c r="F1382" s="73" t="s">
        <v>14650</v>
      </c>
      <c r="G1382" s="73">
        <v>12000</v>
      </c>
      <c r="H1382" s="73" t="s">
        <v>66</v>
      </c>
      <c r="I1382" s="73" t="s">
        <v>19</v>
      </c>
      <c r="J1382" s="135" t="s">
        <v>41</v>
      </c>
      <c r="K1382" s="135">
        <v>12000</v>
      </c>
      <c r="L1382" s="135">
        <f>VLOOKUP(E1382,[2]Sheet1!$E$2:$N$5262,3,0)</f>
        <v>12000</v>
      </c>
      <c r="M1382" s="168">
        <f>VLOOKUP(E1382,[2]Sheet1!$E$2:$N$5262,4,0)</f>
        <v>46048</v>
      </c>
      <c r="N1382" s="135" t="str">
        <f>VLOOKUP(E1382,[2]Sheet1!$E$2:$N$5262,5,0)</f>
        <v>MUHAMMAD.UMER</v>
      </c>
      <c r="O1382" s="135" t="str">
        <f>VLOOKUP(E1382,[2]Sheet1!$E$2:$N$5262,6,0)</f>
        <v>Accepted</v>
      </c>
      <c r="P1382" s="135" t="str">
        <f>VLOOKUP(E1382,[2]Sheet1!$E$2:$N$5262,7,0)</f>
        <v>Online Transfer</v>
      </c>
      <c r="Q1382" s="135" t="str">
        <f>VLOOKUP(E1382,[2]Sheet1!$E$2:$N$5262,8,0)</f>
        <v>Renewal</v>
      </c>
      <c r="R1382" s="135" t="s">
        <v>16</v>
      </c>
      <c r="S1382" s="135" t="str">
        <f>VLOOKUP(E1382,[2]Sheet1!$E$2:$N$5262,10,0)</f>
        <v>-</v>
      </c>
      <c r="T1382" s="167">
        <f t="shared" si="70"/>
        <v>0</v>
      </c>
    </row>
    <row r="1383" spans="1:20" s="135" customFormat="1" hidden="1">
      <c r="A1383" s="72">
        <v>1391</v>
      </c>
      <c r="B1383" s="72" t="s">
        <v>39</v>
      </c>
      <c r="C1383" s="73" t="s">
        <v>14651</v>
      </c>
      <c r="D1383" s="74">
        <v>203104</v>
      </c>
      <c r="E1383" s="73" t="s">
        <v>14652</v>
      </c>
      <c r="F1383" s="73" t="s">
        <v>14653</v>
      </c>
      <c r="G1383" s="73">
        <v>16000</v>
      </c>
      <c r="H1383" s="73" t="s">
        <v>66</v>
      </c>
      <c r="I1383" s="73" t="s">
        <v>19</v>
      </c>
      <c r="J1383" s="135" t="s">
        <v>41</v>
      </c>
      <c r="K1383" s="135">
        <v>16000</v>
      </c>
      <c r="L1383" s="135">
        <f>VLOOKUP(E1383,[2]Sheet1!$E$2:$N$5262,3,0)</f>
        <v>16000</v>
      </c>
      <c r="M1383" s="168">
        <f>VLOOKUP(E1383,[2]Sheet1!$E$2:$N$5262,4,0)</f>
        <v>46048</v>
      </c>
      <c r="N1383" s="135" t="str">
        <f>VLOOKUP(E1383,[2]Sheet1!$E$2:$N$5262,5,0)</f>
        <v>MUHAMMAD.UMER</v>
      </c>
      <c r="O1383" s="135" t="str">
        <f>VLOOKUP(E1383,[2]Sheet1!$E$2:$N$5262,6,0)</f>
        <v>Accepted</v>
      </c>
      <c r="P1383" s="135" t="str">
        <f>VLOOKUP(E1383,[2]Sheet1!$E$2:$N$5262,7,0)</f>
        <v>Online Transfer</v>
      </c>
      <c r="Q1383" s="135" t="str">
        <f>VLOOKUP(E1383,[2]Sheet1!$E$2:$N$5262,8,0)</f>
        <v>Renewal</v>
      </c>
      <c r="R1383" s="135" t="s">
        <v>16</v>
      </c>
      <c r="S1383" s="135" t="str">
        <f>VLOOKUP(E1383,[2]Sheet1!$E$2:$N$5262,10,0)</f>
        <v>-</v>
      </c>
      <c r="T1383" s="167">
        <f t="shared" si="70"/>
        <v>0</v>
      </c>
    </row>
    <row r="1384" spans="1:20" s="135" customFormat="1" hidden="1">
      <c r="A1384" s="73">
        <v>1392</v>
      </c>
      <c r="B1384" s="72" t="s">
        <v>39</v>
      </c>
      <c r="C1384" s="73" t="s">
        <v>14654</v>
      </c>
      <c r="D1384" s="73" t="s">
        <v>14655</v>
      </c>
      <c r="E1384" s="73" t="s">
        <v>14654</v>
      </c>
      <c r="F1384" s="73" t="s">
        <v>14656</v>
      </c>
      <c r="G1384" s="73">
        <v>15000</v>
      </c>
      <c r="H1384" s="73" t="s">
        <v>66</v>
      </c>
      <c r="I1384" s="73" t="s">
        <v>19</v>
      </c>
      <c r="J1384" s="135" t="s">
        <v>41</v>
      </c>
      <c r="K1384" s="135">
        <v>15000</v>
      </c>
      <c r="L1384" s="135">
        <f>VLOOKUP(E1384,[2]Sheet1!$E$2:$N$5262,3,0)</f>
        <v>15000</v>
      </c>
      <c r="M1384" s="168">
        <f>VLOOKUP(E1384,[2]Sheet1!$E$2:$N$5262,4,0)</f>
        <v>46048</v>
      </c>
      <c r="N1384" s="135" t="str">
        <f>VLOOKUP(E1384,[2]Sheet1!$E$2:$N$5262,5,0)</f>
        <v>MUHAMMAD.UMER</v>
      </c>
      <c r="O1384" s="135" t="str">
        <f>VLOOKUP(E1384,[2]Sheet1!$E$2:$N$5262,6,0)</f>
        <v>Accepted</v>
      </c>
      <c r="P1384" s="135" t="str">
        <f>VLOOKUP(E1384,[2]Sheet1!$E$2:$N$5262,7,0)</f>
        <v>Online Transfer</v>
      </c>
      <c r="Q1384" s="135" t="str">
        <f>VLOOKUP(E1384,[2]Sheet1!$E$2:$N$5262,8,0)</f>
        <v>Renewal</v>
      </c>
      <c r="R1384" s="135" t="s">
        <v>16</v>
      </c>
      <c r="S1384" s="135" t="str">
        <f>VLOOKUP(E1384,[2]Sheet1!$E$2:$N$5262,10,0)</f>
        <v>-</v>
      </c>
      <c r="T1384" s="167">
        <f t="shared" si="70"/>
        <v>0</v>
      </c>
    </row>
    <row r="1385" spans="1:20" s="135" customFormat="1" hidden="1">
      <c r="A1385" s="72">
        <v>1393</v>
      </c>
      <c r="B1385" s="72" t="s">
        <v>39</v>
      </c>
      <c r="C1385" s="73" t="s">
        <v>14657</v>
      </c>
      <c r="D1385" s="73" t="s">
        <v>14658</v>
      </c>
      <c r="E1385" s="73" t="s">
        <v>14659</v>
      </c>
      <c r="F1385" s="73" t="s">
        <v>14660</v>
      </c>
      <c r="G1385" s="73">
        <v>17000</v>
      </c>
      <c r="H1385" s="73" t="s">
        <v>66</v>
      </c>
      <c r="I1385" s="73" t="s">
        <v>19</v>
      </c>
      <c r="J1385" s="135" t="s">
        <v>41</v>
      </c>
      <c r="K1385" s="135">
        <v>17000</v>
      </c>
      <c r="L1385" s="135">
        <f>VLOOKUP(E1385,[2]Sheet1!$E$2:$N$5262,3,0)</f>
        <v>17000</v>
      </c>
      <c r="M1385" s="168">
        <f>VLOOKUP(E1385,[2]Sheet1!$E$2:$N$5262,4,0)</f>
        <v>46046</v>
      </c>
      <c r="N1385" s="135" t="str">
        <f>VLOOKUP(E1385,[2]Sheet1!$E$2:$N$5262,5,0)</f>
        <v>MUHAMMAD.UMER</v>
      </c>
      <c r="O1385" s="135" t="str">
        <f>VLOOKUP(E1385,[2]Sheet1!$E$2:$N$5262,6,0)</f>
        <v>Accepted</v>
      </c>
      <c r="P1385" s="135" t="str">
        <f>VLOOKUP(E1385,[2]Sheet1!$E$2:$N$5262,7,0)</f>
        <v>Online Transfer</v>
      </c>
      <c r="Q1385" s="135" t="str">
        <f>VLOOKUP(E1385,[2]Sheet1!$E$2:$N$5262,8,0)</f>
        <v>Renewal</v>
      </c>
      <c r="R1385" s="135" t="s">
        <v>16</v>
      </c>
      <c r="S1385" s="135" t="str">
        <f>VLOOKUP(E1385,[2]Sheet1!$E$2:$N$5262,10,0)</f>
        <v>-</v>
      </c>
      <c r="T1385" s="167">
        <f t="shared" si="70"/>
        <v>0</v>
      </c>
    </row>
    <row r="1386" spans="1:20" s="135" customFormat="1" hidden="1">
      <c r="A1386" s="73">
        <v>1394</v>
      </c>
      <c r="B1386" s="72" t="s">
        <v>39</v>
      </c>
      <c r="C1386" s="73" t="s">
        <v>14661</v>
      </c>
      <c r="D1386" s="73" t="s">
        <v>14662</v>
      </c>
      <c r="E1386" s="73" t="s">
        <v>14663</v>
      </c>
      <c r="F1386" s="73" t="s">
        <v>14664</v>
      </c>
      <c r="G1386" s="73">
        <v>11000</v>
      </c>
      <c r="H1386" s="73" t="s">
        <v>66</v>
      </c>
      <c r="I1386" s="73" t="s">
        <v>19</v>
      </c>
      <c r="J1386" s="135" t="s">
        <v>41</v>
      </c>
      <c r="K1386" s="135">
        <v>11000</v>
      </c>
      <c r="L1386" s="135">
        <f>VLOOKUP(E1386,[2]Sheet1!$E$2:$N$5262,3,0)</f>
        <v>11000</v>
      </c>
      <c r="M1386" s="168">
        <f>VLOOKUP(E1386,[2]Sheet1!$E$2:$N$5262,4,0)</f>
        <v>46045</v>
      </c>
      <c r="N1386" s="135" t="str">
        <f>VLOOKUP(E1386,[2]Sheet1!$E$2:$N$5262,5,0)</f>
        <v>MUHAMMAD.UMER</v>
      </c>
      <c r="O1386" s="135" t="str">
        <f>VLOOKUP(E1386,[2]Sheet1!$E$2:$N$5262,6,0)</f>
        <v>Accepted</v>
      </c>
      <c r="P1386" s="135" t="str">
        <f>VLOOKUP(E1386,[2]Sheet1!$E$2:$N$5262,7,0)</f>
        <v>Online Transfer</v>
      </c>
      <c r="Q1386" s="135" t="str">
        <f>VLOOKUP(E1386,[2]Sheet1!$E$2:$N$5262,8,0)</f>
        <v>Renewal</v>
      </c>
      <c r="R1386" s="135" t="s">
        <v>16</v>
      </c>
      <c r="S1386" s="135" t="str">
        <f>VLOOKUP(E1386,[2]Sheet1!$E$2:$N$5262,10,0)</f>
        <v>-</v>
      </c>
      <c r="T1386" s="167">
        <f t="shared" si="70"/>
        <v>0</v>
      </c>
    </row>
    <row r="1387" spans="1:20" s="135" customFormat="1" hidden="1">
      <c r="A1387" s="72">
        <v>1395</v>
      </c>
      <c r="B1387" s="72" t="s">
        <v>39</v>
      </c>
      <c r="C1387" s="73" t="s">
        <v>14665</v>
      </c>
      <c r="D1387" s="73" t="s">
        <v>14666</v>
      </c>
      <c r="E1387" s="73" t="s">
        <v>14667</v>
      </c>
      <c r="F1387" s="73" t="s">
        <v>14668</v>
      </c>
      <c r="G1387" s="73">
        <v>16000</v>
      </c>
      <c r="H1387" s="73" t="s">
        <v>66</v>
      </c>
      <c r="I1387" s="73" t="s">
        <v>19</v>
      </c>
      <c r="J1387" s="135" t="s">
        <v>41</v>
      </c>
      <c r="K1387" s="135">
        <v>16000</v>
      </c>
      <c r="L1387" s="135">
        <f>VLOOKUP(E1387,[2]Sheet1!$E$2:$N$5262,3,0)</f>
        <v>16000</v>
      </c>
      <c r="M1387" s="168">
        <f>VLOOKUP(E1387,[2]Sheet1!$E$2:$N$5262,4,0)</f>
        <v>46045</v>
      </c>
      <c r="N1387" s="135" t="str">
        <f>VLOOKUP(E1387,[2]Sheet1!$E$2:$N$5262,5,0)</f>
        <v>MUHAMMAD.UMER</v>
      </c>
      <c r="O1387" s="135" t="str">
        <f>VLOOKUP(E1387,[2]Sheet1!$E$2:$N$5262,6,0)</f>
        <v>Accepted</v>
      </c>
      <c r="P1387" s="135" t="str">
        <f>VLOOKUP(E1387,[2]Sheet1!$E$2:$N$5262,7,0)</f>
        <v>Online Transfer</v>
      </c>
      <c r="Q1387" s="135" t="str">
        <f>VLOOKUP(E1387,[2]Sheet1!$E$2:$N$5262,8,0)</f>
        <v>Renewal</v>
      </c>
      <c r="R1387" s="135" t="s">
        <v>16</v>
      </c>
      <c r="S1387" s="135" t="str">
        <f>VLOOKUP(E1387,[2]Sheet1!$E$2:$N$5262,10,0)</f>
        <v>-</v>
      </c>
      <c r="T1387" s="167">
        <f t="shared" si="70"/>
        <v>0</v>
      </c>
    </row>
    <row r="1388" spans="1:20" s="135" customFormat="1">
      <c r="A1388" s="73">
        <v>1396</v>
      </c>
      <c r="B1388" s="72" t="s">
        <v>39</v>
      </c>
      <c r="C1388" s="73" t="s">
        <v>14669</v>
      </c>
      <c r="D1388" s="73" t="s">
        <v>14670</v>
      </c>
      <c r="E1388" s="73" t="s">
        <v>14671</v>
      </c>
      <c r="F1388" s="73" t="s">
        <v>11212</v>
      </c>
      <c r="G1388" s="73">
        <v>10000</v>
      </c>
      <c r="H1388" s="73" t="s">
        <v>66</v>
      </c>
      <c r="I1388" s="73" t="s">
        <v>19</v>
      </c>
      <c r="J1388" s="135" t="s">
        <v>41</v>
      </c>
      <c r="K1388" s="135">
        <v>10000</v>
      </c>
      <c r="L1388" s="135">
        <f>VLOOKUP(E1388,[2]Sheet1!$E$2:$N$5262,3,0)</f>
        <v>10000</v>
      </c>
      <c r="M1388" s="168">
        <f>VLOOKUP(E1388,[2]Sheet1!$E$2:$N$5262,4,0)</f>
        <v>46045</v>
      </c>
      <c r="N1388" s="135" t="str">
        <f>VLOOKUP(E1388,[2]Sheet1!$E$2:$N$5262,5,0)</f>
        <v>MUHAMMAD.UMER</v>
      </c>
      <c r="O1388" s="135" t="str">
        <f>VLOOKUP(E1388,[2]Sheet1!$E$2:$N$5262,6,0)</f>
        <v>Accepted</v>
      </c>
      <c r="P1388" s="135" t="str">
        <f>VLOOKUP(E1388,[2]Sheet1!$E$2:$N$5262,7,0)</f>
        <v>Online Transfer</v>
      </c>
      <c r="Q1388" s="135" t="str">
        <f>VLOOKUP(E1388,[2]Sheet1!$E$2:$N$5262,8,0)</f>
        <v>Conversion</v>
      </c>
      <c r="R1388" s="135" t="s">
        <v>16</v>
      </c>
      <c r="S1388" s="135" t="str">
        <f>VLOOKUP(E1388,[2]Sheet1!$E$2:$N$5262,10,0)</f>
        <v>-</v>
      </c>
      <c r="T1388" s="167">
        <f t="shared" si="70"/>
        <v>0</v>
      </c>
    </row>
    <row r="1389" spans="1:20" s="135" customFormat="1">
      <c r="A1389" s="72">
        <v>1397</v>
      </c>
      <c r="B1389" s="72" t="s">
        <v>39</v>
      </c>
      <c r="C1389" s="73" t="s">
        <v>14672</v>
      </c>
      <c r="D1389" s="73" t="s">
        <v>14673</v>
      </c>
      <c r="E1389" s="73" t="s">
        <v>14674</v>
      </c>
      <c r="F1389" s="73" t="s">
        <v>10754</v>
      </c>
      <c r="G1389" s="73">
        <v>15000</v>
      </c>
      <c r="H1389" s="73" t="s">
        <v>66</v>
      </c>
      <c r="I1389" s="73" t="s">
        <v>19</v>
      </c>
      <c r="J1389" s="135" t="s">
        <v>41</v>
      </c>
      <c r="K1389" s="135">
        <v>15000</v>
      </c>
      <c r="L1389" s="135">
        <f>VLOOKUP(E1389,[2]Sheet1!$E$2:$N$5262,3,0)</f>
        <v>15000</v>
      </c>
      <c r="M1389" s="168">
        <f>VLOOKUP(E1389,[2]Sheet1!$E$2:$N$5262,4,0)</f>
        <v>46044</v>
      </c>
      <c r="N1389" s="135" t="str">
        <f>VLOOKUP(E1389,[2]Sheet1!$E$2:$N$5262,5,0)</f>
        <v>MUHAMMAD.UMER</v>
      </c>
      <c r="O1389" s="135" t="str">
        <f>VLOOKUP(E1389,[2]Sheet1!$E$2:$N$5262,6,0)</f>
        <v>Accepted</v>
      </c>
      <c r="P1389" s="135" t="str">
        <f>VLOOKUP(E1389,[2]Sheet1!$E$2:$N$5262,7,0)</f>
        <v>Cash Deposit</v>
      </c>
      <c r="Q1389" s="135" t="str">
        <f>VLOOKUP(E1389,[2]Sheet1!$E$2:$N$5262,8,0)</f>
        <v>Conversion</v>
      </c>
      <c r="R1389" s="135" t="s">
        <v>16</v>
      </c>
      <c r="S1389" s="135" t="str">
        <f>VLOOKUP(E1389,[2]Sheet1!$E$2:$N$5262,10,0)</f>
        <v>-</v>
      </c>
      <c r="T1389" s="167">
        <f t="shared" si="70"/>
        <v>0</v>
      </c>
    </row>
    <row r="1390" spans="1:20" s="135" customFormat="1" hidden="1">
      <c r="A1390" s="73">
        <v>1398</v>
      </c>
      <c r="B1390" s="72" t="s">
        <v>39</v>
      </c>
      <c r="C1390" s="73" t="s">
        <v>14675</v>
      </c>
      <c r="D1390" s="74">
        <v>1022540</v>
      </c>
      <c r="E1390" s="73" t="s">
        <v>14676</v>
      </c>
      <c r="F1390" s="73" t="s">
        <v>14677</v>
      </c>
      <c r="G1390" s="73">
        <v>16000</v>
      </c>
      <c r="H1390" s="73" t="s">
        <v>66</v>
      </c>
      <c r="I1390" s="73" t="s">
        <v>19</v>
      </c>
      <c r="J1390" s="135" t="s">
        <v>41</v>
      </c>
      <c r="K1390" s="135">
        <v>16000</v>
      </c>
      <c r="L1390" s="135">
        <f>VLOOKUP(E1390,[2]Sheet1!$E$2:$N$5262,3,0)</f>
        <v>16000</v>
      </c>
      <c r="M1390" s="168">
        <f>VLOOKUP(E1390,[2]Sheet1!$E$2:$N$5262,4,0)</f>
        <v>46044</v>
      </c>
      <c r="N1390" s="135" t="str">
        <f>VLOOKUP(E1390,[2]Sheet1!$E$2:$N$5262,5,0)</f>
        <v>MUHAMMAD.UMER</v>
      </c>
      <c r="O1390" s="135" t="str">
        <f>VLOOKUP(E1390,[2]Sheet1!$E$2:$N$5262,6,0)</f>
        <v>Accepted</v>
      </c>
      <c r="P1390" s="135" t="str">
        <f>VLOOKUP(E1390,[2]Sheet1!$E$2:$N$5262,7,0)</f>
        <v>Online Transfer</v>
      </c>
      <c r="Q1390" s="135" t="str">
        <f>VLOOKUP(E1390,[2]Sheet1!$E$2:$N$5262,8,0)</f>
        <v>Renewal</v>
      </c>
      <c r="R1390" s="135" t="s">
        <v>16</v>
      </c>
      <c r="S1390" s="135" t="str">
        <f>VLOOKUP(E1390,[2]Sheet1!$E$2:$N$5262,10,0)</f>
        <v>-</v>
      </c>
      <c r="T1390" s="167">
        <f t="shared" si="70"/>
        <v>0</v>
      </c>
    </row>
    <row r="1391" spans="1:20" s="135" customFormat="1" hidden="1">
      <c r="A1391" s="72">
        <v>1399</v>
      </c>
      <c r="B1391" s="72" t="s">
        <v>39</v>
      </c>
      <c r="C1391" s="73" t="s">
        <v>5502</v>
      </c>
      <c r="D1391" s="73" t="s">
        <v>5504</v>
      </c>
      <c r="E1391" s="73" t="s">
        <v>5505</v>
      </c>
      <c r="F1391" s="73" t="s">
        <v>14678</v>
      </c>
      <c r="G1391" s="73">
        <v>15000</v>
      </c>
      <c r="H1391" s="73" t="s">
        <v>66</v>
      </c>
      <c r="I1391" s="73" t="s">
        <v>19</v>
      </c>
      <c r="J1391" s="135" t="s">
        <v>41</v>
      </c>
      <c r="K1391" s="135">
        <v>15000</v>
      </c>
      <c r="L1391" s="135">
        <f>VLOOKUP(E1391,[2]Sheet1!$E$2:$N$5262,3,0)</f>
        <v>15000</v>
      </c>
      <c r="M1391" s="168">
        <f>VLOOKUP(E1391,[2]Sheet1!$E$2:$N$5262,4,0)</f>
        <v>46043</v>
      </c>
      <c r="N1391" s="135" t="str">
        <f>VLOOKUP(E1391,[2]Sheet1!$E$2:$N$5262,5,0)</f>
        <v>MUHAMMAD.UMER</v>
      </c>
      <c r="O1391" s="135" t="str">
        <f>VLOOKUP(E1391,[2]Sheet1!$E$2:$N$5262,6,0)</f>
        <v>Accepted</v>
      </c>
      <c r="P1391" s="135" t="str">
        <f>VLOOKUP(E1391,[2]Sheet1!$E$2:$N$5262,7,0)</f>
        <v>Online Transfer</v>
      </c>
      <c r="Q1391" s="135" t="str">
        <f>VLOOKUP(E1391,[2]Sheet1!$E$2:$N$5262,8,0)</f>
        <v>Renewal</v>
      </c>
      <c r="R1391" s="135" t="s">
        <v>16</v>
      </c>
      <c r="S1391" s="135" t="str">
        <f>VLOOKUP(E1391,[2]Sheet1!$E$2:$N$5262,10,0)</f>
        <v>-</v>
      </c>
      <c r="T1391" s="167">
        <f t="shared" si="70"/>
        <v>0</v>
      </c>
    </row>
    <row r="1392" spans="1:20" s="135" customFormat="1" hidden="1">
      <c r="A1392" s="73">
        <v>1400</v>
      </c>
      <c r="B1392" s="72" t="s">
        <v>39</v>
      </c>
      <c r="C1392" s="73" t="s">
        <v>14679</v>
      </c>
      <c r="D1392" s="73" t="s">
        <v>14680</v>
      </c>
      <c r="E1392" s="73" t="s">
        <v>14681</v>
      </c>
      <c r="F1392" s="73" t="s">
        <v>14682</v>
      </c>
      <c r="G1392" s="73">
        <v>16000</v>
      </c>
      <c r="H1392" s="73" t="s">
        <v>66</v>
      </c>
      <c r="I1392" s="73" t="s">
        <v>19</v>
      </c>
      <c r="J1392" s="135" t="s">
        <v>41</v>
      </c>
      <c r="K1392" s="135">
        <v>16000</v>
      </c>
      <c r="L1392" s="135">
        <f>VLOOKUP(E1392,[2]Sheet1!$E$2:$N$5262,3,0)</f>
        <v>16000</v>
      </c>
      <c r="M1392" s="168">
        <f>VLOOKUP(E1392,[2]Sheet1!$E$2:$N$5262,4,0)</f>
        <v>46043</v>
      </c>
      <c r="N1392" s="135" t="str">
        <f>VLOOKUP(E1392,[2]Sheet1!$E$2:$N$5262,5,0)</f>
        <v>MUHAMMAD.UMER</v>
      </c>
      <c r="O1392" s="135" t="str">
        <f>VLOOKUP(E1392,[2]Sheet1!$E$2:$N$5262,6,0)</f>
        <v>Accepted</v>
      </c>
      <c r="P1392" s="135" t="str">
        <f>VLOOKUP(E1392,[2]Sheet1!$E$2:$N$5262,7,0)</f>
        <v>Online Transfer</v>
      </c>
      <c r="Q1392" s="135" t="str">
        <f>VLOOKUP(E1392,[2]Sheet1!$E$2:$N$5262,8,0)</f>
        <v>Renewal</v>
      </c>
      <c r="R1392" s="135" t="s">
        <v>16</v>
      </c>
      <c r="S1392" s="135" t="str">
        <f>VLOOKUP(E1392,[2]Sheet1!$E$2:$N$5262,10,0)</f>
        <v>-</v>
      </c>
      <c r="T1392" s="167">
        <f t="shared" si="70"/>
        <v>0</v>
      </c>
    </row>
    <row r="1393" spans="1:20" s="135" customFormat="1" hidden="1">
      <c r="A1393" s="72">
        <v>1401</v>
      </c>
      <c r="B1393" s="72" t="s">
        <v>39</v>
      </c>
      <c r="C1393" s="73" t="s">
        <v>14683</v>
      </c>
      <c r="D1393" s="73" t="s">
        <v>14684</v>
      </c>
      <c r="E1393" s="73" t="s">
        <v>14685</v>
      </c>
      <c r="F1393" s="73" t="s">
        <v>14686</v>
      </c>
      <c r="G1393" s="73">
        <v>12000</v>
      </c>
      <c r="H1393" s="73" t="s">
        <v>66</v>
      </c>
      <c r="I1393" s="73" t="s">
        <v>19</v>
      </c>
      <c r="J1393" s="135" t="s">
        <v>41</v>
      </c>
      <c r="K1393" s="135">
        <v>12000</v>
      </c>
      <c r="L1393" s="135">
        <f>VLOOKUP(E1393,[2]Sheet1!$E$2:$N$5262,3,0)</f>
        <v>12000</v>
      </c>
      <c r="M1393" s="168">
        <f>VLOOKUP(E1393,[2]Sheet1!$E$2:$N$5262,4,0)</f>
        <v>46042</v>
      </c>
      <c r="N1393" s="135" t="str">
        <f>VLOOKUP(E1393,[2]Sheet1!$E$2:$N$5262,5,0)</f>
        <v>MUHAMMAD.UMER</v>
      </c>
      <c r="O1393" s="135" t="str">
        <f>VLOOKUP(E1393,[2]Sheet1!$E$2:$N$5262,6,0)</f>
        <v>Accepted</v>
      </c>
      <c r="P1393" s="135" t="str">
        <f>VLOOKUP(E1393,[2]Sheet1!$E$2:$N$5262,7,0)</f>
        <v>Online Transfer</v>
      </c>
      <c r="Q1393" s="135" t="str">
        <f>VLOOKUP(E1393,[2]Sheet1!$E$2:$N$5262,8,0)</f>
        <v>Renewal</v>
      </c>
      <c r="R1393" s="135" t="s">
        <v>16</v>
      </c>
      <c r="S1393" s="135" t="str">
        <f>VLOOKUP(E1393,[2]Sheet1!$E$2:$N$5262,10,0)</f>
        <v>-</v>
      </c>
      <c r="T1393" s="167">
        <f t="shared" si="70"/>
        <v>0</v>
      </c>
    </row>
    <row r="1394" spans="1:20" s="135" customFormat="1" hidden="1">
      <c r="A1394" s="73">
        <v>1402</v>
      </c>
      <c r="B1394" s="72" t="s">
        <v>39</v>
      </c>
      <c r="C1394" s="73" t="s">
        <v>14687</v>
      </c>
      <c r="D1394" s="73" t="s">
        <v>14688</v>
      </c>
      <c r="E1394" s="74">
        <v>2235253</v>
      </c>
      <c r="F1394" s="73" t="s">
        <v>14689</v>
      </c>
      <c r="G1394" s="73">
        <v>14000</v>
      </c>
      <c r="H1394" s="73" t="s">
        <v>66</v>
      </c>
      <c r="I1394" s="73" t="s">
        <v>19</v>
      </c>
      <c r="J1394" s="135" t="s">
        <v>41</v>
      </c>
      <c r="K1394" s="135">
        <v>14000</v>
      </c>
      <c r="L1394" s="135">
        <f>VLOOKUP(E1394,[2]Sheet1!$E$2:$N$5262,3,0)</f>
        <v>14000</v>
      </c>
      <c r="M1394" s="168">
        <f>VLOOKUP(E1394,[2]Sheet1!$E$2:$N$5262,4,0)</f>
        <v>46042</v>
      </c>
      <c r="N1394" s="135" t="str">
        <f>VLOOKUP(E1394,[2]Sheet1!$E$2:$N$5262,5,0)</f>
        <v>MUHAMMAD.UMER</v>
      </c>
      <c r="O1394" s="135" t="str">
        <f>VLOOKUP(E1394,[2]Sheet1!$E$2:$N$5262,6,0)</f>
        <v>Accepted</v>
      </c>
      <c r="P1394" s="135" t="str">
        <f>VLOOKUP(E1394,[2]Sheet1!$E$2:$N$5262,7,0)</f>
        <v>Online Transfer</v>
      </c>
      <c r="Q1394" s="135" t="str">
        <f>VLOOKUP(E1394,[2]Sheet1!$E$2:$N$5262,8,0)</f>
        <v>Renewal</v>
      </c>
      <c r="R1394" s="135" t="s">
        <v>16</v>
      </c>
      <c r="S1394" s="135" t="str">
        <f>VLOOKUP(E1394,[2]Sheet1!$E$2:$N$5262,10,0)</f>
        <v>-</v>
      </c>
      <c r="T1394" s="167">
        <f t="shared" si="70"/>
        <v>0</v>
      </c>
    </row>
    <row r="1395" spans="1:20" s="135" customFormat="1">
      <c r="A1395" s="72">
        <v>1403</v>
      </c>
      <c r="B1395" s="72" t="s">
        <v>39</v>
      </c>
      <c r="C1395" s="73" t="s">
        <v>14690</v>
      </c>
      <c r="D1395" s="74">
        <v>24431521795</v>
      </c>
      <c r="E1395" s="73" t="s">
        <v>14691</v>
      </c>
      <c r="F1395" s="73" t="s">
        <v>12611</v>
      </c>
      <c r="G1395" s="73">
        <v>13000</v>
      </c>
      <c r="H1395" s="73" t="s">
        <v>66</v>
      </c>
      <c r="I1395" s="73" t="s">
        <v>19</v>
      </c>
      <c r="J1395" s="135" t="s">
        <v>41</v>
      </c>
      <c r="K1395" s="135">
        <v>13000</v>
      </c>
      <c r="L1395" s="135">
        <f>VLOOKUP(E1395,[2]Sheet1!$E$2:$N$5262,3,0)</f>
        <v>13000</v>
      </c>
      <c r="M1395" s="168">
        <f>VLOOKUP(E1395,[2]Sheet1!$E$2:$N$5262,4,0)</f>
        <v>46042</v>
      </c>
      <c r="N1395" s="135" t="str">
        <f>VLOOKUP(E1395,[2]Sheet1!$E$2:$N$5262,5,0)</f>
        <v>MUHAMMAD.UMER</v>
      </c>
      <c r="O1395" s="135" t="str">
        <f>VLOOKUP(E1395,[2]Sheet1!$E$2:$N$5262,6,0)</f>
        <v>Accepted</v>
      </c>
      <c r="P1395" s="135" t="str">
        <f>VLOOKUP(E1395,[2]Sheet1!$E$2:$N$5262,7,0)</f>
        <v>Online Transfer</v>
      </c>
      <c r="Q1395" s="135" t="str">
        <f>VLOOKUP(E1395,[2]Sheet1!$E$2:$N$5262,8,0)</f>
        <v>Conversion</v>
      </c>
      <c r="R1395" s="135" t="s">
        <v>16</v>
      </c>
      <c r="S1395" s="135" t="str">
        <f>VLOOKUP(E1395,[2]Sheet1!$E$2:$N$5262,10,0)</f>
        <v>-</v>
      </c>
      <c r="T1395" s="167">
        <f t="shared" si="70"/>
        <v>0</v>
      </c>
    </row>
    <row r="1396" spans="1:20" s="135" customFormat="1" hidden="1">
      <c r="A1396" s="73">
        <v>1404</v>
      </c>
      <c r="B1396" s="72" t="s">
        <v>39</v>
      </c>
      <c r="C1396" s="73" t="s">
        <v>14692</v>
      </c>
      <c r="D1396" s="73" t="s">
        <v>14693</v>
      </c>
      <c r="E1396" s="73" t="s">
        <v>14694</v>
      </c>
      <c r="F1396" s="73" t="s">
        <v>14695</v>
      </c>
      <c r="G1396" s="73">
        <v>12000</v>
      </c>
      <c r="H1396" s="73" t="s">
        <v>66</v>
      </c>
      <c r="I1396" s="73" t="s">
        <v>19</v>
      </c>
      <c r="J1396" s="135" t="s">
        <v>41</v>
      </c>
      <c r="K1396" s="135">
        <v>12000</v>
      </c>
      <c r="L1396" s="135">
        <f>VLOOKUP(E1396,[2]Sheet1!$E$2:$N$5262,3,0)</f>
        <v>12000</v>
      </c>
      <c r="M1396" s="168">
        <f>VLOOKUP(E1396,[2]Sheet1!$E$2:$N$5262,4,0)</f>
        <v>46042</v>
      </c>
      <c r="N1396" s="135" t="str">
        <f>VLOOKUP(E1396,[2]Sheet1!$E$2:$N$5262,5,0)</f>
        <v>MUHAMMAD.UMER</v>
      </c>
      <c r="O1396" s="135" t="str">
        <f>VLOOKUP(E1396,[2]Sheet1!$E$2:$N$5262,6,0)</f>
        <v>Accepted</v>
      </c>
      <c r="P1396" s="135" t="str">
        <f>VLOOKUP(E1396,[2]Sheet1!$E$2:$N$5262,7,0)</f>
        <v>Cheque Deposit</v>
      </c>
      <c r="Q1396" s="135" t="str">
        <f>VLOOKUP(E1396,[2]Sheet1!$E$2:$N$5262,8,0)</f>
        <v>Renewal</v>
      </c>
      <c r="R1396" s="135" t="s">
        <v>16</v>
      </c>
      <c r="S1396" s="135" t="str">
        <f>VLOOKUP(E1396,[2]Sheet1!$E$2:$N$5262,10,0)</f>
        <v>-</v>
      </c>
      <c r="T1396" s="167">
        <f t="shared" si="70"/>
        <v>0</v>
      </c>
    </row>
    <row r="1397" spans="1:20" s="135" customFormat="1" hidden="1">
      <c r="A1397" s="72">
        <v>1405</v>
      </c>
      <c r="B1397" s="72" t="s">
        <v>39</v>
      </c>
      <c r="C1397" s="73" t="s">
        <v>14696</v>
      </c>
      <c r="D1397" s="73" t="s">
        <v>14697</v>
      </c>
      <c r="E1397" s="74">
        <v>1137483</v>
      </c>
      <c r="F1397" s="73" t="s">
        <v>14698</v>
      </c>
      <c r="G1397" s="73">
        <v>13000</v>
      </c>
      <c r="H1397" s="73" t="s">
        <v>66</v>
      </c>
      <c r="I1397" s="73" t="s">
        <v>19</v>
      </c>
      <c r="J1397" s="135" t="s">
        <v>41</v>
      </c>
      <c r="K1397" s="135">
        <v>13000</v>
      </c>
      <c r="L1397" s="135">
        <f>VLOOKUP(E1397,[2]Sheet1!$E$2:$N$5262,3,0)</f>
        <v>13000</v>
      </c>
      <c r="M1397" s="168">
        <f>VLOOKUP(E1397,[2]Sheet1!$E$2:$N$5262,4,0)</f>
        <v>46042</v>
      </c>
      <c r="N1397" s="135" t="str">
        <f>VLOOKUP(E1397,[2]Sheet1!$E$2:$N$5262,5,0)</f>
        <v>MUHAMMAD.UMER</v>
      </c>
      <c r="O1397" s="135" t="str">
        <f>VLOOKUP(E1397,[2]Sheet1!$E$2:$N$5262,6,0)</f>
        <v>Accepted</v>
      </c>
      <c r="P1397" s="135" t="str">
        <f>VLOOKUP(E1397,[2]Sheet1!$E$2:$N$5262,7,0)</f>
        <v>Online Transfer</v>
      </c>
      <c r="Q1397" s="135" t="str">
        <f>VLOOKUP(E1397,[2]Sheet1!$E$2:$N$5262,8,0)</f>
        <v>Renewal</v>
      </c>
      <c r="R1397" s="135" t="s">
        <v>16</v>
      </c>
      <c r="S1397" s="135" t="str">
        <f>VLOOKUP(E1397,[2]Sheet1!$E$2:$N$5262,10,0)</f>
        <v>-</v>
      </c>
      <c r="T1397" s="167">
        <f t="shared" si="70"/>
        <v>0</v>
      </c>
    </row>
    <row r="1398" spans="1:20" s="135" customFormat="1" hidden="1">
      <c r="A1398" s="73">
        <v>1406</v>
      </c>
      <c r="B1398" s="72" t="s">
        <v>39</v>
      </c>
      <c r="C1398" s="73" t="s">
        <v>14699</v>
      </c>
      <c r="D1398" s="74">
        <v>81015022</v>
      </c>
      <c r="E1398" s="73" t="s">
        <v>14700</v>
      </c>
      <c r="F1398" s="73" t="s">
        <v>14701</v>
      </c>
      <c r="G1398" s="73">
        <v>14100</v>
      </c>
      <c r="H1398" s="73" t="s">
        <v>66</v>
      </c>
      <c r="I1398" s="73" t="s">
        <v>19</v>
      </c>
      <c r="J1398" s="135" t="s">
        <v>41</v>
      </c>
      <c r="K1398" s="135">
        <v>14100</v>
      </c>
      <c r="L1398" s="135">
        <f>VLOOKUP(E1398,[2]Sheet1!$E$2:$N$5262,3,0)</f>
        <v>14100</v>
      </c>
      <c r="M1398" s="168">
        <f>VLOOKUP(E1398,[2]Sheet1!$E$2:$N$5262,4,0)</f>
        <v>46042</v>
      </c>
      <c r="N1398" s="135" t="str">
        <f>VLOOKUP(E1398,[2]Sheet1!$E$2:$N$5262,5,0)</f>
        <v>MUHAMMAD.UMER</v>
      </c>
      <c r="O1398" s="135" t="str">
        <f>VLOOKUP(E1398,[2]Sheet1!$E$2:$N$5262,6,0)</f>
        <v>Accepted</v>
      </c>
      <c r="P1398" s="135" t="str">
        <f>VLOOKUP(E1398,[2]Sheet1!$E$2:$N$5262,7,0)</f>
        <v>Cheque Deposit</v>
      </c>
      <c r="Q1398" s="135" t="str">
        <f>VLOOKUP(E1398,[2]Sheet1!$E$2:$N$5262,8,0)</f>
        <v>Renewal</v>
      </c>
      <c r="R1398" s="135" t="s">
        <v>16</v>
      </c>
      <c r="S1398" s="135" t="str">
        <f>VLOOKUP(E1398,[2]Sheet1!$E$2:$N$5262,10,0)</f>
        <v>-</v>
      </c>
      <c r="T1398" s="167">
        <f t="shared" si="70"/>
        <v>0</v>
      </c>
    </row>
    <row r="1399" spans="1:20" s="135" customFormat="1" hidden="1">
      <c r="A1399" s="72">
        <v>1407</v>
      </c>
      <c r="B1399" s="72" t="s">
        <v>39</v>
      </c>
      <c r="C1399" s="73" t="s">
        <v>14702</v>
      </c>
      <c r="D1399" s="73" t="s">
        <v>14703</v>
      </c>
      <c r="E1399" s="73" t="s">
        <v>14704</v>
      </c>
      <c r="F1399" s="73" t="s">
        <v>14705</v>
      </c>
      <c r="G1399" s="73">
        <v>12000</v>
      </c>
      <c r="H1399" s="73" t="s">
        <v>66</v>
      </c>
      <c r="I1399" s="73" t="s">
        <v>19</v>
      </c>
      <c r="J1399" s="135" t="s">
        <v>41</v>
      </c>
      <c r="K1399" s="135">
        <v>12000</v>
      </c>
      <c r="L1399" s="135">
        <f>VLOOKUP(E1399,[2]Sheet1!$E$2:$N$5262,3,0)</f>
        <v>12000</v>
      </c>
      <c r="M1399" s="168">
        <f>VLOOKUP(E1399,[2]Sheet1!$E$2:$N$5262,4,0)</f>
        <v>46042</v>
      </c>
      <c r="N1399" s="135" t="str">
        <f>VLOOKUP(E1399,[2]Sheet1!$E$2:$N$5262,5,0)</f>
        <v>MUHAMMAD.UMER</v>
      </c>
      <c r="O1399" s="135" t="str">
        <f>VLOOKUP(E1399,[2]Sheet1!$E$2:$N$5262,6,0)</f>
        <v>Accepted</v>
      </c>
      <c r="P1399" s="135" t="str">
        <f>VLOOKUP(E1399,[2]Sheet1!$E$2:$N$5262,7,0)</f>
        <v>Online Transfer</v>
      </c>
      <c r="Q1399" s="135" t="str">
        <f>VLOOKUP(E1399,[2]Sheet1!$E$2:$N$5262,8,0)</f>
        <v>Renewal</v>
      </c>
      <c r="R1399" s="135" t="s">
        <v>16</v>
      </c>
      <c r="S1399" s="135" t="str">
        <f>VLOOKUP(E1399,[2]Sheet1!$E$2:$N$5262,10,0)</f>
        <v>-</v>
      </c>
      <c r="T1399" s="167">
        <f t="shared" si="70"/>
        <v>0</v>
      </c>
    </row>
    <row r="1400" spans="1:20" s="135" customFormat="1">
      <c r="A1400" s="73">
        <v>1408</v>
      </c>
      <c r="B1400" s="72" t="s">
        <v>39</v>
      </c>
      <c r="C1400" s="73" t="s">
        <v>14706</v>
      </c>
      <c r="D1400" s="74">
        <v>124461</v>
      </c>
      <c r="E1400" s="74">
        <v>1024414</v>
      </c>
      <c r="F1400" s="73" t="s">
        <v>11843</v>
      </c>
      <c r="G1400" s="73">
        <v>14000</v>
      </c>
      <c r="H1400" s="73" t="s">
        <v>66</v>
      </c>
      <c r="I1400" s="73" t="s">
        <v>19</v>
      </c>
      <c r="J1400" s="135" t="s">
        <v>41</v>
      </c>
      <c r="K1400" s="135">
        <v>14000</v>
      </c>
      <c r="L1400" s="135">
        <f>VLOOKUP(E1400,[2]Sheet1!$E$2:$N$5262,3,0)</f>
        <v>14000</v>
      </c>
      <c r="M1400" s="168">
        <f>VLOOKUP(E1400,[2]Sheet1!$E$2:$N$5262,4,0)</f>
        <v>46041</v>
      </c>
      <c r="N1400" s="135" t="str">
        <f>VLOOKUP(E1400,[2]Sheet1!$E$2:$N$5262,5,0)</f>
        <v>MUHAMMAD.UMER</v>
      </c>
      <c r="O1400" s="135" t="str">
        <f>VLOOKUP(E1400,[2]Sheet1!$E$2:$N$5262,6,0)</f>
        <v>Accepted</v>
      </c>
      <c r="P1400" s="135" t="str">
        <f>VLOOKUP(E1400,[2]Sheet1!$E$2:$N$5262,7,0)</f>
        <v>Online Transfer</v>
      </c>
      <c r="Q1400" s="135" t="str">
        <f>VLOOKUP(E1400,[2]Sheet1!$E$2:$N$5262,8,0)</f>
        <v>Conversion</v>
      </c>
      <c r="R1400" s="135" t="s">
        <v>16</v>
      </c>
      <c r="S1400" s="135" t="str">
        <f>VLOOKUP(E1400,[2]Sheet1!$E$2:$N$5262,10,0)</f>
        <v>-</v>
      </c>
      <c r="T1400" s="167">
        <f t="shared" si="70"/>
        <v>0</v>
      </c>
    </row>
    <row r="1401" spans="1:20" s="135" customFormat="1" hidden="1">
      <c r="A1401" s="72">
        <v>1409</v>
      </c>
      <c r="B1401" s="72" t="s">
        <v>39</v>
      </c>
      <c r="C1401" s="73" t="s">
        <v>14707</v>
      </c>
      <c r="D1401" s="74">
        <v>209916</v>
      </c>
      <c r="E1401" s="74">
        <v>1109755</v>
      </c>
      <c r="F1401" s="73" t="s">
        <v>14708</v>
      </c>
      <c r="G1401" s="73">
        <v>13000</v>
      </c>
      <c r="H1401" s="73" t="s">
        <v>66</v>
      </c>
      <c r="I1401" s="73" t="s">
        <v>19</v>
      </c>
      <c r="J1401" s="135" t="s">
        <v>41</v>
      </c>
      <c r="K1401" s="135">
        <v>13000</v>
      </c>
      <c r="L1401" s="135">
        <f>VLOOKUP(E1401,[2]Sheet1!$E$2:$N$5262,3,0)</f>
        <v>13000</v>
      </c>
      <c r="M1401" s="168">
        <f>VLOOKUP(E1401,[2]Sheet1!$E$2:$N$5262,4,0)</f>
        <v>46041</v>
      </c>
      <c r="N1401" s="135" t="str">
        <f>VLOOKUP(E1401,[2]Sheet1!$E$2:$N$5262,5,0)</f>
        <v>MUHAMMAD.UMER</v>
      </c>
      <c r="O1401" s="135" t="str">
        <f>VLOOKUP(E1401,[2]Sheet1!$E$2:$N$5262,6,0)</f>
        <v>Accepted</v>
      </c>
      <c r="P1401" s="135" t="str">
        <f>VLOOKUP(E1401,[2]Sheet1!$E$2:$N$5262,7,0)</f>
        <v>Online Transfer</v>
      </c>
      <c r="Q1401" s="135" t="str">
        <f>VLOOKUP(E1401,[2]Sheet1!$E$2:$N$5262,8,0)</f>
        <v>Renewal</v>
      </c>
      <c r="R1401" s="135" t="s">
        <v>16</v>
      </c>
      <c r="S1401" s="135" t="str">
        <f>VLOOKUP(E1401,[2]Sheet1!$E$2:$N$5262,10,0)</f>
        <v>-</v>
      </c>
      <c r="T1401" s="167">
        <f t="shared" si="70"/>
        <v>0</v>
      </c>
    </row>
    <row r="1402" spans="1:20" s="135" customFormat="1" hidden="1">
      <c r="A1402" s="73">
        <v>1410</v>
      </c>
      <c r="B1402" s="72" t="s">
        <v>39</v>
      </c>
      <c r="C1402" s="73" t="s">
        <v>14709</v>
      </c>
      <c r="D1402" s="74">
        <v>17444095</v>
      </c>
      <c r="E1402" s="73" t="s">
        <v>14710</v>
      </c>
      <c r="F1402" s="73" t="s">
        <v>14711</v>
      </c>
      <c r="G1402" s="73">
        <v>13000</v>
      </c>
      <c r="H1402" s="73" t="s">
        <v>66</v>
      </c>
      <c r="I1402" s="73" t="s">
        <v>19</v>
      </c>
      <c r="J1402" s="135" t="s">
        <v>41</v>
      </c>
      <c r="K1402" s="135">
        <v>13000</v>
      </c>
      <c r="L1402" s="135">
        <f>VLOOKUP(E1402,[2]Sheet1!$E$2:$N$5262,3,0)</f>
        <v>13000</v>
      </c>
      <c r="M1402" s="168">
        <f>VLOOKUP(E1402,[2]Sheet1!$E$2:$N$5262,4,0)</f>
        <v>46041</v>
      </c>
      <c r="N1402" s="135" t="str">
        <f>VLOOKUP(E1402,[2]Sheet1!$E$2:$N$5262,5,0)</f>
        <v>MUHAMMAD.UMER</v>
      </c>
      <c r="O1402" s="135" t="str">
        <f>VLOOKUP(E1402,[2]Sheet1!$E$2:$N$5262,6,0)</f>
        <v>Accepted</v>
      </c>
      <c r="P1402" s="135" t="str">
        <f>VLOOKUP(E1402,[2]Sheet1!$E$2:$N$5262,7,0)</f>
        <v>Online Transfer</v>
      </c>
      <c r="Q1402" s="135" t="str">
        <f>VLOOKUP(E1402,[2]Sheet1!$E$2:$N$5262,8,0)</f>
        <v>Renewal</v>
      </c>
      <c r="R1402" s="135" t="s">
        <v>16</v>
      </c>
      <c r="S1402" s="135" t="str">
        <f>VLOOKUP(E1402,[2]Sheet1!$E$2:$N$5262,10,0)</f>
        <v>-</v>
      </c>
      <c r="T1402" s="167">
        <f t="shared" si="70"/>
        <v>0</v>
      </c>
    </row>
    <row r="1403" spans="1:20" s="135" customFormat="1" hidden="1">
      <c r="A1403" s="72">
        <v>1411</v>
      </c>
      <c r="B1403" s="72" t="s">
        <v>39</v>
      </c>
      <c r="C1403" s="73" t="s">
        <v>14712</v>
      </c>
      <c r="D1403" s="73" t="s">
        <v>14713</v>
      </c>
      <c r="E1403" s="73" t="s">
        <v>14714</v>
      </c>
      <c r="F1403" s="73" t="s">
        <v>14715</v>
      </c>
      <c r="G1403" s="73">
        <v>13000</v>
      </c>
      <c r="H1403" s="73" t="s">
        <v>66</v>
      </c>
      <c r="I1403" s="73" t="s">
        <v>19</v>
      </c>
      <c r="J1403" s="135" t="s">
        <v>41</v>
      </c>
      <c r="K1403" s="135">
        <v>13000</v>
      </c>
      <c r="L1403" s="135">
        <f>VLOOKUP(E1403,[2]Sheet1!$E$2:$N$5262,3,0)</f>
        <v>13000</v>
      </c>
      <c r="M1403" s="168">
        <f>VLOOKUP(E1403,[2]Sheet1!$E$2:$N$5262,4,0)</f>
        <v>46041</v>
      </c>
      <c r="N1403" s="135" t="str">
        <f>VLOOKUP(E1403,[2]Sheet1!$E$2:$N$5262,5,0)</f>
        <v>MUHAMMAD.UMER</v>
      </c>
      <c r="O1403" s="135" t="str">
        <f>VLOOKUP(E1403,[2]Sheet1!$E$2:$N$5262,6,0)</f>
        <v>Accepted</v>
      </c>
      <c r="P1403" s="135" t="str">
        <f>VLOOKUP(E1403,[2]Sheet1!$E$2:$N$5262,7,0)</f>
        <v>Online Transfer</v>
      </c>
      <c r="Q1403" s="135" t="str">
        <f>VLOOKUP(E1403,[2]Sheet1!$E$2:$N$5262,8,0)</f>
        <v>Renewal</v>
      </c>
      <c r="R1403" s="135" t="s">
        <v>16</v>
      </c>
      <c r="S1403" s="135" t="str">
        <f>VLOOKUP(E1403,[2]Sheet1!$E$2:$N$5262,10,0)</f>
        <v>-</v>
      </c>
      <c r="T1403" s="167">
        <f t="shared" si="70"/>
        <v>0</v>
      </c>
    </row>
    <row r="1404" spans="1:20" s="135" customFormat="1" hidden="1">
      <c r="A1404" s="73">
        <v>1412</v>
      </c>
      <c r="B1404" s="72" t="s">
        <v>39</v>
      </c>
      <c r="C1404" s="73" t="s">
        <v>14716</v>
      </c>
      <c r="D1404" s="74">
        <v>1030805</v>
      </c>
      <c r="E1404" s="73" t="s">
        <v>14717</v>
      </c>
      <c r="F1404" s="73" t="s">
        <v>14718</v>
      </c>
      <c r="G1404" s="73">
        <v>14000</v>
      </c>
      <c r="H1404" s="73" t="s">
        <v>66</v>
      </c>
      <c r="I1404" s="73" t="s">
        <v>19</v>
      </c>
      <c r="J1404" s="135" t="s">
        <v>41</v>
      </c>
      <c r="K1404" s="135">
        <v>14000</v>
      </c>
      <c r="L1404" s="135">
        <f>VLOOKUP(E1404,[2]Sheet1!$E$2:$N$5262,3,0)</f>
        <v>14000</v>
      </c>
      <c r="M1404" s="168">
        <f>VLOOKUP(E1404,[2]Sheet1!$E$2:$N$5262,4,0)</f>
        <v>46039</v>
      </c>
      <c r="N1404" s="135" t="str">
        <f>VLOOKUP(E1404,[2]Sheet1!$E$2:$N$5262,5,0)</f>
        <v>MUHAMMAD.UMER</v>
      </c>
      <c r="O1404" s="135" t="str">
        <f>VLOOKUP(E1404,[2]Sheet1!$E$2:$N$5262,6,0)</f>
        <v>Accepted</v>
      </c>
      <c r="P1404" s="135" t="str">
        <f>VLOOKUP(E1404,[2]Sheet1!$E$2:$N$5262,7,0)</f>
        <v>Online Transfer</v>
      </c>
      <c r="Q1404" s="135" t="str">
        <f>VLOOKUP(E1404,[2]Sheet1!$E$2:$N$5262,8,0)</f>
        <v>Renewal</v>
      </c>
      <c r="R1404" s="135" t="s">
        <v>16</v>
      </c>
      <c r="S1404" s="135" t="str">
        <f>VLOOKUP(E1404,[2]Sheet1!$E$2:$N$5262,10,0)</f>
        <v>-</v>
      </c>
      <c r="T1404" s="167">
        <f t="shared" si="70"/>
        <v>0</v>
      </c>
    </row>
    <row r="1405" spans="1:20" s="135" customFormat="1" hidden="1">
      <c r="A1405" s="72">
        <v>1413</v>
      </c>
      <c r="B1405" s="72" t="s">
        <v>39</v>
      </c>
      <c r="C1405" s="73" t="s">
        <v>14719</v>
      </c>
      <c r="D1405" s="73" t="s">
        <v>14720</v>
      </c>
      <c r="E1405" s="73" t="s">
        <v>14721</v>
      </c>
      <c r="F1405" s="73" t="s">
        <v>14722</v>
      </c>
      <c r="G1405" s="73">
        <v>15000</v>
      </c>
      <c r="H1405" s="73" t="s">
        <v>66</v>
      </c>
      <c r="I1405" s="73" t="s">
        <v>19</v>
      </c>
      <c r="J1405" s="135" t="s">
        <v>41</v>
      </c>
      <c r="K1405" s="135">
        <v>15000</v>
      </c>
      <c r="L1405" s="135">
        <f>VLOOKUP(E1405,[2]Sheet1!$E$2:$N$5262,3,0)</f>
        <v>15000</v>
      </c>
      <c r="M1405" s="168">
        <f>VLOOKUP(E1405,[2]Sheet1!$E$2:$N$5262,4,0)</f>
        <v>46039</v>
      </c>
      <c r="N1405" s="135" t="str">
        <f>VLOOKUP(E1405,[2]Sheet1!$E$2:$N$5262,5,0)</f>
        <v>MUHAMMAD.UMER</v>
      </c>
      <c r="O1405" s="135" t="str">
        <f>VLOOKUP(E1405,[2]Sheet1!$E$2:$N$5262,6,0)</f>
        <v>Accepted</v>
      </c>
      <c r="P1405" s="135" t="str">
        <f>VLOOKUP(E1405,[2]Sheet1!$E$2:$N$5262,7,0)</f>
        <v>Online Transfer</v>
      </c>
      <c r="Q1405" s="135" t="str">
        <f>VLOOKUP(E1405,[2]Sheet1!$E$2:$N$5262,8,0)</f>
        <v>Renewal</v>
      </c>
      <c r="R1405" s="135" t="s">
        <v>16</v>
      </c>
      <c r="S1405" s="135" t="str">
        <f>VLOOKUP(E1405,[2]Sheet1!$E$2:$N$5262,10,0)</f>
        <v>-</v>
      </c>
      <c r="T1405" s="167">
        <f t="shared" si="70"/>
        <v>0</v>
      </c>
    </row>
    <row r="1406" spans="1:20" s="135" customFormat="1" hidden="1">
      <c r="A1406" s="73">
        <v>1414</v>
      </c>
      <c r="B1406" s="72" t="s">
        <v>39</v>
      </c>
      <c r="C1406" s="73" t="s">
        <v>14723</v>
      </c>
      <c r="D1406" s="73" t="s">
        <v>14724</v>
      </c>
      <c r="E1406" s="73" t="s">
        <v>14725</v>
      </c>
      <c r="F1406" s="73" t="s">
        <v>14726</v>
      </c>
      <c r="G1406" s="73">
        <v>14000</v>
      </c>
      <c r="H1406" s="73" t="s">
        <v>66</v>
      </c>
      <c r="I1406" s="73" t="s">
        <v>19</v>
      </c>
      <c r="J1406" s="135" t="s">
        <v>41</v>
      </c>
      <c r="K1406" s="135">
        <v>14000</v>
      </c>
      <c r="L1406" s="135">
        <f>VLOOKUP(E1406,[2]Sheet1!$E$2:$N$5262,3,0)</f>
        <v>14000</v>
      </c>
      <c r="M1406" s="168">
        <f>VLOOKUP(E1406,[2]Sheet1!$E$2:$N$5262,4,0)</f>
        <v>46039</v>
      </c>
      <c r="N1406" s="135" t="str">
        <f>VLOOKUP(E1406,[2]Sheet1!$E$2:$N$5262,5,0)</f>
        <v>MUHAMMAD.UMER</v>
      </c>
      <c r="O1406" s="135" t="str">
        <f>VLOOKUP(E1406,[2]Sheet1!$E$2:$N$5262,6,0)</f>
        <v>Accepted</v>
      </c>
      <c r="P1406" s="135" t="str">
        <f>VLOOKUP(E1406,[2]Sheet1!$E$2:$N$5262,7,0)</f>
        <v>Online Transfer</v>
      </c>
      <c r="Q1406" s="135" t="str">
        <f>VLOOKUP(E1406,[2]Sheet1!$E$2:$N$5262,8,0)</f>
        <v>Renewal</v>
      </c>
      <c r="R1406" s="135" t="s">
        <v>16</v>
      </c>
      <c r="S1406" s="135" t="str">
        <f>VLOOKUP(E1406,[2]Sheet1!$E$2:$N$5262,10,0)</f>
        <v>-</v>
      </c>
      <c r="T1406" s="167">
        <f t="shared" si="70"/>
        <v>0</v>
      </c>
    </row>
    <row r="1407" spans="1:20" s="135" customFormat="1">
      <c r="A1407" s="72">
        <v>1415</v>
      </c>
      <c r="B1407" s="72" t="s">
        <v>39</v>
      </c>
      <c r="C1407" s="73" t="s">
        <v>14727</v>
      </c>
      <c r="D1407" s="74">
        <v>16912951</v>
      </c>
      <c r="E1407" s="73" t="s">
        <v>14728</v>
      </c>
      <c r="F1407" s="73" t="s">
        <v>12287</v>
      </c>
      <c r="G1407" s="73">
        <v>20000</v>
      </c>
      <c r="H1407" s="73" t="s">
        <v>66</v>
      </c>
      <c r="I1407" s="73" t="s">
        <v>19</v>
      </c>
      <c r="J1407" s="135" t="s">
        <v>41</v>
      </c>
      <c r="K1407" s="135">
        <v>20000</v>
      </c>
      <c r="L1407" s="135">
        <f>VLOOKUP(E1407,[2]Sheet1!$E$2:$N$5262,3,0)</f>
        <v>20000</v>
      </c>
      <c r="M1407" s="168">
        <f>VLOOKUP(E1407,[2]Sheet1!$E$2:$N$5262,4,0)</f>
        <v>46039</v>
      </c>
      <c r="N1407" s="135" t="str">
        <f>VLOOKUP(E1407,[2]Sheet1!$E$2:$N$5262,5,0)</f>
        <v>MUHAMMAD.UMER</v>
      </c>
      <c r="O1407" s="135" t="str">
        <f>VLOOKUP(E1407,[2]Sheet1!$E$2:$N$5262,6,0)</f>
        <v>Accepted</v>
      </c>
      <c r="P1407" s="135" t="str">
        <f>VLOOKUP(E1407,[2]Sheet1!$E$2:$N$5262,7,0)</f>
        <v>Online Transfer</v>
      </c>
      <c r="Q1407" s="135" t="str">
        <f>VLOOKUP(E1407,[2]Sheet1!$E$2:$N$5262,8,0)</f>
        <v>Conversion</v>
      </c>
      <c r="R1407" s="135" t="s">
        <v>16</v>
      </c>
      <c r="S1407" s="135" t="str">
        <f>VLOOKUP(E1407,[2]Sheet1!$E$2:$N$5262,10,0)</f>
        <v>-</v>
      </c>
      <c r="T1407" s="167">
        <f t="shared" si="70"/>
        <v>0</v>
      </c>
    </row>
    <row r="1408" spans="1:20" s="135" customFormat="1" hidden="1">
      <c r="A1408" s="73">
        <v>1416</v>
      </c>
      <c r="B1408" s="72" t="s">
        <v>39</v>
      </c>
      <c r="C1408" s="73" t="s">
        <v>14729</v>
      </c>
      <c r="D1408" s="73" t="s">
        <v>14730</v>
      </c>
      <c r="E1408" s="73" t="s">
        <v>14731</v>
      </c>
      <c r="F1408" s="73" t="s">
        <v>14732</v>
      </c>
      <c r="G1408" s="73">
        <v>13000</v>
      </c>
      <c r="H1408" s="73" t="s">
        <v>66</v>
      </c>
      <c r="I1408" s="73" t="s">
        <v>19</v>
      </c>
      <c r="J1408" s="135" t="s">
        <v>41</v>
      </c>
      <c r="K1408" s="135">
        <v>13000</v>
      </c>
      <c r="L1408" s="135">
        <f>VLOOKUP(E1408,[2]Sheet1!$E$2:$N$5262,3,0)</f>
        <v>13000</v>
      </c>
      <c r="M1408" s="168">
        <f>VLOOKUP(E1408,[2]Sheet1!$E$2:$N$5262,4,0)</f>
        <v>46038</v>
      </c>
      <c r="N1408" s="135" t="str">
        <f>VLOOKUP(E1408,[2]Sheet1!$E$2:$N$5262,5,0)</f>
        <v>MUHAMMAD.UMER</v>
      </c>
      <c r="O1408" s="135" t="str">
        <f>VLOOKUP(E1408,[2]Sheet1!$E$2:$N$5262,6,0)</f>
        <v>Accepted</v>
      </c>
      <c r="P1408" s="135" t="str">
        <f>VLOOKUP(E1408,[2]Sheet1!$E$2:$N$5262,7,0)</f>
        <v>Online Transfer</v>
      </c>
      <c r="Q1408" s="135" t="str">
        <f>VLOOKUP(E1408,[2]Sheet1!$E$2:$N$5262,8,0)</f>
        <v>Renewal</v>
      </c>
      <c r="R1408" s="135" t="s">
        <v>16</v>
      </c>
      <c r="S1408" s="135" t="str">
        <f>VLOOKUP(E1408,[2]Sheet1!$E$2:$N$5262,10,0)</f>
        <v>-</v>
      </c>
      <c r="T1408" s="167">
        <f t="shared" si="70"/>
        <v>0</v>
      </c>
    </row>
    <row r="1409" spans="1:20" s="135" customFormat="1" hidden="1">
      <c r="A1409" s="72">
        <v>1417</v>
      </c>
      <c r="B1409" s="72" t="s">
        <v>39</v>
      </c>
      <c r="C1409" s="73" t="s">
        <v>14733</v>
      </c>
      <c r="D1409" s="73" t="s">
        <v>14734</v>
      </c>
      <c r="E1409" s="73" t="s">
        <v>14735</v>
      </c>
      <c r="F1409" s="73" t="s">
        <v>14736</v>
      </c>
      <c r="G1409" s="73">
        <v>14000</v>
      </c>
      <c r="H1409" s="73" t="s">
        <v>66</v>
      </c>
      <c r="I1409" s="73" t="s">
        <v>19</v>
      </c>
      <c r="J1409" s="135" t="s">
        <v>41</v>
      </c>
      <c r="K1409" s="135">
        <v>14000</v>
      </c>
      <c r="L1409" s="135">
        <f>VLOOKUP(E1409,[2]Sheet1!$E$2:$N$5262,3,0)</f>
        <v>14000</v>
      </c>
      <c r="M1409" s="168">
        <f>VLOOKUP(E1409,[2]Sheet1!$E$2:$N$5262,4,0)</f>
        <v>46038</v>
      </c>
      <c r="N1409" s="135" t="str">
        <f>VLOOKUP(E1409,[2]Sheet1!$E$2:$N$5262,5,0)</f>
        <v>MUHAMMAD.UMER</v>
      </c>
      <c r="O1409" s="135" t="str">
        <f>VLOOKUP(E1409,[2]Sheet1!$E$2:$N$5262,6,0)</f>
        <v>Accepted</v>
      </c>
      <c r="P1409" s="135" t="str">
        <f>VLOOKUP(E1409,[2]Sheet1!$E$2:$N$5262,7,0)</f>
        <v>Cash Deposit</v>
      </c>
      <c r="Q1409" s="135" t="str">
        <f>VLOOKUP(E1409,[2]Sheet1!$E$2:$N$5262,8,0)</f>
        <v>Renewal</v>
      </c>
      <c r="R1409" s="135" t="s">
        <v>16</v>
      </c>
      <c r="S1409" s="135" t="str">
        <f>VLOOKUP(E1409,[2]Sheet1!$E$2:$N$5262,10,0)</f>
        <v>-</v>
      </c>
      <c r="T1409" s="167">
        <f t="shared" si="70"/>
        <v>0</v>
      </c>
    </row>
    <row r="1410" spans="1:20" s="135" customFormat="1">
      <c r="A1410" s="73">
        <v>1418</v>
      </c>
      <c r="B1410" s="72" t="s">
        <v>39</v>
      </c>
      <c r="C1410" s="73" t="s">
        <v>14737</v>
      </c>
      <c r="D1410" s="74">
        <v>7541509</v>
      </c>
      <c r="E1410" s="74">
        <v>264569</v>
      </c>
      <c r="F1410" s="73" t="s">
        <v>12287</v>
      </c>
      <c r="G1410" s="73">
        <v>20000</v>
      </c>
      <c r="H1410" s="73" t="s">
        <v>66</v>
      </c>
      <c r="I1410" s="73" t="s">
        <v>19</v>
      </c>
      <c r="J1410" s="135" t="s">
        <v>41</v>
      </c>
      <c r="K1410" s="135">
        <v>20000</v>
      </c>
      <c r="L1410" s="135">
        <f>VLOOKUP(E1410,[2]Sheet1!$E$2:$N$5262,3,0)</f>
        <v>20000</v>
      </c>
      <c r="M1410" s="168">
        <f>VLOOKUP(E1410,[2]Sheet1!$E$2:$N$5262,4,0)</f>
        <v>46038</v>
      </c>
      <c r="N1410" s="135" t="str">
        <f>VLOOKUP(E1410,[2]Sheet1!$E$2:$N$5262,5,0)</f>
        <v>MUHAMMAD.UMER</v>
      </c>
      <c r="O1410" s="135" t="str">
        <f>VLOOKUP(E1410,[2]Sheet1!$E$2:$N$5262,6,0)</f>
        <v>Accepted</v>
      </c>
      <c r="P1410" s="135" t="str">
        <f>VLOOKUP(E1410,[2]Sheet1!$E$2:$N$5262,7,0)</f>
        <v>Online Transfer</v>
      </c>
      <c r="Q1410" s="135" t="str">
        <f>VLOOKUP(E1410,[2]Sheet1!$E$2:$N$5262,8,0)</f>
        <v>Conversion</v>
      </c>
      <c r="R1410" s="135" t="s">
        <v>16</v>
      </c>
      <c r="S1410" s="135" t="str">
        <f>VLOOKUP(E1410,[2]Sheet1!$E$2:$N$5262,10,0)</f>
        <v>-</v>
      </c>
      <c r="T1410" s="167">
        <f t="shared" si="70"/>
        <v>0</v>
      </c>
    </row>
    <row r="1411" spans="1:20" s="135" customFormat="1" hidden="1">
      <c r="A1411" s="72">
        <v>1419</v>
      </c>
      <c r="B1411" s="72" t="s">
        <v>39</v>
      </c>
      <c r="C1411" s="73" t="s">
        <v>14738</v>
      </c>
      <c r="D1411" s="73" t="s">
        <v>14739</v>
      </c>
      <c r="E1411" s="73" t="s">
        <v>14740</v>
      </c>
      <c r="F1411" s="73" t="s">
        <v>14741</v>
      </c>
      <c r="G1411" s="73">
        <v>15000</v>
      </c>
      <c r="H1411" s="73" t="s">
        <v>66</v>
      </c>
      <c r="I1411" s="73" t="s">
        <v>19</v>
      </c>
      <c r="J1411" s="135" t="s">
        <v>41</v>
      </c>
      <c r="K1411" s="135">
        <v>15000</v>
      </c>
      <c r="L1411" s="135">
        <f>VLOOKUP(E1411,[2]Sheet1!$E$2:$N$5262,3,0)</f>
        <v>15000</v>
      </c>
      <c r="M1411" s="168">
        <f>VLOOKUP(E1411,[2]Sheet1!$E$2:$N$5262,4,0)</f>
        <v>46038</v>
      </c>
      <c r="N1411" s="135" t="str">
        <f>VLOOKUP(E1411,[2]Sheet1!$E$2:$N$5262,5,0)</f>
        <v>MUHAMMAD.UMER</v>
      </c>
      <c r="O1411" s="135" t="str">
        <f>VLOOKUP(E1411,[2]Sheet1!$E$2:$N$5262,6,0)</f>
        <v>Accepted</v>
      </c>
      <c r="P1411" s="135" t="str">
        <f>VLOOKUP(E1411,[2]Sheet1!$E$2:$N$5262,7,0)</f>
        <v>Online Transfer</v>
      </c>
      <c r="Q1411" s="135" t="str">
        <f>VLOOKUP(E1411,[2]Sheet1!$E$2:$N$5262,8,0)</f>
        <v>Renewal</v>
      </c>
      <c r="R1411" s="135" t="s">
        <v>16</v>
      </c>
      <c r="S1411" s="135" t="str">
        <f>VLOOKUP(E1411,[2]Sheet1!$E$2:$N$5262,10,0)</f>
        <v>-</v>
      </c>
      <c r="T1411" s="167">
        <f t="shared" si="70"/>
        <v>0</v>
      </c>
    </row>
    <row r="1412" spans="1:20" s="135" customFormat="1" hidden="1">
      <c r="A1412" s="73">
        <v>1420</v>
      </c>
      <c r="B1412" s="72" t="s">
        <v>39</v>
      </c>
      <c r="C1412" s="73" t="s">
        <v>14742</v>
      </c>
      <c r="D1412" s="73" t="s">
        <v>14743</v>
      </c>
      <c r="E1412" s="73" t="s">
        <v>14744</v>
      </c>
      <c r="F1412" s="73" t="s">
        <v>14745</v>
      </c>
      <c r="G1412" s="73">
        <v>10000</v>
      </c>
      <c r="H1412" s="73" t="s">
        <v>66</v>
      </c>
      <c r="I1412" s="73" t="s">
        <v>19</v>
      </c>
      <c r="J1412" s="135" t="s">
        <v>41</v>
      </c>
      <c r="K1412" s="135">
        <v>10000</v>
      </c>
      <c r="L1412" s="135">
        <f>VLOOKUP(E1412,[2]Sheet1!$E$2:$N$5262,3,0)</f>
        <v>10000</v>
      </c>
      <c r="M1412" s="168">
        <f>VLOOKUP(E1412,[2]Sheet1!$E$2:$N$5262,4,0)</f>
        <v>46037</v>
      </c>
      <c r="N1412" s="135" t="str">
        <f>VLOOKUP(E1412,[2]Sheet1!$E$2:$N$5262,5,0)</f>
        <v>MUHAMMAD.UMER</v>
      </c>
      <c r="O1412" s="135" t="str">
        <f>VLOOKUP(E1412,[2]Sheet1!$E$2:$N$5262,6,0)</f>
        <v>Accepted</v>
      </c>
      <c r="P1412" s="135" t="str">
        <f>VLOOKUP(E1412,[2]Sheet1!$E$2:$N$5262,7,0)</f>
        <v>Online Transfer</v>
      </c>
      <c r="Q1412" s="135" t="str">
        <f>VLOOKUP(E1412,[2]Sheet1!$E$2:$N$5262,8,0)</f>
        <v>Renewal</v>
      </c>
      <c r="R1412" s="135" t="s">
        <v>16</v>
      </c>
      <c r="S1412" s="135" t="str">
        <f>VLOOKUP(E1412,[2]Sheet1!$E$2:$N$5262,10,0)</f>
        <v>-</v>
      </c>
      <c r="T1412" s="167">
        <f t="shared" si="70"/>
        <v>0</v>
      </c>
    </row>
    <row r="1413" spans="1:20" s="135" customFormat="1" hidden="1">
      <c r="A1413" s="72">
        <v>1421</v>
      </c>
      <c r="B1413" s="72" t="s">
        <v>39</v>
      </c>
      <c r="C1413" s="73" t="s">
        <v>14746</v>
      </c>
      <c r="D1413" s="73" t="s">
        <v>14747</v>
      </c>
      <c r="E1413" s="74">
        <v>1152203</v>
      </c>
      <c r="F1413" s="73" t="s">
        <v>14748</v>
      </c>
      <c r="G1413" s="73">
        <v>14000</v>
      </c>
      <c r="H1413" s="73" t="s">
        <v>66</v>
      </c>
      <c r="I1413" s="73" t="s">
        <v>19</v>
      </c>
      <c r="J1413" s="135" t="s">
        <v>41</v>
      </c>
      <c r="K1413" s="135">
        <v>14000</v>
      </c>
      <c r="L1413" s="135">
        <f>VLOOKUP(E1413,[2]Sheet1!$E$2:$N$5262,3,0)</f>
        <v>14000</v>
      </c>
      <c r="M1413" s="168">
        <f>VLOOKUP(E1413,[2]Sheet1!$E$2:$N$5262,4,0)</f>
        <v>46037</v>
      </c>
      <c r="N1413" s="135" t="str">
        <f>VLOOKUP(E1413,[2]Sheet1!$E$2:$N$5262,5,0)</f>
        <v>MUHAMMAD.UMER</v>
      </c>
      <c r="O1413" s="135" t="str">
        <f>VLOOKUP(E1413,[2]Sheet1!$E$2:$N$5262,6,0)</f>
        <v>Accepted</v>
      </c>
      <c r="P1413" s="135" t="str">
        <f>VLOOKUP(E1413,[2]Sheet1!$E$2:$N$5262,7,0)</f>
        <v>Online Transfer</v>
      </c>
      <c r="Q1413" s="135" t="str">
        <f>VLOOKUP(E1413,[2]Sheet1!$E$2:$N$5262,8,0)</f>
        <v>Renewal</v>
      </c>
      <c r="R1413" s="135" t="s">
        <v>16</v>
      </c>
      <c r="S1413" s="135" t="str">
        <f>VLOOKUP(E1413,[2]Sheet1!$E$2:$N$5262,10,0)</f>
        <v>-</v>
      </c>
      <c r="T1413" s="167">
        <f t="shared" si="70"/>
        <v>0</v>
      </c>
    </row>
    <row r="1414" spans="1:20" s="135" customFormat="1" hidden="1">
      <c r="A1414" s="73">
        <v>1422</v>
      </c>
      <c r="B1414" s="72" t="s">
        <v>39</v>
      </c>
      <c r="C1414" s="73" t="s">
        <v>14749</v>
      </c>
      <c r="D1414" s="74">
        <v>93239130</v>
      </c>
      <c r="E1414" s="73" t="s">
        <v>14750</v>
      </c>
      <c r="F1414" s="73" t="s">
        <v>14751</v>
      </c>
      <c r="G1414" s="73">
        <v>16000</v>
      </c>
      <c r="H1414" s="73" t="s">
        <v>66</v>
      </c>
      <c r="I1414" s="73" t="s">
        <v>19</v>
      </c>
      <c r="J1414" s="135" t="s">
        <v>41</v>
      </c>
      <c r="K1414" s="135">
        <v>16000</v>
      </c>
      <c r="L1414" s="135">
        <f>VLOOKUP(E1414,[2]Sheet1!$E$2:$N$5262,3,0)</f>
        <v>16000</v>
      </c>
      <c r="M1414" s="168">
        <f>VLOOKUP(E1414,[2]Sheet1!$E$2:$N$5262,4,0)</f>
        <v>46036</v>
      </c>
      <c r="N1414" s="135" t="str">
        <f>VLOOKUP(E1414,[2]Sheet1!$E$2:$N$5262,5,0)</f>
        <v>MUHAMMAD.UMER</v>
      </c>
      <c r="O1414" s="135" t="str">
        <f>VLOOKUP(E1414,[2]Sheet1!$E$2:$N$5262,6,0)</f>
        <v>Accepted</v>
      </c>
      <c r="P1414" s="135" t="str">
        <f>VLOOKUP(E1414,[2]Sheet1!$E$2:$N$5262,7,0)</f>
        <v>Online Transfer</v>
      </c>
      <c r="Q1414" s="135" t="str">
        <f>VLOOKUP(E1414,[2]Sheet1!$E$2:$N$5262,8,0)</f>
        <v>Renewal</v>
      </c>
      <c r="R1414" s="135" t="s">
        <v>16</v>
      </c>
      <c r="S1414" s="135" t="str">
        <f>VLOOKUP(E1414,[2]Sheet1!$E$2:$N$5262,10,0)</f>
        <v>-</v>
      </c>
      <c r="T1414" s="167">
        <f t="shared" si="70"/>
        <v>0</v>
      </c>
    </row>
    <row r="1415" spans="1:20" s="135" customFormat="1" hidden="1">
      <c r="A1415" s="72">
        <v>1423</v>
      </c>
      <c r="B1415" s="72" t="s">
        <v>39</v>
      </c>
      <c r="C1415" s="73" t="s">
        <v>14752</v>
      </c>
      <c r="D1415" s="73" t="s">
        <v>14753</v>
      </c>
      <c r="E1415" s="73" t="s">
        <v>14754</v>
      </c>
      <c r="F1415" s="73" t="s">
        <v>14755</v>
      </c>
      <c r="G1415" s="73">
        <v>13000</v>
      </c>
      <c r="H1415" s="73" t="s">
        <v>66</v>
      </c>
      <c r="I1415" s="73" t="s">
        <v>19</v>
      </c>
      <c r="J1415" s="135" t="s">
        <v>41</v>
      </c>
      <c r="K1415" s="135">
        <v>13000</v>
      </c>
      <c r="L1415" s="135">
        <f>VLOOKUP(E1415,[2]Sheet1!$E$2:$N$5262,3,0)</f>
        <v>13000</v>
      </c>
      <c r="M1415" s="168">
        <f>VLOOKUP(E1415,[2]Sheet1!$E$2:$N$5262,4,0)</f>
        <v>46036</v>
      </c>
      <c r="N1415" s="135" t="str">
        <f>VLOOKUP(E1415,[2]Sheet1!$E$2:$N$5262,5,0)</f>
        <v>MUHAMMAD.UMER</v>
      </c>
      <c r="O1415" s="135" t="str">
        <f>VLOOKUP(E1415,[2]Sheet1!$E$2:$N$5262,6,0)</f>
        <v>Accepted</v>
      </c>
      <c r="P1415" s="135" t="str">
        <f>VLOOKUP(E1415,[2]Sheet1!$E$2:$N$5262,7,0)</f>
        <v>Online Transfer</v>
      </c>
      <c r="Q1415" s="135" t="str">
        <f>VLOOKUP(E1415,[2]Sheet1!$E$2:$N$5262,8,0)</f>
        <v>Renewal</v>
      </c>
      <c r="R1415" s="135" t="s">
        <v>16</v>
      </c>
      <c r="S1415" s="135" t="str">
        <f>VLOOKUP(E1415,[2]Sheet1!$E$2:$N$5262,10,0)</f>
        <v>-</v>
      </c>
      <c r="T1415" s="167">
        <f t="shared" si="70"/>
        <v>0</v>
      </c>
    </row>
    <row r="1416" spans="1:20" s="135" customFormat="1">
      <c r="A1416" s="73">
        <v>1424</v>
      </c>
      <c r="B1416" s="72" t="s">
        <v>39</v>
      </c>
      <c r="C1416" s="73" t="s">
        <v>14756</v>
      </c>
      <c r="D1416" s="73" t="s">
        <v>14757</v>
      </c>
      <c r="E1416" s="74">
        <v>7023465</v>
      </c>
      <c r="F1416" s="73" t="s">
        <v>11414</v>
      </c>
      <c r="G1416" s="73">
        <v>13000</v>
      </c>
      <c r="H1416" s="73" t="s">
        <v>66</v>
      </c>
      <c r="I1416" s="73" t="s">
        <v>19</v>
      </c>
      <c r="J1416" s="135" t="s">
        <v>41</v>
      </c>
      <c r="K1416" s="135">
        <v>13000</v>
      </c>
      <c r="L1416" s="135">
        <f>VLOOKUP(E1416,[2]Sheet1!$E$2:$N$5262,3,0)</f>
        <v>13000</v>
      </c>
      <c r="M1416" s="168">
        <f>VLOOKUP(E1416,[2]Sheet1!$E$2:$N$5262,4,0)</f>
        <v>46036</v>
      </c>
      <c r="N1416" s="135" t="str">
        <f>VLOOKUP(E1416,[2]Sheet1!$E$2:$N$5262,5,0)</f>
        <v>MUHAMMAD.UMER</v>
      </c>
      <c r="O1416" s="135" t="str">
        <f>VLOOKUP(E1416,[2]Sheet1!$E$2:$N$5262,6,0)</f>
        <v>Accepted</v>
      </c>
      <c r="P1416" s="135" t="str">
        <f>VLOOKUP(E1416,[2]Sheet1!$E$2:$N$5262,7,0)</f>
        <v>Online Transfer</v>
      </c>
      <c r="Q1416" s="135" t="str">
        <f>VLOOKUP(E1416,[2]Sheet1!$E$2:$N$5262,8,0)</f>
        <v>Conversion</v>
      </c>
      <c r="R1416" s="135" t="s">
        <v>16</v>
      </c>
      <c r="S1416" s="135" t="str">
        <f>VLOOKUP(E1416,[2]Sheet1!$E$2:$N$5262,10,0)</f>
        <v>-</v>
      </c>
      <c r="T1416" s="167">
        <f t="shared" si="70"/>
        <v>0</v>
      </c>
    </row>
    <row r="1417" spans="1:20" s="135" customFormat="1">
      <c r="A1417" s="72">
        <v>1425</v>
      </c>
      <c r="B1417" s="72" t="s">
        <v>39</v>
      </c>
      <c r="C1417" s="73" t="s">
        <v>14758</v>
      </c>
      <c r="D1417" s="73" t="s">
        <v>14759</v>
      </c>
      <c r="E1417" s="73" t="s">
        <v>14760</v>
      </c>
      <c r="F1417" s="73" t="s">
        <v>12287</v>
      </c>
      <c r="G1417" s="73">
        <v>17000</v>
      </c>
      <c r="H1417" s="73" t="s">
        <v>66</v>
      </c>
      <c r="I1417" s="73" t="s">
        <v>19</v>
      </c>
      <c r="J1417" s="135" t="s">
        <v>41</v>
      </c>
      <c r="K1417" s="135">
        <v>17000</v>
      </c>
      <c r="L1417" s="135">
        <f>VLOOKUP(E1417,[2]Sheet1!$E$2:$N$5262,3,0)</f>
        <v>17000</v>
      </c>
      <c r="M1417" s="168">
        <f>VLOOKUP(E1417,[2]Sheet1!$E$2:$N$5262,4,0)</f>
        <v>46034</v>
      </c>
      <c r="N1417" s="135" t="str">
        <f>VLOOKUP(E1417,[2]Sheet1!$E$2:$N$5262,5,0)</f>
        <v>MUHAMMAD.UMER</v>
      </c>
      <c r="O1417" s="135" t="str">
        <f>VLOOKUP(E1417,[2]Sheet1!$E$2:$N$5262,6,0)</f>
        <v>Accepted</v>
      </c>
      <c r="P1417" s="135" t="str">
        <f>VLOOKUP(E1417,[2]Sheet1!$E$2:$N$5262,7,0)</f>
        <v>Online Transfer</v>
      </c>
      <c r="Q1417" s="135" t="str">
        <f>VLOOKUP(E1417,[2]Sheet1!$E$2:$N$5262,8,0)</f>
        <v>Conversion</v>
      </c>
      <c r="R1417" s="135" t="s">
        <v>16</v>
      </c>
      <c r="S1417" s="135" t="str">
        <f>VLOOKUP(E1417,[2]Sheet1!$E$2:$N$5262,10,0)</f>
        <v>-</v>
      </c>
      <c r="T1417" s="167">
        <f t="shared" si="70"/>
        <v>0</v>
      </c>
    </row>
    <row r="1418" spans="1:20" s="135" customFormat="1" hidden="1">
      <c r="A1418" s="73">
        <v>1426</v>
      </c>
      <c r="B1418" s="72" t="s">
        <v>39</v>
      </c>
      <c r="C1418" s="73" t="s">
        <v>14761</v>
      </c>
      <c r="D1418" s="73" t="s">
        <v>14762</v>
      </c>
      <c r="E1418" s="73" t="s">
        <v>14763</v>
      </c>
      <c r="F1418" s="73" t="s">
        <v>14764</v>
      </c>
      <c r="G1418" s="73">
        <v>10000</v>
      </c>
      <c r="H1418" s="73" t="s">
        <v>66</v>
      </c>
      <c r="I1418" s="73" t="s">
        <v>19</v>
      </c>
      <c r="J1418" s="135" t="s">
        <v>41</v>
      </c>
      <c r="K1418" s="135">
        <v>10000</v>
      </c>
      <c r="L1418" s="135">
        <f>VLOOKUP(E1418,[2]Sheet1!$E$2:$N$5262,3,0)</f>
        <v>10000</v>
      </c>
      <c r="M1418" s="168">
        <f>VLOOKUP(E1418,[2]Sheet1!$E$2:$N$5262,4,0)</f>
        <v>46032</v>
      </c>
      <c r="N1418" s="135" t="str">
        <f>VLOOKUP(E1418,[2]Sheet1!$E$2:$N$5262,5,0)</f>
        <v>MUHAMMAD.UMER</v>
      </c>
      <c r="O1418" s="135" t="str">
        <f>VLOOKUP(E1418,[2]Sheet1!$E$2:$N$5262,6,0)</f>
        <v>Accepted</v>
      </c>
      <c r="P1418" s="135" t="str">
        <f>VLOOKUP(E1418,[2]Sheet1!$E$2:$N$5262,7,0)</f>
        <v>Online Transfer</v>
      </c>
      <c r="Q1418" s="135" t="str">
        <f>VLOOKUP(E1418,[2]Sheet1!$E$2:$N$5262,8,0)</f>
        <v>Renewal</v>
      </c>
      <c r="R1418" s="135" t="s">
        <v>16</v>
      </c>
      <c r="S1418" s="135" t="str">
        <f>VLOOKUP(E1418,[2]Sheet1!$E$2:$N$5262,10,0)</f>
        <v>-</v>
      </c>
      <c r="T1418" s="167">
        <f t="shared" si="70"/>
        <v>0</v>
      </c>
    </row>
    <row r="1419" spans="1:20" s="135" customFormat="1" hidden="1">
      <c r="A1419" s="72">
        <v>1427</v>
      </c>
      <c r="B1419" s="72" t="s">
        <v>39</v>
      </c>
      <c r="C1419" s="73" t="s">
        <v>14765</v>
      </c>
      <c r="D1419" s="73" t="s">
        <v>14766</v>
      </c>
      <c r="E1419" s="73" t="s">
        <v>14767</v>
      </c>
      <c r="F1419" s="73" t="s">
        <v>14768</v>
      </c>
      <c r="G1419" s="73">
        <v>14000</v>
      </c>
      <c r="H1419" s="73" t="s">
        <v>66</v>
      </c>
      <c r="I1419" s="73" t="s">
        <v>19</v>
      </c>
      <c r="J1419" s="135" t="s">
        <v>41</v>
      </c>
      <c r="K1419" s="135">
        <v>14000</v>
      </c>
      <c r="L1419" s="135">
        <v>14000</v>
      </c>
      <c r="M1419" s="168">
        <f>VLOOKUP(E1419,[2]Sheet1!$E$2:$N$5262,4,0)</f>
        <v>46034</v>
      </c>
      <c r="N1419" s="135" t="str">
        <f>VLOOKUP(E1419,[2]Sheet1!$E$2:$N$5262,5,0)</f>
        <v>MUHAMMAD.UMER</v>
      </c>
      <c r="O1419" s="135" t="str">
        <f>VLOOKUP(E1419,[2]Sheet1!$E$2:$N$5262,6,0)</f>
        <v>Accepted</v>
      </c>
      <c r="P1419" s="135" t="str">
        <f>VLOOKUP(E1419,[2]Sheet1!$E$2:$N$5262,7,0)</f>
        <v>Online Transfer</v>
      </c>
      <c r="Q1419" s="135" t="str">
        <f>VLOOKUP(E1419,[2]Sheet1!$E$2:$N$5262,8,0)</f>
        <v>Renewal</v>
      </c>
      <c r="R1419" s="135" t="s">
        <v>16</v>
      </c>
      <c r="S1419" s="135" t="str">
        <f>VLOOKUP(E1419,[2]Sheet1!$E$2:$N$5262,10,0)</f>
        <v>-</v>
      </c>
      <c r="T1419" s="167">
        <f t="shared" si="70"/>
        <v>0</v>
      </c>
    </row>
    <row r="1420" spans="1:20" s="135" customFormat="1">
      <c r="A1420" s="73">
        <v>1428</v>
      </c>
      <c r="B1420" s="72" t="s">
        <v>39</v>
      </c>
      <c r="C1420" s="73" t="s">
        <v>14769</v>
      </c>
      <c r="D1420" s="73" t="s">
        <v>14770</v>
      </c>
      <c r="E1420" s="74">
        <v>1091857</v>
      </c>
      <c r="F1420" s="73" t="s">
        <v>11421</v>
      </c>
      <c r="G1420" s="73">
        <v>16000</v>
      </c>
      <c r="H1420" s="73" t="s">
        <v>66</v>
      </c>
      <c r="I1420" s="73" t="s">
        <v>19</v>
      </c>
      <c r="J1420" s="135" t="s">
        <v>41</v>
      </c>
      <c r="K1420" s="135">
        <v>16000</v>
      </c>
      <c r="L1420" s="135">
        <f>VLOOKUP(E1420,[2]Sheet1!$E$2:$N$5262,3,0)</f>
        <v>16000</v>
      </c>
      <c r="M1420" s="168">
        <f>VLOOKUP(E1420,[2]Sheet1!$E$2:$N$5262,4,0)</f>
        <v>46035</v>
      </c>
      <c r="N1420" s="135" t="str">
        <f>VLOOKUP(E1420,[2]Sheet1!$E$2:$N$5262,5,0)</f>
        <v>MUHAMMAD.UMER</v>
      </c>
      <c r="O1420" s="135" t="str">
        <f>VLOOKUP(E1420,[2]Sheet1!$E$2:$N$5262,6,0)</f>
        <v>Accepted</v>
      </c>
      <c r="P1420" s="135" t="str">
        <f>VLOOKUP(E1420,[2]Sheet1!$E$2:$N$5262,7,0)</f>
        <v>Online Transfer</v>
      </c>
      <c r="Q1420" s="135" t="str">
        <f>VLOOKUP(E1420,[2]Sheet1!$E$2:$N$5262,8,0)</f>
        <v>Conversion</v>
      </c>
      <c r="R1420" s="135" t="s">
        <v>16</v>
      </c>
      <c r="S1420" s="135" t="str">
        <f>VLOOKUP(E1420,[2]Sheet1!$E$2:$N$5262,10,0)</f>
        <v>-</v>
      </c>
      <c r="T1420" s="167">
        <f t="shared" si="70"/>
        <v>0</v>
      </c>
    </row>
    <row r="1421" spans="1:20" s="135" customFormat="1">
      <c r="A1421" s="72">
        <v>1429</v>
      </c>
      <c r="B1421" s="72" t="s">
        <v>39</v>
      </c>
      <c r="C1421" s="73" t="s">
        <v>14771</v>
      </c>
      <c r="D1421" s="73" t="s">
        <v>14772</v>
      </c>
      <c r="E1421" s="73" t="s">
        <v>14773</v>
      </c>
      <c r="F1421" s="73" t="s">
        <v>11421</v>
      </c>
      <c r="G1421" s="73">
        <v>35000</v>
      </c>
      <c r="H1421" s="73" t="s">
        <v>66</v>
      </c>
      <c r="I1421" s="73" t="s">
        <v>19</v>
      </c>
      <c r="J1421" s="135" t="s">
        <v>41</v>
      </c>
      <c r="K1421" s="135">
        <v>35000</v>
      </c>
      <c r="L1421" s="135">
        <f>VLOOKUP(E1421,[2]Sheet1!$E$2:$N$5262,3,0)</f>
        <v>35000</v>
      </c>
      <c r="M1421" s="168">
        <f>VLOOKUP(E1421,[2]Sheet1!$E$2:$N$5262,4,0)</f>
        <v>46035</v>
      </c>
      <c r="N1421" s="135" t="str">
        <f>VLOOKUP(E1421,[2]Sheet1!$E$2:$N$5262,5,0)</f>
        <v>MUHAMMAD.UMER</v>
      </c>
      <c r="O1421" s="135" t="str">
        <f>VLOOKUP(E1421,[2]Sheet1!$E$2:$N$5262,6,0)</f>
        <v>Accepted</v>
      </c>
      <c r="P1421" s="135" t="str">
        <f>VLOOKUP(E1421,[2]Sheet1!$E$2:$N$5262,7,0)</f>
        <v>Online Transfer</v>
      </c>
      <c r="Q1421" s="135" t="str">
        <f>VLOOKUP(E1421,[2]Sheet1!$E$2:$N$5262,8,0)</f>
        <v>Conversion</v>
      </c>
      <c r="R1421" s="135" t="s">
        <v>16</v>
      </c>
      <c r="S1421" s="135" t="str">
        <f>VLOOKUP(E1421,[2]Sheet1!$E$2:$N$5262,10,0)</f>
        <v>-</v>
      </c>
      <c r="T1421" s="167">
        <f t="shared" si="70"/>
        <v>0</v>
      </c>
    </row>
    <row r="1422" spans="1:20" s="135" customFormat="1" hidden="1">
      <c r="A1422" s="73">
        <v>1430</v>
      </c>
      <c r="B1422" s="72" t="s">
        <v>39</v>
      </c>
      <c r="C1422" s="73" t="s">
        <v>14774</v>
      </c>
      <c r="D1422" s="73" t="s">
        <v>14775</v>
      </c>
      <c r="E1422" s="73" t="s">
        <v>14776</v>
      </c>
      <c r="F1422" s="73" t="s">
        <v>14777</v>
      </c>
      <c r="G1422" s="73">
        <v>14000</v>
      </c>
      <c r="H1422" s="73" t="s">
        <v>66</v>
      </c>
      <c r="I1422" s="73" t="s">
        <v>19</v>
      </c>
      <c r="J1422" s="135" t="s">
        <v>41</v>
      </c>
      <c r="K1422" s="135">
        <v>14000</v>
      </c>
      <c r="L1422" s="135">
        <f>VLOOKUP(E1422,[2]Sheet1!$E$2:$N$5262,3,0)</f>
        <v>14000</v>
      </c>
      <c r="M1422" s="168">
        <f>VLOOKUP(E1422,[2]Sheet1!$E$2:$N$5262,4,0)</f>
        <v>46034</v>
      </c>
      <c r="N1422" s="135" t="str">
        <f>VLOOKUP(E1422,[2]Sheet1!$E$2:$N$5262,5,0)</f>
        <v>MUHAMMAD.UMER</v>
      </c>
      <c r="O1422" s="135" t="str">
        <f>VLOOKUP(E1422,[2]Sheet1!$E$2:$N$5262,6,0)</f>
        <v>Accepted</v>
      </c>
      <c r="P1422" s="135" t="str">
        <f>VLOOKUP(E1422,[2]Sheet1!$E$2:$N$5262,7,0)</f>
        <v>Online Transfer</v>
      </c>
      <c r="Q1422" s="135" t="str">
        <f>VLOOKUP(E1422,[2]Sheet1!$E$2:$N$5262,8,0)</f>
        <v>Renewal</v>
      </c>
      <c r="R1422" s="135" t="s">
        <v>16</v>
      </c>
      <c r="S1422" s="135" t="str">
        <f>VLOOKUP(E1422,[2]Sheet1!$E$2:$N$5262,10,0)</f>
        <v>-</v>
      </c>
      <c r="T1422" s="167">
        <f t="shared" si="70"/>
        <v>0</v>
      </c>
    </row>
    <row r="1423" spans="1:20" s="135" customFormat="1" hidden="1">
      <c r="A1423" s="72">
        <v>1431</v>
      </c>
      <c r="B1423" s="72" t="s">
        <v>39</v>
      </c>
      <c r="C1423" s="73" t="s">
        <v>14778</v>
      </c>
      <c r="D1423" s="73" t="s">
        <v>14779</v>
      </c>
      <c r="E1423" s="73" t="s">
        <v>14778</v>
      </c>
      <c r="F1423" s="73" t="s">
        <v>14780</v>
      </c>
      <c r="G1423" s="73">
        <v>11000</v>
      </c>
      <c r="H1423" s="73" t="s">
        <v>66</v>
      </c>
      <c r="I1423" s="73" t="s">
        <v>19</v>
      </c>
      <c r="J1423" s="135" t="s">
        <v>41</v>
      </c>
      <c r="K1423" s="135">
        <v>11000</v>
      </c>
      <c r="L1423" s="135">
        <f>VLOOKUP(E1423,[2]Sheet1!$E$2:$N$5262,3,0)</f>
        <v>11000</v>
      </c>
      <c r="M1423" s="168">
        <f>VLOOKUP(E1423,[2]Sheet1!$E$2:$N$5262,4,0)</f>
        <v>46035</v>
      </c>
      <c r="N1423" s="135" t="str">
        <f>VLOOKUP(E1423,[2]Sheet1!$E$2:$N$5262,5,0)</f>
        <v>MUHAMMAD.UMER</v>
      </c>
      <c r="O1423" s="135" t="str">
        <f>VLOOKUP(E1423,[2]Sheet1!$E$2:$N$5262,6,0)</f>
        <v>Accepted</v>
      </c>
      <c r="P1423" s="135" t="str">
        <f>VLOOKUP(E1423,[2]Sheet1!$E$2:$N$5262,7,0)</f>
        <v>Online Transfer</v>
      </c>
      <c r="Q1423" s="135" t="str">
        <f>VLOOKUP(E1423,[2]Sheet1!$E$2:$N$5262,8,0)</f>
        <v>Renewal</v>
      </c>
      <c r="R1423" s="135" t="s">
        <v>16</v>
      </c>
      <c r="S1423" s="135" t="str">
        <f>VLOOKUP(E1423,[2]Sheet1!$E$2:$N$5262,10,0)</f>
        <v>-</v>
      </c>
      <c r="T1423" s="167">
        <f t="shared" si="70"/>
        <v>0</v>
      </c>
    </row>
    <row r="1424" spans="1:20" s="135" customFormat="1">
      <c r="A1424" s="73">
        <v>1432</v>
      </c>
      <c r="B1424" s="72" t="s">
        <v>39</v>
      </c>
      <c r="C1424" s="73" t="s">
        <v>14781</v>
      </c>
      <c r="D1424" s="74">
        <v>1402094</v>
      </c>
      <c r="E1424" s="73" t="s">
        <v>14782</v>
      </c>
      <c r="F1424" s="73" t="s">
        <v>11411</v>
      </c>
      <c r="G1424" s="73">
        <v>35000</v>
      </c>
      <c r="H1424" s="73" t="s">
        <v>66</v>
      </c>
      <c r="I1424" s="73" t="s">
        <v>19</v>
      </c>
      <c r="J1424" s="135" t="s">
        <v>41</v>
      </c>
      <c r="K1424" s="135">
        <v>35000</v>
      </c>
      <c r="L1424" s="135">
        <f>VLOOKUP(E1424,[2]Sheet1!$E$2:$N$5262,3,0)</f>
        <v>35000</v>
      </c>
      <c r="M1424" s="168">
        <f>VLOOKUP(E1424,[2]Sheet1!$E$2:$N$5262,4,0)</f>
        <v>46034</v>
      </c>
      <c r="N1424" s="135" t="str">
        <f>VLOOKUP(E1424,[2]Sheet1!$E$2:$N$5262,5,0)</f>
        <v>MUHAMMAD.UMER</v>
      </c>
      <c r="O1424" s="135" t="str">
        <f>VLOOKUP(E1424,[2]Sheet1!$E$2:$N$5262,6,0)</f>
        <v>Accepted</v>
      </c>
      <c r="P1424" s="135" t="str">
        <f>VLOOKUP(E1424,[2]Sheet1!$E$2:$N$5262,7,0)</f>
        <v>Online Transfer</v>
      </c>
      <c r="Q1424" s="135" t="str">
        <f>VLOOKUP(E1424,[2]Sheet1!$E$2:$N$5262,8,0)</f>
        <v>Conversion</v>
      </c>
      <c r="R1424" s="135" t="s">
        <v>16</v>
      </c>
      <c r="S1424" s="135" t="str">
        <f>VLOOKUP(E1424,[2]Sheet1!$E$2:$N$5262,10,0)</f>
        <v>-</v>
      </c>
      <c r="T1424" s="167">
        <f t="shared" si="70"/>
        <v>0</v>
      </c>
    </row>
    <row r="1425" spans="1:20" s="135" customFormat="1" hidden="1">
      <c r="A1425" s="73">
        <v>1434</v>
      </c>
      <c r="B1425" s="72" t="s">
        <v>39</v>
      </c>
      <c r="C1425" s="73" t="s">
        <v>14783</v>
      </c>
      <c r="D1425" s="74">
        <v>1688736</v>
      </c>
      <c r="E1425" s="74">
        <v>5567841</v>
      </c>
      <c r="F1425" s="73" t="s">
        <v>14784</v>
      </c>
      <c r="G1425" s="73">
        <v>18000</v>
      </c>
      <c r="H1425" s="73" t="s">
        <v>66</v>
      </c>
      <c r="I1425" s="73" t="s">
        <v>19</v>
      </c>
      <c r="J1425" s="135" t="s">
        <v>41</v>
      </c>
      <c r="K1425" s="135">
        <v>18000</v>
      </c>
      <c r="L1425" s="135">
        <f>VLOOKUP(E1425,[2]Sheet1!$E$2:$N$5262,3,0)</f>
        <v>18000</v>
      </c>
      <c r="M1425" s="168">
        <f>VLOOKUP(E1425,[2]Sheet1!$E$2:$N$5262,4,0)</f>
        <v>46034</v>
      </c>
      <c r="N1425" s="135" t="str">
        <f>VLOOKUP(E1425,[2]Sheet1!$E$2:$N$5262,5,0)</f>
        <v>MUHAMMAD.UMER</v>
      </c>
      <c r="O1425" s="135" t="str">
        <f>VLOOKUP(E1425,[2]Sheet1!$E$2:$N$5262,6,0)</f>
        <v>Accepted</v>
      </c>
      <c r="P1425" s="135" t="str">
        <f>VLOOKUP(E1425,[2]Sheet1!$E$2:$N$5262,7,0)</f>
        <v>Online Transfer</v>
      </c>
      <c r="Q1425" s="135" t="str">
        <f>VLOOKUP(E1425,[2]Sheet1!$E$2:$N$5262,8,0)</f>
        <v>Renewal</v>
      </c>
      <c r="R1425" s="135" t="s">
        <v>16</v>
      </c>
      <c r="S1425" s="135" t="str">
        <f>VLOOKUP(E1425,[2]Sheet1!$E$2:$N$5262,10,0)</f>
        <v>-</v>
      </c>
      <c r="T1425" s="167">
        <f t="shared" si="70"/>
        <v>0</v>
      </c>
    </row>
    <row r="1426" spans="1:20" s="135" customFormat="1">
      <c r="A1426" s="72">
        <v>1435</v>
      </c>
      <c r="B1426" s="72" t="s">
        <v>39</v>
      </c>
      <c r="C1426" s="73" t="s">
        <v>14785</v>
      </c>
      <c r="D1426" s="73" t="s">
        <v>14786</v>
      </c>
      <c r="E1426" s="73" t="s">
        <v>14787</v>
      </c>
      <c r="F1426" s="73" t="s">
        <v>11411</v>
      </c>
      <c r="G1426" s="73">
        <v>14000</v>
      </c>
      <c r="H1426" s="73" t="s">
        <v>66</v>
      </c>
      <c r="I1426" s="73" t="s">
        <v>19</v>
      </c>
      <c r="J1426" s="135" t="s">
        <v>41</v>
      </c>
      <c r="K1426" s="135">
        <v>14000</v>
      </c>
      <c r="L1426" s="135">
        <f>VLOOKUP(E1426,[2]Sheet1!$E$2:$N$5262,3,0)</f>
        <v>14000</v>
      </c>
      <c r="M1426" s="168">
        <f>VLOOKUP(E1426,[2]Sheet1!$E$2:$N$5262,4,0)</f>
        <v>46026</v>
      </c>
      <c r="N1426" s="135" t="str">
        <f>VLOOKUP(E1426,[2]Sheet1!$E$2:$N$5262,5,0)</f>
        <v>MUHAMMAD.UMER</v>
      </c>
      <c r="O1426" s="135" t="str">
        <f>VLOOKUP(E1426,[2]Sheet1!$E$2:$N$5262,6,0)</f>
        <v>Accepted</v>
      </c>
      <c r="P1426" s="135" t="str">
        <f>VLOOKUP(E1426,[2]Sheet1!$E$2:$N$5262,7,0)</f>
        <v>Online Transfer</v>
      </c>
      <c r="Q1426" s="135" t="str">
        <f>VLOOKUP(E1426,[2]Sheet1!$E$2:$N$5262,8,0)</f>
        <v>Conversion</v>
      </c>
      <c r="R1426" s="135" t="s">
        <v>16</v>
      </c>
      <c r="S1426" s="135" t="str">
        <f>VLOOKUP(E1426,[2]Sheet1!$E$2:$N$5262,10,0)</f>
        <v>-</v>
      </c>
      <c r="T1426" s="167">
        <f t="shared" si="70"/>
        <v>0</v>
      </c>
    </row>
    <row r="1427" spans="1:20" s="135" customFormat="1" hidden="1">
      <c r="A1427" s="73">
        <v>1436</v>
      </c>
      <c r="B1427" s="72" t="s">
        <v>39</v>
      </c>
      <c r="C1427" s="73" t="s">
        <v>14788</v>
      </c>
      <c r="D1427" s="73" t="s">
        <v>14789</v>
      </c>
      <c r="E1427" s="73" t="s">
        <v>14790</v>
      </c>
      <c r="F1427" s="73" t="s">
        <v>14791</v>
      </c>
      <c r="G1427" s="73">
        <v>15000</v>
      </c>
      <c r="H1427" s="73" t="s">
        <v>66</v>
      </c>
      <c r="I1427" s="73" t="s">
        <v>19</v>
      </c>
      <c r="J1427" s="135" t="s">
        <v>41</v>
      </c>
      <c r="K1427" s="135">
        <v>15000</v>
      </c>
      <c r="L1427" s="135">
        <f>VLOOKUP(E1427,[2]Sheet1!$E$2:$N$5262,3,0)</f>
        <v>15000</v>
      </c>
      <c r="M1427" s="168">
        <f>VLOOKUP(E1427,[2]Sheet1!$E$2:$N$5262,4,0)</f>
        <v>46034</v>
      </c>
      <c r="N1427" s="135" t="str">
        <f>VLOOKUP(E1427,[2]Sheet1!$E$2:$N$5262,5,0)</f>
        <v>MUHAMMAD.UMER</v>
      </c>
      <c r="O1427" s="135" t="str">
        <f>VLOOKUP(E1427,[2]Sheet1!$E$2:$N$5262,6,0)</f>
        <v>Accepted</v>
      </c>
      <c r="P1427" s="135" t="str">
        <f>VLOOKUP(E1427,[2]Sheet1!$E$2:$N$5262,7,0)</f>
        <v>Online Transfer</v>
      </c>
      <c r="Q1427" s="135" t="str">
        <f>VLOOKUP(E1427,[2]Sheet1!$E$2:$N$5262,8,0)</f>
        <v>Renewal</v>
      </c>
      <c r="R1427" s="135" t="s">
        <v>16</v>
      </c>
      <c r="S1427" s="135" t="str">
        <f>VLOOKUP(E1427,[2]Sheet1!$E$2:$N$5262,10,0)</f>
        <v>-</v>
      </c>
      <c r="T1427" s="167">
        <f t="shared" si="70"/>
        <v>0</v>
      </c>
    </row>
    <row r="1428" spans="1:20" s="135" customFormat="1" hidden="1">
      <c r="A1428" s="72">
        <v>1437</v>
      </c>
      <c r="B1428" s="72" t="s">
        <v>39</v>
      </c>
      <c r="C1428" s="73" t="s">
        <v>14792</v>
      </c>
      <c r="D1428" s="74">
        <v>51027429</v>
      </c>
      <c r="E1428" s="73" t="s">
        <v>14793</v>
      </c>
      <c r="F1428" s="73" t="s">
        <v>14794</v>
      </c>
      <c r="G1428" s="73">
        <v>18000</v>
      </c>
      <c r="H1428" s="73" t="s">
        <v>66</v>
      </c>
      <c r="I1428" s="73" t="s">
        <v>19</v>
      </c>
      <c r="J1428" s="135" t="s">
        <v>41</v>
      </c>
      <c r="K1428" s="135">
        <v>18000</v>
      </c>
      <c r="L1428" s="135">
        <f>VLOOKUP(E1428,[2]Sheet1!$E$2:$N$5262,3,0)</f>
        <v>18000</v>
      </c>
      <c r="M1428" s="168">
        <f>VLOOKUP(E1428,[2]Sheet1!$E$2:$N$5262,4,0)</f>
        <v>46031</v>
      </c>
      <c r="N1428" s="135" t="str">
        <f>VLOOKUP(E1428,[2]Sheet1!$E$2:$N$5262,5,0)</f>
        <v>MUHAMMAD.UMER</v>
      </c>
      <c r="O1428" s="135" t="str">
        <f>VLOOKUP(E1428,[2]Sheet1!$E$2:$N$5262,6,0)</f>
        <v>Accepted</v>
      </c>
      <c r="P1428" s="135" t="str">
        <f>VLOOKUP(E1428,[2]Sheet1!$E$2:$N$5262,7,0)</f>
        <v>Online Transfer</v>
      </c>
      <c r="Q1428" s="135" t="str">
        <f>VLOOKUP(E1428,[2]Sheet1!$E$2:$N$5262,8,0)</f>
        <v>Renewal</v>
      </c>
      <c r="R1428" s="135" t="s">
        <v>16</v>
      </c>
      <c r="S1428" s="135" t="str">
        <f>VLOOKUP(E1428,[2]Sheet1!$E$2:$N$5262,10,0)</f>
        <v>-</v>
      </c>
      <c r="T1428" s="167">
        <f t="shared" si="70"/>
        <v>0</v>
      </c>
    </row>
    <row r="1429" spans="1:20" s="135" customFormat="1" hidden="1">
      <c r="A1429" s="73">
        <v>1438</v>
      </c>
      <c r="B1429" s="72" t="s">
        <v>39</v>
      </c>
      <c r="C1429" s="73" t="s">
        <v>14795</v>
      </c>
      <c r="D1429" s="73" t="s">
        <v>14796</v>
      </c>
      <c r="E1429" s="73" t="s">
        <v>14797</v>
      </c>
      <c r="F1429" s="73" t="s">
        <v>14798</v>
      </c>
      <c r="G1429" s="73">
        <v>15000</v>
      </c>
      <c r="H1429" s="73" t="s">
        <v>66</v>
      </c>
      <c r="I1429" s="73" t="s">
        <v>19</v>
      </c>
      <c r="J1429" s="135" t="s">
        <v>41</v>
      </c>
      <c r="K1429" s="135">
        <v>15000</v>
      </c>
      <c r="L1429" s="135">
        <f>VLOOKUP(E1429,[2]Sheet1!$E$2:$N$5262,3,0)</f>
        <v>15000</v>
      </c>
      <c r="M1429" s="168">
        <f>VLOOKUP(E1429,[2]Sheet1!$E$2:$N$5262,4,0)</f>
        <v>46031</v>
      </c>
      <c r="N1429" s="135" t="str">
        <f>VLOOKUP(E1429,[2]Sheet1!$E$2:$N$5262,5,0)</f>
        <v>MUHAMMAD.UMER</v>
      </c>
      <c r="O1429" s="135" t="str">
        <f>VLOOKUP(E1429,[2]Sheet1!$E$2:$N$5262,6,0)</f>
        <v>Accepted</v>
      </c>
      <c r="P1429" s="135" t="str">
        <f>VLOOKUP(E1429,[2]Sheet1!$E$2:$N$5262,7,0)</f>
        <v>Cash Deposit</v>
      </c>
      <c r="Q1429" s="135" t="str">
        <f>VLOOKUP(E1429,[2]Sheet1!$E$2:$N$5262,8,0)</f>
        <v>Renewal</v>
      </c>
      <c r="R1429" s="135" t="s">
        <v>16</v>
      </c>
      <c r="S1429" s="135" t="str">
        <f>VLOOKUP(E1429,[2]Sheet1!$E$2:$N$5262,10,0)</f>
        <v>-</v>
      </c>
      <c r="T1429" s="167">
        <f t="shared" si="70"/>
        <v>0</v>
      </c>
    </row>
    <row r="1430" spans="1:20" s="135" customFormat="1" hidden="1">
      <c r="A1430" s="72">
        <v>1439</v>
      </c>
      <c r="B1430" s="72" t="s">
        <v>39</v>
      </c>
      <c r="C1430" s="73" t="s">
        <v>14799</v>
      </c>
      <c r="D1430" s="73" t="s">
        <v>14800</v>
      </c>
      <c r="E1430" s="73" t="s">
        <v>14801</v>
      </c>
      <c r="F1430" s="73" t="s">
        <v>14802</v>
      </c>
      <c r="G1430" s="73">
        <v>12500</v>
      </c>
      <c r="H1430" s="73" t="s">
        <v>66</v>
      </c>
      <c r="I1430" s="73" t="s">
        <v>19</v>
      </c>
      <c r="J1430" s="135" t="s">
        <v>41</v>
      </c>
      <c r="K1430" s="135">
        <v>12500</v>
      </c>
      <c r="L1430" s="135">
        <f>VLOOKUP(E1430,[2]Sheet1!$E$2:$N$5262,3,0)</f>
        <v>12500</v>
      </c>
      <c r="M1430" s="168">
        <f>VLOOKUP(E1430,[2]Sheet1!$E$2:$N$5262,4,0)</f>
        <v>46029</v>
      </c>
      <c r="N1430" s="135" t="str">
        <f>VLOOKUP(E1430,[2]Sheet1!$E$2:$N$5262,5,0)</f>
        <v>MUHAMMAD.UMER</v>
      </c>
      <c r="O1430" s="135" t="str">
        <f>VLOOKUP(E1430,[2]Sheet1!$E$2:$N$5262,6,0)</f>
        <v>Accepted</v>
      </c>
      <c r="P1430" s="135" t="str">
        <f>VLOOKUP(E1430,[2]Sheet1!$E$2:$N$5262,7,0)</f>
        <v>Online Transfer</v>
      </c>
      <c r="Q1430" s="135" t="str">
        <f>VLOOKUP(E1430,[2]Sheet1!$E$2:$N$5262,8,0)</f>
        <v>Renewal</v>
      </c>
      <c r="R1430" s="135" t="s">
        <v>16</v>
      </c>
      <c r="S1430" s="135" t="str">
        <f>VLOOKUP(E1430,[2]Sheet1!$E$2:$N$5262,10,0)</f>
        <v>-</v>
      </c>
      <c r="T1430" s="167">
        <f t="shared" si="70"/>
        <v>0</v>
      </c>
    </row>
    <row r="1431" spans="1:20" s="135" customFormat="1">
      <c r="A1431" s="73">
        <v>1440</v>
      </c>
      <c r="B1431" s="72" t="s">
        <v>39</v>
      </c>
      <c r="C1431" s="73" t="s">
        <v>14803</v>
      </c>
      <c r="D1431" s="73" t="s">
        <v>14804</v>
      </c>
      <c r="E1431" s="74">
        <v>9502665</v>
      </c>
      <c r="F1431" s="73" t="s">
        <v>10946</v>
      </c>
      <c r="G1431" s="73">
        <v>20000</v>
      </c>
      <c r="H1431" s="73" t="s">
        <v>66</v>
      </c>
      <c r="I1431" s="73" t="s">
        <v>19</v>
      </c>
      <c r="J1431" s="135" t="s">
        <v>41</v>
      </c>
      <c r="K1431" s="135">
        <v>20000</v>
      </c>
      <c r="L1431" s="135">
        <f>VLOOKUP(E1431,[2]Sheet1!$E$2:$N$5262,3,0)</f>
        <v>20000</v>
      </c>
      <c r="M1431" s="168">
        <f>VLOOKUP(E1431,[2]Sheet1!$E$2:$N$5262,4,0)</f>
        <v>46029</v>
      </c>
      <c r="N1431" s="135" t="str">
        <f>VLOOKUP(E1431,[2]Sheet1!$E$2:$N$5262,5,0)</f>
        <v>MUHAMMAD.UMER</v>
      </c>
      <c r="O1431" s="135" t="str">
        <f>VLOOKUP(E1431,[2]Sheet1!$E$2:$N$5262,6,0)</f>
        <v>Accepted</v>
      </c>
      <c r="P1431" s="135" t="str">
        <f>VLOOKUP(E1431,[2]Sheet1!$E$2:$N$5262,7,0)</f>
        <v>Online Transfer</v>
      </c>
      <c r="Q1431" s="135" t="str">
        <f>VLOOKUP(E1431,[2]Sheet1!$E$2:$N$5262,8,0)</f>
        <v>Conversion</v>
      </c>
      <c r="R1431" s="135" t="s">
        <v>16</v>
      </c>
      <c r="S1431" s="135" t="str">
        <f>VLOOKUP(E1431,[2]Sheet1!$E$2:$N$5262,10,0)</f>
        <v>-</v>
      </c>
      <c r="T1431" s="167">
        <f t="shared" si="70"/>
        <v>0</v>
      </c>
    </row>
    <row r="1432" spans="1:20" s="135" customFormat="1" hidden="1">
      <c r="A1432" s="72">
        <v>1441</v>
      </c>
      <c r="B1432" s="72" t="s">
        <v>39</v>
      </c>
      <c r="C1432" s="73" t="s">
        <v>14805</v>
      </c>
      <c r="D1432" s="73" t="s">
        <v>14806</v>
      </c>
      <c r="E1432" s="73" t="s">
        <v>14807</v>
      </c>
      <c r="F1432" s="73" t="s">
        <v>14808</v>
      </c>
      <c r="G1432" s="73">
        <v>14000</v>
      </c>
      <c r="H1432" s="73" t="s">
        <v>66</v>
      </c>
      <c r="I1432" s="73" t="s">
        <v>19</v>
      </c>
      <c r="J1432" s="135" t="s">
        <v>41</v>
      </c>
      <c r="K1432" s="135">
        <v>14000</v>
      </c>
      <c r="L1432" s="135">
        <f>VLOOKUP(E1432,[2]Sheet1!$E$2:$N$5262,3,0)</f>
        <v>14000</v>
      </c>
      <c r="M1432" s="168">
        <f>VLOOKUP(E1432,[2]Sheet1!$E$2:$N$5262,4,0)</f>
        <v>46029</v>
      </c>
      <c r="N1432" s="135" t="str">
        <f>VLOOKUP(E1432,[2]Sheet1!$E$2:$N$5262,5,0)</f>
        <v>MUHAMMAD.UMER</v>
      </c>
      <c r="O1432" s="135" t="str">
        <f>VLOOKUP(E1432,[2]Sheet1!$E$2:$N$5262,6,0)</f>
        <v>Accepted</v>
      </c>
      <c r="P1432" s="135" t="str">
        <f>VLOOKUP(E1432,[2]Sheet1!$E$2:$N$5262,7,0)</f>
        <v>Online Transfer</v>
      </c>
      <c r="Q1432" s="135" t="str">
        <f>VLOOKUP(E1432,[2]Sheet1!$E$2:$N$5262,8,0)</f>
        <v>Renewal</v>
      </c>
      <c r="R1432" s="135" t="s">
        <v>16</v>
      </c>
      <c r="S1432" s="135" t="str">
        <f>VLOOKUP(E1432,[2]Sheet1!$E$2:$N$5262,10,0)</f>
        <v>-</v>
      </c>
      <c r="T1432" s="167">
        <f t="shared" si="70"/>
        <v>0</v>
      </c>
    </row>
    <row r="1433" spans="1:20" s="135" customFormat="1" hidden="1">
      <c r="A1433" s="73">
        <v>1442</v>
      </c>
      <c r="B1433" s="72" t="s">
        <v>39</v>
      </c>
      <c r="C1433" s="73" t="s">
        <v>14809</v>
      </c>
      <c r="D1433" s="73" t="s">
        <v>14810</v>
      </c>
      <c r="E1433" s="73" t="s">
        <v>14811</v>
      </c>
      <c r="F1433" s="73" t="s">
        <v>14812</v>
      </c>
      <c r="G1433" s="73">
        <v>14000</v>
      </c>
      <c r="H1433" s="73" t="s">
        <v>66</v>
      </c>
      <c r="I1433" s="73" t="s">
        <v>19</v>
      </c>
      <c r="J1433" s="135" t="s">
        <v>41</v>
      </c>
      <c r="K1433" s="135">
        <v>14000</v>
      </c>
      <c r="L1433" s="135">
        <f>VLOOKUP(E1433,[2]Sheet1!$E$2:$N$5262,3,0)</f>
        <v>14000</v>
      </c>
      <c r="M1433" s="168">
        <f>VLOOKUP(E1433,[2]Sheet1!$E$2:$N$5262,4,0)</f>
        <v>46030</v>
      </c>
      <c r="N1433" s="135" t="str">
        <f>VLOOKUP(E1433,[2]Sheet1!$E$2:$N$5262,5,0)</f>
        <v>MUHAMMAD.UMER</v>
      </c>
      <c r="O1433" s="135" t="str">
        <f>VLOOKUP(E1433,[2]Sheet1!$E$2:$N$5262,6,0)</f>
        <v>Accepted</v>
      </c>
      <c r="P1433" s="135" t="str">
        <f>VLOOKUP(E1433,[2]Sheet1!$E$2:$N$5262,7,0)</f>
        <v>Online Transfer</v>
      </c>
      <c r="Q1433" s="135" t="str">
        <f>VLOOKUP(E1433,[2]Sheet1!$E$2:$N$5262,8,0)</f>
        <v>Renewal</v>
      </c>
      <c r="R1433" s="135" t="s">
        <v>16</v>
      </c>
      <c r="S1433" s="135" t="str">
        <f>VLOOKUP(E1433,[2]Sheet1!$E$2:$N$5262,10,0)</f>
        <v>-</v>
      </c>
      <c r="T1433" s="167">
        <f t="shared" si="70"/>
        <v>0</v>
      </c>
    </row>
    <row r="1434" spans="1:20" s="135" customFormat="1" hidden="1">
      <c r="A1434" s="72">
        <v>1443</v>
      </c>
      <c r="B1434" s="72" t="s">
        <v>39</v>
      </c>
      <c r="C1434" s="73" t="s">
        <v>14813</v>
      </c>
      <c r="D1434" s="73" t="s">
        <v>14814</v>
      </c>
      <c r="E1434" s="73" t="s">
        <v>14815</v>
      </c>
      <c r="F1434" s="73" t="s">
        <v>14816</v>
      </c>
      <c r="G1434" s="73">
        <v>14000</v>
      </c>
      <c r="H1434" s="73" t="s">
        <v>66</v>
      </c>
      <c r="I1434" s="73" t="s">
        <v>19</v>
      </c>
      <c r="J1434" s="135" t="s">
        <v>41</v>
      </c>
      <c r="K1434" s="135">
        <v>14000</v>
      </c>
      <c r="L1434" s="135">
        <f>VLOOKUP(E1434,[2]Sheet1!$E$2:$N$5262,3,0)</f>
        <v>14000</v>
      </c>
      <c r="M1434" s="168">
        <f>VLOOKUP(E1434,[2]Sheet1!$E$2:$N$5262,4,0)</f>
        <v>46029</v>
      </c>
      <c r="N1434" s="135" t="str">
        <f>VLOOKUP(E1434,[2]Sheet1!$E$2:$N$5262,5,0)</f>
        <v>MUHAMMAD.UMER</v>
      </c>
      <c r="O1434" s="135" t="str">
        <f>VLOOKUP(E1434,[2]Sheet1!$E$2:$N$5262,6,0)</f>
        <v>Accepted</v>
      </c>
      <c r="P1434" s="135" t="str">
        <f>VLOOKUP(E1434,[2]Sheet1!$E$2:$N$5262,7,0)</f>
        <v>Online Transfer</v>
      </c>
      <c r="Q1434" s="135" t="str">
        <f>VLOOKUP(E1434,[2]Sheet1!$E$2:$N$5262,8,0)</f>
        <v>Renewal</v>
      </c>
      <c r="R1434" s="135" t="s">
        <v>16</v>
      </c>
      <c r="S1434" s="135" t="str">
        <f>VLOOKUP(E1434,[2]Sheet1!$E$2:$N$5262,10,0)</f>
        <v>-</v>
      </c>
      <c r="T1434" s="167">
        <f t="shared" ref="T1434:T1455" si="71">+G1434-L1434</f>
        <v>0</v>
      </c>
    </row>
    <row r="1435" spans="1:20" s="135" customFormat="1" hidden="1">
      <c r="A1435" s="73">
        <v>1444</v>
      </c>
      <c r="B1435" s="72" t="s">
        <v>39</v>
      </c>
      <c r="C1435" s="73" t="s">
        <v>14817</v>
      </c>
      <c r="D1435" s="73" t="s">
        <v>14818</v>
      </c>
      <c r="E1435" s="73" t="s">
        <v>14819</v>
      </c>
      <c r="F1435" s="73" t="s">
        <v>14820</v>
      </c>
      <c r="G1435" s="73">
        <v>16000</v>
      </c>
      <c r="H1435" s="73" t="s">
        <v>66</v>
      </c>
      <c r="I1435" s="73" t="s">
        <v>19</v>
      </c>
      <c r="J1435" s="135" t="s">
        <v>41</v>
      </c>
      <c r="K1435" s="135">
        <v>16000</v>
      </c>
      <c r="L1435" s="135">
        <f>VLOOKUP(E1435,[2]Sheet1!$E$2:$N$5262,3,0)</f>
        <v>16000</v>
      </c>
      <c r="M1435" s="168">
        <f>VLOOKUP(E1435,[2]Sheet1!$E$2:$N$5262,4,0)</f>
        <v>46029</v>
      </c>
      <c r="N1435" s="135" t="str">
        <f>VLOOKUP(E1435,[2]Sheet1!$E$2:$N$5262,5,0)</f>
        <v>MUHAMMAD.UMER</v>
      </c>
      <c r="O1435" s="135" t="str">
        <f>VLOOKUP(E1435,[2]Sheet1!$E$2:$N$5262,6,0)</f>
        <v>Accepted</v>
      </c>
      <c r="P1435" s="135" t="str">
        <f>VLOOKUP(E1435,[2]Sheet1!$E$2:$N$5262,7,0)</f>
        <v>Online Transfer</v>
      </c>
      <c r="Q1435" s="135" t="str">
        <f>VLOOKUP(E1435,[2]Sheet1!$E$2:$N$5262,8,0)</f>
        <v>Renewal</v>
      </c>
      <c r="R1435" s="135" t="s">
        <v>16</v>
      </c>
      <c r="S1435" s="135" t="str">
        <f>VLOOKUP(E1435,[2]Sheet1!$E$2:$N$5262,10,0)</f>
        <v>-</v>
      </c>
      <c r="T1435" s="167">
        <f t="shared" si="71"/>
        <v>0</v>
      </c>
    </row>
    <row r="1436" spans="1:20" s="135" customFormat="1" hidden="1">
      <c r="A1436" s="72">
        <v>1445</v>
      </c>
      <c r="B1436" s="72" t="s">
        <v>39</v>
      </c>
      <c r="C1436" s="73" t="s">
        <v>14821</v>
      </c>
      <c r="D1436" s="73" t="s">
        <v>14822</v>
      </c>
      <c r="E1436" s="73" t="s">
        <v>14823</v>
      </c>
      <c r="F1436" s="73" t="s">
        <v>14824</v>
      </c>
      <c r="G1436" s="73">
        <v>11280</v>
      </c>
      <c r="H1436" s="73" t="s">
        <v>66</v>
      </c>
      <c r="I1436" s="73" t="s">
        <v>19</v>
      </c>
      <c r="J1436" s="135" t="s">
        <v>41</v>
      </c>
      <c r="K1436" s="135">
        <v>11280</v>
      </c>
      <c r="L1436" s="135">
        <f>VLOOKUP(E1436,[2]Sheet1!$E$2:$N$5262,3,0)</f>
        <v>11280</v>
      </c>
      <c r="M1436" s="168">
        <f>VLOOKUP(E1436,[2]Sheet1!$E$2:$N$5262,4,0)</f>
        <v>46030</v>
      </c>
      <c r="N1436" s="135" t="str">
        <f>VLOOKUP(E1436,[2]Sheet1!$E$2:$N$5262,5,0)</f>
        <v>MUHAMMAD.UMER</v>
      </c>
      <c r="O1436" s="135" t="str">
        <f>VLOOKUP(E1436,[2]Sheet1!$E$2:$N$5262,6,0)</f>
        <v>Accepted</v>
      </c>
      <c r="P1436" s="135" t="str">
        <f>VLOOKUP(E1436,[2]Sheet1!$E$2:$N$5262,7,0)</f>
        <v>Cheque</v>
      </c>
      <c r="Q1436" s="135" t="str">
        <f>VLOOKUP(E1436,[2]Sheet1!$E$2:$N$5262,8,0)</f>
        <v>Renewal</v>
      </c>
      <c r="R1436" s="135" t="s">
        <v>16</v>
      </c>
      <c r="S1436" s="135" t="str">
        <f>VLOOKUP(E1436,[2]Sheet1!$E$2:$N$5262,10,0)</f>
        <v>-</v>
      </c>
      <c r="T1436" s="167">
        <f t="shared" si="71"/>
        <v>0</v>
      </c>
    </row>
    <row r="1437" spans="1:20" s="135" customFormat="1" hidden="1">
      <c r="A1437" s="73">
        <v>1446</v>
      </c>
      <c r="B1437" s="72" t="s">
        <v>39</v>
      </c>
      <c r="C1437" s="73" t="s">
        <v>14825</v>
      </c>
      <c r="D1437" s="73" t="s">
        <v>14826</v>
      </c>
      <c r="E1437" s="73" t="s">
        <v>14827</v>
      </c>
      <c r="F1437" s="73" t="s">
        <v>14828</v>
      </c>
      <c r="G1437" s="73">
        <v>11280</v>
      </c>
      <c r="H1437" s="73" t="s">
        <v>66</v>
      </c>
      <c r="I1437" s="73" t="s">
        <v>19</v>
      </c>
      <c r="J1437" s="135" t="s">
        <v>41</v>
      </c>
      <c r="K1437" s="135">
        <v>11280</v>
      </c>
      <c r="L1437" s="135">
        <f>VLOOKUP(E1437,[2]Sheet1!$E$2:$N$5262,3,0)</f>
        <v>11280</v>
      </c>
      <c r="M1437" s="168">
        <f>VLOOKUP(E1437,[2]Sheet1!$E$2:$N$5262,4,0)</f>
        <v>46030</v>
      </c>
      <c r="N1437" s="135" t="str">
        <f>VLOOKUP(E1437,[2]Sheet1!$E$2:$N$5262,5,0)</f>
        <v>MUHAMMAD.UMER</v>
      </c>
      <c r="O1437" s="135" t="str">
        <f>VLOOKUP(E1437,[2]Sheet1!$E$2:$N$5262,6,0)</f>
        <v>Accepted</v>
      </c>
      <c r="P1437" s="135" t="str">
        <f>VLOOKUP(E1437,[2]Sheet1!$E$2:$N$5262,7,0)</f>
        <v>Cheque</v>
      </c>
      <c r="Q1437" s="135" t="str">
        <f>VLOOKUP(E1437,[2]Sheet1!$E$2:$N$5262,8,0)</f>
        <v>Renewal</v>
      </c>
      <c r="R1437" s="135" t="s">
        <v>16</v>
      </c>
      <c r="S1437" s="135" t="str">
        <f>VLOOKUP(E1437,[2]Sheet1!$E$2:$N$5262,10,0)</f>
        <v>-</v>
      </c>
      <c r="T1437" s="167">
        <f t="shared" si="71"/>
        <v>0</v>
      </c>
    </row>
    <row r="1438" spans="1:20" s="135" customFormat="1" hidden="1">
      <c r="A1438" s="72">
        <v>1447</v>
      </c>
      <c r="B1438" s="72" t="s">
        <v>39</v>
      </c>
      <c r="C1438" s="73" t="s">
        <v>14829</v>
      </c>
      <c r="D1438" s="74">
        <v>142207</v>
      </c>
      <c r="E1438" s="74">
        <v>325505</v>
      </c>
      <c r="F1438" s="73" t="s">
        <v>14830</v>
      </c>
      <c r="G1438" s="73">
        <v>10000</v>
      </c>
      <c r="H1438" s="73" t="s">
        <v>66</v>
      </c>
      <c r="I1438" s="73" t="s">
        <v>19</v>
      </c>
      <c r="J1438" s="135" t="s">
        <v>41</v>
      </c>
      <c r="K1438" s="135">
        <v>10000</v>
      </c>
      <c r="L1438" s="135">
        <f>VLOOKUP(E1438,[2]Sheet1!$E$2:$N$5262,3,0)</f>
        <v>10000</v>
      </c>
      <c r="M1438" s="168">
        <f>VLOOKUP(E1438,[2]Sheet1!$E$2:$N$5262,4,0)</f>
        <v>46028</v>
      </c>
      <c r="N1438" s="135" t="str">
        <f>VLOOKUP(E1438,[2]Sheet1!$E$2:$N$5262,5,0)</f>
        <v>MUHAMMAD.UMER</v>
      </c>
      <c r="O1438" s="135" t="str">
        <f>VLOOKUP(E1438,[2]Sheet1!$E$2:$N$5262,6,0)</f>
        <v>Accepted</v>
      </c>
      <c r="P1438" s="135" t="str">
        <f>VLOOKUP(E1438,[2]Sheet1!$E$2:$N$5262,7,0)</f>
        <v>Online Transfer</v>
      </c>
      <c r="Q1438" s="135" t="str">
        <f>VLOOKUP(E1438,[2]Sheet1!$E$2:$N$5262,8,0)</f>
        <v>Renewal</v>
      </c>
      <c r="R1438" s="135" t="s">
        <v>16</v>
      </c>
      <c r="S1438" s="135" t="str">
        <f>VLOOKUP(E1438,[2]Sheet1!$E$2:$N$5262,10,0)</f>
        <v>-</v>
      </c>
      <c r="T1438" s="167">
        <f t="shared" si="71"/>
        <v>0</v>
      </c>
    </row>
    <row r="1439" spans="1:20" s="135" customFormat="1" hidden="1">
      <c r="A1439" s="73">
        <v>1448</v>
      </c>
      <c r="B1439" s="72" t="s">
        <v>39</v>
      </c>
      <c r="C1439" s="73" t="s">
        <v>14831</v>
      </c>
      <c r="D1439" s="74">
        <v>37562</v>
      </c>
      <c r="E1439" s="74">
        <v>100186</v>
      </c>
      <c r="F1439" s="73" t="s">
        <v>14832</v>
      </c>
      <c r="G1439" s="73">
        <v>10000</v>
      </c>
      <c r="H1439" s="73" t="s">
        <v>66</v>
      </c>
      <c r="I1439" s="73" t="s">
        <v>19</v>
      </c>
      <c r="J1439" s="135" t="s">
        <v>41</v>
      </c>
      <c r="K1439" s="135">
        <v>10000</v>
      </c>
      <c r="L1439" s="135">
        <f>VLOOKUP(E1439,[2]Sheet1!$E$2:$N$5262,3,0)</f>
        <v>10000</v>
      </c>
      <c r="M1439" s="168">
        <f>VLOOKUP(E1439,[2]Sheet1!$E$2:$N$5262,4,0)</f>
        <v>46028</v>
      </c>
      <c r="N1439" s="135" t="str">
        <f>VLOOKUP(E1439,[2]Sheet1!$E$2:$N$5262,5,0)</f>
        <v>MUHAMMAD.UMER</v>
      </c>
      <c r="O1439" s="135" t="str">
        <f>VLOOKUP(E1439,[2]Sheet1!$E$2:$N$5262,6,0)</f>
        <v>Accepted</v>
      </c>
      <c r="P1439" s="135" t="str">
        <f>VLOOKUP(E1439,[2]Sheet1!$E$2:$N$5262,7,0)</f>
        <v>Online Transfer</v>
      </c>
      <c r="Q1439" s="135" t="str">
        <f>VLOOKUP(E1439,[2]Sheet1!$E$2:$N$5262,8,0)</f>
        <v>Renewal</v>
      </c>
      <c r="R1439" s="135" t="s">
        <v>16</v>
      </c>
      <c r="S1439" s="135" t="str">
        <f>VLOOKUP(E1439,[2]Sheet1!$E$2:$N$5262,10,0)</f>
        <v>-</v>
      </c>
      <c r="T1439" s="167">
        <f t="shared" si="71"/>
        <v>0</v>
      </c>
    </row>
    <row r="1440" spans="1:20" s="135" customFormat="1" hidden="1">
      <c r="A1440" s="72">
        <v>1449</v>
      </c>
      <c r="B1440" s="72" t="s">
        <v>39</v>
      </c>
      <c r="C1440" s="73" t="s">
        <v>14833</v>
      </c>
      <c r="D1440" s="74">
        <v>9207066</v>
      </c>
      <c r="E1440" s="73" t="s">
        <v>14834</v>
      </c>
      <c r="F1440" s="73" t="s">
        <v>14835</v>
      </c>
      <c r="G1440" s="73">
        <v>16000</v>
      </c>
      <c r="H1440" s="73" t="s">
        <v>66</v>
      </c>
      <c r="I1440" s="73" t="s">
        <v>19</v>
      </c>
      <c r="J1440" s="135" t="s">
        <v>41</v>
      </c>
      <c r="K1440" s="135">
        <v>16000</v>
      </c>
      <c r="L1440" s="135">
        <f>VLOOKUP(E1440,[2]Sheet1!$E$2:$N$5262,3,0)</f>
        <v>16000</v>
      </c>
      <c r="M1440" s="168">
        <f>VLOOKUP(E1440,[2]Sheet1!$E$2:$N$5262,4,0)</f>
        <v>46028</v>
      </c>
      <c r="N1440" s="135" t="str">
        <f>VLOOKUP(E1440,[2]Sheet1!$E$2:$N$5262,5,0)</f>
        <v>MUHAMMAD.UMER</v>
      </c>
      <c r="O1440" s="135" t="str">
        <f>VLOOKUP(E1440,[2]Sheet1!$E$2:$N$5262,6,0)</f>
        <v>Accepted</v>
      </c>
      <c r="P1440" s="135" t="str">
        <f>VLOOKUP(E1440,[2]Sheet1!$E$2:$N$5262,7,0)</f>
        <v>Online Transfer</v>
      </c>
      <c r="Q1440" s="135" t="str">
        <f>VLOOKUP(E1440,[2]Sheet1!$E$2:$N$5262,8,0)</f>
        <v>Renewal</v>
      </c>
      <c r="R1440" s="135" t="s">
        <v>16</v>
      </c>
      <c r="S1440" s="135" t="str">
        <f>VLOOKUP(E1440,[2]Sheet1!$E$2:$N$5262,10,0)</f>
        <v>-</v>
      </c>
      <c r="T1440" s="167">
        <f t="shared" si="71"/>
        <v>0</v>
      </c>
    </row>
    <row r="1441" spans="1:20" s="135" customFormat="1" hidden="1">
      <c r="A1441" s="73">
        <v>1450</v>
      </c>
      <c r="B1441" s="72" t="s">
        <v>39</v>
      </c>
      <c r="C1441" s="73" t="s">
        <v>14836</v>
      </c>
      <c r="D1441" s="73" t="s">
        <v>14837</v>
      </c>
      <c r="E1441" s="74">
        <v>7048828</v>
      </c>
      <c r="F1441" s="73" t="s">
        <v>14838</v>
      </c>
      <c r="G1441" s="73">
        <v>14000</v>
      </c>
      <c r="H1441" s="73" t="s">
        <v>66</v>
      </c>
      <c r="I1441" s="73" t="s">
        <v>19</v>
      </c>
      <c r="J1441" s="135" t="s">
        <v>41</v>
      </c>
      <c r="K1441" s="135">
        <v>14000</v>
      </c>
      <c r="L1441" s="135">
        <f>VLOOKUP(E1441,[2]Sheet1!$E$2:$N$5262,3,0)</f>
        <v>14000</v>
      </c>
      <c r="M1441" s="168">
        <f>VLOOKUP(E1441,[2]Sheet1!$E$2:$N$5262,4,0)</f>
        <v>46028</v>
      </c>
      <c r="N1441" s="135" t="str">
        <f>VLOOKUP(E1441,[2]Sheet1!$E$2:$N$5262,5,0)</f>
        <v>MUHAMMAD.UMER</v>
      </c>
      <c r="O1441" s="135" t="str">
        <f>VLOOKUP(E1441,[2]Sheet1!$E$2:$N$5262,6,0)</f>
        <v>Accepted</v>
      </c>
      <c r="P1441" s="135" t="str">
        <f>VLOOKUP(E1441,[2]Sheet1!$E$2:$N$5262,7,0)</f>
        <v>Online Transfer</v>
      </c>
      <c r="Q1441" s="135" t="str">
        <f>VLOOKUP(E1441,[2]Sheet1!$E$2:$N$5262,8,0)</f>
        <v>Renewal</v>
      </c>
      <c r="R1441" s="135" t="s">
        <v>16</v>
      </c>
      <c r="S1441" s="135" t="str">
        <f>VLOOKUP(E1441,[2]Sheet1!$E$2:$N$5262,10,0)</f>
        <v>-</v>
      </c>
      <c r="T1441" s="167">
        <f t="shared" si="71"/>
        <v>0</v>
      </c>
    </row>
    <row r="1442" spans="1:20" s="135" customFormat="1" hidden="1">
      <c r="A1442" s="72">
        <v>1451</v>
      </c>
      <c r="B1442" s="72" t="s">
        <v>39</v>
      </c>
      <c r="C1442" s="73" t="s">
        <v>14839</v>
      </c>
      <c r="D1442" s="73" t="s">
        <v>14840</v>
      </c>
      <c r="E1442" s="73" t="s">
        <v>14841</v>
      </c>
      <c r="F1442" s="73" t="s">
        <v>14842</v>
      </c>
      <c r="G1442" s="73">
        <v>16000</v>
      </c>
      <c r="H1442" s="73" t="s">
        <v>66</v>
      </c>
      <c r="I1442" s="73" t="s">
        <v>19</v>
      </c>
      <c r="J1442" s="135" t="s">
        <v>41</v>
      </c>
      <c r="K1442" s="135">
        <v>16000</v>
      </c>
      <c r="L1442" s="135">
        <f>VLOOKUP(E1442,[2]Sheet1!$E$2:$N$5262,3,0)</f>
        <v>16000</v>
      </c>
      <c r="M1442" s="168">
        <f>VLOOKUP(E1442,[2]Sheet1!$E$2:$N$5262,4,0)</f>
        <v>46029</v>
      </c>
      <c r="N1442" s="135" t="str">
        <f>VLOOKUP(E1442,[2]Sheet1!$E$2:$N$5262,5,0)</f>
        <v>MUHAMMAD.UMER</v>
      </c>
      <c r="O1442" s="135" t="str">
        <f>VLOOKUP(E1442,[2]Sheet1!$E$2:$N$5262,6,0)</f>
        <v>Accepted</v>
      </c>
      <c r="P1442" s="135" t="str">
        <f>VLOOKUP(E1442,[2]Sheet1!$E$2:$N$5262,7,0)</f>
        <v>Cheque Deposit</v>
      </c>
      <c r="Q1442" s="135" t="str">
        <f>VLOOKUP(E1442,[2]Sheet1!$E$2:$N$5262,8,0)</f>
        <v>Renewal</v>
      </c>
      <c r="R1442" s="135" t="s">
        <v>16</v>
      </c>
      <c r="S1442" s="135" t="str">
        <f>VLOOKUP(E1442,[2]Sheet1!$E$2:$N$5262,10,0)</f>
        <v>-</v>
      </c>
      <c r="T1442" s="167">
        <f t="shared" si="71"/>
        <v>0</v>
      </c>
    </row>
    <row r="1443" spans="1:20" s="135" customFormat="1" hidden="1">
      <c r="A1443" s="73">
        <v>1452</v>
      </c>
      <c r="B1443" s="72" t="s">
        <v>39</v>
      </c>
      <c r="C1443" s="73" t="s">
        <v>14843</v>
      </c>
      <c r="D1443" s="73" t="s">
        <v>14844</v>
      </c>
      <c r="E1443" s="73" t="s">
        <v>14845</v>
      </c>
      <c r="F1443" s="73" t="s">
        <v>12014</v>
      </c>
      <c r="G1443" s="73">
        <v>15000</v>
      </c>
      <c r="H1443" s="73" t="s">
        <v>66</v>
      </c>
      <c r="I1443" s="73" t="s">
        <v>19</v>
      </c>
      <c r="J1443" s="135" t="s">
        <v>41</v>
      </c>
      <c r="K1443" s="135">
        <v>15000</v>
      </c>
      <c r="L1443" s="135">
        <f>VLOOKUP(E1443,[2]Sheet1!$E$2:$N$5262,3,0)</f>
        <v>15000</v>
      </c>
      <c r="M1443" s="168">
        <f>VLOOKUP(E1443,[2]Sheet1!$E$2:$N$5262,4,0)</f>
        <v>46027</v>
      </c>
      <c r="N1443" s="135" t="str">
        <f>VLOOKUP(E1443,[2]Sheet1!$E$2:$N$5262,5,0)</f>
        <v>MUHAMMAD.UMER</v>
      </c>
      <c r="O1443" s="135" t="str">
        <f>VLOOKUP(E1443,[2]Sheet1!$E$2:$N$5262,6,0)</f>
        <v>Accepted</v>
      </c>
      <c r="P1443" s="135" t="str">
        <f>VLOOKUP(E1443,[2]Sheet1!$E$2:$N$5262,7,0)</f>
        <v>Online Transfer</v>
      </c>
      <c r="Q1443" s="135" t="str">
        <f>VLOOKUP(E1443,[2]Sheet1!$E$2:$N$5262,8,0)</f>
        <v>Renewal</v>
      </c>
      <c r="R1443" s="135" t="s">
        <v>16</v>
      </c>
      <c r="S1443" s="135" t="str">
        <f>VLOOKUP(E1443,[2]Sheet1!$E$2:$N$5262,10,0)</f>
        <v>-</v>
      </c>
      <c r="T1443" s="167">
        <f t="shared" si="71"/>
        <v>0</v>
      </c>
    </row>
    <row r="1444" spans="1:20" s="135" customFormat="1" hidden="1">
      <c r="A1444" s="72">
        <v>1453</v>
      </c>
      <c r="B1444" s="72" t="s">
        <v>39</v>
      </c>
      <c r="C1444" s="73" t="s">
        <v>14846</v>
      </c>
      <c r="D1444" s="73" t="s">
        <v>14847</v>
      </c>
      <c r="E1444" s="73" t="s">
        <v>14848</v>
      </c>
      <c r="F1444" s="73" t="s">
        <v>14849</v>
      </c>
      <c r="G1444" s="73">
        <v>16000</v>
      </c>
      <c r="H1444" s="73" t="s">
        <v>66</v>
      </c>
      <c r="I1444" s="73" t="s">
        <v>19</v>
      </c>
      <c r="J1444" s="135" t="s">
        <v>41</v>
      </c>
      <c r="K1444" s="135">
        <v>16000</v>
      </c>
      <c r="L1444" s="135">
        <f>VLOOKUP(E1444,[2]Sheet1!$E$2:$N$5262,3,0)</f>
        <v>16000</v>
      </c>
      <c r="M1444" s="168">
        <f>VLOOKUP(E1444,[2]Sheet1!$E$2:$N$5262,4,0)</f>
        <v>46027</v>
      </c>
      <c r="N1444" s="135" t="str">
        <f>VLOOKUP(E1444,[2]Sheet1!$E$2:$N$5262,5,0)</f>
        <v>MUHAMMAD.UMER</v>
      </c>
      <c r="O1444" s="135" t="str">
        <f>VLOOKUP(E1444,[2]Sheet1!$E$2:$N$5262,6,0)</f>
        <v>Accepted</v>
      </c>
      <c r="P1444" s="135" t="str">
        <f>VLOOKUP(E1444,[2]Sheet1!$E$2:$N$5262,7,0)</f>
        <v>Online Transfer</v>
      </c>
      <c r="Q1444" s="135" t="str">
        <f>VLOOKUP(E1444,[2]Sheet1!$E$2:$N$5262,8,0)</f>
        <v>Renewal</v>
      </c>
      <c r="R1444" s="135" t="s">
        <v>16</v>
      </c>
      <c r="S1444" s="135" t="str">
        <f>VLOOKUP(E1444,[2]Sheet1!$E$2:$N$5262,10,0)</f>
        <v>-</v>
      </c>
      <c r="T1444" s="167">
        <f t="shared" si="71"/>
        <v>0</v>
      </c>
    </row>
    <row r="1445" spans="1:20" s="135" customFormat="1" hidden="1">
      <c r="A1445" s="73">
        <v>1454</v>
      </c>
      <c r="B1445" s="72" t="s">
        <v>39</v>
      </c>
      <c r="C1445" s="73" t="s">
        <v>14850</v>
      </c>
      <c r="D1445" s="73" t="s">
        <v>14851</v>
      </c>
      <c r="E1445" s="74">
        <v>7070965</v>
      </c>
      <c r="F1445" s="73" t="s">
        <v>14852</v>
      </c>
      <c r="G1445" s="73">
        <v>13000</v>
      </c>
      <c r="H1445" s="73" t="s">
        <v>66</v>
      </c>
      <c r="I1445" s="73" t="s">
        <v>19</v>
      </c>
      <c r="J1445" s="135" t="s">
        <v>41</v>
      </c>
      <c r="K1445" s="135">
        <v>13000</v>
      </c>
      <c r="L1445" s="135">
        <f>VLOOKUP(E1445,[2]Sheet1!$E$2:$N$5262,3,0)</f>
        <v>13000</v>
      </c>
      <c r="M1445" s="168">
        <f>VLOOKUP(E1445,[2]Sheet1!$E$2:$N$5262,4,0)</f>
        <v>46027</v>
      </c>
      <c r="N1445" s="135" t="str">
        <f>VLOOKUP(E1445,[2]Sheet1!$E$2:$N$5262,5,0)</f>
        <v>MUHAMMAD.UMER</v>
      </c>
      <c r="O1445" s="135" t="str">
        <f>VLOOKUP(E1445,[2]Sheet1!$E$2:$N$5262,6,0)</f>
        <v>Accepted</v>
      </c>
      <c r="P1445" s="135" t="str">
        <f>VLOOKUP(E1445,[2]Sheet1!$E$2:$N$5262,7,0)</f>
        <v>Online Transfer</v>
      </c>
      <c r="Q1445" s="135" t="str">
        <f>VLOOKUP(E1445,[2]Sheet1!$E$2:$N$5262,8,0)</f>
        <v>Renewal</v>
      </c>
      <c r="R1445" s="135" t="s">
        <v>16</v>
      </c>
      <c r="S1445" s="135" t="str">
        <f>VLOOKUP(E1445,[2]Sheet1!$E$2:$N$5262,10,0)</f>
        <v>-</v>
      </c>
      <c r="T1445" s="167">
        <f t="shared" si="71"/>
        <v>0</v>
      </c>
    </row>
    <row r="1446" spans="1:20" s="135" customFormat="1" hidden="1">
      <c r="A1446" s="72">
        <v>1455</v>
      </c>
      <c r="B1446" s="72" t="s">
        <v>39</v>
      </c>
      <c r="C1446" s="73" t="s">
        <v>14853</v>
      </c>
      <c r="D1446" s="73" t="s">
        <v>14854</v>
      </c>
      <c r="E1446" s="74">
        <v>7054728</v>
      </c>
      <c r="F1446" s="73" t="s">
        <v>14855</v>
      </c>
      <c r="G1446" s="73">
        <v>16000</v>
      </c>
      <c r="H1446" s="73" t="s">
        <v>66</v>
      </c>
      <c r="I1446" s="73" t="s">
        <v>19</v>
      </c>
      <c r="J1446" s="135" t="s">
        <v>41</v>
      </c>
      <c r="K1446" s="135">
        <v>16000</v>
      </c>
      <c r="L1446" s="135">
        <f>VLOOKUP(E1446,[2]Sheet1!$E$2:$N$5262,3,0)</f>
        <v>16000</v>
      </c>
      <c r="M1446" s="168">
        <f>VLOOKUP(E1446,[2]Sheet1!$E$2:$N$5262,4,0)</f>
        <v>46027</v>
      </c>
      <c r="N1446" s="135" t="str">
        <f>VLOOKUP(E1446,[2]Sheet1!$E$2:$N$5262,5,0)</f>
        <v>MUHAMMAD.UMER</v>
      </c>
      <c r="O1446" s="135" t="str">
        <f>VLOOKUP(E1446,[2]Sheet1!$E$2:$N$5262,6,0)</f>
        <v>Accepted</v>
      </c>
      <c r="P1446" s="135" t="str">
        <f>VLOOKUP(E1446,[2]Sheet1!$E$2:$N$5262,7,0)</f>
        <v>Online Transfer</v>
      </c>
      <c r="Q1446" s="135" t="str">
        <f>VLOOKUP(E1446,[2]Sheet1!$E$2:$N$5262,8,0)</f>
        <v>Renewal</v>
      </c>
      <c r="R1446" s="135" t="s">
        <v>16</v>
      </c>
      <c r="S1446" s="135" t="str">
        <f>VLOOKUP(E1446,[2]Sheet1!$E$2:$N$5262,10,0)</f>
        <v>-</v>
      </c>
      <c r="T1446" s="167">
        <f t="shared" si="71"/>
        <v>0</v>
      </c>
    </row>
    <row r="1447" spans="1:20" s="135" customFormat="1" hidden="1">
      <c r="A1447" s="73">
        <v>1456</v>
      </c>
      <c r="B1447" s="72" t="s">
        <v>39</v>
      </c>
      <c r="C1447" s="73" t="s">
        <v>14856</v>
      </c>
      <c r="D1447" s="74">
        <v>192521</v>
      </c>
      <c r="E1447" s="74">
        <v>1092422</v>
      </c>
      <c r="F1447" s="73" t="s">
        <v>14857</v>
      </c>
      <c r="G1447" s="73">
        <v>11000</v>
      </c>
      <c r="H1447" s="73" t="s">
        <v>66</v>
      </c>
      <c r="I1447" s="73" t="s">
        <v>19</v>
      </c>
      <c r="J1447" s="135" t="s">
        <v>41</v>
      </c>
      <c r="K1447" s="135">
        <v>11000</v>
      </c>
      <c r="L1447" s="135">
        <f>VLOOKUP(E1447,[2]Sheet1!$E$2:$N$5262,3,0)</f>
        <v>11000</v>
      </c>
      <c r="M1447" s="168">
        <f>VLOOKUP(E1447,[2]Sheet1!$E$2:$N$5262,4,0)</f>
        <v>46025</v>
      </c>
      <c r="N1447" s="135" t="str">
        <f>VLOOKUP(E1447,[2]Sheet1!$E$2:$N$5262,5,0)</f>
        <v>MUHAMMAD.UMER</v>
      </c>
      <c r="O1447" s="135" t="str">
        <f>VLOOKUP(E1447,[2]Sheet1!$E$2:$N$5262,6,0)</f>
        <v>Accepted</v>
      </c>
      <c r="P1447" s="135" t="str">
        <f>VLOOKUP(E1447,[2]Sheet1!$E$2:$N$5262,7,0)</f>
        <v>Online Transfer</v>
      </c>
      <c r="Q1447" s="135" t="str">
        <f>VLOOKUP(E1447,[2]Sheet1!$E$2:$N$5262,8,0)</f>
        <v>Renewal</v>
      </c>
      <c r="R1447" s="135" t="s">
        <v>16</v>
      </c>
      <c r="S1447" s="135" t="str">
        <f>VLOOKUP(E1447,[2]Sheet1!$E$2:$N$5262,10,0)</f>
        <v>-</v>
      </c>
      <c r="T1447" s="167">
        <f t="shared" si="71"/>
        <v>0</v>
      </c>
    </row>
    <row r="1448" spans="1:20" s="135" customFormat="1" hidden="1">
      <c r="A1448" s="72">
        <v>1457</v>
      </c>
      <c r="B1448" s="72" t="s">
        <v>39</v>
      </c>
      <c r="C1448" s="73" t="s">
        <v>14858</v>
      </c>
      <c r="D1448" s="73" t="s">
        <v>14859</v>
      </c>
      <c r="E1448" s="74">
        <v>6013086</v>
      </c>
      <c r="F1448" s="73" t="s">
        <v>14860</v>
      </c>
      <c r="G1448" s="73">
        <v>15000</v>
      </c>
      <c r="H1448" s="73" t="s">
        <v>66</v>
      </c>
      <c r="I1448" s="73" t="s">
        <v>19</v>
      </c>
      <c r="J1448" s="135" t="s">
        <v>41</v>
      </c>
      <c r="K1448" s="135">
        <v>15000</v>
      </c>
      <c r="L1448" s="135">
        <f>VLOOKUP(E1448,[2]Sheet1!$E$2:$N$5262,3,0)</f>
        <v>15000</v>
      </c>
      <c r="M1448" s="168">
        <f>VLOOKUP(E1448,[2]Sheet1!$E$2:$N$5262,4,0)</f>
        <v>46025</v>
      </c>
      <c r="N1448" s="135" t="str">
        <f>VLOOKUP(E1448,[2]Sheet1!$E$2:$N$5262,5,0)</f>
        <v>MUHAMMAD.UMER</v>
      </c>
      <c r="O1448" s="135" t="str">
        <f>VLOOKUP(E1448,[2]Sheet1!$E$2:$N$5262,6,0)</f>
        <v>Accepted</v>
      </c>
      <c r="P1448" s="135" t="str">
        <f>VLOOKUP(E1448,[2]Sheet1!$E$2:$N$5262,7,0)</f>
        <v>Online Transfer</v>
      </c>
      <c r="Q1448" s="135" t="str">
        <f>VLOOKUP(E1448,[2]Sheet1!$E$2:$N$5262,8,0)</f>
        <v>Renewal</v>
      </c>
      <c r="R1448" s="135" t="s">
        <v>16</v>
      </c>
      <c r="S1448" s="135" t="str">
        <f>VLOOKUP(E1448,[2]Sheet1!$E$2:$N$5262,10,0)</f>
        <v>-</v>
      </c>
      <c r="T1448" s="167">
        <f t="shared" si="71"/>
        <v>0</v>
      </c>
    </row>
    <row r="1449" spans="1:20" s="135" customFormat="1" hidden="1">
      <c r="A1449" s="73">
        <v>1458</v>
      </c>
      <c r="B1449" s="72" t="s">
        <v>39</v>
      </c>
      <c r="C1449" s="73" t="s">
        <v>14861</v>
      </c>
      <c r="D1449" s="73" t="s">
        <v>14862</v>
      </c>
      <c r="E1449" s="74">
        <v>7042208</v>
      </c>
      <c r="F1449" s="73" t="s">
        <v>14863</v>
      </c>
      <c r="G1449" s="73">
        <v>14000</v>
      </c>
      <c r="H1449" s="73" t="s">
        <v>66</v>
      </c>
      <c r="I1449" s="73" t="s">
        <v>19</v>
      </c>
      <c r="J1449" s="135" t="s">
        <v>41</v>
      </c>
      <c r="K1449" s="135">
        <v>14000</v>
      </c>
      <c r="L1449" s="135">
        <f>VLOOKUP(E1449,[2]Sheet1!$E$2:$N$5262,3,0)</f>
        <v>14000</v>
      </c>
      <c r="M1449" s="168">
        <f>VLOOKUP(E1449,[2]Sheet1!$E$2:$N$5262,4,0)</f>
        <v>46025</v>
      </c>
      <c r="N1449" s="135" t="str">
        <f>VLOOKUP(E1449,[2]Sheet1!$E$2:$N$5262,5,0)</f>
        <v>MUHAMMAD.UMER</v>
      </c>
      <c r="O1449" s="135" t="str">
        <f>VLOOKUP(E1449,[2]Sheet1!$E$2:$N$5262,6,0)</f>
        <v>Accepted</v>
      </c>
      <c r="P1449" s="135" t="str">
        <f>VLOOKUP(E1449,[2]Sheet1!$E$2:$N$5262,7,0)</f>
        <v>Online Transfer</v>
      </c>
      <c r="Q1449" s="135" t="str">
        <f>VLOOKUP(E1449,[2]Sheet1!$E$2:$N$5262,8,0)</f>
        <v>Renewal</v>
      </c>
      <c r="R1449" s="135" t="s">
        <v>16</v>
      </c>
      <c r="S1449" s="135" t="str">
        <f>VLOOKUP(E1449,[2]Sheet1!$E$2:$N$5262,10,0)</f>
        <v>-</v>
      </c>
      <c r="T1449" s="167">
        <f t="shared" si="71"/>
        <v>0</v>
      </c>
    </row>
    <row r="1450" spans="1:20" s="135" customFormat="1">
      <c r="A1450" s="72">
        <v>1459</v>
      </c>
      <c r="B1450" s="72" t="s">
        <v>39</v>
      </c>
      <c r="C1450" s="73" t="s">
        <v>14864</v>
      </c>
      <c r="D1450" s="73" t="s">
        <v>14865</v>
      </c>
      <c r="E1450" s="73" t="s">
        <v>14866</v>
      </c>
      <c r="F1450" s="73" t="s">
        <v>14867</v>
      </c>
      <c r="G1450" s="73">
        <v>13000</v>
      </c>
      <c r="H1450" s="73" t="s">
        <v>66</v>
      </c>
      <c r="I1450" s="73" t="s">
        <v>19</v>
      </c>
      <c r="J1450" s="135" t="s">
        <v>41</v>
      </c>
      <c r="K1450" s="135">
        <v>13000</v>
      </c>
      <c r="L1450" s="135">
        <f>VLOOKUP(E1450,[2]Sheet1!$E$2:$N$5262,3,0)</f>
        <v>13000</v>
      </c>
      <c r="M1450" s="168">
        <f>VLOOKUP(E1450,[2]Sheet1!$E$2:$N$5262,4,0)</f>
        <v>46024</v>
      </c>
      <c r="N1450" s="135" t="str">
        <f>VLOOKUP(E1450,[2]Sheet1!$E$2:$N$5262,5,0)</f>
        <v>MUHAMMAD.UMER</v>
      </c>
      <c r="O1450" s="135" t="str">
        <f>VLOOKUP(E1450,[2]Sheet1!$E$2:$N$5262,6,0)</f>
        <v>Accepted</v>
      </c>
      <c r="P1450" s="135" t="str">
        <f>VLOOKUP(E1450,[2]Sheet1!$E$2:$N$5262,7,0)</f>
        <v>Online Transfer</v>
      </c>
      <c r="Q1450" s="135" t="str">
        <f>VLOOKUP(E1450,[2]Sheet1!$E$2:$N$5262,8,0)</f>
        <v>Conversion</v>
      </c>
      <c r="R1450" s="135" t="s">
        <v>16</v>
      </c>
      <c r="S1450" s="135" t="str">
        <f>VLOOKUP(E1450,[2]Sheet1!$E$2:$N$5262,10,0)</f>
        <v>-</v>
      </c>
      <c r="T1450" s="167">
        <f t="shared" si="71"/>
        <v>0</v>
      </c>
    </row>
    <row r="1451" spans="1:20" s="135" customFormat="1" hidden="1">
      <c r="A1451" s="73">
        <v>1460</v>
      </c>
      <c r="B1451" s="72" t="s">
        <v>39</v>
      </c>
      <c r="C1451" s="73" t="s">
        <v>14868</v>
      </c>
      <c r="D1451" s="73" t="s">
        <v>14869</v>
      </c>
      <c r="E1451" s="74">
        <v>9508982</v>
      </c>
      <c r="F1451" s="73" t="s">
        <v>14870</v>
      </c>
      <c r="G1451" s="73">
        <v>13000</v>
      </c>
      <c r="H1451" s="73" t="s">
        <v>66</v>
      </c>
      <c r="I1451" s="73" t="s">
        <v>19</v>
      </c>
      <c r="J1451" s="135" t="s">
        <v>41</v>
      </c>
      <c r="K1451" s="135">
        <v>13000</v>
      </c>
      <c r="L1451" s="135">
        <f>VLOOKUP(E1451,[2]Sheet1!$E$2:$N$5262,3,0)</f>
        <v>13000</v>
      </c>
      <c r="M1451" s="168">
        <f>VLOOKUP(E1451,[2]Sheet1!$E$2:$N$5262,4,0)</f>
        <v>46024</v>
      </c>
      <c r="N1451" s="135" t="str">
        <f>VLOOKUP(E1451,[2]Sheet1!$E$2:$N$5262,5,0)</f>
        <v>MUHAMMAD.UMER</v>
      </c>
      <c r="O1451" s="135" t="str">
        <f>VLOOKUP(E1451,[2]Sheet1!$E$2:$N$5262,6,0)</f>
        <v>Accepted</v>
      </c>
      <c r="P1451" s="135" t="str">
        <f>VLOOKUP(E1451,[2]Sheet1!$E$2:$N$5262,7,0)</f>
        <v>Online Transfer</v>
      </c>
      <c r="Q1451" s="135" t="str">
        <f>VLOOKUP(E1451,[2]Sheet1!$E$2:$N$5262,8,0)</f>
        <v>Renewal</v>
      </c>
      <c r="R1451" s="135" t="s">
        <v>16</v>
      </c>
      <c r="S1451" s="135" t="str">
        <f>VLOOKUP(E1451,[2]Sheet1!$E$2:$N$5262,10,0)</f>
        <v>-</v>
      </c>
      <c r="T1451" s="167">
        <f t="shared" si="71"/>
        <v>0</v>
      </c>
    </row>
    <row r="1452" spans="1:20" s="135" customFormat="1" hidden="1">
      <c r="A1452" s="72">
        <v>1461</v>
      </c>
      <c r="B1452" s="72" t="s">
        <v>39</v>
      </c>
      <c r="C1452" s="73" t="s">
        <v>14871</v>
      </c>
      <c r="D1452" s="73" t="s">
        <v>14872</v>
      </c>
      <c r="E1452" s="73" t="s">
        <v>14873</v>
      </c>
      <c r="F1452" s="73" t="s">
        <v>14874</v>
      </c>
      <c r="G1452" s="73">
        <v>14000</v>
      </c>
      <c r="H1452" s="73" t="s">
        <v>66</v>
      </c>
      <c r="I1452" s="73" t="s">
        <v>19</v>
      </c>
      <c r="J1452" s="135" t="s">
        <v>41</v>
      </c>
      <c r="K1452" s="135">
        <v>14000</v>
      </c>
      <c r="L1452" s="135">
        <f>VLOOKUP(E1452,[2]Sheet1!$E$2:$N$5262,3,0)</f>
        <v>14000</v>
      </c>
      <c r="M1452" s="168">
        <f>VLOOKUP(E1452,[2]Sheet1!$E$2:$N$5262,4,0)</f>
        <v>46024</v>
      </c>
      <c r="N1452" s="135" t="str">
        <f>VLOOKUP(E1452,[2]Sheet1!$E$2:$N$5262,5,0)</f>
        <v>MUHAMMAD.UMER</v>
      </c>
      <c r="O1452" s="135" t="str">
        <f>VLOOKUP(E1452,[2]Sheet1!$E$2:$N$5262,6,0)</f>
        <v>Accepted</v>
      </c>
      <c r="P1452" s="135" t="str">
        <f>VLOOKUP(E1452,[2]Sheet1!$E$2:$N$5262,7,0)</f>
        <v>Cash Deposit</v>
      </c>
      <c r="Q1452" s="135" t="str">
        <f>VLOOKUP(E1452,[2]Sheet1!$E$2:$N$5262,8,0)</f>
        <v>Renewal</v>
      </c>
      <c r="R1452" s="135" t="s">
        <v>16</v>
      </c>
      <c r="S1452" s="135" t="str">
        <f>VLOOKUP(E1452,[2]Sheet1!$E$2:$N$5262,10,0)</f>
        <v>-</v>
      </c>
      <c r="T1452" s="167">
        <f t="shared" si="71"/>
        <v>0</v>
      </c>
    </row>
    <row r="1453" spans="1:20" s="135" customFormat="1" hidden="1">
      <c r="A1453" s="73">
        <v>1462</v>
      </c>
      <c r="B1453" s="72" t="s">
        <v>39</v>
      </c>
      <c r="C1453" s="73" t="s">
        <v>14875</v>
      </c>
      <c r="D1453" s="73" t="s">
        <v>14876</v>
      </c>
      <c r="E1453" s="73" t="s">
        <v>14877</v>
      </c>
      <c r="F1453" s="73" t="s">
        <v>14878</v>
      </c>
      <c r="G1453" s="73">
        <v>15000</v>
      </c>
      <c r="H1453" s="73" t="s">
        <v>66</v>
      </c>
      <c r="I1453" s="73" t="s">
        <v>19</v>
      </c>
      <c r="J1453" s="135" t="s">
        <v>41</v>
      </c>
      <c r="K1453" s="135">
        <v>15000</v>
      </c>
      <c r="L1453" s="135">
        <f>VLOOKUP(E1453,[2]Sheet1!$E$2:$N$5262,3,0)</f>
        <v>15000</v>
      </c>
      <c r="M1453" s="168">
        <f>VLOOKUP(E1453,[2]Sheet1!$E$2:$N$5262,4,0)</f>
        <v>46024</v>
      </c>
      <c r="N1453" s="135" t="str">
        <f>VLOOKUP(E1453,[2]Sheet1!$E$2:$N$5262,5,0)</f>
        <v>MUHAMMAD.UMER</v>
      </c>
      <c r="O1453" s="135" t="str">
        <f>VLOOKUP(E1453,[2]Sheet1!$E$2:$N$5262,6,0)</f>
        <v>Accepted</v>
      </c>
      <c r="P1453" s="135" t="str">
        <f>VLOOKUP(E1453,[2]Sheet1!$E$2:$N$5262,7,0)</f>
        <v>Online Transfer</v>
      </c>
      <c r="Q1453" s="135" t="str">
        <f>VLOOKUP(E1453,[2]Sheet1!$E$2:$N$5262,8,0)</f>
        <v>Renewal</v>
      </c>
      <c r="R1453" s="135" t="s">
        <v>16</v>
      </c>
      <c r="S1453" s="135" t="str">
        <f>VLOOKUP(E1453,[2]Sheet1!$E$2:$N$5262,10,0)</f>
        <v>-</v>
      </c>
      <c r="T1453" s="167">
        <f t="shared" si="71"/>
        <v>0</v>
      </c>
    </row>
    <row r="1454" spans="1:20" s="135" customFormat="1" hidden="1">
      <c r="A1454" s="72">
        <v>1463</v>
      </c>
      <c r="B1454" s="72" t="s">
        <v>39</v>
      </c>
      <c r="C1454" s="73" t="s">
        <v>14879</v>
      </c>
      <c r="D1454" s="73" t="s">
        <v>14880</v>
      </c>
      <c r="E1454" s="73" t="s">
        <v>14881</v>
      </c>
      <c r="F1454" s="73" t="s">
        <v>13528</v>
      </c>
      <c r="G1454" s="73">
        <v>18000</v>
      </c>
      <c r="H1454" s="73" t="s">
        <v>66</v>
      </c>
      <c r="I1454" s="73" t="s">
        <v>19</v>
      </c>
      <c r="J1454" s="135" t="s">
        <v>41</v>
      </c>
      <c r="K1454" s="135">
        <v>18000</v>
      </c>
      <c r="L1454" s="135">
        <f>VLOOKUP(E1454,[2]Sheet1!$E$2:$N$5262,3,0)</f>
        <v>18000</v>
      </c>
      <c r="M1454" s="168">
        <f>VLOOKUP(E1454,[2]Sheet1!$E$2:$N$5262,4,0)</f>
        <v>46023</v>
      </c>
      <c r="N1454" s="135" t="str">
        <f>VLOOKUP(E1454,[2]Sheet1!$E$2:$N$5262,5,0)</f>
        <v>MUHAMMAD.UMER</v>
      </c>
      <c r="O1454" s="135" t="str">
        <f>VLOOKUP(E1454,[2]Sheet1!$E$2:$N$5262,6,0)</f>
        <v>Accepted</v>
      </c>
      <c r="P1454" s="135" t="str">
        <f>VLOOKUP(E1454,[2]Sheet1!$E$2:$N$5262,7,0)</f>
        <v>Online Transfer</v>
      </c>
      <c r="Q1454" s="135" t="str">
        <f>VLOOKUP(E1454,[2]Sheet1!$E$2:$N$5262,8,0)</f>
        <v>Renewal</v>
      </c>
      <c r="R1454" s="135" t="s">
        <v>16</v>
      </c>
      <c r="S1454" s="135" t="str">
        <f>VLOOKUP(E1454,[2]Sheet1!$E$2:$N$5262,10,0)</f>
        <v>-</v>
      </c>
      <c r="T1454" s="167">
        <f t="shared" si="71"/>
        <v>0</v>
      </c>
    </row>
    <row r="1455" spans="1:20" s="135" customFormat="1" hidden="1">
      <c r="A1455" s="73">
        <v>1464</v>
      </c>
      <c r="B1455" s="72" t="s">
        <v>39</v>
      </c>
      <c r="C1455" s="73" t="s">
        <v>14882</v>
      </c>
      <c r="D1455" s="73" t="s">
        <v>14883</v>
      </c>
      <c r="E1455" s="73" t="s">
        <v>14884</v>
      </c>
      <c r="F1455" s="73" t="s">
        <v>14885</v>
      </c>
      <c r="G1455" s="73">
        <v>13000</v>
      </c>
      <c r="H1455" s="73" t="s">
        <v>66</v>
      </c>
      <c r="I1455" s="73" t="s">
        <v>19</v>
      </c>
      <c r="J1455" s="135" t="s">
        <v>41</v>
      </c>
      <c r="K1455" s="135">
        <v>13000</v>
      </c>
      <c r="L1455" s="135">
        <f>VLOOKUP(E1455,[2]Sheet1!$E$2:$N$5262,3,0)</f>
        <v>13000</v>
      </c>
      <c r="M1455" s="168">
        <f>VLOOKUP(E1455,[2]Sheet1!$E$2:$N$5262,4,0)</f>
        <v>46023</v>
      </c>
      <c r="N1455" s="135" t="str">
        <f>VLOOKUP(E1455,[2]Sheet1!$E$2:$N$5262,5,0)</f>
        <v>MUHAMMAD.UMER</v>
      </c>
      <c r="O1455" s="135" t="str">
        <f>VLOOKUP(E1455,[2]Sheet1!$E$2:$N$5262,6,0)</f>
        <v>Accepted</v>
      </c>
      <c r="P1455" s="135" t="str">
        <f>VLOOKUP(E1455,[2]Sheet1!$E$2:$N$5262,7,0)</f>
        <v>Online Transfer</v>
      </c>
      <c r="Q1455" s="135" t="str">
        <f>VLOOKUP(E1455,[2]Sheet1!$E$2:$N$5262,8,0)</f>
        <v>Renewal</v>
      </c>
      <c r="R1455" s="135" t="s">
        <v>16</v>
      </c>
      <c r="S1455" s="135" t="str">
        <f>VLOOKUP(E1455,[2]Sheet1!$E$2:$N$5262,10,0)</f>
        <v>-</v>
      </c>
      <c r="T1455" s="167">
        <f t="shared" si="71"/>
        <v>0</v>
      </c>
    </row>
    <row r="1456" spans="1:20" s="135" customFormat="1" hidden="1">
      <c r="A1456" s="72">
        <v>1465</v>
      </c>
      <c r="B1456" s="72" t="s">
        <v>39</v>
      </c>
      <c r="C1456" s="152" t="s">
        <v>14886</v>
      </c>
      <c r="D1456" s="152" t="s">
        <v>14887</v>
      </c>
      <c r="E1456" s="152" t="s">
        <v>14886</v>
      </c>
      <c r="F1456" s="160">
        <v>45616</v>
      </c>
      <c r="G1456" s="73">
        <v>10340</v>
      </c>
      <c r="H1456" s="73" t="s">
        <v>73</v>
      </c>
      <c r="I1456" s="73" t="s">
        <v>19</v>
      </c>
      <c r="J1456" s="135" t="s">
        <v>41</v>
      </c>
      <c r="K1456" s="135">
        <v>10340</v>
      </c>
      <c r="L1456" s="135">
        <v>10340</v>
      </c>
      <c r="M1456" s="168">
        <v>46028</v>
      </c>
      <c r="N1456" s="135" t="str">
        <f>+I1456</f>
        <v>MUHAMMAD.UMER</v>
      </c>
      <c r="O1456" s="135" t="s">
        <v>73</v>
      </c>
      <c r="P1456" s="135" t="s">
        <v>54</v>
      </c>
      <c r="Q1456" s="135" t="s">
        <v>141</v>
      </c>
      <c r="R1456" s="135" t="s">
        <v>16</v>
      </c>
      <c r="S1456" s="135" t="s">
        <v>16</v>
      </c>
    </row>
    <row r="1457" spans="1:19" s="135" customFormat="1" hidden="1">
      <c r="A1457" s="73">
        <v>1466</v>
      </c>
      <c r="B1457" s="72" t="s">
        <v>39</v>
      </c>
      <c r="C1457" s="152" t="s">
        <v>14888</v>
      </c>
      <c r="D1457" s="152" t="s">
        <v>14889</v>
      </c>
      <c r="E1457" s="152" t="s">
        <v>14888</v>
      </c>
      <c r="F1457" s="161">
        <v>45616</v>
      </c>
      <c r="G1457" s="73">
        <v>10340</v>
      </c>
      <c r="H1457" s="73" t="s">
        <v>73</v>
      </c>
      <c r="I1457" s="73" t="s">
        <v>19</v>
      </c>
      <c r="J1457" s="135" t="s">
        <v>41</v>
      </c>
      <c r="K1457" s="135">
        <v>10340</v>
      </c>
      <c r="L1457" s="135">
        <v>10340</v>
      </c>
      <c r="M1457" s="168">
        <v>46028</v>
      </c>
      <c r="N1457" s="135" t="str">
        <f t="shared" ref="N1457:N1458" si="72">+I1457</f>
        <v>MUHAMMAD.UMER</v>
      </c>
      <c r="O1457" s="135" t="s">
        <v>73</v>
      </c>
      <c r="P1457" s="135" t="s">
        <v>54</v>
      </c>
      <c r="Q1457" s="135" t="s">
        <v>141</v>
      </c>
      <c r="R1457" s="135" t="s">
        <v>16</v>
      </c>
      <c r="S1457" s="135" t="s">
        <v>16</v>
      </c>
    </row>
    <row r="1458" spans="1:19" s="135" customFormat="1" hidden="1">
      <c r="A1458" s="72">
        <v>1467</v>
      </c>
      <c r="B1458" s="72" t="s">
        <v>39</v>
      </c>
      <c r="C1458" s="152" t="s">
        <v>14890</v>
      </c>
      <c r="D1458" s="152" t="s">
        <v>14891</v>
      </c>
      <c r="E1458" s="152" t="s">
        <v>14890</v>
      </c>
      <c r="F1458" s="160">
        <v>45658</v>
      </c>
      <c r="G1458" s="73">
        <v>10340</v>
      </c>
      <c r="H1458" s="73" t="s">
        <v>73</v>
      </c>
      <c r="I1458" s="73" t="s">
        <v>19</v>
      </c>
      <c r="J1458" s="135" t="s">
        <v>41</v>
      </c>
      <c r="K1458" s="135">
        <v>10340</v>
      </c>
      <c r="L1458" s="135">
        <v>10340</v>
      </c>
      <c r="M1458" s="168">
        <v>46028</v>
      </c>
      <c r="N1458" s="135" t="str">
        <f t="shared" si="72"/>
        <v>MUHAMMAD.UMER</v>
      </c>
      <c r="O1458" s="135" t="s">
        <v>73</v>
      </c>
      <c r="P1458" s="135" t="s">
        <v>54</v>
      </c>
      <c r="Q1458" s="135" t="s">
        <v>141</v>
      </c>
      <c r="R1458" s="135" t="s">
        <v>16</v>
      </c>
      <c r="S1458" s="135" t="s">
        <v>16</v>
      </c>
    </row>
    <row r="1459" spans="1:19" s="135" customFormat="1" hidden="1">
      <c r="A1459" s="73">
        <v>1468</v>
      </c>
      <c r="B1459" s="72" t="s">
        <v>39</v>
      </c>
      <c r="C1459" s="149" t="s">
        <v>14892</v>
      </c>
      <c r="D1459" s="149" t="s">
        <v>14893</v>
      </c>
      <c r="E1459" s="149" t="s">
        <v>14894</v>
      </c>
      <c r="F1459" s="162">
        <v>45570</v>
      </c>
      <c r="G1459" s="73">
        <v>7500</v>
      </c>
      <c r="H1459" s="73" t="s">
        <v>73</v>
      </c>
      <c r="I1459" s="73" t="s">
        <v>19</v>
      </c>
      <c r="J1459" s="135" t="s">
        <v>41</v>
      </c>
      <c r="K1459" s="135">
        <v>7500</v>
      </c>
      <c r="L1459" s="135">
        <v>7500</v>
      </c>
      <c r="M1459" s="168">
        <v>46028</v>
      </c>
      <c r="N1459" s="135" t="str">
        <f t="shared" ref="N1459:N1462" si="73">+I1459</f>
        <v>MUHAMMAD.UMER</v>
      </c>
      <c r="O1459" s="135" t="s">
        <v>73</v>
      </c>
      <c r="P1459" s="135" t="s">
        <v>561</v>
      </c>
      <c r="Q1459" s="135" t="s">
        <v>141</v>
      </c>
      <c r="R1459" s="135" t="s">
        <v>16</v>
      </c>
      <c r="S1459" s="135" t="s">
        <v>16</v>
      </c>
    </row>
    <row r="1460" spans="1:19" s="135" customFormat="1" hidden="1">
      <c r="A1460" s="72">
        <v>1469</v>
      </c>
      <c r="B1460" s="72" t="s">
        <v>39</v>
      </c>
      <c r="C1460" s="149" t="s">
        <v>14895</v>
      </c>
      <c r="D1460" s="149" t="s">
        <v>14896</v>
      </c>
      <c r="E1460" s="149" t="s">
        <v>14897</v>
      </c>
      <c r="F1460" s="162">
        <v>45570</v>
      </c>
      <c r="G1460" s="73">
        <v>7500</v>
      </c>
      <c r="H1460" s="73" t="s">
        <v>73</v>
      </c>
      <c r="I1460" s="73" t="s">
        <v>19</v>
      </c>
      <c r="J1460" s="135" t="s">
        <v>41</v>
      </c>
      <c r="K1460" s="135">
        <v>7500</v>
      </c>
      <c r="L1460" s="135">
        <v>7500</v>
      </c>
      <c r="M1460" s="168">
        <v>46028</v>
      </c>
      <c r="N1460" s="135" t="str">
        <f t="shared" si="73"/>
        <v>MUHAMMAD.UMER</v>
      </c>
      <c r="O1460" s="135" t="s">
        <v>73</v>
      </c>
      <c r="P1460" s="135" t="s">
        <v>561</v>
      </c>
      <c r="Q1460" s="135" t="s">
        <v>141</v>
      </c>
      <c r="R1460" s="135" t="s">
        <v>16</v>
      </c>
      <c r="S1460" s="135" t="s">
        <v>16</v>
      </c>
    </row>
    <row r="1461" spans="1:19" s="135" customFormat="1" hidden="1">
      <c r="A1461" s="73">
        <v>1470</v>
      </c>
      <c r="B1461" s="72" t="s">
        <v>39</v>
      </c>
      <c r="C1461" s="149" t="s">
        <v>14898</v>
      </c>
      <c r="D1461" s="149" t="s">
        <v>14899</v>
      </c>
      <c r="E1461" s="149" t="s">
        <v>14900</v>
      </c>
      <c r="F1461" s="162">
        <v>45570</v>
      </c>
      <c r="G1461" s="73">
        <v>7500</v>
      </c>
      <c r="H1461" s="73" t="s">
        <v>73</v>
      </c>
      <c r="I1461" s="73" t="s">
        <v>19</v>
      </c>
      <c r="J1461" s="135" t="s">
        <v>41</v>
      </c>
      <c r="K1461" s="135">
        <v>7500</v>
      </c>
      <c r="L1461" s="135">
        <v>7500</v>
      </c>
      <c r="M1461" s="168">
        <v>46028</v>
      </c>
      <c r="N1461" s="135" t="str">
        <f t="shared" si="73"/>
        <v>MUHAMMAD.UMER</v>
      </c>
      <c r="O1461" s="135" t="s">
        <v>73</v>
      </c>
      <c r="P1461" s="135" t="s">
        <v>561</v>
      </c>
      <c r="Q1461" s="135" t="s">
        <v>141</v>
      </c>
      <c r="R1461" s="135" t="s">
        <v>16</v>
      </c>
      <c r="S1461" s="135" t="s">
        <v>16</v>
      </c>
    </row>
    <row r="1462" spans="1:19" s="135" customFormat="1" hidden="1">
      <c r="A1462" s="72">
        <v>1471</v>
      </c>
      <c r="B1462" s="72" t="s">
        <v>39</v>
      </c>
      <c r="C1462" s="149" t="s">
        <v>14901</v>
      </c>
      <c r="D1462" s="149" t="s">
        <v>14902</v>
      </c>
      <c r="E1462" s="149" t="s">
        <v>14901</v>
      </c>
      <c r="F1462" s="162">
        <v>45570</v>
      </c>
      <c r="G1462" s="73">
        <v>7500</v>
      </c>
      <c r="H1462" s="73" t="s">
        <v>73</v>
      </c>
      <c r="I1462" s="73" t="s">
        <v>19</v>
      </c>
      <c r="J1462" s="135" t="s">
        <v>41</v>
      </c>
      <c r="K1462" s="135">
        <v>7500</v>
      </c>
      <c r="L1462" s="135">
        <v>7500</v>
      </c>
      <c r="M1462" s="168">
        <v>46028</v>
      </c>
      <c r="N1462" s="135" t="str">
        <f t="shared" si="73"/>
        <v>MUHAMMAD.UMER</v>
      </c>
      <c r="O1462" s="135" t="s">
        <v>73</v>
      </c>
      <c r="P1462" s="135" t="s">
        <v>561</v>
      </c>
      <c r="Q1462" s="135" t="s">
        <v>141</v>
      </c>
      <c r="R1462" s="135" t="s">
        <v>16</v>
      </c>
      <c r="S1462" s="135" t="s">
        <v>16</v>
      </c>
    </row>
    <row r="1463" spans="1:19" s="135" customFormat="1" hidden="1">
      <c r="A1463" s="73">
        <v>1472</v>
      </c>
      <c r="B1463" s="72" t="s">
        <v>39</v>
      </c>
      <c r="C1463" s="149" t="s">
        <v>14903</v>
      </c>
      <c r="D1463" s="149" t="s">
        <v>14904</v>
      </c>
      <c r="E1463" s="149">
        <v>452551924</v>
      </c>
      <c r="F1463" s="158">
        <v>45638.685659722221</v>
      </c>
      <c r="G1463" s="73">
        <v>10000</v>
      </c>
      <c r="H1463" s="73" t="s">
        <v>73</v>
      </c>
      <c r="I1463" s="73" t="s">
        <v>19</v>
      </c>
      <c r="J1463" s="135" t="s">
        <v>41</v>
      </c>
      <c r="K1463" s="135">
        <v>10000</v>
      </c>
      <c r="L1463" s="135">
        <v>10000</v>
      </c>
      <c r="M1463" s="168" t="s">
        <v>18711</v>
      </c>
      <c r="N1463" s="135" t="str">
        <f>+I1463</f>
        <v>MUHAMMAD.UMER</v>
      </c>
      <c r="O1463" s="135" t="s">
        <v>73</v>
      </c>
      <c r="P1463" s="135" t="s">
        <v>54</v>
      </c>
      <c r="Q1463" s="135" t="s">
        <v>141</v>
      </c>
      <c r="R1463" s="135" t="s">
        <v>16</v>
      </c>
      <c r="S1463" s="135" t="s">
        <v>16</v>
      </c>
    </row>
    <row r="1464" spans="1:19" s="135" customFormat="1" hidden="1">
      <c r="A1464" s="72">
        <v>1473</v>
      </c>
      <c r="B1464" s="72" t="s">
        <v>39</v>
      </c>
      <c r="C1464" s="149" t="s">
        <v>14905</v>
      </c>
      <c r="D1464" s="149">
        <v>7017293</v>
      </c>
      <c r="E1464" s="149">
        <v>200506243</v>
      </c>
      <c r="F1464" s="75">
        <v>45631.677349537036</v>
      </c>
      <c r="G1464" s="73">
        <v>8500</v>
      </c>
      <c r="H1464" s="73" t="s">
        <v>73</v>
      </c>
      <c r="I1464" s="73" t="s">
        <v>19</v>
      </c>
      <c r="J1464" s="135" t="s">
        <v>41</v>
      </c>
      <c r="K1464" s="135">
        <v>8500</v>
      </c>
      <c r="L1464" s="135">
        <v>8500</v>
      </c>
      <c r="M1464" s="168">
        <v>46049</v>
      </c>
      <c r="N1464" s="135" t="str">
        <f>+I1464</f>
        <v>MUHAMMAD.UMER</v>
      </c>
      <c r="O1464" s="135" t="s">
        <v>73</v>
      </c>
      <c r="P1464" s="135" t="s">
        <v>54</v>
      </c>
      <c r="Q1464" s="135" t="s">
        <v>141</v>
      </c>
      <c r="R1464" s="135" t="s">
        <v>16</v>
      </c>
      <c r="S1464" s="135" t="s">
        <v>16</v>
      </c>
    </row>
    <row r="1465" spans="1:19" s="135" customFormat="1" hidden="1">
      <c r="A1465" s="73">
        <v>1474</v>
      </c>
      <c r="B1465" s="72" t="s">
        <v>39</v>
      </c>
      <c r="C1465" s="139" t="s">
        <v>14906</v>
      </c>
      <c r="D1465" s="149" t="s">
        <v>14907</v>
      </c>
      <c r="E1465" s="149" t="s">
        <v>14908</v>
      </c>
      <c r="F1465" s="75">
        <v>44912.577256944445</v>
      </c>
      <c r="G1465" s="73">
        <v>9500</v>
      </c>
      <c r="H1465" s="73" t="s">
        <v>73</v>
      </c>
      <c r="I1465" s="73" t="s">
        <v>19</v>
      </c>
      <c r="J1465" s="135" t="s">
        <v>41</v>
      </c>
      <c r="K1465" s="135">
        <v>9499</v>
      </c>
      <c r="L1465" s="135">
        <v>9499</v>
      </c>
      <c r="M1465" s="168">
        <v>46050</v>
      </c>
      <c r="N1465" s="135" t="str">
        <f t="shared" ref="N1465:N1466" si="74">+I1465</f>
        <v>MUHAMMAD.UMER</v>
      </c>
      <c r="O1465" s="135" t="s">
        <v>73</v>
      </c>
      <c r="P1465" s="135" t="s">
        <v>54</v>
      </c>
      <c r="Q1465" s="135" t="s">
        <v>141</v>
      </c>
      <c r="R1465" s="135" t="s">
        <v>16</v>
      </c>
      <c r="S1465" s="135" t="s">
        <v>16</v>
      </c>
    </row>
    <row r="1466" spans="1:19" s="135" customFormat="1" hidden="1">
      <c r="A1466" s="72">
        <v>1475</v>
      </c>
      <c r="B1466" s="72" t="s">
        <v>39</v>
      </c>
      <c r="C1466" s="139" t="s">
        <v>14909</v>
      </c>
      <c r="D1466" s="149" t="s">
        <v>14910</v>
      </c>
      <c r="E1466" s="149" t="s">
        <v>14911</v>
      </c>
      <c r="F1466" s="75">
        <v>45667.553020833337</v>
      </c>
      <c r="G1466" s="73">
        <v>9500</v>
      </c>
      <c r="H1466" s="73" t="s">
        <v>73</v>
      </c>
      <c r="I1466" s="73" t="s">
        <v>19</v>
      </c>
      <c r="J1466" s="135" t="s">
        <v>41</v>
      </c>
      <c r="K1466" s="135">
        <v>9499</v>
      </c>
      <c r="L1466" s="135">
        <v>9499</v>
      </c>
      <c r="M1466" s="168">
        <v>46050</v>
      </c>
      <c r="N1466" s="135" t="str">
        <f t="shared" si="74"/>
        <v>MUHAMMAD.UMER</v>
      </c>
      <c r="O1466" s="135" t="s">
        <v>73</v>
      </c>
      <c r="P1466" s="135" t="s">
        <v>54</v>
      </c>
      <c r="Q1466" s="135" t="s">
        <v>141</v>
      </c>
      <c r="R1466" s="135" t="s">
        <v>16</v>
      </c>
      <c r="S1466" s="135" t="s">
        <v>16</v>
      </c>
    </row>
    <row r="1467" spans="1:19" s="135" customFormat="1" hidden="1">
      <c r="A1467" s="73">
        <v>1476</v>
      </c>
      <c r="B1467" s="72" t="s">
        <v>39</v>
      </c>
      <c r="C1467" s="149" t="s">
        <v>14912</v>
      </c>
      <c r="D1467" s="149" t="s">
        <v>14913</v>
      </c>
      <c r="E1467" s="149" t="s">
        <v>14914</v>
      </c>
      <c r="F1467" s="158">
        <v>45216.464467592596</v>
      </c>
      <c r="G1467" s="73">
        <v>10000</v>
      </c>
      <c r="H1467" s="73" t="s">
        <v>73</v>
      </c>
      <c r="I1467" s="73" t="s">
        <v>19</v>
      </c>
      <c r="J1467" s="135" t="s">
        <v>41</v>
      </c>
      <c r="K1467" s="135">
        <v>6681</v>
      </c>
      <c r="L1467" s="135">
        <v>6681</v>
      </c>
      <c r="M1467" s="168">
        <v>46051</v>
      </c>
      <c r="N1467" s="135" t="str">
        <f>+I1467</f>
        <v>MUHAMMAD.UMER</v>
      </c>
      <c r="O1467" s="135" t="s">
        <v>73</v>
      </c>
      <c r="P1467" s="135" t="s">
        <v>54</v>
      </c>
      <c r="Q1467" s="135" t="s">
        <v>141</v>
      </c>
      <c r="R1467" s="135" t="s">
        <v>16</v>
      </c>
      <c r="S1467" s="135" t="s">
        <v>16</v>
      </c>
    </row>
    <row r="1468" spans="1:19" s="135" customFormat="1" hidden="1">
      <c r="A1468" s="72">
        <v>1477</v>
      </c>
      <c r="B1468" s="72" t="s">
        <v>39</v>
      </c>
      <c r="C1468" s="149" t="s">
        <v>14915</v>
      </c>
      <c r="D1468" s="149" t="s">
        <v>14916</v>
      </c>
      <c r="E1468" s="149" t="s">
        <v>14917</v>
      </c>
      <c r="F1468" s="162">
        <v>45668.514374999999</v>
      </c>
      <c r="G1468" s="73">
        <v>10000</v>
      </c>
      <c r="H1468" s="73" t="s">
        <v>73</v>
      </c>
      <c r="I1468" s="73" t="s">
        <v>19</v>
      </c>
      <c r="J1468" s="135" t="s">
        <v>41</v>
      </c>
      <c r="K1468" s="135">
        <v>10000</v>
      </c>
      <c r="L1468" s="135">
        <v>10000</v>
      </c>
      <c r="M1468" s="168">
        <v>46050</v>
      </c>
      <c r="N1468" s="135" t="str">
        <f>+I1468</f>
        <v>MUHAMMAD.UMER</v>
      </c>
      <c r="O1468" s="135" t="s">
        <v>73</v>
      </c>
      <c r="P1468" s="135" t="s">
        <v>561</v>
      </c>
      <c r="Q1468" s="135" t="s">
        <v>141</v>
      </c>
      <c r="R1468" s="135" t="s">
        <v>16</v>
      </c>
      <c r="S1468" s="135" t="s">
        <v>16</v>
      </c>
    </row>
    <row r="1469" spans="1:19" s="135" customFormat="1" hidden="1">
      <c r="A1469" s="73">
        <v>1478</v>
      </c>
      <c r="B1469" s="72" t="s">
        <v>39</v>
      </c>
      <c r="C1469" s="163" t="s">
        <v>14918</v>
      </c>
      <c r="D1469" s="163" t="s">
        <v>14919</v>
      </c>
      <c r="E1469" s="163" t="s">
        <v>14918</v>
      </c>
      <c r="F1469" s="75">
        <v>45671</v>
      </c>
      <c r="G1469" s="73">
        <v>10340</v>
      </c>
      <c r="H1469" s="73" t="s">
        <v>73</v>
      </c>
      <c r="I1469" s="73" t="s">
        <v>19</v>
      </c>
      <c r="J1469" s="135" t="s">
        <v>41</v>
      </c>
      <c r="K1469" s="135">
        <v>10340</v>
      </c>
      <c r="L1469" s="135">
        <v>10340</v>
      </c>
      <c r="M1469" s="168">
        <v>46051</v>
      </c>
      <c r="N1469" s="135" t="str">
        <f>+I1469</f>
        <v>MUHAMMAD.UMER</v>
      </c>
      <c r="O1469" s="135" t="s">
        <v>73</v>
      </c>
      <c r="P1469" s="135" t="s">
        <v>72</v>
      </c>
      <c r="Q1469" s="135" t="s">
        <v>141</v>
      </c>
      <c r="R1469" s="135" t="s">
        <v>16</v>
      </c>
      <c r="S1469" s="135" t="s">
        <v>16</v>
      </c>
    </row>
    <row r="1470" spans="1:19" s="135" customFormat="1" hidden="1">
      <c r="A1470" s="72">
        <v>1479</v>
      </c>
      <c r="B1470" s="72" t="s">
        <v>39</v>
      </c>
      <c r="C1470" s="149" t="s">
        <v>14920</v>
      </c>
      <c r="D1470" s="149" t="s">
        <v>14921</v>
      </c>
      <c r="E1470" s="149" t="s">
        <v>14922</v>
      </c>
      <c r="F1470" s="158">
        <v>45149</v>
      </c>
      <c r="G1470" s="73">
        <v>9000</v>
      </c>
      <c r="H1470" s="73" t="s">
        <v>73</v>
      </c>
      <c r="I1470" s="73" t="s">
        <v>19</v>
      </c>
      <c r="J1470" s="135" t="s">
        <v>41</v>
      </c>
      <c r="K1470" s="135">
        <v>8217</v>
      </c>
      <c r="L1470" s="135">
        <v>8217</v>
      </c>
      <c r="M1470" s="168">
        <v>46051</v>
      </c>
      <c r="N1470" s="135" t="str">
        <f>+I1470</f>
        <v>MUHAMMAD.UMER</v>
      </c>
      <c r="O1470" s="135" t="s">
        <v>73</v>
      </c>
      <c r="P1470" s="135" t="s">
        <v>54</v>
      </c>
      <c r="Q1470" s="135" t="s">
        <v>141</v>
      </c>
      <c r="R1470" s="135" t="s">
        <v>16</v>
      </c>
      <c r="S1470" s="135" t="s">
        <v>16</v>
      </c>
    </row>
    <row r="1471" spans="1:19" s="135" customFormat="1" hidden="1">
      <c r="A1471" s="73">
        <v>1480</v>
      </c>
      <c r="B1471" s="72" t="s">
        <v>39</v>
      </c>
      <c r="C1471" s="77" t="s">
        <v>14923</v>
      </c>
      <c r="D1471" s="77" t="s">
        <v>14924</v>
      </c>
      <c r="E1471" s="77" t="s">
        <v>14925</v>
      </c>
      <c r="F1471" s="75">
        <v>45311.731122685182</v>
      </c>
      <c r="G1471" s="73">
        <v>7500</v>
      </c>
      <c r="H1471" s="73" t="s">
        <v>73</v>
      </c>
      <c r="I1471" s="73" t="s">
        <v>19</v>
      </c>
      <c r="J1471" s="135" t="s">
        <v>41</v>
      </c>
      <c r="K1471" s="135">
        <v>7520</v>
      </c>
      <c r="L1471" s="135">
        <v>7520</v>
      </c>
      <c r="M1471" s="169">
        <v>46052</v>
      </c>
      <c r="N1471" s="135" t="str">
        <f t="shared" ref="N1471:N1477" si="75">+I1471</f>
        <v>MUHAMMAD.UMER</v>
      </c>
      <c r="O1471" s="135" t="s">
        <v>73</v>
      </c>
      <c r="P1471" s="135" t="s">
        <v>72</v>
      </c>
      <c r="Q1471" s="135" t="s">
        <v>141</v>
      </c>
      <c r="R1471" s="135" t="s">
        <v>16</v>
      </c>
      <c r="S1471" s="135" t="s">
        <v>16</v>
      </c>
    </row>
    <row r="1472" spans="1:19" s="135" customFormat="1" hidden="1">
      <c r="A1472" s="72">
        <v>1481</v>
      </c>
      <c r="B1472" s="72" t="s">
        <v>39</v>
      </c>
      <c r="C1472" s="77" t="s">
        <v>14926</v>
      </c>
      <c r="D1472" s="77" t="s">
        <v>14927</v>
      </c>
      <c r="E1472" s="77" t="s">
        <v>14928</v>
      </c>
      <c r="F1472" s="75">
        <v>45316.697916666664</v>
      </c>
      <c r="G1472" s="73">
        <v>7500</v>
      </c>
      <c r="H1472" s="73" t="s">
        <v>73</v>
      </c>
      <c r="I1472" s="73" t="s">
        <v>19</v>
      </c>
      <c r="J1472" s="135" t="s">
        <v>41</v>
      </c>
      <c r="K1472" s="135">
        <v>7520</v>
      </c>
      <c r="L1472" s="135">
        <v>7520</v>
      </c>
      <c r="M1472" s="169">
        <v>46052</v>
      </c>
      <c r="N1472" s="135" t="str">
        <f t="shared" si="75"/>
        <v>MUHAMMAD.UMER</v>
      </c>
      <c r="O1472" s="135" t="s">
        <v>73</v>
      </c>
      <c r="P1472" s="135" t="s">
        <v>72</v>
      </c>
      <c r="Q1472" s="135" t="s">
        <v>141</v>
      </c>
      <c r="R1472" s="135" t="s">
        <v>16</v>
      </c>
      <c r="S1472" s="135" t="s">
        <v>16</v>
      </c>
    </row>
    <row r="1473" spans="1:20" s="135" customFormat="1" hidden="1">
      <c r="A1473" s="73">
        <v>1482</v>
      </c>
      <c r="B1473" s="72" t="s">
        <v>39</v>
      </c>
      <c r="C1473" s="149" t="s">
        <v>14929</v>
      </c>
      <c r="D1473" s="77" t="s">
        <v>14930</v>
      </c>
      <c r="E1473" s="77" t="s">
        <v>14931</v>
      </c>
      <c r="F1473" s="75">
        <v>45316.731944444444</v>
      </c>
      <c r="G1473" s="73">
        <v>7500</v>
      </c>
      <c r="H1473" s="73" t="s">
        <v>73</v>
      </c>
      <c r="I1473" s="73" t="s">
        <v>19</v>
      </c>
      <c r="J1473" s="135" t="s">
        <v>41</v>
      </c>
      <c r="K1473" s="135">
        <v>7520</v>
      </c>
      <c r="L1473" s="135">
        <v>7520</v>
      </c>
      <c r="M1473" s="169">
        <v>46052</v>
      </c>
      <c r="N1473" s="135" t="str">
        <f t="shared" si="75"/>
        <v>MUHAMMAD.UMER</v>
      </c>
      <c r="O1473" s="135" t="s">
        <v>73</v>
      </c>
      <c r="P1473" s="135" t="s">
        <v>72</v>
      </c>
      <c r="Q1473" s="135" t="s">
        <v>141</v>
      </c>
      <c r="R1473" s="135" t="s">
        <v>16</v>
      </c>
      <c r="S1473" s="135" t="s">
        <v>16</v>
      </c>
    </row>
    <row r="1474" spans="1:20" s="135" customFormat="1" hidden="1">
      <c r="A1474" s="72">
        <v>1483</v>
      </c>
      <c r="B1474" s="72" t="s">
        <v>39</v>
      </c>
      <c r="C1474" s="77" t="s">
        <v>14932</v>
      </c>
      <c r="D1474" s="72" t="s">
        <v>14933</v>
      </c>
      <c r="E1474" s="72" t="s">
        <v>14934</v>
      </c>
      <c r="F1474" s="81">
        <v>45500.506261574075</v>
      </c>
      <c r="G1474" s="72">
        <v>9074</v>
      </c>
      <c r="H1474" s="73" t="s">
        <v>73</v>
      </c>
      <c r="I1474" s="73" t="s">
        <v>19</v>
      </c>
      <c r="J1474" s="135" t="s">
        <v>41</v>
      </c>
      <c r="K1474" s="135">
        <v>9074</v>
      </c>
      <c r="L1474" s="135">
        <v>9074</v>
      </c>
      <c r="M1474" s="168">
        <v>46050</v>
      </c>
      <c r="N1474" s="135" t="str">
        <f t="shared" si="75"/>
        <v>MUHAMMAD.UMER</v>
      </c>
      <c r="O1474" s="135" t="s">
        <v>73</v>
      </c>
      <c r="P1474" s="135" t="s">
        <v>54</v>
      </c>
      <c r="Q1474" s="135" t="s">
        <v>141</v>
      </c>
      <c r="R1474" s="135" t="s">
        <v>16</v>
      </c>
      <c r="S1474" s="135" t="s">
        <v>16</v>
      </c>
    </row>
    <row r="1475" spans="1:20" s="135" customFormat="1" hidden="1">
      <c r="A1475" s="73">
        <v>1484</v>
      </c>
      <c r="B1475" s="72" t="s">
        <v>39</v>
      </c>
      <c r="C1475" s="77" t="s">
        <v>14935</v>
      </c>
      <c r="D1475" s="72" t="s">
        <v>14936</v>
      </c>
      <c r="E1475" s="72" t="s">
        <v>14937</v>
      </c>
      <c r="F1475" s="81">
        <v>45500.529594907406</v>
      </c>
      <c r="G1475" s="72">
        <v>9074</v>
      </c>
      <c r="H1475" s="73" t="s">
        <v>73</v>
      </c>
      <c r="I1475" s="73" t="s">
        <v>19</v>
      </c>
      <c r="J1475" s="135" t="s">
        <v>41</v>
      </c>
      <c r="K1475" s="135">
        <v>9074</v>
      </c>
      <c r="L1475" s="135">
        <v>9074</v>
      </c>
      <c r="M1475" s="168">
        <v>46050</v>
      </c>
      <c r="N1475" s="135" t="str">
        <f t="shared" si="75"/>
        <v>MUHAMMAD.UMER</v>
      </c>
      <c r="O1475" s="135" t="s">
        <v>73</v>
      </c>
      <c r="P1475" s="135" t="s">
        <v>54</v>
      </c>
      <c r="Q1475" s="135" t="s">
        <v>141</v>
      </c>
      <c r="R1475" s="135" t="s">
        <v>16</v>
      </c>
      <c r="S1475" s="135" t="s">
        <v>16</v>
      </c>
    </row>
    <row r="1476" spans="1:20" s="135" customFormat="1" hidden="1">
      <c r="A1476" s="72">
        <v>1485</v>
      </c>
      <c r="B1476" s="72" t="s">
        <v>39</v>
      </c>
      <c r="C1476" s="77" t="s">
        <v>14938</v>
      </c>
      <c r="D1476" s="72">
        <v>1014187</v>
      </c>
      <c r="E1476" s="72">
        <v>114186</v>
      </c>
      <c r="F1476" s="81">
        <v>45500.675717592596</v>
      </c>
      <c r="G1476" s="72">
        <v>9074</v>
      </c>
      <c r="H1476" s="73" t="s">
        <v>73</v>
      </c>
      <c r="I1476" s="73" t="s">
        <v>19</v>
      </c>
      <c r="J1476" s="135" t="s">
        <v>41</v>
      </c>
      <c r="K1476" s="135">
        <v>9074</v>
      </c>
      <c r="L1476" s="135">
        <v>9074</v>
      </c>
      <c r="M1476" s="168">
        <v>46050</v>
      </c>
      <c r="N1476" s="135" t="str">
        <f t="shared" si="75"/>
        <v>MUHAMMAD.UMER</v>
      </c>
      <c r="O1476" s="135" t="s">
        <v>73</v>
      </c>
      <c r="P1476" s="135" t="s">
        <v>54</v>
      </c>
      <c r="Q1476" s="135" t="s">
        <v>141</v>
      </c>
      <c r="R1476" s="135" t="s">
        <v>16</v>
      </c>
      <c r="S1476" s="135" t="s">
        <v>16</v>
      </c>
    </row>
    <row r="1477" spans="1:20" s="135" customFormat="1" hidden="1">
      <c r="A1477" s="73">
        <v>1486</v>
      </c>
      <c r="B1477" s="72" t="s">
        <v>39</v>
      </c>
      <c r="C1477" s="77" t="s">
        <v>14939</v>
      </c>
      <c r="D1477" s="72" t="s">
        <v>14940</v>
      </c>
      <c r="E1477" s="72" t="s">
        <v>14941</v>
      </c>
      <c r="F1477" s="81">
        <v>45506.767361111109</v>
      </c>
      <c r="G1477" s="72">
        <v>9074</v>
      </c>
      <c r="H1477" s="73" t="s">
        <v>73</v>
      </c>
      <c r="I1477" s="73" t="s">
        <v>19</v>
      </c>
      <c r="J1477" s="135" t="s">
        <v>41</v>
      </c>
      <c r="K1477" s="135">
        <v>9074</v>
      </c>
      <c r="L1477" s="135">
        <v>9074</v>
      </c>
      <c r="M1477" s="168">
        <v>46050</v>
      </c>
      <c r="N1477" s="135" t="str">
        <f t="shared" si="75"/>
        <v>MUHAMMAD.UMER</v>
      </c>
      <c r="O1477" s="135" t="s">
        <v>73</v>
      </c>
      <c r="P1477" s="135" t="s">
        <v>54</v>
      </c>
      <c r="Q1477" s="135" t="s">
        <v>141</v>
      </c>
      <c r="R1477" s="135" t="s">
        <v>16</v>
      </c>
      <c r="S1477" s="135" t="s">
        <v>16</v>
      </c>
    </row>
    <row r="1478" spans="1:20" s="135" customFormat="1" hidden="1">
      <c r="A1478" s="72">
        <v>1487</v>
      </c>
      <c r="B1478" s="72" t="s">
        <v>39</v>
      </c>
      <c r="C1478" s="73" t="s">
        <v>14942</v>
      </c>
      <c r="D1478" s="73" t="s">
        <v>14943</v>
      </c>
      <c r="E1478" s="73" t="s">
        <v>14944</v>
      </c>
      <c r="F1478" s="73" t="s">
        <v>14945</v>
      </c>
      <c r="G1478" s="74">
        <v>12000</v>
      </c>
      <c r="H1478" s="73" t="s">
        <v>66</v>
      </c>
      <c r="I1478" s="73" t="s">
        <v>23</v>
      </c>
      <c r="J1478" s="135" t="s">
        <v>41</v>
      </c>
      <c r="K1478" s="135">
        <v>12000</v>
      </c>
      <c r="L1478" s="135">
        <f>VLOOKUP(E1478,[2]Sheet1!$E$2:$N$5262,3,0)</f>
        <v>12000</v>
      </c>
      <c r="M1478" s="168">
        <f>VLOOKUP(E1478,[2]Sheet1!$E$2:$N$5262,4,0)</f>
        <v>46052</v>
      </c>
      <c r="N1478" s="135" t="str">
        <f>VLOOKUP(E1478,[2]Sheet1!$E$2:$N$5262,5,0)</f>
        <v>SAIF.MALIK</v>
      </c>
      <c r="O1478" s="135" t="str">
        <f>VLOOKUP(E1478,[2]Sheet1!$E$2:$N$5262,6,0)</f>
        <v>Accepted</v>
      </c>
      <c r="P1478" s="135" t="str">
        <f>VLOOKUP(E1478,[2]Sheet1!$E$2:$N$5262,7,0)</f>
        <v>Cheque Deposit</v>
      </c>
      <c r="Q1478" s="135" t="str">
        <f>VLOOKUP(E1478,[2]Sheet1!$E$2:$N$5262,8,0)</f>
        <v>Renewal</v>
      </c>
      <c r="R1478" s="135" t="s">
        <v>16</v>
      </c>
      <c r="S1478" s="135" t="str">
        <f>VLOOKUP(E1478,[2]Sheet1!$E$2:$N$5262,10,0)</f>
        <v>-</v>
      </c>
      <c r="T1478" s="167">
        <f t="shared" ref="T1478:T1541" si="76">+G1478-L1478</f>
        <v>0</v>
      </c>
    </row>
    <row r="1479" spans="1:20" s="135" customFormat="1" hidden="1">
      <c r="A1479" s="73">
        <v>1488</v>
      </c>
      <c r="B1479" s="72" t="s">
        <v>39</v>
      </c>
      <c r="C1479" s="73" t="s">
        <v>14946</v>
      </c>
      <c r="D1479" s="74">
        <v>246161</v>
      </c>
      <c r="E1479" s="74">
        <v>10146096</v>
      </c>
      <c r="F1479" s="73" t="s">
        <v>14947</v>
      </c>
      <c r="G1479" s="74">
        <v>10000</v>
      </c>
      <c r="H1479" s="73" t="s">
        <v>66</v>
      </c>
      <c r="I1479" s="73" t="s">
        <v>23</v>
      </c>
      <c r="J1479" s="135" t="s">
        <v>41</v>
      </c>
      <c r="K1479" s="135">
        <v>10000</v>
      </c>
      <c r="L1479" s="135">
        <f>VLOOKUP(E1479,[2]Sheet1!$E$2:$N$5262,3,0)</f>
        <v>10000</v>
      </c>
      <c r="M1479" s="168">
        <f>VLOOKUP(E1479,[2]Sheet1!$E$2:$N$5262,4,0)</f>
        <v>46052</v>
      </c>
      <c r="N1479" s="135" t="str">
        <f>VLOOKUP(E1479,[2]Sheet1!$E$2:$N$5262,5,0)</f>
        <v>SAIF.MALIK</v>
      </c>
      <c r="O1479" s="135" t="str">
        <f>VLOOKUP(E1479,[2]Sheet1!$E$2:$N$5262,6,0)</f>
        <v>Accepted</v>
      </c>
      <c r="P1479" s="135" t="str">
        <f>VLOOKUP(E1479,[2]Sheet1!$E$2:$N$5262,7,0)</f>
        <v>Cash Deposit</v>
      </c>
      <c r="Q1479" s="135" t="str">
        <f>VLOOKUP(E1479,[2]Sheet1!$E$2:$N$5262,8,0)</f>
        <v>Renewal</v>
      </c>
      <c r="R1479" s="135" t="s">
        <v>16</v>
      </c>
      <c r="S1479" s="135" t="str">
        <f>VLOOKUP(E1479,[2]Sheet1!$E$2:$N$5262,10,0)</f>
        <v>-</v>
      </c>
      <c r="T1479" s="167">
        <f t="shared" si="76"/>
        <v>0</v>
      </c>
    </row>
    <row r="1480" spans="1:20" s="135" customFormat="1" hidden="1">
      <c r="A1480" s="72">
        <v>1489</v>
      </c>
      <c r="B1480" s="72" t="s">
        <v>39</v>
      </c>
      <c r="C1480" s="73" t="s">
        <v>14948</v>
      </c>
      <c r="D1480" s="73" t="s">
        <v>14949</v>
      </c>
      <c r="E1480" s="74">
        <v>7048955</v>
      </c>
      <c r="F1480" s="73" t="s">
        <v>14950</v>
      </c>
      <c r="G1480" s="74">
        <v>14000</v>
      </c>
      <c r="H1480" s="73" t="s">
        <v>66</v>
      </c>
      <c r="I1480" s="73" t="s">
        <v>23</v>
      </c>
      <c r="J1480" s="135" t="s">
        <v>41</v>
      </c>
      <c r="K1480" s="135">
        <v>14000</v>
      </c>
      <c r="L1480" s="135">
        <f>VLOOKUP(E1480,[2]Sheet1!$E$2:$N$5262,3,0)</f>
        <v>14000</v>
      </c>
      <c r="M1480" s="168">
        <f>VLOOKUP(E1480,[2]Sheet1!$E$2:$N$5262,4,0)</f>
        <v>46050</v>
      </c>
      <c r="N1480" s="135" t="str">
        <f>VLOOKUP(E1480,[2]Sheet1!$E$2:$N$5262,5,0)</f>
        <v>SAIF.MALIK</v>
      </c>
      <c r="O1480" s="135" t="str">
        <f>VLOOKUP(E1480,[2]Sheet1!$E$2:$N$5262,6,0)</f>
        <v>Accepted</v>
      </c>
      <c r="P1480" s="135" t="str">
        <f>VLOOKUP(E1480,[2]Sheet1!$E$2:$N$5262,7,0)</f>
        <v>Online Transfer</v>
      </c>
      <c r="Q1480" s="135" t="str">
        <f>VLOOKUP(E1480,[2]Sheet1!$E$2:$N$5262,8,0)</f>
        <v>Renewal</v>
      </c>
      <c r="R1480" s="135" t="s">
        <v>16</v>
      </c>
      <c r="S1480" s="135" t="str">
        <f>VLOOKUP(E1480,[2]Sheet1!$E$2:$N$5262,10,0)</f>
        <v>-</v>
      </c>
      <c r="T1480" s="167">
        <f t="shared" si="76"/>
        <v>0</v>
      </c>
    </row>
    <row r="1481" spans="1:20" s="135" customFormat="1" hidden="1">
      <c r="A1481" s="73">
        <v>1490</v>
      </c>
      <c r="B1481" s="72" t="s">
        <v>39</v>
      </c>
      <c r="C1481" s="73" t="s">
        <v>14951</v>
      </c>
      <c r="D1481" s="73" t="s">
        <v>14952</v>
      </c>
      <c r="E1481" s="73" t="s">
        <v>14953</v>
      </c>
      <c r="F1481" s="73" t="s">
        <v>14954</v>
      </c>
      <c r="G1481" s="74">
        <v>10000</v>
      </c>
      <c r="H1481" s="73" t="s">
        <v>66</v>
      </c>
      <c r="I1481" s="73" t="s">
        <v>23</v>
      </c>
      <c r="J1481" s="135" t="s">
        <v>41</v>
      </c>
      <c r="K1481" s="135">
        <v>10000</v>
      </c>
      <c r="L1481" s="135">
        <f>VLOOKUP(E1481,[2]Sheet1!$E$2:$N$5262,3,0)</f>
        <v>10000</v>
      </c>
      <c r="M1481" s="168">
        <f>VLOOKUP(E1481,[2]Sheet1!$E$2:$N$5262,4,0)</f>
        <v>46050</v>
      </c>
      <c r="N1481" s="135" t="str">
        <f>VLOOKUP(E1481,[2]Sheet1!$E$2:$N$5262,5,0)</f>
        <v>SAIF.MALIK</v>
      </c>
      <c r="O1481" s="135" t="str">
        <f>VLOOKUP(E1481,[2]Sheet1!$E$2:$N$5262,6,0)</f>
        <v>Accepted</v>
      </c>
      <c r="P1481" s="135" t="str">
        <f>VLOOKUP(E1481,[2]Sheet1!$E$2:$N$5262,7,0)</f>
        <v>Online Transfer</v>
      </c>
      <c r="Q1481" s="135" t="str">
        <f>VLOOKUP(E1481,[2]Sheet1!$E$2:$N$5262,8,0)</f>
        <v>Renewal</v>
      </c>
      <c r="R1481" s="135" t="s">
        <v>16</v>
      </c>
      <c r="S1481" s="135" t="str">
        <f>VLOOKUP(E1481,[2]Sheet1!$E$2:$N$5262,10,0)</f>
        <v>-</v>
      </c>
      <c r="T1481" s="167">
        <f t="shared" si="76"/>
        <v>0</v>
      </c>
    </row>
    <row r="1482" spans="1:20" s="135" customFormat="1" hidden="1">
      <c r="A1482" s="72">
        <v>1491</v>
      </c>
      <c r="B1482" s="72" t="s">
        <v>39</v>
      </c>
      <c r="C1482" s="73" t="s">
        <v>14955</v>
      </c>
      <c r="D1482" s="73" t="s">
        <v>14956</v>
      </c>
      <c r="E1482" s="74">
        <v>6077565</v>
      </c>
      <c r="F1482" s="73" t="s">
        <v>14957</v>
      </c>
      <c r="G1482" s="74">
        <v>14000</v>
      </c>
      <c r="H1482" s="73" t="s">
        <v>66</v>
      </c>
      <c r="I1482" s="73" t="s">
        <v>23</v>
      </c>
      <c r="J1482" s="135" t="s">
        <v>41</v>
      </c>
      <c r="K1482" s="135">
        <v>14000</v>
      </c>
      <c r="L1482" s="135">
        <f>VLOOKUP(E1482,[2]Sheet1!$E$2:$N$5262,3,0)</f>
        <v>14000</v>
      </c>
      <c r="M1482" s="168">
        <f>VLOOKUP(E1482,[2]Sheet1!$E$2:$N$5262,4,0)</f>
        <v>46051</v>
      </c>
      <c r="N1482" s="135" t="str">
        <f>VLOOKUP(E1482,[2]Sheet1!$E$2:$N$5262,5,0)</f>
        <v>SAIF.MALIK</v>
      </c>
      <c r="O1482" s="135" t="str">
        <f>VLOOKUP(E1482,[2]Sheet1!$E$2:$N$5262,6,0)</f>
        <v>Accepted</v>
      </c>
      <c r="P1482" s="135" t="str">
        <f>VLOOKUP(E1482,[2]Sheet1!$E$2:$N$5262,7,0)</f>
        <v>Cheque</v>
      </c>
      <c r="Q1482" s="135" t="str">
        <f>VLOOKUP(E1482,[2]Sheet1!$E$2:$N$5262,8,0)</f>
        <v>Renewal</v>
      </c>
      <c r="R1482" s="135" t="s">
        <v>16</v>
      </c>
      <c r="S1482" s="135" t="str">
        <f>VLOOKUP(E1482,[2]Sheet1!$E$2:$N$5262,10,0)</f>
        <v>-</v>
      </c>
      <c r="T1482" s="167">
        <f t="shared" si="76"/>
        <v>0</v>
      </c>
    </row>
    <row r="1483" spans="1:20" s="135" customFormat="1" hidden="1">
      <c r="A1483" s="73">
        <v>1492</v>
      </c>
      <c r="B1483" s="72" t="s">
        <v>39</v>
      </c>
      <c r="C1483" s="73" t="s">
        <v>14958</v>
      </c>
      <c r="D1483" s="73" t="s">
        <v>14959</v>
      </c>
      <c r="E1483" s="73" t="s">
        <v>14960</v>
      </c>
      <c r="F1483" s="73" t="s">
        <v>14961</v>
      </c>
      <c r="G1483" s="74">
        <v>12000</v>
      </c>
      <c r="H1483" s="73" t="s">
        <v>66</v>
      </c>
      <c r="I1483" s="73" t="s">
        <v>23</v>
      </c>
      <c r="J1483" s="135" t="s">
        <v>41</v>
      </c>
      <c r="K1483" s="135">
        <v>12000</v>
      </c>
      <c r="L1483" s="135">
        <f>VLOOKUP(E1483,[2]Sheet1!$E$2:$N$5262,3,0)</f>
        <v>12000</v>
      </c>
      <c r="M1483" s="168">
        <f>VLOOKUP(E1483,[2]Sheet1!$E$2:$N$5262,4,0)</f>
        <v>46049</v>
      </c>
      <c r="N1483" s="135" t="str">
        <f>VLOOKUP(E1483,[2]Sheet1!$E$2:$N$5262,5,0)</f>
        <v>SAIF.MALIK</v>
      </c>
      <c r="O1483" s="135" t="str">
        <f>VLOOKUP(E1483,[2]Sheet1!$E$2:$N$5262,6,0)</f>
        <v>Accepted</v>
      </c>
      <c r="P1483" s="135" t="str">
        <f>VLOOKUP(E1483,[2]Sheet1!$E$2:$N$5262,7,0)</f>
        <v>Online Transfer</v>
      </c>
      <c r="Q1483" s="135" t="str">
        <f>VLOOKUP(E1483,[2]Sheet1!$E$2:$N$5262,8,0)</f>
        <v>Renewal</v>
      </c>
      <c r="R1483" s="135" t="s">
        <v>16</v>
      </c>
      <c r="S1483" s="135" t="str">
        <f>VLOOKUP(E1483,[2]Sheet1!$E$2:$N$5262,10,0)</f>
        <v>-</v>
      </c>
      <c r="T1483" s="167">
        <f t="shared" si="76"/>
        <v>0</v>
      </c>
    </row>
    <row r="1484" spans="1:20" s="135" customFormat="1">
      <c r="A1484" s="72">
        <v>1493</v>
      </c>
      <c r="B1484" s="72" t="s">
        <v>39</v>
      </c>
      <c r="C1484" s="73" t="s">
        <v>14962</v>
      </c>
      <c r="D1484" s="73" t="s">
        <v>14963</v>
      </c>
      <c r="E1484" s="73" t="s">
        <v>14964</v>
      </c>
      <c r="F1484" s="73" t="s">
        <v>10651</v>
      </c>
      <c r="G1484" s="74">
        <v>15300</v>
      </c>
      <c r="H1484" s="73" t="s">
        <v>66</v>
      </c>
      <c r="I1484" s="73" t="s">
        <v>23</v>
      </c>
      <c r="J1484" s="135" t="s">
        <v>41</v>
      </c>
      <c r="K1484" s="135">
        <v>15300</v>
      </c>
      <c r="L1484" s="135">
        <f>VLOOKUP(E1484,[2]Sheet1!$E$2:$N$5262,3,0)</f>
        <v>15300</v>
      </c>
      <c r="M1484" s="168">
        <f>VLOOKUP(E1484,[2]Sheet1!$E$2:$N$5262,4,0)</f>
        <v>46049</v>
      </c>
      <c r="N1484" s="135" t="str">
        <f>VLOOKUP(E1484,[2]Sheet1!$E$2:$N$5262,5,0)</f>
        <v>SAIF.MALIK</v>
      </c>
      <c r="O1484" s="135" t="str">
        <f>VLOOKUP(E1484,[2]Sheet1!$E$2:$N$5262,6,0)</f>
        <v>Accepted</v>
      </c>
      <c r="P1484" s="135" t="str">
        <f>VLOOKUP(E1484,[2]Sheet1!$E$2:$N$5262,7,0)</f>
        <v>Online Transfer</v>
      </c>
      <c r="Q1484" s="135" t="str">
        <f>VLOOKUP(E1484,[2]Sheet1!$E$2:$N$5262,8,0)</f>
        <v>Conversion</v>
      </c>
      <c r="R1484" s="135" t="s">
        <v>16</v>
      </c>
      <c r="S1484" s="135" t="str">
        <f>VLOOKUP(E1484,[2]Sheet1!$E$2:$N$5262,10,0)</f>
        <v>-</v>
      </c>
      <c r="T1484" s="167">
        <f t="shared" si="76"/>
        <v>0</v>
      </c>
    </row>
    <row r="1485" spans="1:20" s="135" customFormat="1" hidden="1">
      <c r="A1485" s="73">
        <v>1494</v>
      </c>
      <c r="B1485" s="72" t="s">
        <v>39</v>
      </c>
      <c r="C1485" s="73" t="s">
        <v>14965</v>
      </c>
      <c r="D1485" s="73" t="s">
        <v>14966</v>
      </c>
      <c r="E1485" s="73" t="s">
        <v>14965</v>
      </c>
      <c r="F1485" s="73" t="s">
        <v>14967</v>
      </c>
      <c r="G1485" s="74">
        <v>10000</v>
      </c>
      <c r="H1485" s="73" t="s">
        <v>66</v>
      </c>
      <c r="I1485" s="73" t="s">
        <v>23</v>
      </c>
      <c r="J1485" s="135" t="s">
        <v>41</v>
      </c>
      <c r="K1485" s="135">
        <v>10000</v>
      </c>
      <c r="L1485" s="135">
        <f>VLOOKUP(E1485,[2]Sheet1!$E$2:$N$5262,3,0)</f>
        <v>10000</v>
      </c>
      <c r="M1485" s="168">
        <f>VLOOKUP(E1485,[2]Sheet1!$E$2:$N$5262,4,0)</f>
        <v>46048</v>
      </c>
      <c r="N1485" s="135" t="str">
        <f>VLOOKUP(E1485,[2]Sheet1!$E$2:$N$5262,5,0)</f>
        <v>SAIF.MALIK</v>
      </c>
      <c r="O1485" s="135" t="str">
        <f>VLOOKUP(E1485,[2]Sheet1!$E$2:$N$5262,6,0)</f>
        <v>Accepted</v>
      </c>
      <c r="P1485" s="135" t="str">
        <f>VLOOKUP(E1485,[2]Sheet1!$E$2:$N$5262,7,0)</f>
        <v>Online Transfer</v>
      </c>
      <c r="Q1485" s="135" t="str">
        <f>VLOOKUP(E1485,[2]Sheet1!$E$2:$N$5262,8,0)</f>
        <v>Renewal</v>
      </c>
      <c r="R1485" s="135" t="s">
        <v>16</v>
      </c>
      <c r="S1485" s="135" t="str">
        <f>VLOOKUP(E1485,[2]Sheet1!$E$2:$N$5262,10,0)</f>
        <v>-</v>
      </c>
      <c r="T1485" s="167">
        <f t="shared" si="76"/>
        <v>0</v>
      </c>
    </row>
    <row r="1486" spans="1:20" s="135" customFormat="1" hidden="1">
      <c r="A1486" s="72">
        <v>1495</v>
      </c>
      <c r="B1486" s="72" t="s">
        <v>39</v>
      </c>
      <c r="C1486" s="73" t="s">
        <v>14968</v>
      </c>
      <c r="D1486" s="73" t="s">
        <v>14969</v>
      </c>
      <c r="E1486" s="74">
        <v>10022257</v>
      </c>
      <c r="F1486" s="73" t="s">
        <v>14970</v>
      </c>
      <c r="G1486" s="74">
        <v>14000</v>
      </c>
      <c r="H1486" s="73" t="s">
        <v>66</v>
      </c>
      <c r="I1486" s="73" t="s">
        <v>23</v>
      </c>
      <c r="J1486" s="135" t="s">
        <v>41</v>
      </c>
      <c r="K1486" s="135">
        <v>14000</v>
      </c>
      <c r="L1486" s="135">
        <f>VLOOKUP(E1486,[2]Sheet1!$E$2:$N$5262,3,0)</f>
        <v>14000</v>
      </c>
      <c r="M1486" s="168">
        <f>VLOOKUP(E1486,[2]Sheet1!$E$2:$N$5262,4,0)</f>
        <v>46049</v>
      </c>
      <c r="N1486" s="135" t="str">
        <f>VLOOKUP(E1486,[2]Sheet1!$E$2:$N$5262,5,0)</f>
        <v>SAIF.MALIK</v>
      </c>
      <c r="O1486" s="135" t="str">
        <f>VLOOKUP(E1486,[2]Sheet1!$E$2:$N$5262,6,0)</f>
        <v>Accepted</v>
      </c>
      <c r="P1486" s="135" t="str">
        <f>VLOOKUP(E1486,[2]Sheet1!$E$2:$N$5262,7,0)</f>
        <v>Online Transfer</v>
      </c>
      <c r="Q1486" s="135" t="str">
        <f>VLOOKUP(E1486,[2]Sheet1!$E$2:$N$5262,8,0)</f>
        <v>Renewal</v>
      </c>
      <c r="R1486" s="135" t="s">
        <v>16</v>
      </c>
      <c r="S1486" s="135" t="str">
        <f>VLOOKUP(E1486,[2]Sheet1!$E$2:$N$5262,10,0)</f>
        <v>-</v>
      </c>
      <c r="T1486" s="167">
        <f t="shared" si="76"/>
        <v>0</v>
      </c>
    </row>
    <row r="1487" spans="1:20" s="135" customFormat="1" hidden="1">
      <c r="A1487" s="73">
        <v>1496</v>
      </c>
      <c r="B1487" s="72" t="s">
        <v>39</v>
      </c>
      <c r="C1487" s="73" t="s">
        <v>14971</v>
      </c>
      <c r="D1487" s="74">
        <v>79801412</v>
      </c>
      <c r="E1487" s="73" t="s">
        <v>14972</v>
      </c>
      <c r="F1487" s="73" t="s">
        <v>14973</v>
      </c>
      <c r="G1487" s="74">
        <v>12000</v>
      </c>
      <c r="H1487" s="73" t="s">
        <v>66</v>
      </c>
      <c r="I1487" s="73" t="s">
        <v>23</v>
      </c>
      <c r="J1487" s="135" t="s">
        <v>41</v>
      </c>
      <c r="K1487" s="135">
        <v>12000</v>
      </c>
      <c r="L1487" s="135">
        <f>VLOOKUP(E1487,[2]Sheet1!$E$2:$N$5262,3,0)</f>
        <v>12000</v>
      </c>
      <c r="M1487" s="168">
        <f>VLOOKUP(E1487,[2]Sheet1!$E$2:$N$5262,4,0)</f>
        <v>46048</v>
      </c>
      <c r="N1487" s="135" t="str">
        <f>VLOOKUP(E1487,[2]Sheet1!$E$2:$N$5262,5,0)</f>
        <v>SAIF.MALIK</v>
      </c>
      <c r="O1487" s="135" t="str">
        <f>VLOOKUP(E1487,[2]Sheet1!$E$2:$N$5262,6,0)</f>
        <v>Accepted</v>
      </c>
      <c r="P1487" s="135" t="str">
        <f>VLOOKUP(E1487,[2]Sheet1!$E$2:$N$5262,7,0)</f>
        <v>Online Transfer</v>
      </c>
      <c r="Q1487" s="135" t="str">
        <f>VLOOKUP(E1487,[2]Sheet1!$E$2:$N$5262,8,0)</f>
        <v>Renewal</v>
      </c>
      <c r="R1487" s="135" t="s">
        <v>16</v>
      </c>
      <c r="S1487" s="135" t="str">
        <f>VLOOKUP(E1487,[2]Sheet1!$E$2:$N$5262,10,0)</f>
        <v>-</v>
      </c>
      <c r="T1487" s="167">
        <f t="shared" si="76"/>
        <v>0</v>
      </c>
    </row>
    <row r="1488" spans="1:20" s="135" customFormat="1" hidden="1">
      <c r="A1488" s="72">
        <v>1497</v>
      </c>
      <c r="B1488" s="72" t="s">
        <v>39</v>
      </c>
      <c r="C1488" s="73" t="s">
        <v>14974</v>
      </c>
      <c r="D1488" s="73" t="s">
        <v>14975</v>
      </c>
      <c r="E1488" s="73" t="s">
        <v>14976</v>
      </c>
      <c r="F1488" s="73" t="s">
        <v>14977</v>
      </c>
      <c r="G1488" s="74">
        <v>12000</v>
      </c>
      <c r="H1488" s="73" t="s">
        <v>67</v>
      </c>
      <c r="I1488" s="73" t="s">
        <v>23</v>
      </c>
      <c r="J1488" s="135" t="s">
        <v>41</v>
      </c>
      <c r="K1488" s="135">
        <v>12000</v>
      </c>
      <c r="L1488" s="135">
        <f>VLOOKUP(E1488,[2]Sheet1!$E$2:$N$5262,3,0)</f>
        <v>12000</v>
      </c>
      <c r="M1488" s="169">
        <v>46046</v>
      </c>
      <c r="N1488" s="135" t="str">
        <f>VLOOKUP(E1488,[2]Sheet1!$E$2:$N$5262,5,0)</f>
        <v>SAIF.MALIK</v>
      </c>
      <c r="O1488" s="135" t="str">
        <f>VLOOKUP(E1488,[2]Sheet1!$E$2:$N$5262,6,0)</f>
        <v>Accepted</v>
      </c>
      <c r="P1488" s="135" t="str">
        <f>VLOOKUP(E1488,[2]Sheet1!$E$2:$N$5262,7,0)</f>
        <v>Cash</v>
      </c>
      <c r="Q1488" s="135" t="str">
        <f>VLOOKUP(E1488,[2]Sheet1!$E$2:$N$5262,8,0)</f>
        <v>Renewal</v>
      </c>
      <c r="R1488" s="135" t="s">
        <v>16</v>
      </c>
      <c r="S1488" s="135" t="str">
        <f>VLOOKUP(E1488,[2]Sheet1!$E$2:$N$5262,10,0)</f>
        <v>-</v>
      </c>
      <c r="T1488" s="167">
        <f t="shared" si="76"/>
        <v>0</v>
      </c>
    </row>
    <row r="1489" spans="1:20" s="135" customFormat="1" hidden="1">
      <c r="A1489" s="73">
        <v>1498</v>
      </c>
      <c r="B1489" s="72" t="s">
        <v>39</v>
      </c>
      <c r="C1489" s="73" t="s">
        <v>14978</v>
      </c>
      <c r="D1489" s="73" t="s">
        <v>14979</v>
      </c>
      <c r="E1489" s="73" t="s">
        <v>14980</v>
      </c>
      <c r="F1489" s="73" t="s">
        <v>14981</v>
      </c>
      <c r="G1489" s="74">
        <v>13000</v>
      </c>
      <c r="H1489" s="73" t="s">
        <v>66</v>
      </c>
      <c r="I1489" s="73" t="s">
        <v>23</v>
      </c>
      <c r="J1489" s="135" t="s">
        <v>41</v>
      </c>
      <c r="K1489" s="135">
        <v>13000</v>
      </c>
      <c r="L1489" s="135">
        <f>VLOOKUP(E1489,[2]Sheet1!$E$2:$N$5262,3,0)</f>
        <v>13000</v>
      </c>
      <c r="M1489" s="168">
        <f>VLOOKUP(E1489,[2]Sheet1!$E$2:$N$5262,4,0)</f>
        <v>46048</v>
      </c>
      <c r="N1489" s="135" t="str">
        <f>VLOOKUP(E1489,[2]Sheet1!$E$2:$N$5262,5,0)</f>
        <v>SAIF.MALIK</v>
      </c>
      <c r="O1489" s="135" t="str">
        <f>VLOOKUP(E1489,[2]Sheet1!$E$2:$N$5262,6,0)</f>
        <v>Accepted</v>
      </c>
      <c r="P1489" s="135" t="str">
        <f>VLOOKUP(E1489,[2]Sheet1!$E$2:$N$5262,7,0)</f>
        <v>Online Transfer</v>
      </c>
      <c r="Q1489" s="135" t="str">
        <f>VLOOKUP(E1489,[2]Sheet1!$E$2:$N$5262,8,0)</f>
        <v>Renewal</v>
      </c>
      <c r="R1489" s="135" t="s">
        <v>16</v>
      </c>
      <c r="S1489" s="135" t="str">
        <f>VLOOKUP(E1489,[2]Sheet1!$E$2:$N$5262,10,0)</f>
        <v>-</v>
      </c>
      <c r="T1489" s="167">
        <f t="shared" si="76"/>
        <v>0</v>
      </c>
    </row>
    <row r="1490" spans="1:20" s="135" customFormat="1" hidden="1">
      <c r="A1490" s="72">
        <v>1499</v>
      </c>
      <c r="B1490" s="72" t="s">
        <v>39</v>
      </c>
      <c r="C1490" s="73" t="s">
        <v>14982</v>
      </c>
      <c r="D1490" s="74">
        <v>327959</v>
      </c>
      <c r="E1490" s="74">
        <v>1227980</v>
      </c>
      <c r="F1490" s="73" t="s">
        <v>14983</v>
      </c>
      <c r="G1490" s="74">
        <v>12000</v>
      </c>
      <c r="H1490" s="73" t="s">
        <v>66</v>
      </c>
      <c r="I1490" s="73" t="s">
        <v>23</v>
      </c>
      <c r="J1490" s="135" t="s">
        <v>41</v>
      </c>
      <c r="K1490" s="135">
        <v>12000</v>
      </c>
      <c r="L1490" s="135">
        <f>VLOOKUP(E1490,[2]Sheet1!$E$2:$N$5262,3,0)</f>
        <v>12000</v>
      </c>
      <c r="M1490" s="168">
        <f>VLOOKUP(E1490,[2]Sheet1!$E$2:$N$5262,4,0)</f>
        <v>46050</v>
      </c>
      <c r="N1490" s="135" t="str">
        <f>VLOOKUP(E1490,[2]Sheet1!$E$2:$N$5262,5,0)</f>
        <v>SAIF.MALIK</v>
      </c>
      <c r="O1490" s="135" t="str">
        <f>VLOOKUP(E1490,[2]Sheet1!$E$2:$N$5262,6,0)</f>
        <v>Accepted</v>
      </c>
      <c r="P1490" s="135" t="str">
        <f>VLOOKUP(E1490,[2]Sheet1!$E$2:$N$5262,7,0)</f>
        <v>Cheque</v>
      </c>
      <c r="Q1490" s="135" t="str">
        <f>VLOOKUP(E1490,[2]Sheet1!$E$2:$N$5262,8,0)</f>
        <v>Renewal</v>
      </c>
      <c r="R1490" s="135" t="s">
        <v>16</v>
      </c>
      <c r="S1490" s="135" t="str">
        <f>VLOOKUP(E1490,[2]Sheet1!$E$2:$N$5262,10,0)</f>
        <v>-</v>
      </c>
      <c r="T1490" s="167">
        <f t="shared" si="76"/>
        <v>0</v>
      </c>
    </row>
    <row r="1491" spans="1:20" s="135" customFormat="1" hidden="1">
      <c r="A1491" s="73">
        <v>1500</v>
      </c>
      <c r="B1491" s="72" t="s">
        <v>39</v>
      </c>
      <c r="C1491" s="73" t="s">
        <v>14984</v>
      </c>
      <c r="D1491" s="73" t="s">
        <v>14985</v>
      </c>
      <c r="E1491" s="73" t="s">
        <v>14986</v>
      </c>
      <c r="F1491" s="73" t="s">
        <v>11230</v>
      </c>
      <c r="G1491" s="74">
        <v>15000</v>
      </c>
      <c r="H1491" s="73" t="s">
        <v>66</v>
      </c>
      <c r="I1491" s="73" t="s">
        <v>23</v>
      </c>
      <c r="J1491" s="135" t="s">
        <v>41</v>
      </c>
      <c r="K1491" s="135">
        <v>15000</v>
      </c>
      <c r="L1491" s="135">
        <f>VLOOKUP(E1491,[2]Sheet1!$E$2:$N$5262,3,0)</f>
        <v>15000</v>
      </c>
      <c r="M1491" s="168">
        <f>VLOOKUP(E1491,[2]Sheet1!$E$2:$N$5262,4,0)</f>
        <v>46046</v>
      </c>
      <c r="N1491" s="135" t="str">
        <f>VLOOKUP(E1491,[2]Sheet1!$E$2:$N$5262,5,0)</f>
        <v>SAIF.MALIK</v>
      </c>
      <c r="O1491" s="135" t="str">
        <f>VLOOKUP(E1491,[2]Sheet1!$E$2:$N$5262,6,0)</f>
        <v>Accepted</v>
      </c>
      <c r="P1491" s="135" t="str">
        <f>VLOOKUP(E1491,[2]Sheet1!$E$2:$N$5262,7,0)</f>
        <v>Online Transfer</v>
      </c>
      <c r="Q1491" s="135" t="str">
        <f>VLOOKUP(E1491,[2]Sheet1!$E$2:$N$5262,8,0)</f>
        <v>Renewal</v>
      </c>
      <c r="R1491" s="135" t="s">
        <v>16</v>
      </c>
      <c r="S1491" s="135" t="str">
        <f>VLOOKUP(E1491,[2]Sheet1!$E$2:$N$5262,10,0)</f>
        <v>-</v>
      </c>
      <c r="T1491" s="167">
        <f t="shared" si="76"/>
        <v>0</v>
      </c>
    </row>
    <row r="1492" spans="1:20" s="135" customFormat="1" hidden="1">
      <c r="A1492" s="72">
        <v>1501</v>
      </c>
      <c r="B1492" s="72" t="s">
        <v>39</v>
      </c>
      <c r="C1492" s="73" t="s">
        <v>14987</v>
      </c>
      <c r="D1492" s="74">
        <v>3868790</v>
      </c>
      <c r="E1492" s="74">
        <v>1068731</v>
      </c>
      <c r="F1492" s="73" t="s">
        <v>14988</v>
      </c>
      <c r="G1492" s="74">
        <v>10000</v>
      </c>
      <c r="H1492" s="73" t="s">
        <v>66</v>
      </c>
      <c r="I1492" s="73" t="s">
        <v>23</v>
      </c>
      <c r="J1492" s="135" t="s">
        <v>41</v>
      </c>
      <c r="K1492" s="135">
        <v>10000</v>
      </c>
      <c r="L1492" s="135">
        <f>VLOOKUP(E1492,[2]Sheet1!$E$2:$N$5262,3,0)</f>
        <v>10000</v>
      </c>
      <c r="M1492" s="168">
        <f>VLOOKUP(E1492,[2]Sheet1!$E$2:$N$5262,4,0)</f>
        <v>46044</v>
      </c>
      <c r="N1492" s="135" t="str">
        <f>VLOOKUP(E1492,[2]Sheet1!$E$2:$N$5262,5,0)</f>
        <v>SAIF.MALIK</v>
      </c>
      <c r="O1492" s="135" t="str">
        <f>VLOOKUP(E1492,[2]Sheet1!$E$2:$N$5262,6,0)</f>
        <v>Accepted</v>
      </c>
      <c r="P1492" s="135" t="str">
        <f>VLOOKUP(E1492,[2]Sheet1!$E$2:$N$5262,7,0)</f>
        <v>Online Transfer</v>
      </c>
      <c r="Q1492" s="135" t="str">
        <f>VLOOKUP(E1492,[2]Sheet1!$E$2:$N$5262,8,0)</f>
        <v>Renewal</v>
      </c>
      <c r="R1492" s="135" t="s">
        <v>16</v>
      </c>
      <c r="S1492" s="135" t="str">
        <f>VLOOKUP(E1492,[2]Sheet1!$E$2:$N$5262,10,0)</f>
        <v>-</v>
      </c>
      <c r="T1492" s="167">
        <f t="shared" si="76"/>
        <v>0</v>
      </c>
    </row>
    <row r="1493" spans="1:20" s="135" customFormat="1" hidden="1">
      <c r="A1493" s="73">
        <v>1502</v>
      </c>
      <c r="B1493" s="72" t="s">
        <v>39</v>
      </c>
      <c r="C1493" s="73" t="s">
        <v>14989</v>
      </c>
      <c r="D1493" s="74">
        <v>81014471</v>
      </c>
      <c r="E1493" s="73" t="s">
        <v>14990</v>
      </c>
      <c r="F1493" s="73" t="s">
        <v>14991</v>
      </c>
      <c r="G1493" s="74">
        <v>14000</v>
      </c>
      <c r="H1493" s="73" t="s">
        <v>66</v>
      </c>
      <c r="I1493" s="73" t="s">
        <v>23</v>
      </c>
      <c r="J1493" s="135" t="s">
        <v>41</v>
      </c>
      <c r="K1493" s="135">
        <v>14000</v>
      </c>
      <c r="L1493" s="135">
        <f>VLOOKUP(E1493,[2]Sheet1!$E$2:$N$5262,3,0)</f>
        <v>14000</v>
      </c>
      <c r="M1493" s="168">
        <f>VLOOKUP(E1493,[2]Sheet1!$E$2:$N$5262,4,0)</f>
        <v>46044</v>
      </c>
      <c r="N1493" s="135" t="str">
        <f>VLOOKUP(E1493,[2]Sheet1!$E$2:$N$5262,5,0)</f>
        <v>SAIF.MALIK</v>
      </c>
      <c r="O1493" s="135" t="str">
        <f>VLOOKUP(E1493,[2]Sheet1!$E$2:$N$5262,6,0)</f>
        <v>Accepted</v>
      </c>
      <c r="P1493" s="135" t="str">
        <f>VLOOKUP(E1493,[2]Sheet1!$E$2:$N$5262,7,0)</f>
        <v>Online Transfer</v>
      </c>
      <c r="Q1493" s="135" t="str">
        <f>VLOOKUP(E1493,[2]Sheet1!$E$2:$N$5262,8,0)</f>
        <v>Renewal</v>
      </c>
      <c r="R1493" s="135" t="s">
        <v>16</v>
      </c>
      <c r="S1493" s="135" t="str">
        <f>VLOOKUP(E1493,[2]Sheet1!$E$2:$N$5262,10,0)</f>
        <v>-</v>
      </c>
      <c r="T1493" s="167">
        <f t="shared" si="76"/>
        <v>0</v>
      </c>
    </row>
    <row r="1494" spans="1:20" s="135" customFormat="1" hidden="1">
      <c r="A1494" s="72">
        <v>1503</v>
      </c>
      <c r="B1494" s="72" t="s">
        <v>39</v>
      </c>
      <c r="C1494" s="73" t="s">
        <v>14992</v>
      </c>
      <c r="D1494" s="74">
        <v>23346</v>
      </c>
      <c r="E1494" s="73" t="s">
        <v>14993</v>
      </c>
      <c r="F1494" s="73" t="s">
        <v>14994</v>
      </c>
      <c r="G1494" s="74">
        <v>13000</v>
      </c>
      <c r="H1494" s="73" t="s">
        <v>66</v>
      </c>
      <c r="I1494" s="73" t="s">
        <v>23</v>
      </c>
      <c r="J1494" s="135" t="s">
        <v>41</v>
      </c>
      <c r="K1494" s="135">
        <v>13000</v>
      </c>
      <c r="L1494" s="135">
        <f>VLOOKUP(E1494,[2]Sheet1!$E$2:$N$5262,3,0)</f>
        <v>13000</v>
      </c>
      <c r="M1494" s="168">
        <f>VLOOKUP(E1494,[2]Sheet1!$E$2:$N$5262,4,0)</f>
        <v>46044</v>
      </c>
      <c r="N1494" s="135" t="str">
        <f>VLOOKUP(E1494,[2]Sheet1!$E$2:$N$5262,5,0)</f>
        <v>SAIF.MALIK</v>
      </c>
      <c r="O1494" s="135" t="str">
        <f>VLOOKUP(E1494,[2]Sheet1!$E$2:$N$5262,6,0)</f>
        <v>Accepted</v>
      </c>
      <c r="P1494" s="135" t="str">
        <f>VLOOKUP(E1494,[2]Sheet1!$E$2:$N$5262,7,0)</f>
        <v>Online Transfer</v>
      </c>
      <c r="Q1494" s="135" t="str">
        <f>VLOOKUP(E1494,[2]Sheet1!$E$2:$N$5262,8,0)</f>
        <v>Renewal</v>
      </c>
      <c r="R1494" s="135" t="s">
        <v>16</v>
      </c>
      <c r="S1494" s="135" t="str">
        <f>VLOOKUP(E1494,[2]Sheet1!$E$2:$N$5262,10,0)</f>
        <v>-</v>
      </c>
      <c r="T1494" s="167">
        <f t="shared" si="76"/>
        <v>0</v>
      </c>
    </row>
    <row r="1495" spans="1:20" s="135" customFormat="1" hidden="1">
      <c r="A1495" s="73">
        <v>1504</v>
      </c>
      <c r="B1495" s="72" t="s">
        <v>39</v>
      </c>
      <c r="C1495" s="73" t="s">
        <v>14995</v>
      </c>
      <c r="D1495" s="73" t="s">
        <v>14996</v>
      </c>
      <c r="E1495" s="73" t="s">
        <v>14997</v>
      </c>
      <c r="F1495" s="73" t="s">
        <v>14998</v>
      </c>
      <c r="G1495" s="74">
        <v>14000</v>
      </c>
      <c r="H1495" s="73" t="s">
        <v>66</v>
      </c>
      <c r="I1495" s="73" t="s">
        <v>23</v>
      </c>
      <c r="J1495" s="135" t="s">
        <v>41</v>
      </c>
      <c r="K1495" s="135">
        <v>14000</v>
      </c>
      <c r="L1495" s="135">
        <f>VLOOKUP(E1495,[2]Sheet1!$E$2:$N$5262,3,0)</f>
        <v>14000</v>
      </c>
      <c r="M1495" s="168">
        <f>VLOOKUP(E1495,[2]Sheet1!$E$2:$N$5262,4,0)</f>
        <v>46044</v>
      </c>
      <c r="N1495" s="135" t="str">
        <f>VLOOKUP(E1495,[2]Sheet1!$E$2:$N$5262,5,0)</f>
        <v>SAIF.MALIK</v>
      </c>
      <c r="O1495" s="135" t="str">
        <f>VLOOKUP(E1495,[2]Sheet1!$E$2:$N$5262,6,0)</f>
        <v>Accepted</v>
      </c>
      <c r="P1495" s="135" t="str">
        <f>VLOOKUP(E1495,[2]Sheet1!$E$2:$N$5262,7,0)</f>
        <v>Cash Deposit</v>
      </c>
      <c r="Q1495" s="135" t="str">
        <f>VLOOKUP(E1495,[2]Sheet1!$E$2:$N$5262,8,0)</f>
        <v>Renewal</v>
      </c>
      <c r="R1495" s="135" t="s">
        <v>16</v>
      </c>
      <c r="S1495" s="135" t="str">
        <f>VLOOKUP(E1495,[2]Sheet1!$E$2:$N$5262,10,0)</f>
        <v>-</v>
      </c>
      <c r="T1495" s="167">
        <f t="shared" si="76"/>
        <v>0</v>
      </c>
    </row>
    <row r="1496" spans="1:20" s="135" customFormat="1">
      <c r="A1496" s="72">
        <v>1505</v>
      </c>
      <c r="B1496" s="72" t="s">
        <v>39</v>
      </c>
      <c r="C1496" s="73" t="s">
        <v>14999</v>
      </c>
      <c r="D1496" s="73" t="s">
        <v>15000</v>
      </c>
      <c r="E1496" s="73" t="s">
        <v>15001</v>
      </c>
      <c r="F1496" s="73" t="s">
        <v>10754</v>
      </c>
      <c r="G1496" s="74">
        <v>15000</v>
      </c>
      <c r="H1496" s="73" t="s">
        <v>66</v>
      </c>
      <c r="I1496" s="73" t="s">
        <v>23</v>
      </c>
      <c r="J1496" s="135" t="s">
        <v>41</v>
      </c>
      <c r="K1496" s="135">
        <v>15000</v>
      </c>
      <c r="L1496" s="135">
        <f>VLOOKUP(E1496,[2]Sheet1!$E$2:$N$5262,3,0)</f>
        <v>15000</v>
      </c>
      <c r="M1496" s="168">
        <f>VLOOKUP(E1496,[2]Sheet1!$E$2:$N$5262,4,0)</f>
        <v>46043</v>
      </c>
      <c r="N1496" s="135" t="str">
        <f>VLOOKUP(E1496,[2]Sheet1!$E$2:$N$5262,5,0)</f>
        <v>SAIF.MALIK</v>
      </c>
      <c r="O1496" s="135" t="str">
        <f>VLOOKUP(E1496,[2]Sheet1!$E$2:$N$5262,6,0)</f>
        <v>Accepted</v>
      </c>
      <c r="P1496" s="135" t="str">
        <f>VLOOKUP(E1496,[2]Sheet1!$E$2:$N$5262,7,0)</f>
        <v>Online Transfer</v>
      </c>
      <c r="Q1496" s="135" t="str">
        <f>VLOOKUP(E1496,[2]Sheet1!$E$2:$N$5262,8,0)</f>
        <v>Conversion</v>
      </c>
      <c r="R1496" s="135" t="s">
        <v>16</v>
      </c>
      <c r="S1496" s="135" t="str">
        <f>VLOOKUP(E1496,[2]Sheet1!$E$2:$N$5262,10,0)</f>
        <v>-</v>
      </c>
      <c r="T1496" s="167">
        <f t="shared" si="76"/>
        <v>0</v>
      </c>
    </row>
    <row r="1497" spans="1:20" s="135" customFormat="1" hidden="1">
      <c r="A1497" s="73">
        <v>1506</v>
      </c>
      <c r="B1497" s="72" t="s">
        <v>39</v>
      </c>
      <c r="C1497" s="73" t="s">
        <v>15002</v>
      </c>
      <c r="D1497" s="73" t="s">
        <v>15003</v>
      </c>
      <c r="E1497" s="73" t="s">
        <v>15004</v>
      </c>
      <c r="F1497" s="73" t="s">
        <v>15005</v>
      </c>
      <c r="G1497" s="74">
        <v>10000</v>
      </c>
      <c r="H1497" s="73" t="s">
        <v>66</v>
      </c>
      <c r="I1497" s="73" t="s">
        <v>23</v>
      </c>
      <c r="J1497" s="135" t="s">
        <v>41</v>
      </c>
      <c r="K1497" s="135">
        <v>10000</v>
      </c>
      <c r="L1497" s="135">
        <f>VLOOKUP(E1497,[2]Sheet1!$E$2:$N$5262,3,0)</f>
        <v>10000</v>
      </c>
      <c r="M1497" s="168">
        <f>VLOOKUP(E1497,[2]Sheet1!$E$2:$N$5262,4,0)</f>
        <v>46043</v>
      </c>
      <c r="N1497" s="135" t="str">
        <f>VLOOKUP(E1497,[2]Sheet1!$E$2:$N$5262,5,0)</f>
        <v>SAIF.MALIK</v>
      </c>
      <c r="O1497" s="135" t="str">
        <f>VLOOKUP(E1497,[2]Sheet1!$E$2:$N$5262,6,0)</f>
        <v>Accepted</v>
      </c>
      <c r="P1497" s="135" t="str">
        <f>VLOOKUP(E1497,[2]Sheet1!$E$2:$N$5262,7,0)</f>
        <v>Online Transfer</v>
      </c>
      <c r="Q1497" s="135" t="str">
        <f>VLOOKUP(E1497,[2]Sheet1!$E$2:$N$5262,8,0)</f>
        <v>Renewal</v>
      </c>
      <c r="R1497" s="135" t="s">
        <v>16</v>
      </c>
      <c r="S1497" s="135" t="str">
        <f>VLOOKUP(E1497,[2]Sheet1!$E$2:$N$5262,10,0)</f>
        <v>-</v>
      </c>
      <c r="T1497" s="167">
        <f t="shared" si="76"/>
        <v>0</v>
      </c>
    </row>
    <row r="1498" spans="1:20" s="135" customFormat="1" hidden="1">
      <c r="A1498" s="72">
        <v>1507</v>
      </c>
      <c r="B1498" s="72" t="s">
        <v>39</v>
      </c>
      <c r="C1498" s="73" t="s">
        <v>15006</v>
      </c>
      <c r="D1498" s="74">
        <v>272541</v>
      </c>
      <c r="E1498" s="73" t="s">
        <v>15007</v>
      </c>
      <c r="F1498" s="73" t="s">
        <v>15008</v>
      </c>
      <c r="G1498" s="74">
        <v>10000</v>
      </c>
      <c r="H1498" s="73" t="s">
        <v>66</v>
      </c>
      <c r="I1498" s="73" t="s">
        <v>23</v>
      </c>
      <c r="J1498" s="135" t="s">
        <v>41</v>
      </c>
      <c r="K1498" s="135">
        <v>10000</v>
      </c>
      <c r="L1498" s="135">
        <f>VLOOKUP(E1498,[2]Sheet1!$E$2:$N$5262,3,0)</f>
        <v>10000</v>
      </c>
      <c r="M1498" s="168">
        <f>VLOOKUP(E1498,[2]Sheet1!$E$2:$N$5262,4,0)</f>
        <v>46042</v>
      </c>
      <c r="N1498" s="135" t="str">
        <f>VLOOKUP(E1498,[2]Sheet1!$E$2:$N$5262,5,0)</f>
        <v>SAIF.MALIK</v>
      </c>
      <c r="O1498" s="135" t="str">
        <f>VLOOKUP(E1498,[2]Sheet1!$E$2:$N$5262,6,0)</f>
        <v>Accepted</v>
      </c>
      <c r="P1498" s="135" t="str">
        <f>VLOOKUP(E1498,[2]Sheet1!$E$2:$N$5262,7,0)</f>
        <v>Online Transfer</v>
      </c>
      <c r="Q1498" s="135" t="str">
        <f>VLOOKUP(E1498,[2]Sheet1!$E$2:$N$5262,8,0)</f>
        <v>Renewal</v>
      </c>
      <c r="R1498" s="135" t="s">
        <v>16</v>
      </c>
      <c r="S1498" s="135" t="str">
        <f>VLOOKUP(E1498,[2]Sheet1!$E$2:$N$5262,10,0)</f>
        <v>-</v>
      </c>
      <c r="T1498" s="167">
        <f t="shared" si="76"/>
        <v>0</v>
      </c>
    </row>
    <row r="1499" spans="1:20" s="135" customFormat="1" hidden="1">
      <c r="A1499" s="73">
        <v>1508</v>
      </c>
      <c r="B1499" s="72" t="s">
        <v>39</v>
      </c>
      <c r="C1499" s="73" t="s">
        <v>15009</v>
      </c>
      <c r="D1499" s="73" t="s">
        <v>15010</v>
      </c>
      <c r="E1499" s="74">
        <v>6065631</v>
      </c>
      <c r="F1499" s="73" t="s">
        <v>15011</v>
      </c>
      <c r="G1499" s="74">
        <v>15000</v>
      </c>
      <c r="H1499" s="73" t="s">
        <v>66</v>
      </c>
      <c r="I1499" s="73" t="s">
        <v>23</v>
      </c>
      <c r="J1499" s="135" t="s">
        <v>41</v>
      </c>
      <c r="K1499" s="135">
        <v>15000</v>
      </c>
      <c r="L1499" s="135">
        <f>VLOOKUP(E1499,[2]Sheet1!$E$2:$N$5262,3,0)</f>
        <v>15000</v>
      </c>
      <c r="M1499" s="168">
        <f>VLOOKUP(E1499,[2]Sheet1!$E$2:$N$5262,4,0)</f>
        <v>46043</v>
      </c>
      <c r="N1499" s="135" t="str">
        <f>VLOOKUP(E1499,[2]Sheet1!$E$2:$N$5262,5,0)</f>
        <v>SAIF.MALIK</v>
      </c>
      <c r="O1499" s="135" t="str">
        <f>VLOOKUP(E1499,[2]Sheet1!$E$2:$N$5262,6,0)</f>
        <v>Accepted</v>
      </c>
      <c r="P1499" s="135" t="str">
        <f>VLOOKUP(E1499,[2]Sheet1!$E$2:$N$5262,7,0)</f>
        <v>Online Transfer</v>
      </c>
      <c r="Q1499" s="135" t="str">
        <f>VLOOKUP(E1499,[2]Sheet1!$E$2:$N$5262,8,0)</f>
        <v>Renewal</v>
      </c>
      <c r="R1499" s="135" t="s">
        <v>16</v>
      </c>
      <c r="S1499" s="135" t="str">
        <f>VLOOKUP(E1499,[2]Sheet1!$E$2:$N$5262,10,0)</f>
        <v>-</v>
      </c>
      <c r="T1499" s="167">
        <f t="shared" si="76"/>
        <v>0</v>
      </c>
    </row>
    <row r="1500" spans="1:20" s="135" customFormat="1" hidden="1">
      <c r="A1500" s="72">
        <v>1509</v>
      </c>
      <c r="B1500" s="72" t="s">
        <v>39</v>
      </c>
      <c r="C1500" s="73" t="s">
        <v>15012</v>
      </c>
      <c r="D1500" s="74">
        <v>501973</v>
      </c>
      <c r="E1500" s="74">
        <v>1017603</v>
      </c>
      <c r="F1500" s="73" t="s">
        <v>15013</v>
      </c>
      <c r="G1500" s="74">
        <v>12000</v>
      </c>
      <c r="H1500" s="73" t="s">
        <v>66</v>
      </c>
      <c r="I1500" s="73" t="s">
        <v>23</v>
      </c>
      <c r="J1500" s="135" t="s">
        <v>41</v>
      </c>
      <c r="K1500" s="135">
        <v>12000</v>
      </c>
      <c r="L1500" s="135">
        <f>VLOOKUP(E1500,[2]Sheet1!$E$2:$N$5262,3,0)</f>
        <v>12000</v>
      </c>
      <c r="M1500" s="168">
        <f>VLOOKUP(E1500,[2]Sheet1!$E$2:$N$5262,4,0)</f>
        <v>46043</v>
      </c>
      <c r="N1500" s="135" t="str">
        <f>VLOOKUP(E1500,[2]Sheet1!$E$2:$N$5262,5,0)</f>
        <v>SAIF.MALIK</v>
      </c>
      <c r="O1500" s="135" t="str">
        <f>VLOOKUP(E1500,[2]Sheet1!$E$2:$N$5262,6,0)</f>
        <v>Accepted</v>
      </c>
      <c r="P1500" s="135" t="str">
        <f>VLOOKUP(E1500,[2]Sheet1!$E$2:$N$5262,7,0)</f>
        <v>Online Transfer</v>
      </c>
      <c r="Q1500" s="135" t="str">
        <f>VLOOKUP(E1500,[2]Sheet1!$E$2:$N$5262,8,0)</f>
        <v>Renewal</v>
      </c>
      <c r="R1500" s="135" t="s">
        <v>16</v>
      </c>
      <c r="S1500" s="135" t="str">
        <f>VLOOKUP(E1500,[2]Sheet1!$E$2:$N$5262,10,0)</f>
        <v>-</v>
      </c>
      <c r="T1500" s="167">
        <f t="shared" si="76"/>
        <v>0</v>
      </c>
    </row>
    <row r="1501" spans="1:20" s="135" customFormat="1" hidden="1">
      <c r="A1501" s="73">
        <v>1510</v>
      </c>
      <c r="B1501" s="72" t="s">
        <v>39</v>
      </c>
      <c r="C1501" s="73" t="s">
        <v>15014</v>
      </c>
      <c r="D1501" s="73" t="s">
        <v>15015</v>
      </c>
      <c r="E1501" s="74">
        <v>7029792</v>
      </c>
      <c r="F1501" s="73" t="s">
        <v>15016</v>
      </c>
      <c r="G1501" s="74">
        <v>12000</v>
      </c>
      <c r="H1501" s="73" t="s">
        <v>66</v>
      </c>
      <c r="I1501" s="73" t="s">
        <v>23</v>
      </c>
      <c r="J1501" s="135" t="s">
        <v>41</v>
      </c>
      <c r="K1501" s="135">
        <v>12000</v>
      </c>
      <c r="L1501" s="135">
        <f>VLOOKUP(E1501,[2]Sheet1!$E$2:$N$5262,3,0)</f>
        <v>12000</v>
      </c>
      <c r="M1501" s="168">
        <f>VLOOKUP(E1501,[2]Sheet1!$E$2:$N$5262,4,0)</f>
        <v>46043</v>
      </c>
      <c r="N1501" s="135" t="str">
        <f>VLOOKUP(E1501,[2]Sheet1!$E$2:$N$5262,5,0)</f>
        <v>SAIF.MALIK</v>
      </c>
      <c r="O1501" s="135" t="str">
        <f>VLOOKUP(E1501,[2]Sheet1!$E$2:$N$5262,6,0)</f>
        <v>Accepted</v>
      </c>
      <c r="P1501" s="135" t="str">
        <f>VLOOKUP(E1501,[2]Sheet1!$E$2:$N$5262,7,0)</f>
        <v>Online Transfer</v>
      </c>
      <c r="Q1501" s="135" t="str">
        <f>VLOOKUP(E1501,[2]Sheet1!$E$2:$N$5262,8,0)</f>
        <v>Renewal</v>
      </c>
      <c r="R1501" s="135" t="s">
        <v>16</v>
      </c>
      <c r="S1501" s="135" t="str">
        <f>VLOOKUP(E1501,[2]Sheet1!$E$2:$N$5262,10,0)</f>
        <v>-</v>
      </c>
      <c r="T1501" s="167">
        <f t="shared" si="76"/>
        <v>0</v>
      </c>
    </row>
    <row r="1502" spans="1:20" s="135" customFormat="1" hidden="1">
      <c r="A1502" s="72">
        <v>1511</v>
      </c>
      <c r="B1502" s="72" t="s">
        <v>39</v>
      </c>
      <c r="C1502" s="73" t="s">
        <v>15017</v>
      </c>
      <c r="D1502" s="73" t="s">
        <v>15018</v>
      </c>
      <c r="E1502" s="74">
        <v>7034167</v>
      </c>
      <c r="F1502" s="73" t="s">
        <v>15019</v>
      </c>
      <c r="G1502" s="74">
        <v>12000</v>
      </c>
      <c r="H1502" s="73" t="s">
        <v>66</v>
      </c>
      <c r="I1502" s="73" t="s">
        <v>23</v>
      </c>
      <c r="J1502" s="135" t="s">
        <v>41</v>
      </c>
      <c r="K1502" s="135">
        <v>12000</v>
      </c>
      <c r="L1502" s="135">
        <f>VLOOKUP(E1502,[2]Sheet1!$E$2:$N$5262,3,0)</f>
        <v>12000</v>
      </c>
      <c r="M1502" s="168">
        <f>VLOOKUP(E1502,[2]Sheet1!$E$2:$N$5262,4,0)</f>
        <v>46043</v>
      </c>
      <c r="N1502" s="135" t="str">
        <f>VLOOKUP(E1502,[2]Sheet1!$E$2:$N$5262,5,0)</f>
        <v>SAIF.MALIK</v>
      </c>
      <c r="O1502" s="135" t="str">
        <f>VLOOKUP(E1502,[2]Sheet1!$E$2:$N$5262,6,0)</f>
        <v>Accepted</v>
      </c>
      <c r="P1502" s="135" t="str">
        <f>VLOOKUP(E1502,[2]Sheet1!$E$2:$N$5262,7,0)</f>
        <v>Online Transfer</v>
      </c>
      <c r="Q1502" s="135" t="str">
        <f>VLOOKUP(E1502,[2]Sheet1!$E$2:$N$5262,8,0)</f>
        <v>Renewal</v>
      </c>
      <c r="R1502" s="135" t="s">
        <v>16</v>
      </c>
      <c r="S1502" s="135" t="str">
        <f>VLOOKUP(E1502,[2]Sheet1!$E$2:$N$5262,10,0)</f>
        <v>-</v>
      </c>
      <c r="T1502" s="167">
        <f t="shared" si="76"/>
        <v>0</v>
      </c>
    </row>
    <row r="1503" spans="1:20" s="135" customFormat="1" hidden="1">
      <c r="A1503" s="73">
        <v>1512</v>
      </c>
      <c r="B1503" s="72" t="s">
        <v>39</v>
      </c>
      <c r="C1503" s="73" t="s">
        <v>15020</v>
      </c>
      <c r="D1503" s="73" t="s">
        <v>15021</v>
      </c>
      <c r="E1503" s="74">
        <v>9516951</v>
      </c>
      <c r="F1503" s="73" t="s">
        <v>15022</v>
      </c>
      <c r="G1503" s="74">
        <v>14000</v>
      </c>
      <c r="H1503" s="73" t="s">
        <v>66</v>
      </c>
      <c r="I1503" s="73" t="s">
        <v>23</v>
      </c>
      <c r="J1503" s="135" t="s">
        <v>41</v>
      </c>
      <c r="K1503" s="135">
        <v>14000</v>
      </c>
      <c r="L1503" s="135">
        <f>VLOOKUP(E1503,[2]Sheet1!$E$2:$N$5262,3,0)</f>
        <v>14000</v>
      </c>
      <c r="M1503" s="168">
        <f>VLOOKUP(E1503,[2]Sheet1!$E$2:$N$5262,4,0)</f>
        <v>46043</v>
      </c>
      <c r="N1503" s="135" t="str">
        <f>VLOOKUP(E1503,[2]Sheet1!$E$2:$N$5262,5,0)</f>
        <v>SAIF.MALIK</v>
      </c>
      <c r="O1503" s="135" t="str">
        <f>VLOOKUP(E1503,[2]Sheet1!$E$2:$N$5262,6,0)</f>
        <v>Accepted</v>
      </c>
      <c r="P1503" s="135" t="str">
        <f>VLOOKUP(E1503,[2]Sheet1!$E$2:$N$5262,7,0)</f>
        <v>Online Transfer</v>
      </c>
      <c r="Q1503" s="135" t="str">
        <f>VLOOKUP(E1503,[2]Sheet1!$E$2:$N$5262,8,0)</f>
        <v>Renewal</v>
      </c>
      <c r="R1503" s="135" t="s">
        <v>16</v>
      </c>
      <c r="S1503" s="135" t="str">
        <f>VLOOKUP(E1503,[2]Sheet1!$E$2:$N$5262,10,0)</f>
        <v>-</v>
      </c>
      <c r="T1503" s="167">
        <f t="shared" si="76"/>
        <v>0</v>
      </c>
    </row>
    <row r="1504" spans="1:20" s="135" customFormat="1" hidden="1">
      <c r="A1504" s="72">
        <v>1513</v>
      </c>
      <c r="B1504" s="72" t="s">
        <v>39</v>
      </c>
      <c r="C1504" s="73" t="s">
        <v>15023</v>
      </c>
      <c r="D1504" s="74">
        <v>7528674</v>
      </c>
      <c r="E1504" s="74">
        <v>2453430</v>
      </c>
      <c r="F1504" s="73" t="s">
        <v>15024</v>
      </c>
      <c r="G1504" s="74">
        <v>14000</v>
      </c>
      <c r="H1504" s="73" t="s">
        <v>66</v>
      </c>
      <c r="I1504" s="73" t="s">
        <v>23</v>
      </c>
      <c r="J1504" s="135" t="s">
        <v>41</v>
      </c>
      <c r="K1504" s="135">
        <v>14000</v>
      </c>
      <c r="L1504" s="135">
        <f>VLOOKUP(E1504,[2]Sheet1!$E$2:$N$5262,3,0)</f>
        <v>14000</v>
      </c>
      <c r="M1504" s="168">
        <f>VLOOKUP(E1504,[2]Sheet1!$E$2:$N$5262,4,0)</f>
        <v>46042</v>
      </c>
      <c r="N1504" s="135" t="str">
        <f>VLOOKUP(E1504,[2]Sheet1!$E$2:$N$5262,5,0)</f>
        <v>SAIF.MALIK</v>
      </c>
      <c r="O1504" s="135" t="str">
        <f>VLOOKUP(E1504,[2]Sheet1!$E$2:$N$5262,6,0)</f>
        <v>Accepted</v>
      </c>
      <c r="P1504" s="135" t="str">
        <f>VLOOKUP(E1504,[2]Sheet1!$E$2:$N$5262,7,0)</f>
        <v>Online Transfer</v>
      </c>
      <c r="Q1504" s="135" t="str">
        <f>VLOOKUP(E1504,[2]Sheet1!$E$2:$N$5262,8,0)</f>
        <v>Renewal</v>
      </c>
      <c r="R1504" s="135" t="s">
        <v>16</v>
      </c>
      <c r="S1504" s="135" t="str">
        <f>VLOOKUP(E1504,[2]Sheet1!$E$2:$N$5262,10,0)</f>
        <v>-</v>
      </c>
      <c r="T1504" s="167">
        <f t="shared" si="76"/>
        <v>0</v>
      </c>
    </row>
    <row r="1505" spans="1:20" s="135" customFormat="1" hidden="1">
      <c r="A1505" s="73">
        <v>1514</v>
      </c>
      <c r="B1505" s="72" t="s">
        <v>39</v>
      </c>
      <c r="C1505" s="73" t="s">
        <v>15025</v>
      </c>
      <c r="D1505" s="73" t="s">
        <v>15026</v>
      </c>
      <c r="E1505" s="73" t="s">
        <v>15027</v>
      </c>
      <c r="F1505" s="73" t="s">
        <v>15028</v>
      </c>
      <c r="G1505" s="74">
        <v>12000</v>
      </c>
      <c r="H1505" s="73" t="s">
        <v>66</v>
      </c>
      <c r="I1505" s="73" t="s">
        <v>23</v>
      </c>
      <c r="J1505" s="135" t="s">
        <v>41</v>
      </c>
      <c r="K1505" s="135">
        <v>12000</v>
      </c>
      <c r="L1505" s="135">
        <f>VLOOKUP(E1505,[2]Sheet1!$E$2:$N$5262,3,0)</f>
        <v>12000</v>
      </c>
      <c r="M1505" s="168">
        <f>VLOOKUP(E1505,[2]Sheet1!$E$2:$N$5262,4,0)</f>
        <v>46042</v>
      </c>
      <c r="N1505" s="135" t="str">
        <f>VLOOKUP(E1505,[2]Sheet1!$E$2:$N$5262,5,0)</f>
        <v>SAIF.MALIK</v>
      </c>
      <c r="O1505" s="135" t="str">
        <f>VLOOKUP(E1505,[2]Sheet1!$E$2:$N$5262,6,0)</f>
        <v>Accepted</v>
      </c>
      <c r="P1505" s="135" t="str">
        <f>VLOOKUP(E1505,[2]Sheet1!$E$2:$N$5262,7,0)</f>
        <v>Online Transfer</v>
      </c>
      <c r="Q1505" s="135" t="str">
        <f>VLOOKUP(E1505,[2]Sheet1!$E$2:$N$5262,8,0)</f>
        <v>Renewal</v>
      </c>
      <c r="R1505" s="135" t="s">
        <v>16</v>
      </c>
      <c r="S1505" s="135" t="str">
        <f>VLOOKUP(E1505,[2]Sheet1!$E$2:$N$5262,10,0)</f>
        <v>-</v>
      </c>
      <c r="T1505" s="167">
        <f t="shared" si="76"/>
        <v>0</v>
      </c>
    </row>
    <row r="1506" spans="1:20" s="135" customFormat="1">
      <c r="A1506" s="72">
        <v>1515</v>
      </c>
      <c r="B1506" s="72" t="s">
        <v>39</v>
      </c>
      <c r="C1506" s="73" t="s">
        <v>15029</v>
      </c>
      <c r="D1506" s="74">
        <v>205639</v>
      </c>
      <c r="E1506" s="74">
        <v>10105649</v>
      </c>
      <c r="F1506" s="73" t="s">
        <v>11843</v>
      </c>
      <c r="G1506" s="74">
        <v>10000</v>
      </c>
      <c r="H1506" s="73" t="s">
        <v>66</v>
      </c>
      <c r="I1506" s="73" t="s">
        <v>23</v>
      </c>
      <c r="J1506" s="135" t="s">
        <v>41</v>
      </c>
      <c r="K1506" s="135">
        <v>10000</v>
      </c>
      <c r="L1506" s="135">
        <f>VLOOKUP(E1506,[2]Sheet1!$E$2:$N$5262,3,0)</f>
        <v>10000</v>
      </c>
      <c r="M1506" s="168">
        <f>VLOOKUP(E1506,[2]Sheet1!$E$2:$N$5262,4,0)</f>
        <v>46041</v>
      </c>
      <c r="N1506" s="135" t="str">
        <f>VLOOKUP(E1506,[2]Sheet1!$E$2:$N$5262,5,0)</f>
        <v>SAIF.MALIK</v>
      </c>
      <c r="O1506" s="135" t="str">
        <f>VLOOKUP(E1506,[2]Sheet1!$E$2:$N$5262,6,0)</f>
        <v>Accepted</v>
      </c>
      <c r="P1506" s="135" t="str">
        <f>VLOOKUP(E1506,[2]Sheet1!$E$2:$N$5262,7,0)</f>
        <v>Online Transfer</v>
      </c>
      <c r="Q1506" s="135" t="str">
        <f>VLOOKUP(E1506,[2]Sheet1!$E$2:$N$5262,8,0)</f>
        <v>Conversion</v>
      </c>
      <c r="R1506" s="135" t="s">
        <v>16</v>
      </c>
      <c r="S1506" s="135" t="str">
        <f>VLOOKUP(E1506,[2]Sheet1!$E$2:$N$5262,10,0)</f>
        <v>-</v>
      </c>
      <c r="T1506" s="167">
        <f t="shared" si="76"/>
        <v>0</v>
      </c>
    </row>
    <row r="1507" spans="1:20" s="135" customFormat="1" hidden="1">
      <c r="A1507" s="73">
        <v>1516</v>
      </c>
      <c r="B1507" s="72" t="s">
        <v>39</v>
      </c>
      <c r="C1507" s="73" t="s">
        <v>15030</v>
      </c>
      <c r="D1507" s="73" t="s">
        <v>15031</v>
      </c>
      <c r="E1507" s="73" t="s">
        <v>15032</v>
      </c>
      <c r="F1507" s="73" t="s">
        <v>15033</v>
      </c>
      <c r="G1507" s="74">
        <v>14000</v>
      </c>
      <c r="H1507" s="73" t="s">
        <v>66</v>
      </c>
      <c r="I1507" s="73" t="s">
        <v>23</v>
      </c>
      <c r="J1507" s="135" t="s">
        <v>41</v>
      </c>
      <c r="K1507" s="135">
        <v>14000</v>
      </c>
      <c r="L1507" s="135">
        <f>VLOOKUP(E1507,[2]Sheet1!$E$2:$N$5262,3,0)</f>
        <v>14000</v>
      </c>
      <c r="M1507" s="168">
        <f>VLOOKUP(E1507,[2]Sheet1!$E$2:$N$5262,4,0)</f>
        <v>46041</v>
      </c>
      <c r="N1507" s="135" t="str">
        <f>VLOOKUP(E1507,[2]Sheet1!$E$2:$N$5262,5,0)</f>
        <v>SAIF.MALIK</v>
      </c>
      <c r="O1507" s="135" t="str">
        <f>VLOOKUP(E1507,[2]Sheet1!$E$2:$N$5262,6,0)</f>
        <v>Accepted</v>
      </c>
      <c r="P1507" s="135" t="str">
        <f>VLOOKUP(E1507,[2]Sheet1!$E$2:$N$5262,7,0)</f>
        <v>Online Transfer</v>
      </c>
      <c r="Q1507" s="135" t="str">
        <f>VLOOKUP(E1507,[2]Sheet1!$E$2:$N$5262,8,0)</f>
        <v>Renewal</v>
      </c>
      <c r="R1507" s="135" t="s">
        <v>16</v>
      </c>
      <c r="S1507" s="135" t="str">
        <f>VLOOKUP(E1507,[2]Sheet1!$E$2:$N$5262,10,0)</f>
        <v>-</v>
      </c>
      <c r="T1507" s="167">
        <f t="shared" si="76"/>
        <v>0</v>
      </c>
    </row>
    <row r="1508" spans="1:20" s="135" customFormat="1" hidden="1">
      <c r="A1508" s="72">
        <v>1517</v>
      </c>
      <c r="B1508" s="72" t="s">
        <v>39</v>
      </c>
      <c r="C1508" s="73" t="s">
        <v>15034</v>
      </c>
      <c r="D1508" s="73" t="s">
        <v>15035</v>
      </c>
      <c r="E1508" s="74">
        <v>4027286</v>
      </c>
      <c r="F1508" s="73" t="s">
        <v>15036</v>
      </c>
      <c r="G1508" s="74">
        <v>15000</v>
      </c>
      <c r="H1508" s="73" t="s">
        <v>66</v>
      </c>
      <c r="I1508" s="73" t="s">
        <v>23</v>
      </c>
      <c r="J1508" s="135" t="s">
        <v>41</v>
      </c>
      <c r="K1508" s="135">
        <v>15000</v>
      </c>
      <c r="L1508" s="135">
        <f>VLOOKUP(E1508,[2]Sheet1!$E$2:$N$5262,3,0)</f>
        <v>15000</v>
      </c>
      <c r="M1508" s="168">
        <f>VLOOKUP(E1508,[2]Sheet1!$E$2:$N$5262,4,0)</f>
        <v>46041</v>
      </c>
      <c r="N1508" s="135" t="str">
        <f>VLOOKUP(E1508,[2]Sheet1!$E$2:$N$5262,5,0)</f>
        <v>SAIF.MALIK</v>
      </c>
      <c r="O1508" s="135" t="str">
        <f>VLOOKUP(E1508,[2]Sheet1!$E$2:$N$5262,6,0)</f>
        <v>Accepted</v>
      </c>
      <c r="P1508" s="135" t="str">
        <f>VLOOKUP(E1508,[2]Sheet1!$E$2:$N$5262,7,0)</f>
        <v>Online Transfer</v>
      </c>
      <c r="Q1508" s="135" t="str">
        <f>VLOOKUP(E1508,[2]Sheet1!$E$2:$N$5262,8,0)</f>
        <v>Renewal</v>
      </c>
      <c r="R1508" s="135" t="s">
        <v>16</v>
      </c>
      <c r="S1508" s="135" t="str">
        <f>VLOOKUP(E1508,[2]Sheet1!$E$2:$N$5262,10,0)</f>
        <v>-</v>
      </c>
      <c r="T1508" s="167">
        <f t="shared" si="76"/>
        <v>0</v>
      </c>
    </row>
    <row r="1509" spans="1:20" s="135" customFormat="1" hidden="1">
      <c r="A1509" s="73">
        <v>1518</v>
      </c>
      <c r="B1509" s="72" t="s">
        <v>39</v>
      </c>
      <c r="C1509" s="73" t="s">
        <v>15037</v>
      </c>
      <c r="D1509" s="74">
        <v>708406</v>
      </c>
      <c r="E1509" s="74">
        <v>1246907</v>
      </c>
      <c r="F1509" s="73" t="s">
        <v>15038</v>
      </c>
      <c r="G1509" s="74">
        <v>12000</v>
      </c>
      <c r="H1509" s="73" t="s">
        <v>66</v>
      </c>
      <c r="I1509" s="73" t="s">
        <v>23</v>
      </c>
      <c r="J1509" s="135" t="s">
        <v>41</v>
      </c>
      <c r="K1509" s="135">
        <v>12000</v>
      </c>
      <c r="L1509" s="135">
        <f>VLOOKUP(E1509,[2]Sheet1!$E$2:$N$5262,3,0)</f>
        <v>12000</v>
      </c>
      <c r="M1509" s="168">
        <f>VLOOKUP(E1509,[2]Sheet1!$E$2:$N$5262,4,0)</f>
        <v>46041</v>
      </c>
      <c r="N1509" s="135" t="str">
        <f>VLOOKUP(E1509,[2]Sheet1!$E$2:$N$5262,5,0)</f>
        <v>SAIF.MALIK</v>
      </c>
      <c r="O1509" s="135" t="str">
        <f>VLOOKUP(E1509,[2]Sheet1!$E$2:$N$5262,6,0)</f>
        <v>Accepted</v>
      </c>
      <c r="P1509" s="135" t="str">
        <f>VLOOKUP(E1509,[2]Sheet1!$E$2:$N$5262,7,0)</f>
        <v>Online Transfer</v>
      </c>
      <c r="Q1509" s="135" t="str">
        <f>VLOOKUP(E1509,[2]Sheet1!$E$2:$N$5262,8,0)</f>
        <v>Renewal</v>
      </c>
      <c r="R1509" s="135" t="s">
        <v>16</v>
      </c>
      <c r="S1509" s="135" t="str">
        <f>VLOOKUP(E1509,[2]Sheet1!$E$2:$N$5262,10,0)</f>
        <v>-</v>
      </c>
      <c r="T1509" s="167">
        <f t="shared" si="76"/>
        <v>0</v>
      </c>
    </row>
    <row r="1510" spans="1:20" s="135" customFormat="1" hidden="1">
      <c r="A1510" s="72">
        <v>1519</v>
      </c>
      <c r="B1510" s="72" t="s">
        <v>39</v>
      </c>
      <c r="C1510" s="73" t="s">
        <v>15039</v>
      </c>
      <c r="D1510" s="73" t="s">
        <v>15040</v>
      </c>
      <c r="E1510" s="73" t="s">
        <v>15041</v>
      </c>
      <c r="F1510" s="73" t="s">
        <v>15042</v>
      </c>
      <c r="G1510" s="74">
        <v>12000</v>
      </c>
      <c r="H1510" s="73" t="s">
        <v>66</v>
      </c>
      <c r="I1510" s="73" t="s">
        <v>23</v>
      </c>
      <c r="J1510" s="135" t="s">
        <v>41</v>
      </c>
      <c r="K1510" s="135">
        <v>12000</v>
      </c>
      <c r="L1510" s="135">
        <f>VLOOKUP(E1510,[2]Sheet1!$E$2:$N$5262,3,0)</f>
        <v>12000</v>
      </c>
      <c r="M1510" s="168">
        <f>VLOOKUP(E1510,[2]Sheet1!$E$2:$N$5262,4,0)</f>
        <v>46041</v>
      </c>
      <c r="N1510" s="135" t="str">
        <f>VLOOKUP(E1510,[2]Sheet1!$E$2:$N$5262,5,0)</f>
        <v>SAIF.MALIK</v>
      </c>
      <c r="O1510" s="135" t="str">
        <f>VLOOKUP(E1510,[2]Sheet1!$E$2:$N$5262,6,0)</f>
        <v>Accepted</v>
      </c>
      <c r="P1510" s="135" t="str">
        <f>VLOOKUP(E1510,[2]Sheet1!$E$2:$N$5262,7,0)</f>
        <v>Online Transfer</v>
      </c>
      <c r="Q1510" s="135" t="str">
        <f>VLOOKUP(E1510,[2]Sheet1!$E$2:$N$5262,8,0)</f>
        <v>Renewal</v>
      </c>
      <c r="R1510" s="135" t="s">
        <v>16</v>
      </c>
      <c r="S1510" s="135" t="str">
        <f>VLOOKUP(E1510,[2]Sheet1!$E$2:$N$5262,10,0)</f>
        <v>-</v>
      </c>
      <c r="T1510" s="167">
        <f t="shared" si="76"/>
        <v>0</v>
      </c>
    </row>
    <row r="1511" spans="1:20" s="135" customFormat="1" hidden="1">
      <c r="A1511" s="73">
        <v>1520</v>
      </c>
      <c r="B1511" s="72" t="s">
        <v>39</v>
      </c>
      <c r="C1511" s="73" t="s">
        <v>15043</v>
      </c>
      <c r="D1511" s="74">
        <v>1001517</v>
      </c>
      <c r="E1511" s="73" t="s">
        <v>15044</v>
      </c>
      <c r="F1511" s="73" t="s">
        <v>15045</v>
      </c>
      <c r="G1511" s="74">
        <v>12500</v>
      </c>
      <c r="H1511" s="73" t="s">
        <v>66</v>
      </c>
      <c r="I1511" s="73" t="s">
        <v>23</v>
      </c>
      <c r="J1511" s="135" t="s">
        <v>41</v>
      </c>
      <c r="K1511" s="135">
        <v>12500</v>
      </c>
      <c r="L1511" s="135">
        <f>VLOOKUP(E1511,[2]Sheet1!$E$2:$N$5262,3,0)</f>
        <v>12500</v>
      </c>
      <c r="M1511" s="168">
        <f>VLOOKUP(E1511,[2]Sheet1!$E$2:$N$5262,4,0)</f>
        <v>46041</v>
      </c>
      <c r="N1511" s="135" t="str">
        <f>VLOOKUP(E1511,[2]Sheet1!$E$2:$N$5262,5,0)</f>
        <v>SAIF.MALIK</v>
      </c>
      <c r="O1511" s="135" t="str">
        <f>VLOOKUP(E1511,[2]Sheet1!$E$2:$N$5262,6,0)</f>
        <v>Accepted</v>
      </c>
      <c r="P1511" s="135" t="str">
        <f>VLOOKUP(E1511,[2]Sheet1!$E$2:$N$5262,7,0)</f>
        <v>Online Transfer</v>
      </c>
      <c r="Q1511" s="135" t="str">
        <f>VLOOKUP(E1511,[2]Sheet1!$E$2:$N$5262,8,0)</f>
        <v>Renewal</v>
      </c>
      <c r="R1511" s="135" t="s">
        <v>16</v>
      </c>
      <c r="S1511" s="135" t="str">
        <f>VLOOKUP(E1511,[2]Sheet1!$E$2:$N$5262,10,0)</f>
        <v>-</v>
      </c>
      <c r="T1511" s="167">
        <f t="shared" si="76"/>
        <v>0</v>
      </c>
    </row>
    <row r="1512" spans="1:20" s="135" customFormat="1" hidden="1">
      <c r="A1512" s="72">
        <v>1521</v>
      </c>
      <c r="B1512" s="72" t="s">
        <v>39</v>
      </c>
      <c r="C1512" s="73" t="s">
        <v>15046</v>
      </c>
      <c r="D1512" s="73" t="s">
        <v>15047</v>
      </c>
      <c r="E1512" s="73" t="s">
        <v>15048</v>
      </c>
      <c r="F1512" s="73" t="s">
        <v>15049</v>
      </c>
      <c r="G1512" s="74">
        <v>15000</v>
      </c>
      <c r="H1512" s="73" t="s">
        <v>66</v>
      </c>
      <c r="I1512" s="73" t="s">
        <v>23</v>
      </c>
      <c r="J1512" s="135" t="s">
        <v>41</v>
      </c>
      <c r="K1512" s="135">
        <v>15000</v>
      </c>
      <c r="L1512" s="135">
        <f>VLOOKUP(E1512,[2]Sheet1!$E$2:$N$5262,3,0)</f>
        <v>15000</v>
      </c>
      <c r="M1512" s="168">
        <f>VLOOKUP(E1512,[2]Sheet1!$E$2:$N$5262,4,0)</f>
        <v>46041</v>
      </c>
      <c r="N1512" s="135" t="str">
        <f>VLOOKUP(E1512,[2]Sheet1!$E$2:$N$5262,5,0)</f>
        <v>SAIF.MALIK</v>
      </c>
      <c r="O1512" s="135" t="str">
        <f>VLOOKUP(E1512,[2]Sheet1!$E$2:$N$5262,6,0)</f>
        <v>Accepted</v>
      </c>
      <c r="P1512" s="135" t="str">
        <f>VLOOKUP(E1512,[2]Sheet1!$E$2:$N$5262,7,0)</f>
        <v>Online Transfer</v>
      </c>
      <c r="Q1512" s="135" t="str">
        <f>VLOOKUP(E1512,[2]Sheet1!$E$2:$N$5262,8,0)</f>
        <v>Renewal</v>
      </c>
      <c r="R1512" s="135" t="s">
        <v>16</v>
      </c>
      <c r="S1512" s="135" t="str">
        <f>VLOOKUP(E1512,[2]Sheet1!$E$2:$N$5262,10,0)</f>
        <v>-</v>
      </c>
      <c r="T1512" s="167">
        <f t="shared" si="76"/>
        <v>0</v>
      </c>
    </row>
    <row r="1513" spans="1:20" s="135" customFormat="1" hidden="1">
      <c r="A1513" s="73">
        <v>1522</v>
      </c>
      <c r="B1513" s="72" t="s">
        <v>39</v>
      </c>
      <c r="C1513" s="73" t="s">
        <v>15050</v>
      </c>
      <c r="D1513" s="73" t="s">
        <v>15051</v>
      </c>
      <c r="E1513" s="73" t="s">
        <v>15052</v>
      </c>
      <c r="F1513" s="73" t="s">
        <v>15053</v>
      </c>
      <c r="G1513" s="74">
        <v>14000</v>
      </c>
      <c r="H1513" s="73" t="s">
        <v>66</v>
      </c>
      <c r="I1513" s="73" t="s">
        <v>23</v>
      </c>
      <c r="J1513" s="135" t="s">
        <v>41</v>
      </c>
      <c r="K1513" s="135">
        <v>14000</v>
      </c>
      <c r="L1513" s="135">
        <f>VLOOKUP(E1513,[2]Sheet1!$E$2:$N$5262,3,0)</f>
        <v>14000</v>
      </c>
      <c r="M1513" s="168">
        <f>VLOOKUP(E1513,[2]Sheet1!$E$2:$N$5262,4,0)</f>
        <v>46039</v>
      </c>
      <c r="N1513" s="135" t="str">
        <f>VLOOKUP(E1513,[2]Sheet1!$E$2:$N$5262,5,0)</f>
        <v>SAIF.MALIK</v>
      </c>
      <c r="O1513" s="135" t="str">
        <f>VLOOKUP(E1513,[2]Sheet1!$E$2:$N$5262,6,0)</f>
        <v>Accepted</v>
      </c>
      <c r="P1513" s="135" t="str">
        <f>VLOOKUP(E1513,[2]Sheet1!$E$2:$N$5262,7,0)</f>
        <v>Online Transfer</v>
      </c>
      <c r="Q1513" s="135" t="str">
        <f>VLOOKUP(E1513,[2]Sheet1!$E$2:$N$5262,8,0)</f>
        <v>Renewal</v>
      </c>
      <c r="R1513" s="135" t="s">
        <v>16</v>
      </c>
      <c r="S1513" s="135" t="str">
        <f>VLOOKUP(E1513,[2]Sheet1!$E$2:$N$5262,10,0)</f>
        <v>-</v>
      </c>
      <c r="T1513" s="167">
        <f t="shared" si="76"/>
        <v>0</v>
      </c>
    </row>
    <row r="1514" spans="1:20" s="135" customFormat="1" hidden="1">
      <c r="A1514" s="72">
        <v>1523</v>
      </c>
      <c r="B1514" s="72" t="s">
        <v>39</v>
      </c>
      <c r="C1514" s="73" t="s">
        <v>15054</v>
      </c>
      <c r="D1514" s="73" t="s">
        <v>15055</v>
      </c>
      <c r="E1514" s="73" t="s">
        <v>15056</v>
      </c>
      <c r="F1514" s="73" t="s">
        <v>15057</v>
      </c>
      <c r="G1514" s="74">
        <v>12000</v>
      </c>
      <c r="H1514" s="73" t="s">
        <v>66</v>
      </c>
      <c r="I1514" s="73" t="s">
        <v>23</v>
      </c>
      <c r="J1514" s="135" t="s">
        <v>41</v>
      </c>
      <c r="K1514" s="135">
        <v>12000</v>
      </c>
      <c r="L1514" s="135">
        <f>VLOOKUP(E1514,[2]Sheet1!$E$2:$N$5262,3,0)</f>
        <v>12000</v>
      </c>
      <c r="M1514" s="168">
        <f>VLOOKUP(E1514,[2]Sheet1!$E$2:$N$5262,4,0)</f>
        <v>46039</v>
      </c>
      <c r="N1514" s="135" t="str">
        <f>VLOOKUP(E1514,[2]Sheet1!$E$2:$N$5262,5,0)</f>
        <v>SAIF.MALIK</v>
      </c>
      <c r="O1514" s="135" t="str">
        <f>VLOOKUP(E1514,[2]Sheet1!$E$2:$N$5262,6,0)</f>
        <v>Accepted</v>
      </c>
      <c r="P1514" s="135" t="str">
        <f>VLOOKUP(E1514,[2]Sheet1!$E$2:$N$5262,7,0)</f>
        <v>Online Transfer</v>
      </c>
      <c r="Q1514" s="135" t="str">
        <f>VLOOKUP(E1514,[2]Sheet1!$E$2:$N$5262,8,0)</f>
        <v>Renewal</v>
      </c>
      <c r="R1514" s="135" t="s">
        <v>16</v>
      </c>
      <c r="S1514" s="135" t="str">
        <f>VLOOKUP(E1514,[2]Sheet1!$E$2:$N$5262,10,0)</f>
        <v>-</v>
      </c>
      <c r="T1514" s="167">
        <f t="shared" si="76"/>
        <v>0</v>
      </c>
    </row>
    <row r="1515" spans="1:20" s="135" customFormat="1">
      <c r="A1515" s="73">
        <v>1524</v>
      </c>
      <c r="B1515" s="72" t="s">
        <v>39</v>
      </c>
      <c r="C1515" s="73" t="s">
        <v>15058</v>
      </c>
      <c r="D1515" s="74">
        <v>51018483</v>
      </c>
      <c r="E1515" s="73" t="s">
        <v>15059</v>
      </c>
      <c r="F1515" s="73" t="s">
        <v>12287</v>
      </c>
      <c r="G1515" s="74">
        <v>10000</v>
      </c>
      <c r="H1515" s="73" t="s">
        <v>66</v>
      </c>
      <c r="I1515" s="73" t="s">
        <v>23</v>
      </c>
      <c r="J1515" s="135" t="s">
        <v>41</v>
      </c>
      <c r="K1515" s="135">
        <v>10000</v>
      </c>
      <c r="L1515" s="135">
        <f>VLOOKUP(E1515,[2]Sheet1!$E$2:$N$5262,3,0)</f>
        <v>10000</v>
      </c>
      <c r="M1515" s="168">
        <f>VLOOKUP(E1515,[2]Sheet1!$E$2:$N$5262,4,0)</f>
        <v>46039</v>
      </c>
      <c r="N1515" s="135" t="str">
        <f>VLOOKUP(E1515,[2]Sheet1!$E$2:$N$5262,5,0)</f>
        <v>SAIF.MALIK</v>
      </c>
      <c r="O1515" s="135" t="str">
        <f>VLOOKUP(E1515,[2]Sheet1!$E$2:$N$5262,6,0)</f>
        <v>Accepted</v>
      </c>
      <c r="P1515" s="135" t="str">
        <f>VLOOKUP(E1515,[2]Sheet1!$E$2:$N$5262,7,0)</f>
        <v>Online Transfer</v>
      </c>
      <c r="Q1515" s="135" t="str">
        <f>VLOOKUP(E1515,[2]Sheet1!$E$2:$N$5262,8,0)</f>
        <v>Conversion</v>
      </c>
      <c r="R1515" s="135" t="s">
        <v>16</v>
      </c>
      <c r="S1515" s="135" t="str">
        <f>VLOOKUP(E1515,[2]Sheet1!$E$2:$N$5262,10,0)</f>
        <v>-</v>
      </c>
      <c r="T1515" s="167">
        <f t="shared" si="76"/>
        <v>0</v>
      </c>
    </row>
    <row r="1516" spans="1:20" s="135" customFormat="1">
      <c r="A1516" s="72">
        <v>1525</v>
      </c>
      <c r="B1516" s="72" t="s">
        <v>39</v>
      </c>
      <c r="C1516" s="73" t="s">
        <v>2889</v>
      </c>
      <c r="D1516" s="73" t="s">
        <v>2891</v>
      </c>
      <c r="E1516" s="73" t="s">
        <v>2892</v>
      </c>
      <c r="F1516" s="73" t="s">
        <v>11885</v>
      </c>
      <c r="G1516" s="74">
        <v>31000</v>
      </c>
      <c r="H1516" s="73" t="s">
        <v>66</v>
      </c>
      <c r="I1516" s="73" t="s">
        <v>23</v>
      </c>
      <c r="J1516" s="135" t="s">
        <v>41</v>
      </c>
      <c r="K1516" s="135">
        <v>31000</v>
      </c>
      <c r="L1516" s="135">
        <f>VLOOKUP(E1516,[2]Sheet1!$E$2:$N$5262,3,0)</f>
        <v>31000</v>
      </c>
      <c r="M1516" s="168">
        <f>VLOOKUP(E1516,[2]Sheet1!$E$2:$N$5262,4,0)</f>
        <v>46038</v>
      </c>
      <c r="N1516" s="135" t="str">
        <f>VLOOKUP(E1516,[2]Sheet1!$E$2:$N$5262,5,0)</f>
        <v>SAIF.MALIK</v>
      </c>
      <c r="O1516" s="135" t="str">
        <f>VLOOKUP(E1516,[2]Sheet1!$E$2:$N$5262,6,0)</f>
        <v>Accepted</v>
      </c>
      <c r="P1516" s="135" t="str">
        <f>VLOOKUP(E1516,[2]Sheet1!$E$2:$N$5262,7,0)</f>
        <v>Online Transfer</v>
      </c>
      <c r="Q1516" s="135" t="str">
        <f>VLOOKUP(E1516,[2]Sheet1!$E$2:$N$5262,8,0)</f>
        <v>Conversion</v>
      </c>
      <c r="R1516" s="135" t="s">
        <v>16</v>
      </c>
      <c r="S1516" s="135" t="str">
        <f>VLOOKUP(E1516,[2]Sheet1!$E$2:$N$5262,10,0)</f>
        <v>-</v>
      </c>
      <c r="T1516" s="167">
        <f t="shared" si="76"/>
        <v>0</v>
      </c>
    </row>
    <row r="1517" spans="1:20" s="135" customFormat="1" hidden="1">
      <c r="A1517" s="73">
        <v>1526</v>
      </c>
      <c r="B1517" s="72" t="s">
        <v>39</v>
      </c>
      <c r="C1517" s="73" t="s">
        <v>2720</v>
      </c>
      <c r="D1517" s="73" t="s">
        <v>2722</v>
      </c>
      <c r="E1517" s="73" t="s">
        <v>2723</v>
      </c>
      <c r="F1517" s="73" t="s">
        <v>15060</v>
      </c>
      <c r="G1517" s="74">
        <v>12000</v>
      </c>
      <c r="H1517" s="73" t="s">
        <v>66</v>
      </c>
      <c r="I1517" s="73" t="s">
        <v>23</v>
      </c>
      <c r="J1517" s="135" t="s">
        <v>41</v>
      </c>
      <c r="K1517" s="135">
        <v>12000</v>
      </c>
      <c r="L1517" s="135">
        <f>VLOOKUP(E1517,[2]Sheet1!$E$2:$N$5262,3,0)</f>
        <v>12000</v>
      </c>
      <c r="M1517" s="168">
        <f>VLOOKUP(E1517,[2]Sheet1!$E$2:$N$5262,4,0)</f>
        <v>46037</v>
      </c>
      <c r="N1517" s="135" t="str">
        <f>VLOOKUP(E1517,[2]Sheet1!$E$2:$N$5262,5,0)</f>
        <v>SAIF.MALIK</v>
      </c>
      <c r="O1517" s="135" t="str">
        <f>VLOOKUP(E1517,[2]Sheet1!$E$2:$N$5262,6,0)</f>
        <v>Accepted</v>
      </c>
      <c r="P1517" s="135" t="str">
        <f>VLOOKUP(E1517,[2]Sheet1!$E$2:$N$5262,7,0)</f>
        <v>Online Transfer</v>
      </c>
      <c r="Q1517" s="135" t="str">
        <f>VLOOKUP(E1517,[2]Sheet1!$E$2:$N$5262,8,0)</f>
        <v>Renewal</v>
      </c>
      <c r="R1517" s="135" t="s">
        <v>16</v>
      </c>
      <c r="S1517" s="135" t="str">
        <f>VLOOKUP(E1517,[2]Sheet1!$E$2:$N$5262,10,0)</f>
        <v>-</v>
      </c>
      <c r="T1517" s="167">
        <f t="shared" si="76"/>
        <v>0</v>
      </c>
    </row>
    <row r="1518" spans="1:20" s="135" customFormat="1">
      <c r="A1518" s="72">
        <v>1527</v>
      </c>
      <c r="B1518" s="72" t="s">
        <v>39</v>
      </c>
      <c r="C1518" s="73" t="s">
        <v>15061</v>
      </c>
      <c r="D1518" s="73" t="s">
        <v>15062</v>
      </c>
      <c r="E1518" s="73" t="s">
        <v>15063</v>
      </c>
      <c r="F1518" s="73" t="s">
        <v>11885</v>
      </c>
      <c r="G1518" s="74">
        <v>13000</v>
      </c>
      <c r="H1518" s="73" t="s">
        <v>66</v>
      </c>
      <c r="I1518" s="73" t="s">
        <v>23</v>
      </c>
      <c r="J1518" s="135" t="s">
        <v>41</v>
      </c>
      <c r="K1518" s="135">
        <v>13000</v>
      </c>
      <c r="L1518" s="135">
        <f>VLOOKUP(E1518,[2]Sheet1!$E$2:$N$5262,3,0)</f>
        <v>13000</v>
      </c>
      <c r="M1518" s="168">
        <f>VLOOKUP(E1518,[2]Sheet1!$E$2:$N$5262,4,0)</f>
        <v>46038</v>
      </c>
      <c r="N1518" s="135" t="str">
        <f>VLOOKUP(E1518,[2]Sheet1!$E$2:$N$5262,5,0)</f>
        <v>SAIF.MALIK</v>
      </c>
      <c r="O1518" s="135" t="str">
        <f>VLOOKUP(E1518,[2]Sheet1!$E$2:$N$5262,6,0)</f>
        <v>Accepted</v>
      </c>
      <c r="P1518" s="135" t="str">
        <f>VLOOKUP(E1518,[2]Sheet1!$E$2:$N$5262,7,0)</f>
        <v>Online Transfer</v>
      </c>
      <c r="Q1518" s="135" t="str">
        <f>VLOOKUP(E1518,[2]Sheet1!$E$2:$N$5262,8,0)</f>
        <v>Conversion</v>
      </c>
      <c r="R1518" s="135" t="s">
        <v>16</v>
      </c>
      <c r="S1518" s="135" t="str">
        <f>VLOOKUP(E1518,[2]Sheet1!$E$2:$N$5262,10,0)</f>
        <v>-</v>
      </c>
      <c r="T1518" s="167">
        <f t="shared" si="76"/>
        <v>0</v>
      </c>
    </row>
    <row r="1519" spans="1:20" s="135" customFormat="1" hidden="1">
      <c r="A1519" s="73">
        <v>1528</v>
      </c>
      <c r="B1519" s="72" t="s">
        <v>39</v>
      </c>
      <c r="C1519" s="73" t="s">
        <v>15064</v>
      </c>
      <c r="D1519" s="73" t="s">
        <v>15065</v>
      </c>
      <c r="E1519" s="73" t="s">
        <v>15066</v>
      </c>
      <c r="F1519" s="73" t="s">
        <v>15067</v>
      </c>
      <c r="G1519" s="74">
        <v>11750</v>
      </c>
      <c r="H1519" s="73" t="s">
        <v>66</v>
      </c>
      <c r="I1519" s="73" t="s">
        <v>23</v>
      </c>
      <c r="J1519" s="135" t="s">
        <v>41</v>
      </c>
      <c r="K1519" s="135">
        <v>11750</v>
      </c>
      <c r="L1519" s="135">
        <f>VLOOKUP(E1519,[2]Sheet1!$E$2:$N$5262,3,0)</f>
        <v>11750</v>
      </c>
      <c r="M1519" s="168">
        <f>VLOOKUP(E1519,[2]Sheet1!$E$2:$N$5262,4,0)</f>
        <v>46041</v>
      </c>
      <c r="N1519" s="135" t="str">
        <f>VLOOKUP(E1519,[2]Sheet1!$E$2:$N$5262,5,0)</f>
        <v>SAIF.MALIK</v>
      </c>
      <c r="O1519" s="135" t="str">
        <f>VLOOKUP(E1519,[2]Sheet1!$E$2:$N$5262,6,0)</f>
        <v>Accepted</v>
      </c>
      <c r="P1519" s="135" t="str">
        <f>VLOOKUP(E1519,[2]Sheet1!$E$2:$N$5262,7,0)</f>
        <v>Cheque</v>
      </c>
      <c r="Q1519" s="135" t="str">
        <f>VLOOKUP(E1519,[2]Sheet1!$E$2:$N$5262,8,0)</f>
        <v>Renewal</v>
      </c>
      <c r="R1519" s="135" t="s">
        <v>16</v>
      </c>
      <c r="S1519" s="135" t="str">
        <f>VLOOKUP(E1519,[2]Sheet1!$E$2:$N$5262,10,0)</f>
        <v>-</v>
      </c>
      <c r="T1519" s="167">
        <f t="shared" si="76"/>
        <v>0</v>
      </c>
    </row>
    <row r="1520" spans="1:20" s="135" customFormat="1" hidden="1">
      <c r="A1520" s="72">
        <v>1529</v>
      </c>
      <c r="B1520" s="72" t="s">
        <v>39</v>
      </c>
      <c r="C1520" s="73" t="s">
        <v>15068</v>
      </c>
      <c r="D1520" s="74">
        <v>2303188</v>
      </c>
      <c r="E1520" s="73" t="s">
        <v>15069</v>
      </c>
      <c r="F1520" s="73" t="s">
        <v>15070</v>
      </c>
      <c r="G1520" s="74">
        <v>12000</v>
      </c>
      <c r="H1520" s="73" t="s">
        <v>66</v>
      </c>
      <c r="I1520" s="73" t="s">
        <v>23</v>
      </c>
      <c r="J1520" s="135" t="s">
        <v>41</v>
      </c>
      <c r="K1520" s="135">
        <v>12000</v>
      </c>
      <c r="L1520" s="135">
        <f>VLOOKUP(E1520,[2]Sheet1!$E$2:$N$5262,3,0)</f>
        <v>12000</v>
      </c>
      <c r="M1520" s="168">
        <f>VLOOKUP(E1520,[2]Sheet1!$E$2:$N$5262,4,0)</f>
        <v>46036</v>
      </c>
      <c r="N1520" s="135" t="str">
        <f>VLOOKUP(E1520,[2]Sheet1!$E$2:$N$5262,5,0)</f>
        <v>SAIF.MALIK</v>
      </c>
      <c r="O1520" s="135" t="str">
        <f>VLOOKUP(E1520,[2]Sheet1!$E$2:$N$5262,6,0)</f>
        <v>Accepted</v>
      </c>
      <c r="P1520" s="135" t="str">
        <f>VLOOKUP(E1520,[2]Sheet1!$E$2:$N$5262,7,0)</f>
        <v>Online Transfer</v>
      </c>
      <c r="Q1520" s="135" t="str">
        <f>VLOOKUP(E1520,[2]Sheet1!$E$2:$N$5262,8,0)</f>
        <v>Renewal</v>
      </c>
      <c r="R1520" s="135" t="s">
        <v>16</v>
      </c>
      <c r="S1520" s="135" t="str">
        <f>VLOOKUP(E1520,[2]Sheet1!$E$2:$N$5262,10,0)</f>
        <v>-</v>
      </c>
      <c r="T1520" s="167">
        <f t="shared" si="76"/>
        <v>0</v>
      </c>
    </row>
    <row r="1521" spans="1:20" s="135" customFormat="1">
      <c r="A1521" s="73">
        <v>1530</v>
      </c>
      <c r="B1521" s="72" t="s">
        <v>39</v>
      </c>
      <c r="C1521" s="73" t="s">
        <v>15071</v>
      </c>
      <c r="D1521" s="73" t="s">
        <v>15072</v>
      </c>
      <c r="E1521" s="73" t="s">
        <v>15073</v>
      </c>
      <c r="F1521" s="73" t="s">
        <v>11905</v>
      </c>
      <c r="G1521" s="74">
        <v>13000</v>
      </c>
      <c r="H1521" s="73" t="s">
        <v>66</v>
      </c>
      <c r="I1521" s="73" t="s">
        <v>23</v>
      </c>
      <c r="J1521" s="135" t="s">
        <v>41</v>
      </c>
      <c r="K1521" s="135">
        <v>13000</v>
      </c>
      <c r="L1521" s="135">
        <f>VLOOKUP(E1521,[2]Sheet1!$E$2:$N$5262,3,0)</f>
        <v>13000</v>
      </c>
      <c r="M1521" s="168">
        <f>VLOOKUP(E1521,[2]Sheet1!$E$2:$N$5262,4,0)</f>
        <v>46037</v>
      </c>
      <c r="N1521" s="135" t="str">
        <f>VLOOKUP(E1521,[2]Sheet1!$E$2:$N$5262,5,0)</f>
        <v>SAIF.MALIK</v>
      </c>
      <c r="O1521" s="135" t="str">
        <f>VLOOKUP(E1521,[2]Sheet1!$E$2:$N$5262,6,0)</f>
        <v>Accepted</v>
      </c>
      <c r="P1521" s="135" t="str">
        <f>VLOOKUP(E1521,[2]Sheet1!$E$2:$N$5262,7,0)</f>
        <v>Online Transfer</v>
      </c>
      <c r="Q1521" s="135" t="str">
        <f>VLOOKUP(E1521,[2]Sheet1!$E$2:$N$5262,8,0)</f>
        <v>Conversion</v>
      </c>
      <c r="R1521" s="135" t="s">
        <v>16</v>
      </c>
      <c r="S1521" s="135" t="str">
        <f>VLOOKUP(E1521,[2]Sheet1!$E$2:$N$5262,10,0)</f>
        <v>-</v>
      </c>
      <c r="T1521" s="167">
        <f t="shared" si="76"/>
        <v>0</v>
      </c>
    </row>
    <row r="1522" spans="1:20" s="135" customFormat="1" hidden="1">
      <c r="A1522" s="72">
        <v>1531</v>
      </c>
      <c r="B1522" s="72" t="s">
        <v>39</v>
      </c>
      <c r="C1522" s="73" t="s">
        <v>15074</v>
      </c>
      <c r="D1522" s="73" t="s">
        <v>15075</v>
      </c>
      <c r="E1522" s="73" t="s">
        <v>15076</v>
      </c>
      <c r="F1522" s="73" t="s">
        <v>15077</v>
      </c>
      <c r="G1522" s="74">
        <v>13160</v>
      </c>
      <c r="H1522" s="73" t="s">
        <v>66</v>
      </c>
      <c r="I1522" s="73" t="s">
        <v>23</v>
      </c>
      <c r="J1522" s="135" t="s">
        <v>41</v>
      </c>
      <c r="K1522" s="135">
        <v>13160</v>
      </c>
      <c r="L1522" s="135">
        <f>VLOOKUP(E1522,[2]Sheet1!$E$2:$N$5262,3,0)</f>
        <v>13160</v>
      </c>
      <c r="M1522" s="168">
        <f>VLOOKUP(E1522,[2]Sheet1!$E$2:$N$5262,4,0)</f>
        <v>46038</v>
      </c>
      <c r="N1522" s="135" t="str">
        <f>VLOOKUP(E1522,[2]Sheet1!$E$2:$N$5262,5,0)</f>
        <v>SAIF.MALIK</v>
      </c>
      <c r="O1522" s="135" t="str">
        <f>VLOOKUP(E1522,[2]Sheet1!$E$2:$N$5262,6,0)</f>
        <v>Accepted</v>
      </c>
      <c r="P1522" s="135" t="str">
        <f>VLOOKUP(E1522,[2]Sheet1!$E$2:$N$5262,7,0)</f>
        <v>Cheque Deposit</v>
      </c>
      <c r="Q1522" s="135" t="str">
        <f>VLOOKUP(E1522,[2]Sheet1!$E$2:$N$5262,8,0)</f>
        <v>Renewal</v>
      </c>
      <c r="R1522" s="135" t="s">
        <v>16</v>
      </c>
      <c r="S1522" s="135" t="str">
        <f>VLOOKUP(E1522,[2]Sheet1!$E$2:$N$5262,10,0)</f>
        <v>-</v>
      </c>
      <c r="T1522" s="167">
        <f t="shared" si="76"/>
        <v>0</v>
      </c>
    </row>
    <row r="1523" spans="1:20" s="135" customFormat="1" hidden="1">
      <c r="A1523" s="73">
        <v>1532</v>
      </c>
      <c r="B1523" s="72" t="s">
        <v>39</v>
      </c>
      <c r="C1523" s="73" t="s">
        <v>15078</v>
      </c>
      <c r="D1523" s="73" t="s">
        <v>15079</v>
      </c>
      <c r="E1523" s="74">
        <v>5552011569</v>
      </c>
      <c r="F1523" s="73" t="s">
        <v>15080</v>
      </c>
      <c r="G1523" s="74">
        <v>10000</v>
      </c>
      <c r="H1523" s="73" t="s">
        <v>66</v>
      </c>
      <c r="I1523" s="73" t="s">
        <v>23</v>
      </c>
      <c r="J1523" s="135" t="s">
        <v>41</v>
      </c>
      <c r="K1523" s="135">
        <v>10000</v>
      </c>
      <c r="L1523" s="135">
        <f>VLOOKUP(E1523,[2]Sheet1!$E$2:$N$5262,3,0)</f>
        <v>10000</v>
      </c>
      <c r="M1523" s="168">
        <f>VLOOKUP(E1523,[2]Sheet1!$E$2:$N$5262,4,0)</f>
        <v>46036</v>
      </c>
      <c r="N1523" s="135" t="str">
        <f>VLOOKUP(E1523,[2]Sheet1!$E$2:$N$5262,5,0)</f>
        <v>SAIF.MALIK</v>
      </c>
      <c r="O1523" s="135" t="str">
        <f>VLOOKUP(E1523,[2]Sheet1!$E$2:$N$5262,6,0)</f>
        <v>Accepted</v>
      </c>
      <c r="P1523" s="135" t="str">
        <f>VLOOKUP(E1523,[2]Sheet1!$E$2:$N$5262,7,0)</f>
        <v>Online Transfer</v>
      </c>
      <c r="Q1523" s="135" t="str">
        <f>VLOOKUP(E1523,[2]Sheet1!$E$2:$N$5262,8,0)</f>
        <v>Renewal</v>
      </c>
      <c r="R1523" s="135" t="s">
        <v>16</v>
      </c>
      <c r="S1523" s="135" t="str">
        <f>VLOOKUP(E1523,[2]Sheet1!$E$2:$N$5262,10,0)</f>
        <v>-</v>
      </c>
      <c r="T1523" s="167">
        <f t="shared" si="76"/>
        <v>0</v>
      </c>
    </row>
    <row r="1524" spans="1:20" s="135" customFormat="1" hidden="1">
      <c r="A1524" s="72">
        <v>1533</v>
      </c>
      <c r="B1524" s="72" t="s">
        <v>39</v>
      </c>
      <c r="C1524" s="73" t="s">
        <v>15081</v>
      </c>
      <c r="D1524" s="73" t="s">
        <v>15082</v>
      </c>
      <c r="E1524" s="73" t="s">
        <v>15083</v>
      </c>
      <c r="F1524" s="73" t="s">
        <v>15084</v>
      </c>
      <c r="G1524" s="74">
        <v>10000</v>
      </c>
      <c r="H1524" s="73" t="s">
        <v>66</v>
      </c>
      <c r="I1524" s="73" t="s">
        <v>23</v>
      </c>
      <c r="J1524" s="135" t="s">
        <v>41</v>
      </c>
      <c r="K1524" s="135">
        <v>10000</v>
      </c>
      <c r="L1524" s="135">
        <f>VLOOKUP(E1524,[2]Sheet1!$E$2:$N$5262,3,0)</f>
        <v>10000</v>
      </c>
      <c r="M1524" s="168">
        <f>VLOOKUP(E1524,[2]Sheet1!$E$2:$N$5262,4,0)</f>
        <v>46036</v>
      </c>
      <c r="N1524" s="135" t="str">
        <f>VLOOKUP(E1524,[2]Sheet1!$E$2:$N$5262,5,0)</f>
        <v>SAIF.MALIK</v>
      </c>
      <c r="O1524" s="135" t="str">
        <f>VLOOKUP(E1524,[2]Sheet1!$E$2:$N$5262,6,0)</f>
        <v>Accepted</v>
      </c>
      <c r="P1524" s="135" t="str">
        <f>VLOOKUP(E1524,[2]Sheet1!$E$2:$N$5262,7,0)</f>
        <v>Cash Deposit</v>
      </c>
      <c r="Q1524" s="135" t="str">
        <f>VLOOKUP(E1524,[2]Sheet1!$E$2:$N$5262,8,0)</f>
        <v>Renewal</v>
      </c>
      <c r="R1524" s="135" t="s">
        <v>16</v>
      </c>
      <c r="S1524" s="135" t="str">
        <f>VLOOKUP(E1524,[2]Sheet1!$E$2:$N$5262,10,0)</f>
        <v>-</v>
      </c>
      <c r="T1524" s="167">
        <f t="shared" si="76"/>
        <v>0</v>
      </c>
    </row>
    <row r="1525" spans="1:20" s="135" customFormat="1">
      <c r="A1525" s="73">
        <v>1534</v>
      </c>
      <c r="B1525" s="72" t="s">
        <v>39</v>
      </c>
      <c r="C1525" s="73" t="s">
        <v>15085</v>
      </c>
      <c r="D1525" s="73" t="s">
        <v>15086</v>
      </c>
      <c r="E1525" s="73" t="s">
        <v>15087</v>
      </c>
      <c r="F1525" s="73" t="s">
        <v>11414</v>
      </c>
      <c r="G1525" s="74">
        <v>18000</v>
      </c>
      <c r="H1525" s="73" t="s">
        <v>66</v>
      </c>
      <c r="I1525" s="73" t="s">
        <v>23</v>
      </c>
      <c r="J1525" s="135" t="s">
        <v>41</v>
      </c>
      <c r="K1525" s="135">
        <v>18000</v>
      </c>
      <c r="L1525" s="135">
        <f>VLOOKUP(E1525,[2]Sheet1!$E$2:$N$5262,3,0)</f>
        <v>18000</v>
      </c>
      <c r="M1525" s="168">
        <f>VLOOKUP(E1525,[2]Sheet1!$E$2:$N$5262,4,0)</f>
        <v>46035</v>
      </c>
      <c r="N1525" s="135" t="str">
        <f>VLOOKUP(E1525,[2]Sheet1!$E$2:$N$5262,5,0)</f>
        <v>SAIF.MALIK</v>
      </c>
      <c r="O1525" s="135" t="str">
        <f>VLOOKUP(E1525,[2]Sheet1!$E$2:$N$5262,6,0)</f>
        <v>Accepted</v>
      </c>
      <c r="P1525" s="135" t="str">
        <f>VLOOKUP(E1525,[2]Sheet1!$E$2:$N$5262,7,0)</f>
        <v>Online Transfer</v>
      </c>
      <c r="Q1525" s="135" t="str">
        <f>VLOOKUP(E1525,[2]Sheet1!$E$2:$N$5262,8,0)</f>
        <v>Conversion</v>
      </c>
      <c r="R1525" s="135" t="s">
        <v>16</v>
      </c>
      <c r="S1525" s="135" t="str">
        <f>VLOOKUP(E1525,[2]Sheet1!$E$2:$N$5262,10,0)</f>
        <v>-</v>
      </c>
      <c r="T1525" s="167">
        <f t="shared" si="76"/>
        <v>0</v>
      </c>
    </row>
    <row r="1526" spans="1:20" s="135" customFormat="1" hidden="1">
      <c r="A1526" s="72">
        <v>1535</v>
      </c>
      <c r="B1526" s="72" t="s">
        <v>39</v>
      </c>
      <c r="C1526" s="73" t="s">
        <v>15088</v>
      </c>
      <c r="D1526" s="73" t="s">
        <v>15089</v>
      </c>
      <c r="E1526" s="73" t="s">
        <v>15088</v>
      </c>
      <c r="F1526" s="73" t="s">
        <v>15090</v>
      </c>
      <c r="G1526" s="74">
        <v>12000</v>
      </c>
      <c r="H1526" s="73" t="s">
        <v>66</v>
      </c>
      <c r="I1526" s="73" t="s">
        <v>23</v>
      </c>
      <c r="J1526" s="135" t="s">
        <v>41</v>
      </c>
      <c r="K1526" s="135">
        <v>12000</v>
      </c>
      <c r="L1526" s="135">
        <f>VLOOKUP(E1526,[2]Sheet1!$E$2:$N$5262,3,0)</f>
        <v>12000</v>
      </c>
      <c r="M1526" s="168">
        <f>VLOOKUP(E1526,[2]Sheet1!$E$2:$N$5262,4,0)</f>
        <v>46036</v>
      </c>
      <c r="N1526" s="135" t="str">
        <f>VLOOKUP(E1526,[2]Sheet1!$E$2:$N$5262,5,0)</f>
        <v>SAIF.MALIK</v>
      </c>
      <c r="O1526" s="135" t="str">
        <f>VLOOKUP(E1526,[2]Sheet1!$E$2:$N$5262,6,0)</f>
        <v>Accepted</v>
      </c>
      <c r="P1526" s="135" t="str">
        <f>VLOOKUP(E1526,[2]Sheet1!$E$2:$N$5262,7,0)</f>
        <v>Online Transfer</v>
      </c>
      <c r="Q1526" s="135" t="str">
        <f>VLOOKUP(E1526,[2]Sheet1!$E$2:$N$5262,8,0)</f>
        <v>Renewal</v>
      </c>
      <c r="R1526" s="135" t="s">
        <v>16</v>
      </c>
      <c r="S1526" s="135" t="str">
        <f>VLOOKUP(E1526,[2]Sheet1!$E$2:$N$5262,10,0)</f>
        <v>-</v>
      </c>
      <c r="T1526" s="167">
        <f t="shared" si="76"/>
        <v>0</v>
      </c>
    </row>
    <row r="1527" spans="1:20" s="135" customFormat="1" hidden="1">
      <c r="A1527" s="73">
        <v>1536</v>
      </c>
      <c r="B1527" s="72" t="s">
        <v>39</v>
      </c>
      <c r="C1527" s="73" t="s">
        <v>15091</v>
      </c>
      <c r="D1527" s="73" t="s">
        <v>15092</v>
      </c>
      <c r="E1527" s="74">
        <v>2098352</v>
      </c>
      <c r="F1527" s="73" t="s">
        <v>15093</v>
      </c>
      <c r="G1527" s="74">
        <v>10000</v>
      </c>
      <c r="H1527" s="73" t="s">
        <v>66</v>
      </c>
      <c r="I1527" s="73" t="s">
        <v>23</v>
      </c>
      <c r="J1527" s="135" t="s">
        <v>41</v>
      </c>
      <c r="K1527" s="135">
        <v>10000</v>
      </c>
      <c r="L1527" s="135">
        <f>VLOOKUP(E1527,[2]Sheet1!$E$2:$N$5262,3,0)</f>
        <v>10000</v>
      </c>
      <c r="M1527" s="168">
        <f>VLOOKUP(E1527,[2]Sheet1!$E$2:$N$5262,4,0)</f>
        <v>46036</v>
      </c>
      <c r="N1527" s="135" t="str">
        <f>VLOOKUP(E1527,[2]Sheet1!$E$2:$N$5262,5,0)</f>
        <v>SAIF.MALIK</v>
      </c>
      <c r="O1527" s="135" t="str">
        <f>VLOOKUP(E1527,[2]Sheet1!$E$2:$N$5262,6,0)</f>
        <v>Accepted</v>
      </c>
      <c r="P1527" s="135" t="str">
        <f>VLOOKUP(E1527,[2]Sheet1!$E$2:$N$5262,7,0)</f>
        <v>Cash Deposit</v>
      </c>
      <c r="Q1527" s="135" t="str">
        <f>VLOOKUP(E1527,[2]Sheet1!$E$2:$N$5262,8,0)</f>
        <v>Renewal</v>
      </c>
      <c r="R1527" s="135" t="s">
        <v>16</v>
      </c>
      <c r="S1527" s="135" t="str">
        <f>VLOOKUP(E1527,[2]Sheet1!$E$2:$N$5262,10,0)</f>
        <v>-</v>
      </c>
      <c r="T1527" s="167">
        <f t="shared" si="76"/>
        <v>0</v>
      </c>
    </row>
    <row r="1528" spans="1:20" s="135" customFormat="1">
      <c r="A1528" s="72">
        <v>1537</v>
      </c>
      <c r="B1528" s="72" t="s">
        <v>39</v>
      </c>
      <c r="C1528" s="73" t="s">
        <v>15094</v>
      </c>
      <c r="D1528" s="74">
        <v>563545</v>
      </c>
      <c r="E1528" s="74">
        <v>1001471</v>
      </c>
      <c r="F1528" s="73" t="s">
        <v>11421</v>
      </c>
      <c r="G1528" s="74">
        <v>13000</v>
      </c>
      <c r="H1528" s="73" t="s">
        <v>66</v>
      </c>
      <c r="I1528" s="73" t="s">
        <v>23</v>
      </c>
      <c r="J1528" s="135" t="s">
        <v>41</v>
      </c>
      <c r="K1528" s="135">
        <v>13000</v>
      </c>
      <c r="L1528" s="135">
        <f>VLOOKUP(E1528,[2]Sheet1!$E$2:$N$5262,3,0)</f>
        <v>13000</v>
      </c>
      <c r="M1528" s="168">
        <f>VLOOKUP(E1528,[2]Sheet1!$E$2:$N$5262,4,0)</f>
        <v>46035</v>
      </c>
      <c r="N1528" s="135" t="str">
        <f>VLOOKUP(E1528,[2]Sheet1!$E$2:$N$5262,5,0)</f>
        <v>SAIF.MALIK</v>
      </c>
      <c r="O1528" s="135" t="str">
        <f>VLOOKUP(E1528,[2]Sheet1!$E$2:$N$5262,6,0)</f>
        <v>Accepted</v>
      </c>
      <c r="P1528" s="135" t="str">
        <f>VLOOKUP(E1528,[2]Sheet1!$E$2:$N$5262,7,0)</f>
        <v>Online Transfer</v>
      </c>
      <c r="Q1528" s="135" t="str">
        <f>VLOOKUP(E1528,[2]Sheet1!$E$2:$N$5262,8,0)</f>
        <v>Conversion</v>
      </c>
      <c r="R1528" s="135" t="s">
        <v>16</v>
      </c>
      <c r="S1528" s="135" t="str">
        <f>VLOOKUP(E1528,[2]Sheet1!$E$2:$N$5262,10,0)</f>
        <v>-</v>
      </c>
      <c r="T1528" s="167">
        <f t="shared" si="76"/>
        <v>0</v>
      </c>
    </row>
    <row r="1529" spans="1:20" s="135" customFormat="1" hidden="1">
      <c r="A1529" s="73">
        <v>1538</v>
      </c>
      <c r="B1529" s="72" t="s">
        <v>39</v>
      </c>
      <c r="C1529" s="73" t="s">
        <v>15095</v>
      </c>
      <c r="D1529" s="73" t="s">
        <v>15096</v>
      </c>
      <c r="E1529" s="73" t="s">
        <v>15097</v>
      </c>
      <c r="F1529" s="73" t="s">
        <v>15098</v>
      </c>
      <c r="G1529" s="74">
        <v>15000</v>
      </c>
      <c r="H1529" s="73" t="s">
        <v>66</v>
      </c>
      <c r="I1529" s="73" t="s">
        <v>23</v>
      </c>
      <c r="J1529" s="135" t="s">
        <v>41</v>
      </c>
      <c r="K1529" s="135">
        <v>15000</v>
      </c>
      <c r="L1529" s="135">
        <f>VLOOKUP(E1529,[2]Sheet1!$E$2:$N$5262,3,0)</f>
        <v>15000</v>
      </c>
      <c r="M1529" s="168">
        <f>VLOOKUP(E1529,[2]Sheet1!$E$2:$N$5262,4,0)</f>
        <v>46035</v>
      </c>
      <c r="N1529" s="135" t="str">
        <f>VLOOKUP(E1529,[2]Sheet1!$E$2:$N$5262,5,0)</f>
        <v>SAIF.MALIK</v>
      </c>
      <c r="O1529" s="135" t="str">
        <f>VLOOKUP(E1529,[2]Sheet1!$E$2:$N$5262,6,0)</f>
        <v>Accepted</v>
      </c>
      <c r="P1529" s="135" t="str">
        <f>VLOOKUP(E1529,[2]Sheet1!$E$2:$N$5262,7,0)</f>
        <v>Online Transfer</v>
      </c>
      <c r="Q1529" s="135" t="str">
        <f>VLOOKUP(E1529,[2]Sheet1!$E$2:$N$5262,8,0)</f>
        <v>Renewal</v>
      </c>
      <c r="R1529" s="135" t="s">
        <v>16</v>
      </c>
      <c r="S1529" s="135" t="str">
        <f>VLOOKUP(E1529,[2]Sheet1!$E$2:$N$5262,10,0)</f>
        <v>-</v>
      </c>
      <c r="T1529" s="167">
        <f t="shared" si="76"/>
        <v>0</v>
      </c>
    </row>
    <row r="1530" spans="1:20" s="135" customFormat="1" hidden="1">
      <c r="A1530" s="72">
        <v>1539</v>
      </c>
      <c r="B1530" s="72" t="s">
        <v>39</v>
      </c>
      <c r="C1530" s="73" t="s">
        <v>15099</v>
      </c>
      <c r="D1530" s="74">
        <v>1030533</v>
      </c>
      <c r="E1530" s="74">
        <v>1147058</v>
      </c>
      <c r="F1530" s="73" t="s">
        <v>15100</v>
      </c>
      <c r="G1530" s="74">
        <v>10000</v>
      </c>
      <c r="H1530" s="73" t="s">
        <v>66</v>
      </c>
      <c r="I1530" s="73" t="s">
        <v>23</v>
      </c>
      <c r="J1530" s="135" t="s">
        <v>41</v>
      </c>
      <c r="K1530" s="135">
        <v>10000</v>
      </c>
      <c r="L1530" s="135">
        <f>VLOOKUP(E1530,[2]Sheet1!$E$2:$N$5262,3,0)</f>
        <v>10000</v>
      </c>
      <c r="M1530" s="168">
        <f>VLOOKUP(E1530,[2]Sheet1!$E$2:$N$5262,4,0)</f>
        <v>46035</v>
      </c>
      <c r="N1530" s="135" t="str">
        <f>VLOOKUP(E1530,[2]Sheet1!$E$2:$N$5262,5,0)</f>
        <v>SAIF.MALIK</v>
      </c>
      <c r="O1530" s="135" t="str">
        <f>VLOOKUP(E1530,[2]Sheet1!$E$2:$N$5262,6,0)</f>
        <v>Accepted</v>
      </c>
      <c r="P1530" s="135" t="str">
        <f>VLOOKUP(E1530,[2]Sheet1!$E$2:$N$5262,7,0)</f>
        <v>Online Transfer</v>
      </c>
      <c r="Q1530" s="135" t="str">
        <f>VLOOKUP(E1530,[2]Sheet1!$E$2:$N$5262,8,0)</f>
        <v>Renewal</v>
      </c>
      <c r="R1530" s="135" t="s">
        <v>16</v>
      </c>
      <c r="S1530" s="135" t="str">
        <f>VLOOKUP(E1530,[2]Sheet1!$E$2:$N$5262,10,0)</f>
        <v>-</v>
      </c>
      <c r="T1530" s="167">
        <f t="shared" si="76"/>
        <v>0</v>
      </c>
    </row>
    <row r="1531" spans="1:20" s="135" customFormat="1">
      <c r="A1531" s="73">
        <v>1540</v>
      </c>
      <c r="B1531" s="72" t="s">
        <v>39</v>
      </c>
      <c r="C1531" s="73" t="s">
        <v>15101</v>
      </c>
      <c r="D1531" s="73" t="s">
        <v>15102</v>
      </c>
      <c r="E1531" s="73" t="s">
        <v>15103</v>
      </c>
      <c r="F1531" s="73" t="s">
        <v>11421</v>
      </c>
      <c r="G1531" s="74">
        <v>13000</v>
      </c>
      <c r="H1531" s="73" t="s">
        <v>66</v>
      </c>
      <c r="I1531" s="73" t="s">
        <v>23</v>
      </c>
      <c r="J1531" s="135" t="s">
        <v>41</v>
      </c>
      <c r="K1531" s="135">
        <v>13000</v>
      </c>
      <c r="L1531" s="135">
        <f>VLOOKUP(E1531,[2]Sheet1!$E$2:$N$5262,3,0)</f>
        <v>13000</v>
      </c>
      <c r="M1531" s="168">
        <f>VLOOKUP(E1531,[2]Sheet1!$E$2:$N$5262,4,0)</f>
        <v>46035</v>
      </c>
      <c r="N1531" s="135" t="str">
        <f>VLOOKUP(E1531,[2]Sheet1!$E$2:$N$5262,5,0)</f>
        <v>SAIF.MALIK</v>
      </c>
      <c r="O1531" s="135" t="str">
        <f>VLOOKUP(E1531,[2]Sheet1!$E$2:$N$5262,6,0)</f>
        <v>Accepted</v>
      </c>
      <c r="P1531" s="135" t="str">
        <f>VLOOKUP(E1531,[2]Sheet1!$E$2:$N$5262,7,0)</f>
        <v>Online Transfer</v>
      </c>
      <c r="Q1531" s="135" t="str">
        <f>VLOOKUP(E1531,[2]Sheet1!$E$2:$N$5262,8,0)</f>
        <v>Conversion</v>
      </c>
      <c r="R1531" s="135" t="s">
        <v>16</v>
      </c>
      <c r="S1531" s="135" t="str">
        <f>VLOOKUP(E1531,[2]Sheet1!$E$2:$N$5262,10,0)</f>
        <v>-</v>
      </c>
      <c r="T1531" s="167">
        <f t="shared" si="76"/>
        <v>0</v>
      </c>
    </row>
    <row r="1532" spans="1:20" s="135" customFormat="1" hidden="1">
      <c r="A1532" s="72">
        <v>1541</v>
      </c>
      <c r="B1532" s="72" t="s">
        <v>39</v>
      </c>
      <c r="C1532" s="73" t="s">
        <v>15104</v>
      </c>
      <c r="D1532" s="74">
        <v>1160960</v>
      </c>
      <c r="E1532" s="73" t="s">
        <v>15105</v>
      </c>
      <c r="F1532" s="73" t="s">
        <v>15106</v>
      </c>
      <c r="G1532" s="74">
        <v>13000</v>
      </c>
      <c r="H1532" s="73" t="s">
        <v>66</v>
      </c>
      <c r="I1532" s="73" t="s">
        <v>23</v>
      </c>
      <c r="J1532" s="135" t="s">
        <v>41</v>
      </c>
      <c r="K1532" s="135">
        <v>13000</v>
      </c>
      <c r="L1532" s="135">
        <f>VLOOKUP(E1532,[2]Sheet1!$E$2:$N$5262,3,0)</f>
        <v>13000</v>
      </c>
      <c r="M1532" s="168">
        <f>VLOOKUP(E1532,[2]Sheet1!$E$2:$N$5262,4,0)</f>
        <v>46035</v>
      </c>
      <c r="N1532" s="135" t="str">
        <f>VLOOKUP(E1532,[2]Sheet1!$E$2:$N$5262,5,0)</f>
        <v>SAIF.MALIK</v>
      </c>
      <c r="O1532" s="135" t="str">
        <f>VLOOKUP(E1532,[2]Sheet1!$E$2:$N$5262,6,0)</f>
        <v>Accepted</v>
      </c>
      <c r="P1532" s="135" t="str">
        <f>VLOOKUP(E1532,[2]Sheet1!$E$2:$N$5262,7,0)</f>
        <v>Online Transfer</v>
      </c>
      <c r="Q1532" s="135" t="str">
        <f>VLOOKUP(E1532,[2]Sheet1!$E$2:$N$5262,8,0)</f>
        <v>Renewal</v>
      </c>
      <c r="R1532" s="135" t="s">
        <v>16</v>
      </c>
      <c r="S1532" s="135" t="str">
        <f>VLOOKUP(E1532,[2]Sheet1!$E$2:$N$5262,10,0)</f>
        <v>-</v>
      </c>
      <c r="T1532" s="167">
        <f t="shared" si="76"/>
        <v>0</v>
      </c>
    </row>
    <row r="1533" spans="1:20" s="135" customFormat="1" hidden="1">
      <c r="A1533" s="73">
        <v>1542</v>
      </c>
      <c r="B1533" s="72" t="s">
        <v>39</v>
      </c>
      <c r="C1533" s="73" t="s">
        <v>15107</v>
      </c>
      <c r="D1533" s="73" t="s">
        <v>15108</v>
      </c>
      <c r="E1533" s="74">
        <v>6065071</v>
      </c>
      <c r="F1533" s="73" t="s">
        <v>15109</v>
      </c>
      <c r="G1533" s="74">
        <v>14000</v>
      </c>
      <c r="H1533" s="73" t="s">
        <v>66</v>
      </c>
      <c r="I1533" s="73" t="s">
        <v>23</v>
      </c>
      <c r="J1533" s="135" t="s">
        <v>41</v>
      </c>
      <c r="K1533" s="135">
        <v>14000</v>
      </c>
      <c r="L1533" s="135">
        <f>VLOOKUP(E1533,[2]Sheet1!$E$2:$N$5262,3,0)</f>
        <v>14000</v>
      </c>
      <c r="M1533" s="168">
        <f>VLOOKUP(E1533,[2]Sheet1!$E$2:$N$5262,4,0)</f>
        <v>46034</v>
      </c>
      <c r="N1533" s="135" t="str">
        <f>VLOOKUP(E1533,[2]Sheet1!$E$2:$N$5262,5,0)</f>
        <v>SAIF.MALIK</v>
      </c>
      <c r="O1533" s="135" t="str">
        <f>VLOOKUP(E1533,[2]Sheet1!$E$2:$N$5262,6,0)</f>
        <v>Accepted</v>
      </c>
      <c r="P1533" s="135" t="str">
        <f>VLOOKUP(E1533,[2]Sheet1!$E$2:$N$5262,7,0)</f>
        <v>Online Transfer</v>
      </c>
      <c r="Q1533" s="135" t="str">
        <f>VLOOKUP(E1533,[2]Sheet1!$E$2:$N$5262,8,0)</f>
        <v>Renewal</v>
      </c>
      <c r="R1533" s="135" t="s">
        <v>16</v>
      </c>
      <c r="S1533" s="135" t="str">
        <f>VLOOKUP(E1533,[2]Sheet1!$E$2:$N$5262,10,0)</f>
        <v>-</v>
      </c>
      <c r="T1533" s="167">
        <f t="shared" si="76"/>
        <v>0</v>
      </c>
    </row>
    <row r="1534" spans="1:20" s="135" customFormat="1" hidden="1">
      <c r="A1534" s="72">
        <v>1543</v>
      </c>
      <c r="B1534" s="72" t="s">
        <v>39</v>
      </c>
      <c r="C1534" s="73" t="s">
        <v>15110</v>
      </c>
      <c r="D1534" s="73" t="s">
        <v>15111</v>
      </c>
      <c r="E1534" s="73" t="s">
        <v>15112</v>
      </c>
      <c r="F1534" s="73" t="s">
        <v>15113</v>
      </c>
      <c r="G1534" s="74">
        <v>10000</v>
      </c>
      <c r="H1534" s="73" t="s">
        <v>66</v>
      </c>
      <c r="I1534" s="73" t="s">
        <v>23</v>
      </c>
      <c r="J1534" s="135" t="s">
        <v>41</v>
      </c>
      <c r="K1534" s="135">
        <v>10000</v>
      </c>
      <c r="L1534" s="135">
        <f>VLOOKUP(E1534,[2]Sheet1!$E$2:$N$5262,3,0)</f>
        <v>10000</v>
      </c>
      <c r="M1534" s="168">
        <f>VLOOKUP(E1534,[2]Sheet1!$E$2:$N$5262,4,0)</f>
        <v>46034</v>
      </c>
      <c r="N1534" s="135" t="str">
        <f>VLOOKUP(E1534,[2]Sheet1!$E$2:$N$5262,5,0)</f>
        <v>SAIF.MALIK</v>
      </c>
      <c r="O1534" s="135" t="str">
        <f>VLOOKUP(E1534,[2]Sheet1!$E$2:$N$5262,6,0)</f>
        <v>Accepted</v>
      </c>
      <c r="P1534" s="135" t="str">
        <f>VLOOKUP(E1534,[2]Sheet1!$E$2:$N$5262,7,0)</f>
        <v>Online Transfer</v>
      </c>
      <c r="Q1534" s="135" t="str">
        <f>VLOOKUP(E1534,[2]Sheet1!$E$2:$N$5262,8,0)</f>
        <v>Renewal</v>
      </c>
      <c r="R1534" s="135" t="s">
        <v>16</v>
      </c>
      <c r="S1534" s="135" t="str">
        <f>VLOOKUP(E1534,[2]Sheet1!$E$2:$N$5262,10,0)</f>
        <v>-</v>
      </c>
      <c r="T1534" s="167">
        <f t="shared" si="76"/>
        <v>0</v>
      </c>
    </row>
    <row r="1535" spans="1:20" s="135" customFormat="1" hidden="1">
      <c r="A1535" s="73">
        <v>1544</v>
      </c>
      <c r="B1535" s="72" t="s">
        <v>39</v>
      </c>
      <c r="C1535" s="73" t="s">
        <v>15114</v>
      </c>
      <c r="D1535" s="74">
        <v>199771</v>
      </c>
      <c r="E1535" s="74">
        <v>10099735</v>
      </c>
      <c r="F1535" s="73" t="s">
        <v>15115</v>
      </c>
      <c r="G1535" s="74">
        <v>12000</v>
      </c>
      <c r="H1535" s="73" t="s">
        <v>66</v>
      </c>
      <c r="I1535" s="73" t="s">
        <v>23</v>
      </c>
      <c r="J1535" s="135" t="s">
        <v>41</v>
      </c>
      <c r="K1535" s="135">
        <v>12000</v>
      </c>
      <c r="L1535" s="135">
        <f>VLOOKUP(E1535,[2]Sheet1!$E$2:$N$5262,3,0)</f>
        <v>12000</v>
      </c>
      <c r="M1535" s="168">
        <f>VLOOKUP(E1535,[2]Sheet1!$E$2:$N$5262,4,0)</f>
        <v>46034</v>
      </c>
      <c r="N1535" s="135" t="str">
        <f>VLOOKUP(E1535,[2]Sheet1!$E$2:$N$5262,5,0)</f>
        <v>SAIF.MALIK</v>
      </c>
      <c r="O1535" s="135" t="str">
        <f>VLOOKUP(E1535,[2]Sheet1!$E$2:$N$5262,6,0)</f>
        <v>Accepted</v>
      </c>
      <c r="P1535" s="135" t="str">
        <f>VLOOKUP(E1535,[2]Sheet1!$E$2:$N$5262,7,0)</f>
        <v>Online Transfer</v>
      </c>
      <c r="Q1535" s="135" t="str">
        <f>VLOOKUP(E1535,[2]Sheet1!$E$2:$N$5262,8,0)</f>
        <v>Renewal</v>
      </c>
      <c r="R1535" s="135" t="s">
        <v>16</v>
      </c>
      <c r="S1535" s="135" t="str">
        <f>VLOOKUP(E1535,[2]Sheet1!$E$2:$N$5262,10,0)</f>
        <v>-</v>
      </c>
      <c r="T1535" s="167">
        <f t="shared" si="76"/>
        <v>0</v>
      </c>
    </row>
    <row r="1536" spans="1:20" s="135" customFormat="1" hidden="1">
      <c r="A1536" s="72">
        <v>1545</v>
      </c>
      <c r="B1536" s="72" t="s">
        <v>39</v>
      </c>
      <c r="C1536" s="73" t="s">
        <v>15116</v>
      </c>
      <c r="D1536" s="74">
        <v>24458529877</v>
      </c>
      <c r="E1536" s="73" t="s">
        <v>15117</v>
      </c>
      <c r="F1536" s="73" t="s">
        <v>15118</v>
      </c>
      <c r="G1536" s="74">
        <v>13000</v>
      </c>
      <c r="H1536" s="73" t="s">
        <v>66</v>
      </c>
      <c r="I1536" s="73" t="s">
        <v>23</v>
      </c>
      <c r="J1536" s="135" t="s">
        <v>41</v>
      </c>
      <c r="K1536" s="135">
        <v>13000</v>
      </c>
      <c r="L1536" s="135">
        <f>VLOOKUP(E1536,[2]Sheet1!$E$2:$N$5262,3,0)</f>
        <v>13000</v>
      </c>
      <c r="M1536" s="168">
        <f>VLOOKUP(E1536,[2]Sheet1!$E$2:$N$5262,4,0)</f>
        <v>46034</v>
      </c>
      <c r="N1536" s="135" t="str">
        <f>VLOOKUP(E1536,[2]Sheet1!$E$2:$N$5262,5,0)</f>
        <v>SAIF.MALIK</v>
      </c>
      <c r="O1536" s="135" t="str">
        <f>VLOOKUP(E1536,[2]Sheet1!$E$2:$N$5262,6,0)</f>
        <v>Accepted</v>
      </c>
      <c r="P1536" s="135" t="str">
        <f>VLOOKUP(E1536,[2]Sheet1!$E$2:$N$5262,7,0)</f>
        <v>Online Transfer</v>
      </c>
      <c r="Q1536" s="135" t="str">
        <f>VLOOKUP(E1536,[2]Sheet1!$E$2:$N$5262,8,0)</f>
        <v>Renewal</v>
      </c>
      <c r="R1536" s="135" t="s">
        <v>16</v>
      </c>
      <c r="S1536" s="135" t="str">
        <f>VLOOKUP(E1536,[2]Sheet1!$E$2:$N$5262,10,0)</f>
        <v>-</v>
      </c>
      <c r="T1536" s="167">
        <f t="shared" si="76"/>
        <v>0</v>
      </c>
    </row>
    <row r="1537" spans="1:20" s="135" customFormat="1" hidden="1">
      <c r="A1537" s="73">
        <v>1546</v>
      </c>
      <c r="B1537" s="72" t="s">
        <v>39</v>
      </c>
      <c r="C1537" s="73" t="s">
        <v>15119</v>
      </c>
      <c r="D1537" s="74">
        <v>1025171</v>
      </c>
      <c r="E1537" s="74">
        <v>207841</v>
      </c>
      <c r="F1537" s="73" t="s">
        <v>15120</v>
      </c>
      <c r="G1537" s="74">
        <v>15000</v>
      </c>
      <c r="H1537" s="73" t="s">
        <v>66</v>
      </c>
      <c r="I1537" s="73" t="s">
        <v>23</v>
      </c>
      <c r="J1537" s="135" t="s">
        <v>41</v>
      </c>
      <c r="K1537" s="135">
        <v>15000</v>
      </c>
      <c r="L1537" s="135">
        <f>VLOOKUP(E1537,[2]Sheet1!$E$2:$N$5262,3,0)</f>
        <v>15000</v>
      </c>
      <c r="M1537" s="168">
        <f>VLOOKUP(E1537,[2]Sheet1!$E$2:$N$5262,4,0)</f>
        <v>46034</v>
      </c>
      <c r="N1537" s="135" t="str">
        <f>VLOOKUP(E1537,[2]Sheet1!$E$2:$N$5262,5,0)</f>
        <v>SAIF.MALIK</v>
      </c>
      <c r="O1537" s="135" t="str">
        <f>VLOOKUP(E1537,[2]Sheet1!$E$2:$N$5262,6,0)</f>
        <v>Accepted</v>
      </c>
      <c r="P1537" s="135" t="str">
        <f>VLOOKUP(E1537,[2]Sheet1!$E$2:$N$5262,7,0)</f>
        <v>Online Transfer</v>
      </c>
      <c r="Q1537" s="135" t="str">
        <f>VLOOKUP(E1537,[2]Sheet1!$E$2:$N$5262,8,0)</f>
        <v>Renewal</v>
      </c>
      <c r="R1537" s="135" t="s">
        <v>16</v>
      </c>
      <c r="S1537" s="135" t="str">
        <f>VLOOKUP(E1537,[2]Sheet1!$E$2:$N$5262,10,0)</f>
        <v>-</v>
      </c>
      <c r="T1537" s="167">
        <f t="shared" si="76"/>
        <v>0</v>
      </c>
    </row>
    <row r="1538" spans="1:20" s="135" customFormat="1">
      <c r="A1538" s="72">
        <v>1547</v>
      </c>
      <c r="B1538" s="72" t="s">
        <v>39</v>
      </c>
      <c r="C1538" s="73" t="s">
        <v>15121</v>
      </c>
      <c r="D1538" s="73" t="s">
        <v>15122</v>
      </c>
      <c r="E1538" s="73" t="s">
        <v>15121</v>
      </c>
      <c r="F1538" s="73" t="s">
        <v>11499</v>
      </c>
      <c r="G1538" s="74">
        <v>10000</v>
      </c>
      <c r="H1538" s="73" t="s">
        <v>66</v>
      </c>
      <c r="I1538" s="73" t="s">
        <v>23</v>
      </c>
      <c r="J1538" s="135" t="s">
        <v>41</v>
      </c>
      <c r="K1538" s="135">
        <v>10000</v>
      </c>
      <c r="L1538" s="135">
        <f>VLOOKUP(E1538,[2]Sheet1!$E$2:$N$5262,3,0)</f>
        <v>10000</v>
      </c>
      <c r="M1538" s="168">
        <f>VLOOKUP(E1538,[2]Sheet1!$E$2:$N$5262,4,0)</f>
        <v>46032</v>
      </c>
      <c r="N1538" s="135" t="str">
        <f>VLOOKUP(E1538,[2]Sheet1!$E$2:$N$5262,5,0)</f>
        <v>SAIF.MALIK</v>
      </c>
      <c r="O1538" s="135" t="str">
        <f>VLOOKUP(E1538,[2]Sheet1!$E$2:$N$5262,6,0)</f>
        <v>Accepted</v>
      </c>
      <c r="P1538" s="135" t="str">
        <f>VLOOKUP(E1538,[2]Sheet1!$E$2:$N$5262,7,0)</f>
        <v>Online Transfer</v>
      </c>
      <c r="Q1538" s="135" t="str">
        <f>VLOOKUP(E1538,[2]Sheet1!$E$2:$N$5262,8,0)</f>
        <v>Conversion</v>
      </c>
      <c r="R1538" s="135" t="s">
        <v>16</v>
      </c>
      <c r="S1538" s="135" t="str">
        <f>VLOOKUP(E1538,[2]Sheet1!$E$2:$N$5262,10,0)</f>
        <v>-</v>
      </c>
      <c r="T1538" s="167">
        <f t="shared" si="76"/>
        <v>0</v>
      </c>
    </row>
    <row r="1539" spans="1:20" s="135" customFormat="1" hidden="1">
      <c r="A1539" s="73">
        <v>1548</v>
      </c>
      <c r="B1539" s="72" t="s">
        <v>39</v>
      </c>
      <c r="C1539" s="73" t="s">
        <v>15123</v>
      </c>
      <c r="D1539" s="74">
        <v>333017</v>
      </c>
      <c r="E1539" s="74">
        <v>7032159</v>
      </c>
      <c r="F1539" s="73" t="s">
        <v>15124</v>
      </c>
      <c r="G1539" s="74">
        <v>12000</v>
      </c>
      <c r="H1539" s="73" t="s">
        <v>66</v>
      </c>
      <c r="I1539" s="73" t="s">
        <v>23</v>
      </c>
      <c r="J1539" s="135" t="s">
        <v>41</v>
      </c>
      <c r="K1539" s="135">
        <v>12000</v>
      </c>
      <c r="L1539" s="135">
        <f>VLOOKUP(E1539,[2]Sheet1!$E$2:$N$5262,3,0)</f>
        <v>12000</v>
      </c>
      <c r="M1539" s="168">
        <f>VLOOKUP(E1539,[2]Sheet1!$E$2:$N$5262,4,0)</f>
        <v>46032</v>
      </c>
      <c r="N1539" s="135" t="str">
        <f>VLOOKUP(E1539,[2]Sheet1!$E$2:$N$5262,5,0)</f>
        <v>SAIF.MALIK</v>
      </c>
      <c r="O1539" s="135" t="str">
        <f>VLOOKUP(E1539,[2]Sheet1!$E$2:$N$5262,6,0)</f>
        <v>Accepted</v>
      </c>
      <c r="P1539" s="135" t="str">
        <f>VLOOKUP(E1539,[2]Sheet1!$E$2:$N$5262,7,0)</f>
        <v>Online Transfer</v>
      </c>
      <c r="Q1539" s="135" t="str">
        <f>VLOOKUP(E1539,[2]Sheet1!$E$2:$N$5262,8,0)</f>
        <v>Renewal</v>
      </c>
      <c r="R1539" s="135" t="s">
        <v>16</v>
      </c>
      <c r="S1539" s="135" t="str">
        <f>VLOOKUP(E1539,[2]Sheet1!$E$2:$N$5262,10,0)</f>
        <v>-</v>
      </c>
      <c r="T1539" s="167">
        <f t="shared" si="76"/>
        <v>0</v>
      </c>
    </row>
    <row r="1540" spans="1:20" s="135" customFormat="1" hidden="1">
      <c r="A1540" s="72">
        <v>1549</v>
      </c>
      <c r="B1540" s="72" t="s">
        <v>39</v>
      </c>
      <c r="C1540" s="73" t="s">
        <v>15125</v>
      </c>
      <c r="D1540" s="74">
        <v>124246</v>
      </c>
      <c r="E1540" s="74">
        <v>1024162</v>
      </c>
      <c r="F1540" s="73" t="s">
        <v>15126</v>
      </c>
      <c r="G1540" s="74">
        <v>12000</v>
      </c>
      <c r="H1540" s="73" t="s">
        <v>66</v>
      </c>
      <c r="I1540" s="73" t="s">
        <v>23</v>
      </c>
      <c r="J1540" s="135" t="s">
        <v>41</v>
      </c>
      <c r="K1540" s="135">
        <v>12000</v>
      </c>
      <c r="L1540" s="135">
        <f>VLOOKUP(E1540,[2]Sheet1!$E$2:$N$5262,3,0)</f>
        <v>12000</v>
      </c>
      <c r="M1540" s="168">
        <f>VLOOKUP(E1540,[2]Sheet1!$E$2:$N$5262,4,0)</f>
        <v>46031</v>
      </c>
      <c r="N1540" s="135" t="str">
        <f>VLOOKUP(E1540,[2]Sheet1!$E$2:$N$5262,5,0)</f>
        <v>SAIF.MALIK</v>
      </c>
      <c r="O1540" s="135" t="str">
        <f>VLOOKUP(E1540,[2]Sheet1!$E$2:$N$5262,6,0)</f>
        <v>Accepted</v>
      </c>
      <c r="P1540" s="135" t="str">
        <f>VLOOKUP(E1540,[2]Sheet1!$E$2:$N$5262,7,0)</f>
        <v>Online Transfer</v>
      </c>
      <c r="Q1540" s="135" t="str">
        <f>VLOOKUP(E1540,[2]Sheet1!$E$2:$N$5262,8,0)</f>
        <v>Renewal</v>
      </c>
      <c r="R1540" s="135" t="s">
        <v>16</v>
      </c>
      <c r="S1540" s="135" t="str">
        <f>VLOOKUP(E1540,[2]Sheet1!$E$2:$N$5262,10,0)</f>
        <v>-</v>
      </c>
      <c r="T1540" s="167">
        <f t="shared" si="76"/>
        <v>0</v>
      </c>
    </row>
    <row r="1541" spans="1:20" s="135" customFormat="1" hidden="1">
      <c r="A1541" s="73">
        <v>1550</v>
      </c>
      <c r="B1541" s="72" t="s">
        <v>39</v>
      </c>
      <c r="C1541" s="73" t="s">
        <v>15127</v>
      </c>
      <c r="D1541" s="73" t="s">
        <v>15128</v>
      </c>
      <c r="E1541" s="73" t="s">
        <v>15129</v>
      </c>
      <c r="F1541" s="73" t="s">
        <v>15130</v>
      </c>
      <c r="G1541" s="74">
        <v>12000</v>
      </c>
      <c r="H1541" s="73" t="s">
        <v>66</v>
      </c>
      <c r="I1541" s="73" t="s">
        <v>23</v>
      </c>
      <c r="J1541" s="135" t="s">
        <v>41</v>
      </c>
      <c r="K1541" s="135">
        <v>12000</v>
      </c>
      <c r="L1541" s="135">
        <f>VLOOKUP(E1541,[2]Sheet1!$E$2:$N$5262,3,0)</f>
        <v>12000</v>
      </c>
      <c r="M1541" s="168">
        <f>VLOOKUP(E1541,[2]Sheet1!$E$2:$N$5262,4,0)</f>
        <v>46031</v>
      </c>
      <c r="N1541" s="135" t="str">
        <f>VLOOKUP(E1541,[2]Sheet1!$E$2:$N$5262,5,0)</f>
        <v>SAIF.MALIK</v>
      </c>
      <c r="O1541" s="135" t="str">
        <f>VLOOKUP(E1541,[2]Sheet1!$E$2:$N$5262,6,0)</f>
        <v>Accepted</v>
      </c>
      <c r="P1541" s="135" t="str">
        <f>VLOOKUP(E1541,[2]Sheet1!$E$2:$N$5262,7,0)</f>
        <v>Online Transfer</v>
      </c>
      <c r="Q1541" s="135" t="str">
        <f>VLOOKUP(E1541,[2]Sheet1!$E$2:$N$5262,8,0)</f>
        <v>Renewal</v>
      </c>
      <c r="R1541" s="135" t="s">
        <v>16</v>
      </c>
      <c r="S1541" s="135" t="str">
        <f>VLOOKUP(E1541,[2]Sheet1!$E$2:$N$5262,10,0)</f>
        <v>-</v>
      </c>
      <c r="T1541" s="167">
        <f t="shared" si="76"/>
        <v>0</v>
      </c>
    </row>
    <row r="1542" spans="1:20" s="135" customFormat="1">
      <c r="A1542" s="72">
        <v>1551</v>
      </c>
      <c r="B1542" s="72" t="s">
        <v>39</v>
      </c>
      <c r="C1542" s="73" t="s">
        <v>15131</v>
      </c>
      <c r="D1542" s="73" t="s">
        <v>15132</v>
      </c>
      <c r="E1542" s="73" t="s">
        <v>15133</v>
      </c>
      <c r="F1542" s="73" t="s">
        <v>10944</v>
      </c>
      <c r="G1542" s="74">
        <v>10000</v>
      </c>
      <c r="H1542" s="73" t="s">
        <v>66</v>
      </c>
      <c r="I1542" s="73" t="s">
        <v>23</v>
      </c>
      <c r="J1542" s="135" t="s">
        <v>41</v>
      </c>
      <c r="K1542" s="135">
        <v>10000</v>
      </c>
      <c r="L1542" s="135">
        <f>VLOOKUP(E1542,[2]Sheet1!$E$2:$N$5262,3,0)</f>
        <v>10000</v>
      </c>
      <c r="M1542" s="168">
        <f>VLOOKUP(E1542,[2]Sheet1!$E$2:$N$5262,4,0)</f>
        <v>46031</v>
      </c>
      <c r="N1542" s="135" t="str">
        <f>VLOOKUP(E1542,[2]Sheet1!$E$2:$N$5262,5,0)</f>
        <v>SAIF.MALIK</v>
      </c>
      <c r="O1542" s="135" t="str">
        <f>VLOOKUP(E1542,[2]Sheet1!$E$2:$N$5262,6,0)</f>
        <v>Accepted</v>
      </c>
      <c r="P1542" s="135" t="str">
        <f>VLOOKUP(E1542,[2]Sheet1!$E$2:$N$5262,7,0)</f>
        <v>Online Transfer</v>
      </c>
      <c r="Q1542" s="135" t="str">
        <f>VLOOKUP(E1542,[2]Sheet1!$E$2:$N$5262,8,0)</f>
        <v>Conversion</v>
      </c>
      <c r="R1542" s="135" t="s">
        <v>16</v>
      </c>
      <c r="S1542" s="135" t="str">
        <f>VLOOKUP(E1542,[2]Sheet1!$E$2:$N$5262,10,0)</f>
        <v>-</v>
      </c>
      <c r="T1542" s="167">
        <f t="shared" ref="T1542:T1573" si="77">+G1542-L1542</f>
        <v>0</v>
      </c>
    </row>
    <row r="1543" spans="1:20" s="135" customFormat="1" hidden="1">
      <c r="A1543" s="73">
        <v>1552</v>
      </c>
      <c r="B1543" s="72" t="s">
        <v>39</v>
      </c>
      <c r="C1543" s="73" t="s">
        <v>15134</v>
      </c>
      <c r="D1543" s="74">
        <v>659967</v>
      </c>
      <c r="E1543" s="74">
        <v>305299</v>
      </c>
      <c r="F1543" s="73" t="s">
        <v>15135</v>
      </c>
      <c r="G1543" s="74">
        <v>15000</v>
      </c>
      <c r="H1543" s="73" t="s">
        <v>66</v>
      </c>
      <c r="I1543" s="73" t="s">
        <v>23</v>
      </c>
      <c r="J1543" s="135" t="s">
        <v>41</v>
      </c>
      <c r="K1543" s="135">
        <v>15000</v>
      </c>
      <c r="L1543" s="135">
        <f>VLOOKUP(E1543,[2]Sheet1!$E$2:$N$5262,3,0)</f>
        <v>15000</v>
      </c>
      <c r="M1543" s="168">
        <f>VLOOKUP(E1543,[2]Sheet1!$E$2:$N$5262,4,0)</f>
        <v>46031</v>
      </c>
      <c r="N1543" s="135" t="str">
        <f>VLOOKUP(E1543,[2]Sheet1!$E$2:$N$5262,5,0)</f>
        <v>SAIF.MALIK</v>
      </c>
      <c r="O1543" s="135" t="str">
        <f>VLOOKUP(E1543,[2]Sheet1!$E$2:$N$5262,6,0)</f>
        <v>Accepted</v>
      </c>
      <c r="P1543" s="135" t="str">
        <f>VLOOKUP(E1543,[2]Sheet1!$E$2:$N$5262,7,0)</f>
        <v>Online Transfer</v>
      </c>
      <c r="Q1543" s="135" t="str">
        <f>VLOOKUP(E1543,[2]Sheet1!$E$2:$N$5262,8,0)</f>
        <v>Renewal</v>
      </c>
      <c r="R1543" s="135" t="s">
        <v>16</v>
      </c>
      <c r="S1543" s="135" t="str">
        <f>VLOOKUP(E1543,[2]Sheet1!$E$2:$N$5262,10,0)</f>
        <v>-</v>
      </c>
      <c r="T1543" s="167">
        <f t="shared" si="77"/>
        <v>0</v>
      </c>
    </row>
    <row r="1544" spans="1:20" s="135" customFormat="1" hidden="1">
      <c r="A1544" s="72">
        <v>1553</v>
      </c>
      <c r="B1544" s="72" t="s">
        <v>39</v>
      </c>
      <c r="C1544" s="73" t="s">
        <v>15136</v>
      </c>
      <c r="D1544" s="73" t="s">
        <v>15137</v>
      </c>
      <c r="E1544" s="74">
        <v>1236405</v>
      </c>
      <c r="F1544" s="73" t="s">
        <v>15138</v>
      </c>
      <c r="G1544" s="74">
        <v>14000</v>
      </c>
      <c r="H1544" s="73" t="s">
        <v>66</v>
      </c>
      <c r="I1544" s="73" t="s">
        <v>23</v>
      </c>
      <c r="J1544" s="135" t="s">
        <v>41</v>
      </c>
      <c r="K1544" s="135">
        <v>14000</v>
      </c>
      <c r="L1544" s="135">
        <f>VLOOKUP(E1544,[2]Sheet1!$E$2:$N$5262,3,0)</f>
        <v>14000</v>
      </c>
      <c r="M1544" s="168">
        <f>VLOOKUP(E1544,[2]Sheet1!$E$2:$N$5262,4,0)</f>
        <v>46031</v>
      </c>
      <c r="N1544" s="135" t="str">
        <f>VLOOKUP(E1544,[2]Sheet1!$E$2:$N$5262,5,0)</f>
        <v>SAIF.MALIK</v>
      </c>
      <c r="O1544" s="135" t="str">
        <f>VLOOKUP(E1544,[2]Sheet1!$E$2:$N$5262,6,0)</f>
        <v>Accepted</v>
      </c>
      <c r="P1544" s="135" t="str">
        <f>VLOOKUP(E1544,[2]Sheet1!$E$2:$N$5262,7,0)</f>
        <v>Online Transfer</v>
      </c>
      <c r="Q1544" s="135" t="str">
        <f>VLOOKUP(E1544,[2]Sheet1!$E$2:$N$5262,8,0)</f>
        <v>Renewal</v>
      </c>
      <c r="R1544" s="135" t="s">
        <v>16</v>
      </c>
      <c r="S1544" s="135" t="str">
        <f>VLOOKUP(E1544,[2]Sheet1!$E$2:$N$5262,10,0)</f>
        <v>-</v>
      </c>
      <c r="T1544" s="167">
        <f t="shared" si="77"/>
        <v>0</v>
      </c>
    </row>
    <row r="1545" spans="1:20" s="135" customFormat="1" hidden="1">
      <c r="A1545" s="73">
        <v>1554</v>
      </c>
      <c r="B1545" s="72" t="s">
        <v>39</v>
      </c>
      <c r="C1545" s="73" t="s">
        <v>15139</v>
      </c>
      <c r="D1545" s="73" t="s">
        <v>15140</v>
      </c>
      <c r="E1545" s="74">
        <v>9506858</v>
      </c>
      <c r="F1545" s="73" t="s">
        <v>15141</v>
      </c>
      <c r="G1545" s="74">
        <v>10000</v>
      </c>
      <c r="H1545" s="73" t="s">
        <v>66</v>
      </c>
      <c r="I1545" s="73" t="s">
        <v>23</v>
      </c>
      <c r="J1545" s="135" t="s">
        <v>41</v>
      </c>
      <c r="K1545" s="135">
        <v>10000</v>
      </c>
      <c r="L1545" s="135">
        <f>VLOOKUP(E1545,[2]Sheet1!$E$2:$N$5262,3,0)</f>
        <v>10000</v>
      </c>
      <c r="M1545" s="168">
        <f>VLOOKUP(E1545,[2]Sheet1!$E$2:$N$5262,4,0)</f>
        <v>46035</v>
      </c>
      <c r="N1545" s="135" t="str">
        <f>VLOOKUP(E1545,[2]Sheet1!$E$2:$N$5262,5,0)</f>
        <v>SAIF.MALIK</v>
      </c>
      <c r="O1545" s="135" t="str">
        <f>VLOOKUP(E1545,[2]Sheet1!$E$2:$N$5262,6,0)</f>
        <v>Accepted</v>
      </c>
      <c r="P1545" s="135" t="str">
        <f>VLOOKUP(E1545,[2]Sheet1!$E$2:$N$5262,7,0)</f>
        <v>Cash</v>
      </c>
      <c r="Q1545" s="135" t="str">
        <f>VLOOKUP(E1545,[2]Sheet1!$E$2:$N$5262,8,0)</f>
        <v>Renewal</v>
      </c>
      <c r="R1545" s="135" t="s">
        <v>16</v>
      </c>
      <c r="S1545" s="135" t="str">
        <f>VLOOKUP(E1545,[2]Sheet1!$E$2:$N$5262,10,0)</f>
        <v>-</v>
      </c>
      <c r="T1545" s="167">
        <f t="shared" si="77"/>
        <v>0</v>
      </c>
    </row>
    <row r="1546" spans="1:20" s="135" customFormat="1" hidden="1">
      <c r="A1546" s="72">
        <v>1555</v>
      </c>
      <c r="B1546" s="72" t="s">
        <v>39</v>
      </c>
      <c r="C1546" s="73" t="s">
        <v>15142</v>
      </c>
      <c r="D1546" s="73" t="s">
        <v>15143</v>
      </c>
      <c r="E1546" s="73" t="s">
        <v>15144</v>
      </c>
      <c r="F1546" s="73" t="s">
        <v>15145</v>
      </c>
      <c r="G1546" s="74">
        <v>12000</v>
      </c>
      <c r="H1546" s="73" t="s">
        <v>66</v>
      </c>
      <c r="I1546" s="73" t="s">
        <v>23</v>
      </c>
      <c r="J1546" s="135" t="s">
        <v>41</v>
      </c>
      <c r="K1546" s="135">
        <v>12000</v>
      </c>
      <c r="L1546" s="135">
        <f>VLOOKUP(E1546,[2]Sheet1!$E$2:$N$5262,3,0)</f>
        <v>12000</v>
      </c>
      <c r="M1546" s="168">
        <f>VLOOKUP(E1546,[2]Sheet1!$E$2:$N$5262,4,0)</f>
        <v>46030</v>
      </c>
      <c r="N1546" s="135" t="str">
        <f>VLOOKUP(E1546,[2]Sheet1!$E$2:$N$5262,5,0)</f>
        <v>SAIF.MALIK</v>
      </c>
      <c r="O1546" s="135" t="str">
        <f>VLOOKUP(E1546,[2]Sheet1!$E$2:$N$5262,6,0)</f>
        <v>Accepted</v>
      </c>
      <c r="P1546" s="135" t="str">
        <f>VLOOKUP(E1546,[2]Sheet1!$E$2:$N$5262,7,0)</f>
        <v>Online Transfer</v>
      </c>
      <c r="Q1546" s="135" t="str">
        <f>VLOOKUP(E1546,[2]Sheet1!$E$2:$N$5262,8,0)</f>
        <v>Renewal</v>
      </c>
      <c r="R1546" s="135" t="s">
        <v>16</v>
      </c>
      <c r="S1546" s="135" t="str">
        <f>VLOOKUP(E1546,[2]Sheet1!$E$2:$N$5262,10,0)</f>
        <v>-</v>
      </c>
      <c r="T1546" s="167">
        <f t="shared" si="77"/>
        <v>0</v>
      </c>
    </row>
    <row r="1547" spans="1:20" s="135" customFormat="1" hidden="1">
      <c r="A1547" s="73">
        <v>1556</v>
      </c>
      <c r="B1547" s="72" t="s">
        <v>39</v>
      </c>
      <c r="C1547" s="73" t="s">
        <v>15146</v>
      </c>
      <c r="D1547" s="73" t="s">
        <v>15146</v>
      </c>
      <c r="E1547" s="73" t="s">
        <v>15147</v>
      </c>
      <c r="F1547" s="73" t="s">
        <v>15148</v>
      </c>
      <c r="G1547" s="74">
        <v>13000</v>
      </c>
      <c r="H1547" s="73" t="s">
        <v>66</v>
      </c>
      <c r="I1547" s="73" t="s">
        <v>23</v>
      </c>
      <c r="J1547" s="135" t="s">
        <v>41</v>
      </c>
      <c r="K1547" s="135">
        <v>13000</v>
      </c>
      <c r="L1547" s="135">
        <f>VLOOKUP(E1547,[2]Sheet1!$E$2:$N$5262,3,0)</f>
        <v>13000</v>
      </c>
      <c r="M1547" s="168">
        <f>VLOOKUP(E1547,[2]Sheet1!$E$2:$N$5262,4,0)</f>
        <v>46030</v>
      </c>
      <c r="N1547" s="135" t="str">
        <f>VLOOKUP(E1547,[2]Sheet1!$E$2:$N$5262,5,0)</f>
        <v>SAIF.MALIK</v>
      </c>
      <c r="O1547" s="135" t="str">
        <f>VLOOKUP(E1547,[2]Sheet1!$E$2:$N$5262,6,0)</f>
        <v>Accepted</v>
      </c>
      <c r="P1547" s="135" t="str">
        <f>VLOOKUP(E1547,[2]Sheet1!$E$2:$N$5262,7,0)</f>
        <v>Online Transfer</v>
      </c>
      <c r="Q1547" s="135" t="str">
        <f>VLOOKUP(E1547,[2]Sheet1!$E$2:$N$5262,8,0)</f>
        <v>Renewal</v>
      </c>
      <c r="R1547" s="135" t="s">
        <v>16</v>
      </c>
      <c r="S1547" s="135" t="str">
        <f>VLOOKUP(E1547,[2]Sheet1!$E$2:$N$5262,10,0)</f>
        <v>-</v>
      </c>
      <c r="T1547" s="167">
        <f t="shared" si="77"/>
        <v>0</v>
      </c>
    </row>
    <row r="1548" spans="1:20" s="135" customFormat="1" hidden="1">
      <c r="A1548" s="72">
        <v>1557</v>
      </c>
      <c r="B1548" s="72" t="s">
        <v>39</v>
      </c>
      <c r="C1548" s="73" t="s">
        <v>15149</v>
      </c>
      <c r="D1548" s="73" t="s">
        <v>15150</v>
      </c>
      <c r="E1548" s="73" t="s">
        <v>15149</v>
      </c>
      <c r="F1548" s="73" t="s">
        <v>15151</v>
      </c>
      <c r="G1548" s="74">
        <v>11000</v>
      </c>
      <c r="H1548" s="73" t="s">
        <v>66</v>
      </c>
      <c r="I1548" s="73" t="s">
        <v>23</v>
      </c>
      <c r="J1548" s="135" t="s">
        <v>41</v>
      </c>
      <c r="K1548" s="135">
        <v>11000</v>
      </c>
      <c r="L1548" s="135">
        <f>VLOOKUP(E1548,[2]Sheet1!$E$2:$N$5262,3,0)</f>
        <v>11000</v>
      </c>
      <c r="M1548" s="168">
        <f>VLOOKUP(E1548,[2]Sheet1!$E$2:$N$5262,4,0)</f>
        <v>46030</v>
      </c>
      <c r="N1548" s="135" t="str">
        <f>VLOOKUP(E1548,[2]Sheet1!$E$2:$N$5262,5,0)</f>
        <v>SAIF.MALIK</v>
      </c>
      <c r="O1548" s="135" t="str">
        <f>VLOOKUP(E1548,[2]Sheet1!$E$2:$N$5262,6,0)</f>
        <v>Accepted</v>
      </c>
      <c r="P1548" s="135" t="str">
        <f>VLOOKUP(E1548,[2]Sheet1!$E$2:$N$5262,7,0)</f>
        <v>Online Transfer</v>
      </c>
      <c r="Q1548" s="135" t="str">
        <f>VLOOKUP(E1548,[2]Sheet1!$E$2:$N$5262,8,0)</f>
        <v>Renewal</v>
      </c>
      <c r="R1548" s="135" t="s">
        <v>16</v>
      </c>
      <c r="S1548" s="135" t="str">
        <f>VLOOKUP(E1548,[2]Sheet1!$E$2:$N$5262,10,0)</f>
        <v>-</v>
      </c>
      <c r="T1548" s="167">
        <f t="shared" si="77"/>
        <v>0</v>
      </c>
    </row>
    <row r="1549" spans="1:20" s="135" customFormat="1" hidden="1">
      <c r="A1549" s="73">
        <v>1558</v>
      </c>
      <c r="B1549" s="72" t="s">
        <v>39</v>
      </c>
      <c r="C1549" s="73" t="s">
        <v>15152</v>
      </c>
      <c r="D1549" s="73" t="s">
        <v>15153</v>
      </c>
      <c r="E1549" s="74">
        <v>1235935</v>
      </c>
      <c r="F1549" s="73" t="s">
        <v>15154</v>
      </c>
      <c r="G1549" s="74">
        <v>14000</v>
      </c>
      <c r="H1549" s="73" t="s">
        <v>66</v>
      </c>
      <c r="I1549" s="73" t="s">
        <v>23</v>
      </c>
      <c r="J1549" s="135" t="s">
        <v>41</v>
      </c>
      <c r="K1549" s="135">
        <v>14000</v>
      </c>
      <c r="L1549" s="135">
        <f>VLOOKUP(E1549,[2]Sheet1!$E$2:$N$5262,3,0)</f>
        <v>14000</v>
      </c>
      <c r="M1549" s="168">
        <f>VLOOKUP(E1549,[2]Sheet1!$E$2:$N$5262,4,0)</f>
        <v>46029</v>
      </c>
      <c r="N1549" s="135" t="str">
        <f>VLOOKUP(E1549,[2]Sheet1!$E$2:$N$5262,5,0)</f>
        <v>SAIF.MALIK</v>
      </c>
      <c r="O1549" s="135" t="str">
        <f>VLOOKUP(E1549,[2]Sheet1!$E$2:$N$5262,6,0)</f>
        <v>Accepted</v>
      </c>
      <c r="P1549" s="135" t="str">
        <f>VLOOKUP(E1549,[2]Sheet1!$E$2:$N$5262,7,0)</f>
        <v>Online Transfer</v>
      </c>
      <c r="Q1549" s="135" t="str">
        <f>VLOOKUP(E1549,[2]Sheet1!$E$2:$N$5262,8,0)</f>
        <v>Renewal</v>
      </c>
      <c r="R1549" s="135" t="s">
        <v>16</v>
      </c>
      <c r="S1549" s="135" t="str">
        <f>VLOOKUP(E1549,[2]Sheet1!$E$2:$N$5262,10,0)</f>
        <v>-</v>
      </c>
      <c r="T1549" s="167">
        <f t="shared" si="77"/>
        <v>0</v>
      </c>
    </row>
    <row r="1550" spans="1:20" s="135" customFormat="1" hidden="1">
      <c r="A1550" s="72">
        <v>1559</v>
      </c>
      <c r="B1550" s="72" t="s">
        <v>39</v>
      </c>
      <c r="C1550" s="73" t="s">
        <v>15155</v>
      </c>
      <c r="D1550" s="74">
        <v>563398</v>
      </c>
      <c r="E1550" s="74">
        <v>4188325</v>
      </c>
      <c r="F1550" s="73" t="s">
        <v>15156</v>
      </c>
      <c r="G1550" s="74">
        <v>15000</v>
      </c>
      <c r="H1550" s="73" t="s">
        <v>66</v>
      </c>
      <c r="I1550" s="73" t="s">
        <v>23</v>
      </c>
      <c r="J1550" s="135" t="s">
        <v>41</v>
      </c>
      <c r="K1550" s="135">
        <v>15000</v>
      </c>
      <c r="L1550" s="135">
        <f>VLOOKUP(E1550,[2]Sheet1!$E$2:$N$5262,3,0)</f>
        <v>15000</v>
      </c>
      <c r="M1550" s="168">
        <f>VLOOKUP(E1550,[2]Sheet1!$E$2:$N$5262,4,0)</f>
        <v>46029</v>
      </c>
      <c r="N1550" s="135" t="str">
        <f>VLOOKUP(E1550,[2]Sheet1!$E$2:$N$5262,5,0)</f>
        <v>SAIF.MALIK</v>
      </c>
      <c r="O1550" s="135" t="str">
        <f>VLOOKUP(E1550,[2]Sheet1!$E$2:$N$5262,6,0)</f>
        <v>Accepted</v>
      </c>
      <c r="P1550" s="135" t="str">
        <f>VLOOKUP(E1550,[2]Sheet1!$E$2:$N$5262,7,0)</f>
        <v>Online Transfer</v>
      </c>
      <c r="Q1550" s="135" t="str">
        <f>VLOOKUP(E1550,[2]Sheet1!$E$2:$N$5262,8,0)</f>
        <v>Renewal</v>
      </c>
      <c r="R1550" s="135" t="s">
        <v>16</v>
      </c>
      <c r="S1550" s="135" t="str">
        <f>VLOOKUP(E1550,[2]Sheet1!$E$2:$N$5262,10,0)</f>
        <v>-</v>
      </c>
      <c r="T1550" s="167">
        <f t="shared" si="77"/>
        <v>0</v>
      </c>
    </row>
    <row r="1551" spans="1:20" s="135" customFormat="1" hidden="1">
      <c r="A1551" s="73">
        <v>1560</v>
      </c>
      <c r="B1551" s="72" t="s">
        <v>39</v>
      </c>
      <c r="C1551" s="73" t="s">
        <v>15157</v>
      </c>
      <c r="D1551" s="73" t="s">
        <v>15158</v>
      </c>
      <c r="E1551" s="73" t="s">
        <v>15159</v>
      </c>
      <c r="F1551" s="73" t="s">
        <v>15160</v>
      </c>
      <c r="G1551" s="74">
        <v>12500</v>
      </c>
      <c r="H1551" s="73" t="s">
        <v>66</v>
      </c>
      <c r="I1551" s="73" t="s">
        <v>23</v>
      </c>
      <c r="J1551" s="135" t="s">
        <v>41</v>
      </c>
      <c r="K1551" s="135">
        <v>12500</v>
      </c>
      <c r="L1551" s="135">
        <f>VLOOKUP(E1551,[2]Sheet1!$E$2:$N$5262,3,0)</f>
        <v>12500</v>
      </c>
      <c r="M1551" s="168">
        <f>VLOOKUP(E1551,[2]Sheet1!$E$2:$N$5262,4,0)</f>
        <v>46028</v>
      </c>
      <c r="N1551" s="135" t="str">
        <f>VLOOKUP(E1551,[2]Sheet1!$E$2:$N$5262,5,0)</f>
        <v>SAIF.MALIK</v>
      </c>
      <c r="O1551" s="135" t="str">
        <f>VLOOKUP(E1551,[2]Sheet1!$E$2:$N$5262,6,0)</f>
        <v>Accepted</v>
      </c>
      <c r="P1551" s="135" t="str">
        <f>VLOOKUP(E1551,[2]Sheet1!$E$2:$N$5262,7,0)</f>
        <v>Online Transfer</v>
      </c>
      <c r="Q1551" s="135" t="str">
        <f>VLOOKUP(E1551,[2]Sheet1!$E$2:$N$5262,8,0)</f>
        <v>Renewal</v>
      </c>
      <c r="R1551" s="135" t="s">
        <v>16</v>
      </c>
      <c r="S1551" s="135" t="str">
        <f>VLOOKUP(E1551,[2]Sheet1!$E$2:$N$5262,10,0)</f>
        <v>-</v>
      </c>
      <c r="T1551" s="167">
        <f t="shared" si="77"/>
        <v>0</v>
      </c>
    </row>
    <row r="1552" spans="1:20" s="135" customFormat="1" hidden="1">
      <c r="A1552" s="72">
        <v>1561</v>
      </c>
      <c r="B1552" s="72" t="s">
        <v>39</v>
      </c>
      <c r="C1552" s="73" t="s">
        <v>15161</v>
      </c>
      <c r="D1552" s="73" t="s">
        <v>15162</v>
      </c>
      <c r="E1552" s="73" t="s">
        <v>15163</v>
      </c>
      <c r="F1552" s="73" t="s">
        <v>15164</v>
      </c>
      <c r="G1552" s="74">
        <v>14000</v>
      </c>
      <c r="H1552" s="73" t="s">
        <v>66</v>
      </c>
      <c r="I1552" s="73" t="s">
        <v>23</v>
      </c>
      <c r="J1552" s="135" t="s">
        <v>41</v>
      </c>
      <c r="K1552" s="135">
        <v>14000</v>
      </c>
      <c r="L1552" s="135">
        <f>VLOOKUP(E1552,[2]Sheet1!$E$2:$N$5262,3,0)</f>
        <v>14000</v>
      </c>
      <c r="M1552" s="168">
        <f>VLOOKUP(E1552,[2]Sheet1!$E$2:$N$5262,4,0)</f>
        <v>46029</v>
      </c>
      <c r="N1552" s="135" t="str">
        <f>VLOOKUP(E1552,[2]Sheet1!$E$2:$N$5262,5,0)</f>
        <v>SAIF.MALIK</v>
      </c>
      <c r="O1552" s="135" t="str">
        <f>VLOOKUP(E1552,[2]Sheet1!$E$2:$N$5262,6,0)</f>
        <v>Accepted</v>
      </c>
      <c r="P1552" s="135" t="str">
        <f>VLOOKUP(E1552,[2]Sheet1!$E$2:$N$5262,7,0)</f>
        <v>Online Transfer</v>
      </c>
      <c r="Q1552" s="135" t="str">
        <f>VLOOKUP(E1552,[2]Sheet1!$E$2:$N$5262,8,0)</f>
        <v>Renewal</v>
      </c>
      <c r="R1552" s="135" t="s">
        <v>16</v>
      </c>
      <c r="S1552" s="135" t="str">
        <f>VLOOKUP(E1552,[2]Sheet1!$E$2:$N$5262,10,0)</f>
        <v>-</v>
      </c>
      <c r="T1552" s="167">
        <f t="shared" si="77"/>
        <v>0</v>
      </c>
    </row>
    <row r="1553" spans="1:20" s="135" customFormat="1" hidden="1">
      <c r="A1553" s="73">
        <v>1562</v>
      </c>
      <c r="B1553" s="72" t="s">
        <v>39</v>
      </c>
      <c r="C1553" s="73" t="s">
        <v>15165</v>
      </c>
      <c r="D1553" s="73" t="s">
        <v>15166</v>
      </c>
      <c r="E1553" s="73" t="s">
        <v>15167</v>
      </c>
      <c r="F1553" s="73" t="s">
        <v>15168</v>
      </c>
      <c r="G1553" s="74">
        <v>10000</v>
      </c>
      <c r="H1553" s="73" t="s">
        <v>66</v>
      </c>
      <c r="I1553" s="73" t="s">
        <v>23</v>
      </c>
      <c r="J1553" s="135" t="s">
        <v>41</v>
      </c>
      <c r="K1553" s="135">
        <v>10000</v>
      </c>
      <c r="L1553" s="135">
        <f>VLOOKUP(E1553,[2]Sheet1!$E$2:$N$5262,3,0)</f>
        <v>10000</v>
      </c>
      <c r="M1553" s="168">
        <f>VLOOKUP(E1553,[2]Sheet1!$E$2:$N$5262,4,0)</f>
        <v>46028</v>
      </c>
      <c r="N1553" s="135" t="str">
        <f>VLOOKUP(E1553,[2]Sheet1!$E$2:$N$5262,5,0)</f>
        <v>SAIF.MALIK</v>
      </c>
      <c r="O1553" s="135" t="str">
        <f>VLOOKUP(E1553,[2]Sheet1!$E$2:$N$5262,6,0)</f>
        <v>Accepted</v>
      </c>
      <c r="P1553" s="135" t="str">
        <f>VLOOKUP(E1553,[2]Sheet1!$E$2:$N$5262,7,0)</f>
        <v>Online Transfer</v>
      </c>
      <c r="Q1553" s="135" t="str">
        <f>VLOOKUP(E1553,[2]Sheet1!$E$2:$N$5262,8,0)</f>
        <v>Renewal</v>
      </c>
      <c r="R1553" s="135" t="s">
        <v>16</v>
      </c>
      <c r="S1553" s="135" t="str">
        <f>VLOOKUP(E1553,[2]Sheet1!$E$2:$N$5262,10,0)</f>
        <v>-</v>
      </c>
      <c r="T1553" s="167">
        <f t="shared" si="77"/>
        <v>0</v>
      </c>
    </row>
    <row r="1554" spans="1:20" s="135" customFormat="1" hidden="1">
      <c r="A1554" s="72">
        <v>1563</v>
      </c>
      <c r="B1554" s="72" t="s">
        <v>39</v>
      </c>
      <c r="C1554" s="73" t="s">
        <v>15169</v>
      </c>
      <c r="D1554" s="73" t="s">
        <v>15170</v>
      </c>
      <c r="E1554" s="74">
        <v>6079157</v>
      </c>
      <c r="F1554" s="73" t="s">
        <v>15171</v>
      </c>
      <c r="G1554" s="74">
        <v>10000</v>
      </c>
      <c r="H1554" s="73" t="s">
        <v>66</v>
      </c>
      <c r="I1554" s="73" t="s">
        <v>23</v>
      </c>
      <c r="J1554" s="135" t="s">
        <v>41</v>
      </c>
      <c r="K1554" s="135">
        <v>10000</v>
      </c>
      <c r="L1554" s="135">
        <f>VLOOKUP(E1554,[2]Sheet1!$E$2:$N$5262,3,0)</f>
        <v>10000</v>
      </c>
      <c r="M1554" s="168">
        <f>VLOOKUP(E1554,[2]Sheet1!$E$2:$N$5262,4,0)</f>
        <v>46027</v>
      </c>
      <c r="N1554" s="135" t="str">
        <f>VLOOKUP(E1554,[2]Sheet1!$E$2:$N$5262,5,0)</f>
        <v>SAIF.MALIK</v>
      </c>
      <c r="O1554" s="135" t="str">
        <f>VLOOKUP(E1554,[2]Sheet1!$E$2:$N$5262,6,0)</f>
        <v>Accepted</v>
      </c>
      <c r="P1554" s="135" t="str">
        <f>VLOOKUP(E1554,[2]Sheet1!$E$2:$N$5262,7,0)</f>
        <v>Online Transfer</v>
      </c>
      <c r="Q1554" s="135" t="str">
        <f>VLOOKUP(E1554,[2]Sheet1!$E$2:$N$5262,8,0)</f>
        <v>Renewal</v>
      </c>
      <c r="R1554" s="135" t="s">
        <v>16</v>
      </c>
      <c r="S1554" s="135" t="str">
        <f>VLOOKUP(E1554,[2]Sheet1!$E$2:$N$5262,10,0)</f>
        <v>-</v>
      </c>
      <c r="T1554" s="167">
        <f t="shared" si="77"/>
        <v>0</v>
      </c>
    </row>
    <row r="1555" spans="1:20" s="135" customFormat="1" hidden="1">
      <c r="A1555" s="73">
        <v>1564</v>
      </c>
      <c r="B1555" s="72" t="s">
        <v>39</v>
      </c>
      <c r="C1555" s="73" t="s">
        <v>15172</v>
      </c>
      <c r="D1555" s="73" t="s">
        <v>15173</v>
      </c>
      <c r="E1555" s="73" t="s">
        <v>15174</v>
      </c>
      <c r="F1555" s="73" t="s">
        <v>11988</v>
      </c>
      <c r="G1555" s="74">
        <v>13000</v>
      </c>
      <c r="H1555" s="73" t="s">
        <v>66</v>
      </c>
      <c r="I1555" s="73" t="s">
        <v>23</v>
      </c>
      <c r="J1555" s="135" t="s">
        <v>41</v>
      </c>
      <c r="K1555" s="135">
        <v>13000</v>
      </c>
      <c r="L1555" s="135">
        <f>VLOOKUP(E1555,[2]Sheet1!$E$2:$N$5262,3,0)</f>
        <v>13000</v>
      </c>
      <c r="M1555" s="168">
        <f>VLOOKUP(E1555,[2]Sheet1!$E$2:$N$5262,4,0)</f>
        <v>46028</v>
      </c>
      <c r="N1555" s="135" t="str">
        <f>VLOOKUP(E1555,[2]Sheet1!$E$2:$N$5262,5,0)</f>
        <v>SAIF.MALIK</v>
      </c>
      <c r="O1555" s="135" t="str">
        <f>VLOOKUP(E1555,[2]Sheet1!$E$2:$N$5262,6,0)</f>
        <v>Accepted</v>
      </c>
      <c r="P1555" s="135" t="str">
        <f>VLOOKUP(E1555,[2]Sheet1!$E$2:$N$5262,7,0)</f>
        <v>Online Transfer</v>
      </c>
      <c r="Q1555" s="135" t="str">
        <f>VLOOKUP(E1555,[2]Sheet1!$E$2:$N$5262,8,0)</f>
        <v>Renewal</v>
      </c>
      <c r="R1555" s="135" t="s">
        <v>16</v>
      </c>
      <c r="S1555" s="135" t="str">
        <f>VLOOKUP(E1555,[2]Sheet1!$E$2:$N$5262,10,0)</f>
        <v>-</v>
      </c>
      <c r="T1555" s="167">
        <f t="shared" si="77"/>
        <v>0</v>
      </c>
    </row>
    <row r="1556" spans="1:20" s="135" customFormat="1" hidden="1">
      <c r="A1556" s="72">
        <v>1565</v>
      </c>
      <c r="B1556" s="72" t="s">
        <v>39</v>
      </c>
      <c r="C1556" s="73" t="s">
        <v>15175</v>
      </c>
      <c r="D1556" s="73" t="s">
        <v>15176</v>
      </c>
      <c r="E1556" s="73" t="s">
        <v>15175</v>
      </c>
      <c r="F1556" s="73" t="s">
        <v>15177</v>
      </c>
      <c r="G1556" s="74">
        <v>11000</v>
      </c>
      <c r="H1556" s="73" t="s">
        <v>66</v>
      </c>
      <c r="I1556" s="73" t="s">
        <v>23</v>
      </c>
      <c r="J1556" s="135" t="s">
        <v>41</v>
      </c>
      <c r="K1556" s="135">
        <v>11000</v>
      </c>
      <c r="L1556" s="135">
        <f>VLOOKUP(E1556,[2]Sheet1!$E$2:$N$5262,3,0)</f>
        <v>11000</v>
      </c>
      <c r="M1556" s="168">
        <f>VLOOKUP(E1556,[2]Sheet1!$E$2:$N$5262,4,0)</f>
        <v>46025</v>
      </c>
      <c r="N1556" s="135" t="str">
        <f>VLOOKUP(E1556,[2]Sheet1!$E$2:$N$5262,5,0)</f>
        <v>SAIF.MALIK</v>
      </c>
      <c r="O1556" s="135" t="str">
        <f>VLOOKUP(E1556,[2]Sheet1!$E$2:$N$5262,6,0)</f>
        <v>Accepted</v>
      </c>
      <c r="P1556" s="135" t="str">
        <f>VLOOKUP(E1556,[2]Sheet1!$E$2:$N$5262,7,0)</f>
        <v>Online Transfer</v>
      </c>
      <c r="Q1556" s="135" t="str">
        <f>VLOOKUP(E1556,[2]Sheet1!$E$2:$N$5262,8,0)</f>
        <v>Renewal</v>
      </c>
      <c r="R1556" s="135" t="s">
        <v>16</v>
      </c>
      <c r="S1556" s="135" t="str">
        <f>VLOOKUP(E1556,[2]Sheet1!$E$2:$N$5262,10,0)</f>
        <v>-</v>
      </c>
      <c r="T1556" s="167">
        <f t="shared" si="77"/>
        <v>0</v>
      </c>
    </row>
    <row r="1557" spans="1:20" s="135" customFormat="1" hidden="1">
      <c r="A1557" s="73">
        <v>1566</v>
      </c>
      <c r="B1557" s="72" t="s">
        <v>39</v>
      </c>
      <c r="C1557" s="73" t="s">
        <v>15178</v>
      </c>
      <c r="D1557" s="73" t="s">
        <v>15179</v>
      </c>
      <c r="E1557" s="73" t="s">
        <v>15180</v>
      </c>
      <c r="F1557" s="73" t="s">
        <v>15181</v>
      </c>
      <c r="G1557" s="74">
        <v>12500</v>
      </c>
      <c r="H1557" s="73" t="s">
        <v>66</v>
      </c>
      <c r="I1557" s="73" t="s">
        <v>23</v>
      </c>
      <c r="J1557" s="135" t="s">
        <v>41</v>
      </c>
      <c r="K1557" s="135">
        <v>12500</v>
      </c>
      <c r="L1557" s="135">
        <f>VLOOKUP(E1557,[2]Sheet1!$E$2:$N$5262,3,0)</f>
        <v>12500</v>
      </c>
      <c r="M1557" s="168">
        <f>VLOOKUP(E1557,[2]Sheet1!$E$2:$N$5262,4,0)</f>
        <v>46031</v>
      </c>
      <c r="N1557" s="135" t="str">
        <f>VLOOKUP(E1557,[2]Sheet1!$E$2:$N$5262,5,0)</f>
        <v>SAIF.MALIK</v>
      </c>
      <c r="O1557" s="135" t="str">
        <f>VLOOKUP(E1557,[2]Sheet1!$E$2:$N$5262,6,0)</f>
        <v>Accepted</v>
      </c>
      <c r="P1557" s="135" t="str">
        <f>VLOOKUP(E1557,[2]Sheet1!$E$2:$N$5262,7,0)</f>
        <v>Cash</v>
      </c>
      <c r="Q1557" s="135" t="str">
        <f>VLOOKUP(E1557,[2]Sheet1!$E$2:$N$5262,8,0)</f>
        <v>Renewal</v>
      </c>
      <c r="R1557" s="135" t="s">
        <v>16</v>
      </c>
      <c r="S1557" s="135" t="str">
        <f>VLOOKUP(E1557,[2]Sheet1!$E$2:$N$5262,10,0)</f>
        <v>-</v>
      </c>
      <c r="T1557" s="167">
        <f t="shared" si="77"/>
        <v>0</v>
      </c>
    </row>
    <row r="1558" spans="1:20" s="135" customFormat="1" hidden="1">
      <c r="A1558" s="72">
        <v>1567</v>
      </c>
      <c r="B1558" s="72" t="s">
        <v>39</v>
      </c>
      <c r="C1558" s="73" t="s">
        <v>15182</v>
      </c>
      <c r="D1558" s="73" t="s">
        <v>15183</v>
      </c>
      <c r="E1558" s="73" t="s">
        <v>15182</v>
      </c>
      <c r="F1558" s="73" t="s">
        <v>15184</v>
      </c>
      <c r="G1558" s="74">
        <v>10000</v>
      </c>
      <c r="H1558" s="73" t="s">
        <v>66</v>
      </c>
      <c r="I1558" s="73" t="s">
        <v>23</v>
      </c>
      <c r="J1558" s="135" t="s">
        <v>41</v>
      </c>
      <c r="K1558" s="135">
        <v>10000</v>
      </c>
      <c r="L1558" s="135">
        <f>VLOOKUP(E1558,[2]Sheet1!$E$2:$N$5262,3,0)</f>
        <v>10000</v>
      </c>
      <c r="M1558" s="168">
        <f>VLOOKUP(E1558,[2]Sheet1!$E$2:$N$5262,4,0)</f>
        <v>46025</v>
      </c>
      <c r="N1558" s="135" t="str">
        <f>VLOOKUP(E1558,[2]Sheet1!$E$2:$N$5262,5,0)</f>
        <v>SAIF.MALIK</v>
      </c>
      <c r="O1558" s="135" t="str">
        <f>VLOOKUP(E1558,[2]Sheet1!$E$2:$N$5262,6,0)</f>
        <v>Accepted</v>
      </c>
      <c r="P1558" s="135" t="str">
        <f>VLOOKUP(E1558,[2]Sheet1!$E$2:$N$5262,7,0)</f>
        <v>Online Transfer</v>
      </c>
      <c r="Q1558" s="135" t="str">
        <f>VLOOKUP(E1558,[2]Sheet1!$E$2:$N$5262,8,0)</f>
        <v>Renewal</v>
      </c>
      <c r="R1558" s="135" t="s">
        <v>16</v>
      </c>
      <c r="S1558" s="135" t="str">
        <f>VLOOKUP(E1558,[2]Sheet1!$E$2:$N$5262,10,0)</f>
        <v>-</v>
      </c>
      <c r="T1558" s="167">
        <f t="shared" si="77"/>
        <v>0</v>
      </c>
    </row>
    <row r="1559" spans="1:20" s="135" customFormat="1" hidden="1">
      <c r="A1559" s="73">
        <v>1568</v>
      </c>
      <c r="B1559" s="72" t="s">
        <v>39</v>
      </c>
      <c r="C1559" s="73" t="s">
        <v>15185</v>
      </c>
      <c r="D1559" s="74">
        <v>227260</v>
      </c>
      <c r="E1559" s="74">
        <v>10127270</v>
      </c>
      <c r="F1559" s="73" t="s">
        <v>13960</v>
      </c>
      <c r="G1559" s="74">
        <v>14000</v>
      </c>
      <c r="H1559" s="73" t="s">
        <v>66</v>
      </c>
      <c r="I1559" s="73" t="s">
        <v>23</v>
      </c>
      <c r="J1559" s="135" t="s">
        <v>41</v>
      </c>
      <c r="K1559" s="135">
        <v>14000</v>
      </c>
      <c r="L1559" s="135">
        <f>VLOOKUP(E1559,[2]Sheet1!$E$2:$N$5262,3,0)</f>
        <v>14000</v>
      </c>
      <c r="M1559" s="168">
        <f>VLOOKUP(E1559,[2]Sheet1!$E$2:$N$5262,4,0)</f>
        <v>46027</v>
      </c>
      <c r="N1559" s="135" t="str">
        <f>VLOOKUP(E1559,[2]Sheet1!$E$2:$N$5262,5,0)</f>
        <v>SAIF.MALIK</v>
      </c>
      <c r="O1559" s="135" t="str">
        <f>VLOOKUP(E1559,[2]Sheet1!$E$2:$N$5262,6,0)</f>
        <v>Accepted</v>
      </c>
      <c r="P1559" s="135" t="str">
        <f>VLOOKUP(E1559,[2]Sheet1!$E$2:$N$5262,7,0)</f>
        <v>Online Transfer</v>
      </c>
      <c r="Q1559" s="135" t="str">
        <f>VLOOKUP(E1559,[2]Sheet1!$E$2:$N$5262,8,0)</f>
        <v>Renewal</v>
      </c>
      <c r="R1559" s="135" t="s">
        <v>16</v>
      </c>
      <c r="S1559" s="135" t="str">
        <f>VLOOKUP(E1559,[2]Sheet1!$E$2:$N$5262,10,0)</f>
        <v>-</v>
      </c>
      <c r="T1559" s="167">
        <f t="shared" si="77"/>
        <v>0</v>
      </c>
    </row>
    <row r="1560" spans="1:20" s="135" customFormat="1" hidden="1">
      <c r="A1560" s="72">
        <v>1569</v>
      </c>
      <c r="B1560" s="72" t="s">
        <v>39</v>
      </c>
      <c r="C1560" s="73" t="s">
        <v>15186</v>
      </c>
      <c r="D1560" s="73" t="s">
        <v>15187</v>
      </c>
      <c r="E1560" s="73" t="s">
        <v>15188</v>
      </c>
      <c r="F1560" s="73" t="s">
        <v>621</v>
      </c>
      <c r="G1560" s="74">
        <v>12000</v>
      </c>
      <c r="H1560" s="73" t="s">
        <v>66</v>
      </c>
      <c r="I1560" s="73" t="s">
        <v>23</v>
      </c>
      <c r="J1560" s="135" t="s">
        <v>41</v>
      </c>
      <c r="K1560" s="135">
        <v>12000</v>
      </c>
      <c r="L1560" s="135">
        <f>VLOOKUP(E1560,[2]Sheet1!$E$2:$N$5262,3,0)</f>
        <v>12000</v>
      </c>
      <c r="M1560" s="168">
        <f>VLOOKUP(E1560,[2]Sheet1!$E$2:$N$5262,4,0)</f>
        <v>46027</v>
      </c>
      <c r="N1560" s="135" t="str">
        <f>VLOOKUP(E1560,[2]Sheet1!$E$2:$N$5262,5,0)</f>
        <v>SAIF.MALIK</v>
      </c>
      <c r="O1560" s="135" t="str">
        <f>VLOOKUP(E1560,[2]Sheet1!$E$2:$N$5262,6,0)</f>
        <v>Accepted</v>
      </c>
      <c r="P1560" s="135" t="str">
        <f>VLOOKUP(E1560,[2]Sheet1!$E$2:$N$5262,7,0)</f>
        <v>Online Transfer</v>
      </c>
      <c r="Q1560" s="135" t="str">
        <f>VLOOKUP(E1560,[2]Sheet1!$E$2:$N$5262,8,0)</f>
        <v>Renewal</v>
      </c>
      <c r="R1560" s="135" t="s">
        <v>16</v>
      </c>
      <c r="S1560" s="135" t="str">
        <f>VLOOKUP(E1560,[2]Sheet1!$E$2:$N$5262,10,0)</f>
        <v>-</v>
      </c>
      <c r="T1560" s="167">
        <f t="shared" si="77"/>
        <v>0</v>
      </c>
    </row>
    <row r="1561" spans="1:20" s="135" customFormat="1" hidden="1">
      <c r="A1561" s="73">
        <v>1570</v>
      </c>
      <c r="B1561" s="72" t="s">
        <v>39</v>
      </c>
      <c r="C1561" s="73" t="s">
        <v>15189</v>
      </c>
      <c r="D1561" s="73" t="s">
        <v>15190</v>
      </c>
      <c r="E1561" s="73" t="s">
        <v>15191</v>
      </c>
      <c r="F1561" s="73" t="s">
        <v>15192</v>
      </c>
      <c r="G1561" s="74">
        <v>12000</v>
      </c>
      <c r="H1561" s="73" t="s">
        <v>66</v>
      </c>
      <c r="I1561" s="73" t="s">
        <v>23</v>
      </c>
      <c r="J1561" s="135" t="s">
        <v>41</v>
      </c>
      <c r="K1561" s="135">
        <v>12000</v>
      </c>
      <c r="L1561" s="135">
        <f>VLOOKUP(E1561,[2]Sheet1!$E$2:$N$5262,3,0)</f>
        <v>12000</v>
      </c>
      <c r="M1561" s="168">
        <f>VLOOKUP(E1561,[2]Sheet1!$E$2:$N$5262,4,0)</f>
        <v>46027</v>
      </c>
      <c r="N1561" s="135" t="str">
        <f>VLOOKUP(E1561,[2]Sheet1!$E$2:$N$5262,5,0)</f>
        <v>SAIF.MALIK</v>
      </c>
      <c r="O1561" s="135" t="str">
        <f>VLOOKUP(E1561,[2]Sheet1!$E$2:$N$5262,6,0)</f>
        <v>Accepted</v>
      </c>
      <c r="P1561" s="135" t="str">
        <f>VLOOKUP(E1561,[2]Sheet1!$E$2:$N$5262,7,0)</f>
        <v>Online Transfer</v>
      </c>
      <c r="Q1561" s="135" t="str">
        <f>VLOOKUP(E1561,[2]Sheet1!$E$2:$N$5262,8,0)</f>
        <v>Renewal</v>
      </c>
      <c r="R1561" s="135" t="s">
        <v>16</v>
      </c>
      <c r="S1561" s="135" t="str">
        <f>VLOOKUP(E1561,[2]Sheet1!$E$2:$N$5262,10,0)</f>
        <v>-</v>
      </c>
      <c r="T1561" s="167">
        <f t="shared" si="77"/>
        <v>0</v>
      </c>
    </row>
    <row r="1562" spans="1:20" s="135" customFormat="1" hidden="1">
      <c r="A1562" s="72">
        <v>1571</v>
      </c>
      <c r="B1562" s="72" t="s">
        <v>39</v>
      </c>
      <c r="C1562" s="73" t="s">
        <v>15193</v>
      </c>
      <c r="D1562" s="74">
        <v>4010267</v>
      </c>
      <c r="E1562" s="73" t="s">
        <v>15194</v>
      </c>
      <c r="F1562" s="73" t="s">
        <v>15195</v>
      </c>
      <c r="G1562" s="74">
        <v>12000</v>
      </c>
      <c r="H1562" s="73" t="s">
        <v>66</v>
      </c>
      <c r="I1562" s="73" t="s">
        <v>23</v>
      </c>
      <c r="J1562" s="135" t="s">
        <v>41</v>
      </c>
      <c r="K1562" s="135">
        <v>12000</v>
      </c>
      <c r="L1562" s="135">
        <f>VLOOKUP(E1562,[2]Sheet1!$E$2:$N$5262,3,0)</f>
        <v>12000</v>
      </c>
      <c r="M1562" s="168">
        <f>VLOOKUP(E1562,[2]Sheet1!$E$2:$N$5262,4,0)</f>
        <v>46025</v>
      </c>
      <c r="N1562" s="135" t="str">
        <f>VLOOKUP(E1562,[2]Sheet1!$E$2:$N$5262,5,0)</f>
        <v>SAIF.MALIK</v>
      </c>
      <c r="O1562" s="135" t="str">
        <f>VLOOKUP(E1562,[2]Sheet1!$E$2:$N$5262,6,0)</f>
        <v>Accepted</v>
      </c>
      <c r="P1562" s="135" t="str">
        <f>VLOOKUP(E1562,[2]Sheet1!$E$2:$N$5262,7,0)</f>
        <v>Online Transfer</v>
      </c>
      <c r="Q1562" s="135" t="str">
        <f>VLOOKUP(E1562,[2]Sheet1!$E$2:$N$5262,8,0)</f>
        <v>Renewal</v>
      </c>
      <c r="R1562" s="135" t="s">
        <v>16</v>
      </c>
      <c r="S1562" s="135" t="str">
        <f>VLOOKUP(E1562,[2]Sheet1!$E$2:$N$5262,10,0)</f>
        <v>-</v>
      </c>
      <c r="T1562" s="167">
        <f t="shared" si="77"/>
        <v>0</v>
      </c>
    </row>
    <row r="1563" spans="1:20" s="135" customFormat="1" hidden="1">
      <c r="A1563" s="73">
        <v>1572</v>
      </c>
      <c r="B1563" s="72" t="s">
        <v>39</v>
      </c>
      <c r="C1563" s="73" t="s">
        <v>15196</v>
      </c>
      <c r="D1563" s="73" t="s">
        <v>15197</v>
      </c>
      <c r="E1563" s="73" t="s">
        <v>15198</v>
      </c>
      <c r="F1563" s="73" t="s">
        <v>15199</v>
      </c>
      <c r="G1563" s="74">
        <v>13000</v>
      </c>
      <c r="H1563" s="73" t="s">
        <v>66</v>
      </c>
      <c r="I1563" s="73" t="s">
        <v>23</v>
      </c>
      <c r="J1563" s="135" t="s">
        <v>41</v>
      </c>
      <c r="K1563" s="135">
        <v>13000</v>
      </c>
      <c r="L1563" s="135">
        <f>VLOOKUP(E1563,[2]Sheet1!$E$2:$N$5262,3,0)</f>
        <v>13000</v>
      </c>
      <c r="M1563" s="168">
        <f>VLOOKUP(E1563,[2]Sheet1!$E$2:$N$5262,4,0)</f>
        <v>46025</v>
      </c>
      <c r="N1563" s="135" t="str">
        <f>VLOOKUP(E1563,[2]Sheet1!$E$2:$N$5262,5,0)</f>
        <v>SAIF.MALIK</v>
      </c>
      <c r="O1563" s="135" t="str">
        <f>VLOOKUP(E1563,[2]Sheet1!$E$2:$N$5262,6,0)</f>
        <v>Accepted</v>
      </c>
      <c r="P1563" s="135" t="str">
        <f>VLOOKUP(E1563,[2]Sheet1!$E$2:$N$5262,7,0)</f>
        <v>Online Transfer</v>
      </c>
      <c r="Q1563" s="135" t="str">
        <f>VLOOKUP(E1563,[2]Sheet1!$E$2:$N$5262,8,0)</f>
        <v>Renewal</v>
      </c>
      <c r="R1563" s="135" t="s">
        <v>16</v>
      </c>
      <c r="S1563" s="135" t="str">
        <f>VLOOKUP(E1563,[2]Sheet1!$E$2:$N$5262,10,0)</f>
        <v>-</v>
      </c>
      <c r="T1563" s="167">
        <f t="shared" si="77"/>
        <v>0</v>
      </c>
    </row>
    <row r="1564" spans="1:20" s="135" customFormat="1" hidden="1">
      <c r="A1564" s="72">
        <v>1573</v>
      </c>
      <c r="B1564" s="72" t="s">
        <v>39</v>
      </c>
      <c r="C1564" s="73" t="s">
        <v>15200</v>
      </c>
      <c r="D1564" s="73" t="s">
        <v>15201</v>
      </c>
      <c r="E1564" s="73" t="s">
        <v>15202</v>
      </c>
      <c r="F1564" s="73" t="s">
        <v>15203</v>
      </c>
      <c r="G1564" s="74">
        <v>15000</v>
      </c>
      <c r="H1564" s="73" t="s">
        <v>66</v>
      </c>
      <c r="I1564" s="73" t="s">
        <v>23</v>
      </c>
      <c r="J1564" s="135" t="s">
        <v>41</v>
      </c>
      <c r="K1564" s="135">
        <v>15000</v>
      </c>
      <c r="L1564" s="135">
        <f>VLOOKUP(E1564,[2]Sheet1!$E$2:$N$5262,3,0)</f>
        <v>15000</v>
      </c>
      <c r="M1564" s="168">
        <f>VLOOKUP(E1564,[2]Sheet1!$E$2:$N$5262,4,0)</f>
        <v>46025</v>
      </c>
      <c r="N1564" s="135" t="str">
        <f>VLOOKUP(E1564,[2]Sheet1!$E$2:$N$5262,5,0)</f>
        <v>SAIF.MALIK</v>
      </c>
      <c r="O1564" s="135" t="str">
        <f>VLOOKUP(E1564,[2]Sheet1!$E$2:$N$5262,6,0)</f>
        <v>Accepted</v>
      </c>
      <c r="P1564" s="135" t="str">
        <f>VLOOKUP(E1564,[2]Sheet1!$E$2:$N$5262,7,0)</f>
        <v>Online Transfer</v>
      </c>
      <c r="Q1564" s="135" t="str">
        <f>VLOOKUP(E1564,[2]Sheet1!$E$2:$N$5262,8,0)</f>
        <v>Renewal</v>
      </c>
      <c r="R1564" s="135" t="s">
        <v>16</v>
      </c>
      <c r="S1564" s="135" t="str">
        <f>VLOOKUP(E1564,[2]Sheet1!$E$2:$N$5262,10,0)</f>
        <v>-</v>
      </c>
      <c r="T1564" s="167">
        <f t="shared" si="77"/>
        <v>0</v>
      </c>
    </row>
    <row r="1565" spans="1:20" s="135" customFormat="1" hidden="1">
      <c r="A1565" s="73">
        <v>1574</v>
      </c>
      <c r="B1565" s="72" t="s">
        <v>39</v>
      </c>
      <c r="C1565" s="73" t="s">
        <v>15204</v>
      </c>
      <c r="D1565" s="74">
        <v>306433</v>
      </c>
      <c r="E1565" s="74">
        <v>519879</v>
      </c>
      <c r="F1565" s="73" t="s">
        <v>15205</v>
      </c>
      <c r="G1565" s="74">
        <v>15000</v>
      </c>
      <c r="H1565" s="73" t="s">
        <v>66</v>
      </c>
      <c r="I1565" s="73" t="s">
        <v>23</v>
      </c>
      <c r="J1565" s="135" t="s">
        <v>41</v>
      </c>
      <c r="K1565" s="135">
        <v>15000</v>
      </c>
      <c r="L1565" s="135">
        <f>VLOOKUP(E1565,[2]Sheet1!$E$2:$N$5262,3,0)</f>
        <v>15000</v>
      </c>
      <c r="M1565" s="168">
        <f>VLOOKUP(E1565,[2]Sheet1!$E$2:$N$5262,4,0)</f>
        <v>46024</v>
      </c>
      <c r="N1565" s="135" t="str">
        <f>VLOOKUP(E1565,[2]Sheet1!$E$2:$N$5262,5,0)</f>
        <v>SAIF.MALIK</v>
      </c>
      <c r="O1565" s="135" t="str">
        <f>VLOOKUP(E1565,[2]Sheet1!$E$2:$N$5262,6,0)</f>
        <v>Accepted</v>
      </c>
      <c r="P1565" s="135" t="str">
        <f>VLOOKUP(E1565,[2]Sheet1!$E$2:$N$5262,7,0)</f>
        <v>Online Transfer</v>
      </c>
      <c r="Q1565" s="135" t="str">
        <f>VLOOKUP(E1565,[2]Sheet1!$E$2:$N$5262,8,0)</f>
        <v>Renewal</v>
      </c>
      <c r="R1565" s="135" t="s">
        <v>16</v>
      </c>
      <c r="S1565" s="135" t="str">
        <f>VLOOKUP(E1565,[2]Sheet1!$E$2:$N$5262,10,0)</f>
        <v>-</v>
      </c>
      <c r="T1565" s="167">
        <f t="shared" si="77"/>
        <v>0</v>
      </c>
    </row>
    <row r="1566" spans="1:20" s="135" customFormat="1">
      <c r="A1566" s="72">
        <v>1575</v>
      </c>
      <c r="B1566" s="72" t="s">
        <v>39</v>
      </c>
      <c r="C1566" s="73" t="s">
        <v>15206</v>
      </c>
      <c r="D1566" s="74">
        <v>12945710</v>
      </c>
      <c r="E1566" s="73" t="s">
        <v>15207</v>
      </c>
      <c r="F1566" s="73" t="s">
        <v>11632</v>
      </c>
      <c r="G1566" s="74">
        <v>12000</v>
      </c>
      <c r="H1566" s="73" t="s">
        <v>66</v>
      </c>
      <c r="I1566" s="73" t="s">
        <v>23</v>
      </c>
      <c r="J1566" s="135" t="s">
        <v>41</v>
      </c>
      <c r="K1566" s="135">
        <v>12000</v>
      </c>
      <c r="L1566" s="135">
        <f>VLOOKUP(E1566,[2]Sheet1!$E$2:$N$5262,3,0)</f>
        <v>12000</v>
      </c>
      <c r="M1566" s="168">
        <f>VLOOKUP(E1566,[2]Sheet1!$E$2:$N$5262,4,0)</f>
        <v>46024</v>
      </c>
      <c r="N1566" s="135" t="str">
        <f>VLOOKUP(E1566,[2]Sheet1!$E$2:$N$5262,5,0)</f>
        <v>SAIF.MALIK</v>
      </c>
      <c r="O1566" s="135" t="str">
        <f>VLOOKUP(E1566,[2]Sheet1!$E$2:$N$5262,6,0)</f>
        <v>Accepted</v>
      </c>
      <c r="P1566" s="135" t="str">
        <f>VLOOKUP(E1566,[2]Sheet1!$E$2:$N$5262,7,0)</f>
        <v>Online Transfer</v>
      </c>
      <c r="Q1566" s="135" t="str">
        <f>VLOOKUP(E1566,[2]Sheet1!$E$2:$N$5262,8,0)</f>
        <v>Conversion</v>
      </c>
      <c r="R1566" s="135" t="s">
        <v>16</v>
      </c>
      <c r="S1566" s="135" t="str">
        <f>VLOOKUP(E1566,[2]Sheet1!$E$2:$N$5262,10,0)</f>
        <v>-</v>
      </c>
      <c r="T1566" s="167">
        <f t="shared" si="77"/>
        <v>0</v>
      </c>
    </row>
    <row r="1567" spans="1:20" s="135" customFormat="1" hidden="1">
      <c r="A1567" s="73">
        <v>1576</v>
      </c>
      <c r="B1567" s="72" t="s">
        <v>39</v>
      </c>
      <c r="C1567" s="73" t="s">
        <v>15208</v>
      </c>
      <c r="D1567" s="73" t="s">
        <v>15209</v>
      </c>
      <c r="E1567" s="73" t="s">
        <v>15210</v>
      </c>
      <c r="F1567" s="73" t="s">
        <v>15211</v>
      </c>
      <c r="G1567" s="74">
        <v>12000</v>
      </c>
      <c r="H1567" s="73" t="s">
        <v>66</v>
      </c>
      <c r="I1567" s="73" t="s">
        <v>23</v>
      </c>
      <c r="J1567" s="135" t="s">
        <v>41</v>
      </c>
      <c r="K1567" s="135">
        <v>12000</v>
      </c>
      <c r="L1567" s="135">
        <f>VLOOKUP(E1567,[2]Sheet1!$E$2:$N$5262,3,0)</f>
        <v>12000</v>
      </c>
      <c r="M1567" s="168">
        <f>VLOOKUP(E1567,[2]Sheet1!$E$2:$N$5262,4,0)</f>
        <v>46024</v>
      </c>
      <c r="N1567" s="135" t="str">
        <f>VLOOKUP(E1567,[2]Sheet1!$E$2:$N$5262,5,0)</f>
        <v>SAIF.MALIK</v>
      </c>
      <c r="O1567" s="135" t="str">
        <f>VLOOKUP(E1567,[2]Sheet1!$E$2:$N$5262,6,0)</f>
        <v>Accepted</v>
      </c>
      <c r="P1567" s="135" t="str">
        <f>VLOOKUP(E1567,[2]Sheet1!$E$2:$N$5262,7,0)</f>
        <v>Online Transfer</v>
      </c>
      <c r="Q1567" s="135" t="str">
        <f>VLOOKUP(E1567,[2]Sheet1!$E$2:$N$5262,8,0)</f>
        <v>Renewal</v>
      </c>
      <c r="R1567" s="135" t="s">
        <v>16</v>
      </c>
      <c r="S1567" s="135" t="str">
        <f>VLOOKUP(E1567,[2]Sheet1!$E$2:$N$5262,10,0)</f>
        <v>-</v>
      </c>
      <c r="T1567" s="167">
        <f t="shared" si="77"/>
        <v>0</v>
      </c>
    </row>
    <row r="1568" spans="1:20" s="135" customFormat="1">
      <c r="A1568" s="72">
        <v>1577</v>
      </c>
      <c r="B1568" s="72" t="s">
        <v>39</v>
      </c>
      <c r="C1568" s="73" t="s">
        <v>15212</v>
      </c>
      <c r="D1568" s="74">
        <v>14805425</v>
      </c>
      <c r="E1568" s="73" t="s">
        <v>15213</v>
      </c>
      <c r="F1568" s="73" t="s">
        <v>11632</v>
      </c>
      <c r="G1568" s="74">
        <v>15000</v>
      </c>
      <c r="H1568" s="73" t="s">
        <v>66</v>
      </c>
      <c r="I1568" s="73" t="s">
        <v>23</v>
      </c>
      <c r="J1568" s="135" t="s">
        <v>41</v>
      </c>
      <c r="K1568" s="135">
        <v>15000</v>
      </c>
      <c r="L1568" s="135">
        <f>VLOOKUP(E1568,[2]Sheet1!$E$2:$N$5262,3,0)</f>
        <v>15000</v>
      </c>
      <c r="M1568" s="168">
        <f>VLOOKUP(E1568,[2]Sheet1!$E$2:$N$5262,4,0)</f>
        <v>46024</v>
      </c>
      <c r="N1568" s="135" t="str">
        <f>VLOOKUP(E1568,[2]Sheet1!$E$2:$N$5262,5,0)</f>
        <v>SAIF.MALIK</v>
      </c>
      <c r="O1568" s="135" t="str">
        <f>VLOOKUP(E1568,[2]Sheet1!$E$2:$N$5262,6,0)</f>
        <v>Accepted</v>
      </c>
      <c r="P1568" s="135" t="str">
        <f>VLOOKUP(E1568,[2]Sheet1!$E$2:$N$5262,7,0)</f>
        <v>Online Transfer</v>
      </c>
      <c r="Q1568" s="135" t="str">
        <f>VLOOKUP(E1568,[2]Sheet1!$E$2:$N$5262,8,0)</f>
        <v>Conversion</v>
      </c>
      <c r="R1568" s="135" t="s">
        <v>16</v>
      </c>
      <c r="S1568" s="135" t="str">
        <f>VLOOKUP(E1568,[2]Sheet1!$E$2:$N$5262,10,0)</f>
        <v>-</v>
      </c>
      <c r="T1568" s="167">
        <f t="shared" si="77"/>
        <v>0</v>
      </c>
    </row>
    <row r="1569" spans="1:20" s="135" customFormat="1" hidden="1">
      <c r="A1569" s="73">
        <v>1578</v>
      </c>
      <c r="B1569" s="72" t="s">
        <v>39</v>
      </c>
      <c r="C1569" s="73" t="s">
        <v>15214</v>
      </c>
      <c r="D1569" s="73" t="s">
        <v>15215</v>
      </c>
      <c r="E1569" s="73" t="s">
        <v>15216</v>
      </c>
      <c r="F1569" s="73" t="s">
        <v>15217</v>
      </c>
      <c r="G1569" s="74">
        <v>14000</v>
      </c>
      <c r="H1569" s="73" t="s">
        <v>66</v>
      </c>
      <c r="I1569" s="73" t="s">
        <v>23</v>
      </c>
      <c r="J1569" s="135" t="s">
        <v>41</v>
      </c>
      <c r="K1569" s="135">
        <v>14000</v>
      </c>
      <c r="L1569" s="135">
        <f>VLOOKUP(E1569,[2]Sheet1!$E$2:$N$5262,3,0)</f>
        <v>14000</v>
      </c>
      <c r="M1569" s="168">
        <f>VLOOKUP(E1569,[2]Sheet1!$E$2:$N$5262,4,0)</f>
        <v>46024</v>
      </c>
      <c r="N1569" s="135" t="str">
        <f>VLOOKUP(E1569,[2]Sheet1!$E$2:$N$5262,5,0)</f>
        <v>SAIF.MALIK</v>
      </c>
      <c r="O1569" s="135" t="str">
        <f>VLOOKUP(E1569,[2]Sheet1!$E$2:$N$5262,6,0)</f>
        <v>Accepted</v>
      </c>
      <c r="P1569" s="135" t="str">
        <f>VLOOKUP(E1569,[2]Sheet1!$E$2:$N$5262,7,0)</f>
        <v>Online Transfer</v>
      </c>
      <c r="Q1569" s="135" t="str">
        <f>VLOOKUP(E1569,[2]Sheet1!$E$2:$N$5262,8,0)</f>
        <v>Renewal</v>
      </c>
      <c r="R1569" s="135" t="s">
        <v>16</v>
      </c>
      <c r="S1569" s="135" t="str">
        <f>VLOOKUP(E1569,[2]Sheet1!$E$2:$N$5262,10,0)</f>
        <v>-</v>
      </c>
      <c r="T1569" s="167">
        <f t="shared" si="77"/>
        <v>0</v>
      </c>
    </row>
    <row r="1570" spans="1:20" s="135" customFormat="1" hidden="1">
      <c r="A1570" s="72">
        <v>1579</v>
      </c>
      <c r="B1570" s="72" t="s">
        <v>39</v>
      </c>
      <c r="C1570" s="73" t="s">
        <v>15218</v>
      </c>
      <c r="D1570" s="74">
        <v>16919717</v>
      </c>
      <c r="E1570" s="73" t="s">
        <v>15219</v>
      </c>
      <c r="F1570" s="73" t="s">
        <v>15220</v>
      </c>
      <c r="G1570" s="74">
        <v>14000</v>
      </c>
      <c r="H1570" s="73" t="s">
        <v>66</v>
      </c>
      <c r="I1570" s="73" t="s">
        <v>23</v>
      </c>
      <c r="J1570" s="135" t="s">
        <v>41</v>
      </c>
      <c r="K1570" s="135">
        <v>14000</v>
      </c>
      <c r="L1570" s="135">
        <f>VLOOKUP(E1570,[2]Sheet1!$E$2:$N$5262,3,0)</f>
        <v>14000</v>
      </c>
      <c r="M1570" s="168">
        <f>VLOOKUP(E1570,[2]Sheet1!$E$2:$N$5262,4,0)</f>
        <v>46023</v>
      </c>
      <c r="N1570" s="135" t="str">
        <f>VLOOKUP(E1570,[2]Sheet1!$E$2:$N$5262,5,0)</f>
        <v>SAIF.MALIK</v>
      </c>
      <c r="O1570" s="135" t="str">
        <f>VLOOKUP(E1570,[2]Sheet1!$E$2:$N$5262,6,0)</f>
        <v>Accepted</v>
      </c>
      <c r="P1570" s="135" t="str">
        <f>VLOOKUP(E1570,[2]Sheet1!$E$2:$N$5262,7,0)</f>
        <v>Online Transfer</v>
      </c>
      <c r="Q1570" s="135" t="str">
        <f>VLOOKUP(E1570,[2]Sheet1!$E$2:$N$5262,8,0)</f>
        <v>Renewal</v>
      </c>
      <c r="R1570" s="135" t="s">
        <v>16</v>
      </c>
      <c r="S1570" s="135" t="str">
        <f>VLOOKUP(E1570,[2]Sheet1!$E$2:$N$5262,10,0)</f>
        <v>-</v>
      </c>
      <c r="T1570" s="167">
        <f t="shared" si="77"/>
        <v>0</v>
      </c>
    </row>
    <row r="1571" spans="1:20" s="135" customFormat="1" hidden="1">
      <c r="A1571" s="73">
        <v>1580</v>
      </c>
      <c r="B1571" s="72" t="s">
        <v>39</v>
      </c>
      <c r="C1571" s="73" t="s">
        <v>15221</v>
      </c>
      <c r="D1571" s="73" t="s">
        <v>15222</v>
      </c>
      <c r="E1571" s="73" t="s">
        <v>15223</v>
      </c>
      <c r="F1571" s="73" t="s">
        <v>15224</v>
      </c>
      <c r="G1571" s="74">
        <v>11000</v>
      </c>
      <c r="H1571" s="73" t="s">
        <v>66</v>
      </c>
      <c r="I1571" s="73" t="s">
        <v>23</v>
      </c>
      <c r="J1571" s="135" t="s">
        <v>41</v>
      </c>
      <c r="K1571" s="135">
        <v>11000</v>
      </c>
      <c r="L1571" s="135">
        <f>VLOOKUP(E1571,[2]Sheet1!$E$2:$N$5262,3,0)</f>
        <v>11000</v>
      </c>
      <c r="M1571" s="168">
        <f>VLOOKUP(E1571,[2]Sheet1!$E$2:$N$5262,4,0)</f>
        <v>46023</v>
      </c>
      <c r="N1571" s="135" t="str">
        <f>VLOOKUP(E1571,[2]Sheet1!$E$2:$N$5262,5,0)</f>
        <v>SAIF.MALIK</v>
      </c>
      <c r="O1571" s="135" t="str">
        <f>VLOOKUP(E1571,[2]Sheet1!$E$2:$N$5262,6,0)</f>
        <v>Accepted</v>
      </c>
      <c r="P1571" s="135" t="str">
        <f>VLOOKUP(E1571,[2]Sheet1!$E$2:$N$5262,7,0)</f>
        <v>Online Transfer</v>
      </c>
      <c r="Q1571" s="135" t="str">
        <f>VLOOKUP(E1571,[2]Sheet1!$E$2:$N$5262,8,0)</f>
        <v>Renewal</v>
      </c>
      <c r="R1571" s="135" t="s">
        <v>16</v>
      </c>
      <c r="S1571" s="135" t="str">
        <f>VLOOKUP(E1571,[2]Sheet1!$E$2:$N$5262,10,0)</f>
        <v>-</v>
      </c>
      <c r="T1571" s="167">
        <f t="shared" si="77"/>
        <v>0</v>
      </c>
    </row>
    <row r="1572" spans="1:20" s="135" customFormat="1">
      <c r="A1572" s="72">
        <v>1581</v>
      </c>
      <c r="B1572" s="72" t="s">
        <v>39</v>
      </c>
      <c r="C1572" s="73" t="s">
        <v>15225</v>
      </c>
      <c r="D1572" s="73" t="s">
        <v>15226</v>
      </c>
      <c r="E1572" s="73" t="s">
        <v>15227</v>
      </c>
      <c r="F1572" s="73" t="s">
        <v>13601</v>
      </c>
      <c r="G1572" s="74">
        <v>15000</v>
      </c>
      <c r="H1572" s="73" t="s">
        <v>66</v>
      </c>
      <c r="I1572" s="73" t="s">
        <v>23</v>
      </c>
      <c r="J1572" s="135" t="s">
        <v>41</v>
      </c>
      <c r="K1572" s="135">
        <v>15000</v>
      </c>
      <c r="L1572" s="135">
        <f>VLOOKUP(E1572,[2]Sheet1!$E$2:$N$5262,3,0)</f>
        <v>15000</v>
      </c>
      <c r="M1572" s="168">
        <f>VLOOKUP(E1572,[2]Sheet1!$E$2:$N$5262,4,0)</f>
        <v>46023</v>
      </c>
      <c r="N1572" s="135" t="str">
        <f>VLOOKUP(E1572,[2]Sheet1!$E$2:$N$5262,5,0)</f>
        <v>SAIF.MALIK</v>
      </c>
      <c r="O1572" s="135" t="str">
        <f>VLOOKUP(E1572,[2]Sheet1!$E$2:$N$5262,6,0)</f>
        <v>Accepted</v>
      </c>
      <c r="P1572" s="135" t="str">
        <f>VLOOKUP(E1572,[2]Sheet1!$E$2:$N$5262,7,0)</f>
        <v>Online Transfer</v>
      </c>
      <c r="Q1572" s="135" t="str">
        <f>VLOOKUP(E1572,[2]Sheet1!$E$2:$N$5262,8,0)</f>
        <v>Conversion</v>
      </c>
      <c r="R1572" s="135" t="s">
        <v>16</v>
      </c>
      <c r="S1572" s="135" t="str">
        <f>VLOOKUP(E1572,[2]Sheet1!$E$2:$N$5262,10,0)</f>
        <v>-</v>
      </c>
      <c r="T1572" s="167">
        <f t="shared" si="77"/>
        <v>0</v>
      </c>
    </row>
    <row r="1573" spans="1:20" s="135" customFormat="1" hidden="1">
      <c r="A1573" s="73">
        <v>1582</v>
      </c>
      <c r="B1573" s="72" t="s">
        <v>39</v>
      </c>
      <c r="C1573" s="73" t="s">
        <v>15228</v>
      </c>
      <c r="D1573" s="73" t="s">
        <v>15229</v>
      </c>
      <c r="E1573" s="73">
        <v>7028726</v>
      </c>
      <c r="F1573" s="75">
        <v>44594.728472222225</v>
      </c>
      <c r="G1573" s="74">
        <v>15000</v>
      </c>
      <c r="H1573" s="73" t="s">
        <v>66</v>
      </c>
      <c r="I1573" s="73" t="s">
        <v>23</v>
      </c>
      <c r="J1573" s="135" t="s">
        <v>41</v>
      </c>
      <c r="K1573" s="135">
        <v>15000</v>
      </c>
      <c r="L1573" s="135">
        <f>VLOOKUP(E1573,[2]Sheet1!$E$2:$N$5262,3,0)</f>
        <v>15000</v>
      </c>
      <c r="M1573" s="168">
        <f>VLOOKUP(E1573,[2]Sheet1!$E$2:$N$5262,4,0)</f>
        <v>46045</v>
      </c>
      <c r="N1573" s="135" t="str">
        <f>VLOOKUP(E1573,[2]Sheet1!$E$2:$N$5262,5,0)</f>
        <v>SAIF.MALIK</v>
      </c>
      <c r="O1573" s="135" t="str">
        <f>VLOOKUP(E1573,[2]Sheet1!$E$2:$N$5262,6,0)</f>
        <v>Accepted</v>
      </c>
      <c r="P1573" s="135" t="str">
        <f>VLOOKUP(E1573,[2]Sheet1!$E$2:$N$5262,7,0)</f>
        <v>Online Transfer</v>
      </c>
      <c r="Q1573" s="135" t="str">
        <f>VLOOKUP(E1573,[2]Sheet1!$E$2:$N$5262,8,0)</f>
        <v>Renewal</v>
      </c>
      <c r="R1573" s="135" t="s">
        <v>16</v>
      </c>
      <c r="S1573" s="135" t="str">
        <f>VLOOKUP(E1573,[2]Sheet1!$E$2:$N$5262,10,0)</f>
        <v>-</v>
      </c>
      <c r="T1573" s="167">
        <f t="shared" si="77"/>
        <v>0</v>
      </c>
    </row>
    <row r="1574" spans="1:20" s="135" customFormat="1" hidden="1">
      <c r="A1574" s="72">
        <v>1583</v>
      </c>
      <c r="B1574" s="72" t="s">
        <v>39</v>
      </c>
      <c r="C1574" s="80" t="s">
        <v>15230</v>
      </c>
      <c r="D1574" s="73" t="s">
        <v>15231</v>
      </c>
      <c r="E1574" s="73">
        <v>1214945</v>
      </c>
      <c r="F1574" s="139" t="s">
        <v>16</v>
      </c>
      <c r="G1574" s="80">
        <v>8167</v>
      </c>
      <c r="H1574" s="73" t="s">
        <v>73</v>
      </c>
      <c r="I1574" s="73" t="s">
        <v>23</v>
      </c>
      <c r="J1574" s="135" t="s">
        <v>41</v>
      </c>
      <c r="K1574" s="135">
        <v>8166</v>
      </c>
      <c r="L1574" s="135">
        <v>8166</v>
      </c>
      <c r="M1574" s="168">
        <v>46027</v>
      </c>
      <c r="N1574" s="135" t="str">
        <f>+I1574</f>
        <v>SAIF.MALIK</v>
      </c>
      <c r="O1574" s="135" t="s">
        <v>73</v>
      </c>
      <c r="P1574" s="135" t="s">
        <v>54</v>
      </c>
      <c r="Q1574" s="135" t="s">
        <v>141</v>
      </c>
      <c r="R1574" s="135" t="s">
        <v>16</v>
      </c>
      <c r="S1574" s="135" t="s">
        <v>16</v>
      </c>
    </row>
    <row r="1575" spans="1:20" s="135" customFormat="1" hidden="1">
      <c r="A1575" s="73">
        <v>1584</v>
      </c>
      <c r="B1575" s="72" t="s">
        <v>39</v>
      </c>
      <c r="C1575" s="73" t="s">
        <v>15232</v>
      </c>
      <c r="D1575" s="73" t="s">
        <v>15233</v>
      </c>
      <c r="E1575" s="73">
        <v>1258988</v>
      </c>
      <c r="F1575" s="139" t="s">
        <v>16</v>
      </c>
      <c r="G1575" s="73">
        <v>7500</v>
      </c>
      <c r="H1575" s="73" t="s">
        <v>73</v>
      </c>
      <c r="I1575" s="73" t="s">
        <v>23</v>
      </c>
      <c r="J1575" s="135" t="s">
        <v>41</v>
      </c>
      <c r="K1575" s="135">
        <v>7500</v>
      </c>
      <c r="L1575" s="135">
        <v>7500</v>
      </c>
      <c r="M1575" s="168">
        <v>46028</v>
      </c>
      <c r="N1575" s="135" t="str">
        <f t="shared" ref="N1575:N1578" si="78">+I1575</f>
        <v>SAIF.MALIK</v>
      </c>
      <c r="O1575" s="135" t="s">
        <v>73</v>
      </c>
      <c r="P1575" s="135" t="s">
        <v>561</v>
      </c>
      <c r="Q1575" s="135" t="s">
        <v>141</v>
      </c>
      <c r="R1575" s="135" t="s">
        <v>16</v>
      </c>
      <c r="S1575" s="135" t="s">
        <v>16</v>
      </c>
    </row>
    <row r="1576" spans="1:20" s="135" customFormat="1" hidden="1">
      <c r="A1576" s="72">
        <v>1585</v>
      </c>
      <c r="B1576" s="72" t="s">
        <v>39</v>
      </c>
      <c r="C1576" s="73" t="s">
        <v>15234</v>
      </c>
      <c r="D1576" s="73" t="s">
        <v>15235</v>
      </c>
      <c r="E1576" s="73" t="s">
        <v>15236</v>
      </c>
      <c r="F1576" s="139" t="s">
        <v>16</v>
      </c>
      <c r="G1576" s="73">
        <v>7500</v>
      </c>
      <c r="H1576" s="73" t="s">
        <v>73</v>
      </c>
      <c r="I1576" s="73" t="s">
        <v>23</v>
      </c>
      <c r="J1576" s="135" t="s">
        <v>41</v>
      </c>
      <c r="K1576" s="135">
        <v>7500</v>
      </c>
      <c r="L1576" s="135">
        <v>7500</v>
      </c>
      <c r="M1576" s="168">
        <v>46028</v>
      </c>
      <c r="N1576" s="135" t="str">
        <f t="shared" si="78"/>
        <v>SAIF.MALIK</v>
      </c>
      <c r="O1576" s="135" t="s">
        <v>73</v>
      </c>
      <c r="P1576" s="135" t="s">
        <v>561</v>
      </c>
      <c r="Q1576" s="135" t="s">
        <v>141</v>
      </c>
      <c r="R1576" s="135" t="s">
        <v>16</v>
      </c>
      <c r="S1576" s="135" t="s">
        <v>16</v>
      </c>
    </row>
    <row r="1577" spans="1:20" s="135" customFormat="1" hidden="1">
      <c r="A1577" s="73">
        <v>1586</v>
      </c>
      <c r="B1577" s="72" t="s">
        <v>39</v>
      </c>
      <c r="C1577" s="77" t="s">
        <v>15237</v>
      </c>
      <c r="D1577" s="73" t="s">
        <v>15238</v>
      </c>
      <c r="E1577" s="73" t="s">
        <v>15239</v>
      </c>
      <c r="F1577" s="139" t="s">
        <v>16</v>
      </c>
      <c r="G1577" s="77">
        <v>7520</v>
      </c>
      <c r="H1577" s="73" t="s">
        <v>73</v>
      </c>
      <c r="I1577" s="73" t="s">
        <v>23</v>
      </c>
      <c r="J1577" s="135" t="s">
        <v>41</v>
      </c>
      <c r="K1577" s="135">
        <v>7520</v>
      </c>
      <c r="L1577" s="135">
        <v>7520</v>
      </c>
      <c r="M1577" s="169">
        <v>46052</v>
      </c>
      <c r="N1577" s="135" t="str">
        <f t="shared" si="78"/>
        <v>SAIF.MALIK</v>
      </c>
      <c r="O1577" s="135" t="s">
        <v>73</v>
      </c>
      <c r="P1577" s="135" t="s">
        <v>72</v>
      </c>
      <c r="Q1577" s="135" t="s">
        <v>141</v>
      </c>
      <c r="R1577" s="135" t="s">
        <v>16</v>
      </c>
      <c r="S1577" s="135" t="s">
        <v>16</v>
      </c>
    </row>
    <row r="1578" spans="1:20" s="135" customFormat="1" hidden="1">
      <c r="A1578" s="72">
        <v>1587</v>
      </c>
      <c r="B1578" s="72" t="s">
        <v>39</v>
      </c>
      <c r="C1578" s="77" t="s">
        <v>15240</v>
      </c>
      <c r="D1578" s="73" t="s">
        <v>15241</v>
      </c>
      <c r="E1578" s="73" t="s">
        <v>15242</v>
      </c>
      <c r="F1578" s="139" t="s">
        <v>16</v>
      </c>
      <c r="G1578" s="77">
        <v>7520</v>
      </c>
      <c r="H1578" s="73" t="s">
        <v>73</v>
      </c>
      <c r="I1578" s="73" t="s">
        <v>23</v>
      </c>
      <c r="J1578" s="135" t="s">
        <v>41</v>
      </c>
      <c r="K1578" s="135">
        <v>7520</v>
      </c>
      <c r="L1578" s="135">
        <v>7520</v>
      </c>
      <c r="M1578" s="169">
        <v>46052</v>
      </c>
      <c r="N1578" s="135" t="str">
        <f t="shared" si="78"/>
        <v>SAIF.MALIK</v>
      </c>
      <c r="O1578" s="135" t="s">
        <v>73</v>
      </c>
      <c r="P1578" s="135" t="s">
        <v>72</v>
      </c>
      <c r="Q1578" s="135" t="s">
        <v>141</v>
      </c>
      <c r="R1578" s="135" t="s">
        <v>16</v>
      </c>
      <c r="S1578" s="135" t="s">
        <v>16</v>
      </c>
    </row>
    <row r="1579" spans="1:20" s="135" customFormat="1" hidden="1">
      <c r="A1579" s="73">
        <v>1588</v>
      </c>
      <c r="B1579" s="72" t="s">
        <v>39</v>
      </c>
      <c r="C1579" s="77" t="s">
        <v>15243</v>
      </c>
      <c r="D1579" s="73" t="s">
        <v>15244</v>
      </c>
      <c r="E1579" s="73" t="s">
        <v>15245</v>
      </c>
      <c r="F1579" s="139" t="s">
        <v>16</v>
      </c>
      <c r="G1579" s="77">
        <v>7520</v>
      </c>
      <c r="H1579" s="73" t="s">
        <v>73</v>
      </c>
      <c r="I1579" s="73" t="s">
        <v>23</v>
      </c>
      <c r="J1579" s="135" t="s">
        <v>41</v>
      </c>
      <c r="K1579" s="135">
        <v>7520</v>
      </c>
      <c r="L1579" s="135">
        <v>7520</v>
      </c>
      <c r="M1579" s="169">
        <v>46052</v>
      </c>
      <c r="N1579" s="135" t="str">
        <f>+I1579</f>
        <v>SAIF.MALIK</v>
      </c>
      <c r="O1579" s="135" t="s">
        <v>73</v>
      </c>
      <c r="P1579" s="135" t="s">
        <v>72</v>
      </c>
      <c r="Q1579" s="135" t="s">
        <v>141</v>
      </c>
      <c r="R1579" s="135" t="s">
        <v>16</v>
      </c>
      <c r="S1579" s="135" t="s">
        <v>16</v>
      </c>
    </row>
    <row r="1580" spans="1:20" s="135" customFormat="1" hidden="1">
      <c r="A1580" s="72">
        <v>1589</v>
      </c>
      <c r="B1580" s="72" t="s">
        <v>39</v>
      </c>
      <c r="C1580" s="73" t="s">
        <v>15246</v>
      </c>
      <c r="D1580" s="74">
        <v>1013192</v>
      </c>
      <c r="E1580" s="74">
        <v>113174</v>
      </c>
      <c r="F1580" s="73" t="s">
        <v>15247</v>
      </c>
      <c r="G1580" s="74">
        <v>14000</v>
      </c>
      <c r="H1580" s="73" t="s">
        <v>66</v>
      </c>
      <c r="I1580" s="73" t="s">
        <v>20</v>
      </c>
      <c r="J1580" s="135" t="s">
        <v>41</v>
      </c>
      <c r="K1580" s="135">
        <v>14000</v>
      </c>
      <c r="L1580" s="135">
        <f>VLOOKUP(E1580,[2]Sheet1!$E$2:$N$5262,3,0)</f>
        <v>14000</v>
      </c>
      <c r="M1580" s="168">
        <f>VLOOKUP(E1580,[2]Sheet1!$E$2:$N$5262,4,0)</f>
        <v>46045</v>
      </c>
      <c r="N1580" s="135" t="str">
        <f>VLOOKUP(E1580,[2]Sheet1!$E$2:$N$5262,5,0)</f>
        <v>MUHAMMAD.OWAIS</v>
      </c>
      <c r="O1580" s="135" t="str">
        <f>VLOOKUP(E1580,[2]Sheet1!$E$2:$N$5262,6,0)</f>
        <v>Accepted</v>
      </c>
      <c r="P1580" s="135" t="str">
        <f>VLOOKUP(E1580,[2]Sheet1!$E$2:$N$5262,7,0)</f>
        <v>Online Transfer</v>
      </c>
      <c r="Q1580" s="135" t="str">
        <f>VLOOKUP(E1580,[2]Sheet1!$E$2:$N$5262,8,0)</f>
        <v>Renewal</v>
      </c>
      <c r="R1580" s="135" t="s">
        <v>16</v>
      </c>
      <c r="S1580" s="135" t="str">
        <f>VLOOKUP(E1580,[2]Sheet1!$E$2:$N$5262,10,0)</f>
        <v>-</v>
      </c>
      <c r="T1580" s="167">
        <f t="shared" ref="T1580:T1643" si="79">+G1580-L1580</f>
        <v>0</v>
      </c>
    </row>
    <row r="1581" spans="1:20" s="135" customFormat="1" hidden="1">
      <c r="A1581" s="73">
        <v>1590</v>
      </c>
      <c r="B1581" s="72" t="s">
        <v>39</v>
      </c>
      <c r="C1581" s="73" t="s">
        <v>15248</v>
      </c>
      <c r="D1581" s="73" t="s">
        <v>15249</v>
      </c>
      <c r="E1581" s="73" t="s">
        <v>15250</v>
      </c>
      <c r="F1581" s="73" t="s">
        <v>15251</v>
      </c>
      <c r="G1581" s="74">
        <v>14000</v>
      </c>
      <c r="H1581" s="73" t="s">
        <v>66</v>
      </c>
      <c r="I1581" s="73" t="s">
        <v>20</v>
      </c>
      <c r="J1581" s="135" t="s">
        <v>41</v>
      </c>
      <c r="K1581" s="135">
        <v>14000</v>
      </c>
      <c r="L1581" s="135">
        <f>VLOOKUP(E1581,[2]Sheet1!$E$2:$N$5262,3,0)</f>
        <v>14000</v>
      </c>
      <c r="M1581" s="168">
        <f>VLOOKUP(E1581,[2]Sheet1!$E$2:$N$5262,4,0)</f>
        <v>46052</v>
      </c>
      <c r="N1581" s="135" t="str">
        <f>VLOOKUP(E1581,[2]Sheet1!$E$2:$N$5262,5,0)</f>
        <v>MUHAMMAD.OWAIS</v>
      </c>
      <c r="O1581" s="135" t="str">
        <f>VLOOKUP(E1581,[2]Sheet1!$E$2:$N$5262,6,0)</f>
        <v>Accepted</v>
      </c>
      <c r="P1581" s="135" t="str">
        <f>VLOOKUP(E1581,[2]Sheet1!$E$2:$N$5262,7,0)</f>
        <v>Online Transfer</v>
      </c>
      <c r="Q1581" s="135" t="str">
        <f>VLOOKUP(E1581,[2]Sheet1!$E$2:$N$5262,8,0)</f>
        <v>Renewal</v>
      </c>
      <c r="R1581" s="135" t="s">
        <v>16</v>
      </c>
      <c r="S1581" s="135" t="str">
        <f>VLOOKUP(E1581,[2]Sheet1!$E$2:$N$5262,10,0)</f>
        <v>-</v>
      </c>
      <c r="T1581" s="167">
        <f t="shared" si="79"/>
        <v>0</v>
      </c>
    </row>
    <row r="1582" spans="1:20" s="135" customFormat="1" hidden="1">
      <c r="A1582" s="72">
        <v>1591</v>
      </c>
      <c r="B1582" s="72" t="s">
        <v>39</v>
      </c>
      <c r="C1582" s="73" t="s">
        <v>15252</v>
      </c>
      <c r="D1582" s="74">
        <v>4803276</v>
      </c>
      <c r="E1582" s="73" t="s">
        <v>15253</v>
      </c>
      <c r="F1582" s="73" t="s">
        <v>15254</v>
      </c>
      <c r="G1582" s="74">
        <v>14000</v>
      </c>
      <c r="H1582" s="73" t="s">
        <v>66</v>
      </c>
      <c r="I1582" s="73" t="s">
        <v>20</v>
      </c>
      <c r="J1582" s="135" t="s">
        <v>41</v>
      </c>
      <c r="K1582" s="135">
        <v>14000</v>
      </c>
      <c r="L1582" s="135">
        <f>VLOOKUP(E1582,[2]Sheet1!$E$2:$N$5262,3,0)</f>
        <v>14000</v>
      </c>
      <c r="M1582" s="168">
        <f>VLOOKUP(E1582,[2]Sheet1!$E$2:$N$5262,4,0)</f>
        <v>46052</v>
      </c>
      <c r="N1582" s="135" t="str">
        <f>VLOOKUP(E1582,[2]Sheet1!$E$2:$N$5262,5,0)</f>
        <v>MUHAMMAD.OWAIS</v>
      </c>
      <c r="O1582" s="135" t="str">
        <f>VLOOKUP(E1582,[2]Sheet1!$E$2:$N$5262,6,0)</f>
        <v>Accepted</v>
      </c>
      <c r="P1582" s="135" t="str">
        <f>VLOOKUP(E1582,[2]Sheet1!$E$2:$N$5262,7,0)</f>
        <v>Online Transfer</v>
      </c>
      <c r="Q1582" s="135" t="str">
        <f>VLOOKUP(E1582,[2]Sheet1!$E$2:$N$5262,8,0)</f>
        <v>Renewal</v>
      </c>
      <c r="R1582" s="135" t="s">
        <v>16</v>
      </c>
      <c r="S1582" s="135" t="str">
        <f>VLOOKUP(E1582,[2]Sheet1!$E$2:$N$5262,10,0)</f>
        <v>-</v>
      </c>
      <c r="T1582" s="167">
        <f t="shared" si="79"/>
        <v>0</v>
      </c>
    </row>
    <row r="1583" spans="1:20" s="135" customFormat="1" hidden="1">
      <c r="A1583" s="73">
        <v>1592</v>
      </c>
      <c r="B1583" s="72" t="s">
        <v>39</v>
      </c>
      <c r="C1583" s="73" t="s">
        <v>15255</v>
      </c>
      <c r="D1583" s="74">
        <v>365777</v>
      </c>
      <c r="E1583" s="74">
        <v>1004141</v>
      </c>
      <c r="F1583" s="73" t="s">
        <v>15256</v>
      </c>
      <c r="G1583" s="74">
        <v>14000</v>
      </c>
      <c r="H1583" s="73" t="s">
        <v>66</v>
      </c>
      <c r="I1583" s="73" t="s">
        <v>20</v>
      </c>
      <c r="J1583" s="135" t="s">
        <v>41</v>
      </c>
      <c r="K1583" s="135">
        <v>14000</v>
      </c>
      <c r="L1583" s="135">
        <f>VLOOKUP(E1583,[2]Sheet1!$E$2:$N$5262,3,0)</f>
        <v>14000</v>
      </c>
      <c r="M1583" s="168">
        <f>VLOOKUP(E1583,[2]Sheet1!$E$2:$N$5262,4,0)</f>
        <v>46052</v>
      </c>
      <c r="N1583" s="135" t="str">
        <f>VLOOKUP(E1583,[2]Sheet1!$E$2:$N$5262,5,0)</f>
        <v>MUHAMMAD.OWAIS</v>
      </c>
      <c r="O1583" s="135" t="str">
        <f>VLOOKUP(E1583,[2]Sheet1!$E$2:$N$5262,6,0)</f>
        <v>Accepted</v>
      </c>
      <c r="P1583" s="135" t="str">
        <f>VLOOKUP(E1583,[2]Sheet1!$E$2:$N$5262,7,0)</f>
        <v>Online Transfer</v>
      </c>
      <c r="Q1583" s="135" t="str">
        <f>VLOOKUP(E1583,[2]Sheet1!$E$2:$N$5262,8,0)</f>
        <v>Renewal</v>
      </c>
      <c r="R1583" s="135" t="s">
        <v>16</v>
      </c>
      <c r="S1583" s="135" t="str">
        <f>VLOOKUP(E1583,[2]Sheet1!$E$2:$N$5262,10,0)</f>
        <v>-</v>
      </c>
      <c r="T1583" s="167">
        <f t="shared" si="79"/>
        <v>0</v>
      </c>
    </row>
    <row r="1584" spans="1:20" s="135" customFormat="1" hidden="1">
      <c r="A1584" s="72">
        <v>1593</v>
      </c>
      <c r="B1584" s="72" t="s">
        <v>39</v>
      </c>
      <c r="C1584" s="73" t="s">
        <v>15257</v>
      </c>
      <c r="D1584" s="74">
        <v>233403</v>
      </c>
      <c r="E1584" s="74">
        <v>1133389</v>
      </c>
      <c r="F1584" s="73" t="s">
        <v>15258</v>
      </c>
      <c r="G1584" s="74">
        <v>12000</v>
      </c>
      <c r="H1584" s="73" t="s">
        <v>66</v>
      </c>
      <c r="I1584" s="73" t="s">
        <v>20</v>
      </c>
      <c r="J1584" s="135" t="s">
        <v>41</v>
      </c>
      <c r="K1584" s="135">
        <v>12000</v>
      </c>
      <c r="L1584" s="135">
        <f>VLOOKUP(E1584,[2]Sheet1!$E$2:$N$5262,3,0)</f>
        <v>12000</v>
      </c>
      <c r="M1584" s="168">
        <f>VLOOKUP(E1584,[2]Sheet1!$E$2:$N$5262,4,0)</f>
        <v>46051</v>
      </c>
      <c r="N1584" s="135" t="str">
        <f>VLOOKUP(E1584,[2]Sheet1!$E$2:$N$5262,5,0)</f>
        <v>MUHAMMAD.OWAIS</v>
      </c>
      <c r="O1584" s="135" t="str">
        <f>VLOOKUP(E1584,[2]Sheet1!$E$2:$N$5262,6,0)</f>
        <v>Accepted</v>
      </c>
      <c r="P1584" s="135" t="str">
        <f>VLOOKUP(E1584,[2]Sheet1!$E$2:$N$5262,7,0)</f>
        <v>Online Transfer</v>
      </c>
      <c r="Q1584" s="135" t="str">
        <f>VLOOKUP(E1584,[2]Sheet1!$E$2:$N$5262,8,0)</f>
        <v>Renewal</v>
      </c>
      <c r="R1584" s="135" t="s">
        <v>16</v>
      </c>
      <c r="S1584" s="135" t="str">
        <f>VLOOKUP(E1584,[2]Sheet1!$E$2:$N$5262,10,0)</f>
        <v>-</v>
      </c>
      <c r="T1584" s="167">
        <f t="shared" si="79"/>
        <v>0</v>
      </c>
    </row>
    <row r="1585" spans="1:20" s="135" customFormat="1">
      <c r="A1585" s="73">
        <v>1594</v>
      </c>
      <c r="B1585" s="72" t="s">
        <v>39</v>
      </c>
      <c r="C1585" s="73" t="s">
        <v>15259</v>
      </c>
      <c r="D1585" s="73" t="s">
        <v>15260</v>
      </c>
      <c r="E1585" s="73" t="s">
        <v>15261</v>
      </c>
      <c r="F1585" s="73" t="s">
        <v>10651</v>
      </c>
      <c r="G1585" s="74">
        <v>13000</v>
      </c>
      <c r="H1585" s="73" t="s">
        <v>66</v>
      </c>
      <c r="I1585" s="73" t="s">
        <v>20</v>
      </c>
      <c r="J1585" s="135" t="s">
        <v>41</v>
      </c>
      <c r="K1585" s="135">
        <v>13000</v>
      </c>
      <c r="L1585" s="135">
        <f>VLOOKUP(E1585,[2]Sheet1!$E$2:$N$5262,3,0)</f>
        <v>13000</v>
      </c>
      <c r="M1585" s="168">
        <f>VLOOKUP(E1585,[2]Sheet1!$E$2:$N$5262,4,0)</f>
        <v>46052</v>
      </c>
      <c r="N1585" s="135" t="str">
        <f>VLOOKUP(E1585,[2]Sheet1!$E$2:$N$5262,5,0)</f>
        <v>MUHAMMAD.OWAIS</v>
      </c>
      <c r="O1585" s="135" t="str">
        <f>VLOOKUP(E1585,[2]Sheet1!$E$2:$N$5262,6,0)</f>
        <v>Accepted</v>
      </c>
      <c r="P1585" s="135" t="str">
        <f>VLOOKUP(E1585,[2]Sheet1!$E$2:$N$5262,7,0)</f>
        <v>Online Transfer</v>
      </c>
      <c r="Q1585" s="135" t="str">
        <f>VLOOKUP(E1585,[2]Sheet1!$E$2:$N$5262,8,0)</f>
        <v>Conversion</v>
      </c>
      <c r="R1585" s="135" t="s">
        <v>16</v>
      </c>
      <c r="S1585" s="135" t="str">
        <f>VLOOKUP(E1585,[2]Sheet1!$E$2:$N$5262,10,0)</f>
        <v>-</v>
      </c>
      <c r="T1585" s="167">
        <f t="shared" si="79"/>
        <v>0</v>
      </c>
    </row>
    <row r="1586" spans="1:20" s="135" customFormat="1">
      <c r="A1586" s="72">
        <v>1595</v>
      </c>
      <c r="B1586" s="72" t="s">
        <v>39</v>
      </c>
      <c r="C1586" s="73" t="s">
        <v>15262</v>
      </c>
      <c r="D1586" s="73" t="s">
        <v>15263</v>
      </c>
      <c r="E1586" s="74">
        <v>6076565</v>
      </c>
      <c r="F1586" s="73" t="s">
        <v>10659</v>
      </c>
      <c r="G1586" s="74">
        <v>14000</v>
      </c>
      <c r="H1586" s="73" t="s">
        <v>66</v>
      </c>
      <c r="I1586" s="73" t="s">
        <v>20</v>
      </c>
      <c r="J1586" s="135" t="s">
        <v>41</v>
      </c>
      <c r="K1586" s="135">
        <v>14000</v>
      </c>
      <c r="L1586" s="135">
        <f>VLOOKUP(E1586,[2]Sheet1!$E$2:$N$5262,3,0)</f>
        <v>14000</v>
      </c>
      <c r="M1586" s="168">
        <f>VLOOKUP(E1586,[2]Sheet1!$E$2:$N$5262,4,0)</f>
        <v>46051</v>
      </c>
      <c r="N1586" s="135" t="str">
        <f>VLOOKUP(E1586,[2]Sheet1!$E$2:$N$5262,5,0)</f>
        <v>MUHAMMAD.OWAIS</v>
      </c>
      <c r="O1586" s="135" t="str">
        <f>VLOOKUP(E1586,[2]Sheet1!$E$2:$N$5262,6,0)</f>
        <v>Accepted</v>
      </c>
      <c r="P1586" s="135" t="str">
        <f>VLOOKUP(E1586,[2]Sheet1!$E$2:$N$5262,7,0)</f>
        <v>Online Transfer</v>
      </c>
      <c r="Q1586" s="135" t="str">
        <f>VLOOKUP(E1586,[2]Sheet1!$E$2:$N$5262,8,0)</f>
        <v>Conversion</v>
      </c>
      <c r="R1586" s="135" t="s">
        <v>16</v>
      </c>
      <c r="S1586" s="135" t="str">
        <f>VLOOKUP(E1586,[2]Sheet1!$E$2:$N$5262,10,0)</f>
        <v>-</v>
      </c>
      <c r="T1586" s="167">
        <f t="shared" si="79"/>
        <v>0</v>
      </c>
    </row>
    <row r="1587" spans="1:20" s="135" customFormat="1" hidden="1">
      <c r="A1587" s="73">
        <v>1596</v>
      </c>
      <c r="B1587" s="72" t="s">
        <v>39</v>
      </c>
      <c r="C1587" s="73" t="s">
        <v>15264</v>
      </c>
      <c r="D1587" s="73" t="s">
        <v>15265</v>
      </c>
      <c r="E1587" s="74">
        <v>6073669</v>
      </c>
      <c r="F1587" s="73" t="s">
        <v>15266</v>
      </c>
      <c r="G1587" s="74">
        <v>10000</v>
      </c>
      <c r="H1587" s="73" t="s">
        <v>66</v>
      </c>
      <c r="I1587" s="73" t="s">
        <v>20</v>
      </c>
      <c r="J1587" s="135" t="s">
        <v>41</v>
      </c>
      <c r="K1587" s="135">
        <v>10000</v>
      </c>
      <c r="L1587" s="135">
        <f>VLOOKUP(E1587,[2]Sheet1!$E$2:$N$5262,3,0)</f>
        <v>10000</v>
      </c>
      <c r="M1587" s="168">
        <f>VLOOKUP(E1587,[2]Sheet1!$E$2:$N$5262,4,0)</f>
        <v>46050</v>
      </c>
      <c r="N1587" s="135" t="str">
        <f>VLOOKUP(E1587,[2]Sheet1!$E$2:$N$5262,5,0)</f>
        <v>MUHAMMAD.OWAIS</v>
      </c>
      <c r="O1587" s="135" t="str">
        <f>VLOOKUP(E1587,[2]Sheet1!$E$2:$N$5262,6,0)</f>
        <v>Accepted</v>
      </c>
      <c r="P1587" s="135" t="str">
        <f>VLOOKUP(E1587,[2]Sheet1!$E$2:$N$5262,7,0)</f>
        <v>Online Transfer</v>
      </c>
      <c r="Q1587" s="135" t="str">
        <f>VLOOKUP(E1587,[2]Sheet1!$E$2:$N$5262,8,0)</f>
        <v>Renewal</v>
      </c>
      <c r="R1587" s="135" t="s">
        <v>16</v>
      </c>
      <c r="S1587" s="135" t="str">
        <f>VLOOKUP(E1587,[2]Sheet1!$E$2:$N$5262,10,0)</f>
        <v>-</v>
      </c>
      <c r="T1587" s="167">
        <f t="shared" si="79"/>
        <v>0</v>
      </c>
    </row>
    <row r="1588" spans="1:20" s="135" customFormat="1" hidden="1">
      <c r="A1588" s="72">
        <v>1597</v>
      </c>
      <c r="B1588" s="72" t="s">
        <v>39</v>
      </c>
      <c r="C1588" s="73" t="s">
        <v>15267</v>
      </c>
      <c r="D1588" s="73" t="s">
        <v>15268</v>
      </c>
      <c r="E1588" s="73" t="s">
        <v>15269</v>
      </c>
      <c r="F1588" s="73" t="s">
        <v>15270</v>
      </c>
      <c r="G1588" s="74">
        <v>10000</v>
      </c>
      <c r="H1588" s="73" t="s">
        <v>66</v>
      </c>
      <c r="I1588" s="73" t="s">
        <v>20</v>
      </c>
      <c r="J1588" s="135" t="s">
        <v>41</v>
      </c>
      <c r="K1588" s="135">
        <v>10000</v>
      </c>
      <c r="L1588" s="135">
        <f>VLOOKUP(E1588,[2]Sheet1!$E$2:$N$5262,3,0)</f>
        <v>10000</v>
      </c>
      <c r="M1588" s="168">
        <f>VLOOKUP(E1588,[2]Sheet1!$E$2:$N$5262,4,0)</f>
        <v>46050</v>
      </c>
      <c r="N1588" s="135" t="str">
        <f>VLOOKUP(E1588,[2]Sheet1!$E$2:$N$5262,5,0)</f>
        <v>MUHAMMAD.OWAIS</v>
      </c>
      <c r="O1588" s="135" t="str">
        <f>VLOOKUP(E1588,[2]Sheet1!$E$2:$N$5262,6,0)</f>
        <v>Accepted</v>
      </c>
      <c r="P1588" s="135" t="str">
        <f>VLOOKUP(E1588,[2]Sheet1!$E$2:$N$5262,7,0)</f>
        <v>Online Transfer</v>
      </c>
      <c r="Q1588" s="135" t="str">
        <f>VLOOKUP(E1588,[2]Sheet1!$E$2:$N$5262,8,0)</f>
        <v>Renewal</v>
      </c>
      <c r="R1588" s="135" t="s">
        <v>16</v>
      </c>
      <c r="S1588" s="135" t="str">
        <f>VLOOKUP(E1588,[2]Sheet1!$E$2:$N$5262,10,0)</f>
        <v>-</v>
      </c>
      <c r="T1588" s="167">
        <f t="shared" si="79"/>
        <v>0</v>
      </c>
    </row>
    <row r="1589" spans="1:20" s="135" customFormat="1" hidden="1">
      <c r="A1589" s="73">
        <v>1598</v>
      </c>
      <c r="B1589" s="72" t="s">
        <v>39</v>
      </c>
      <c r="C1589" s="73" t="s">
        <v>15271</v>
      </c>
      <c r="D1589" s="73" t="s">
        <v>15272</v>
      </c>
      <c r="E1589" s="73" t="s">
        <v>15271</v>
      </c>
      <c r="F1589" s="73" t="s">
        <v>15273</v>
      </c>
      <c r="G1589" s="74">
        <v>12000</v>
      </c>
      <c r="H1589" s="73" t="s">
        <v>66</v>
      </c>
      <c r="I1589" s="73" t="s">
        <v>20</v>
      </c>
      <c r="J1589" s="135" t="s">
        <v>41</v>
      </c>
      <c r="K1589" s="135">
        <v>12000</v>
      </c>
      <c r="L1589" s="135">
        <f>VLOOKUP(E1589,[2]Sheet1!$E$2:$N$5262,3,0)</f>
        <v>12000</v>
      </c>
      <c r="M1589" s="168">
        <f>VLOOKUP(E1589,[2]Sheet1!$E$2:$N$5262,4,0)</f>
        <v>46050</v>
      </c>
      <c r="N1589" s="135" t="str">
        <f>VLOOKUP(E1589,[2]Sheet1!$E$2:$N$5262,5,0)</f>
        <v>MUHAMMAD.OWAIS</v>
      </c>
      <c r="O1589" s="135" t="str">
        <f>VLOOKUP(E1589,[2]Sheet1!$E$2:$N$5262,6,0)</f>
        <v>Accepted</v>
      </c>
      <c r="P1589" s="135" t="str">
        <f>VLOOKUP(E1589,[2]Sheet1!$E$2:$N$5262,7,0)</f>
        <v>Online Transfer</v>
      </c>
      <c r="Q1589" s="135" t="str">
        <f>VLOOKUP(E1589,[2]Sheet1!$E$2:$N$5262,8,0)</f>
        <v>Renewal</v>
      </c>
      <c r="R1589" s="135" t="s">
        <v>16</v>
      </c>
      <c r="S1589" s="135" t="str">
        <f>VLOOKUP(E1589,[2]Sheet1!$E$2:$N$5262,10,0)</f>
        <v>-</v>
      </c>
      <c r="T1589" s="167">
        <f t="shared" si="79"/>
        <v>0</v>
      </c>
    </row>
    <row r="1590" spans="1:20" s="135" customFormat="1" hidden="1">
      <c r="A1590" s="72">
        <v>1599</v>
      </c>
      <c r="B1590" s="72" t="s">
        <v>39</v>
      </c>
      <c r="C1590" s="73" t="s">
        <v>15274</v>
      </c>
      <c r="D1590" s="73" t="s">
        <v>15275</v>
      </c>
      <c r="E1590" s="73" t="s">
        <v>15274</v>
      </c>
      <c r="F1590" s="73" t="s">
        <v>15276</v>
      </c>
      <c r="G1590" s="74">
        <v>12000</v>
      </c>
      <c r="H1590" s="73" t="s">
        <v>66</v>
      </c>
      <c r="I1590" s="73" t="s">
        <v>20</v>
      </c>
      <c r="J1590" s="135" t="s">
        <v>41</v>
      </c>
      <c r="K1590" s="135">
        <v>12000</v>
      </c>
      <c r="L1590" s="135">
        <f>VLOOKUP(E1590,[2]Sheet1!$E$2:$N$5262,3,0)</f>
        <v>12000</v>
      </c>
      <c r="M1590" s="168">
        <f>VLOOKUP(E1590,[2]Sheet1!$E$2:$N$5262,4,0)</f>
        <v>46050</v>
      </c>
      <c r="N1590" s="135" t="str">
        <f>VLOOKUP(E1590,[2]Sheet1!$E$2:$N$5262,5,0)</f>
        <v>MUHAMMAD.OWAIS</v>
      </c>
      <c r="O1590" s="135" t="str">
        <f>VLOOKUP(E1590,[2]Sheet1!$E$2:$N$5262,6,0)</f>
        <v>Accepted</v>
      </c>
      <c r="P1590" s="135" t="str">
        <f>VLOOKUP(E1590,[2]Sheet1!$E$2:$N$5262,7,0)</f>
        <v>Online Transfer</v>
      </c>
      <c r="Q1590" s="135" t="str">
        <f>VLOOKUP(E1590,[2]Sheet1!$E$2:$N$5262,8,0)</f>
        <v>Renewal</v>
      </c>
      <c r="R1590" s="135" t="s">
        <v>16</v>
      </c>
      <c r="S1590" s="135" t="str">
        <f>VLOOKUP(E1590,[2]Sheet1!$E$2:$N$5262,10,0)</f>
        <v>-</v>
      </c>
      <c r="T1590" s="167">
        <f t="shared" si="79"/>
        <v>0</v>
      </c>
    </row>
    <row r="1591" spans="1:20" s="135" customFormat="1" hidden="1">
      <c r="A1591" s="73">
        <v>1600</v>
      </c>
      <c r="B1591" s="72" t="s">
        <v>39</v>
      </c>
      <c r="C1591" s="73" t="s">
        <v>15277</v>
      </c>
      <c r="D1591" s="73" t="s">
        <v>15278</v>
      </c>
      <c r="E1591" s="73" t="s">
        <v>15279</v>
      </c>
      <c r="F1591" s="73" t="s">
        <v>15280</v>
      </c>
      <c r="G1591" s="74">
        <v>12000</v>
      </c>
      <c r="H1591" s="73" t="s">
        <v>66</v>
      </c>
      <c r="I1591" s="73" t="s">
        <v>20</v>
      </c>
      <c r="J1591" s="135" t="s">
        <v>41</v>
      </c>
      <c r="K1591" s="135">
        <v>12000</v>
      </c>
      <c r="L1591" s="135">
        <f>VLOOKUP(E1591,[2]Sheet1!$E$2:$N$5262,3,0)</f>
        <v>12000</v>
      </c>
      <c r="M1591" s="168">
        <f>VLOOKUP(E1591,[2]Sheet1!$E$2:$N$5262,4,0)</f>
        <v>46049</v>
      </c>
      <c r="N1591" s="135" t="str">
        <f>VLOOKUP(E1591,[2]Sheet1!$E$2:$N$5262,5,0)</f>
        <v>MUHAMMAD.OWAIS</v>
      </c>
      <c r="O1591" s="135" t="str">
        <f>VLOOKUP(E1591,[2]Sheet1!$E$2:$N$5262,6,0)</f>
        <v>Accepted</v>
      </c>
      <c r="P1591" s="135" t="str">
        <f>VLOOKUP(E1591,[2]Sheet1!$E$2:$N$5262,7,0)</f>
        <v>Online Transfer</v>
      </c>
      <c r="Q1591" s="135" t="str">
        <f>VLOOKUP(E1591,[2]Sheet1!$E$2:$N$5262,8,0)</f>
        <v>Renewal</v>
      </c>
      <c r="R1591" s="135" t="s">
        <v>16</v>
      </c>
      <c r="S1591" s="135" t="str">
        <f>VLOOKUP(E1591,[2]Sheet1!$E$2:$N$5262,10,0)</f>
        <v>-</v>
      </c>
      <c r="T1591" s="167">
        <f t="shared" si="79"/>
        <v>0</v>
      </c>
    </row>
    <row r="1592" spans="1:20" s="135" customFormat="1" hidden="1">
      <c r="A1592" s="72">
        <v>1601</v>
      </c>
      <c r="B1592" s="72" t="s">
        <v>39</v>
      </c>
      <c r="C1592" s="73" t="s">
        <v>15281</v>
      </c>
      <c r="D1592" s="74">
        <v>1577906</v>
      </c>
      <c r="E1592" s="73" t="s">
        <v>15282</v>
      </c>
      <c r="F1592" s="73" t="s">
        <v>15283</v>
      </c>
      <c r="G1592" s="74">
        <v>11000</v>
      </c>
      <c r="H1592" s="73" t="s">
        <v>66</v>
      </c>
      <c r="I1592" s="73" t="s">
        <v>20</v>
      </c>
      <c r="J1592" s="135" t="s">
        <v>41</v>
      </c>
      <c r="K1592" s="135">
        <v>11000</v>
      </c>
      <c r="L1592" s="135">
        <f>VLOOKUP(E1592,[2]Sheet1!$E$2:$N$5262,3,0)</f>
        <v>11000</v>
      </c>
      <c r="M1592" s="168">
        <f>VLOOKUP(E1592,[2]Sheet1!$E$2:$N$5262,4,0)</f>
        <v>46051</v>
      </c>
      <c r="N1592" s="135" t="str">
        <f>VLOOKUP(E1592,[2]Sheet1!$E$2:$N$5262,5,0)</f>
        <v>MUHAMMAD.OWAIS</v>
      </c>
      <c r="O1592" s="135" t="str">
        <f>VLOOKUP(E1592,[2]Sheet1!$E$2:$N$5262,6,0)</f>
        <v>Accepted</v>
      </c>
      <c r="P1592" s="135" t="str">
        <f>VLOOKUP(E1592,[2]Sheet1!$E$2:$N$5262,7,0)</f>
        <v>Cheque</v>
      </c>
      <c r="Q1592" s="135" t="str">
        <f>VLOOKUP(E1592,[2]Sheet1!$E$2:$N$5262,8,0)</f>
        <v>Renewal</v>
      </c>
      <c r="R1592" s="135" t="s">
        <v>16</v>
      </c>
      <c r="S1592" s="135" t="str">
        <f>VLOOKUP(E1592,[2]Sheet1!$E$2:$N$5262,10,0)</f>
        <v>-</v>
      </c>
      <c r="T1592" s="167">
        <f t="shared" si="79"/>
        <v>0</v>
      </c>
    </row>
    <row r="1593" spans="1:20" s="135" customFormat="1" hidden="1">
      <c r="A1593" s="73">
        <v>1602</v>
      </c>
      <c r="B1593" s="72" t="s">
        <v>39</v>
      </c>
      <c r="C1593" s="73" t="s">
        <v>15284</v>
      </c>
      <c r="D1593" s="73" t="s">
        <v>15285</v>
      </c>
      <c r="E1593" s="74">
        <v>9506123</v>
      </c>
      <c r="F1593" s="73" t="s">
        <v>15286</v>
      </c>
      <c r="G1593" s="74">
        <v>11000</v>
      </c>
      <c r="H1593" s="73" t="s">
        <v>66</v>
      </c>
      <c r="I1593" s="73" t="s">
        <v>20</v>
      </c>
      <c r="J1593" s="135" t="s">
        <v>41</v>
      </c>
      <c r="K1593" s="135">
        <v>11000</v>
      </c>
      <c r="L1593" s="135">
        <f>VLOOKUP(E1593,[2]Sheet1!$E$2:$N$5262,3,0)</f>
        <v>11000</v>
      </c>
      <c r="M1593" s="168">
        <f>VLOOKUP(E1593,[2]Sheet1!$E$2:$N$5262,4,0)</f>
        <v>46050</v>
      </c>
      <c r="N1593" s="135" t="str">
        <f>VLOOKUP(E1593,[2]Sheet1!$E$2:$N$5262,5,0)</f>
        <v>MUHAMMAD.OWAIS</v>
      </c>
      <c r="O1593" s="135" t="str">
        <f>VLOOKUP(E1593,[2]Sheet1!$E$2:$N$5262,6,0)</f>
        <v>Accepted</v>
      </c>
      <c r="P1593" s="135" t="str">
        <f>VLOOKUP(E1593,[2]Sheet1!$E$2:$N$5262,7,0)</f>
        <v>Cheque</v>
      </c>
      <c r="Q1593" s="135" t="str">
        <f>VLOOKUP(E1593,[2]Sheet1!$E$2:$N$5262,8,0)</f>
        <v>Renewal</v>
      </c>
      <c r="R1593" s="135" t="s">
        <v>16</v>
      </c>
      <c r="S1593" s="135" t="str">
        <f>VLOOKUP(E1593,[2]Sheet1!$E$2:$N$5262,10,0)</f>
        <v>-</v>
      </c>
      <c r="T1593" s="167">
        <f t="shared" si="79"/>
        <v>0</v>
      </c>
    </row>
    <row r="1594" spans="1:20" s="135" customFormat="1" hidden="1">
      <c r="A1594" s="72">
        <v>1603</v>
      </c>
      <c r="B1594" s="72" t="s">
        <v>39</v>
      </c>
      <c r="C1594" s="73" t="s">
        <v>15287</v>
      </c>
      <c r="D1594" s="74">
        <v>21749744</v>
      </c>
      <c r="E1594" s="73" t="s">
        <v>15288</v>
      </c>
      <c r="F1594" s="73" t="s">
        <v>15289</v>
      </c>
      <c r="G1594" s="74">
        <v>11000</v>
      </c>
      <c r="H1594" s="73" t="s">
        <v>66</v>
      </c>
      <c r="I1594" s="73" t="s">
        <v>20</v>
      </c>
      <c r="J1594" s="135" t="s">
        <v>41</v>
      </c>
      <c r="K1594" s="135">
        <v>11000</v>
      </c>
      <c r="L1594" s="135">
        <f>VLOOKUP(E1594,[2]Sheet1!$E$2:$N$5262,3,0)</f>
        <v>11000</v>
      </c>
      <c r="M1594" s="168">
        <f>VLOOKUP(E1594,[2]Sheet1!$E$2:$N$5262,4,0)</f>
        <v>46051</v>
      </c>
      <c r="N1594" s="135" t="str">
        <f>VLOOKUP(E1594,[2]Sheet1!$E$2:$N$5262,5,0)</f>
        <v>MUHAMMAD.OWAIS</v>
      </c>
      <c r="O1594" s="135" t="str">
        <f>VLOOKUP(E1594,[2]Sheet1!$E$2:$N$5262,6,0)</f>
        <v>Accepted</v>
      </c>
      <c r="P1594" s="135" t="str">
        <f>VLOOKUP(E1594,[2]Sheet1!$E$2:$N$5262,7,0)</f>
        <v>Cheque</v>
      </c>
      <c r="Q1594" s="135" t="str">
        <f>VLOOKUP(E1594,[2]Sheet1!$E$2:$N$5262,8,0)</f>
        <v>Renewal</v>
      </c>
      <c r="R1594" s="135" t="s">
        <v>16</v>
      </c>
      <c r="S1594" s="135" t="str">
        <f>VLOOKUP(E1594,[2]Sheet1!$E$2:$N$5262,10,0)</f>
        <v>-</v>
      </c>
      <c r="T1594" s="167">
        <f t="shared" si="79"/>
        <v>0</v>
      </c>
    </row>
    <row r="1595" spans="1:20" s="135" customFormat="1" hidden="1">
      <c r="A1595" s="73">
        <v>1604</v>
      </c>
      <c r="B1595" s="72" t="s">
        <v>39</v>
      </c>
      <c r="C1595" s="73" t="s">
        <v>15290</v>
      </c>
      <c r="D1595" s="73" t="s">
        <v>15291</v>
      </c>
      <c r="E1595" s="74">
        <v>9520552</v>
      </c>
      <c r="F1595" s="73" t="s">
        <v>15292</v>
      </c>
      <c r="G1595" s="74">
        <v>14000</v>
      </c>
      <c r="H1595" s="73" t="s">
        <v>66</v>
      </c>
      <c r="I1595" s="73" t="s">
        <v>20</v>
      </c>
      <c r="J1595" s="135" t="s">
        <v>41</v>
      </c>
      <c r="K1595" s="135">
        <v>14000</v>
      </c>
      <c r="L1595" s="135">
        <f>VLOOKUP(E1595,[2]Sheet1!$E$2:$N$5262,3,0)</f>
        <v>14000</v>
      </c>
      <c r="M1595" s="168">
        <f>VLOOKUP(E1595,[2]Sheet1!$E$2:$N$5262,4,0)</f>
        <v>46049</v>
      </c>
      <c r="N1595" s="135" t="str">
        <f>VLOOKUP(E1595,[2]Sheet1!$E$2:$N$5262,5,0)</f>
        <v>MUHAMMAD.OWAIS</v>
      </c>
      <c r="O1595" s="135" t="str">
        <f>VLOOKUP(E1595,[2]Sheet1!$E$2:$N$5262,6,0)</f>
        <v>Accepted</v>
      </c>
      <c r="P1595" s="135" t="str">
        <f>VLOOKUP(E1595,[2]Sheet1!$E$2:$N$5262,7,0)</f>
        <v>Online Transfer</v>
      </c>
      <c r="Q1595" s="135" t="str">
        <f>VLOOKUP(E1595,[2]Sheet1!$E$2:$N$5262,8,0)</f>
        <v>Renewal</v>
      </c>
      <c r="R1595" s="135" t="s">
        <v>16</v>
      </c>
      <c r="S1595" s="135" t="str">
        <f>VLOOKUP(E1595,[2]Sheet1!$E$2:$N$5262,10,0)</f>
        <v>-</v>
      </c>
      <c r="T1595" s="167">
        <f t="shared" si="79"/>
        <v>0</v>
      </c>
    </row>
    <row r="1596" spans="1:20" s="135" customFormat="1" hidden="1">
      <c r="A1596" s="72">
        <v>1605</v>
      </c>
      <c r="B1596" s="72" t="s">
        <v>39</v>
      </c>
      <c r="C1596" s="73" t="s">
        <v>15293</v>
      </c>
      <c r="D1596" s="73" t="s">
        <v>15294</v>
      </c>
      <c r="E1596" s="74">
        <v>7000617</v>
      </c>
      <c r="F1596" s="73" t="s">
        <v>15295</v>
      </c>
      <c r="G1596" s="74">
        <v>10000</v>
      </c>
      <c r="H1596" s="73" t="s">
        <v>66</v>
      </c>
      <c r="I1596" s="73" t="s">
        <v>20</v>
      </c>
      <c r="J1596" s="135" t="s">
        <v>41</v>
      </c>
      <c r="K1596" s="135">
        <v>10000</v>
      </c>
      <c r="L1596" s="135">
        <f>VLOOKUP(E1596,[2]Sheet1!$E$2:$N$5262,3,0)</f>
        <v>10000</v>
      </c>
      <c r="M1596" s="168">
        <f>VLOOKUP(E1596,[2]Sheet1!$E$2:$N$5262,4,0)</f>
        <v>46045</v>
      </c>
      <c r="N1596" s="135" t="str">
        <f>VLOOKUP(E1596,[2]Sheet1!$E$2:$N$5262,5,0)</f>
        <v>MUHAMMAD.OWAIS</v>
      </c>
      <c r="O1596" s="135" t="str">
        <f>VLOOKUP(E1596,[2]Sheet1!$E$2:$N$5262,6,0)</f>
        <v>Accepted</v>
      </c>
      <c r="P1596" s="135" t="str">
        <f>VLOOKUP(E1596,[2]Sheet1!$E$2:$N$5262,7,0)</f>
        <v>Online Transfer</v>
      </c>
      <c r="Q1596" s="135" t="str">
        <f>VLOOKUP(E1596,[2]Sheet1!$E$2:$N$5262,8,0)</f>
        <v>Renewal</v>
      </c>
      <c r="R1596" s="135" t="s">
        <v>16</v>
      </c>
      <c r="S1596" s="135" t="str">
        <f>VLOOKUP(E1596,[2]Sheet1!$E$2:$N$5262,10,0)</f>
        <v>-</v>
      </c>
      <c r="T1596" s="167">
        <f t="shared" si="79"/>
        <v>0</v>
      </c>
    </row>
    <row r="1597" spans="1:20" s="135" customFormat="1" hidden="1">
      <c r="A1597" s="73">
        <v>1606</v>
      </c>
      <c r="B1597" s="72" t="s">
        <v>39</v>
      </c>
      <c r="C1597" s="73" t="s">
        <v>15296</v>
      </c>
      <c r="D1597" s="73" t="s">
        <v>15297</v>
      </c>
      <c r="E1597" s="73" t="s">
        <v>15298</v>
      </c>
      <c r="F1597" s="73" t="s">
        <v>15299</v>
      </c>
      <c r="G1597" s="74">
        <v>14000</v>
      </c>
      <c r="H1597" s="73" t="s">
        <v>66</v>
      </c>
      <c r="I1597" s="73" t="s">
        <v>20</v>
      </c>
      <c r="J1597" s="135" t="s">
        <v>41</v>
      </c>
      <c r="K1597" s="135">
        <v>14000</v>
      </c>
      <c r="L1597" s="135">
        <f>VLOOKUP(E1597,[2]Sheet1!$E$2:$N$5262,3,0)</f>
        <v>14000</v>
      </c>
      <c r="M1597" s="168">
        <f>VLOOKUP(E1597,[2]Sheet1!$E$2:$N$5262,4,0)</f>
        <v>46048</v>
      </c>
      <c r="N1597" s="135" t="str">
        <f>VLOOKUP(E1597,[2]Sheet1!$E$2:$N$5262,5,0)</f>
        <v>MUHAMMAD.OWAIS</v>
      </c>
      <c r="O1597" s="135" t="str">
        <f>VLOOKUP(E1597,[2]Sheet1!$E$2:$N$5262,6,0)</f>
        <v>Accepted</v>
      </c>
      <c r="P1597" s="135" t="str">
        <f>VLOOKUP(E1597,[2]Sheet1!$E$2:$N$5262,7,0)</f>
        <v>Online Transfer</v>
      </c>
      <c r="Q1597" s="135" t="str">
        <f>VLOOKUP(E1597,[2]Sheet1!$E$2:$N$5262,8,0)</f>
        <v>Renewal</v>
      </c>
      <c r="R1597" s="135" t="s">
        <v>16</v>
      </c>
      <c r="S1597" s="135" t="str">
        <f>VLOOKUP(E1597,[2]Sheet1!$E$2:$N$5262,10,0)</f>
        <v>-</v>
      </c>
      <c r="T1597" s="167">
        <f t="shared" si="79"/>
        <v>0</v>
      </c>
    </row>
    <row r="1598" spans="1:20" s="135" customFormat="1" hidden="1">
      <c r="A1598" s="72">
        <v>1607</v>
      </c>
      <c r="B1598" s="72" t="s">
        <v>39</v>
      </c>
      <c r="C1598" s="73" t="s">
        <v>15300</v>
      </c>
      <c r="D1598" s="73" t="s">
        <v>15301</v>
      </c>
      <c r="E1598" s="73" t="s">
        <v>15302</v>
      </c>
      <c r="F1598" s="73" t="s">
        <v>15303</v>
      </c>
      <c r="G1598" s="74">
        <v>14000</v>
      </c>
      <c r="H1598" s="73" t="s">
        <v>66</v>
      </c>
      <c r="I1598" s="73" t="s">
        <v>20</v>
      </c>
      <c r="J1598" s="135" t="s">
        <v>41</v>
      </c>
      <c r="K1598" s="135">
        <v>14000</v>
      </c>
      <c r="L1598" s="135">
        <f>VLOOKUP(E1598,[2]Sheet1!$E$2:$N$5262,3,0)</f>
        <v>14000</v>
      </c>
      <c r="M1598" s="168">
        <f>VLOOKUP(E1598,[2]Sheet1!$E$2:$N$5262,4,0)</f>
        <v>46048</v>
      </c>
      <c r="N1598" s="135" t="str">
        <f>VLOOKUP(E1598,[2]Sheet1!$E$2:$N$5262,5,0)</f>
        <v>MUHAMMAD.OWAIS</v>
      </c>
      <c r="O1598" s="135" t="str">
        <f>VLOOKUP(E1598,[2]Sheet1!$E$2:$N$5262,6,0)</f>
        <v>Accepted</v>
      </c>
      <c r="P1598" s="135" t="str">
        <f>VLOOKUP(E1598,[2]Sheet1!$E$2:$N$5262,7,0)</f>
        <v>Online Transfer</v>
      </c>
      <c r="Q1598" s="135" t="str">
        <f>VLOOKUP(E1598,[2]Sheet1!$E$2:$N$5262,8,0)</f>
        <v>Renewal</v>
      </c>
      <c r="R1598" s="135" t="s">
        <v>16</v>
      </c>
      <c r="S1598" s="135" t="str">
        <f>VLOOKUP(E1598,[2]Sheet1!$E$2:$N$5262,10,0)</f>
        <v>-</v>
      </c>
      <c r="T1598" s="167">
        <f t="shared" si="79"/>
        <v>0</v>
      </c>
    </row>
    <row r="1599" spans="1:20" s="135" customFormat="1" hidden="1">
      <c r="A1599" s="73">
        <v>1608</v>
      </c>
      <c r="B1599" s="72" t="s">
        <v>39</v>
      </c>
      <c r="C1599" s="73" t="s">
        <v>15304</v>
      </c>
      <c r="D1599" s="74">
        <v>4600134</v>
      </c>
      <c r="E1599" s="74">
        <v>907660580</v>
      </c>
      <c r="F1599" s="73" t="s">
        <v>15305</v>
      </c>
      <c r="G1599" s="74">
        <v>14000</v>
      </c>
      <c r="H1599" s="73" t="s">
        <v>66</v>
      </c>
      <c r="I1599" s="73" t="s">
        <v>20</v>
      </c>
      <c r="J1599" s="135" t="s">
        <v>41</v>
      </c>
      <c r="K1599" s="135">
        <v>14000</v>
      </c>
      <c r="L1599" s="135">
        <f>VLOOKUP(E1599,[2]Sheet1!$E$2:$N$5262,3,0)</f>
        <v>14000</v>
      </c>
      <c r="M1599" s="168">
        <f>VLOOKUP(E1599,[2]Sheet1!$E$2:$N$5262,4,0)</f>
        <v>46049</v>
      </c>
      <c r="N1599" s="135" t="str">
        <f>VLOOKUP(E1599,[2]Sheet1!$E$2:$N$5262,5,0)</f>
        <v>MUHAMMAD.OWAIS</v>
      </c>
      <c r="O1599" s="135" t="str">
        <f>VLOOKUP(E1599,[2]Sheet1!$E$2:$N$5262,6,0)</f>
        <v>Accepted</v>
      </c>
      <c r="P1599" s="135" t="str">
        <f>VLOOKUP(E1599,[2]Sheet1!$E$2:$N$5262,7,0)</f>
        <v>Online Transfer</v>
      </c>
      <c r="Q1599" s="135" t="str">
        <f>VLOOKUP(E1599,[2]Sheet1!$E$2:$N$5262,8,0)</f>
        <v>Renewal</v>
      </c>
      <c r="R1599" s="135" t="s">
        <v>16</v>
      </c>
      <c r="S1599" s="135" t="str">
        <f>VLOOKUP(E1599,[2]Sheet1!$E$2:$N$5262,10,0)</f>
        <v>-</v>
      </c>
      <c r="T1599" s="167">
        <f t="shared" si="79"/>
        <v>0</v>
      </c>
    </row>
    <row r="1600" spans="1:20" s="135" customFormat="1" hidden="1">
      <c r="A1600" s="72">
        <v>1609</v>
      </c>
      <c r="B1600" s="72" t="s">
        <v>39</v>
      </c>
      <c r="C1600" s="73" t="s">
        <v>15306</v>
      </c>
      <c r="D1600" s="73" t="s">
        <v>15307</v>
      </c>
      <c r="E1600" s="73" t="s">
        <v>15308</v>
      </c>
      <c r="F1600" s="73" t="s">
        <v>13960</v>
      </c>
      <c r="G1600" s="74">
        <v>12000</v>
      </c>
      <c r="H1600" s="73" t="s">
        <v>66</v>
      </c>
      <c r="I1600" s="73" t="s">
        <v>20</v>
      </c>
      <c r="J1600" s="135" t="s">
        <v>41</v>
      </c>
      <c r="K1600" s="135">
        <v>12000</v>
      </c>
      <c r="L1600" s="135">
        <f>VLOOKUP(E1600,[2]Sheet1!$E$2:$N$5262,3,0)</f>
        <v>12000</v>
      </c>
      <c r="M1600" s="168">
        <f>VLOOKUP(E1600,[2]Sheet1!$E$2:$N$5262,4,0)</f>
        <v>46049</v>
      </c>
      <c r="N1600" s="135" t="str">
        <f>VLOOKUP(E1600,[2]Sheet1!$E$2:$N$5262,5,0)</f>
        <v>MUHAMMAD.OWAIS</v>
      </c>
      <c r="O1600" s="135" t="str">
        <f>VLOOKUP(E1600,[2]Sheet1!$E$2:$N$5262,6,0)</f>
        <v>Accepted</v>
      </c>
      <c r="P1600" s="135" t="str">
        <f>VLOOKUP(E1600,[2]Sheet1!$E$2:$N$5262,7,0)</f>
        <v>Online Transfer</v>
      </c>
      <c r="Q1600" s="135" t="str">
        <f>VLOOKUP(E1600,[2]Sheet1!$E$2:$N$5262,8,0)</f>
        <v>Renewal</v>
      </c>
      <c r="R1600" s="135" t="s">
        <v>16</v>
      </c>
      <c r="S1600" s="135" t="str">
        <f>VLOOKUP(E1600,[2]Sheet1!$E$2:$N$5262,10,0)</f>
        <v>-</v>
      </c>
      <c r="T1600" s="167">
        <f t="shared" si="79"/>
        <v>0</v>
      </c>
    </row>
    <row r="1601" spans="1:20" s="135" customFormat="1" hidden="1">
      <c r="A1601" s="73">
        <v>1610</v>
      </c>
      <c r="B1601" s="72" t="s">
        <v>39</v>
      </c>
      <c r="C1601" s="73" t="s">
        <v>15309</v>
      </c>
      <c r="D1601" s="73" t="s">
        <v>15310</v>
      </c>
      <c r="E1601" s="74">
        <v>5558061</v>
      </c>
      <c r="F1601" s="73" t="s">
        <v>15311</v>
      </c>
      <c r="G1601" s="74">
        <v>12000</v>
      </c>
      <c r="H1601" s="73" t="s">
        <v>66</v>
      </c>
      <c r="I1601" s="73" t="s">
        <v>20</v>
      </c>
      <c r="J1601" s="135" t="s">
        <v>41</v>
      </c>
      <c r="K1601" s="135">
        <v>12000</v>
      </c>
      <c r="L1601" s="135">
        <f>VLOOKUP(E1601,[2]Sheet1!$E$2:$N$5262,3,0)</f>
        <v>12000</v>
      </c>
      <c r="M1601" s="168">
        <f>VLOOKUP(E1601,[2]Sheet1!$E$2:$N$5262,4,0)</f>
        <v>46047</v>
      </c>
      <c r="N1601" s="135" t="str">
        <f>VLOOKUP(E1601,[2]Sheet1!$E$2:$N$5262,5,0)</f>
        <v>MUHAMMAD.OWAIS</v>
      </c>
      <c r="O1601" s="135" t="str">
        <f>VLOOKUP(E1601,[2]Sheet1!$E$2:$N$5262,6,0)</f>
        <v>Accepted</v>
      </c>
      <c r="P1601" s="135" t="str">
        <f>VLOOKUP(E1601,[2]Sheet1!$E$2:$N$5262,7,0)</f>
        <v>Online Transfer</v>
      </c>
      <c r="Q1601" s="135" t="str">
        <f>VLOOKUP(E1601,[2]Sheet1!$E$2:$N$5262,8,0)</f>
        <v>Renewal</v>
      </c>
      <c r="R1601" s="135" t="s">
        <v>16</v>
      </c>
      <c r="S1601" s="135" t="str">
        <f>VLOOKUP(E1601,[2]Sheet1!$E$2:$N$5262,10,0)</f>
        <v>-</v>
      </c>
      <c r="T1601" s="167">
        <f t="shared" si="79"/>
        <v>0</v>
      </c>
    </row>
    <row r="1602" spans="1:20" s="135" customFormat="1" hidden="1">
      <c r="A1602" s="72">
        <v>1611</v>
      </c>
      <c r="B1602" s="72" t="s">
        <v>39</v>
      </c>
      <c r="C1602" s="73" t="s">
        <v>15312</v>
      </c>
      <c r="D1602" s="73" t="s">
        <v>15313</v>
      </c>
      <c r="E1602" s="73" t="s">
        <v>15314</v>
      </c>
      <c r="F1602" s="73" t="s">
        <v>15315</v>
      </c>
      <c r="G1602" s="74">
        <v>14000</v>
      </c>
      <c r="H1602" s="73" t="s">
        <v>66</v>
      </c>
      <c r="I1602" s="73" t="s">
        <v>20</v>
      </c>
      <c r="J1602" s="135" t="s">
        <v>41</v>
      </c>
      <c r="K1602" s="135">
        <v>14000</v>
      </c>
      <c r="L1602" s="135">
        <f>VLOOKUP(E1602,[2]Sheet1!$E$2:$N$5262,3,0)</f>
        <v>14000</v>
      </c>
      <c r="M1602" s="168">
        <f>VLOOKUP(E1602,[2]Sheet1!$E$2:$N$5262,4,0)</f>
        <v>46047</v>
      </c>
      <c r="N1602" s="135" t="str">
        <f>VLOOKUP(E1602,[2]Sheet1!$E$2:$N$5262,5,0)</f>
        <v>MUHAMMAD.OWAIS</v>
      </c>
      <c r="O1602" s="135" t="str">
        <f>VLOOKUP(E1602,[2]Sheet1!$E$2:$N$5262,6,0)</f>
        <v>Accepted</v>
      </c>
      <c r="P1602" s="135" t="str">
        <f>VLOOKUP(E1602,[2]Sheet1!$E$2:$N$5262,7,0)</f>
        <v>Online Transfer</v>
      </c>
      <c r="Q1602" s="135" t="str">
        <f>VLOOKUP(E1602,[2]Sheet1!$E$2:$N$5262,8,0)</f>
        <v>Renewal</v>
      </c>
      <c r="R1602" s="135" t="s">
        <v>16</v>
      </c>
      <c r="S1602" s="135" t="str">
        <f>VLOOKUP(E1602,[2]Sheet1!$E$2:$N$5262,10,0)</f>
        <v>-</v>
      </c>
      <c r="T1602" s="167">
        <f t="shared" si="79"/>
        <v>0</v>
      </c>
    </row>
    <row r="1603" spans="1:20" s="135" customFormat="1" hidden="1">
      <c r="A1603" s="73">
        <v>1612</v>
      </c>
      <c r="B1603" s="72" t="s">
        <v>39</v>
      </c>
      <c r="C1603" s="73" t="s">
        <v>15316</v>
      </c>
      <c r="D1603" s="73" t="s">
        <v>15317</v>
      </c>
      <c r="E1603" s="73" t="s">
        <v>15316</v>
      </c>
      <c r="F1603" s="73" t="s">
        <v>15318</v>
      </c>
      <c r="G1603" s="74">
        <v>13000</v>
      </c>
      <c r="H1603" s="73" t="s">
        <v>66</v>
      </c>
      <c r="I1603" s="73" t="s">
        <v>20</v>
      </c>
      <c r="J1603" s="135" t="s">
        <v>41</v>
      </c>
      <c r="K1603" s="135">
        <v>13000</v>
      </c>
      <c r="L1603" s="135">
        <f>VLOOKUP(E1603,[2]Sheet1!$E$2:$N$5262,3,0)</f>
        <v>13000</v>
      </c>
      <c r="M1603" s="168">
        <f>VLOOKUP(E1603,[2]Sheet1!$E$2:$N$5262,4,0)</f>
        <v>46047</v>
      </c>
      <c r="N1603" s="135" t="str">
        <f>VLOOKUP(E1603,[2]Sheet1!$E$2:$N$5262,5,0)</f>
        <v>MUHAMMAD.OWAIS</v>
      </c>
      <c r="O1603" s="135" t="str">
        <f>VLOOKUP(E1603,[2]Sheet1!$E$2:$N$5262,6,0)</f>
        <v>Accepted</v>
      </c>
      <c r="P1603" s="135" t="str">
        <f>VLOOKUP(E1603,[2]Sheet1!$E$2:$N$5262,7,0)</f>
        <v>Online Transfer</v>
      </c>
      <c r="Q1603" s="135" t="str">
        <f>VLOOKUP(E1603,[2]Sheet1!$E$2:$N$5262,8,0)</f>
        <v>Renewal</v>
      </c>
      <c r="R1603" s="135" t="s">
        <v>16</v>
      </c>
      <c r="S1603" s="135" t="str">
        <f>VLOOKUP(E1603,[2]Sheet1!$E$2:$N$5262,10,0)</f>
        <v>-</v>
      </c>
      <c r="T1603" s="167">
        <f t="shared" si="79"/>
        <v>0</v>
      </c>
    </row>
    <row r="1604" spans="1:20" s="135" customFormat="1" hidden="1">
      <c r="A1604" s="72">
        <v>1613</v>
      </c>
      <c r="B1604" s="72" t="s">
        <v>39</v>
      </c>
      <c r="C1604" s="73" t="s">
        <v>15319</v>
      </c>
      <c r="D1604" s="73" t="s">
        <v>15320</v>
      </c>
      <c r="E1604" s="74">
        <v>6063472</v>
      </c>
      <c r="F1604" s="73" t="s">
        <v>15321</v>
      </c>
      <c r="G1604" s="74">
        <v>10000</v>
      </c>
      <c r="H1604" s="73" t="s">
        <v>66</v>
      </c>
      <c r="I1604" s="73" t="s">
        <v>20</v>
      </c>
      <c r="J1604" s="135" t="s">
        <v>41</v>
      </c>
      <c r="K1604" s="135">
        <v>10000</v>
      </c>
      <c r="L1604" s="135">
        <f>VLOOKUP(E1604,[2]Sheet1!$E$2:$N$5262,3,0)</f>
        <v>10000</v>
      </c>
      <c r="M1604" s="168">
        <f>VLOOKUP(E1604,[2]Sheet1!$E$2:$N$5262,4,0)</f>
        <v>46043</v>
      </c>
      <c r="N1604" s="135" t="str">
        <f>VLOOKUP(E1604,[2]Sheet1!$E$2:$N$5262,5,0)</f>
        <v>MUHAMMAD.OWAIS</v>
      </c>
      <c r="O1604" s="135" t="str">
        <f>VLOOKUP(E1604,[2]Sheet1!$E$2:$N$5262,6,0)</f>
        <v>Accepted</v>
      </c>
      <c r="P1604" s="135" t="str">
        <f>VLOOKUP(E1604,[2]Sheet1!$E$2:$N$5262,7,0)</f>
        <v>Online Transfer</v>
      </c>
      <c r="Q1604" s="135" t="str">
        <f>VLOOKUP(E1604,[2]Sheet1!$E$2:$N$5262,8,0)</f>
        <v>Renewal</v>
      </c>
      <c r="R1604" s="135" t="s">
        <v>16</v>
      </c>
      <c r="S1604" s="135" t="str">
        <f>VLOOKUP(E1604,[2]Sheet1!$E$2:$N$5262,10,0)</f>
        <v>-</v>
      </c>
      <c r="T1604" s="167">
        <f t="shared" si="79"/>
        <v>0</v>
      </c>
    </row>
    <row r="1605" spans="1:20" s="135" customFormat="1" hidden="1">
      <c r="A1605" s="73">
        <v>1614</v>
      </c>
      <c r="B1605" s="72" t="s">
        <v>39</v>
      </c>
      <c r="C1605" s="73" t="s">
        <v>15322</v>
      </c>
      <c r="D1605" s="73" t="s">
        <v>15323</v>
      </c>
      <c r="E1605" s="74">
        <v>1101190</v>
      </c>
      <c r="F1605" s="73" t="s">
        <v>15324</v>
      </c>
      <c r="G1605" s="74">
        <v>14000</v>
      </c>
      <c r="H1605" s="73" t="s">
        <v>66</v>
      </c>
      <c r="I1605" s="73" t="s">
        <v>20</v>
      </c>
      <c r="J1605" s="135" t="s">
        <v>41</v>
      </c>
      <c r="K1605" s="135">
        <v>14000</v>
      </c>
      <c r="L1605" s="135">
        <f>VLOOKUP(E1605,[2]Sheet1!$E$2:$N$5262,3,0)</f>
        <v>14000</v>
      </c>
      <c r="M1605" s="168">
        <f>VLOOKUP(E1605,[2]Sheet1!$E$2:$N$5262,4,0)</f>
        <v>46046</v>
      </c>
      <c r="N1605" s="135" t="str">
        <f>VLOOKUP(E1605,[2]Sheet1!$E$2:$N$5262,5,0)</f>
        <v>MUHAMMAD.OWAIS</v>
      </c>
      <c r="O1605" s="135" t="str">
        <f>VLOOKUP(E1605,[2]Sheet1!$E$2:$N$5262,6,0)</f>
        <v>Accepted</v>
      </c>
      <c r="P1605" s="135" t="str">
        <f>VLOOKUP(E1605,[2]Sheet1!$E$2:$N$5262,7,0)</f>
        <v>Online Transfer</v>
      </c>
      <c r="Q1605" s="135" t="str">
        <f>VLOOKUP(E1605,[2]Sheet1!$E$2:$N$5262,8,0)</f>
        <v>Renewal</v>
      </c>
      <c r="R1605" s="135" t="s">
        <v>16</v>
      </c>
      <c r="S1605" s="135" t="str">
        <f>VLOOKUP(E1605,[2]Sheet1!$E$2:$N$5262,10,0)</f>
        <v>-</v>
      </c>
      <c r="T1605" s="167">
        <f t="shared" si="79"/>
        <v>0</v>
      </c>
    </row>
    <row r="1606" spans="1:20" s="135" customFormat="1" hidden="1">
      <c r="A1606" s="72">
        <v>1615</v>
      </c>
      <c r="B1606" s="72" t="s">
        <v>39</v>
      </c>
      <c r="C1606" s="73" t="s">
        <v>15325</v>
      </c>
      <c r="D1606" s="73" t="s">
        <v>15326</v>
      </c>
      <c r="E1606" s="73" t="s">
        <v>15327</v>
      </c>
      <c r="F1606" s="73" t="s">
        <v>15328</v>
      </c>
      <c r="G1606" s="74">
        <v>11000</v>
      </c>
      <c r="H1606" s="73" t="s">
        <v>66</v>
      </c>
      <c r="I1606" s="73" t="s">
        <v>20</v>
      </c>
      <c r="J1606" s="135" t="s">
        <v>41</v>
      </c>
      <c r="K1606" s="135">
        <v>11000</v>
      </c>
      <c r="L1606" s="135">
        <f>VLOOKUP(E1606,[2]Sheet1!$E$2:$N$5262,3,0)</f>
        <v>11000</v>
      </c>
      <c r="M1606" s="168">
        <f>VLOOKUP(E1606,[2]Sheet1!$E$2:$N$5262,4,0)</f>
        <v>46045</v>
      </c>
      <c r="N1606" s="135" t="str">
        <f>VLOOKUP(E1606,[2]Sheet1!$E$2:$N$5262,5,0)</f>
        <v>MUHAMMAD.OWAIS</v>
      </c>
      <c r="O1606" s="135" t="str">
        <f>VLOOKUP(E1606,[2]Sheet1!$E$2:$N$5262,6,0)</f>
        <v>Accepted</v>
      </c>
      <c r="P1606" s="135" t="str">
        <f>VLOOKUP(E1606,[2]Sheet1!$E$2:$N$5262,7,0)</f>
        <v>Online Transfer</v>
      </c>
      <c r="Q1606" s="135" t="str">
        <f>VLOOKUP(E1606,[2]Sheet1!$E$2:$N$5262,8,0)</f>
        <v>Renewal</v>
      </c>
      <c r="R1606" s="135" t="s">
        <v>16</v>
      </c>
      <c r="S1606" s="135" t="str">
        <f>VLOOKUP(E1606,[2]Sheet1!$E$2:$N$5262,10,0)</f>
        <v>-</v>
      </c>
      <c r="T1606" s="167">
        <f t="shared" si="79"/>
        <v>0</v>
      </c>
    </row>
    <row r="1607" spans="1:20" s="135" customFormat="1">
      <c r="A1607" s="73">
        <v>1616</v>
      </c>
      <c r="B1607" s="72" t="s">
        <v>39</v>
      </c>
      <c r="C1607" s="73" t="s">
        <v>15329</v>
      </c>
      <c r="D1607" s="73" t="s">
        <v>15330</v>
      </c>
      <c r="E1607" s="73" t="s">
        <v>15331</v>
      </c>
      <c r="F1607" s="73" t="s">
        <v>10754</v>
      </c>
      <c r="G1607" s="74">
        <v>10000</v>
      </c>
      <c r="H1607" s="73" t="s">
        <v>66</v>
      </c>
      <c r="I1607" s="73" t="s">
        <v>20</v>
      </c>
      <c r="J1607" s="135" t="s">
        <v>41</v>
      </c>
      <c r="K1607" s="135">
        <v>10000</v>
      </c>
      <c r="L1607" s="135">
        <f>VLOOKUP(E1607,[2]Sheet1!$E$2:$N$5262,3,0)</f>
        <v>10000</v>
      </c>
      <c r="M1607" s="168">
        <f>VLOOKUP(E1607,[2]Sheet1!$E$2:$N$5262,4,0)</f>
        <v>46043</v>
      </c>
      <c r="N1607" s="135" t="str">
        <f>VLOOKUP(E1607,[2]Sheet1!$E$2:$N$5262,5,0)</f>
        <v>MUHAMMAD.OWAIS</v>
      </c>
      <c r="O1607" s="135" t="str">
        <f>VLOOKUP(E1607,[2]Sheet1!$E$2:$N$5262,6,0)</f>
        <v>Accepted</v>
      </c>
      <c r="P1607" s="135" t="str">
        <f>VLOOKUP(E1607,[2]Sheet1!$E$2:$N$5262,7,0)</f>
        <v>Online Transfer</v>
      </c>
      <c r="Q1607" s="135" t="str">
        <f>VLOOKUP(E1607,[2]Sheet1!$E$2:$N$5262,8,0)</f>
        <v>Conversion</v>
      </c>
      <c r="R1607" s="135" t="s">
        <v>16</v>
      </c>
      <c r="S1607" s="135" t="str">
        <f>VLOOKUP(E1607,[2]Sheet1!$E$2:$N$5262,10,0)</f>
        <v>-</v>
      </c>
      <c r="T1607" s="167">
        <f t="shared" si="79"/>
        <v>0</v>
      </c>
    </row>
    <row r="1608" spans="1:20" s="135" customFormat="1" hidden="1">
      <c r="A1608" s="72">
        <v>1617</v>
      </c>
      <c r="B1608" s="72" t="s">
        <v>39</v>
      </c>
      <c r="C1608" s="73" t="s">
        <v>15332</v>
      </c>
      <c r="D1608" s="73" t="s">
        <v>15333</v>
      </c>
      <c r="E1608" s="73" t="s">
        <v>15334</v>
      </c>
      <c r="F1608" s="73" t="s">
        <v>15335</v>
      </c>
      <c r="G1608" s="74">
        <v>14000</v>
      </c>
      <c r="H1608" s="73" t="s">
        <v>66</v>
      </c>
      <c r="I1608" s="73" t="s">
        <v>20</v>
      </c>
      <c r="J1608" s="135" t="s">
        <v>41</v>
      </c>
      <c r="K1608" s="135">
        <v>14000</v>
      </c>
      <c r="L1608" s="135">
        <f>VLOOKUP(E1608,[2]Sheet1!$E$2:$N$5262,3,0)</f>
        <v>14000</v>
      </c>
      <c r="M1608" s="168">
        <f>VLOOKUP(E1608,[2]Sheet1!$E$2:$N$5262,4,0)</f>
        <v>46043</v>
      </c>
      <c r="N1608" s="135" t="str">
        <f>VLOOKUP(E1608,[2]Sheet1!$E$2:$N$5262,5,0)</f>
        <v>MUHAMMAD.OWAIS</v>
      </c>
      <c r="O1608" s="135" t="str">
        <f>VLOOKUP(E1608,[2]Sheet1!$E$2:$N$5262,6,0)</f>
        <v>Accepted</v>
      </c>
      <c r="P1608" s="135" t="str">
        <f>VLOOKUP(E1608,[2]Sheet1!$E$2:$N$5262,7,0)</f>
        <v>Online Transfer</v>
      </c>
      <c r="Q1608" s="135" t="str">
        <f>VLOOKUP(E1608,[2]Sheet1!$E$2:$N$5262,8,0)</f>
        <v>Renewal</v>
      </c>
      <c r="R1608" s="135" t="s">
        <v>16</v>
      </c>
      <c r="S1608" s="135" t="str">
        <f>VLOOKUP(E1608,[2]Sheet1!$E$2:$N$5262,10,0)</f>
        <v>-</v>
      </c>
      <c r="T1608" s="167">
        <f t="shared" si="79"/>
        <v>0</v>
      </c>
    </row>
    <row r="1609" spans="1:20" s="135" customFormat="1" hidden="1">
      <c r="A1609" s="73">
        <v>1618</v>
      </c>
      <c r="B1609" s="72" t="s">
        <v>39</v>
      </c>
      <c r="C1609" s="73" t="s">
        <v>15336</v>
      </c>
      <c r="D1609" s="73" t="s">
        <v>15337</v>
      </c>
      <c r="E1609" s="73" t="s">
        <v>15338</v>
      </c>
      <c r="F1609" s="73" t="s">
        <v>10754</v>
      </c>
      <c r="G1609" s="74">
        <v>10000</v>
      </c>
      <c r="H1609" s="73" t="s">
        <v>66</v>
      </c>
      <c r="I1609" s="73" t="s">
        <v>20</v>
      </c>
      <c r="J1609" s="135" t="s">
        <v>41</v>
      </c>
      <c r="K1609" s="135">
        <v>10000</v>
      </c>
      <c r="L1609" s="135">
        <f>VLOOKUP(E1609,[2]Sheet1!$E$2:$N$5262,3,0)</f>
        <v>10000</v>
      </c>
      <c r="M1609" s="168">
        <f>VLOOKUP(E1609,[2]Sheet1!$E$2:$N$5262,4,0)</f>
        <v>46043</v>
      </c>
      <c r="N1609" s="135" t="str">
        <f>VLOOKUP(E1609,[2]Sheet1!$E$2:$N$5262,5,0)</f>
        <v>MUHAMMAD.OWAIS</v>
      </c>
      <c r="O1609" s="135" t="str">
        <f>VLOOKUP(E1609,[2]Sheet1!$E$2:$N$5262,6,0)</f>
        <v>Accepted</v>
      </c>
      <c r="P1609" s="135" t="str">
        <f>VLOOKUP(E1609,[2]Sheet1!$E$2:$N$5262,7,0)</f>
        <v>Online Transfer</v>
      </c>
      <c r="Q1609" s="135" t="str">
        <f>VLOOKUP(E1609,[2]Sheet1!$E$2:$N$5262,8,0)</f>
        <v>Renewal</v>
      </c>
      <c r="R1609" s="135" t="s">
        <v>16</v>
      </c>
      <c r="S1609" s="135" t="str">
        <f>VLOOKUP(E1609,[2]Sheet1!$E$2:$N$5262,10,0)</f>
        <v>-</v>
      </c>
      <c r="T1609" s="167">
        <f t="shared" si="79"/>
        <v>0</v>
      </c>
    </row>
    <row r="1610" spans="1:20" s="135" customFormat="1" hidden="1">
      <c r="A1610" s="72">
        <v>1619</v>
      </c>
      <c r="B1610" s="72" t="s">
        <v>39</v>
      </c>
      <c r="C1610" s="73" t="s">
        <v>15339</v>
      </c>
      <c r="D1610" s="73" t="s">
        <v>15340</v>
      </c>
      <c r="E1610" s="73" t="s">
        <v>15341</v>
      </c>
      <c r="F1610" s="73" t="s">
        <v>15342</v>
      </c>
      <c r="G1610" s="74">
        <v>10000</v>
      </c>
      <c r="H1610" s="73" t="s">
        <v>66</v>
      </c>
      <c r="I1610" s="73" t="s">
        <v>20</v>
      </c>
      <c r="J1610" s="135" t="s">
        <v>41</v>
      </c>
      <c r="K1610" s="135">
        <v>10000</v>
      </c>
      <c r="L1610" s="135">
        <f>VLOOKUP(E1610,[2]Sheet1!$E$2:$N$5262,3,0)</f>
        <v>10000</v>
      </c>
      <c r="M1610" s="168">
        <f>VLOOKUP(E1610,[2]Sheet1!$E$2:$N$5262,4,0)</f>
        <v>46043</v>
      </c>
      <c r="N1610" s="135" t="str">
        <f>VLOOKUP(E1610,[2]Sheet1!$E$2:$N$5262,5,0)</f>
        <v>MUHAMMAD.OWAIS</v>
      </c>
      <c r="O1610" s="135" t="str">
        <f>VLOOKUP(E1610,[2]Sheet1!$E$2:$N$5262,6,0)</f>
        <v>Accepted</v>
      </c>
      <c r="P1610" s="135" t="str">
        <f>VLOOKUP(E1610,[2]Sheet1!$E$2:$N$5262,7,0)</f>
        <v>Online Transfer</v>
      </c>
      <c r="Q1610" s="135" t="str">
        <f>VLOOKUP(E1610,[2]Sheet1!$E$2:$N$5262,8,0)</f>
        <v>Renewal</v>
      </c>
      <c r="R1610" s="135" t="s">
        <v>16</v>
      </c>
      <c r="S1610" s="135" t="str">
        <f>VLOOKUP(E1610,[2]Sheet1!$E$2:$N$5262,10,0)</f>
        <v>-</v>
      </c>
      <c r="T1610" s="167">
        <f t="shared" si="79"/>
        <v>0</v>
      </c>
    </row>
    <row r="1611" spans="1:20" s="135" customFormat="1" hidden="1">
      <c r="A1611" s="73">
        <v>1620</v>
      </c>
      <c r="B1611" s="72" t="s">
        <v>39</v>
      </c>
      <c r="C1611" s="73" t="s">
        <v>15343</v>
      </c>
      <c r="D1611" s="73" t="s">
        <v>15344</v>
      </c>
      <c r="E1611" s="73" t="s">
        <v>15345</v>
      </c>
      <c r="F1611" s="73" t="s">
        <v>15346</v>
      </c>
      <c r="G1611" s="74">
        <v>10000</v>
      </c>
      <c r="H1611" s="73" t="s">
        <v>66</v>
      </c>
      <c r="I1611" s="73" t="s">
        <v>20</v>
      </c>
      <c r="J1611" s="135" t="s">
        <v>41</v>
      </c>
      <c r="K1611" s="135">
        <v>10000</v>
      </c>
      <c r="L1611" s="135">
        <f>VLOOKUP(E1611,[2]Sheet1!$E$2:$N$5262,3,0)</f>
        <v>10000</v>
      </c>
      <c r="M1611" s="168">
        <f>VLOOKUP(E1611,[2]Sheet1!$E$2:$N$5262,4,0)</f>
        <v>46042</v>
      </c>
      <c r="N1611" s="135" t="str">
        <f>VLOOKUP(E1611,[2]Sheet1!$E$2:$N$5262,5,0)</f>
        <v>MUHAMMAD.OWAIS</v>
      </c>
      <c r="O1611" s="135" t="str">
        <f>VLOOKUP(E1611,[2]Sheet1!$E$2:$N$5262,6,0)</f>
        <v>Accepted</v>
      </c>
      <c r="P1611" s="135" t="str">
        <f>VLOOKUP(E1611,[2]Sheet1!$E$2:$N$5262,7,0)</f>
        <v>Online Transfer</v>
      </c>
      <c r="Q1611" s="135" t="str">
        <f>VLOOKUP(E1611,[2]Sheet1!$E$2:$N$5262,8,0)</f>
        <v>Renewal</v>
      </c>
      <c r="R1611" s="135" t="s">
        <v>16</v>
      </c>
      <c r="S1611" s="135" t="str">
        <f>VLOOKUP(E1611,[2]Sheet1!$E$2:$N$5262,10,0)</f>
        <v>-</v>
      </c>
      <c r="T1611" s="167">
        <f t="shared" si="79"/>
        <v>0</v>
      </c>
    </row>
    <row r="1612" spans="1:20" s="135" customFormat="1" hidden="1">
      <c r="A1612" s="72">
        <v>1621</v>
      </c>
      <c r="B1612" s="72" t="s">
        <v>39</v>
      </c>
      <c r="C1612" s="73" t="s">
        <v>15347</v>
      </c>
      <c r="D1612" s="74">
        <v>185795</v>
      </c>
      <c r="E1612" s="74">
        <v>1516101</v>
      </c>
      <c r="F1612" s="73" t="s">
        <v>15348</v>
      </c>
      <c r="G1612" s="74">
        <v>13000</v>
      </c>
      <c r="H1612" s="73" t="s">
        <v>66</v>
      </c>
      <c r="I1612" s="73" t="s">
        <v>20</v>
      </c>
      <c r="J1612" s="135" t="s">
        <v>41</v>
      </c>
      <c r="K1612" s="135">
        <v>13000</v>
      </c>
      <c r="L1612" s="135">
        <f>VLOOKUP(E1612,[2]Sheet1!$E$2:$N$5262,3,0)</f>
        <v>13000</v>
      </c>
      <c r="M1612" s="168">
        <f>VLOOKUP(E1612,[2]Sheet1!$E$2:$N$5262,4,0)</f>
        <v>46043</v>
      </c>
      <c r="N1612" s="135" t="str">
        <f>VLOOKUP(E1612,[2]Sheet1!$E$2:$N$5262,5,0)</f>
        <v>MUHAMMAD.OWAIS</v>
      </c>
      <c r="O1612" s="135" t="str">
        <f>VLOOKUP(E1612,[2]Sheet1!$E$2:$N$5262,6,0)</f>
        <v>Accepted</v>
      </c>
      <c r="P1612" s="135" t="str">
        <f>VLOOKUP(E1612,[2]Sheet1!$E$2:$N$5262,7,0)</f>
        <v>Online Transfer</v>
      </c>
      <c r="Q1612" s="135" t="str">
        <f>VLOOKUP(E1612,[2]Sheet1!$E$2:$N$5262,8,0)</f>
        <v>Renewal</v>
      </c>
      <c r="R1612" s="135" t="s">
        <v>16</v>
      </c>
      <c r="S1612" s="135" t="str">
        <f>VLOOKUP(E1612,[2]Sheet1!$E$2:$N$5262,10,0)</f>
        <v>-</v>
      </c>
      <c r="T1612" s="167">
        <f t="shared" si="79"/>
        <v>0</v>
      </c>
    </row>
    <row r="1613" spans="1:20" s="135" customFormat="1" hidden="1">
      <c r="A1613" s="73">
        <v>1622</v>
      </c>
      <c r="B1613" s="72" t="s">
        <v>39</v>
      </c>
      <c r="C1613" s="73" t="s">
        <v>15349</v>
      </c>
      <c r="D1613" s="73" t="s">
        <v>15350</v>
      </c>
      <c r="E1613" s="73" t="s">
        <v>15351</v>
      </c>
      <c r="F1613" s="73" t="s">
        <v>15352</v>
      </c>
      <c r="G1613" s="74">
        <v>13000</v>
      </c>
      <c r="H1613" s="73" t="s">
        <v>66</v>
      </c>
      <c r="I1613" s="73" t="s">
        <v>20</v>
      </c>
      <c r="J1613" s="135" t="s">
        <v>41</v>
      </c>
      <c r="K1613" s="135">
        <v>13000</v>
      </c>
      <c r="L1613" s="135">
        <f>VLOOKUP(E1613,[2]Sheet1!$E$2:$N$5262,3,0)</f>
        <v>13000</v>
      </c>
      <c r="M1613" s="168">
        <f>VLOOKUP(E1613,[2]Sheet1!$E$2:$N$5262,4,0)</f>
        <v>46043</v>
      </c>
      <c r="N1613" s="135" t="str">
        <f>VLOOKUP(E1613,[2]Sheet1!$E$2:$N$5262,5,0)</f>
        <v>MUHAMMAD.OWAIS</v>
      </c>
      <c r="O1613" s="135" t="str">
        <f>VLOOKUP(E1613,[2]Sheet1!$E$2:$N$5262,6,0)</f>
        <v>Accepted</v>
      </c>
      <c r="P1613" s="135" t="str">
        <f>VLOOKUP(E1613,[2]Sheet1!$E$2:$N$5262,7,0)</f>
        <v>Online Transfer</v>
      </c>
      <c r="Q1613" s="135" t="str">
        <f>VLOOKUP(E1613,[2]Sheet1!$E$2:$N$5262,8,0)</f>
        <v>Renewal</v>
      </c>
      <c r="R1613" s="135" t="s">
        <v>16</v>
      </c>
      <c r="S1613" s="135" t="str">
        <f>VLOOKUP(E1613,[2]Sheet1!$E$2:$N$5262,10,0)</f>
        <v>-</v>
      </c>
      <c r="T1613" s="167">
        <f t="shared" si="79"/>
        <v>0</v>
      </c>
    </row>
    <row r="1614" spans="1:20" s="135" customFormat="1" hidden="1">
      <c r="A1614" s="72">
        <v>1623</v>
      </c>
      <c r="B1614" s="72" t="s">
        <v>39</v>
      </c>
      <c r="C1614" s="73" t="s">
        <v>15353</v>
      </c>
      <c r="D1614" s="74">
        <v>51017970</v>
      </c>
      <c r="E1614" s="73" t="s">
        <v>15354</v>
      </c>
      <c r="F1614" s="73" t="s">
        <v>15355</v>
      </c>
      <c r="G1614" s="74">
        <v>13000</v>
      </c>
      <c r="H1614" s="73" t="s">
        <v>66</v>
      </c>
      <c r="I1614" s="73" t="s">
        <v>20</v>
      </c>
      <c r="J1614" s="135" t="s">
        <v>41</v>
      </c>
      <c r="K1614" s="135">
        <v>13000</v>
      </c>
      <c r="L1614" s="135">
        <f>VLOOKUP(E1614,[2]Sheet1!$E$2:$N$5262,3,0)</f>
        <v>13000</v>
      </c>
      <c r="M1614" s="168">
        <f>VLOOKUP(E1614,[2]Sheet1!$E$2:$N$5262,4,0)</f>
        <v>46043</v>
      </c>
      <c r="N1614" s="135" t="str">
        <f>VLOOKUP(E1614,[2]Sheet1!$E$2:$N$5262,5,0)</f>
        <v>MUHAMMAD.OWAIS</v>
      </c>
      <c r="O1614" s="135" t="str">
        <f>VLOOKUP(E1614,[2]Sheet1!$E$2:$N$5262,6,0)</f>
        <v>Accepted</v>
      </c>
      <c r="P1614" s="135" t="str">
        <f>VLOOKUP(E1614,[2]Sheet1!$E$2:$N$5262,7,0)</f>
        <v>Online Transfer</v>
      </c>
      <c r="Q1614" s="135" t="str">
        <f>VLOOKUP(E1614,[2]Sheet1!$E$2:$N$5262,8,0)</f>
        <v>Renewal</v>
      </c>
      <c r="R1614" s="135" t="s">
        <v>16</v>
      </c>
      <c r="S1614" s="135" t="str">
        <f>VLOOKUP(E1614,[2]Sheet1!$E$2:$N$5262,10,0)</f>
        <v>-</v>
      </c>
      <c r="T1614" s="167">
        <f t="shared" si="79"/>
        <v>0</v>
      </c>
    </row>
    <row r="1615" spans="1:20" s="135" customFormat="1" hidden="1">
      <c r="A1615" s="73">
        <v>1624</v>
      </c>
      <c r="B1615" s="72" t="s">
        <v>39</v>
      </c>
      <c r="C1615" s="73" t="s">
        <v>5271</v>
      </c>
      <c r="D1615" s="73" t="s">
        <v>5273</v>
      </c>
      <c r="E1615" s="73" t="s">
        <v>5274</v>
      </c>
      <c r="F1615" s="73" t="s">
        <v>15356</v>
      </c>
      <c r="G1615" s="74">
        <v>10000</v>
      </c>
      <c r="H1615" s="73" t="s">
        <v>66</v>
      </c>
      <c r="I1615" s="73" t="s">
        <v>20</v>
      </c>
      <c r="J1615" s="135" t="s">
        <v>41</v>
      </c>
      <c r="K1615" s="135">
        <v>10000</v>
      </c>
      <c r="L1615" s="135">
        <f>VLOOKUP(E1615,[2]Sheet1!$E$2:$N$5262,3,0)</f>
        <v>10000</v>
      </c>
      <c r="M1615" s="168">
        <f>VLOOKUP(E1615,[2]Sheet1!$E$2:$N$5262,4,0)</f>
        <v>46043</v>
      </c>
      <c r="N1615" s="135" t="str">
        <f>VLOOKUP(E1615,[2]Sheet1!$E$2:$N$5262,5,0)</f>
        <v>MUHAMMAD.OWAIS</v>
      </c>
      <c r="O1615" s="135" t="str">
        <f>VLOOKUP(E1615,[2]Sheet1!$E$2:$N$5262,6,0)</f>
        <v>Accepted</v>
      </c>
      <c r="P1615" s="135" t="str">
        <f>VLOOKUP(E1615,[2]Sheet1!$E$2:$N$5262,7,0)</f>
        <v>Online Transfer</v>
      </c>
      <c r="Q1615" s="135" t="str">
        <f>VLOOKUP(E1615,[2]Sheet1!$E$2:$N$5262,8,0)</f>
        <v>Renewal</v>
      </c>
      <c r="R1615" s="135" t="s">
        <v>16</v>
      </c>
      <c r="S1615" s="135" t="str">
        <f>VLOOKUP(E1615,[2]Sheet1!$E$2:$N$5262,10,0)</f>
        <v>-</v>
      </c>
      <c r="T1615" s="167">
        <f t="shared" si="79"/>
        <v>0</v>
      </c>
    </row>
    <row r="1616" spans="1:20" s="135" customFormat="1" hidden="1">
      <c r="A1616" s="72">
        <v>1625</v>
      </c>
      <c r="B1616" s="72" t="s">
        <v>39</v>
      </c>
      <c r="C1616" s="73" t="s">
        <v>15357</v>
      </c>
      <c r="D1616" s="74">
        <v>899382</v>
      </c>
      <c r="E1616" s="74">
        <v>2014825</v>
      </c>
      <c r="F1616" s="73" t="s">
        <v>15358</v>
      </c>
      <c r="G1616" s="74">
        <v>11000</v>
      </c>
      <c r="H1616" s="73" t="s">
        <v>66</v>
      </c>
      <c r="I1616" s="73" t="s">
        <v>20</v>
      </c>
      <c r="J1616" s="135" t="s">
        <v>41</v>
      </c>
      <c r="K1616" s="135">
        <v>11000</v>
      </c>
      <c r="L1616" s="135">
        <f>VLOOKUP(E1616,[2]Sheet1!$E$2:$N$5262,3,0)</f>
        <v>11000</v>
      </c>
      <c r="M1616" s="168">
        <f>VLOOKUP(E1616,[2]Sheet1!$E$2:$N$5262,4,0)</f>
        <v>46042</v>
      </c>
      <c r="N1616" s="135" t="str">
        <f>VLOOKUP(E1616,[2]Sheet1!$E$2:$N$5262,5,0)</f>
        <v>MUHAMMAD.OWAIS</v>
      </c>
      <c r="O1616" s="135" t="str">
        <f>VLOOKUP(E1616,[2]Sheet1!$E$2:$N$5262,6,0)</f>
        <v>Accepted</v>
      </c>
      <c r="P1616" s="135" t="str">
        <f>VLOOKUP(E1616,[2]Sheet1!$E$2:$N$5262,7,0)</f>
        <v>Online Transfer</v>
      </c>
      <c r="Q1616" s="135" t="str">
        <f>VLOOKUP(E1616,[2]Sheet1!$E$2:$N$5262,8,0)</f>
        <v>Renewal</v>
      </c>
      <c r="R1616" s="135" t="s">
        <v>16</v>
      </c>
      <c r="S1616" s="135" t="str">
        <f>VLOOKUP(E1616,[2]Sheet1!$E$2:$N$5262,10,0)</f>
        <v>-</v>
      </c>
      <c r="T1616" s="167">
        <f t="shared" si="79"/>
        <v>0</v>
      </c>
    </row>
    <row r="1617" spans="1:20" s="135" customFormat="1" hidden="1">
      <c r="A1617" s="73">
        <v>1626</v>
      </c>
      <c r="B1617" s="72" t="s">
        <v>39</v>
      </c>
      <c r="C1617" s="73" t="s">
        <v>15359</v>
      </c>
      <c r="D1617" s="74">
        <v>12945343</v>
      </c>
      <c r="E1617" s="73" t="s">
        <v>15360</v>
      </c>
      <c r="F1617" s="73" t="s">
        <v>15361</v>
      </c>
      <c r="G1617" s="74">
        <v>14000</v>
      </c>
      <c r="H1617" s="73" t="s">
        <v>66</v>
      </c>
      <c r="I1617" s="73" t="s">
        <v>20</v>
      </c>
      <c r="J1617" s="135" t="s">
        <v>41</v>
      </c>
      <c r="K1617" s="135">
        <v>14000</v>
      </c>
      <c r="L1617" s="135">
        <f>VLOOKUP(E1617,[2]Sheet1!$E$2:$N$5262,3,0)</f>
        <v>14000</v>
      </c>
      <c r="M1617" s="168">
        <f>VLOOKUP(E1617,[2]Sheet1!$E$2:$N$5262,4,0)</f>
        <v>46042</v>
      </c>
      <c r="N1617" s="135" t="str">
        <f>VLOOKUP(E1617,[2]Sheet1!$E$2:$N$5262,5,0)</f>
        <v>MUHAMMAD.OWAIS</v>
      </c>
      <c r="O1617" s="135" t="str">
        <f>VLOOKUP(E1617,[2]Sheet1!$E$2:$N$5262,6,0)</f>
        <v>Accepted</v>
      </c>
      <c r="P1617" s="135" t="str">
        <f>VLOOKUP(E1617,[2]Sheet1!$E$2:$N$5262,7,0)</f>
        <v>Online Transfer</v>
      </c>
      <c r="Q1617" s="135" t="str">
        <f>VLOOKUP(E1617,[2]Sheet1!$E$2:$N$5262,8,0)</f>
        <v>Renewal</v>
      </c>
      <c r="R1617" s="135" t="s">
        <v>16</v>
      </c>
      <c r="S1617" s="135" t="str">
        <f>VLOOKUP(E1617,[2]Sheet1!$E$2:$N$5262,10,0)</f>
        <v>-</v>
      </c>
      <c r="T1617" s="167">
        <f t="shared" si="79"/>
        <v>0</v>
      </c>
    </row>
    <row r="1618" spans="1:20" s="135" customFormat="1" hidden="1">
      <c r="A1618" s="72">
        <v>1627</v>
      </c>
      <c r="B1618" s="72" t="s">
        <v>39</v>
      </c>
      <c r="C1618" s="73" t="s">
        <v>15362</v>
      </c>
      <c r="D1618" s="74">
        <v>335158</v>
      </c>
      <c r="E1618" s="74">
        <v>1235199</v>
      </c>
      <c r="F1618" s="73" t="s">
        <v>15363</v>
      </c>
      <c r="G1618" s="74">
        <v>14000</v>
      </c>
      <c r="H1618" s="73" t="s">
        <v>66</v>
      </c>
      <c r="I1618" s="73" t="s">
        <v>20</v>
      </c>
      <c r="J1618" s="135" t="s">
        <v>41</v>
      </c>
      <c r="K1618" s="135">
        <v>14000</v>
      </c>
      <c r="L1618" s="135">
        <f>VLOOKUP(E1618,[2]Sheet1!$E$2:$N$5262,3,0)</f>
        <v>14000</v>
      </c>
      <c r="M1618" s="168">
        <f>VLOOKUP(E1618,[2]Sheet1!$E$2:$N$5262,4,0)</f>
        <v>46041</v>
      </c>
      <c r="N1618" s="135" t="str">
        <f>VLOOKUP(E1618,[2]Sheet1!$E$2:$N$5262,5,0)</f>
        <v>MUHAMMAD.OWAIS</v>
      </c>
      <c r="O1618" s="135" t="str">
        <f>VLOOKUP(E1618,[2]Sheet1!$E$2:$N$5262,6,0)</f>
        <v>Accepted</v>
      </c>
      <c r="P1618" s="135" t="str">
        <f>VLOOKUP(E1618,[2]Sheet1!$E$2:$N$5262,7,0)</f>
        <v>Cash Deposit</v>
      </c>
      <c r="Q1618" s="135" t="str">
        <f>VLOOKUP(E1618,[2]Sheet1!$E$2:$N$5262,8,0)</f>
        <v>Renewal</v>
      </c>
      <c r="R1618" s="135" t="s">
        <v>16</v>
      </c>
      <c r="S1618" s="135" t="str">
        <f>VLOOKUP(E1618,[2]Sheet1!$E$2:$N$5262,10,0)</f>
        <v>-</v>
      </c>
      <c r="T1618" s="167">
        <f t="shared" si="79"/>
        <v>0</v>
      </c>
    </row>
    <row r="1619" spans="1:20" s="135" customFormat="1" hidden="1">
      <c r="A1619" s="73">
        <v>1628</v>
      </c>
      <c r="B1619" s="72" t="s">
        <v>39</v>
      </c>
      <c r="C1619" s="73" t="s">
        <v>15364</v>
      </c>
      <c r="D1619" s="74">
        <v>51019202</v>
      </c>
      <c r="E1619" s="73" t="s">
        <v>15365</v>
      </c>
      <c r="F1619" s="73" t="s">
        <v>15366</v>
      </c>
      <c r="G1619" s="74">
        <v>11000</v>
      </c>
      <c r="H1619" s="73" t="s">
        <v>66</v>
      </c>
      <c r="I1619" s="73" t="s">
        <v>20</v>
      </c>
      <c r="J1619" s="135" t="s">
        <v>41</v>
      </c>
      <c r="K1619" s="135">
        <v>11000</v>
      </c>
      <c r="L1619" s="135">
        <f>VLOOKUP(E1619,[2]Sheet1!$E$2:$N$5262,3,0)</f>
        <v>11000</v>
      </c>
      <c r="M1619" s="168">
        <f>VLOOKUP(E1619,[2]Sheet1!$E$2:$N$5262,4,0)</f>
        <v>46041</v>
      </c>
      <c r="N1619" s="135" t="str">
        <f>VLOOKUP(E1619,[2]Sheet1!$E$2:$N$5262,5,0)</f>
        <v>MUHAMMAD.OWAIS</v>
      </c>
      <c r="O1619" s="135" t="str">
        <f>VLOOKUP(E1619,[2]Sheet1!$E$2:$N$5262,6,0)</f>
        <v>Accepted</v>
      </c>
      <c r="P1619" s="135" t="str">
        <f>VLOOKUP(E1619,[2]Sheet1!$E$2:$N$5262,7,0)</f>
        <v>Online Transfer</v>
      </c>
      <c r="Q1619" s="135" t="str">
        <f>VLOOKUP(E1619,[2]Sheet1!$E$2:$N$5262,8,0)</f>
        <v>Renewal</v>
      </c>
      <c r="R1619" s="135" t="s">
        <v>16</v>
      </c>
      <c r="S1619" s="135" t="str">
        <f>VLOOKUP(E1619,[2]Sheet1!$E$2:$N$5262,10,0)</f>
        <v>-</v>
      </c>
      <c r="T1619" s="167">
        <f t="shared" si="79"/>
        <v>0</v>
      </c>
    </row>
    <row r="1620" spans="1:20" s="135" customFormat="1" hidden="1">
      <c r="A1620" s="72">
        <v>1629</v>
      </c>
      <c r="B1620" s="72" t="s">
        <v>39</v>
      </c>
      <c r="C1620" s="73" t="s">
        <v>15367</v>
      </c>
      <c r="D1620" s="74">
        <v>193673</v>
      </c>
      <c r="E1620" s="74">
        <v>1093759</v>
      </c>
      <c r="F1620" s="73" t="s">
        <v>15368</v>
      </c>
      <c r="G1620" s="74">
        <v>13000</v>
      </c>
      <c r="H1620" s="73" t="s">
        <v>66</v>
      </c>
      <c r="I1620" s="73" t="s">
        <v>20</v>
      </c>
      <c r="J1620" s="135" t="s">
        <v>41</v>
      </c>
      <c r="K1620" s="135">
        <v>13000</v>
      </c>
      <c r="L1620" s="135">
        <f>VLOOKUP(E1620,[2]Sheet1!$E$2:$N$5262,3,0)</f>
        <v>13000</v>
      </c>
      <c r="M1620" s="168">
        <f>VLOOKUP(E1620,[2]Sheet1!$E$2:$N$5262,4,0)</f>
        <v>46042</v>
      </c>
      <c r="N1620" s="135" t="str">
        <f>VLOOKUP(E1620,[2]Sheet1!$E$2:$N$5262,5,0)</f>
        <v>MUHAMMAD.OWAIS</v>
      </c>
      <c r="O1620" s="135" t="str">
        <f>VLOOKUP(E1620,[2]Sheet1!$E$2:$N$5262,6,0)</f>
        <v>Accepted</v>
      </c>
      <c r="P1620" s="135" t="str">
        <f>VLOOKUP(E1620,[2]Sheet1!$E$2:$N$5262,7,0)</f>
        <v>Online Transfer</v>
      </c>
      <c r="Q1620" s="135" t="str">
        <f>VLOOKUP(E1620,[2]Sheet1!$E$2:$N$5262,8,0)</f>
        <v>Renewal</v>
      </c>
      <c r="R1620" s="135" t="s">
        <v>16</v>
      </c>
      <c r="S1620" s="135" t="str">
        <f>VLOOKUP(E1620,[2]Sheet1!$E$2:$N$5262,10,0)</f>
        <v>-</v>
      </c>
      <c r="T1620" s="167">
        <f t="shared" si="79"/>
        <v>0</v>
      </c>
    </row>
    <row r="1621" spans="1:20" s="135" customFormat="1" hidden="1">
      <c r="A1621" s="73">
        <v>1630</v>
      </c>
      <c r="B1621" s="72" t="s">
        <v>39</v>
      </c>
      <c r="C1621" s="73" t="s">
        <v>15369</v>
      </c>
      <c r="D1621" s="74">
        <v>119517</v>
      </c>
      <c r="E1621" s="74">
        <v>10019489</v>
      </c>
      <c r="F1621" s="73" t="s">
        <v>15370</v>
      </c>
      <c r="G1621" s="74">
        <v>10000</v>
      </c>
      <c r="H1621" s="73" t="s">
        <v>66</v>
      </c>
      <c r="I1621" s="73" t="s">
        <v>20</v>
      </c>
      <c r="J1621" s="135" t="s">
        <v>41</v>
      </c>
      <c r="K1621" s="135">
        <v>10000</v>
      </c>
      <c r="L1621" s="135">
        <f>VLOOKUP(E1621,[2]Sheet1!$E$2:$N$5262,3,0)</f>
        <v>10000</v>
      </c>
      <c r="M1621" s="168">
        <f>VLOOKUP(E1621,[2]Sheet1!$E$2:$N$5262,4,0)</f>
        <v>46039</v>
      </c>
      <c r="N1621" s="135" t="str">
        <f>VLOOKUP(E1621,[2]Sheet1!$E$2:$N$5262,5,0)</f>
        <v>MUHAMMAD.OWAIS</v>
      </c>
      <c r="O1621" s="135" t="str">
        <f>VLOOKUP(E1621,[2]Sheet1!$E$2:$N$5262,6,0)</f>
        <v>Accepted</v>
      </c>
      <c r="P1621" s="135" t="str">
        <f>VLOOKUP(E1621,[2]Sheet1!$E$2:$N$5262,7,0)</f>
        <v>Online Transfer</v>
      </c>
      <c r="Q1621" s="135" t="str">
        <f>VLOOKUP(E1621,[2]Sheet1!$E$2:$N$5262,8,0)</f>
        <v>Renewal</v>
      </c>
      <c r="R1621" s="135" t="s">
        <v>16</v>
      </c>
      <c r="S1621" s="135" t="str">
        <f>VLOOKUP(E1621,[2]Sheet1!$E$2:$N$5262,10,0)</f>
        <v>-</v>
      </c>
      <c r="T1621" s="167">
        <f t="shared" si="79"/>
        <v>0</v>
      </c>
    </row>
    <row r="1622" spans="1:20" s="135" customFormat="1" hidden="1">
      <c r="A1622" s="72">
        <v>1631</v>
      </c>
      <c r="B1622" s="72" t="s">
        <v>39</v>
      </c>
      <c r="C1622" s="73" t="s">
        <v>15371</v>
      </c>
      <c r="D1622" s="74">
        <v>16911320</v>
      </c>
      <c r="E1622" s="73" t="s">
        <v>15372</v>
      </c>
      <c r="F1622" s="73" t="s">
        <v>15373</v>
      </c>
      <c r="G1622" s="74">
        <v>13000</v>
      </c>
      <c r="H1622" s="73" t="s">
        <v>66</v>
      </c>
      <c r="I1622" s="73" t="s">
        <v>20</v>
      </c>
      <c r="J1622" s="135" t="s">
        <v>41</v>
      </c>
      <c r="K1622" s="135">
        <v>13000</v>
      </c>
      <c r="L1622" s="135">
        <f>VLOOKUP(E1622,[2]Sheet1!$E$2:$N$5262,3,0)</f>
        <v>13000</v>
      </c>
      <c r="M1622" s="168">
        <f>VLOOKUP(E1622,[2]Sheet1!$E$2:$N$5262,4,0)</f>
        <v>46040</v>
      </c>
      <c r="N1622" s="135" t="str">
        <f>VLOOKUP(E1622,[2]Sheet1!$E$2:$N$5262,5,0)</f>
        <v>MUHAMMAD.OWAIS</v>
      </c>
      <c r="O1622" s="135" t="str">
        <f>VLOOKUP(E1622,[2]Sheet1!$E$2:$N$5262,6,0)</f>
        <v>Accepted</v>
      </c>
      <c r="P1622" s="135" t="str">
        <f>VLOOKUP(E1622,[2]Sheet1!$E$2:$N$5262,7,0)</f>
        <v>Online Transfer</v>
      </c>
      <c r="Q1622" s="135" t="str">
        <f>VLOOKUP(E1622,[2]Sheet1!$E$2:$N$5262,8,0)</f>
        <v>Renewal</v>
      </c>
      <c r="R1622" s="135" t="s">
        <v>16</v>
      </c>
      <c r="S1622" s="135" t="str">
        <f>VLOOKUP(E1622,[2]Sheet1!$E$2:$N$5262,10,0)</f>
        <v>-</v>
      </c>
      <c r="T1622" s="167">
        <f t="shared" si="79"/>
        <v>0</v>
      </c>
    </row>
    <row r="1623" spans="1:20" s="135" customFormat="1">
      <c r="A1623" s="73">
        <v>1632</v>
      </c>
      <c r="B1623" s="72" t="s">
        <v>39</v>
      </c>
      <c r="C1623" s="73" t="s">
        <v>15374</v>
      </c>
      <c r="D1623" s="73" t="s">
        <v>15375</v>
      </c>
      <c r="E1623" s="73" t="s">
        <v>15376</v>
      </c>
      <c r="F1623" s="73" t="s">
        <v>11843</v>
      </c>
      <c r="G1623" s="74">
        <v>15000</v>
      </c>
      <c r="H1623" s="73" t="s">
        <v>66</v>
      </c>
      <c r="I1623" s="73" t="s">
        <v>20</v>
      </c>
      <c r="J1623" s="135" t="s">
        <v>41</v>
      </c>
      <c r="K1623" s="135">
        <v>15000</v>
      </c>
      <c r="L1623" s="135">
        <f>VLOOKUP(E1623,[2]Sheet1!$E$2:$N$5262,3,0)</f>
        <v>15000</v>
      </c>
      <c r="M1623" s="168">
        <f>VLOOKUP(E1623,[2]Sheet1!$E$2:$N$5262,4,0)</f>
        <v>46039</v>
      </c>
      <c r="N1623" s="135" t="str">
        <f>VLOOKUP(E1623,[2]Sheet1!$E$2:$N$5262,5,0)</f>
        <v>MUHAMMAD.OWAIS</v>
      </c>
      <c r="O1623" s="135" t="str">
        <f>VLOOKUP(E1623,[2]Sheet1!$E$2:$N$5262,6,0)</f>
        <v>Accepted</v>
      </c>
      <c r="P1623" s="135" t="str">
        <f>VLOOKUP(E1623,[2]Sheet1!$E$2:$N$5262,7,0)</f>
        <v>Online Transfer</v>
      </c>
      <c r="Q1623" s="135" t="str">
        <f>VLOOKUP(E1623,[2]Sheet1!$E$2:$N$5262,8,0)</f>
        <v>Conversion</v>
      </c>
      <c r="R1623" s="135" t="s">
        <v>16</v>
      </c>
      <c r="S1623" s="135" t="str">
        <f>VLOOKUP(E1623,[2]Sheet1!$E$2:$N$5262,10,0)</f>
        <v>-</v>
      </c>
      <c r="T1623" s="167">
        <f t="shared" si="79"/>
        <v>0</v>
      </c>
    </row>
    <row r="1624" spans="1:20" s="135" customFormat="1" hidden="1">
      <c r="A1624" s="72">
        <v>1633</v>
      </c>
      <c r="B1624" s="72" t="s">
        <v>39</v>
      </c>
      <c r="C1624" s="73" t="s">
        <v>15377</v>
      </c>
      <c r="D1624" s="73" t="s">
        <v>15378</v>
      </c>
      <c r="E1624" s="73" t="s">
        <v>15377</v>
      </c>
      <c r="F1624" s="73" t="s">
        <v>11094</v>
      </c>
      <c r="G1624" s="74">
        <v>10000</v>
      </c>
      <c r="H1624" s="73" t="s">
        <v>66</v>
      </c>
      <c r="I1624" s="73" t="s">
        <v>20</v>
      </c>
      <c r="J1624" s="135" t="s">
        <v>41</v>
      </c>
      <c r="K1624" s="135">
        <v>10000</v>
      </c>
      <c r="L1624" s="135">
        <f>VLOOKUP(E1624,[2]Sheet1!$E$2:$N$5262,3,0)</f>
        <v>10000</v>
      </c>
      <c r="M1624" s="168">
        <f>VLOOKUP(E1624,[2]Sheet1!$E$2:$N$5262,4,0)</f>
        <v>46039</v>
      </c>
      <c r="N1624" s="135" t="str">
        <f>VLOOKUP(E1624,[2]Sheet1!$E$2:$N$5262,5,0)</f>
        <v>MUHAMMAD.OWAIS</v>
      </c>
      <c r="O1624" s="135" t="str">
        <f>VLOOKUP(E1624,[2]Sheet1!$E$2:$N$5262,6,0)</f>
        <v>Accepted</v>
      </c>
      <c r="P1624" s="135" t="str">
        <f>VLOOKUP(E1624,[2]Sheet1!$E$2:$N$5262,7,0)</f>
        <v>Online Transfer</v>
      </c>
      <c r="Q1624" s="135" t="str">
        <f>VLOOKUP(E1624,[2]Sheet1!$E$2:$N$5262,8,0)</f>
        <v>Renewal</v>
      </c>
      <c r="R1624" s="135" t="s">
        <v>16</v>
      </c>
      <c r="S1624" s="135" t="str">
        <f>VLOOKUP(E1624,[2]Sheet1!$E$2:$N$5262,10,0)</f>
        <v>-</v>
      </c>
      <c r="T1624" s="167">
        <f t="shared" si="79"/>
        <v>0</v>
      </c>
    </row>
    <row r="1625" spans="1:20" s="135" customFormat="1" hidden="1">
      <c r="A1625" s="73">
        <v>1634</v>
      </c>
      <c r="B1625" s="72" t="s">
        <v>39</v>
      </c>
      <c r="C1625" s="73" t="s">
        <v>15379</v>
      </c>
      <c r="D1625" s="73" t="s">
        <v>15380</v>
      </c>
      <c r="E1625" s="73" t="s">
        <v>15381</v>
      </c>
      <c r="F1625" s="73" t="s">
        <v>11104</v>
      </c>
      <c r="G1625" s="74">
        <v>10000</v>
      </c>
      <c r="H1625" s="73" t="s">
        <v>66</v>
      </c>
      <c r="I1625" s="73" t="s">
        <v>20</v>
      </c>
      <c r="J1625" s="135" t="s">
        <v>41</v>
      </c>
      <c r="K1625" s="135">
        <v>10000</v>
      </c>
      <c r="L1625" s="135">
        <f>VLOOKUP(E1625,[2]Sheet1!$E$2:$N$5262,3,0)</f>
        <v>10000</v>
      </c>
      <c r="M1625" s="168">
        <f>VLOOKUP(E1625,[2]Sheet1!$E$2:$N$5262,4,0)</f>
        <v>46039</v>
      </c>
      <c r="N1625" s="135" t="str">
        <f>VLOOKUP(E1625,[2]Sheet1!$E$2:$N$5262,5,0)</f>
        <v>MUHAMMAD.OWAIS</v>
      </c>
      <c r="O1625" s="135" t="str">
        <f>VLOOKUP(E1625,[2]Sheet1!$E$2:$N$5262,6,0)</f>
        <v>Accepted</v>
      </c>
      <c r="P1625" s="135" t="str">
        <f>VLOOKUP(E1625,[2]Sheet1!$E$2:$N$5262,7,0)</f>
        <v>Online Transfer</v>
      </c>
      <c r="Q1625" s="135" t="str">
        <f>VLOOKUP(E1625,[2]Sheet1!$E$2:$N$5262,8,0)</f>
        <v>Renewal</v>
      </c>
      <c r="R1625" s="135" t="s">
        <v>16</v>
      </c>
      <c r="S1625" s="135" t="str">
        <f>VLOOKUP(E1625,[2]Sheet1!$E$2:$N$5262,10,0)</f>
        <v>-</v>
      </c>
      <c r="T1625" s="167">
        <f t="shared" si="79"/>
        <v>0</v>
      </c>
    </row>
    <row r="1626" spans="1:20" s="135" customFormat="1" hidden="1">
      <c r="A1626" s="72">
        <v>1635</v>
      </c>
      <c r="B1626" s="72" t="s">
        <v>39</v>
      </c>
      <c r="C1626" s="73" t="s">
        <v>15382</v>
      </c>
      <c r="D1626" s="73" t="s">
        <v>15383</v>
      </c>
      <c r="E1626" s="73" t="s">
        <v>15384</v>
      </c>
      <c r="F1626" s="73" t="s">
        <v>15385</v>
      </c>
      <c r="G1626" s="74">
        <v>10000</v>
      </c>
      <c r="H1626" s="73" t="s">
        <v>66</v>
      </c>
      <c r="I1626" s="73" t="s">
        <v>20</v>
      </c>
      <c r="J1626" s="135" t="s">
        <v>41</v>
      </c>
      <c r="K1626" s="135">
        <v>10000</v>
      </c>
      <c r="L1626" s="135">
        <f>VLOOKUP(E1626,[2]Sheet1!$E$2:$N$5262,3,0)</f>
        <v>10000</v>
      </c>
      <c r="M1626" s="168">
        <f>VLOOKUP(E1626,[2]Sheet1!$E$2:$N$5262,4,0)</f>
        <v>46039</v>
      </c>
      <c r="N1626" s="135" t="str">
        <f>VLOOKUP(E1626,[2]Sheet1!$E$2:$N$5262,5,0)</f>
        <v>MUHAMMAD.OWAIS</v>
      </c>
      <c r="O1626" s="135" t="str">
        <f>VLOOKUP(E1626,[2]Sheet1!$E$2:$N$5262,6,0)</f>
        <v>Accepted</v>
      </c>
      <c r="P1626" s="135" t="str">
        <f>VLOOKUP(E1626,[2]Sheet1!$E$2:$N$5262,7,0)</f>
        <v>Online Transfer</v>
      </c>
      <c r="Q1626" s="135" t="str">
        <f>VLOOKUP(E1626,[2]Sheet1!$E$2:$N$5262,8,0)</f>
        <v>Renewal</v>
      </c>
      <c r="R1626" s="135" t="s">
        <v>16</v>
      </c>
      <c r="S1626" s="135" t="str">
        <f>VLOOKUP(E1626,[2]Sheet1!$E$2:$N$5262,10,0)</f>
        <v>-</v>
      </c>
      <c r="T1626" s="167">
        <f t="shared" si="79"/>
        <v>0</v>
      </c>
    </row>
    <row r="1627" spans="1:20" s="135" customFormat="1" hidden="1">
      <c r="A1627" s="73">
        <v>1636</v>
      </c>
      <c r="B1627" s="72" t="s">
        <v>39</v>
      </c>
      <c r="C1627" s="73" t="s">
        <v>15386</v>
      </c>
      <c r="D1627" s="73" t="s">
        <v>15387</v>
      </c>
      <c r="E1627" s="73" t="s">
        <v>15388</v>
      </c>
      <c r="F1627" s="73" t="s">
        <v>15389</v>
      </c>
      <c r="G1627" s="74">
        <v>10000</v>
      </c>
      <c r="H1627" s="73" t="s">
        <v>66</v>
      </c>
      <c r="I1627" s="73" t="s">
        <v>20</v>
      </c>
      <c r="J1627" s="135" t="s">
        <v>41</v>
      </c>
      <c r="K1627" s="135">
        <v>10000</v>
      </c>
      <c r="L1627" s="135">
        <f>VLOOKUP(E1627,[2]Sheet1!$E$2:$N$5262,3,0)</f>
        <v>10000</v>
      </c>
      <c r="M1627" s="168">
        <f>VLOOKUP(E1627,[2]Sheet1!$E$2:$N$5262,4,0)</f>
        <v>46039</v>
      </c>
      <c r="N1627" s="135" t="str">
        <f>VLOOKUP(E1627,[2]Sheet1!$E$2:$N$5262,5,0)</f>
        <v>MUHAMMAD.OWAIS</v>
      </c>
      <c r="O1627" s="135" t="str">
        <f>VLOOKUP(E1627,[2]Sheet1!$E$2:$N$5262,6,0)</f>
        <v>Accepted</v>
      </c>
      <c r="P1627" s="135" t="str">
        <f>VLOOKUP(E1627,[2]Sheet1!$E$2:$N$5262,7,0)</f>
        <v>Online Transfer</v>
      </c>
      <c r="Q1627" s="135" t="str">
        <f>VLOOKUP(E1627,[2]Sheet1!$E$2:$N$5262,8,0)</f>
        <v>Renewal</v>
      </c>
      <c r="R1627" s="135" t="s">
        <v>16</v>
      </c>
      <c r="S1627" s="135" t="str">
        <f>VLOOKUP(E1627,[2]Sheet1!$E$2:$N$5262,10,0)</f>
        <v>-</v>
      </c>
      <c r="T1627" s="167">
        <f t="shared" si="79"/>
        <v>0</v>
      </c>
    </row>
    <row r="1628" spans="1:20" s="135" customFormat="1" hidden="1">
      <c r="A1628" s="72">
        <v>1637</v>
      </c>
      <c r="B1628" s="72" t="s">
        <v>39</v>
      </c>
      <c r="C1628" s="73" t="s">
        <v>15390</v>
      </c>
      <c r="D1628" s="73" t="s">
        <v>15391</v>
      </c>
      <c r="E1628" s="73" t="s">
        <v>15390</v>
      </c>
      <c r="F1628" s="73" t="s">
        <v>15392</v>
      </c>
      <c r="G1628" s="74">
        <v>14000</v>
      </c>
      <c r="H1628" s="73" t="s">
        <v>66</v>
      </c>
      <c r="I1628" s="73" t="s">
        <v>20</v>
      </c>
      <c r="J1628" s="135" t="s">
        <v>41</v>
      </c>
      <c r="K1628" s="135">
        <v>14000</v>
      </c>
      <c r="L1628" s="135">
        <f>VLOOKUP(E1628,[2]Sheet1!$E$2:$N$5262,3,0)</f>
        <v>14000</v>
      </c>
      <c r="M1628" s="168">
        <f>VLOOKUP(E1628,[2]Sheet1!$E$2:$N$5262,4,0)</f>
        <v>46038</v>
      </c>
      <c r="N1628" s="135" t="str">
        <f>VLOOKUP(E1628,[2]Sheet1!$E$2:$N$5262,5,0)</f>
        <v>MUHAMMAD.OWAIS</v>
      </c>
      <c r="O1628" s="135" t="str">
        <f>VLOOKUP(E1628,[2]Sheet1!$E$2:$N$5262,6,0)</f>
        <v>Accepted</v>
      </c>
      <c r="P1628" s="135" t="str">
        <f>VLOOKUP(E1628,[2]Sheet1!$E$2:$N$5262,7,0)</f>
        <v>Cash Deposit</v>
      </c>
      <c r="Q1628" s="135" t="str">
        <f>VLOOKUP(E1628,[2]Sheet1!$E$2:$N$5262,8,0)</f>
        <v>Renewal</v>
      </c>
      <c r="R1628" s="135" t="s">
        <v>16</v>
      </c>
      <c r="S1628" s="135" t="str">
        <f>VLOOKUP(E1628,[2]Sheet1!$E$2:$N$5262,10,0)</f>
        <v>-</v>
      </c>
      <c r="T1628" s="167">
        <f t="shared" si="79"/>
        <v>0</v>
      </c>
    </row>
    <row r="1629" spans="1:20" s="135" customFormat="1" hidden="1">
      <c r="A1629" s="73">
        <v>1638</v>
      </c>
      <c r="B1629" s="72" t="s">
        <v>39</v>
      </c>
      <c r="C1629" s="73" t="s">
        <v>15393</v>
      </c>
      <c r="D1629" s="74">
        <v>991370</v>
      </c>
      <c r="E1629" s="74">
        <v>4017886</v>
      </c>
      <c r="F1629" s="73" t="s">
        <v>15394</v>
      </c>
      <c r="G1629" s="74">
        <v>11000</v>
      </c>
      <c r="H1629" s="73" t="s">
        <v>66</v>
      </c>
      <c r="I1629" s="73" t="s">
        <v>20</v>
      </c>
      <c r="J1629" s="135" t="s">
        <v>41</v>
      </c>
      <c r="K1629" s="135">
        <v>11000</v>
      </c>
      <c r="L1629" s="135">
        <f>VLOOKUP(E1629,[2]Sheet1!$E$2:$N$5262,3,0)</f>
        <v>11000</v>
      </c>
      <c r="M1629" s="168">
        <f>VLOOKUP(E1629,[2]Sheet1!$E$2:$N$5262,4,0)</f>
        <v>46037</v>
      </c>
      <c r="N1629" s="135" t="str">
        <f>VLOOKUP(E1629,[2]Sheet1!$E$2:$N$5262,5,0)</f>
        <v>MUHAMMAD.OWAIS</v>
      </c>
      <c r="O1629" s="135" t="str">
        <f>VLOOKUP(E1629,[2]Sheet1!$E$2:$N$5262,6,0)</f>
        <v>Accepted</v>
      </c>
      <c r="P1629" s="135" t="str">
        <f>VLOOKUP(E1629,[2]Sheet1!$E$2:$N$5262,7,0)</f>
        <v>Online Transfer</v>
      </c>
      <c r="Q1629" s="135" t="str">
        <f>VLOOKUP(E1629,[2]Sheet1!$E$2:$N$5262,8,0)</f>
        <v>Renewal</v>
      </c>
      <c r="R1629" s="135" t="s">
        <v>16</v>
      </c>
      <c r="S1629" s="135" t="str">
        <f>VLOOKUP(E1629,[2]Sheet1!$E$2:$N$5262,10,0)</f>
        <v>-</v>
      </c>
      <c r="T1629" s="167">
        <f t="shared" si="79"/>
        <v>0</v>
      </c>
    </row>
    <row r="1630" spans="1:20" s="135" customFormat="1" hidden="1">
      <c r="A1630" s="72">
        <v>1639</v>
      </c>
      <c r="B1630" s="72" t="s">
        <v>39</v>
      </c>
      <c r="C1630" s="73" t="s">
        <v>15395</v>
      </c>
      <c r="D1630" s="73" t="s">
        <v>15396</v>
      </c>
      <c r="E1630" s="73" t="s">
        <v>15397</v>
      </c>
      <c r="F1630" s="73" t="s">
        <v>15398</v>
      </c>
      <c r="G1630" s="74">
        <v>12000</v>
      </c>
      <c r="H1630" s="73" t="s">
        <v>66</v>
      </c>
      <c r="I1630" s="73" t="s">
        <v>20</v>
      </c>
      <c r="J1630" s="135" t="s">
        <v>41</v>
      </c>
      <c r="K1630" s="135">
        <v>12000</v>
      </c>
      <c r="L1630" s="135">
        <f>VLOOKUP(E1630,[2]Sheet1!$E$2:$N$5262,3,0)</f>
        <v>12000</v>
      </c>
      <c r="M1630" s="168">
        <f>VLOOKUP(E1630,[2]Sheet1!$E$2:$N$5262,4,0)</f>
        <v>46037</v>
      </c>
      <c r="N1630" s="135" t="str">
        <f>VLOOKUP(E1630,[2]Sheet1!$E$2:$N$5262,5,0)</f>
        <v>MUHAMMAD.OWAIS</v>
      </c>
      <c r="O1630" s="135" t="str">
        <f>VLOOKUP(E1630,[2]Sheet1!$E$2:$N$5262,6,0)</f>
        <v>Accepted</v>
      </c>
      <c r="P1630" s="135" t="str">
        <f>VLOOKUP(E1630,[2]Sheet1!$E$2:$N$5262,7,0)</f>
        <v>Online Transfer</v>
      </c>
      <c r="Q1630" s="135" t="str">
        <f>VLOOKUP(E1630,[2]Sheet1!$E$2:$N$5262,8,0)</f>
        <v>Renewal</v>
      </c>
      <c r="R1630" s="135" t="s">
        <v>16</v>
      </c>
      <c r="S1630" s="135" t="str">
        <f>VLOOKUP(E1630,[2]Sheet1!$E$2:$N$5262,10,0)</f>
        <v>-</v>
      </c>
      <c r="T1630" s="167">
        <f t="shared" si="79"/>
        <v>0</v>
      </c>
    </row>
    <row r="1631" spans="1:20" s="135" customFormat="1" hidden="1">
      <c r="A1631" s="73">
        <v>1640</v>
      </c>
      <c r="B1631" s="72" t="s">
        <v>39</v>
      </c>
      <c r="C1631" s="73" t="s">
        <v>15399</v>
      </c>
      <c r="D1631" s="74">
        <v>7920609</v>
      </c>
      <c r="E1631" s="73" t="s">
        <v>15400</v>
      </c>
      <c r="F1631" s="73" t="s">
        <v>15401</v>
      </c>
      <c r="G1631" s="74">
        <v>13000</v>
      </c>
      <c r="H1631" s="73" t="s">
        <v>66</v>
      </c>
      <c r="I1631" s="73" t="s">
        <v>20</v>
      </c>
      <c r="J1631" s="135" t="s">
        <v>41</v>
      </c>
      <c r="K1631" s="135">
        <v>13000</v>
      </c>
      <c r="L1631" s="135">
        <f>VLOOKUP(E1631,[2]Sheet1!$E$2:$N$5262,3,0)</f>
        <v>13000</v>
      </c>
      <c r="M1631" s="168">
        <f>VLOOKUP(E1631,[2]Sheet1!$E$2:$N$5262,4,0)</f>
        <v>46037</v>
      </c>
      <c r="N1631" s="135" t="str">
        <f>VLOOKUP(E1631,[2]Sheet1!$E$2:$N$5262,5,0)</f>
        <v>MUHAMMAD.OWAIS</v>
      </c>
      <c r="O1631" s="135" t="str">
        <f>VLOOKUP(E1631,[2]Sheet1!$E$2:$N$5262,6,0)</f>
        <v>Accepted</v>
      </c>
      <c r="P1631" s="135" t="str">
        <f>VLOOKUP(E1631,[2]Sheet1!$E$2:$N$5262,7,0)</f>
        <v>Online Transfer</v>
      </c>
      <c r="Q1631" s="135" t="str">
        <f>VLOOKUP(E1631,[2]Sheet1!$E$2:$N$5262,8,0)</f>
        <v>Renewal</v>
      </c>
      <c r="R1631" s="135" t="s">
        <v>16</v>
      </c>
      <c r="S1631" s="135" t="str">
        <f>VLOOKUP(E1631,[2]Sheet1!$E$2:$N$5262,10,0)</f>
        <v>-</v>
      </c>
      <c r="T1631" s="167">
        <f t="shared" si="79"/>
        <v>0</v>
      </c>
    </row>
    <row r="1632" spans="1:20" s="135" customFormat="1">
      <c r="A1632" s="72">
        <v>1641</v>
      </c>
      <c r="B1632" s="72" t="s">
        <v>39</v>
      </c>
      <c r="C1632" s="73" t="s">
        <v>15402</v>
      </c>
      <c r="D1632" s="73" t="s">
        <v>15403</v>
      </c>
      <c r="E1632" s="73" t="s">
        <v>15404</v>
      </c>
      <c r="F1632" s="73" t="s">
        <v>11885</v>
      </c>
      <c r="G1632" s="74">
        <v>15000</v>
      </c>
      <c r="H1632" s="73" t="s">
        <v>66</v>
      </c>
      <c r="I1632" s="73" t="s">
        <v>20</v>
      </c>
      <c r="J1632" s="135" t="s">
        <v>41</v>
      </c>
      <c r="K1632" s="135">
        <v>15000</v>
      </c>
      <c r="L1632" s="135">
        <f>VLOOKUP(E1632,[2]Sheet1!$E$2:$N$5262,3,0)</f>
        <v>15000</v>
      </c>
      <c r="M1632" s="168">
        <f>VLOOKUP(E1632,[2]Sheet1!$E$2:$N$5262,4,0)</f>
        <v>46038</v>
      </c>
      <c r="N1632" s="135" t="str">
        <f>VLOOKUP(E1632,[2]Sheet1!$E$2:$N$5262,5,0)</f>
        <v>MUHAMMAD.OWAIS</v>
      </c>
      <c r="O1632" s="135" t="str">
        <f>VLOOKUP(E1632,[2]Sheet1!$E$2:$N$5262,6,0)</f>
        <v>Accepted</v>
      </c>
      <c r="P1632" s="135" t="str">
        <f>VLOOKUP(E1632,[2]Sheet1!$E$2:$N$5262,7,0)</f>
        <v>Online Transfer</v>
      </c>
      <c r="Q1632" s="135" t="str">
        <f>VLOOKUP(E1632,[2]Sheet1!$E$2:$N$5262,8,0)</f>
        <v>Conversion</v>
      </c>
      <c r="R1632" s="135" t="s">
        <v>16</v>
      </c>
      <c r="S1632" s="135" t="str">
        <f>VLOOKUP(E1632,[2]Sheet1!$E$2:$N$5262,10,0)</f>
        <v>-</v>
      </c>
      <c r="T1632" s="167">
        <f t="shared" si="79"/>
        <v>0</v>
      </c>
    </row>
    <row r="1633" spans="1:20" s="135" customFormat="1" hidden="1">
      <c r="A1633" s="73">
        <v>1642</v>
      </c>
      <c r="B1633" s="72" t="s">
        <v>39</v>
      </c>
      <c r="C1633" s="73" t="s">
        <v>15405</v>
      </c>
      <c r="D1633" s="74">
        <v>5431868</v>
      </c>
      <c r="E1633" s="74">
        <v>5563797</v>
      </c>
      <c r="F1633" s="73" t="s">
        <v>15406</v>
      </c>
      <c r="G1633" s="74">
        <v>13000</v>
      </c>
      <c r="H1633" s="73" t="s">
        <v>66</v>
      </c>
      <c r="I1633" s="73" t="s">
        <v>20</v>
      </c>
      <c r="J1633" s="135" t="s">
        <v>41</v>
      </c>
      <c r="K1633" s="135">
        <v>13000</v>
      </c>
      <c r="L1633" s="135">
        <f>VLOOKUP(E1633,[2]Sheet1!$E$2:$N$5262,3,0)</f>
        <v>13000</v>
      </c>
      <c r="M1633" s="168">
        <f>VLOOKUP(E1633,[2]Sheet1!$E$2:$N$5262,4,0)</f>
        <v>46036</v>
      </c>
      <c r="N1633" s="135" t="str">
        <f>VLOOKUP(E1633,[2]Sheet1!$E$2:$N$5262,5,0)</f>
        <v>MUHAMMAD.OWAIS</v>
      </c>
      <c r="O1633" s="135" t="str">
        <f>VLOOKUP(E1633,[2]Sheet1!$E$2:$N$5262,6,0)</f>
        <v>Accepted</v>
      </c>
      <c r="P1633" s="135" t="str">
        <f>VLOOKUP(E1633,[2]Sheet1!$E$2:$N$5262,7,0)</f>
        <v>Online Transfer</v>
      </c>
      <c r="Q1633" s="135" t="str">
        <f>VLOOKUP(E1633,[2]Sheet1!$E$2:$N$5262,8,0)</f>
        <v>Renewal</v>
      </c>
      <c r="R1633" s="135" t="s">
        <v>16</v>
      </c>
      <c r="S1633" s="135" t="str">
        <f>VLOOKUP(E1633,[2]Sheet1!$E$2:$N$5262,10,0)</f>
        <v>-</v>
      </c>
      <c r="T1633" s="167">
        <f t="shared" si="79"/>
        <v>0</v>
      </c>
    </row>
    <row r="1634" spans="1:20" s="135" customFormat="1" hidden="1">
      <c r="A1634" s="72">
        <v>1643</v>
      </c>
      <c r="B1634" s="72" t="s">
        <v>39</v>
      </c>
      <c r="C1634" s="73" t="s">
        <v>15407</v>
      </c>
      <c r="D1634" s="73" t="s">
        <v>15408</v>
      </c>
      <c r="E1634" s="73" t="s">
        <v>15409</v>
      </c>
      <c r="F1634" s="73" t="s">
        <v>15410</v>
      </c>
      <c r="G1634" s="74">
        <v>14000</v>
      </c>
      <c r="H1634" s="73" t="s">
        <v>66</v>
      </c>
      <c r="I1634" s="73" t="s">
        <v>20</v>
      </c>
      <c r="J1634" s="135" t="s">
        <v>41</v>
      </c>
      <c r="K1634" s="135">
        <v>14000</v>
      </c>
      <c r="L1634" s="135">
        <f>VLOOKUP(E1634,[2]Sheet1!$E$2:$N$5262,3,0)</f>
        <v>14000</v>
      </c>
      <c r="M1634" s="168">
        <f>VLOOKUP(E1634,[2]Sheet1!$E$2:$N$5262,4,0)</f>
        <v>46036</v>
      </c>
      <c r="N1634" s="135" t="str">
        <f>VLOOKUP(E1634,[2]Sheet1!$E$2:$N$5262,5,0)</f>
        <v>MUHAMMAD.OWAIS</v>
      </c>
      <c r="O1634" s="135" t="str">
        <f>VLOOKUP(E1634,[2]Sheet1!$E$2:$N$5262,6,0)</f>
        <v>Accepted</v>
      </c>
      <c r="P1634" s="135" t="str">
        <f>VLOOKUP(E1634,[2]Sheet1!$E$2:$N$5262,7,0)</f>
        <v>Online Transfer</v>
      </c>
      <c r="Q1634" s="135" t="str">
        <f>VLOOKUP(E1634,[2]Sheet1!$E$2:$N$5262,8,0)</f>
        <v>Renewal</v>
      </c>
      <c r="R1634" s="135" t="s">
        <v>16</v>
      </c>
      <c r="S1634" s="135" t="str">
        <f>VLOOKUP(E1634,[2]Sheet1!$E$2:$N$5262,10,0)</f>
        <v>-</v>
      </c>
      <c r="T1634" s="167">
        <f t="shared" si="79"/>
        <v>0</v>
      </c>
    </row>
    <row r="1635" spans="1:20" s="135" customFormat="1" hidden="1">
      <c r="A1635" s="73">
        <v>1644</v>
      </c>
      <c r="B1635" s="72" t="s">
        <v>39</v>
      </c>
      <c r="C1635" s="73" t="s">
        <v>15411</v>
      </c>
      <c r="D1635" s="73" t="s">
        <v>15412</v>
      </c>
      <c r="E1635" s="73" t="s">
        <v>15413</v>
      </c>
      <c r="F1635" s="73" t="s">
        <v>15414</v>
      </c>
      <c r="G1635" s="74">
        <v>10000</v>
      </c>
      <c r="H1635" s="73" t="s">
        <v>66</v>
      </c>
      <c r="I1635" s="73" t="s">
        <v>20</v>
      </c>
      <c r="J1635" s="135" t="s">
        <v>41</v>
      </c>
      <c r="K1635" s="135">
        <v>10000</v>
      </c>
      <c r="L1635" s="135">
        <f>VLOOKUP(E1635,[2]Sheet1!$E$2:$N$5262,3,0)</f>
        <v>10000</v>
      </c>
      <c r="M1635" s="168">
        <f>VLOOKUP(E1635,[2]Sheet1!$E$2:$N$5262,4,0)</f>
        <v>46036</v>
      </c>
      <c r="N1635" s="135" t="str">
        <f>VLOOKUP(E1635,[2]Sheet1!$E$2:$N$5262,5,0)</f>
        <v>MUHAMMAD.OWAIS</v>
      </c>
      <c r="O1635" s="135" t="str">
        <f>VLOOKUP(E1635,[2]Sheet1!$E$2:$N$5262,6,0)</f>
        <v>Accepted</v>
      </c>
      <c r="P1635" s="135" t="str">
        <f>VLOOKUP(E1635,[2]Sheet1!$E$2:$N$5262,7,0)</f>
        <v>Online Transfer</v>
      </c>
      <c r="Q1635" s="135" t="str">
        <f>VLOOKUP(E1635,[2]Sheet1!$E$2:$N$5262,8,0)</f>
        <v>Renewal</v>
      </c>
      <c r="R1635" s="135" t="s">
        <v>16</v>
      </c>
      <c r="S1635" s="135" t="str">
        <f>VLOOKUP(E1635,[2]Sheet1!$E$2:$N$5262,10,0)</f>
        <v>-</v>
      </c>
      <c r="T1635" s="167">
        <f t="shared" si="79"/>
        <v>0</v>
      </c>
    </row>
    <row r="1636" spans="1:20" s="135" customFormat="1">
      <c r="A1636" s="72">
        <v>1645</v>
      </c>
      <c r="B1636" s="72" t="s">
        <v>39</v>
      </c>
      <c r="C1636" s="73" t="s">
        <v>15415</v>
      </c>
      <c r="D1636" s="73" t="s">
        <v>15416</v>
      </c>
      <c r="E1636" s="73" t="s">
        <v>15417</v>
      </c>
      <c r="F1636" s="73" t="s">
        <v>11414</v>
      </c>
      <c r="G1636" s="74">
        <v>20000</v>
      </c>
      <c r="H1636" s="73" t="s">
        <v>66</v>
      </c>
      <c r="I1636" s="73" t="s">
        <v>20</v>
      </c>
      <c r="J1636" s="135" t="s">
        <v>41</v>
      </c>
      <c r="K1636" s="135">
        <v>20000</v>
      </c>
      <c r="L1636" s="135">
        <f>VLOOKUP(E1636,[2]Sheet1!$E$2:$N$5262,3,0)</f>
        <v>20000</v>
      </c>
      <c r="M1636" s="168">
        <f>VLOOKUP(E1636,[2]Sheet1!$E$2:$N$5262,4,0)</f>
        <v>46036</v>
      </c>
      <c r="N1636" s="135" t="str">
        <f>VLOOKUP(E1636,[2]Sheet1!$E$2:$N$5262,5,0)</f>
        <v>MUHAMMAD.OWAIS</v>
      </c>
      <c r="O1636" s="135" t="str">
        <f>VLOOKUP(E1636,[2]Sheet1!$E$2:$N$5262,6,0)</f>
        <v>Accepted</v>
      </c>
      <c r="P1636" s="135" t="str">
        <f>VLOOKUP(E1636,[2]Sheet1!$E$2:$N$5262,7,0)</f>
        <v>Online Transfer</v>
      </c>
      <c r="Q1636" s="135" t="str">
        <f>VLOOKUP(E1636,[2]Sheet1!$E$2:$N$5262,8,0)</f>
        <v>Conversion</v>
      </c>
      <c r="R1636" s="135" t="s">
        <v>16</v>
      </c>
      <c r="S1636" s="135" t="str">
        <f>VLOOKUP(E1636,[2]Sheet1!$E$2:$N$5262,10,0)</f>
        <v>-</v>
      </c>
      <c r="T1636" s="167">
        <f t="shared" si="79"/>
        <v>0</v>
      </c>
    </row>
    <row r="1637" spans="1:20" s="135" customFormat="1" hidden="1">
      <c r="A1637" s="73">
        <v>1646</v>
      </c>
      <c r="B1637" s="72" t="s">
        <v>39</v>
      </c>
      <c r="C1637" s="73" t="s">
        <v>15418</v>
      </c>
      <c r="D1637" s="73" t="s">
        <v>15419</v>
      </c>
      <c r="E1637" s="73" t="s">
        <v>15420</v>
      </c>
      <c r="F1637" s="73" t="s">
        <v>15421</v>
      </c>
      <c r="G1637" s="74">
        <v>14000</v>
      </c>
      <c r="H1637" s="73" t="s">
        <v>66</v>
      </c>
      <c r="I1637" s="73" t="s">
        <v>20</v>
      </c>
      <c r="J1637" s="135" t="s">
        <v>41</v>
      </c>
      <c r="K1637" s="135">
        <v>14000</v>
      </c>
      <c r="L1637" s="135">
        <f>VLOOKUP(E1637,[2]Sheet1!$E$2:$N$5262,3,0)</f>
        <v>14000</v>
      </c>
      <c r="M1637" s="168">
        <f>VLOOKUP(E1637,[2]Sheet1!$E$2:$N$5262,4,0)</f>
        <v>46036</v>
      </c>
      <c r="N1637" s="135" t="str">
        <f>VLOOKUP(E1637,[2]Sheet1!$E$2:$N$5262,5,0)</f>
        <v>MUHAMMAD.OWAIS</v>
      </c>
      <c r="O1637" s="135" t="str">
        <f>VLOOKUP(E1637,[2]Sheet1!$E$2:$N$5262,6,0)</f>
        <v>Accepted</v>
      </c>
      <c r="P1637" s="135" t="str">
        <f>VLOOKUP(E1637,[2]Sheet1!$E$2:$N$5262,7,0)</f>
        <v>Online Transfer</v>
      </c>
      <c r="Q1637" s="135" t="str">
        <f>VLOOKUP(E1637,[2]Sheet1!$E$2:$N$5262,8,0)</f>
        <v>Renewal</v>
      </c>
      <c r="R1637" s="135" t="s">
        <v>16</v>
      </c>
      <c r="S1637" s="135" t="str">
        <f>VLOOKUP(E1637,[2]Sheet1!$E$2:$N$5262,10,0)</f>
        <v>-</v>
      </c>
      <c r="T1637" s="167">
        <f t="shared" si="79"/>
        <v>0</v>
      </c>
    </row>
    <row r="1638" spans="1:20" s="135" customFormat="1" hidden="1">
      <c r="A1638" s="72">
        <v>1647</v>
      </c>
      <c r="B1638" s="72" t="s">
        <v>39</v>
      </c>
      <c r="C1638" s="73" t="s">
        <v>15422</v>
      </c>
      <c r="D1638" s="74">
        <v>14810901</v>
      </c>
      <c r="E1638" s="73" t="s">
        <v>15423</v>
      </c>
      <c r="F1638" s="73" t="s">
        <v>15424</v>
      </c>
      <c r="G1638" s="74">
        <v>14000</v>
      </c>
      <c r="H1638" s="73" t="s">
        <v>66</v>
      </c>
      <c r="I1638" s="73" t="s">
        <v>20</v>
      </c>
      <c r="J1638" s="135" t="s">
        <v>41</v>
      </c>
      <c r="K1638" s="135">
        <v>14000</v>
      </c>
      <c r="L1638" s="135">
        <f>VLOOKUP(E1638,[2]Sheet1!$E$2:$N$5262,3,0)</f>
        <v>14000</v>
      </c>
      <c r="M1638" s="168">
        <f>VLOOKUP(E1638,[2]Sheet1!$E$2:$N$5262,4,0)</f>
        <v>46035</v>
      </c>
      <c r="N1638" s="135" t="str">
        <f>VLOOKUP(E1638,[2]Sheet1!$E$2:$N$5262,5,0)</f>
        <v>MUHAMMAD.OWAIS</v>
      </c>
      <c r="O1638" s="135" t="str">
        <f>VLOOKUP(E1638,[2]Sheet1!$E$2:$N$5262,6,0)</f>
        <v>Accepted</v>
      </c>
      <c r="P1638" s="135" t="str">
        <f>VLOOKUP(E1638,[2]Sheet1!$E$2:$N$5262,7,0)</f>
        <v>Online Transfer</v>
      </c>
      <c r="Q1638" s="135" t="str">
        <f>VLOOKUP(E1638,[2]Sheet1!$E$2:$N$5262,8,0)</f>
        <v>Renewal</v>
      </c>
      <c r="R1638" s="135" t="s">
        <v>16</v>
      </c>
      <c r="S1638" s="135" t="str">
        <f>VLOOKUP(E1638,[2]Sheet1!$E$2:$N$5262,10,0)</f>
        <v>-</v>
      </c>
      <c r="T1638" s="167">
        <f t="shared" si="79"/>
        <v>0</v>
      </c>
    </row>
    <row r="1639" spans="1:20" s="135" customFormat="1" hidden="1">
      <c r="A1639" s="73">
        <v>1648</v>
      </c>
      <c r="B1639" s="72" t="s">
        <v>39</v>
      </c>
      <c r="C1639" s="73" t="s">
        <v>15425</v>
      </c>
      <c r="D1639" s="73" t="s">
        <v>15426</v>
      </c>
      <c r="E1639" s="74">
        <v>7189194</v>
      </c>
      <c r="F1639" s="73" t="s">
        <v>15427</v>
      </c>
      <c r="G1639" s="74">
        <v>10000</v>
      </c>
      <c r="H1639" s="73" t="s">
        <v>66</v>
      </c>
      <c r="I1639" s="73" t="s">
        <v>20</v>
      </c>
      <c r="J1639" s="135" t="s">
        <v>41</v>
      </c>
      <c r="K1639" s="135">
        <v>10000</v>
      </c>
      <c r="L1639" s="135">
        <f>VLOOKUP(E1639,[2]Sheet1!$E$2:$N$5262,3,0)</f>
        <v>10000</v>
      </c>
      <c r="M1639" s="168">
        <f>VLOOKUP(E1639,[2]Sheet1!$E$2:$N$5262,4,0)</f>
        <v>46035</v>
      </c>
      <c r="N1639" s="135" t="str">
        <f>VLOOKUP(E1639,[2]Sheet1!$E$2:$N$5262,5,0)</f>
        <v>MUHAMMAD.OWAIS</v>
      </c>
      <c r="O1639" s="135" t="str">
        <f>VLOOKUP(E1639,[2]Sheet1!$E$2:$N$5262,6,0)</f>
        <v>Accepted</v>
      </c>
      <c r="P1639" s="135" t="str">
        <f>VLOOKUP(E1639,[2]Sheet1!$E$2:$N$5262,7,0)</f>
        <v>Online Transfer</v>
      </c>
      <c r="Q1639" s="135" t="str">
        <f>VLOOKUP(E1639,[2]Sheet1!$E$2:$N$5262,8,0)</f>
        <v>Renewal</v>
      </c>
      <c r="R1639" s="135" t="s">
        <v>16</v>
      </c>
      <c r="S1639" s="135" t="str">
        <f>VLOOKUP(E1639,[2]Sheet1!$E$2:$N$5262,10,0)</f>
        <v>-</v>
      </c>
      <c r="T1639" s="167">
        <f t="shared" si="79"/>
        <v>0</v>
      </c>
    </row>
    <row r="1640" spans="1:20" s="135" customFormat="1" hidden="1">
      <c r="A1640" s="72">
        <v>1649</v>
      </c>
      <c r="B1640" s="72" t="s">
        <v>39</v>
      </c>
      <c r="C1640" s="73" t="s">
        <v>15428</v>
      </c>
      <c r="D1640" s="73" t="s">
        <v>15429</v>
      </c>
      <c r="E1640" s="74">
        <v>1236691</v>
      </c>
      <c r="F1640" s="73" t="s">
        <v>15430</v>
      </c>
      <c r="G1640" s="74">
        <v>10000</v>
      </c>
      <c r="H1640" s="73" t="s">
        <v>66</v>
      </c>
      <c r="I1640" s="73" t="s">
        <v>20</v>
      </c>
      <c r="J1640" s="135" t="s">
        <v>41</v>
      </c>
      <c r="K1640" s="135">
        <v>10000</v>
      </c>
      <c r="L1640" s="135">
        <f>VLOOKUP(E1640,[2]Sheet1!$E$2:$N$5262,3,0)</f>
        <v>10000</v>
      </c>
      <c r="M1640" s="168">
        <f>VLOOKUP(E1640,[2]Sheet1!$E$2:$N$5262,4,0)</f>
        <v>46034</v>
      </c>
      <c r="N1640" s="135" t="str">
        <f>VLOOKUP(E1640,[2]Sheet1!$E$2:$N$5262,5,0)</f>
        <v>MUHAMMAD.OWAIS</v>
      </c>
      <c r="O1640" s="135" t="str">
        <f>VLOOKUP(E1640,[2]Sheet1!$E$2:$N$5262,6,0)</f>
        <v>Accepted</v>
      </c>
      <c r="P1640" s="135" t="str">
        <f>VLOOKUP(E1640,[2]Sheet1!$E$2:$N$5262,7,0)</f>
        <v>Online Transfer</v>
      </c>
      <c r="Q1640" s="135" t="str">
        <f>VLOOKUP(E1640,[2]Sheet1!$E$2:$N$5262,8,0)</f>
        <v>Renewal</v>
      </c>
      <c r="R1640" s="135" t="s">
        <v>16</v>
      </c>
      <c r="S1640" s="135" t="str">
        <f>VLOOKUP(E1640,[2]Sheet1!$E$2:$N$5262,10,0)</f>
        <v>-</v>
      </c>
      <c r="T1640" s="167">
        <f t="shared" si="79"/>
        <v>0</v>
      </c>
    </row>
    <row r="1641" spans="1:20" s="135" customFormat="1">
      <c r="A1641" s="73">
        <v>1650</v>
      </c>
      <c r="B1641" s="72" t="s">
        <v>39</v>
      </c>
      <c r="C1641" s="73" t="s">
        <v>15431</v>
      </c>
      <c r="D1641" s="73" t="s">
        <v>15432</v>
      </c>
      <c r="E1641" s="73" t="s">
        <v>15433</v>
      </c>
      <c r="F1641" s="73" t="s">
        <v>11421</v>
      </c>
      <c r="G1641" s="74">
        <v>17000</v>
      </c>
      <c r="H1641" s="73" t="s">
        <v>66</v>
      </c>
      <c r="I1641" s="73" t="s">
        <v>20</v>
      </c>
      <c r="J1641" s="135" t="s">
        <v>41</v>
      </c>
      <c r="K1641" s="135">
        <v>17000</v>
      </c>
      <c r="L1641" s="135">
        <f>VLOOKUP(E1641,[2]Sheet1!$E$2:$N$5262,3,0)</f>
        <v>17000</v>
      </c>
      <c r="M1641" s="168">
        <f>VLOOKUP(E1641,[2]Sheet1!$E$2:$N$5262,4,0)</f>
        <v>46035</v>
      </c>
      <c r="N1641" s="135" t="str">
        <f>VLOOKUP(E1641,[2]Sheet1!$E$2:$N$5262,5,0)</f>
        <v>MUHAMMAD.OWAIS</v>
      </c>
      <c r="O1641" s="135" t="str">
        <f>VLOOKUP(E1641,[2]Sheet1!$E$2:$N$5262,6,0)</f>
        <v>Accepted</v>
      </c>
      <c r="P1641" s="135" t="str">
        <f>VLOOKUP(E1641,[2]Sheet1!$E$2:$N$5262,7,0)</f>
        <v>Online Transfer</v>
      </c>
      <c r="Q1641" s="135" t="str">
        <f>VLOOKUP(E1641,[2]Sheet1!$E$2:$N$5262,8,0)</f>
        <v>Conversion</v>
      </c>
      <c r="R1641" s="135" t="s">
        <v>16</v>
      </c>
      <c r="S1641" s="135" t="str">
        <f>VLOOKUP(E1641,[2]Sheet1!$E$2:$N$5262,10,0)</f>
        <v>-</v>
      </c>
      <c r="T1641" s="167">
        <f t="shared" si="79"/>
        <v>0</v>
      </c>
    </row>
    <row r="1642" spans="1:20" s="135" customFormat="1" hidden="1">
      <c r="A1642" s="72">
        <v>1651</v>
      </c>
      <c r="B1642" s="72" t="s">
        <v>39</v>
      </c>
      <c r="C1642" s="73" t="s">
        <v>15434</v>
      </c>
      <c r="D1642" s="73" t="s">
        <v>15435</v>
      </c>
      <c r="E1642" s="73" t="s">
        <v>15436</v>
      </c>
      <c r="F1642" s="73" t="s">
        <v>15437</v>
      </c>
      <c r="G1642" s="74">
        <v>8000</v>
      </c>
      <c r="H1642" s="73" t="s">
        <v>66</v>
      </c>
      <c r="I1642" s="73" t="s">
        <v>20</v>
      </c>
      <c r="J1642" s="135" t="s">
        <v>41</v>
      </c>
      <c r="K1642" s="135">
        <v>8000</v>
      </c>
      <c r="L1642" s="135">
        <f>VLOOKUP(E1642,[2]Sheet1!$E$2:$N$5262,3,0)</f>
        <v>8000</v>
      </c>
      <c r="M1642" s="168">
        <f>VLOOKUP(E1642,[2]Sheet1!$E$2:$N$5262,4,0)</f>
        <v>46034</v>
      </c>
      <c r="N1642" s="135" t="str">
        <f>VLOOKUP(E1642,[2]Sheet1!$E$2:$N$5262,5,0)</f>
        <v>MUHAMMAD.OWAIS</v>
      </c>
      <c r="O1642" s="135" t="str">
        <f>VLOOKUP(E1642,[2]Sheet1!$E$2:$N$5262,6,0)</f>
        <v>Accepted</v>
      </c>
      <c r="P1642" s="135" t="str">
        <f>VLOOKUP(E1642,[2]Sheet1!$E$2:$N$5262,7,0)</f>
        <v>Online Transfer</v>
      </c>
      <c r="Q1642" s="135" t="str">
        <f>VLOOKUP(E1642,[2]Sheet1!$E$2:$N$5262,8,0)</f>
        <v>Renewal</v>
      </c>
      <c r="R1642" s="135" t="s">
        <v>16</v>
      </c>
      <c r="S1642" s="135" t="str">
        <f>VLOOKUP(E1642,[2]Sheet1!$E$2:$N$5262,10,0)</f>
        <v>-</v>
      </c>
      <c r="T1642" s="167">
        <f t="shared" si="79"/>
        <v>0</v>
      </c>
    </row>
    <row r="1643" spans="1:20" s="135" customFormat="1" hidden="1">
      <c r="A1643" s="73">
        <v>1652</v>
      </c>
      <c r="B1643" s="72" t="s">
        <v>39</v>
      </c>
      <c r="C1643" s="73" t="s">
        <v>15438</v>
      </c>
      <c r="D1643" s="74">
        <v>15212</v>
      </c>
      <c r="E1643" s="74">
        <v>41443</v>
      </c>
      <c r="F1643" s="73" t="s">
        <v>15439</v>
      </c>
      <c r="G1643" s="74">
        <v>10000</v>
      </c>
      <c r="H1643" s="73" t="s">
        <v>66</v>
      </c>
      <c r="I1643" s="73" t="s">
        <v>20</v>
      </c>
      <c r="J1643" s="135" t="s">
        <v>41</v>
      </c>
      <c r="K1643" s="135">
        <v>10000</v>
      </c>
      <c r="L1643" s="135">
        <f>VLOOKUP(E1643,[2]Sheet1!$E$2:$N$5262,3,0)</f>
        <v>10000</v>
      </c>
      <c r="M1643" s="168">
        <f>VLOOKUP(E1643,[2]Sheet1!$E$2:$N$5262,4,0)</f>
        <v>46034</v>
      </c>
      <c r="N1643" s="135" t="str">
        <f>VLOOKUP(E1643,[2]Sheet1!$E$2:$N$5262,5,0)</f>
        <v>MUHAMMAD.OWAIS</v>
      </c>
      <c r="O1643" s="135" t="str">
        <f>VLOOKUP(E1643,[2]Sheet1!$E$2:$N$5262,6,0)</f>
        <v>Accepted</v>
      </c>
      <c r="P1643" s="135" t="str">
        <f>VLOOKUP(E1643,[2]Sheet1!$E$2:$N$5262,7,0)</f>
        <v>Online Transfer</v>
      </c>
      <c r="Q1643" s="135" t="str">
        <f>VLOOKUP(E1643,[2]Sheet1!$E$2:$N$5262,8,0)</f>
        <v>Renewal</v>
      </c>
      <c r="R1643" s="135" t="s">
        <v>16</v>
      </c>
      <c r="S1643" s="135" t="str">
        <f>VLOOKUP(E1643,[2]Sheet1!$E$2:$N$5262,10,0)</f>
        <v>-</v>
      </c>
      <c r="T1643" s="167">
        <f t="shared" si="79"/>
        <v>0</v>
      </c>
    </row>
    <row r="1644" spans="1:20" s="135" customFormat="1">
      <c r="A1644" s="72">
        <v>1653</v>
      </c>
      <c r="B1644" s="72" t="s">
        <v>39</v>
      </c>
      <c r="C1644" s="73" t="s">
        <v>15440</v>
      </c>
      <c r="D1644" s="73" t="s">
        <v>15441</v>
      </c>
      <c r="E1644" s="73" t="s">
        <v>15442</v>
      </c>
      <c r="F1644" s="73" t="s">
        <v>11499</v>
      </c>
      <c r="G1644" s="74">
        <v>10000</v>
      </c>
      <c r="H1644" s="73" t="s">
        <v>66</v>
      </c>
      <c r="I1644" s="73" t="s">
        <v>20</v>
      </c>
      <c r="J1644" s="135" t="s">
        <v>41</v>
      </c>
      <c r="K1644" s="135">
        <v>10000</v>
      </c>
      <c r="L1644" s="135">
        <f>VLOOKUP(E1644,[2]Sheet1!$E$2:$N$5262,3,0)</f>
        <v>10000</v>
      </c>
      <c r="M1644" s="168">
        <f>VLOOKUP(E1644,[2]Sheet1!$E$2:$N$5262,4,0)</f>
        <v>46032</v>
      </c>
      <c r="N1644" s="135" t="str">
        <f>VLOOKUP(E1644,[2]Sheet1!$E$2:$N$5262,5,0)</f>
        <v>MUHAMMAD.OWAIS</v>
      </c>
      <c r="O1644" s="135" t="str">
        <f>VLOOKUP(E1644,[2]Sheet1!$E$2:$N$5262,6,0)</f>
        <v>Accepted</v>
      </c>
      <c r="P1644" s="135" t="str">
        <f>VLOOKUP(E1644,[2]Sheet1!$E$2:$N$5262,7,0)</f>
        <v>Online Transfer</v>
      </c>
      <c r="Q1644" s="135" t="str">
        <f>VLOOKUP(E1644,[2]Sheet1!$E$2:$N$5262,8,0)</f>
        <v>Conversion</v>
      </c>
      <c r="R1644" s="135" t="s">
        <v>16</v>
      </c>
      <c r="S1644" s="135" t="str">
        <f>VLOOKUP(E1644,[2]Sheet1!$E$2:$N$5262,10,0)</f>
        <v>-</v>
      </c>
      <c r="T1644" s="167">
        <f t="shared" ref="T1644:T1669" si="80">+G1644-L1644</f>
        <v>0</v>
      </c>
    </row>
    <row r="1645" spans="1:20" s="135" customFormat="1" hidden="1">
      <c r="A1645" s="73">
        <v>1654</v>
      </c>
      <c r="B1645" s="72" t="s">
        <v>39</v>
      </c>
      <c r="C1645" s="73" t="s">
        <v>15443</v>
      </c>
      <c r="D1645" s="73" t="s">
        <v>15444</v>
      </c>
      <c r="E1645" s="73" t="s">
        <v>15445</v>
      </c>
      <c r="F1645" s="73" t="s">
        <v>15446</v>
      </c>
      <c r="G1645" s="74">
        <v>13000</v>
      </c>
      <c r="H1645" s="73" t="s">
        <v>66</v>
      </c>
      <c r="I1645" s="73" t="s">
        <v>20</v>
      </c>
      <c r="J1645" s="135" t="s">
        <v>41</v>
      </c>
      <c r="K1645" s="135">
        <v>13000</v>
      </c>
      <c r="L1645" s="135">
        <f>VLOOKUP(E1645,[2]Sheet1!$E$2:$N$5262,3,0)</f>
        <v>13000</v>
      </c>
      <c r="M1645" s="168">
        <f>VLOOKUP(E1645,[2]Sheet1!$E$2:$N$5262,4,0)</f>
        <v>46032</v>
      </c>
      <c r="N1645" s="135" t="str">
        <f>VLOOKUP(E1645,[2]Sheet1!$E$2:$N$5262,5,0)</f>
        <v>MUHAMMAD.OWAIS</v>
      </c>
      <c r="O1645" s="135" t="str">
        <f>VLOOKUP(E1645,[2]Sheet1!$E$2:$N$5262,6,0)</f>
        <v>Accepted</v>
      </c>
      <c r="P1645" s="135" t="str">
        <f>VLOOKUP(E1645,[2]Sheet1!$E$2:$N$5262,7,0)</f>
        <v>Cash Deposit</v>
      </c>
      <c r="Q1645" s="135" t="str">
        <f>VLOOKUP(E1645,[2]Sheet1!$E$2:$N$5262,8,0)</f>
        <v>Renewal</v>
      </c>
      <c r="R1645" s="135" t="s">
        <v>16</v>
      </c>
      <c r="S1645" s="135" t="str">
        <f>VLOOKUP(E1645,[2]Sheet1!$E$2:$N$5262,10,0)</f>
        <v>-</v>
      </c>
      <c r="T1645" s="167">
        <f t="shared" si="80"/>
        <v>0</v>
      </c>
    </row>
    <row r="1646" spans="1:20" s="135" customFormat="1" hidden="1">
      <c r="A1646" s="72">
        <v>1655</v>
      </c>
      <c r="B1646" s="72" t="s">
        <v>39</v>
      </c>
      <c r="C1646" s="73" t="s">
        <v>15447</v>
      </c>
      <c r="D1646" s="73" t="s">
        <v>15448</v>
      </c>
      <c r="E1646" s="73" t="s">
        <v>15449</v>
      </c>
      <c r="F1646" s="73" t="s">
        <v>15450</v>
      </c>
      <c r="G1646" s="74">
        <v>11000</v>
      </c>
      <c r="H1646" s="73" t="s">
        <v>66</v>
      </c>
      <c r="I1646" s="73" t="s">
        <v>20</v>
      </c>
      <c r="J1646" s="135" t="s">
        <v>41</v>
      </c>
      <c r="K1646" s="135">
        <v>11000</v>
      </c>
      <c r="L1646" s="135">
        <f>VLOOKUP(E1646,[2]Sheet1!$E$2:$N$5262,3,0)</f>
        <v>11000</v>
      </c>
      <c r="M1646" s="168">
        <f>VLOOKUP(E1646,[2]Sheet1!$E$2:$N$5262,4,0)</f>
        <v>46032</v>
      </c>
      <c r="N1646" s="135" t="str">
        <f>VLOOKUP(E1646,[2]Sheet1!$E$2:$N$5262,5,0)</f>
        <v>MUHAMMAD.OWAIS</v>
      </c>
      <c r="O1646" s="135" t="str">
        <f>VLOOKUP(E1646,[2]Sheet1!$E$2:$N$5262,6,0)</f>
        <v>Accepted</v>
      </c>
      <c r="P1646" s="135" t="str">
        <f>VLOOKUP(E1646,[2]Sheet1!$E$2:$N$5262,7,0)</f>
        <v>Online Transfer</v>
      </c>
      <c r="Q1646" s="135" t="str">
        <f>VLOOKUP(E1646,[2]Sheet1!$E$2:$N$5262,8,0)</f>
        <v>Renewal</v>
      </c>
      <c r="R1646" s="135" t="s">
        <v>16</v>
      </c>
      <c r="S1646" s="135" t="str">
        <f>VLOOKUP(E1646,[2]Sheet1!$E$2:$N$5262,10,0)</f>
        <v>-</v>
      </c>
      <c r="T1646" s="167">
        <f t="shared" si="80"/>
        <v>0</v>
      </c>
    </row>
    <row r="1647" spans="1:20" s="135" customFormat="1" hidden="1">
      <c r="A1647" s="73">
        <v>1656</v>
      </c>
      <c r="B1647" s="72" t="s">
        <v>39</v>
      </c>
      <c r="C1647" s="73" t="s">
        <v>15451</v>
      </c>
      <c r="D1647" s="73" t="s">
        <v>15452</v>
      </c>
      <c r="E1647" s="73" t="s">
        <v>15453</v>
      </c>
      <c r="F1647" s="73" t="s">
        <v>15454</v>
      </c>
      <c r="G1647" s="74">
        <v>11000</v>
      </c>
      <c r="H1647" s="73" t="s">
        <v>66</v>
      </c>
      <c r="I1647" s="73" t="s">
        <v>20</v>
      </c>
      <c r="J1647" s="135" t="s">
        <v>41</v>
      </c>
      <c r="K1647" s="135">
        <v>11000</v>
      </c>
      <c r="L1647" s="135">
        <f>VLOOKUP(E1647,[2]Sheet1!$E$2:$N$5262,3,0)</f>
        <v>11000</v>
      </c>
      <c r="M1647" s="168">
        <f>VLOOKUP(E1647,[2]Sheet1!$E$2:$N$5262,4,0)</f>
        <v>46030</v>
      </c>
      <c r="N1647" s="135" t="str">
        <f>VLOOKUP(E1647,[2]Sheet1!$E$2:$N$5262,5,0)</f>
        <v>MUHAMMAD.OWAIS</v>
      </c>
      <c r="O1647" s="135" t="str">
        <f>VLOOKUP(E1647,[2]Sheet1!$E$2:$N$5262,6,0)</f>
        <v>Accepted</v>
      </c>
      <c r="P1647" s="135" t="str">
        <f>VLOOKUP(E1647,[2]Sheet1!$E$2:$N$5262,7,0)</f>
        <v>Online Transfer</v>
      </c>
      <c r="Q1647" s="135" t="str">
        <f>VLOOKUP(E1647,[2]Sheet1!$E$2:$N$5262,8,0)</f>
        <v>Renewal</v>
      </c>
      <c r="R1647" s="135" t="s">
        <v>16</v>
      </c>
      <c r="S1647" s="135" t="str">
        <f>VLOOKUP(E1647,[2]Sheet1!$E$2:$N$5262,10,0)</f>
        <v>-</v>
      </c>
      <c r="T1647" s="167">
        <f t="shared" si="80"/>
        <v>0</v>
      </c>
    </row>
    <row r="1648" spans="1:20" s="135" customFormat="1" hidden="1">
      <c r="A1648" s="72">
        <v>1657</v>
      </c>
      <c r="B1648" s="72" t="s">
        <v>39</v>
      </c>
      <c r="C1648" s="73" t="s">
        <v>15455</v>
      </c>
      <c r="D1648" s="73" t="s">
        <v>15456</v>
      </c>
      <c r="E1648" s="73" t="s">
        <v>15457</v>
      </c>
      <c r="F1648" s="73" t="s">
        <v>15458</v>
      </c>
      <c r="G1648" s="74">
        <v>12500</v>
      </c>
      <c r="H1648" s="73" t="s">
        <v>66</v>
      </c>
      <c r="I1648" s="73" t="s">
        <v>20</v>
      </c>
      <c r="J1648" s="135" t="s">
        <v>41</v>
      </c>
      <c r="K1648" s="135">
        <v>12500</v>
      </c>
      <c r="L1648" s="135">
        <f>VLOOKUP(E1648,[2]Sheet1!$E$2:$N$5262,3,0)</f>
        <v>12500</v>
      </c>
      <c r="M1648" s="168">
        <f>VLOOKUP(E1648,[2]Sheet1!$E$2:$N$5262,4,0)</f>
        <v>46030</v>
      </c>
      <c r="N1648" s="135" t="str">
        <f>VLOOKUP(E1648,[2]Sheet1!$E$2:$N$5262,5,0)</f>
        <v>MUHAMMAD.OWAIS</v>
      </c>
      <c r="O1648" s="135" t="str">
        <f>VLOOKUP(E1648,[2]Sheet1!$E$2:$N$5262,6,0)</f>
        <v>Accepted</v>
      </c>
      <c r="P1648" s="135" t="str">
        <f>VLOOKUP(E1648,[2]Sheet1!$E$2:$N$5262,7,0)</f>
        <v>Online Transfer</v>
      </c>
      <c r="Q1648" s="135" t="str">
        <f>VLOOKUP(E1648,[2]Sheet1!$E$2:$N$5262,8,0)</f>
        <v>Renewal</v>
      </c>
      <c r="R1648" s="135" t="s">
        <v>16</v>
      </c>
      <c r="S1648" s="135" t="str">
        <f>VLOOKUP(E1648,[2]Sheet1!$E$2:$N$5262,10,0)</f>
        <v>-</v>
      </c>
      <c r="T1648" s="167">
        <f t="shared" si="80"/>
        <v>0</v>
      </c>
    </row>
    <row r="1649" spans="1:20" s="135" customFormat="1" hidden="1">
      <c r="A1649" s="73">
        <v>1658</v>
      </c>
      <c r="B1649" s="72" t="s">
        <v>39</v>
      </c>
      <c r="C1649" s="73" t="s">
        <v>15459</v>
      </c>
      <c r="D1649" s="73" t="s">
        <v>15460</v>
      </c>
      <c r="E1649" s="74">
        <v>6086423</v>
      </c>
      <c r="F1649" s="73" t="s">
        <v>15461</v>
      </c>
      <c r="G1649" s="74">
        <v>10000</v>
      </c>
      <c r="H1649" s="73" t="s">
        <v>66</v>
      </c>
      <c r="I1649" s="73" t="s">
        <v>20</v>
      </c>
      <c r="J1649" s="135" t="s">
        <v>41</v>
      </c>
      <c r="K1649" s="135">
        <v>10000</v>
      </c>
      <c r="L1649" s="135">
        <f>VLOOKUP(E1649,[2]Sheet1!$E$2:$N$5262,3,0)</f>
        <v>10000</v>
      </c>
      <c r="M1649" s="168">
        <f>VLOOKUP(E1649,[2]Sheet1!$E$2:$N$5262,4,0)</f>
        <v>46030</v>
      </c>
      <c r="N1649" s="135" t="str">
        <f>VLOOKUP(E1649,[2]Sheet1!$E$2:$N$5262,5,0)</f>
        <v>MUHAMMAD.OWAIS</v>
      </c>
      <c r="O1649" s="135" t="str">
        <f>VLOOKUP(E1649,[2]Sheet1!$E$2:$N$5262,6,0)</f>
        <v>Accepted</v>
      </c>
      <c r="P1649" s="135" t="str">
        <f>VLOOKUP(E1649,[2]Sheet1!$E$2:$N$5262,7,0)</f>
        <v>Online Transfer</v>
      </c>
      <c r="Q1649" s="135" t="str">
        <f>VLOOKUP(E1649,[2]Sheet1!$E$2:$N$5262,8,0)</f>
        <v>Renewal</v>
      </c>
      <c r="R1649" s="135" t="s">
        <v>16</v>
      </c>
      <c r="S1649" s="135" t="str">
        <f>VLOOKUP(E1649,[2]Sheet1!$E$2:$N$5262,10,0)</f>
        <v>-</v>
      </c>
      <c r="T1649" s="167">
        <f t="shared" si="80"/>
        <v>0</v>
      </c>
    </row>
    <row r="1650" spans="1:20" s="135" customFormat="1" hidden="1">
      <c r="A1650" s="72">
        <v>1659</v>
      </c>
      <c r="B1650" s="72" t="s">
        <v>39</v>
      </c>
      <c r="C1650" s="73" t="s">
        <v>15462</v>
      </c>
      <c r="D1650" s="74">
        <v>53224937</v>
      </c>
      <c r="E1650" s="74">
        <v>6190355</v>
      </c>
      <c r="F1650" s="73" t="s">
        <v>15463</v>
      </c>
      <c r="G1650" s="74">
        <v>10000</v>
      </c>
      <c r="H1650" s="73" t="s">
        <v>66</v>
      </c>
      <c r="I1650" s="73" t="s">
        <v>20</v>
      </c>
      <c r="J1650" s="135" t="s">
        <v>41</v>
      </c>
      <c r="K1650" s="135">
        <v>10000</v>
      </c>
      <c r="L1650" s="135">
        <f>VLOOKUP(E1650,[2]Sheet1!$E$2:$N$5262,3,0)</f>
        <v>10000</v>
      </c>
      <c r="M1650" s="168">
        <f>VLOOKUP(E1650,[2]Sheet1!$E$2:$N$5262,4,0)</f>
        <v>46030</v>
      </c>
      <c r="N1650" s="135" t="str">
        <f>VLOOKUP(E1650,[2]Sheet1!$E$2:$N$5262,5,0)</f>
        <v>MUHAMMAD.OWAIS</v>
      </c>
      <c r="O1650" s="135" t="str">
        <f>VLOOKUP(E1650,[2]Sheet1!$E$2:$N$5262,6,0)</f>
        <v>Accepted</v>
      </c>
      <c r="P1650" s="135" t="str">
        <f>VLOOKUP(E1650,[2]Sheet1!$E$2:$N$5262,7,0)</f>
        <v>Online Transfer</v>
      </c>
      <c r="Q1650" s="135" t="str">
        <f>VLOOKUP(E1650,[2]Sheet1!$E$2:$N$5262,8,0)</f>
        <v>Renewal</v>
      </c>
      <c r="R1650" s="135" t="s">
        <v>16</v>
      </c>
      <c r="S1650" s="135" t="str">
        <f>VLOOKUP(E1650,[2]Sheet1!$E$2:$N$5262,10,0)</f>
        <v>-</v>
      </c>
      <c r="T1650" s="167">
        <f t="shared" si="80"/>
        <v>0</v>
      </c>
    </row>
    <row r="1651" spans="1:20" s="135" customFormat="1">
      <c r="A1651" s="73">
        <v>1660</v>
      </c>
      <c r="B1651" s="72" t="s">
        <v>39</v>
      </c>
      <c r="C1651" s="73" t="s">
        <v>15464</v>
      </c>
      <c r="D1651" s="73" t="s">
        <v>15465</v>
      </c>
      <c r="E1651" s="73" t="s">
        <v>15466</v>
      </c>
      <c r="F1651" s="73" t="s">
        <v>10944</v>
      </c>
      <c r="G1651" s="74">
        <v>15000</v>
      </c>
      <c r="H1651" s="73" t="s">
        <v>66</v>
      </c>
      <c r="I1651" s="73" t="s">
        <v>20</v>
      </c>
      <c r="J1651" s="135" t="s">
        <v>41</v>
      </c>
      <c r="K1651" s="135">
        <v>15000</v>
      </c>
      <c r="L1651" s="135">
        <f>VLOOKUP(E1651,[2]Sheet1!$E$2:$N$5262,3,0)</f>
        <v>15000</v>
      </c>
      <c r="M1651" s="168">
        <f>VLOOKUP(E1651,[2]Sheet1!$E$2:$N$5262,4,0)</f>
        <v>46031</v>
      </c>
      <c r="N1651" s="135" t="str">
        <f>VLOOKUP(E1651,[2]Sheet1!$E$2:$N$5262,5,0)</f>
        <v>MUHAMMAD.OWAIS</v>
      </c>
      <c r="O1651" s="135" t="str">
        <f>VLOOKUP(E1651,[2]Sheet1!$E$2:$N$5262,6,0)</f>
        <v>Accepted</v>
      </c>
      <c r="P1651" s="135" t="str">
        <f>VLOOKUP(E1651,[2]Sheet1!$E$2:$N$5262,7,0)</f>
        <v>Online Transfer</v>
      </c>
      <c r="Q1651" s="135" t="str">
        <f>VLOOKUP(E1651,[2]Sheet1!$E$2:$N$5262,8,0)</f>
        <v>Conversion</v>
      </c>
      <c r="R1651" s="135" t="s">
        <v>16</v>
      </c>
      <c r="S1651" s="135" t="str">
        <f>VLOOKUP(E1651,[2]Sheet1!$E$2:$N$5262,10,0)</f>
        <v>-</v>
      </c>
      <c r="T1651" s="167">
        <f t="shared" si="80"/>
        <v>0</v>
      </c>
    </row>
    <row r="1652" spans="1:20" s="135" customFormat="1">
      <c r="A1652" s="72">
        <v>1661</v>
      </c>
      <c r="B1652" s="72" t="s">
        <v>39</v>
      </c>
      <c r="C1652" s="73" t="s">
        <v>15467</v>
      </c>
      <c r="D1652" s="74">
        <v>216764</v>
      </c>
      <c r="E1652" s="74">
        <v>10116788</v>
      </c>
      <c r="F1652" s="73" t="s">
        <v>10946</v>
      </c>
      <c r="G1652" s="74">
        <v>13000</v>
      </c>
      <c r="H1652" s="73" t="s">
        <v>66</v>
      </c>
      <c r="I1652" s="73" t="s">
        <v>20</v>
      </c>
      <c r="J1652" s="135" t="s">
        <v>41</v>
      </c>
      <c r="K1652" s="135">
        <v>13000</v>
      </c>
      <c r="L1652" s="135">
        <f>VLOOKUP(E1652,[2]Sheet1!$E$2:$N$5262,3,0)</f>
        <v>13000</v>
      </c>
      <c r="M1652" s="168">
        <f>VLOOKUP(E1652,[2]Sheet1!$E$2:$N$5262,4,0)</f>
        <v>46026</v>
      </c>
      <c r="N1652" s="135" t="str">
        <f>VLOOKUP(E1652,[2]Sheet1!$E$2:$N$5262,5,0)</f>
        <v>MUHAMMAD.OWAIS</v>
      </c>
      <c r="O1652" s="135" t="str">
        <f>VLOOKUP(E1652,[2]Sheet1!$E$2:$N$5262,6,0)</f>
        <v>Accepted</v>
      </c>
      <c r="P1652" s="135" t="str">
        <f>VLOOKUP(E1652,[2]Sheet1!$E$2:$N$5262,7,0)</f>
        <v>Online Transfer</v>
      </c>
      <c r="Q1652" s="135" t="str">
        <f>VLOOKUP(E1652,[2]Sheet1!$E$2:$N$5262,8,0)</f>
        <v>Conversion</v>
      </c>
      <c r="R1652" s="135" t="s">
        <v>16</v>
      </c>
      <c r="S1652" s="135" t="str">
        <f>VLOOKUP(E1652,[2]Sheet1!$E$2:$N$5262,10,0)</f>
        <v>-</v>
      </c>
      <c r="T1652" s="167">
        <f t="shared" si="80"/>
        <v>0</v>
      </c>
    </row>
    <row r="1653" spans="1:20" s="135" customFormat="1" hidden="1">
      <c r="A1653" s="73">
        <v>1662</v>
      </c>
      <c r="B1653" s="72" t="s">
        <v>39</v>
      </c>
      <c r="C1653" s="73" t="s">
        <v>15468</v>
      </c>
      <c r="D1653" s="73" t="s">
        <v>15469</v>
      </c>
      <c r="E1653" s="73" t="s">
        <v>15470</v>
      </c>
      <c r="F1653" s="73" t="s">
        <v>13528</v>
      </c>
      <c r="G1653" s="74">
        <v>14000</v>
      </c>
      <c r="H1653" s="73" t="s">
        <v>66</v>
      </c>
      <c r="I1653" s="73" t="s">
        <v>20</v>
      </c>
      <c r="J1653" s="135" t="s">
        <v>41</v>
      </c>
      <c r="K1653" s="135">
        <v>14000</v>
      </c>
      <c r="L1653" s="135">
        <f>VLOOKUP(E1653,[2]Sheet1!$E$2:$N$5262,3,0)</f>
        <v>14000</v>
      </c>
      <c r="M1653" s="168">
        <f>VLOOKUP(E1653,[2]Sheet1!$E$2:$N$5262,4,0)</f>
        <v>46027</v>
      </c>
      <c r="N1653" s="135" t="str">
        <f>VLOOKUP(E1653,[2]Sheet1!$E$2:$N$5262,5,0)</f>
        <v>MUHAMMAD.OWAIS</v>
      </c>
      <c r="O1653" s="135" t="str">
        <f>VLOOKUP(E1653,[2]Sheet1!$E$2:$N$5262,6,0)</f>
        <v>Accepted</v>
      </c>
      <c r="P1653" s="135" t="str">
        <f>VLOOKUP(E1653,[2]Sheet1!$E$2:$N$5262,7,0)</f>
        <v>Online Transfer</v>
      </c>
      <c r="Q1653" s="135" t="str">
        <f>VLOOKUP(E1653,[2]Sheet1!$E$2:$N$5262,8,0)</f>
        <v>Renewal</v>
      </c>
      <c r="R1653" s="135" t="s">
        <v>16</v>
      </c>
      <c r="S1653" s="135" t="str">
        <f>VLOOKUP(E1653,[2]Sheet1!$E$2:$N$5262,10,0)</f>
        <v>-</v>
      </c>
      <c r="T1653" s="167">
        <f t="shared" si="80"/>
        <v>0</v>
      </c>
    </row>
    <row r="1654" spans="1:20" s="135" customFormat="1" hidden="1">
      <c r="A1654" s="72">
        <v>1663</v>
      </c>
      <c r="B1654" s="72" t="s">
        <v>39</v>
      </c>
      <c r="C1654" s="73" t="s">
        <v>15471</v>
      </c>
      <c r="D1654" s="73" t="s">
        <v>15472</v>
      </c>
      <c r="E1654" s="73" t="s">
        <v>15473</v>
      </c>
      <c r="F1654" s="73" t="s">
        <v>15474</v>
      </c>
      <c r="G1654" s="74">
        <v>14000</v>
      </c>
      <c r="H1654" s="73" t="s">
        <v>66</v>
      </c>
      <c r="I1654" s="73" t="s">
        <v>20</v>
      </c>
      <c r="J1654" s="135" t="s">
        <v>41</v>
      </c>
      <c r="K1654" s="135">
        <v>14000</v>
      </c>
      <c r="L1654" s="135">
        <f>VLOOKUP(E1654,[2]Sheet1!$E$2:$N$5262,3,0)</f>
        <v>14000</v>
      </c>
      <c r="M1654" s="168">
        <f>VLOOKUP(E1654,[2]Sheet1!$E$2:$N$5262,4,0)</f>
        <v>46030</v>
      </c>
      <c r="N1654" s="135" t="str">
        <f>VLOOKUP(E1654,[2]Sheet1!$E$2:$N$5262,5,0)</f>
        <v>MUHAMMAD.OWAIS</v>
      </c>
      <c r="O1654" s="135" t="str">
        <f>VLOOKUP(E1654,[2]Sheet1!$E$2:$N$5262,6,0)</f>
        <v>Accepted</v>
      </c>
      <c r="P1654" s="135" t="str">
        <f>VLOOKUP(E1654,[2]Sheet1!$E$2:$N$5262,7,0)</f>
        <v>Online Transfer</v>
      </c>
      <c r="Q1654" s="135" t="str">
        <f>VLOOKUP(E1654,[2]Sheet1!$E$2:$N$5262,8,0)</f>
        <v>Renewal</v>
      </c>
      <c r="R1654" s="135" t="s">
        <v>16</v>
      </c>
      <c r="S1654" s="135" t="str">
        <f>VLOOKUP(E1654,[2]Sheet1!$E$2:$N$5262,10,0)</f>
        <v>-</v>
      </c>
      <c r="T1654" s="167">
        <f t="shared" si="80"/>
        <v>0</v>
      </c>
    </row>
    <row r="1655" spans="1:20" s="135" customFormat="1">
      <c r="A1655" s="73">
        <v>1664</v>
      </c>
      <c r="B1655" s="72" t="s">
        <v>39</v>
      </c>
      <c r="C1655" s="73" t="s">
        <v>15475</v>
      </c>
      <c r="D1655" s="73" t="s">
        <v>15476</v>
      </c>
      <c r="E1655" s="73" t="s">
        <v>15477</v>
      </c>
      <c r="F1655" s="73" t="s">
        <v>10944</v>
      </c>
      <c r="G1655" s="74">
        <v>13000</v>
      </c>
      <c r="H1655" s="73" t="s">
        <v>66</v>
      </c>
      <c r="I1655" s="73" t="s">
        <v>20</v>
      </c>
      <c r="J1655" s="135" t="s">
        <v>41</v>
      </c>
      <c r="K1655" s="135">
        <v>13000</v>
      </c>
      <c r="L1655" s="135">
        <f>VLOOKUP(E1655,[2]Sheet1!$E$2:$N$5262,3,0)</f>
        <v>13000</v>
      </c>
      <c r="M1655" s="168">
        <f>VLOOKUP(E1655,[2]Sheet1!$E$2:$N$5262,4,0)</f>
        <v>46030</v>
      </c>
      <c r="N1655" s="135" t="str">
        <f>VLOOKUP(E1655,[2]Sheet1!$E$2:$N$5262,5,0)</f>
        <v>MUHAMMAD.OWAIS</v>
      </c>
      <c r="O1655" s="135" t="str">
        <f>VLOOKUP(E1655,[2]Sheet1!$E$2:$N$5262,6,0)</f>
        <v>Accepted</v>
      </c>
      <c r="P1655" s="135" t="str">
        <f>VLOOKUP(E1655,[2]Sheet1!$E$2:$N$5262,7,0)</f>
        <v>Online Transfer</v>
      </c>
      <c r="Q1655" s="135" t="str">
        <f>VLOOKUP(E1655,[2]Sheet1!$E$2:$N$5262,8,0)</f>
        <v>Conversion</v>
      </c>
      <c r="R1655" s="135" t="s">
        <v>16</v>
      </c>
      <c r="S1655" s="135" t="str">
        <f>VLOOKUP(E1655,[2]Sheet1!$E$2:$N$5262,10,0)</f>
        <v>-</v>
      </c>
      <c r="T1655" s="167">
        <f t="shared" si="80"/>
        <v>0</v>
      </c>
    </row>
    <row r="1656" spans="1:20" s="135" customFormat="1" hidden="1">
      <c r="A1656" s="72">
        <v>1665</v>
      </c>
      <c r="B1656" s="72" t="s">
        <v>39</v>
      </c>
      <c r="C1656" s="73" t="s">
        <v>15478</v>
      </c>
      <c r="D1656" s="74">
        <v>211222</v>
      </c>
      <c r="E1656" s="74">
        <v>241804</v>
      </c>
      <c r="F1656" s="73" t="s">
        <v>15479</v>
      </c>
      <c r="G1656" s="74">
        <v>15500</v>
      </c>
      <c r="H1656" s="73" t="s">
        <v>66</v>
      </c>
      <c r="I1656" s="73" t="s">
        <v>20</v>
      </c>
      <c r="J1656" s="135" t="s">
        <v>41</v>
      </c>
      <c r="K1656" s="135">
        <v>15500</v>
      </c>
      <c r="L1656" s="135">
        <f>VLOOKUP(E1656,[2]Sheet1!$E$2:$N$5262,3,0)</f>
        <v>15500</v>
      </c>
      <c r="M1656" s="168">
        <f>VLOOKUP(E1656,[2]Sheet1!$E$2:$N$5262,4,0)</f>
        <v>46028</v>
      </c>
      <c r="N1656" s="135" t="str">
        <f>VLOOKUP(E1656,[2]Sheet1!$E$2:$N$5262,5,0)</f>
        <v>MUHAMMAD.OWAIS</v>
      </c>
      <c r="O1656" s="135" t="str">
        <f>VLOOKUP(E1656,[2]Sheet1!$E$2:$N$5262,6,0)</f>
        <v>Accepted</v>
      </c>
      <c r="P1656" s="135" t="str">
        <f>VLOOKUP(E1656,[2]Sheet1!$E$2:$N$5262,7,0)</f>
        <v>Online Transfer</v>
      </c>
      <c r="Q1656" s="135" t="str">
        <f>VLOOKUP(E1656,[2]Sheet1!$E$2:$N$5262,8,0)</f>
        <v>Renewal</v>
      </c>
      <c r="R1656" s="135" t="s">
        <v>16</v>
      </c>
      <c r="S1656" s="135" t="str">
        <f>VLOOKUP(E1656,[2]Sheet1!$E$2:$N$5262,10,0)</f>
        <v>-</v>
      </c>
      <c r="T1656" s="167">
        <f t="shared" si="80"/>
        <v>0</v>
      </c>
    </row>
    <row r="1657" spans="1:20" s="135" customFormat="1" hidden="1">
      <c r="A1657" s="73">
        <v>1666</v>
      </c>
      <c r="B1657" s="72" t="s">
        <v>39</v>
      </c>
      <c r="C1657" s="73" t="s">
        <v>15480</v>
      </c>
      <c r="D1657" s="73" t="s">
        <v>15481</v>
      </c>
      <c r="E1657" s="73" t="s">
        <v>15482</v>
      </c>
      <c r="F1657" s="73" t="s">
        <v>15483</v>
      </c>
      <c r="G1657" s="74">
        <v>11000</v>
      </c>
      <c r="H1657" s="73" t="s">
        <v>66</v>
      </c>
      <c r="I1657" s="73" t="s">
        <v>20</v>
      </c>
      <c r="J1657" s="135" t="s">
        <v>41</v>
      </c>
      <c r="K1657" s="135">
        <v>11000</v>
      </c>
      <c r="L1657" s="135">
        <f>VLOOKUP(E1657,[2]Sheet1!$E$2:$N$5262,3,0)</f>
        <v>11000</v>
      </c>
      <c r="M1657" s="168">
        <f>VLOOKUP(E1657,[2]Sheet1!$E$2:$N$5262,4,0)</f>
        <v>46029</v>
      </c>
      <c r="N1657" s="135" t="str">
        <f>VLOOKUP(E1657,[2]Sheet1!$E$2:$N$5262,5,0)</f>
        <v>MUHAMMAD.OWAIS</v>
      </c>
      <c r="O1657" s="135" t="str">
        <f>VLOOKUP(E1657,[2]Sheet1!$E$2:$N$5262,6,0)</f>
        <v>Accepted</v>
      </c>
      <c r="P1657" s="135" t="str">
        <f>VLOOKUP(E1657,[2]Sheet1!$E$2:$N$5262,7,0)</f>
        <v>Online Transfer</v>
      </c>
      <c r="Q1657" s="135" t="str">
        <f>VLOOKUP(E1657,[2]Sheet1!$E$2:$N$5262,8,0)</f>
        <v>Renewal</v>
      </c>
      <c r="R1657" s="135" t="s">
        <v>16</v>
      </c>
      <c r="S1657" s="135" t="str">
        <f>VLOOKUP(E1657,[2]Sheet1!$E$2:$N$5262,10,0)</f>
        <v>-</v>
      </c>
      <c r="T1657" s="167">
        <f t="shared" si="80"/>
        <v>0</v>
      </c>
    </row>
    <row r="1658" spans="1:20" s="135" customFormat="1" hidden="1">
      <c r="A1658" s="72">
        <v>1667</v>
      </c>
      <c r="B1658" s="72" t="s">
        <v>39</v>
      </c>
      <c r="C1658" s="73" t="s">
        <v>15484</v>
      </c>
      <c r="D1658" s="73" t="s">
        <v>15485</v>
      </c>
      <c r="E1658" s="73" t="s">
        <v>15486</v>
      </c>
      <c r="F1658" s="73" t="s">
        <v>15487</v>
      </c>
      <c r="G1658" s="74">
        <v>11000</v>
      </c>
      <c r="H1658" s="73" t="s">
        <v>66</v>
      </c>
      <c r="I1658" s="73" t="s">
        <v>20</v>
      </c>
      <c r="J1658" s="135" t="s">
        <v>41</v>
      </c>
      <c r="K1658" s="135">
        <v>11000</v>
      </c>
      <c r="L1658" s="135">
        <f>VLOOKUP(E1658,[2]Sheet1!$E$2:$N$5262,3,0)</f>
        <v>11000</v>
      </c>
      <c r="M1658" s="168">
        <f>VLOOKUP(E1658,[2]Sheet1!$E$2:$N$5262,4,0)</f>
        <v>46028</v>
      </c>
      <c r="N1658" s="135" t="str">
        <f>VLOOKUP(E1658,[2]Sheet1!$E$2:$N$5262,5,0)</f>
        <v>MUHAMMAD.OWAIS</v>
      </c>
      <c r="O1658" s="135" t="str">
        <f>VLOOKUP(E1658,[2]Sheet1!$E$2:$N$5262,6,0)</f>
        <v>Accepted</v>
      </c>
      <c r="P1658" s="135" t="str">
        <f>VLOOKUP(E1658,[2]Sheet1!$E$2:$N$5262,7,0)</f>
        <v>Online Transfer</v>
      </c>
      <c r="Q1658" s="135" t="str">
        <f>VLOOKUP(E1658,[2]Sheet1!$E$2:$N$5262,8,0)</f>
        <v>Renewal</v>
      </c>
      <c r="R1658" s="135" t="s">
        <v>16</v>
      </c>
      <c r="S1658" s="135" t="str">
        <f>VLOOKUP(E1658,[2]Sheet1!$E$2:$N$5262,10,0)</f>
        <v>-</v>
      </c>
      <c r="T1658" s="167">
        <f t="shared" si="80"/>
        <v>0</v>
      </c>
    </row>
    <row r="1659" spans="1:20" s="135" customFormat="1" hidden="1">
      <c r="A1659" s="73">
        <v>1668</v>
      </c>
      <c r="B1659" s="72" t="s">
        <v>39</v>
      </c>
      <c r="C1659" s="73" t="s">
        <v>15488</v>
      </c>
      <c r="D1659" s="73" t="s">
        <v>15489</v>
      </c>
      <c r="E1659" s="73" t="s">
        <v>15488</v>
      </c>
      <c r="F1659" s="73" t="s">
        <v>15490</v>
      </c>
      <c r="G1659" s="74">
        <v>11000</v>
      </c>
      <c r="H1659" s="73" t="s">
        <v>66</v>
      </c>
      <c r="I1659" s="73" t="s">
        <v>20</v>
      </c>
      <c r="J1659" s="135" t="s">
        <v>41</v>
      </c>
      <c r="K1659" s="135">
        <v>11000</v>
      </c>
      <c r="L1659" s="135">
        <f>VLOOKUP(E1659,[2]Sheet1!$E$2:$N$5262,3,0)</f>
        <v>11000</v>
      </c>
      <c r="M1659" s="168">
        <f>VLOOKUP(E1659,[2]Sheet1!$E$2:$N$5262,4,0)</f>
        <v>46028</v>
      </c>
      <c r="N1659" s="135" t="str">
        <f>VLOOKUP(E1659,[2]Sheet1!$E$2:$N$5262,5,0)</f>
        <v>MUHAMMAD.OWAIS</v>
      </c>
      <c r="O1659" s="135" t="str">
        <f>VLOOKUP(E1659,[2]Sheet1!$E$2:$N$5262,6,0)</f>
        <v>Accepted</v>
      </c>
      <c r="P1659" s="135" t="str">
        <f>VLOOKUP(E1659,[2]Sheet1!$E$2:$N$5262,7,0)</f>
        <v>Online Transfer</v>
      </c>
      <c r="Q1659" s="135" t="str">
        <f>VLOOKUP(E1659,[2]Sheet1!$E$2:$N$5262,8,0)</f>
        <v>Renewal</v>
      </c>
      <c r="R1659" s="135" t="s">
        <v>16</v>
      </c>
      <c r="S1659" s="135" t="str">
        <f>VLOOKUP(E1659,[2]Sheet1!$E$2:$N$5262,10,0)</f>
        <v>-</v>
      </c>
      <c r="T1659" s="167">
        <f t="shared" si="80"/>
        <v>0</v>
      </c>
    </row>
    <row r="1660" spans="1:20" s="135" customFormat="1" hidden="1">
      <c r="A1660" s="72">
        <v>1669</v>
      </c>
      <c r="B1660" s="72" t="s">
        <v>39</v>
      </c>
      <c r="C1660" s="73" t="s">
        <v>15491</v>
      </c>
      <c r="D1660" s="73" t="s">
        <v>15492</v>
      </c>
      <c r="E1660" s="73" t="s">
        <v>15493</v>
      </c>
      <c r="F1660" s="73" t="s">
        <v>15494</v>
      </c>
      <c r="G1660" s="74">
        <v>14000</v>
      </c>
      <c r="H1660" s="73" t="s">
        <v>66</v>
      </c>
      <c r="I1660" s="73" t="s">
        <v>20</v>
      </c>
      <c r="J1660" s="135" t="s">
        <v>41</v>
      </c>
      <c r="K1660" s="135">
        <v>14000</v>
      </c>
      <c r="L1660" s="135">
        <f>VLOOKUP(E1660,[2]Sheet1!$E$2:$N$5262,3,0)</f>
        <v>14000</v>
      </c>
      <c r="M1660" s="168">
        <f>VLOOKUP(E1660,[2]Sheet1!$E$2:$N$5262,4,0)</f>
        <v>46029</v>
      </c>
      <c r="N1660" s="135" t="str">
        <f>VLOOKUP(E1660,[2]Sheet1!$E$2:$N$5262,5,0)</f>
        <v>MUHAMMAD.OWAIS</v>
      </c>
      <c r="O1660" s="135" t="str">
        <f>VLOOKUP(E1660,[2]Sheet1!$E$2:$N$5262,6,0)</f>
        <v>Accepted</v>
      </c>
      <c r="P1660" s="135" t="str">
        <f>VLOOKUP(E1660,[2]Sheet1!$E$2:$N$5262,7,0)</f>
        <v>Online Transfer</v>
      </c>
      <c r="Q1660" s="135" t="str">
        <f>VLOOKUP(E1660,[2]Sheet1!$E$2:$N$5262,8,0)</f>
        <v>Renewal</v>
      </c>
      <c r="R1660" s="135" t="s">
        <v>16</v>
      </c>
      <c r="S1660" s="135" t="str">
        <f>VLOOKUP(E1660,[2]Sheet1!$E$2:$N$5262,10,0)</f>
        <v>-</v>
      </c>
      <c r="T1660" s="167">
        <f t="shared" si="80"/>
        <v>0</v>
      </c>
    </row>
    <row r="1661" spans="1:20" s="135" customFormat="1" hidden="1">
      <c r="A1661" s="73">
        <v>1670</v>
      </c>
      <c r="B1661" s="72" t="s">
        <v>39</v>
      </c>
      <c r="C1661" s="73" t="s">
        <v>15495</v>
      </c>
      <c r="D1661" s="73" t="s">
        <v>15496</v>
      </c>
      <c r="E1661" s="73" t="s">
        <v>15497</v>
      </c>
      <c r="F1661" s="73" t="s">
        <v>15498</v>
      </c>
      <c r="G1661" s="74">
        <v>9000</v>
      </c>
      <c r="H1661" s="73" t="s">
        <v>66</v>
      </c>
      <c r="I1661" s="73" t="s">
        <v>20</v>
      </c>
      <c r="J1661" s="135" t="s">
        <v>41</v>
      </c>
      <c r="K1661" s="135">
        <v>9000</v>
      </c>
      <c r="L1661" s="135">
        <f>VLOOKUP(E1661,[2]Sheet1!$E$2:$N$5262,3,0)</f>
        <v>9000</v>
      </c>
      <c r="M1661" s="168">
        <f>VLOOKUP(E1661,[2]Sheet1!$E$2:$N$5262,4,0)</f>
        <v>46029</v>
      </c>
      <c r="N1661" s="135" t="str">
        <f>VLOOKUP(E1661,[2]Sheet1!$E$2:$N$5262,5,0)</f>
        <v>MUHAMMAD.OWAIS</v>
      </c>
      <c r="O1661" s="135" t="str">
        <f>VLOOKUP(E1661,[2]Sheet1!$E$2:$N$5262,6,0)</f>
        <v>Accepted</v>
      </c>
      <c r="P1661" s="135" t="str">
        <f>VLOOKUP(E1661,[2]Sheet1!$E$2:$N$5262,7,0)</f>
        <v>Cheque Deposit</v>
      </c>
      <c r="Q1661" s="135" t="str">
        <f>VLOOKUP(E1661,[2]Sheet1!$E$2:$N$5262,8,0)</f>
        <v>Renewal</v>
      </c>
      <c r="R1661" s="135" t="s">
        <v>16</v>
      </c>
      <c r="S1661" s="135" t="str">
        <f>VLOOKUP(E1661,[2]Sheet1!$E$2:$N$5262,10,0)</f>
        <v>-</v>
      </c>
      <c r="T1661" s="167">
        <f t="shared" si="80"/>
        <v>0</v>
      </c>
    </row>
    <row r="1662" spans="1:20" s="135" customFormat="1" hidden="1">
      <c r="A1662" s="72">
        <v>1671</v>
      </c>
      <c r="B1662" s="72" t="s">
        <v>39</v>
      </c>
      <c r="C1662" s="73" t="s">
        <v>15499</v>
      </c>
      <c r="D1662" s="73" t="s">
        <v>15499</v>
      </c>
      <c r="E1662" s="73" t="s">
        <v>15500</v>
      </c>
      <c r="F1662" s="73" t="s">
        <v>15501</v>
      </c>
      <c r="G1662" s="74">
        <v>10000</v>
      </c>
      <c r="H1662" s="73" t="s">
        <v>66</v>
      </c>
      <c r="I1662" s="73" t="s">
        <v>20</v>
      </c>
      <c r="J1662" s="135" t="s">
        <v>41</v>
      </c>
      <c r="K1662" s="135">
        <v>10000</v>
      </c>
      <c r="L1662" s="135">
        <f>VLOOKUP(E1662,[2]Sheet1!$E$2:$N$5262,3,0)</f>
        <v>10000</v>
      </c>
      <c r="M1662" s="168">
        <f>VLOOKUP(E1662,[2]Sheet1!$E$2:$N$5262,4,0)</f>
        <v>46027</v>
      </c>
      <c r="N1662" s="135" t="str">
        <f>VLOOKUP(E1662,[2]Sheet1!$E$2:$N$5262,5,0)</f>
        <v>MUHAMMAD.OWAIS</v>
      </c>
      <c r="O1662" s="135" t="str">
        <f>VLOOKUP(E1662,[2]Sheet1!$E$2:$N$5262,6,0)</f>
        <v>Accepted</v>
      </c>
      <c r="P1662" s="135" t="str">
        <f>VLOOKUP(E1662,[2]Sheet1!$E$2:$N$5262,7,0)</f>
        <v>Online Transfer</v>
      </c>
      <c r="Q1662" s="135" t="str">
        <f>VLOOKUP(E1662,[2]Sheet1!$E$2:$N$5262,8,0)</f>
        <v>Renewal</v>
      </c>
      <c r="R1662" s="135" t="s">
        <v>16</v>
      </c>
      <c r="S1662" s="135" t="str">
        <f>VLOOKUP(E1662,[2]Sheet1!$E$2:$N$5262,10,0)</f>
        <v>-</v>
      </c>
      <c r="T1662" s="167">
        <f t="shared" si="80"/>
        <v>0</v>
      </c>
    </row>
    <row r="1663" spans="1:20" s="135" customFormat="1" hidden="1">
      <c r="A1663" s="73">
        <v>1672</v>
      </c>
      <c r="B1663" s="72" t="s">
        <v>39</v>
      </c>
      <c r="C1663" s="73" t="s">
        <v>15502</v>
      </c>
      <c r="D1663" s="73" t="s">
        <v>15503</v>
      </c>
      <c r="E1663" s="73" t="s">
        <v>15504</v>
      </c>
      <c r="F1663" s="73" t="s">
        <v>15505</v>
      </c>
      <c r="G1663" s="74">
        <v>14000</v>
      </c>
      <c r="H1663" s="73" t="s">
        <v>66</v>
      </c>
      <c r="I1663" s="73" t="s">
        <v>20</v>
      </c>
      <c r="J1663" s="135" t="s">
        <v>41</v>
      </c>
      <c r="K1663" s="135">
        <v>14000</v>
      </c>
      <c r="L1663" s="135">
        <f>VLOOKUP(E1663,[2]Sheet1!$E$2:$N$5262,3,0)</f>
        <v>14000</v>
      </c>
      <c r="M1663" s="168">
        <f>VLOOKUP(E1663,[2]Sheet1!$E$2:$N$5262,4,0)</f>
        <v>46028</v>
      </c>
      <c r="N1663" s="135" t="str">
        <f>VLOOKUP(E1663,[2]Sheet1!$E$2:$N$5262,5,0)</f>
        <v>MUHAMMAD.OWAIS</v>
      </c>
      <c r="O1663" s="135" t="str">
        <f>VLOOKUP(E1663,[2]Sheet1!$E$2:$N$5262,6,0)</f>
        <v>Accepted</v>
      </c>
      <c r="P1663" s="135" t="str">
        <f>VLOOKUP(E1663,[2]Sheet1!$E$2:$N$5262,7,0)</f>
        <v>Online Transfer</v>
      </c>
      <c r="Q1663" s="135" t="str">
        <f>VLOOKUP(E1663,[2]Sheet1!$E$2:$N$5262,8,0)</f>
        <v>Renewal</v>
      </c>
      <c r="R1663" s="135" t="s">
        <v>16</v>
      </c>
      <c r="S1663" s="135" t="str">
        <f>VLOOKUP(E1663,[2]Sheet1!$E$2:$N$5262,10,0)</f>
        <v>-</v>
      </c>
      <c r="T1663" s="167">
        <f t="shared" si="80"/>
        <v>0</v>
      </c>
    </row>
    <row r="1664" spans="1:20" s="135" customFormat="1" hidden="1">
      <c r="A1664" s="72">
        <v>1673</v>
      </c>
      <c r="B1664" s="72" t="s">
        <v>39</v>
      </c>
      <c r="C1664" s="73" t="s">
        <v>15506</v>
      </c>
      <c r="D1664" s="73" t="s">
        <v>15507</v>
      </c>
      <c r="E1664" s="74">
        <v>10124292</v>
      </c>
      <c r="F1664" s="73" t="s">
        <v>15508</v>
      </c>
      <c r="G1664" s="74">
        <v>13000</v>
      </c>
      <c r="H1664" s="73" t="s">
        <v>66</v>
      </c>
      <c r="I1664" s="73" t="s">
        <v>20</v>
      </c>
      <c r="J1664" s="135" t="s">
        <v>41</v>
      </c>
      <c r="K1664" s="135">
        <v>13000</v>
      </c>
      <c r="L1664" s="135">
        <f>VLOOKUP(E1664,[2]Sheet1!$E$2:$N$5262,3,0)</f>
        <v>13000</v>
      </c>
      <c r="M1664" s="168">
        <f>VLOOKUP(E1664,[2]Sheet1!$E$2:$N$5262,4,0)</f>
        <v>46025</v>
      </c>
      <c r="N1664" s="135" t="str">
        <f>VLOOKUP(E1664,[2]Sheet1!$E$2:$N$5262,5,0)</f>
        <v>MUHAMMAD.OWAIS</v>
      </c>
      <c r="O1664" s="135" t="str">
        <f>VLOOKUP(E1664,[2]Sheet1!$E$2:$N$5262,6,0)</f>
        <v>Accepted</v>
      </c>
      <c r="P1664" s="135" t="str">
        <f>VLOOKUP(E1664,[2]Sheet1!$E$2:$N$5262,7,0)</f>
        <v>Online Transfer</v>
      </c>
      <c r="Q1664" s="135" t="str">
        <f>VLOOKUP(E1664,[2]Sheet1!$E$2:$N$5262,8,0)</f>
        <v>Renewal</v>
      </c>
      <c r="R1664" s="135" t="s">
        <v>16</v>
      </c>
      <c r="S1664" s="135" t="str">
        <f>VLOOKUP(E1664,[2]Sheet1!$E$2:$N$5262,10,0)</f>
        <v>-</v>
      </c>
      <c r="T1664" s="167">
        <f t="shared" si="80"/>
        <v>0</v>
      </c>
    </row>
    <row r="1665" spans="1:20" s="135" customFormat="1" hidden="1">
      <c r="A1665" s="73">
        <v>1674</v>
      </c>
      <c r="B1665" s="72" t="s">
        <v>39</v>
      </c>
      <c r="C1665" s="73" t="s">
        <v>15509</v>
      </c>
      <c r="D1665" s="73" t="s">
        <v>15510</v>
      </c>
      <c r="E1665" s="73" t="s">
        <v>15511</v>
      </c>
      <c r="F1665" s="73" t="s">
        <v>15512</v>
      </c>
      <c r="G1665" s="74">
        <v>14000</v>
      </c>
      <c r="H1665" s="73" t="s">
        <v>66</v>
      </c>
      <c r="I1665" s="73" t="s">
        <v>20</v>
      </c>
      <c r="J1665" s="135" t="s">
        <v>41</v>
      </c>
      <c r="K1665" s="135">
        <v>14000</v>
      </c>
      <c r="L1665" s="135">
        <f>VLOOKUP(E1665,[2]Sheet1!$E$2:$N$5262,3,0)</f>
        <v>14000</v>
      </c>
      <c r="M1665" s="168">
        <f>VLOOKUP(E1665,[2]Sheet1!$E$2:$N$5262,4,0)</f>
        <v>46025</v>
      </c>
      <c r="N1665" s="135" t="str">
        <f>VLOOKUP(E1665,[2]Sheet1!$E$2:$N$5262,5,0)</f>
        <v>MUHAMMAD.OWAIS</v>
      </c>
      <c r="O1665" s="135" t="str">
        <f>VLOOKUP(E1665,[2]Sheet1!$E$2:$N$5262,6,0)</f>
        <v>Accepted</v>
      </c>
      <c r="P1665" s="135" t="str">
        <f>VLOOKUP(E1665,[2]Sheet1!$E$2:$N$5262,7,0)</f>
        <v>Online Transfer</v>
      </c>
      <c r="Q1665" s="135" t="str">
        <f>VLOOKUP(E1665,[2]Sheet1!$E$2:$N$5262,8,0)</f>
        <v>Renewal</v>
      </c>
      <c r="R1665" s="135" t="s">
        <v>16</v>
      </c>
      <c r="S1665" s="135" t="str">
        <f>VLOOKUP(E1665,[2]Sheet1!$E$2:$N$5262,10,0)</f>
        <v>-</v>
      </c>
      <c r="T1665" s="167">
        <f t="shared" si="80"/>
        <v>0</v>
      </c>
    </row>
    <row r="1666" spans="1:20" s="135" customFormat="1" hidden="1">
      <c r="A1666" s="72">
        <v>1675</v>
      </c>
      <c r="B1666" s="72" t="s">
        <v>39</v>
      </c>
      <c r="C1666" s="73" t="s">
        <v>15513</v>
      </c>
      <c r="D1666" s="73" t="s">
        <v>15514</v>
      </c>
      <c r="E1666" s="73" t="s">
        <v>15515</v>
      </c>
      <c r="F1666" s="73" t="s">
        <v>15516</v>
      </c>
      <c r="G1666" s="74">
        <v>14000</v>
      </c>
      <c r="H1666" s="73" t="s">
        <v>66</v>
      </c>
      <c r="I1666" s="73" t="s">
        <v>20</v>
      </c>
      <c r="J1666" s="135" t="s">
        <v>41</v>
      </c>
      <c r="K1666" s="135">
        <v>14000</v>
      </c>
      <c r="L1666" s="135">
        <f>VLOOKUP(E1666,[2]Sheet1!$E$2:$N$5262,3,0)</f>
        <v>14000</v>
      </c>
      <c r="M1666" s="168">
        <f>VLOOKUP(E1666,[2]Sheet1!$E$2:$N$5262,4,0)</f>
        <v>46024</v>
      </c>
      <c r="N1666" s="135" t="str">
        <f>VLOOKUP(E1666,[2]Sheet1!$E$2:$N$5262,5,0)</f>
        <v>MUHAMMAD.OWAIS</v>
      </c>
      <c r="O1666" s="135" t="str">
        <f>VLOOKUP(E1666,[2]Sheet1!$E$2:$N$5262,6,0)</f>
        <v>Accepted</v>
      </c>
      <c r="P1666" s="135" t="str">
        <f>VLOOKUP(E1666,[2]Sheet1!$E$2:$N$5262,7,0)</f>
        <v>Online Transfer</v>
      </c>
      <c r="Q1666" s="135" t="str">
        <f>VLOOKUP(E1666,[2]Sheet1!$E$2:$N$5262,8,0)</f>
        <v>Renewal</v>
      </c>
      <c r="R1666" s="135" t="s">
        <v>16</v>
      </c>
      <c r="S1666" s="135" t="str">
        <f>VLOOKUP(E1666,[2]Sheet1!$E$2:$N$5262,10,0)</f>
        <v>-</v>
      </c>
      <c r="T1666" s="167">
        <f t="shared" si="80"/>
        <v>0</v>
      </c>
    </row>
    <row r="1667" spans="1:20" s="135" customFormat="1" hidden="1">
      <c r="A1667" s="73">
        <v>1676</v>
      </c>
      <c r="B1667" s="72" t="s">
        <v>39</v>
      </c>
      <c r="C1667" s="73" t="s">
        <v>15517</v>
      </c>
      <c r="D1667" s="73" t="s">
        <v>15518</v>
      </c>
      <c r="E1667" s="73" t="s">
        <v>15519</v>
      </c>
      <c r="F1667" s="73" t="s">
        <v>15520</v>
      </c>
      <c r="G1667" s="74">
        <v>14000</v>
      </c>
      <c r="H1667" s="73" t="s">
        <v>66</v>
      </c>
      <c r="I1667" s="73" t="s">
        <v>20</v>
      </c>
      <c r="J1667" s="135" t="s">
        <v>41</v>
      </c>
      <c r="K1667" s="135">
        <v>14000</v>
      </c>
      <c r="L1667" s="135">
        <f>VLOOKUP(E1667,[2]Sheet1!$E$2:$N$5262,3,0)</f>
        <v>14000</v>
      </c>
      <c r="M1667" s="168">
        <f>VLOOKUP(E1667,[2]Sheet1!$E$2:$N$5262,4,0)</f>
        <v>46024</v>
      </c>
      <c r="N1667" s="135" t="str">
        <f>VLOOKUP(E1667,[2]Sheet1!$E$2:$N$5262,5,0)</f>
        <v>MUHAMMAD.OWAIS</v>
      </c>
      <c r="O1667" s="135" t="str">
        <f>VLOOKUP(E1667,[2]Sheet1!$E$2:$N$5262,6,0)</f>
        <v>Accepted</v>
      </c>
      <c r="P1667" s="135" t="str">
        <f>VLOOKUP(E1667,[2]Sheet1!$E$2:$N$5262,7,0)</f>
        <v>Online Transfer</v>
      </c>
      <c r="Q1667" s="135" t="str">
        <f>VLOOKUP(E1667,[2]Sheet1!$E$2:$N$5262,8,0)</f>
        <v>Renewal</v>
      </c>
      <c r="R1667" s="135" t="s">
        <v>16</v>
      </c>
      <c r="S1667" s="135" t="str">
        <f>VLOOKUP(E1667,[2]Sheet1!$E$2:$N$5262,10,0)</f>
        <v>-</v>
      </c>
      <c r="T1667" s="167">
        <f t="shared" si="80"/>
        <v>0</v>
      </c>
    </row>
    <row r="1668" spans="1:20" s="135" customFormat="1" hidden="1">
      <c r="A1668" s="72">
        <v>1677</v>
      </c>
      <c r="B1668" s="72" t="s">
        <v>39</v>
      </c>
      <c r="C1668" s="73" t="s">
        <v>15521</v>
      </c>
      <c r="D1668" s="73" t="s">
        <v>15522</v>
      </c>
      <c r="E1668" s="73" t="s">
        <v>15523</v>
      </c>
      <c r="F1668" s="73" t="s">
        <v>15524</v>
      </c>
      <c r="G1668" s="74">
        <v>11000</v>
      </c>
      <c r="H1668" s="73" t="s">
        <v>66</v>
      </c>
      <c r="I1668" s="73" t="s">
        <v>20</v>
      </c>
      <c r="J1668" s="135" t="s">
        <v>41</v>
      </c>
      <c r="K1668" s="135">
        <v>11000</v>
      </c>
      <c r="L1668" s="135">
        <f>VLOOKUP(E1668,[2]Sheet1!$E$2:$N$5262,3,0)</f>
        <v>11000</v>
      </c>
      <c r="M1668" s="168">
        <f>VLOOKUP(E1668,[2]Sheet1!$E$2:$N$5262,4,0)</f>
        <v>46024</v>
      </c>
      <c r="N1668" s="135" t="str">
        <f>VLOOKUP(E1668,[2]Sheet1!$E$2:$N$5262,5,0)</f>
        <v>MUHAMMAD.OWAIS</v>
      </c>
      <c r="O1668" s="135" t="str">
        <f>VLOOKUP(E1668,[2]Sheet1!$E$2:$N$5262,6,0)</f>
        <v>Accepted</v>
      </c>
      <c r="P1668" s="135" t="str">
        <f>VLOOKUP(E1668,[2]Sheet1!$E$2:$N$5262,7,0)</f>
        <v>Online Transfer</v>
      </c>
      <c r="Q1668" s="135" t="str">
        <f>VLOOKUP(E1668,[2]Sheet1!$E$2:$N$5262,8,0)</f>
        <v>Renewal</v>
      </c>
      <c r="R1668" s="135" t="s">
        <v>16</v>
      </c>
      <c r="S1668" s="135" t="str">
        <f>VLOOKUP(E1668,[2]Sheet1!$E$2:$N$5262,10,0)</f>
        <v>-</v>
      </c>
      <c r="T1668" s="167">
        <f t="shared" si="80"/>
        <v>0</v>
      </c>
    </row>
    <row r="1669" spans="1:20" s="135" customFormat="1" hidden="1">
      <c r="A1669" s="73">
        <v>1678</v>
      </c>
      <c r="B1669" s="72" t="s">
        <v>39</v>
      </c>
      <c r="C1669" s="73" t="s">
        <v>15525</v>
      </c>
      <c r="D1669" s="73" t="s">
        <v>15526</v>
      </c>
      <c r="E1669" s="74">
        <v>4174809</v>
      </c>
      <c r="F1669" s="73" t="s">
        <v>579</v>
      </c>
      <c r="G1669" s="74">
        <v>14000</v>
      </c>
      <c r="H1669" s="73" t="s">
        <v>66</v>
      </c>
      <c r="I1669" s="73" t="s">
        <v>20</v>
      </c>
      <c r="J1669" s="135" t="s">
        <v>41</v>
      </c>
      <c r="K1669" s="135">
        <v>14000</v>
      </c>
      <c r="L1669" s="135">
        <f>VLOOKUP(E1669,[2]Sheet1!$E$2:$N$5262,3,0)</f>
        <v>14000</v>
      </c>
      <c r="M1669" s="168">
        <f>VLOOKUP(E1669,[2]Sheet1!$E$2:$N$5262,4,0)</f>
        <v>46023</v>
      </c>
      <c r="N1669" s="135" t="str">
        <f>VLOOKUP(E1669,[2]Sheet1!$E$2:$N$5262,5,0)</f>
        <v>MUHAMMAD.OWAIS</v>
      </c>
      <c r="O1669" s="135" t="str">
        <f>VLOOKUP(E1669,[2]Sheet1!$E$2:$N$5262,6,0)</f>
        <v>Accepted</v>
      </c>
      <c r="P1669" s="135" t="str">
        <f>VLOOKUP(E1669,[2]Sheet1!$E$2:$N$5262,7,0)</f>
        <v>Online Transfer</v>
      </c>
      <c r="Q1669" s="135" t="str">
        <f>VLOOKUP(E1669,[2]Sheet1!$E$2:$N$5262,8,0)</f>
        <v>Renewal</v>
      </c>
      <c r="R1669" s="135" t="s">
        <v>16</v>
      </c>
      <c r="S1669" s="135" t="str">
        <f>VLOOKUP(E1669,[2]Sheet1!$E$2:$N$5262,10,0)</f>
        <v>-</v>
      </c>
      <c r="T1669" s="167">
        <f t="shared" si="80"/>
        <v>0</v>
      </c>
    </row>
    <row r="1670" spans="1:20" s="135" customFormat="1" hidden="1">
      <c r="A1670" s="72">
        <v>1679</v>
      </c>
      <c r="B1670" s="72" t="s">
        <v>39</v>
      </c>
      <c r="C1670" s="73" t="s">
        <v>15527</v>
      </c>
      <c r="D1670" s="73" t="s">
        <v>15528</v>
      </c>
      <c r="E1670" s="73">
        <v>1216532</v>
      </c>
      <c r="F1670" s="160">
        <v>45498</v>
      </c>
      <c r="G1670" s="80">
        <v>8166</v>
      </c>
      <c r="H1670" s="73" t="s">
        <v>73</v>
      </c>
      <c r="I1670" s="73" t="s">
        <v>20</v>
      </c>
      <c r="J1670" s="135" t="s">
        <v>41</v>
      </c>
      <c r="K1670" s="135">
        <v>8166</v>
      </c>
      <c r="L1670" s="135">
        <v>8166</v>
      </c>
      <c r="M1670" s="168">
        <v>46027</v>
      </c>
      <c r="N1670" s="135" t="str">
        <f t="shared" ref="N1670:N1674" si="81">+I1670</f>
        <v>MUHAMMAD.OWAIS</v>
      </c>
      <c r="O1670" s="135" t="s">
        <v>73</v>
      </c>
      <c r="P1670" s="135" t="s">
        <v>54</v>
      </c>
      <c r="Q1670" s="135" t="s">
        <v>141</v>
      </c>
      <c r="R1670" s="135" t="s">
        <v>16</v>
      </c>
      <c r="S1670" s="135" t="s">
        <v>16</v>
      </c>
    </row>
    <row r="1671" spans="1:20" s="135" customFormat="1" hidden="1">
      <c r="A1671" s="73">
        <v>1680</v>
      </c>
      <c r="B1671" s="72" t="s">
        <v>39</v>
      </c>
      <c r="C1671" s="80" t="s">
        <v>15529</v>
      </c>
      <c r="D1671" s="73" t="s">
        <v>15530</v>
      </c>
      <c r="E1671" s="73">
        <v>1215167</v>
      </c>
      <c r="F1671" s="160">
        <v>45512</v>
      </c>
      <c r="G1671" s="80">
        <v>8166</v>
      </c>
      <c r="H1671" s="73" t="s">
        <v>73</v>
      </c>
      <c r="I1671" s="73" t="s">
        <v>20</v>
      </c>
      <c r="J1671" s="135" t="s">
        <v>41</v>
      </c>
      <c r="K1671" s="135">
        <v>8166</v>
      </c>
      <c r="L1671" s="135">
        <v>8166</v>
      </c>
      <c r="M1671" s="168">
        <v>46027</v>
      </c>
      <c r="N1671" s="135" t="str">
        <f t="shared" si="81"/>
        <v>MUHAMMAD.OWAIS</v>
      </c>
      <c r="O1671" s="135" t="s">
        <v>73</v>
      </c>
      <c r="P1671" s="135" t="s">
        <v>54</v>
      </c>
      <c r="Q1671" s="135" t="s">
        <v>141</v>
      </c>
      <c r="R1671" s="135" t="s">
        <v>16</v>
      </c>
      <c r="S1671" s="135" t="s">
        <v>16</v>
      </c>
    </row>
    <row r="1672" spans="1:20" s="135" customFormat="1" hidden="1">
      <c r="A1672" s="72">
        <v>1681</v>
      </c>
      <c r="B1672" s="72" t="s">
        <v>39</v>
      </c>
      <c r="C1672" s="73" t="s">
        <v>15531</v>
      </c>
      <c r="D1672" s="73" t="s">
        <v>15532</v>
      </c>
      <c r="E1672" s="73" t="s">
        <v>15531</v>
      </c>
      <c r="F1672" s="160">
        <v>45658</v>
      </c>
      <c r="G1672" s="73">
        <v>10340</v>
      </c>
      <c r="H1672" s="73" t="s">
        <v>73</v>
      </c>
      <c r="I1672" s="73" t="s">
        <v>20</v>
      </c>
      <c r="J1672" s="135" t="s">
        <v>41</v>
      </c>
      <c r="K1672" s="135">
        <v>10340</v>
      </c>
      <c r="L1672" s="135">
        <v>10340</v>
      </c>
      <c r="M1672" s="168">
        <v>46028</v>
      </c>
      <c r="N1672" s="135" t="str">
        <f t="shared" si="81"/>
        <v>MUHAMMAD.OWAIS</v>
      </c>
      <c r="O1672" s="135" t="s">
        <v>73</v>
      </c>
      <c r="P1672" s="135" t="s">
        <v>54</v>
      </c>
      <c r="Q1672" s="135" t="s">
        <v>141</v>
      </c>
      <c r="R1672" s="135" t="s">
        <v>16</v>
      </c>
      <c r="S1672" s="135" t="s">
        <v>16</v>
      </c>
    </row>
    <row r="1673" spans="1:20" s="135" customFormat="1" hidden="1">
      <c r="A1673" s="73">
        <v>1682</v>
      </c>
      <c r="B1673" s="72" t="s">
        <v>39</v>
      </c>
      <c r="C1673" s="73" t="s">
        <v>15533</v>
      </c>
      <c r="D1673" s="73" t="s">
        <v>15534</v>
      </c>
      <c r="E1673" s="73" t="s">
        <v>15533</v>
      </c>
      <c r="F1673" s="160">
        <v>45658</v>
      </c>
      <c r="G1673" s="73">
        <v>10340</v>
      </c>
      <c r="H1673" s="73" t="s">
        <v>73</v>
      </c>
      <c r="I1673" s="73" t="s">
        <v>20</v>
      </c>
      <c r="J1673" s="135" t="s">
        <v>41</v>
      </c>
      <c r="K1673" s="135">
        <v>10340</v>
      </c>
      <c r="L1673" s="135">
        <v>10340</v>
      </c>
      <c r="M1673" s="168">
        <v>46028</v>
      </c>
      <c r="N1673" s="135" t="str">
        <f t="shared" si="81"/>
        <v>MUHAMMAD.OWAIS</v>
      </c>
      <c r="O1673" s="135" t="s">
        <v>73</v>
      </c>
      <c r="P1673" s="135" t="s">
        <v>54</v>
      </c>
      <c r="Q1673" s="135" t="s">
        <v>141</v>
      </c>
      <c r="R1673" s="135" t="s">
        <v>16</v>
      </c>
      <c r="S1673" s="135" t="s">
        <v>16</v>
      </c>
    </row>
    <row r="1674" spans="1:20" s="135" customFormat="1" hidden="1">
      <c r="A1674" s="72">
        <v>1683</v>
      </c>
      <c r="B1674" s="72" t="s">
        <v>39</v>
      </c>
      <c r="C1674" s="73" t="s">
        <v>15535</v>
      </c>
      <c r="D1674" s="73" t="s">
        <v>15536</v>
      </c>
      <c r="E1674" s="73" t="s">
        <v>15535</v>
      </c>
      <c r="F1674" s="160">
        <v>45658</v>
      </c>
      <c r="G1674" s="73">
        <v>10340</v>
      </c>
      <c r="H1674" s="73" t="s">
        <v>73</v>
      </c>
      <c r="I1674" s="73" t="s">
        <v>20</v>
      </c>
      <c r="J1674" s="135" t="s">
        <v>41</v>
      </c>
      <c r="K1674" s="135">
        <v>10340</v>
      </c>
      <c r="L1674" s="135">
        <v>10340</v>
      </c>
      <c r="M1674" s="168">
        <v>46028</v>
      </c>
      <c r="N1674" s="135" t="str">
        <f t="shared" si="81"/>
        <v>MUHAMMAD.OWAIS</v>
      </c>
      <c r="O1674" s="135" t="s">
        <v>73</v>
      </c>
      <c r="P1674" s="135" t="s">
        <v>54</v>
      </c>
      <c r="Q1674" s="135" t="s">
        <v>141</v>
      </c>
      <c r="R1674" s="135" t="s">
        <v>16</v>
      </c>
      <c r="S1674" s="135" t="s">
        <v>16</v>
      </c>
    </row>
    <row r="1675" spans="1:20" s="135" customFormat="1" hidden="1">
      <c r="A1675" s="73">
        <v>1684</v>
      </c>
      <c r="B1675" s="72" t="s">
        <v>39</v>
      </c>
      <c r="C1675" s="73" t="s">
        <v>15537</v>
      </c>
      <c r="D1675" s="73" t="s">
        <v>15538</v>
      </c>
      <c r="E1675" s="73" t="s">
        <v>15539</v>
      </c>
      <c r="F1675" s="160">
        <v>44552</v>
      </c>
      <c r="G1675" s="164">
        <v>16434</v>
      </c>
      <c r="H1675" s="73" t="s">
        <v>73</v>
      </c>
      <c r="I1675" s="73" t="s">
        <v>20</v>
      </c>
      <c r="J1675" s="135" t="s">
        <v>41</v>
      </c>
      <c r="K1675" s="135">
        <v>8217</v>
      </c>
      <c r="L1675" s="135">
        <v>8217</v>
      </c>
      <c r="M1675" s="168">
        <v>46034</v>
      </c>
      <c r="N1675" s="135" t="str">
        <f t="shared" ref="N1675:N1679" si="82">+I1675</f>
        <v>MUHAMMAD.OWAIS</v>
      </c>
      <c r="O1675" s="135" t="s">
        <v>73</v>
      </c>
      <c r="P1675" s="135" t="s">
        <v>72</v>
      </c>
      <c r="Q1675" s="135" t="s">
        <v>141</v>
      </c>
      <c r="R1675" s="135" t="s">
        <v>16</v>
      </c>
      <c r="S1675" s="135" t="s">
        <v>16</v>
      </c>
    </row>
    <row r="1676" spans="1:20" s="135" customFormat="1" hidden="1">
      <c r="A1676" s="72">
        <v>1685</v>
      </c>
      <c r="B1676" s="72" t="s">
        <v>39</v>
      </c>
      <c r="C1676" s="73" t="s">
        <v>15540</v>
      </c>
      <c r="D1676" s="74">
        <v>700062</v>
      </c>
      <c r="E1676" s="74">
        <v>248936</v>
      </c>
      <c r="F1676" s="160">
        <v>44722</v>
      </c>
      <c r="G1676" s="164">
        <v>8217</v>
      </c>
      <c r="H1676" s="73" t="s">
        <v>73</v>
      </c>
      <c r="I1676" s="73" t="s">
        <v>20</v>
      </c>
      <c r="J1676" s="135" t="s">
        <v>41</v>
      </c>
      <c r="K1676" s="135">
        <v>8217</v>
      </c>
      <c r="L1676" s="135">
        <v>8217</v>
      </c>
      <c r="M1676" s="168">
        <v>46034</v>
      </c>
      <c r="N1676" s="135" t="str">
        <f t="shared" si="82"/>
        <v>MUHAMMAD.OWAIS</v>
      </c>
      <c r="O1676" s="135" t="s">
        <v>73</v>
      </c>
      <c r="P1676" s="135" t="s">
        <v>72</v>
      </c>
      <c r="Q1676" s="135" t="s">
        <v>141</v>
      </c>
      <c r="R1676" s="135" t="s">
        <v>16</v>
      </c>
      <c r="S1676" s="135" t="s">
        <v>16</v>
      </c>
    </row>
    <row r="1677" spans="1:20" s="135" customFormat="1" hidden="1">
      <c r="A1677" s="73">
        <v>1686</v>
      </c>
      <c r="B1677" s="72" t="s">
        <v>39</v>
      </c>
      <c r="C1677" s="73" t="s">
        <v>15541</v>
      </c>
      <c r="D1677" s="74">
        <v>204621</v>
      </c>
      <c r="E1677" s="74">
        <v>10104616</v>
      </c>
      <c r="F1677" s="160">
        <v>44937</v>
      </c>
      <c r="G1677" s="164">
        <v>11455</v>
      </c>
      <c r="H1677" s="73" t="s">
        <v>73</v>
      </c>
      <c r="I1677" s="73" t="s">
        <v>20</v>
      </c>
      <c r="J1677" s="135" t="s">
        <v>41</v>
      </c>
      <c r="K1677" s="135">
        <v>11455</v>
      </c>
      <c r="L1677" s="135">
        <v>11455</v>
      </c>
      <c r="M1677" s="168">
        <v>46041</v>
      </c>
      <c r="N1677" s="135" t="str">
        <f t="shared" si="82"/>
        <v>MUHAMMAD.OWAIS</v>
      </c>
      <c r="O1677" s="135" t="s">
        <v>73</v>
      </c>
      <c r="P1677" s="135" t="s">
        <v>72</v>
      </c>
      <c r="Q1677" s="135" t="s">
        <v>141</v>
      </c>
      <c r="R1677" s="135" t="s">
        <v>16</v>
      </c>
      <c r="S1677" s="135" t="s">
        <v>16</v>
      </c>
    </row>
    <row r="1678" spans="1:20" s="135" customFormat="1" hidden="1">
      <c r="A1678" s="72">
        <v>1687</v>
      </c>
      <c r="B1678" s="72" t="s">
        <v>39</v>
      </c>
      <c r="C1678" s="73" t="s">
        <v>15542</v>
      </c>
      <c r="D1678" s="74">
        <v>204606</v>
      </c>
      <c r="E1678" s="74">
        <v>10104593</v>
      </c>
      <c r="F1678" s="160">
        <v>44937</v>
      </c>
      <c r="G1678" s="164">
        <v>11455</v>
      </c>
      <c r="H1678" s="73" t="s">
        <v>73</v>
      </c>
      <c r="I1678" s="73" t="s">
        <v>20</v>
      </c>
      <c r="J1678" s="135" t="s">
        <v>41</v>
      </c>
      <c r="K1678" s="135">
        <v>11455</v>
      </c>
      <c r="L1678" s="135">
        <v>11455</v>
      </c>
      <c r="M1678" s="168">
        <v>46041</v>
      </c>
      <c r="N1678" s="135" t="str">
        <f t="shared" si="82"/>
        <v>MUHAMMAD.OWAIS</v>
      </c>
      <c r="O1678" s="135" t="s">
        <v>73</v>
      </c>
      <c r="P1678" s="135" t="s">
        <v>72</v>
      </c>
      <c r="Q1678" s="135" t="s">
        <v>141</v>
      </c>
      <c r="R1678" s="135" t="s">
        <v>16</v>
      </c>
      <c r="S1678" s="135" t="s">
        <v>16</v>
      </c>
    </row>
    <row r="1679" spans="1:20" s="135" customFormat="1" hidden="1">
      <c r="A1679" s="73">
        <v>1688</v>
      </c>
      <c r="B1679" s="72" t="s">
        <v>39</v>
      </c>
      <c r="C1679" s="73" t="s">
        <v>15543</v>
      </c>
      <c r="D1679" s="74">
        <v>204591</v>
      </c>
      <c r="E1679" s="74">
        <v>10104597</v>
      </c>
      <c r="F1679" s="160">
        <v>44937</v>
      </c>
      <c r="G1679" s="164">
        <v>11455</v>
      </c>
      <c r="H1679" s="73" t="s">
        <v>73</v>
      </c>
      <c r="I1679" s="73" t="s">
        <v>20</v>
      </c>
      <c r="J1679" s="135" t="s">
        <v>41</v>
      </c>
      <c r="K1679" s="135">
        <v>11455</v>
      </c>
      <c r="L1679" s="135">
        <v>11455</v>
      </c>
      <c r="M1679" s="168">
        <v>46041</v>
      </c>
      <c r="N1679" s="135" t="str">
        <f t="shared" si="82"/>
        <v>MUHAMMAD.OWAIS</v>
      </c>
      <c r="O1679" s="135" t="s">
        <v>73</v>
      </c>
      <c r="P1679" s="135" t="s">
        <v>72</v>
      </c>
      <c r="Q1679" s="135" t="s">
        <v>141</v>
      </c>
      <c r="R1679" s="135" t="s">
        <v>16</v>
      </c>
      <c r="S1679" s="135" t="s">
        <v>16</v>
      </c>
    </row>
    <row r="1680" spans="1:20" s="135" customFormat="1" hidden="1">
      <c r="A1680" s="72">
        <v>1689</v>
      </c>
      <c r="B1680" s="72" t="s">
        <v>39</v>
      </c>
      <c r="C1680" s="73" t="s">
        <v>15544</v>
      </c>
      <c r="D1680" s="73" t="s">
        <v>15545</v>
      </c>
      <c r="E1680" s="73">
        <v>9520653</v>
      </c>
      <c r="F1680" s="160">
        <v>44831</v>
      </c>
      <c r="G1680" s="73">
        <v>11280</v>
      </c>
      <c r="H1680" s="73" t="s">
        <v>73</v>
      </c>
      <c r="I1680" s="73" t="s">
        <v>20</v>
      </c>
      <c r="J1680" s="135" t="s">
        <v>41</v>
      </c>
      <c r="K1680" s="135">
        <v>11280</v>
      </c>
      <c r="L1680" s="135">
        <v>11280</v>
      </c>
      <c r="M1680" s="168">
        <v>46042</v>
      </c>
      <c r="N1680" s="135" t="str">
        <f>+I1680</f>
        <v>MUHAMMAD.OWAIS</v>
      </c>
      <c r="O1680" s="135" t="s">
        <v>73</v>
      </c>
      <c r="P1680" s="135" t="s">
        <v>10564</v>
      </c>
      <c r="Q1680" s="135" t="s">
        <v>141</v>
      </c>
      <c r="R1680" s="135" t="s">
        <v>16</v>
      </c>
      <c r="S1680" s="135" t="s">
        <v>16</v>
      </c>
    </row>
    <row r="1681" spans="1:19" s="135" customFormat="1" hidden="1">
      <c r="A1681" s="73">
        <v>1690</v>
      </c>
      <c r="B1681" s="72" t="s">
        <v>39</v>
      </c>
      <c r="C1681" s="73" t="s">
        <v>15546</v>
      </c>
      <c r="D1681" s="73">
        <v>6985</v>
      </c>
      <c r="E1681" s="73" t="s">
        <v>15546</v>
      </c>
      <c r="F1681" s="160">
        <v>45706</v>
      </c>
      <c r="G1681" s="73">
        <v>10000</v>
      </c>
      <c r="H1681" s="73" t="s">
        <v>73</v>
      </c>
      <c r="I1681" s="73" t="s">
        <v>20</v>
      </c>
      <c r="J1681" s="135" t="s">
        <v>41</v>
      </c>
      <c r="K1681" s="135">
        <v>10000</v>
      </c>
      <c r="L1681" s="135">
        <v>10000</v>
      </c>
      <c r="M1681" s="168">
        <v>46043</v>
      </c>
      <c r="N1681" s="135" t="str">
        <f t="shared" ref="N1681:N1683" si="83">+I1681</f>
        <v>MUHAMMAD.OWAIS</v>
      </c>
      <c r="O1681" s="135" t="s">
        <v>73</v>
      </c>
      <c r="P1681" s="135" t="s">
        <v>561</v>
      </c>
      <c r="Q1681" s="135" t="s">
        <v>141</v>
      </c>
      <c r="R1681" s="135" t="s">
        <v>16</v>
      </c>
      <c r="S1681" s="135" t="s">
        <v>16</v>
      </c>
    </row>
    <row r="1682" spans="1:19" s="135" customFormat="1" hidden="1">
      <c r="A1682" s="72">
        <v>1691</v>
      </c>
      <c r="B1682" s="72" t="s">
        <v>39</v>
      </c>
      <c r="C1682" s="73" t="s">
        <v>15547</v>
      </c>
      <c r="D1682" s="73" t="s">
        <v>15548</v>
      </c>
      <c r="E1682" s="73" t="s">
        <v>15547</v>
      </c>
      <c r="F1682" s="160">
        <v>45706</v>
      </c>
      <c r="G1682" s="73">
        <v>10000</v>
      </c>
      <c r="H1682" s="73" t="s">
        <v>73</v>
      </c>
      <c r="I1682" s="73" t="s">
        <v>20</v>
      </c>
      <c r="J1682" s="135" t="s">
        <v>41</v>
      </c>
      <c r="K1682" s="135">
        <v>10000</v>
      </c>
      <c r="L1682" s="135">
        <v>10000</v>
      </c>
      <c r="M1682" s="168">
        <v>46043</v>
      </c>
      <c r="N1682" s="135" t="str">
        <f t="shared" si="83"/>
        <v>MUHAMMAD.OWAIS</v>
      </c>
      <c r="O1682" s="135" t="s">
        <v>73</v>
      </c>
      <c r="P1682" s="135" t="s">
        <v>561</v>
      </c>
      <c r="Q1682" s="135" t="s">
        <v>141</v>
      </c>
      <c r="R1682" s="135" t="s">
        <v>16</v>
      </c>
      <c r="S1682" s="135" t="s">
        <v>16</v>
      </c>
    </row>
    <row r="1683" spans="1:19" s="135" customFormat="1" hidden="1">
      <c r="A1683" s="73">
        <v>1692</v>
      </c>
      <c r="B1683" s="72" t="s">
        <v>39</v>
      </c>
      <c r="C1683" s="73" t="s">
        <v>15549</v>
      </c>
      <c r="D1683" s="73" t="s">
        <v>15550</v>
      </c>
      <c r="E1683" s="73" t="s">
        <v>15549</v>
      </c>
      <c r="F1683" s="160">
        <v>45706</v>
      </c>
      <c r="G1683" s="73">
        <v>10000</v>
      </c>
      <c r="H1683" s="73" t="s">
        <v>73</v>
      </c>
      <c r="I1683" s="73" t="s">
        <v>20</v>
      </c>
      <c r="J1683" s="135" t="s">
        <v>41</v>
      </c>
      <c r="K1683" s="135">
        <v>10000</v>
      </c>
      <c r="L1683" s="135">
        <v>10000</v>
      </c>
      <c r="M1683" s="168">
        <v>46043</v>
      </c>
      <c r="N1683" s="135" t="str">
        <f t="shared" si="83"/>
        <v>MUHAMMAD.OWAIS</v>
      </c>
      <c r="O1683" s="135" t="s">
        <v>73</v>
      </c>
      <c r="P1683" s="135" t="s">
        <v>561</v>
      </c>
      <c r="Q1683" s="135" t="s">
        <v>141</v>
      </c>
      <c r="R1683" s="135" t="s">
        <v>16</v>
      </c>
      <c r="S1683" s="135" t="s">
        <v>16</v>
      </c>
    </row>
    <row r="1684" spans="1:19" s="135" customFormat="1" hidden="1">
      <c r="A1684" s="72">
        <v>1693</v>
      </c>
      <c r="B1684" s="72" t="s">
        <v>39</v>
      </c>
      <c r="C1684" s="153" t="s">
        <v>15551</v>
      </c>
      <c r="D1684" s="153" t="s">
        <v>15552</v>
      </c>
      <c r="E1684" s="153" t="s">
        <v>15553</v>
      </c>
      <c r="F1684" s="160">
        <v>45668</v>
      </c>
      <c r="G1684" s="73">
        <v>10000</v>
      </c>
      <c r="H1684" s="73" t="s">
        <v>73</v>
      </c>
      <c r="I1684" s="73" t="s">
        <v>20</v>
      </c>
      <c r="J1684" s="135" t="s">
        <v>41</v>
      </c>
      <c r="K1684" s="135">
        <v>10000</v>
      </c>
      <c r="L1684" s="135">
        <v>10000</v>
      </c>
      <c r="M1684" s="168">
        <v>46050</v>
      </c>
      <c r="N1684" s="135" t="str">
        <f t="shared" ref="N1684:N1687" si="84">+I1684</f>
        <v>MUHAMMAD.OWAIS</v>
      </c>
      <c r="O1684" s="135" t="s">
        <v>73</v>
      </c>
      <c r="P1684" s="135" t="s">
        <v>561</v>
      </c>
      <c r="Q1684" s="135" t="s">
        <v>141</v>
      </c>
      <c r="R1684" s="135" t="s">
        <v>16</v>
      </c>
      <c r="S1684" s="135" t="s">
        <v>16</v>
      </c>
    </row>
    <row r="1685" spans="1:19" s="135" customFormat="1" hidden="1">
      <c r="A1685" s="73">
        <v>1694</v>
      </c>
      <c r="B1685" s="72" t="s">
        <v>39</v>
      </c>
      <c r="C1685" s="153" t="s">
        <v>15554</v>
      </c>
      <c r="D1685" s="153" t="s">
        <v>15555</v>
      </c>
      <c r="E1685" s="153" t="s">
        <v>15556</v>
      </c>
      <c r="F1685" s="160">
        <v>45694</v>
      </c>
      <c r="G1685" s="73">
        <v>10000</v>
      </c>
      <c r="H1685" s="73" t="s">
        <v>73</v>
      </c>
      <c r="I1685" s="73" t="s">
        <v>20</v>
      </c>
      <c r="J1685" s="135" t="s">
        <v>41</v>
      </c>
      <c r="K1685" s="135">
        <v>10000</v>
      </c>
      <c r="L1685" s="135">
        <v>10000</v>
      </c>
      <c r="M1685" s="168">
        <v>46050</v>
      </c>
      <c r="N1685" s="135" t="str">
        <f t="shared" si="84"/>
        <v>MUHAMMAD.OWAIS</v>
      </c>
      <c r="O1685" s="135" t="s">
        <v>73</v>
      </c>
      <c r="P1685" s="135" t="s">
        <v>561</v>
      </c>
      <c r="Q1685" s="135" t="s">
        <v>141</v>
      </c>
      <c r="R1685" s="135" t="s">
        <v>16</v>
      </c>
      <c r="S1685" s="135" t="s">
        <v>16</v>
      </c>
    </row>
    <row r="1686" spans="1:19" s="135" customFormat="1" hidden="1">
      <c r="A1686" s="72">
        <v>1695</v>
      </c>
      <c r="B1686" s="72" t="s">
        <v>39</v>
      </c>
      <c r="C1686" s="73" t="s">
        <v>15557</v>
      </c>
      <c r="D1686" s="73" t="s">
        <v>15558</v>
      </c>
      <c r="E1686" s="73" t="s">
        <v>15557</v>
      </c>
      <c r="F1686" s="160">
        <v>45673</v>
      </c>
      <c r="G1686" s="73">
        <v>10340</v>
      </c>
      <c r="H1686" s="73" t="s">
        <v>73</v>
      </c>
      <c r="I1686" s="73" t="s">
        <v>20</v>
      </c>
      <c r="J1686" s="135" t="s">
        <v>41</v>
      </c>
      <c r="K1686" s="135">
        <v>10340</v>
      </c>
      <c r="L1686" s="135">
        <v>10340</v>
      </c>
      <c r="M1686" s="168">
        <v>46051</v>
      </c>
      <c r="N1686" s="135" t="str">
        <f t="shared" si="84"/>
        <v>MUHAMMAD.OWAIS</v>
      </c>
      <c r="O1686" s="135" t="s">
        <v>73</v>
      </c>
      <c r="P1686" s="135" t="s">
        <v>72</v>
      </c>
      <c r="Q1686" s="135" t="s">
        <v>141</v>
      </c>
      <c r="R1686" s="135" t="s">
        <v>16</v>
      </c>
      <c r="S1686" s="135" t="s">
        <v>16</v>
      </c>
    </row>
    <row r="1687" spans="1:19" s="135" customFormat="1" hidden="1">
      <c r="A1687" s="73">
        <v>1696</v>
      </c>
      <c r="B1687" s="72" t="s">
        <v>39</v>
      </c>
      <c r="C1687" s="73" t="s">
        <v>15559</v>
      </c>
      <c r="D1687" s="73" t="s">
        <v>15560</v>
      </c>
      <c r="E1687" s="73" t="s">
        <v>15559</v>
      </c>
      <c r="F1687" s="160">
        <v>45672</v>
      </c>
      <c r="G1687" s="73">
        <v>10340</v>
      </c>
      <c r="H1687" s="73" t="s">
        <v>73</v>
      </c>
      <c r="I1687" s="73" t="s">
        <v>20</v>
      </c>
      <c r="J1687" s="135" t="s">
        <v>41</v>
      </c>
      <c r="K1687" s="135">
        <v>10340</v>
      </c>
      <c r="L1687" s="135">
        <v>10340</v>
      </c>
      <c r="M1687" s="168">
        <v>46051</v>
      </c>
      <c r="N1687" s="135" t="str">
        <f t="shared" si="84"/>
        <v>MUHAMMAD.OWAIS</v>
      </c>
      <c r="O1687" s="135" t="s">
        <v>73</v>
      </c>
      <c r="P1687" s="135" t="s">
        <v>72</v>
      </c>
      <c r="Q1687" s="135" t="s">
        <v>141</v>
      </c>
      <c r="R1687" s="135" t="s">
        <v>16</v>
      </c>
      <c r="S1687" s="135" t="s">
        <v>16</v>
      </c>
    </row>
    <row r="1688" spans="1:19" s="135" customFormat="1" hidden="1">
      <c r="A1688" s="72">
        <v>1697</v>
      </c>
      <c r="B1688" s="72" t="s">
        <v>39</v>
      </c>
      <c r="C1688" s="73" t="s">
        <v>15561</v>
      </c>
      <c r="D1688" s="73" t="s">
        <v>15562</v>
      </c>
      <c r="E1688" s="73" t="s">
        <v>15563</v>
      </c>
      <c r="F1688" s="160">
        <v>44732</v>
      </c>
      <c r="G1688" s="73">
        <v>8217</v>
      </c>
      <c r="H1688" s="73" t="s">
        <v>73</v>
      </c>
      <c r="I1688" s="73" t="s">
        <v>20</v>
      </c>
      <c r="J1688" s="135" t="s">
        <v>41</v>
      </c>
      <c r="K1688" s="135">
        <v>8217</v>
      </c>
      <c r="L1688" s="135">
        <v>8217</v>
      </c>
      <c r="M1688" s="168">
        <v>46051</v>
      </c>
      <c r="N1688" s="135" t="str">
        <f t="shared" ref="N1688:N1696" si="85">+I1688</f>
        <v>MUHAMMAD.OWAIS</v>
      </c>
      <c r="O1688" s="135" t="s">
        <v>73</v>
      </c>
      <c r="P1688" s="135" t="s">
        <v>54</v>
      </c>
      <c r="Q1688" s="135" t="s">
        <v>141</v>
      </c>
      <c r="R1688" s="135" t="s">
        <v>16</v>
      </c>
      <c r="S1688" s="135" t="s">
        <v>16</v>
      </c>
    </row>
    <row r="1689" spans="1:19" s="135" customFormat="1" hidden="1">
      <c r="A1689" s="73">
        <v>1698</v>
      </c>
      <c r="B1689" s="72" t="s">
        <v>39</v>
      </c>
      <c r="C1689" s="73" t="s">
        <v>15564</v>
      </c>
      <c r="D1689" s="73" t="s">
        <v>15565</v>
      </c>
      <c r="E1689" s="73" t="s">
        <v>15566</v>
      </c>
      <c r="F1689" s="160">
        <v>45315</v>
      </c>
      <c r="G1689" s="73">
        <v>8217</v>
      </c>
      <c r="H1689" s="73" t="s">
        <v>73</v>
      </c>
      <c r="I1689" s="73" t="s">
        <v>20</v>
      </c>
      <c r="J1689" s="135" t="s">
        <v>41</v>
      </c>
      <c r="K1689" s="135">
        <v>8217</v>
      </c>
      <c r="L1689" s="135">
        <v>8217</v>
      </c>
      <c r="M1689" s="168">
        <v>46051</v>
      </c>
      <c r="N1689" s="135" t="str">
        <f t="shared" si="85"/>
        <v>MUHAMMAD.OWAIS</v>
      </c>
      <c r="O1689" s="135" t="s">
        <v>73</v>
      </c>
      <c r="P1689" s="135" t="s">
        <v>54</v>
      </c>
      <c r="Q1689" s="135" t="s">
        <v>141</v>
      </c>
      <c r="R1689" s="135" t="s">
        <v>16</v>
      </c>
      <c r="S1689" s="135" t="s">
        <v>16</v>
      </c>
    </row>
    <row r="1690" spans="1:19" s="135" customFormat="1" hidden="1">
      <c r="A1690" s="72">
        <v>1699</v>
      </c>
      <c r="B1690" s="72" t="s">
        <v>39</v>
      </c>
      <c r="C1690" s="73" t="s">
        <v>15567</v>
      </c>
      <c r="D1690" s="73" t="s">
        <v>15568</v>
      </c>
      <c r="E1690" s="73" t="s">
        <v>15567</v>
      </c>
      <c r="F1690" s="165">
        <v>45680</v>
      </c>
      <c r="G1690" s="73">
        <v>12220</v>
      </c>
      <c r="H1690" s="73" t="s">
        <v>73</v>
      </c>
      <c r="I1690" s="73" t="s">
        <v>20</v>
      </c>
      <c r="J1690" s="135" t="s">
        <v>41</v>
      </c>
      <c r="K1690" s="135">
        <v>12220</v>
      </c>
      <c r="L1690" s="135">
        <v>12220</v>
      </c>
      <c r="M1690" s="168">
        <v>46051</v>
      </c>
      <c r="N1690" s="135" t="str">
        <f t="shared" si="85"/>
        <v>MUHAMMAD.OWAIS</v>
      </c>
      <c r="O1690" s="135" t="s">
        <v>73</v>
      </c>
      <c r="P1690" s="135" t="s">
        <v>54</v>
      </c>
      <c r="Q1690" s="135" t="s">
        <v>141</v>
      </c>
      <c r="R1690" s="135" t="s">
        <v>16</v>
      </c>
      <c r="S1690" s="135" t="s">
        <v>16</v>
      </c>
    </row>
    <row r="1691" spans="1:19" s="135" customFormat="1" hidden="1">
      <c r="A1691" s="73">
        <v>1700</v>
      </c>
      <c r="B1691" s="72" t="s">
        <v>39</v>
      </c>
      <c r="C1691" s="73" t="s">
        <v>15569</v>
      </c>
      <c r="D1691" s="73" t="s">
        <v>15570</v>
      </c>
      <c r="E1691" s="73" t="s">
        <v>15569</v>
      </c>
      <c r="F1691" s="165">
        <v>45680</v>
      </c>
      <c r="G1691" s="73">
        <v>12220</v>
      </c>
      <c r="H1691" s="73" t="s">
        <v>73</v>
      </c>
      <c r="I1691" s="73" t="s">
        <v>20</v>
      </c>
      <c r="J1691" s="135" t="s">
        <v>41</v>
      </c>
      <c r="K1691" s="135">
        <v>12220</v>
      </c>
      <c r="L1691" s="135">
        <v>12220</v>
      </c>
      <c r="M1691" s="168">
        <v>46051</v>
      </c>
      <c r="N1691" s="135" t="str">
        <f t="shared" si="85"/>
        <v>MUHAMMAD.OWAIS</v>
      </c>
      <c r="O1691" s="135" t="s">
        <v>73</v>
      </c>
      <c r="P1691" s="135" t="s">
        <v>54</v>
      </c>
      <c r="Q1691" s="135" t="s">
        <v>141</v>
      </c>
      <c r="R1691" s="135" t="s">
        <v>16</v>
      </c>
      <c r="S1691" s="135" t="s">
        <v>16</v>
      </c>
    </row>
    <row r="1692" spans="1:19" s="135" customFormat="1" hidden="1">
      <c r="A1692" s="72">
        <v>1701</v>
      </c>
      <c r="B1692" s="72" t="s">
        <v>39</v>
      </c>
      <c r="C1692" s="73" t="s">
        <v>15571</v>
      </c>
      <c r="D1692" s="73" t="s">
        <v>15572</v>
      </c>
      <c r="E1692" s="73" t="s">
        <v>15571</v>
      </c>
      <c r="F1692" s="165">
        <v>45681</v>
      </c>
      <c r="G1692" s="73">
        <v>12220</v>
      </c>
      <c r="H1692" s="73" t="s">
        <v>73</v>
      </c>
      <c r="I1692" s="73" t="s">
        <v>20</v>
      </c>
      <c r="J1692" s="135" t="s">
        <v>41</v>
      </c>
      <c r="K1692" s="135">
        <v>12220</v>
      </c>
      <c r="L1692" s="135">
        <v>12220</v>
      </c>
      <c r="M1692" s="168">
        <v>46051</v>
      </c>
      <c r="N1692" s="135" t="str">
        <f t="shared" si="85"/>
        <v>MUHAMMAD.OWAIS</v>
      </c>
      <c r="O1692" s="135" t="s">
        <v>73</v>
      </c>
      <c r="P1692" s="135" t="s">
        <v>54</v>
      </c>
      <c r="Q1692" s="135" t="s">
        <v>141</v>
      </c>
      <c r="R1692" s="135" t="s">
        <v>16</v>
      </c>
      <c r="S1692" s="135" t="s">
        <v>16</v>
      </c>
    </row>
    <row r="1693" spans="1:19" s="135" customFormat="1" hidden="1">
      <c r="A1693" s="73">
        <v>1702</v>
      </c>
      <c r="B1693" s="72" t="s">
        <v>39</v>
      </c>
      <c r="C1693" s="139" t="s">
        <v>15573</v>
      </c>
      <c r="D1693" s="73" t="s">
        <v>15574</v>
      </c>
      <c r="E1693" s="73" t="s">
        <v>15573</v>
      </c>
      <c r="F1693" s="165">
        <v>45681</v>
      </c>
      <c r="G1693" s="73">
        <v>12220</v>
      </c>
      <c r="H1693" s="73" t="s">
        <v>73</v>
      </c>
      <c r="I1693" s="73" t="s">
        <v>20</v>
      </c>
      <c r="J1693" s="135" t="s">
        <v>41</v>
      </c>
      <c r="K1693" s="135">
        <v>12220</v>
      </c>
      <c r="L1693" s="135">
        <v>12220</v>
      </c>
      <c r="M1693" s="168">
        <v>46051</v>
      </c>
      <c r="N1693" s="135" t="str">
        <f t="shared" si="85"/>
        <v>MUHAMMAD.OWAIS</v>
      </c>
      <c r="O1693" s="135" t="s">
        <v>73</v>
      </c>
      <c r="P1693" s="135" t="s">
        <v>54</v>
      </c>
      <c r="Q1693" s="135" t="s">
        <v>141</v>
      </c>
      <c r="R1693" s="135" t="s">
        <v>16</v>
      </c>
      <c r="S1693" s="135" t="s">
        <v>16</v>
      </c>
    </row>
    <row r="1694" spans="1:19" s="135" customFormat="1" hidden="1">
      <c r="A1694" s="72">
        <v>1703</v>
      </c>
      <c r="B1694" s="72" t="s">
        <v>39</v>
      </c>
      <c r="C1694" s="73" t="s">
        <v>15575</v>
      </c>
      <c r="D1694" s="73" t="s">
        <v>15576</v>
      </c>
      <c r="E1694" s="73" t="s">
        <v>15575</v>
      </c>
      <c r="F1694" s="83">
        <v>45681</v>
      </c>
      <c r="G1694" s="73">
        <v>12220</v>
      </c>
      <c r="H1694" s="73" t="s">
        <v>73</v>
      </c>
      <c r="I1694" s="73" t="s">
        <v>20</v>
      </c>
      <c r="J1694" s="135" t="s">
        <v>41</v>
      </c>
      <c r="K1694" s="135">
        <v>12220</v>
      </c>
      <c r="L1694" s="135">
        <v>12220</v>
      </c>
      <c r="M1694" s="168">
        <v>46051</v>
      </c>
      <c r="N1694" s="135" t="str">
        <f t="shared" si="85"/>
        <v>MUHAMMAD.OWAIS</v>
      </c>
      <c r="O1694" s="135" t="s">
        <v>73</v>
      </c>
      <c r="P1694" s="135" t="s">
        <v>54</v>
      </c>
      <c r="Q1694" s="135" t="s">
        <v>141</v>
      </c>
      <c r="R1694" s="135" t="s">
        <v>16</v>
      </c>
      <c r="S1694" s="135" t="s">
        <v>16</v>
      </c>
    </row>
    <row r="1695" spans="1:19" s="135" customFormat="1" hidden="1">
      <c r="A1695" s="73">
        <v>1704</v>
      </c>
      <c r="B1695" s="72" t="s">
        <v>39</v>
      </c>
      <c r="C1695" s="73" t="s">
        <v>15577</v>
      </c>
      <c r="D1695" s="73" t="s">
        <v>15578</v>
      </c>
      <c r="E1695" s="73" t="s">
        <v>15577</v>
      </c>
      <c r="F1695" s="165">
        <v>45681</v>
      </c>
      <c r="G1695" s="73">
        <v>12220</v>
      </c>
      <c r="H1695" s="73" t="s">
        <v>73</v>
      </c>
      <c r="I1695" s="73" t="s">
        <v>20</v>
      </c>
      <c r="J1695" s="135" t="s">
        <v>41</v>
      </c>
      <c r="K1695" s="135">
        <v>12220</v>
      </c>
      <c r="L1695" s="135">
        <v>12220</v>
      </c>
      <c r="M1695" s="168">
        <v>46051</v>
      </c>
      <c r="N1695" s="135" t="str">
        <f t="shared" si="85"/>
        <v>MUHAMMAD.OWAIS</v>
      </c>
      <c r="O1695" s="135" t="s">
        <v>73</v>
      </c>
      <c r="P1695" s="135" t="s">
        <v>54</v>
      </c>
      <c r="Q1695" s="135" t="s">
        <v>141</v>
      </c>
      <c r="R1695" s="135" t="s">
        <v>16</v>
      </c>
      <c r="S1695" s="135" t="s">
        <v>16</v>
      </c>
    </row>
    <row r="1696" spans="1:19" s="135" customFormat="1" hidden="1">
      <c r="A1696" s="72">
        <v>1705</v>
      </c>
      <c r="B1696" s="72" t="s">
        <v>39</v>
      </c>
      <c r="C1696" s="73" t="s">
        <v>15579</v>
      </c>
      <c r="D1696" s="73" t="s">
        <v>15580</v>
      </c>
      <c r="E1696" s="73" t="s">
        <v>15579</v>
      </c>
      <c r="F1696" s="165">
        <v>45682</v>
      </c>
      <c r="G1696" s="73">
        <v>12220</v>
      </c>
      <c r="H1696" s="73" t="s">
        <v>73</v>
      </c>
      <c r="I1696" s="73" t="s">
        <v>20</v>
      </c>
      <c r="J1696" s="135" t="s">
        <v>41</v>
      </c>
      <c r="K1696" s="135">
        <v>12220</v>
      </c>
      <c r="L1696" s="135">
        <v>12220</v>
      </c>
      <c r="M1696" s="168">
        <v>46051</v>
      </c>
      <c r="N1696" s="135" t="str">
        <f t="shared" si="85"/>
        <v>MUHAMMAD.OWAIS</v>
      </c>
      <c r="O1696" s="135" t="s">
        <v>73</v>
      </c>
      <c r="P1696" s="135" t="s">
        <v>54</v>
      </c>
      <c r="Q1696" s="135" t="s">
        <v>141</v>
      </c>
      <c r="R1696" s="135" t="s">
        <v>16</v>
      </c>
      <c r="S1696" s="135" t="s">
        <v>16</v>
      </c>
    </row>
    <row r="1697" spans="1:20" s="135" customFormat="1" hidden="1">
      <c r="A1697" s="73">
        <v>1706</v>
      </c>
      <c r="B1697" s="72" t="s">
        <v>39</v>
      </c>
      <c r="C1697" s="77" t="s">
        <v>15581</v>
      </c>
      <c r="D1697" s="77" t="s">
        <v>15582</v>
      </c>
      <c r="E1697" s="77" t="s">
        <v>15583</v>
      </c>
      <c r="F1697" s="165">
        <v>45320</v>
      </c>
      <c r="G1697" s="73">
        <v>7520</v>
      </c>
      <c r="H1697" s="73" t="s">
        <v>73</v>
      </c>
      <c r="I1697" s="73" t="s">
        <v>20</v>
      </c>
      <c r="J1697" s="135" t="s">
        <v>41</v>
      </c>
      <c r="K1697" s="135">
        <v>7520</v>
      </c>
      <c r="L1697" s="135">
        <v>7520</v>
      </c>
      <c r="M1697" s="169">
        <v>46052</v>
      </c>
      <c r="N1697" s="135" t="str">
        <f t="shared" ref="N1697:N1703" si="86">+I1697</f>
        <v>MUHAMMAD.OWAIS</v>
      </c>
      <c r="O1697" s="135" t="s">
        <v>73</v>
      </c>
      <c r="P1697" s="135" t="s">
        <v>72</v>
      </c>
      <c r="Q1697" s="135" t="s">
        <v>141</v>
      </c>
      <c r="R1697" s="135" t="s">
        <v>16</v>
      </c>
      <c r="S1697" s="135" t="s">
        <v>16</v>
      </c>
    </row>
    <row r="1698" spans="1:20" s="135" customFormat="1" hidden="1">
      <c r="A1698" s="72">
        <v>1707</v>
      </c>
      <c r="B1698" s="72" t="s">
        <v>39</v>
      </c>
      <c r="C1698" s="77" t="s">
        <v>15584</v>
      </c>
      <c r="D1698" s="77" t="s">
        <v>15585</v>
      </c>
      <c r="E1698" s="77" t="s">
        <v>15586</v>
      </c>
      <c r="F1698" s="165">
        <v>45320</v>
      </c>
      <c r="G1698" s="73">
        <v>7520</v>
      </c>
      <c r="H1698" s="73" t="s">
        <v>73</v>
      </c>
      <c r="I1698" s="73" t="s">
        <v>20</v>
      </c>
      <c r="J1698" s="135" t="s">
        <v>41</v>
      </c>
      <c r="K1698" s="135">
        <v>7520</v>
      </c>
      <c r="L1698" s="135">
        <v>7520</v>
      </c>
      <c r="M1698" s="169">
        <v>46052</v>
      </c>
      <c r="N1698" s="135" t="str">
        <f t="shared" si="86"/>
        <v>MUHAMMAD.OWAIS</v>
      </c>
      <c r="O1698" s="135" t="s">
        <v>73</v>
      </c>
      <c r="P1698" s="135" t="s">
        <v>72</v>
      </c>
      <c r="Q1698" s="135" t="s">
        <v>141</v>
      </c>
      <c r="R1698" s="135" t="s">
        <v>16</v>
      </c>
      <c r="S1698" s="135" t="s">
        <v>16</v>
      </c>
    </row>
    <row r="1699" spans="1:20" s="135" customFormat="1" hidden="1">
      <c r="A1699" s="73">
        <v>1708</v>
      </c>
      <c r="B1699" s="72" t="s">
        <v>39</v>
      </c>
      <c r="C1699" s="77" t="s">
        <v>15587</v>
      </c>
      <c r="D1699" s="77" t="s">
        <v>15588</v>
      </c>
      <c r="E1699" s="77" t="s">
        <v>15589</v>
      </c>
      <c r="F1699" s="165">
        <v>45320</v>
      </c>
      <c r="G1699" s="73">
        <v>7520</v>
      </c>
      <c r="H1699" s="73" t="s">
        <v>73</v>
      </c>
      <c r="I1699" s="73" t="s">
        <v>20</v>
      </c>
      <c r="J1699" s="135" t="s">
        <v>41</v>
      </c>
      <c r="K1699" s="135">
        <v>7520</v>
      </c>
      <c r="L1699" s="135">
        <v>7520</v>
      </c>
      <c r="M1699" s="169">
        <v>46052</v>
      </c>
      <c r="N1699" s="135" t="str">
        <f t="shared" si="86"/>
        <v>MUHAMMAD.OWAIS</v>
      </c>
      <c r="O1699" s="135" t="s">
        <v>73</v>
      </c>
      <c r="P1699" s="135" t="s">
        <v>72</v>
      </c>
      <c r="Q1699" s="135" t="s">
        <v>141</v>
      </c>
      <c r="R1699" s="135" t="s">
        <v>16</v>
      </c>
      <c r="S1699" s="135" t="s">
        <v>16</v>
      </c>
    </row>
    <row r="1700" spans="1:20" s="135" customFormat="1" hidden="1">
      <c r="A1700" s="72">
        <v>1709</v>
      </c>
      <c r="B1700" s="72" t="s">
        <v>39</v>
      </c>
      <c r="C1700" s="77" t="s">
        <v>15590</v>
      </c>
      <c r="D1700" s="77" t="s">
        <v>15591</v>
      </c>
      <c r="E1700" s="77" t="s">
        <v>15592</v>
      </c>
      <c r="F1700" s="165">
        <v>45320</v>
      </c>
      <c r="G1700" s="73">
        <v>7520</v>
      </c>
      <c r="H1700" s="73" t="s">
        <v>73</v>
      </c>
      <c r="I1700" s="73" t="s">
        <v>20</v>
      </c>
      <c r="J1700" s="135" t="s">
        <v>41</v>
      </c>
      <c r="K1700" s="135">
        <v>7520</v>
      </c>
      <c r="L1700" s="135">
        <v>7520</v>
      </c>
      <c r="M1700" s="169">
        <v>46052</v>
      </c>
      <c r="N1700" s="135" t="str">
        <f t="shared" si="86"/>
        <v>MUHAMMAD.OWAIS</v>
      </c>
      <c r="O1700" s="135" t="s">
        <v>73</v>
      </c>
      <c r="P1700" s="135" t="s">
        <v>72</v>
      </c>
      <c r="Q1700" s="135" t="s">
        <v>141</v>
      </c>
      <c r="R1700" s="135" t="s">
        <v>16</v>
      </c>
      <c r="S1700" s="135" t="s">
        <v>16</v>
      </c>
    </row>
    <row r="1701" spans="1:20" s="135" customFormat="1" hidden="1">
      <c r="A1701" s="73">
        <v>1710</v>
      </c>
      <c r="B1701" s="72" t="s">
        <v>39</v>
      </c>
      <c r="C1701" s="77" t="s">
        <v>15593</v>
      </c>
      <c r="D1701" s="77" t="s">
        <v>15594</v>
      </c>
      <c r="E1701" s="77" t="s">
        <v>15595</v>
      </c>
      <c r="F1701" s="165">
        <v>45320</v>
      </c>
      <c r="G1701" s="73">
        <v>7520</v>
      </c>
      <c r="H1701" s="73" t="s">
        <v>73</v>
      </c>
      <c r="I1701" s="73" t="s">
        <v>20</v>
      </c>
      <c r="J1701" s="135" t="s">
        <v>41</v>
      </c>
      <c r="K1701" s="135">
        <v>7520</v>
      </c>
      <c r="L1701" s="135">
        <v>7520</v>
      </c>
      <c r="M1701" s="169">
        <v>46052</v>
      </c>
      <c r="N1701" s="135" t="str">
        <f t="shared" si="86"/>
        <v>MUHAMMAD.OWAIS</v>
      </c>
      <c r="O1701" s="135" t="s">
        <v>73</v>
      </c>
      <c r="P1701" s="135" t="s">
        <v>72</v>
      </c>
      <c r="Q1701" s="135" t="s">
        <v>141</v>
      </c>
      <c r="R1701" s="135" t="s">
        <v>16</v>
      </c>
      <c r="S1701" s="135" t="s">
        <v>16</v>
      </c>
    </row>
    <row r="1702" spans="1:20" s="135" customFormat="1" hidden="1">
      <c r="A1702" s="72">
        <v>1711</v>
      </c>
      <c r="B1702" s="72" t="s">
        <v>39</v>
      </c>
      <c r="C1702" s="77" t="s">
        <v>15596</v>
      </c>
      <c r="D1702" s="77" t="s">
        <v>15597</v>
      </c>
      <c r="E1702" s="77" t="s">
        <v>15598</v>
      </c>
      <c r="F1702" s="165">
        <v>45320</v>
      </c>
      <c r="G1702" s="73">
        <v>7520</v>
      </c>
      <c r="H1702" s="73" t="s">
        <v>73</v>
      </c>
      <c r="I1702" s="73" t="s">
        <v>20</v>
      </c>
      <c r="J1702" s="135" t="s">
        <v>41</v>
      </c>
      <c r="K1702" s="135">
        <v>7520</v>
      </c>
      <c r="L1702" s="135">
        <v>7520</v>
      </c>
      <c r="M1702" s="169">
        <v>46052</v>
      </c>
      <c r="N1702" s="135" t="str">
        <f t="shared" si="86"/>
        <v>MUHAMMAD.OWAIS</v>
      </c>
      <c r="O1702" s="135" t="s">
        <v>73</v>
      </c>
      <c r="P1702" s="135" t="s">
        <v>72</v>
      </c>
      <c r="Q1702" s="135" t="s">
        <v>141</v>
      </c>
      <c r="R1702" s="135" t="s">
        <v>16</v>
      </c>
      <c r="S1702" s="135" t="s">
        <v>16</v>
      </c>
    </row>
    <row r="1703" spans="1:20" s="135" customFormat="1" hidden="1">
      <c r="A1703" s="73">
        <v>1712</v>
      </c>
      <c r="B1703" s="72" t="s">
        <v>39</v>
      </c>
      <c r="C1703" s="77" t="s">
        <v>15599</v>
      </c>
      <c r="D1703" s="77" t="s">
        <v>15600</v>
      </c>
      <c r="E1703" s="77" t="s">
        <v>15601</v>
      </c>
      <c r="F1703" s="165">
        <v>45322</v>
      </c>
      <c r="G1703" s="73">
        <v>7520</v>
      </c>
      <c r="H1703" s="73" t="s">
        <v>73</v>
      </c>
      <c r="I1703" s="73" t="s">
        <v>20</v>
      </c>
      <c r="J1703" s="135" t="s">
        <v>41</v>
      </c>
      <c r="K1703" s="135">
        <v>7520</v>
      </c>
      <c r="L1703" s="135">
        <v>7520</v>
      </c>
      <c r="M1703" s="169">
        <v>46052</v>
      </c>
      <c r="N1703" s="135" t="str">
        <f t="shared" si="86"/>
        <v>MUHAMMAD.OWAIS</v>
      </c>
      <c r="O1703" s="135" t="s">
        <v>73</v>
      </c>
      <c r="P1703" s="135" t="s">
        <v>72</v>
      </c>
      <c r="Q1703" s="135" t="s">
        <v>141</v>
      </c>
      <c r="R1703" s="135" t="s">
        <v>16</v>
      </c>
      <c r="S1703" s="135" t="s">
        <v>16</v>
      </c>
    </row>
    <row r="1704" spans="1:20" s="135" customFormat="1" hidden="1">
      <c r="A1704" s="72">
        <v>1713</v>
      </c>
      <c r="B1704" s="72" t="s">
        <v>39</v>
      </c>
      <c r="C1704" s="73" t="s">
        <v>15602</v>
      </c>
      <c r="D1704" s="73" t="s">
        <v>15603</v>
      </c>
      <c r="E1704" s="74" t="s">
        <v>15604</v>
      </c>
      <c r="F1704" s="75">
        <v>44966.544189814813</v>
      </c>
      <c r="G1704" s="74">
        <v>13000</v>
      </c>
      <c r="H1704" s="73" t="s">
        <v>66</v>
      </c>
      <c r="I1704" s="73" t="s">
        <v>11</v>
      </c>
      <c r="J1704" s="135" t="s">
        <v>41</v>
      </c>
      <c r="K1704" s="135">
        <v>13000</v>
      </c>
      <c r="L1704" s="135">
        <f>VLOOKUP(E1704,[2]Sheet1!$E$2:$N$5262,3,0)</f>
        <v>13000</v>
      </c>
      <c r="M1704" s="168">
        <f>VLOOKUP(E1704,[2]Sheet1!$E$2:$N$5262,4,0)</f>
        <v>46051</v>
      </c>
      <c r="N1704" s="135" t="str">
        <f>VLOOKUP(E1704,[2]Sheet1!$E$2:$N$5262,5,0)</f>
        <v>MOSES.AKHTAR</v>
      </c>
      <c r="O1704" s="135" t="str">
        <f>VLOOKUP(E1704,[2]Sheet1!$E$2:$N$5262,6,0)</f>
        <v>Accepted</v>
      </c>
      <c r="P1704" s="135" t="str">
        <f>VLOOKUP(E1704,[2]Sheet1!$E$2:$N$5262,7,0)</f>
        <v>Online Transfer</v>
      </c>
      <c r="Q1704" s="135" t="str">
        <f>VLOOKUP(E1704,[2]Sheet1!$E$2:$N$5262,8,0)</f>
        <v>Renewal</v>
      </c>
      <c r="R1704" s="135" t="s">
        <v>16</v>
      </c>
      <c r="S1704" s="135" t="str">
        <f>VLOOKUP(E1704,[2]Sheet1!$E$2:$N$5262,10,0)</f>
        <v>-</v>
      </c>
      <c r="T1704" s="167">
        <f t="shared" ref="T1704:T1767" si="87">+G1704-L1704</f>
        <v>0</v>
      </c>
    </row>
    <row r="1705" spans="1:20" s="135" customFormat="1" hidden="1">
      <c r="A1705" s="73">
        <v>1714</v>
      </c>
      <c r="B1705" s="72" t="s">
        <v>39</v>
      </c>
      <c r="C1705" s="73" t="s">
        <v>15605</v>
      </c>
      <c r="D1705" s="73" t="s">
        <v>15606</v>
      </c>
      <c r="E1705" s="170" t="s">
        <v>18714</v>
      </c>
      <c r="F1705" s="75">
        <v>45700.669953703706</v>
      </c>
      <c r="G1705" s="74">
        <v>13000</v>
      </c>
      <c r="H1705" s="73" t="s">
        <v>66</v>
      </c>
      <c r="I1705" s="73" t="s">
        <v>11</v>
      </c>
      <c r="J1705" s="135" t="s">
        <v>41</v>
      </c>
      <c r="K1705" s="135">
        <v>13000</v>
      </c>
      <c r="L1705" s="135">
        <f>VLOOKUP(E1705,[2]Sheet1!$E$2:$N$5262,3,0)</f>
        <v>13000</v>
      </c>
      <c r="M1705" s="168">
        <f>VLOOKUP(E1705,[2]Sheet1!$E$2:$N$5262,4,0)</f>
        <v>46050</v>
      </c>
      <c r="N1705" s="135" t="str">
        <f>VLOOKUP(E1705,[2]Sheet1!$E$2:$N$5262,5,0)</f>
        <v>MOSES.AKHTAR</v>
      </c>
      <c r="O1705" s="135" t="str">
        <f>VLOOKUP(E1705,[2]Sheet1!$E$2:$N$5262,6,0)</f>
        <v>Accepted</v>
      </c>
      <c r="P1705" s="135" t="str">
        <f>VLOOKUP(E1705,[2]Sheet1!$E$2:$N$5262,7,0)</f>
        <v>Online Transfer</v>
      </c>
      <c r="Q1705" s="135" t="str">
        <f>VLOOKUP(E1705,[2]Sheet1!$E$2:$N$5262,8,0)</f>
        <v>Renewal</v>
      </c>
      <c r="R1705" s="135" t="str">
        <f>VLOOKUP(E1705,[2]Sheet1!$E$2:$N$5262,9,0)</f>
        <v>-</v>
      </c>
      <c r="S1705" s="135" t="str">
        <f>VLOOKUP(E1705,[2]Sheet1!$E$2:$N$5262,10,0)</f>
        <v>-</v>
      </c>
      <c r="T1705" s="167">
        <f t="shared" si="87"/>
        <v>0</v>
      </c>
    </row>
    <row r="1706" spans="1:20" s="135" customFormat="1" hidden="1">
      <c r="A1706" s="72">
        <v>1715</v>
      </c>
      <c r="B1706" s="72" t="s">
        <v>39</v>
      </c>
      <c r="C1706" s="73" t="s">
        <v>15607</v>
      </c>
      <c r="D1706" s="73" t="s">
        <v>15608</v>
      </c>
      <c r="E1706" s="73" t="s">
        <v>15609</v>
      </c>
      <c r="F1706" s="75">
        <v>45699.768217592595</v>
      </c>
      <c r="G1706" s="74">
        <v>12000</v>
      </c>
      <c r="H1706" s="73" t="s">
        <v>66</v>
      </c>
      <c r="I1706" s="73" t="s">
        <v>11</v>
      </c>
      <c r="J1706" s="135" t="s">
        <v>41</v>
      </c>
      <c r="K1706" s="135">
        <v>12000</v>
      </c>
      <c r="L1706" s="135">
        <f>VLOOKUP(E1706,[2]Sheet1!$E$2:$N$5262,3,0)</f>
        <v>12000</v>
      </c>
      <c r="M1706" s="168">
        <f>VLOOKUP(E1706,[2]Sheet1!$E$2:$N$5262,4,0)</f>
        <v>46050</v>
      </c>
      <c r="N1706" s="135" t="str">
        <f>VLOOKUP(E1706,[2]Sheet1!$E$2:$N$5262,5,0)</f>
        <v>MOSES.AKHTAR</v>
      </c>
      <c r="O1706" s="135" t="str">
        <f>VLOOKUP(E1706,[2]Sheet1!$E$2:$N$5262,6,0)</f>
        <v>Accepted</v>
      </c>
      <c r="P1706" s="135" t="str">
        <f>VLOOKUP(E1706,[2]Sheet1!$E$2:$N$5262,7,0)</f>
        <v>Online Transfer</v>
      </c>
      <c r="Q1706" s="135" t="str">
        <f>VLOOKUP(E1706,[2]Sheet1!$E$2:$N$5262,8,0)</f>
        <v>Renewal</v>
      </c>
      <c r="R1706" s="135" t="s">
        <v>16</v>
      </c>
      <c r="S1706" s="135" t="str">
        <f>VLOOKUP(E1706,[2]Sheet1!$E$2:$N$5262,10,0)</f>
        <v>-</v>
      </c>
      <c r="T1706" s="167">
        <f t="shared" si="87"/>
        <v>0</v>
      </c>
    </row>
    <row r="1707" spans="1:20" s="135" customFormat="1" hidden="1">
      <c r="A1707" s="73">
        <v>1716</v>
      </c>
      <c r="B1707" s="72" t="s">
        <v>39</v>
      </c>
      <c r="C1707" s="73" t="s">
        <v>15610</v>
      </c>
      <c r="D1707" s="73" t="s">
        <v>15611</v>
      </c>
      <c r="E1707" s="73" t="s">
        <v>15612</v>
      </c>
      <c r="F1707" s="75">
        <v>45688.832986111112</v>
      </c>
      <c r="G1707" s="74">
        <v>13000</v>
      </c>
      <c r="H1707" s="73" t="s">
        <v>66</v>
      </c>
      <c r="I1707" s="73" t="s">
        <v>11</v>
      </c>
      <c r="J1707" s="135" t="s">
        <v>41</v>
      </c>
      <c r="K1707" s="135">
        <v>13000</v>
      </c>
      <c r="L1707" s="135">
        <f>VLOOKUP(E1707,[2]Sheet1!$E$2:$N$5262,3,0)</f>
        <v>13000</v>
      </c>
      <c r="M1707" s="168">
        <f>VLOOKUP(E1707,[2]Sheet1!$E$2:$N$5262,4,0)</f>
        <v>46048</v>
      </c>
      <c r="N1707" s="135" t="str">
        <f>VLOOKUP(E1707,[2]Sheet1!$E$2:$N$5262,5,0)</f>
        <v>MOSES.AKHTAR</v>
      </c>
      <c r="O1707" s="135" t="str">
        <f>VLOOKUP(E1707,[2]Sheet1!$E$2:$N$5262,6,0)</f>
        <v>Accepted</v>
      </c>
      <c r="P1707" s="135" t="str">
        <f>VLOOKUP(E1707,[2]Sheet1!$E$2:$N$5262,7,0)</f>
        <v>Online Transfer</v>
      </c>
      <c r="Q1707" s="135" t="str">
        <f>VLOOKUP(E1707,[2]Sheet1!$E$2:$N$5262,8,0)</f>
        <v>Renewal</v>
      </c>
      <c r="R1707" s="135" t="s">
        <v>16</v>
      </c>
      <c r="S1707" s="135" t="str">
        <f>VLOOKUP(E1707,[2]Sheet1!$E$2:$N$5262,10,0)</f>
        <v>-</v>
      </c>
      <c r="T1707" s="167">
        <f t="shared" si="87"/>
        <v>0</v>
      </c>
    </row>
    <row r="1708" spans="1:20" s="135" customFormat="1" hidden="1">
      <c r="A1708" s="72">
        <v>1717</v>
      </c>
      <c r="B1708" s="72" t="s">
        <v>39</v>
      </c>
      <c r="C1708" s="73" t="s">
        <v>15613</v>
      </c>
      <c r="D1708" s="74" t="s">
        <v>15614</v>
      </c>
      <c r="E1708" s="73" t="s">
        <v>15615</v>
      </c>
      <c r="F1708" s="75">
        <v>45699.714861111112</v>
      </c>
      <c r="G1708" s="74">
        <v>12000</v>
      </c>
      <c r="H1708" s="73" t="s">
        <v>66</v>
      </c>
      <c r="I1708" s="73" t="s">
        <v>11</v>
      </c>
      <c r="J1708" s="135" t="s">
        <v>41</v>
      </c>
      <c r="K1708" s="135">
        <v>12000</v>
      </c>
      <c r="L1708" s="135">
        <f>VLOOKUP(E1708,[2]Sheet1!$E$2:$N$5262,3,0)</f>
        <v>12000</v>
      </c>
      <c r="M1708" s="168">
        <f>VLOOKUP(E1708,[2]Sheet1!$E$2:$N$5262,4,0)</f>
        <v>46050</v>
      </c>
      <c r="N1708" s="135" t="str">
        <f>VLOOKUP(E1708,[2]Sheet1!$E$2:$N$5262,5,0)</f>
        <v>MOSES.AKHTAR</v>
      </c>
      <c r="O1708" s="135" t="str">
        <f>VLOOKUP(E1708,[2]Sheet1!$E$2:$N$5262,6,0)</f>
        <v>Accepted</v>
      </c>
      <c r="P1708" s="135" t="str">
        <f>VLOOKUP(E1708,[2]Sheet1!$E$2:$N$5262,7,0)</f>
        <v>Online Transfer</v>
      </c>
      <c r="Q1708" s="135" t="str">
        <f>VLOOKUP(E1708,[2]Sheet1!$E$2:$N$5262,8,0)</f>
        <v>Renewal</v>
      </c>
      <c r="R1708" s="135" t="s">
        <v>16</v>
      </c>
      <c r="S1708" s="135" t="str">
        <f>VLOOKUP(E1708,[2]Sheet1!$E$2:$N$5262,10,0)</f>
        <v>-</v>
      </c>
      <c r="T1708" s="167">
        <f t="shared" si="87"/>
        <v>0</v>
      </c>
    </row>
    <row r="1709" spans="1:20" s="135" customFormat="1" hidden="1">
      <c r="A1709" s="73">
        <v>1718</v>
      </c>
      <c r="B1709" s="72" t="s">
        <v>39</v>
      </c>
      <c r="C1709" s="73" t="s">
        <v>15616</v>
      </c>
      <c r="D1709" s="73" t="s">
        <v>15617</v>
      </c>
      <c r="E1709" s="73" t="s">
        <v>15618</v>
      </c>
      <c r="F1709" s="75">
        <v>45700.861006944448</v>
      </c>
      <c r="G1709" s="74">
        <v>12000</v>
      </c>
      <c r="H1709" s="73" t="s">
        <v>66</v>
      </c>
      <c r="I1709" s="73" t="s">
        <v>11</v>
      </c>
      <c r="J1709" s="135" t="s">
        <v>41</v>
      </c>
      <c r="K1709" s="135">
        <v>12000</v>
      </c>
      <c r="L1709" s="135">
        <f>VLOOKUP(E1709,[2]Sheet1!$E$2:$N$5262,3,0)</f>
        <v>12000</v>
      </c>
      <c r="M1709" s="168">
        <f>VLOOKUP(E1709,[2]Sheet1!$E$2:$N$5262,4,0)</f>
        <v>46050</v>
      </c>
      <c r="N1709" s="135" t="str">
        <f>VLOOKUP(E1709,[2]Sheet1!$E$2:$N$5262,5,0)</f>
        <v>MOSES.AKHTAR</v>
      </c>
      <c r="O1709" s="135" t="str">
        <f>VLOOKUP(E1709,[2]Sheet1!$E$2:$N$5262,6,0)</f>
        <v>Accepted</v>
      </c>
      <c r="P1709" s="135" t="str">
        <f>VLOOKUP(E1709,[2]Sheet1!$E$2:$N$5262,7,0)</f>
        <v>Online Transfer</v>
      </c>
      <c r="Q1709" s="135" t="str">
        <f>VLOOKUP(E1709,[2]Sheet1!$E$2:$N$5262,8,0)</f>
        <v>Renewal</v>
      </c>
      <c r="R1709" s="135" t="s">
        <v>16</v>
      </c>
      <c r="S1709" s="135" t="str">
        <f>VLOOKUP(E1709,[2]Sheet1!$E$2:$N$5262,10,0)</f>
        <v>-</v>
      </c>
      <c r="T1709" s="167">
        <f t="shared" si="87"/>
        <v>0</v>
      </c>
    </row>
    <row r="1710" spans="1:20" s="135" customFormat="1" hidden="1">
      <c r="A1710" s="72">
        <v>1719</v>
      </c>
      <c r="B1710" s="72" t="s">
        <v>39</v>
      </c>
      <c r="C1710" s="73" t="s">
        <v>15619</v>
      </c>
      <c r="D1710" s="73" t="s">
        <v>15620</v>
      </c>
      <c r="E1710" s="73" t="s">
        <v>15621</v>
      </c>
      <c r="F1710" s="75">
        <v>45632.742546296293</v>
      </c>
      <c r="G1710" s="74">
        <v>9000</v>
      </c>
      <c r="H1710" s="73" t="s">
        <v>66</v>
      </c>
      <c r="I1710" s="73" t="s">
        <v>11</v>
      </c>
      <c r="J1710" s="135" t="s">
        <v>41</v>
      </c>
      <c r="K1710" s="135">
        <v>9000</v>
      </c>
      <c r="L1710" s="135">
        <f>VLOOKUP(E1710,[2]Sheet1!$E$2:$N$5262,3,0)</f>
        <v>9000</v>
      </c>
      <c r="M1710" s="168">
        <f>VLOOKUP(E1710,[2]Sheet1!$E$2:$N$5262,4,0)</f>
        <v>46049</v>
      </c>
      <c r="N1710" s="135" t="str">
        <f>VLOOKUP(E1710,[2]Sheet1!$E$2:$N$5262,5,0)</f>
        <v>MOSES.AKHTAR</v>
      </c>
      <c r="O1710" s="135" t="str">
        <f>VLOOKUP(E1710,[2]Sheet1!$E$2:$N$5262,6,0)</f>
        <v>Accepted</v>
      </c>
      <c r="P1710" s="135" t="str">
        <f>VLOOKUP(E1710,[2]Sheet1!$E$2:$N$5262,7,0)</f>
        <v>Online Transfer</v>
      </c>
      <c r="Q1710" s="135" t="str">
        <f>VLOOKUP(E1710,[2]Sheet1!$E$2:$N$5262,8,0)</f>
        <v>Renewal</v>
      </c>
      <c r="R1710" s="135" t="s">
        <v>16</v>
      </c>
      <c r="S1710" s="135" t="str">
        <f>VLOOKUP(E1710,[2]Sheet1!$E$2:$N$5262,10,0)</f>
        <v>-</v>
      </c>
      <c r="T1710" s="167">
        <f t="shared" si="87"/>
        <v>0</v>
      </c>
    </row>
    <row r="1711" spans="1:20" s="135" customFormat="1" hidden="1">
      <c r="A1711" s="73">
        <v>1720</v>
      </c>
      <c r="B1711" s="72" t="s">
        <v>39</v>
      </c>
      <c r="C1711" s="73" t="s">
        <v>15622</v>
      </c>
      <c r="D1711" s="73" t="s">
        <v>15623</v>
      </c>
      <c r="E1711" s="73" t="s">
        <v>15624</v>
      </c>
      <c r="F1711" s="75">
        <v>45685.647974537038</v>
      </c>
      <c r="G1711" s="74">
        <v>13000</v>
      </c>
      <c r="H1711" s="73" t="s">
        <v>66</v>
      </c>
      <c r="I1711" s="73" t="s">
        <v>11</v>
      </c>
      <c r="J1711" s="135" t="s">
        <v>41</v>
      </c>
      <c r="K1711" s="135">
        <v>13000</v>
      </c>
      <c r="L1711" s="135">
        <f>VLOOKUP(E1711,[2]Sheet1!$E$2:$N$5262,3,0)</f>
        <v>13000</v>
      </c>
      <c r="M1711" s="168">
        <f>VLOOKUP(E1711,[2]Sheet1!$E$2:$N$5262,4,0)</f>
        <v>46049</v>
      </c>
      <c r="N1711" s="135" t="str">
        <f>VLOOKUP(E1711,[2]Sheet1!$E$2:$N$5262,5,0)</f>
        <v>MOSES.AKHTAR</v>
      </c>
      <c r="O1711" s="135" t="str">
        <f>VLOOKUP(E1711,[2]Sheet1!$E$2:$N$5262,6,0)</f>
        <v>Accepted</v>
      </c>
      <c r="P1711" s="135" t="str">
        <f>VLOOKUP(E1711,[2]Sheet1!$E$2:$N$5262,7,0)</f>
        <v>Online Transfer</v>
      </c>
      <c r="Q1711" s="135" t="str">
        <f>VLOOKUP(E1711,[2]Sheet1!$E$2:$N$5262,8,0)</f>
        <v>Renewal</v>
      </c>
      <c r="R1711" s="135" t="s">
        <v>16</v>
      </c>
      <c r="S1711" s="135" t="str">
        <f>VLOOKUP(E1711,[2]Sheet1!$E$2:$N$5262,10,0)</f>
        <v>-</v>
      </c>
      <c r="T1711" s="167">
        <f t="shared" si="87"/>
        <v>0</v>
      </c>
    </row>
    <row r="1712" spans="1:20" s="135" customFormat="1" hidden="1">
      <c r="A1712" s="72">
        <v>1721</v>
      </c>
      <c r="B1712" s="72" t="s">
        <v>39</v>
      </c>
      <c r="C1712" s="73" t="s">
        <v>15625</v>
      </c>
      <c r="D1712" s="73" t="s">
        <v>15626</v>
      </c>
      <c r="E1712" s="74">
        <v>9518646</v>
      </c>
      <c r="F1712" s="75">
        <v>45687.64298611111</v>
      </c>
      <c r="G1712" s="74">
        <v>13000</v>
      </c>
      <c r="H1712" s="73" t="s">
        <v>66</v>
      </c>
      <c r="I1712" s="73" t="s">
        <v>11</v>
      </c>
      <c r="J1712" s="135" t="s">
        <v>41</v>
      </c>
      <c r="K1712" s="135">
        <v>13000</v>
      </c>
      <c r="L1712" s="135">
        <f>VLOOKUP(E1712,[2]Sheet1!$E$2:$N$5262,3,0)</f>
        <v>13000</v>
      </c>
      <c r="M1712" s="168">
        <f>VLOOKUP(E1712,[2]Sheet1!$E$2:$N$5262,4,0)</f>
        <v>46044</v>
      </c>
      <c r="N1712" s="135" t="str">
        <f>VLOOKUP(E1712,[2]Sheet1!$E$2:$N$5262,5,0)</f>
        <v>MOSES.AKHTAR</v>
      </c>
      <c r="O1712" s="135" t="str">
        <f>VLOOKUP(E1712,[2]Sheet1!$E$2:$N$5262,6,0)</f>
        <v>Accepted</v>
      </c>
      <c r="P1712" s="135" t="str">
        <f>VLOOKUP(E1712,[2]Sheet1!$E$2:$N$5262,7,0)</f>
        <v>Online Transfer</v>
      </c>
      <c r="Q1712" s="135" t="str">
        <f>VLOOKUP(E1712,[2]Sheet1!$E$2:$N$5262,8,0)</f>
        <v>Renewal</v>
      </c>
      <c r="R1712" s="135" t="s">
        <v>16</v>
      </c>
      <c r="S1712" s="135" t="str">
        <f>VLOOKUP(E1712,[2]Sheet1!$E$2:$N$5262,10,0)</f>
        <v>-</v>
      </c>
      <c r="T1712" s="167">
        <f t="shared" si="87"/>
        <v>0</v>
      </c>
    </row>
    <row r="1713" spans="1:20" s="135" customFormat="1" hidden="1">
      <c r="A1713" s="73">
        <v>1722</v>
      </c>
      <c r="B1713" s="72" t="s">
        <v>39</v>
      </c>
      <c r="C1713" s="73" t="s">
        <v>15627</v>
      </c>
      <c r="D1713" s="73" t="s">
        <v>15628</v>
      </c>
      <c r="E1713" s="73">
        <v>1125624</v>
      </c>
      <c r="F1713" s="75">
        <v>45316.485034722224</v>
      </c>
      <c r="G1713" s="74">
        <v>12500</v>
      </c>
      <c r="H1713" s="73" t="s">
        <v>66</v>
      </c>
      <c r="I1713" s="73" t="s">
        <v>11</v>
      </c>
      <c r="J1713" s="135" t="s">
        <v>41</v>
      </c>
      <c r="K1713" s="135">
        <v>12500</v>
      </c>
      <c r="L1713" s="135">
        <f>VLOOKUP(E1713,[2]Sheet1!$E$2:$N$5262,3,0)</f>
        <v>12500</v>
      </c>
      <c r="M1713" s="168">
        <f>VLOOKUP(E1713,[2]Sheet1!$E$2:$N$5262,4,0)</f>
        <v>46048</v>
      </c>
      <c r="N1713" s="135" t="str">
        <f>VLOOKUP(E1713,[2]Sheet1!$E$2:$N$5262,5,0)</f>
        <v>MOSES.AKHTAR</v>
      </c>
      <c r="O1713" s="135" t="str">
        <f>VLOOKUP(E1713,[2]Sheet1!$E$2:$N$5262,6,0)</f>
        <v>Accepted</v>
      </c>
      <c r="P1713" s="135" t="str">
        <f>VLOOKUP(E1713,[2]Sheet1!$E$2:$N$5262,7,0)</f>
        <v>Online Transfer</v>
      </c>
      <c r="Q1713" s="135" t="str">
        <f>VLOOKUP(E1713,[2]Sheet1!$E$2:$N$5262,8,0)</f>
        <v>Renewal</v>
      </c>
      <c r="R1713" s="135" t="s">
        <v>16</v>
      </c>
      <c r="S1713" s="135" t="str">
        <f>VLOOKUP(E1713,[2]Sheet1!$E$2:$N$5262,10,0)</f>
        <v>-</v>
      </c>
      <c r="T1713" s="167">
        <f t="shared" si="87"/>
        <v>0</v>
      </c>
    </row>
    <row r="1714" spans="1:20" s="135" customFormat="1" hidden="1">
      <c r="A1714" s="72">
        <v>1723</v>
      </c>
      <c r="B1714" s="72" t="s">
        <v>39</v>
      </c>
      <c r="C1714" s="73" t="s">
        <v>15629</v>
      </c>
      <c r="D1714" s="74">
        <v>1981428</v>
      </c>
      <c r="E1714" s="73">
        <v>101424</v>
      </c>
      <c r="F1714" s="75">
        <v>44931.769270833334</v>
      </c>
      <c r="G1714" s="74">
        <v>12000</v>
      </c>
      <c r="H1714" s="73" t="s">
        <v>66</v>
      </c>
      <c r="I1714" s="73" t="s">
        <v>11</v>
      </c>
      <c r="J1714" s="135" t="s">
        <v>41</v>
      </c>
      <c r="K1714" s="135">
        <v>12000</v>
      </c>
      <c r="L1714" s="135">
        <f>VLOOKUP(E1714,[2]Sheet1!$E$2:$N$5262,3,0)</f>
        <v>12000</v>
      </c>
      <c r="M1714" s="168">
        <f>VLOOKUP(E1714,[2]Sheet1!$E$2:$N$5262,4,0)</f>
        <v>46049</v>
      </c>
      <c r="N1714" s="135" t="str">
        <f>VLOOKUP(E1714,[2]Sheet1!$E$2:$N$5262,5,0)</f>
        <v>MOSES.AKHTAR</v>
      </c>
      <c r="O1714" s="135" t="str">
        <f>VLOOKUP(E1714,[2]Sheet1!$E$2:$N$5262,6,0)</f>
        <v>Accepted</v>
      </c>
      <c r="P1714" s="135" t="str">
        <f>VLOOKUP(E1714,[2]Sheet1!$E$2:$N$5262,7,0)</f>
        <v>Online Transfer</v>
      </c>
      <c r="Q1714" s="135" t="str">
        <f>VLOOKUP(E1714,[2]Sheet1!$E$2:$N$5262,8,0)</f>
        <v>Renewal</v>
      </c>
      <c r="R1714" s="135" t="s">
        <v>16</v>
      </c>
      <c r="S1714" s="135" t="str">
        <f>VLOOKUP(E1714,[2]Sheet1!$E$2:$N$5262,10,0)</f>
        <v>-</v>
      </c>
      <c r="T1714" s="167">
        <f t="shared" si="87"/>
        <v>0</v>
      </c>
    </row>
    <row r="1715" spans="1:20" s="135" customFormat="1" hidden="1">
      <c r="A1715" s="73">
        <v>1724</v>
      </c>
      <c r="B1715" s="72" t="s">
        <v>39</v>
      </c>
      <c r="C1715" s="73" t="s">
        <v>15630</v>
      </c>
      <c r="D1715" s="73" t="s">
        <v>15631</v>
      </c>
      <c r="E1715" s="73" t="s">
        <v>15632</v>
      </c>
      <c r="F1715" s="75">
        <v>45695.419363425928</v>
      </c>
      <c r="G1715" s="74">
        <v>13000</v>
      </c>
      <c r="H1715" s="73" t="s">
        <v>66</v>
      </c>
      <c r="I1715" s="73" t="s">
        <v>11</v>
      </c>
      <c r="J1715" s="135" t="s">
        <v>41</v>
      </c>
      <c r="K1715" s="135">
        <v>13000</v>
      </c>
      <c r="L1715" s="135">
        <f>VLOOKUP(E1715,[2]Sheet1!$E$2:$N$5262,3,0)</f>
        <v>13000</v>
      </c>
      <c r="M1715" s="168">
        <f>VLOOKUP(E1715,[2]Sheet1!$E$2:$N$5262,4,0)</f>
        <v>46048</v>
      </c>
      <c r="N1715" s="135" t="str">
        <f>VLOOKUP(E1715,[2]Sheet1!$E$2:$N$5262,5,0)</f>
        <v>MOSES.AKHTAR</v>
      </c>
      <c r="O1715" s="135" t="str">
        <f>VLOOKUP(E1715,[2]Sheet1!$E$2:$N$5262,6,0)</f>
        <v>Accepted</v>
      </c>
      <c r="P1715" s="135" t="str">
        <f>VLOOKUP(E1715,[2]Sheet1!$E$2:$N$5262,7,0)</f>
        <v>Online Transfer</v>
      </c>
      <c r="Q1715" s="135" t="str">
        <f>VLOOKUP(E1715,[2]Sheet1!$E$2:$N$5262,8,0)</f>
        <v>Renewal</v>
      </c>
      <c r="R1715" s="135" t="s">
        <v>16</v>
      </c>
      <c r="S1715" s="135" t="str">
        <f>VLOOKUP(E1715,[2]Sheet1!$E$2:$N$5262,10,0)</f>
        <v>-</v>
      </c>
      <c r="T1715" s="167">
        <f t="shared" si="87"/>
        <v>0</v>
      </c>
    </row>
    <row r="1716" spans="1:20" s="135" customFormat="1" hidden="1">
      <c r="A1716" s="72">
        <v>1725</v>
      </c>
      <c r="B1716" s="72" t="s">
        <v>39</v>
      </c>
      <c r="C1716" s="73" t="s">
        <v>15633</v>
      </c>
      <c r="D1716" s="73" t="s">
        <v>15634</v>
      </c>
      <c r="E1716" s="73" t="s">
        <v>15635</v>
      </c>
      <c r="F1716" s="75">
        <v>45299.852673611109</v>
      </c>
      <c r="G1716" s="74">
        <v>10000</v>
      </c>
      <c r="H1716" s="73" t="s">
        <v>66</v>
      </c>
      <c r="I1716" s="73" t="s">
        <v>11</v>
      </c>
      <c r="J1716" s="135" t="s">
        <v>41</v>
      </c>
      <c r="K1716" s="135">
        <v>10000</v>
      </c>
      <c r="L1716" s="135">
        <f>VLOOKUP(E1716,[2]Sheet1!$E$2:$N$5262,3,0)</f>
        <v>10000</v>
      </c>
      <c r="M1716" s="168">
        <f>VLOOKUP(E1716,[2]Sheet1!$E$2:$N$5262,4,0)</f>
        <v>46048</v>
      </c>
      <c r="N1716" s="135" t="str">
        <f>VLOOKUP(E1716,[2]Sheet1!$E$2:$N$5262,5,0)</f>
        <v>MOSES.AKHTAR</v>
      </c>
      <c r="O1716" s="135" t="str">
        <f>VLOOKUP(E1716,[2]Sheet1!$E$2:$N$5262,6,0)</f>
        <v>Accepted</v>
      </c>
      <c r="P1716" s="135" t="str">
        <f>VLOOKUP(E1716,[2]Sheet1!$E$2:$N$5262,7,0)</f>
        <v>Online Transfer</v>
      </c>
      <c r="Q1716" s="135" t="str">
        <f>VLOOKUP(E1716,[2]Sheet1!$E$2:$N$5262,8,0)</f>
        <v>Renewal</v>
      </c>
      <c r="R1716" s="135" t="s">
        <v>16</v>
      </c>
      <c r="S1716" s="135" t="str">
        <f>VLOOKUP(E1716,[2]Sheet1!$E$2:$N$5262,10,0)</f>
        <v>-</v>
      </c>
      <c r="T1716" s="167">
        <f t="shared" si="87"/>
        <v>0</v>
      </c>
    </row>
    <row r="1717" spans="1:20" s="135" customFormat="1" hidden="1">
      <c r="A1717" s="73">
        <v>1726</v>
      </c>
      <c r="B1717" s="72" t="s">
        <v>39</v>
      </c>
      <c r="C1717" s="73" t="s">
        <v>15636</v>
      </c>
      <c r="D1717" s="73" t="s">
        <v>15637</v>
      </c>
      <c r="E1717" s="73" t="s">
        <v>15636</v>
      </c>
      <c r="F1717" s="75">
        <v>45316.569502314815</v>
      </c>
      <c r="G1717" s="74">
        <v>13000</v>
      </c>
      <c r="H1717" s="73" t="s">
        <v>66</v>
      </c>
      <c r="I1717" s="73" t="s">
        <v>11</v>
      </c>
      <c r="J1717" s="135" t="s">
        <v>41</v>
      </c>
      <c r="K1717" s="135">
        <v>13000</v>
      </c>
      <c r="L1717" s="135">
        <f>VLOOKUP(E1717,[2]Sheet1!$E$2:$N$5262,3,0)</f>
        <v>13000</v>
      </c>
      <c r="M1717" s="168">
        <f>VLOOKUP(E1717,[2]Sheet1!$E$2:$N$5262,4,0)</f>
        <v>46046</v>
      </c>
      <c r="N1717" s="135" t="str">
        <f>VLOOKUP(E1717,[2]Sheet1!$E$2:$N$5262,5,0)</f>
        <v>MOSES.AKHTAR</v>
      </c>
      <c r="O1717" s="135" t="str">
        <f>VLOOKUP(E1717,[2]Sheet1!$E$2:$N$5262,6,0)</f>
        <v>Accepted</v>
      </c>
      <c r="P1717" s="135" t="str">
        <f>VLOOKUP(E1717,[2]Sheet1!$E$2:$N$5262,7,0)</f>
        <v>Online Transfer</v>
      </c>
      <c r="Q1717" s="135" t="str">
        <f>VLOOKUP(E1717,[2]Sheet1!$E$2:$N$5262,8,0)</f>
        <v>Renewal</v>
      </c>
      <c r="R1717" s="135" t="s">
        <v>16</v>
      </c>
      <c r="S1717" s="135" t="str">
        <f>VLOOKUP(E1717,[2]Sheet1!$E$2:$N$5262,10,0)</f>
        <v>-</v>
      </c>
      <c r="T1717" s="167">
        <f t="shared" si="87"/>
        <v>0</v>
      </c>
    </row>
    <row r="1718" spans="1:20" s="135" customFormat="1" hidden="1">
      <c r="A1718" s="72">
        <v>1727</v>
      </c>
      <c r="B1718" s="72" t="s">
        <v>39</v>
      </c>
      <c r="C1718" s="73" t="s">
        <v>15638</v>
      </c>
      <c r="D1718" s="73">
        <v>293183</v>
      </c>
      <c r="E1718" s="73">
        <v>1193210</v>
      </c>
      <c r="F1718" s="75">
        <v>45311.464386574073</v>
      </c>
      <c r="G1718" s="74">
        <v>13000</v>
      </c>
      <c r="H1718" s="73" t="s">
        <v>66</v>
      </c>
      <c r="I1718" s="73" t="s">
        <v>11</v>
      </c>
      <c r="J1718" s="135" t="s">
        <v>41</v>
      </c>
      <c r="K1718" s="135">
        <v>13000</v>
      </c>
      <c r="L1718" s="135">
        <f>VLOOKUP(E1718,[2]Sheet1!$E$2:$N$5262,3,0)</f>
        <v>13000</v>
      </c>
      <c r="M1718" s="168">
        <f>VLOOKUP(E1718,[2]Sheet1!$E$2:$N$5262,4,0)</f>
        <v>46046</v>
      </c>
      <c r="N1718" s="135" t="str">
        <f>VLOOKUP(E1718,[2]Sheet1!$E$2:$N$5262,5,0)</f>
        <v>MOSES.AKHTAR</v>
      </c>
      <c r="O1718" s="135" t="str">
        <f>VLOOKUP(E1718,[2]Sheet1!$E$2:$N$5262,6,0)</f>
        <v>Accepted</v>
      </c>
      <c r="P1718" s="135" t="str">
        <f>VLOOKUP(E1718,[2]Sheet1!$E$2:$N$5262,7,0)</f>
        <v>Online Transfer</v>
      </c>
      <c r="Q1718" s="135" t="str">
        <f>VLOOKUP(E1718,[2]Sheet1!$E$2:$N$5262,8,0)</f>
        <v>Renewal</v>
      </c>
      <c r="R1718" s="135" t="s">
        <v>16</v>
      </c>
      <c r="S1718" s="135" t="str">
        <f>VLOOKUP(E1718,[2]Sheet1!$E$2:$N$5262,10,0)</f>
        <v>-</v>
      </c>
      <c r="T1718" s="167">
        <f t="shared" si="87"/>
        <v>0</v>
      </c>
    </row>
    <row r="1719" spans="1:20" s="135" customFormat="1" hidden="1">
      <c r="A1719" s="73">
        <v>1728</v>
      </c>
      <c r="B1719" s="72" t="s">
        <v>39</v>
      </c>
      <c r="C1719" s="73" t="s">
        <v>15639</v>
      </c>
      <c r="D1719" s="73">
        <v>204275</v>
      </c>
      <c r="E1719" s="74">
        <v>1104298</v>
      </c>
      <c r="F1719" s="75">
        <v>44946.544444444444</v>
      </c>
      <c r="G1719" s="74">
        <v>13000</v>
      </c>
      <c r="H1719" s="73" t="s">
        <v>66</v>
      </c>
      <c r="I1719" s="73" t="s">
        <v>11</v>
      </c>
      <c r="J1719" s="135" t="s">
        <v>41</v>
      </c>
      <c r="K1719" s="135">
        <v>13000</v>
      </c>
      <c r="L1719" s="135">
        <f>VLOOKUP(E1719,[2]Sheet1!$E$2:$N$5262,3,0)</f>
        <v>13000</v>
      </c>
      <c r="M1719" s="168">
        <f>VLOOKUP(E1719,[2]Sheet1!$E$2:$N$5262,4,0)</f>
        <v>46044</v>
      </c>
      <c r="N1719" s="135" t="str">
        <f>VLOOKUP(E1719,[2]Sheet1!$E$2:$N$5262,5,0)</f>
        <v>MOSES.AKHTAR</v>
      </c>
      <c r="O1719" s="135" t="str">
        <f>VLOOKUP(E1719,[2]Sheet1!$E$2:$N$5262,6,0)</f>
        <v>Accepted</v>
      </c>
      <c r="P1719" s="135" t="str">
        <f>VLOOKUP(E1719,[2]Sheet1!$E$2:$N$5262,7,0)</f>
        <v>Online Transfer</v>
      </c>
      <c r="Q1719" s="135" t="str">
        <f>VLOOKUP(E1719,[2]Sheet1!$E$2:$N$5262,8,0)</f>
        <v>Renewal</v>
      </c>
      <c r="R1719" s="135" t="s">
        <v>16</v>
      </c>
      <c r="S1719" s="135" t="str">
        <f>VLOOKUP(E1719,[2]Sheet1!$E$2:$N$5262,10,0)</f>
        <v>-</v>
      </c>
      <c r="T1719" s="167">
        <f t="shared" si="87"/>
        <v>0</v>
      </c>
    </row>
    <row r="1720" spans="1:20" s="135" customFormat="1">
      <c r="A1720" s="72">
        <v>1729</v>
      </c>
      <c r="B1720" s="72" t="s">
        <v>39</v>
      </c>
      <c r="C1720" s="73" t="s">
        <v>15640</v>
      </c>
      <c r="D1720" s="73" t="s">
        <v>15641</v>
      </c>
      <c r="E1720" s="73" t="s">
        <v>15642</v>
      </c>
      <c r="F1720" s="75">
        <v>46044</v>
      </c>
      <c r="G1720" s="74">
        <v>13000</v>
      </c>
      <c r="H1720" s="73" t="s">
        <v>66</v>
      </c>
      <c r="I1720" s="73" t="s">
        <v>11</v>
      </c>
      <c r="J1720" s="135" t="s">
        <v>41</v>
      </c>
      <c r="K1720" s="135">
        <v>13000</v>
      </c>
      <c r="L1720" s="135">
        <f>VLOOKUP(E1720,[2]Sheet1!$E$2:$N$5262,3,0)</f>
        <v>13000</v>
      </c>
      <c r="M1720" s="168">
        <f>VLOOKUP(E1720,[2]Sheet1!$E$2:$N$5262,4,0)</f>
        <v>46044</v>
      </c>
      <c r="N1720" s="135" t="str">
        <f>VLOOKUP(E1720,[2]Sheet1!$E$2:$N$5262,5,0)</f>
        <v>MOSES.AKHTAR</v>
      </c>
      <c r="O1720" s="135" t="str">
        <f>VLOOKUP(E1720,[2]Sheet1!$E$2:$N$5262,6,0)</f>
        <v>Accepted</v>
      </c>
      <c r="P1720" s="135" t="str">
        <f>VLOOKUP(E1720,[2]Sheet1!$E$2:$N$5262,7,0)</f>
        <v>Cash Deposit</v>
      </c>
      <c r="Q1720" s="135" t="str">
        <f>VLOOKUP(E1720,[2]Sheet1!$E$2:$N$5262,8,0)</f>
        <v>Conversion</v>
      </c>
      <c r="R1720" s="135" t="s">
        <v>16</v>
      </c>
      <c r="S1720" s="135" t="str">
        <f>VLOOKUP(E1720,[2]Sheet1!$E$2:$N$5262,10,0)</f>
        <v>-</v>
      </c>
      <c r="T1720" s="167">
        <f t="shared" si="87"/>
        <v>0</v>
      </c>
    </row>
    <row r="1721" spans="1:20" s="135" customFormat="1">
      <c r="A1721" s="73">
        <v>1730</v>
      </c>
      <c r="B1721" s="72" t="s">
        <v>39</v>
      </c>
      <c r="C1721" s="73" t="s">
        <v>15643</v>
      </c>
      <c r="D1721" s="73" t="s">
        <v>15644</v>
      </c>
      <c r="E1721" s="73" t="s">
        <v>15645</v>
      </c>
      <c r="F1721" s="75">
        <v>46044</v>
      </c>
      <c r="G1721" s="74">
        <v>13500</v>
      </c>
      <c r="H1721" s="73" t="s">
        <v>66</v>
      </c>
      <c r="I1721" s="73" t="s">
        <v>11</v>
      </c>
      <c r="J1721" s="135" t="s">
        <v>41</v>
      </c>
      <c r="K1721" s="135">
        <v>13500</v>
      </c>
      <c r="L1721" s="135">
        <f>VLOOKUP(E1721,[2]Sheet1!$E$2:$N$5262,3,0)</f>
        <v>13500</v>
      </c>
      <c r="M1721" s="168">
        <f>VLOOKUP(E1721,[2]Sheet1!$E$2:$N$5262,4,0)</f>
        <v>46044</v>
      </c>
      <c r="N1721" s="135" t="str">
        <f>VLOOKUP(E1721,[2]Sheet1!$E$2:$N$5262,5,0)</f>
        <v>MOSES.AKHTAR</v>
      </c>
      <c r="O1721" s="135" t="str">
        <f>VLOOKUP(E1721,[2]Sheet1!$E$2:$N$5262,6,0)</f>
        <v>Accepted</v>
      </c>
      <c r="P1721" s="135" t="str">
        <f>VLOOKUP(E1721,[2]Sheet1!$E$2:$N$5262,7,0)</f>
        <v>Online Transfer</v>
      </c>
      <c r="Q1721" s="135" t="str">
        <f>VLOOKUP(E1721,[2]Sheet1!$E$2:$N$5262,8,0)</f>
        <v>Conversion</v>
      </c>
      <c r="R1721" s="135" t="s">
        <v>16</v>
      </c>
      <c r="S1721" s="135" t="str">
        <f>VLOOKUP(E1721,[2]Sheet1!$E$2:$N$5262,10,0)</f>
        <v>-</v>
      </c>
      <c r="T1721" s="167">
        <f t="shared" si="87"/>
        <v>0</v>
      </c>
    </row>
    <row r="1722" spans="1:20" s="135" customFormat="1" hidden="1">
      <c r="A1722" s="72">
        <v>1731</v>
      </c>
      <c r="B1722" s="72" t="s">
        <v>39</v>
      </c>
      <c r="C1722" s="73" t="s">
        <v>15646</v>
      </c>
      <c r="D1722" s="73">
        <v>1168859</v>
      </c>
      <c r="E1722" s="73">
        <v>268841</v>
      </c>
      <c r="F1722" s="75">
        <v>44945.767129629632</v>
      </c>
      <c r="G1722" s="74">
        <v>13000</v>
      </c>
      <c r="H1722" s="73" t="s">
        <v>66</v>
      </c>
      <c r="I1722" s="73" t="s">
        <v>11</v>
      </c>
      <c r="J1722" s="135" t="s">
        <v>41</v>
      </c>
      <c r="K1722" s="135">
        <v>13000</v>
      </c>
      <c r="L1722" s="135">
        <f>VLOOKUP(E1722,[2]Sheet1!$E$2:$N$5262,3,0)</f>
        <v>13000</v>
      </c>
      <c r="M1722" s="168">
        <f>VLOOKUP(E1722,[2]Sheet1!$E$2:$N$5262,4,0)</f>
        <v>46043</v>
      </c>
      <c r="N1722" s="135" t="str">
        <f>VLOOKUP(E1722,[2]Sheet1!$E$2:$N$5262,5,0)</f>
        <v>MOSES.AKHTAR</v>
      </c>
      <c r="O1722" s="135" t="str">
        <f>VLOOKUP(E1722,[2]Sheet1!$E$2:$N$5262,6,0)</f>
        <v>Accepted</v>
      </c>
      <c r="P1722" s="135" t="str">
        <f>VLOOKUP(E1722,[2]Sheet1!$E$2:$N$5262,7,0)</f>
        <v>Online Transfer</v>
      </c>
      <c r="Q1722" s="135" t="str">
        <f>VLOOKUP(E1722,[2]Sheet1!$E$2:$N$5262,8,0)</f>
        <v>Renewal</v>
      </c>
      <c r="R1722" s="135" t="s">
        <v>16</v>
      </c>
      <c r="S1722" s="135" t="str">
        <f>VLOOKUP(E1722,[2]Sheet1!$E$2:$N$5262,10,0)</f>
        <v>-</v>
      </c>
      <c r="T1722" s="167">
        <f t="shared" si="87"/>
        <v>0</v>
      </c>
    </row>
    <row r="1723" spans="1:20" s="135" customFormat="1" hidden="1">
      <c r="A1723" s="73">
        <v>1732</v>
      </c>
      <c r="B1723" s="72" t="s">
        <v>39</v>
      </c>
      <c r="C1723" s="73" t="s">
        <v>7390</v>
      </c>
      <c r="D1723" s="73">
        <v>7919961</v>
      </c>
      <c r="E1723" s="73">
        <v>10005</v>
      </c>
      <c r="F1723" s="75">
        <v>45677.585416666669</v>
      </c>
      <c r="G1723" s="74">
        <v>13000</v>
      </c>
      <c r="H1723" s="73" t="s">
        <v>66</v>
      </c>
      <c r="I1723" s="73" t="s">
        <v>11</v>
      </c>
      <c r="J1723" s="135" t="s">
        <v>41</v>
      </c>
      <c r="K1723" s="135">
        <v>13000</v>
      </c>
      <c r="L1723" s="135">
        <f>VLOOKUP(E1723,[2]Sheet1!$E$2:$N$5262,3,0)</f>
        <v>13000</v>
      </c>
      <c r="M1723" s="168">
        <f>VLOOKUP(E1723,[2]Sheet1!$E$2:$N$5262,4,0)</f>
        <v>46043</v>
      </c>
      <c r="N1723" s="135" t="str">
        <f>VLOOKUP(E1723,[2]Sheet1!$E$2:$N$5262,5,0)</f>
        <v>MOSES.AKHTAR</v>
      </c>
      <c r="O1723" s="135" t="str">
        <f>VLOOKUP(E1723,[2]Sheet1!$E$2:$N$5262,6,0)</f>
        <v>Accepted</v>
      </c>
      <c r="P1723" s="135" t="str">
        <f>VLOOKUP(E1723,[2]Sheet1!$E$2:$N$5262,7,0)</f>
        <v>Online Transfer</v>
      </c>
      <c r="Q1723" s="135" t="str">
        <f>VLOOKUP(E1723,[2]Sheet1!$E$2:$N$5262,8,0)</f>
        <v>Renewal</v>
      </c>
      <c r="R1723" s="135" t="s">
        <v>16</v>
      </c>
      <c r="S1723" s="135" t="str">
        <f>VLOOKUP(E1723,[2]Sheet1!$E$2:$N$5262,10,0)</f>
        <v>-</v>
      </c>
      <c r="T1723" s="167">
        <f t="shared" si="87"/>
        <v>0</v>
      </c>
    </row>
    <row r="1724" spans="1:20" s="135" customFormat="1">
      <c r="A1724" s="72">
        <v>1733</v>
      </c>
      <c r="B1724" s="72" t="s">
        <v>39</v>
      </c>
      <c r="C1724" s="73" t="s">
        <v>15647</v>
      </c>
      <c r="D1724" s="73" t="s">
        <v>15648</v>
      </c>
      <c r="E1724" s="73">
        <v>4112801</v>
      </c>
      <c r="F1724" s="75">
        <v>46043</v>
      </c>
      <c r="G1724" s="74">
        <v>14000</v>
      </c>
      <c r="H1724" s="73" t="s">
        <v>66</v>
      </c>
      <c r="I1724" s="73" t="s">
        <v>11</v>
      </c>
      <c r="J1724" s="135" t="s">
        <v>41</v>
      </c>
      <c r="K1724" s="135">
        <v>14000</v>
      </c>
      <c r="L1724" s="135">
        <f>VLOOKUP(E1724,[2]Sheet1!$E$2:$N$5262,3,0)</f>
        <v>14000</v>
      </c>
      <c r="M1724" s="168">
        <f>VLOOKUP(E1724,[2]Sheet1!$E$2:$N$5262,4,0)</f>
        <v>46036</v>
      </c>
      <c r="N1724" s="135" t="str">
        <f>VLOOKUP(E1724,[2]Sheet1!$E$2:$N$5262,5,0)</f>
        <v>MOSES.AKHTAR</v>
      </c>
      <c r="O1724" s="135" t="str">
        <f>VLOOKUP(E1724,[2]Sheet1!$E$2:$N$5262,6,0)</f>
        <v>Accepted</v>
      </c>
      <c r="P1724" s="135" t="str">
        <f>VLOOKUP(E1724,[2]Sheet1!$E$2:$N$5262,7,0)</f>
        <v>Online Transfer</v>
      </c>
      <c r="Q1724" s="135" t="str">
        <f>VLOOKUP(E1724,[2]Sheet1!$E$2:$N$5262,8,0)</f>
        <v>Conversion</v>
      </c>
      <c r="R1724" s="135" t="s">
        <v>16</v>
      </c>
      <c r="S1724" s="135" t="str">
        <f>VLOOKUP(E1724,[2]Sheet1!$E$2:$N$5262,10,0)</f>
        <v>-</v>
      </c>
      <c r="T1724" s="167">
        <f t="shared" si="87"/>
        <v>0</v>
      </c>
    </row>
    <row r="1725" spans="1:20" s="135" customFormat="1">
      <c r="A1725" s="73">
        <v>1734</v>
      </c>
      <c r="B1725" s="72" t="s">
        <v>39</v>
      </c>
      <c r="C1725" s="73" t="s">
        <v>15649</v>
      </c>
      <c r="D1725" s="73" t="s">
        <v>15650</v>
      </c>
      <c r="E1725" s="73" t="s">
        <v>15651</v>
      </c>
      <c r="F1725" s="75">
        <v>46043</v>
      </c>
      <c r="G1725" s="74">
        <v>15000</v>
      </c>
      <c r="H1725" s="73" t="s">
        <v>66</v>
      </c>
      <c r="I1725" s="73" t="s">
        <v>11</v>
      </c>
      <c r="J1725" s="135" t="s">
        <v>41</v>
      </c>
      <c r="K1725" s="135">
        <v>15000</v>
      </c>
      <c r="L1725" s="135">
        <f>VLOOKUP(E1725,[2]Sheet1!$E$2:$N$5262,3,0)</f>
        <v>15000</v>
      </c>
      <c r="M1725" s="168">
        <f>VLOOKUP(E1725,[2]Sheet1!$E$2:$N$5262,4,0)</f>
        <v>46043</v>
      </c>
      <c r="N1725" s="135" t="str">
        <f>VLOOKUP(E1725,[2]Sheet1!$E$2:$N$5262,5,0)</f>
        <v>MOSES.AKHTAR</v>
      </c>
      <c r="O1725" s="135" t="str">
        <f>VLOOKUP(E1725,[2]Sheet1!$E$2:$N$5262,6,0)</f>
        <v>Accepted</v>
      </c>
      <c r="P1725" s="135" t="str">
        <f>VLOOKUP(E1725,[2]Sheet1!$E$2:$N$5262,7,0)</f>
        <v>Cash Deposit</v>
      </c>
      <c r="Q1725" s="135" t="str">
        <f>VLOOKUP(E1725,[2]Sheet1!$E$2:$N$5262,8,0)</f>
        <v>Conversion</v>
      </c>
      <c r="R1725" s="135" t="s">
        <v>16</v>
      </c>
      <c r="S1725" s="135" t="str">
        <f>VLOOKUP(E1725,[2]Sheet1!$E$2:$N$5262,10,0)</f>
        <v>-</v>
      </c>
      <c r="T1725" s="167">
        <f t="shared" si="87"/>
        <v>0</v>
      </c>
    </row>
    <row r="1726" spans="1:20" s="135" customFormat="1" hidden="1">
      <c r="A1726" s="72">
        <v>1735</v>
      </c>
      <c r="B1726" s="72" t="s">
        <v>39</v>
      </c>
      <c r="C1726" s="73" t="s">
        <v>15652</v>
      </c>
      <c r="D1726" s="74" t="s">
        <v>15653</v>
      </c>
      <c r="E1726" s="74" t="s">
        <v>15654</v>
      </c>
      <c r="F1726" s="75">
        <v>45667</v>
      </c>
      <c r="G1726" s="74">
        <v>12500</v>
      </c>
      <c r="H1726" s="73" t="s">
        <v>66</v>
      </c>
      <c r="I1726" s="73" t="s">
        <v>11</v>
      </c>
      <c r="J1726" s="135" t="s">
        <v>41</v>
      </c>
      <c r="K1726" s="135">
        <v>12500</v>
      </c>
      <c r="L1726" s="135">
        <f>VLOOKUP(E1726,[2]Sheet1!$E$2:$N$5262,3,0)</f>
        <v>12500</v>
      </c>
      <c r="M1726" s="168">
        <f>VLOOKUP(E1726,[2]Sheet1!$E$2:$N$5262,4,0)</f>
        <v>46043</v>
      </c>
      <c r="N1726" s="135" t="str">
        <f>VLOOKUP(E1726,[2]Sheet1!$E$2:$N$5262,5,0)</f>
        <v>MOSES.AKHTAR</v>
      </c>
      <c r="O1726" s="135" t="str">
        <f>VLOOKUP(E1726,[2]Sheet1!$E$2:$N$5262,6,0)</f>
        <v>Accepted</v>
      </c>
      <c r="P1726" s="135" t="str">
        <f>VLOOKUP(E1726,[2]Sheet1!$E$2:$N$5262,7,0)</f>
        <v>Online Transfer</v>
      </c>
      <c r="Q1726" s="135" t="str">
        <f>VLOOKUP(E1726,[2]Sheet1!$E$2:$N$5262,8,0)</f>
        <v>Renewal</v>
      </c>
      <c r="R1726" s="135" t="s">
        <v>16</v>
      </c>
      <c r="S1726" s="135" t="str">
        <f>VLOOKUP(E1726,[2]Sheet1!$E$2:$N$5262,10,0)</f>
        <v>-</v>
      </c>
      <c r="T1726" s="167">
        <f t="shared" si="87"/>
        <v>0</v>
      </c>
    </row>
    <row r="1727" spans="1:20" s="135" customFormat="1" hidden="1">
      <c r="A1727" s="73">
        <v>1736</v>
      </c>
      <c r="B1727" s="72" t="s">
        <v>39</v>
      </c>
      <c r="C1727" s="73" t="s">
        <v>15655</v>
      </c>
      <c r="D1727" s="73" t="s">
        <v>15655</v>
      </c>
      <c r="E1727" s="73" t="s">
        <v>15656</v>
      </c>
      <c r="F1727" s="75">
        <v>45675.534305555557</v>
      </c>
      <c r="G1727" s="74">
        <v>8000</v>
      </c>
      <c r="H1727" s="73" t="s">
        <v>66</v>
      </c>
      <c r="I1727" s="73" t="s">
        <v>11</v>
      </c>
      <c r="J1727" s="135" t="s">
        <v>41</v>
      </c>
      <c r="K1727" s="135">
        <v>8000</v>
      </c>
      <c r="L1727" s="135">
        <f>VLOOKUP(E1727,[2]Sheet1!$E$2:$N$5262,3,0)</f>
        <v>8000</v>
      </c>
      <c r="M1727" s="168">
        <f>VLOOKUP(E1727,[2]Sheet1!$E$2:$N$5262,4,0)</f>
        <v>46042</v>
      </c>
      <c r="N1727" s="135" t="str">
        <f>VLOOKUP(E1727,[2]Sheet1!$E$2:$N$5262,5,0)</f>
        <v>MOSES.AKHTAR</v>
      </c>
      <c r="O1727" s="135" t="str">
        <f>VLOOKUP(E1727,[2]Sheet1!$E$2:$N$5262,6,0)</f>
        <v>Accepted</v>
      </c>
      <c r="P1727" s="135" t="str">
        <f>VLOOKUP(E1727,[2]Sheet1!$E$2:$N$5262,7,0)</f>
        <v>Online Transfer</v>
      </c>
      <c r="Q1727" s="135" t="str">
        <f>VLOOKUP(E1727,[2]Sheet1!$E$2:$N$5262,8,0)</f>
        <v>Renewal</v>
      </c>
      <c r="R1727" s="135" t="s">
        <v>16</v>
      </c>
      <c r="S1727" s="135" t="str">
        <f>VLOOKUP(E1727,[2]Sheet1!$E$2:$N$5262,10,0)</f>
        <v>-</v>
      </c>
      <c r="T1727" s="167">
        <f t="shared" si="87"/>
        <v>0</v>
      </c>
    </row>
    <row r="1728" spans="1:20" s="135" customFormat="1" hidden="1">
      <c r="A1728" s="72">
        <v>1737</v>
      </c>
      <c r="B1728" s="72" t="s">
        <v>39</v>
      </c>
      <c r="C1728" s="73" t="s">
        <v>15657</v>
      </c>
      <c r="D1728" s="73" t="s">
        <v>15658</v>
      </c>
      <c r="E1728" s="73" t="s">
        <v>15659</v>
      </c>
      <c r="F1728" s="75">
        <v>45691.655138888891</v>
      </c>
      <c r="G1728" s="74">
        <v>13000</v>
      </c>
      <c r="H1728" s="73" t="s">
        <v>66</v>
      </c>
      <c r="I1728" s="73" t="s">
        <v>11</v>
      </c>
      <c r="J1728" s="135" t="s">
        <v>41</v>
      </c>
      <c r="K1728" s="135">
        <v>13000</v>
      </c>
      <c r="L1728" s="135">
        <f>VLOOKUP(E1728,[2]Sheet1!$E$2:$N$5262,3,0)</f>
        <v>13000</v>
      </c>
      <c r="M1728" s="168">
        <f>VLOOKUP(E1728,[2]Sheet1!$E$2:$N$5262,4,0)</f>
        <v>46042</v>
      </c>
      <c r="N1728" s="135" t="str">
        <f>VLOOKUP(E1728,[2]Sheet1!$E$2:$N$5262,5,0)</f>
        <v>MOSES.AKHTAR</v>
      </c>
      <c r="O1728" s="135" t="str">
        <f>VLOOKUP(E1728,[2]Sheet1!$E$2:$N$5262,6,0)</f>
        <v>Accepted</v>
      </c>
      <c r="P1728" s="135" t="str">
        <f>VLOOKUP(E1728,[2]Sheet1!$E$2:$N$5262,7,0)</f>
        <v>Online Transfer</v>
      </c>
      <c r="Q1728" s="135" t="str">
        <f>VLOOKUP(E1728,[2]Sheet1!$E$2:$N$5262,8,0)</f>
        <v>Renewal</v>
      </c>
      <c r="R1728" s="135" t="s">
        <v>16</v>
      </c>
      <c r="S1728" s="135" t="str">
        <f>VLOOKUP(E1728,[2]Sheet1!$E$2:$N$5262,10,0)</f>
        <v>-</v>
      </c>
      <c r="T1728" s="167">
        <f t="shared" si="87"/>
        <v>0</v>
      </c>
    </row>
    <row r="1729" spans="1:20" s="135" customFormat="1" hidden="1">
      <c r="A1729" s="73">
        <v>1738</v>
      </c>
      <c r="B1729" s="72" t="s">
        <v>39</v>
      </c>
      <c r="C1729" s="73" t="s">
        <v>15660</v>
      </c>
      <c r="D1729" s="73" t="s">
        <v>15661</v>
      </c>
      <c r="E1729" s="73" t="s">
        <v>15662</v>
      </c>
      <c r="F1729" s="75">
        <v>45675</v>
      </c>
      <c r="G1729" s="74">
        <v>12500</v>
      </c>
      <c r="H1729" s="73" t="s">
        <v>66</v>
      </c>
      <c r="I1729" s="73" t="s">
        <v>11</v>
      </c>
      <c r="J1729" s="135" t="s">
        <v>41</v>
      </c>
      <c r="K1729" s="135">
        <v>12500</v>
      </c>
      <c r="L1729" s="135">
        <f>VLOOKUP(E1729,[2]Sheet1!$E$2:$N$5262,3,0)</f>
        <v>12500</v>
      </c>
      <c r="M1729" s="168">
        <f>VLOOKUP(E1729,[2]Sheet1!$E$2:$N$5262,4,0)</f>
        <v>46042</v>
      </c>
      <c r="N1729" s="135" t="str">
        <f>VLOOKUP(E1729,[2]Sheet1!$E$2:$N$5262,5,0)</f>
        <v>MOSES.AKHTAR</v>
      </c>
      <c r="O1729" s="135" t="str">
        <f>VLOOKUP(E1729,[2]Sheet1!$E$2:$N$5262,6,0)</f>
        <v>Accepted</v>
      </c>
      <c r="P1729" s="135" t="str">
        <f>VLOOKUP(E1729,[2]Sheet1!$E$2:$N$5262,7,0)</f>
        <v>Online Transfer</v>
      </c>
      <c r="Q1729" s="135" t="str">
        <f>VLOOKUP(E1729,[2]Sheet1!$E$2:$N$5262,8,0)</f>
        <v>Renewal</v>
      </c>
      <c r="R1729" s="135" t="s">
        <v>16</v>
      </c>
      <c r="S1729" s="135" t="str">
        <f>VLOOKUP(E1729,[2]Sheet1!$E$2:$N$5262,10,0)</f>
        <v>-</v>
      </c>
      <c r="T1729" s="167">
        <f t="shared" si="87"/>
        <v>0</v>
      </c>
    </row>
    <row r="1730" spans="1:20" s="135" customFormat="1" hidden="1">
      <c r="A1730" s="72">
        <v>1739</v>
      </c>
      <c r="B1730" s="72" t="s">
        <v>39</v>
      </c>
      <c r="C1730" s="73" t="s">
        <v>15663</v>
      </c>
      <c r="D1730" s="73" t="s">
        <v>15664</v>
      </c>
      <c r="E1730" s="73" t="s">
        <v>15665</v>
      </c>
      <c r="F1730" s="75">
        <v>45692.640810185185</v>
      </c>
      <c r="G1730" s="74">
        <v>13000</v>
      </c>
      <c r="H1730" s="73" t="s">
        <v>66</v>
      </c>
      <c r="I1730" s="73" t="s">
        <v>11</v>
      </c>
      <c r="J1730" s="135" t="s">
        <v>41</v>
      </c>
      <c r="K1730" s="135">
        <v>13000</v>
      </c>
      <c r="L1730" s="135">
        <f>VLOOKUP(E1730,[2]Sheet1!$E$2:$N$5262,3,0)</f>
        <v>13000</v>
      </c>
      <c r="M1730" s="168">
        <f>VLOOKUP(E1730,[2]Sheet1!$E$2:$N$5262,4,0)</f>
        <v>46042</v>
      </c>
      <c r="N1730" s="135" t="str">
        <f>VLOOKUP(E1730,[2]Sheet1!$E$2:$N$5262,5,0)</f>
        <v>MOSES.AKHTAR</v>
      </c>
      <c r="O1730" s="135" t="str">
        <f>VLOOKUP(E1730,[2]Sheet1!$E$2:$N$5262,6,0)</f>
        <v>Accepted</v>
      </c>
      <c r="P1730" s="135" t="str">
        <f>VLOOKUP(E1730,[2]Sheet1!$E$2:$N$5262,7,0)</f>
        <v>Online Transfer</v>
      </c>
      <c r="Q1730" s="135" t="str">
        <f>VLOOKUP(E1730,[2]Sheet1!$E$2:$N$5262,8,0)</f>
        <v>Renewal</v>
      </c>
      <c r="R1730" s="135" t="s">
        <v>16</v>
      </c>
      <c r="S1730" s="135" t="str">
        <f>VLOOKUP(E1730,[2]Sheet1!$E$2:$N$5262,10,0)</f>
        <v>-</v>
      </c>
      <c r="T1730" s="167">
        <f t="shared" si="87"/>
        <v>0</v>
      </c>
    </row>
    <row r="1731" spans="1:20" s="135" customFormat="1" hidden="1">
      <c r="A1731" s="73">
        <v>1740</v>
      </c>
      <c r="B1731" s="72" t="s">
        <v>39</v>
      </c>
      <c r="C1731" s="73" t="s">
        <v>15666</v>
      </c>
      <c r="D1731" s="73" t="s">
        <v>15667</v>
      </c>
      <c r="E1731" s="73" t="s">
        <v>15666</v>
      </c>
      <c r="F1731" s="75">
        <v>45684.458171296297</v>
      </c>
      <c r="G1731" s="74">
        <v>12000</v>
      </c>
      <c r="H1731" s="73" t="s">
        <v>66</v>
      </c>
      <c r="I1731" s="73" t="s">
        <v>11</v>
      </c>
      <c r="J1731" s="135" t="s">
        <v>41</v>
      </c>
      <c r="K1731" s="135">
        <v>12000</v>
      </c>
      <c r="L1731" s="135">
        <f>VLOOKUP(E1731,[2]Sheet1!$E$2:$N$5262,3,0)</f>
        <v>12000</v>
      </c>
      <c r="M1731" s="168">
        <f>VLOOKUP(E1731,[2]Sheet1!$E$2:$N$5262,4,0)</f>
        <v>46042</v>
      </c>
      <c r="N1731" s="135" t="str">
        <f>VLOOKUP(E1731,[2]Sheet1!$E$2:$N$5262,5,0)</f>
        <v>MOSES.AKHTAR</v>
      </c>
      <c r="O1731" s="135" t="str">
        <f>VLOOKUP(E1731,[2]Sheet1!$E$2:$N$5262,6,0)</f>
        <v>Accepted</v>
      </c>
      <c r="P1731" s="135" t="str">
        <f>VLOOKUP(E1731,[2]Sheet1!$E$2:$N$5262,7,0)</f>
        <v>Online Transfer</v>
      </c>
      <c r="Q1731" s="135" t="str">
        <f>VLOOKUP(E1731,[2]Sheet1!$E$2:$N$5262,8,0)</f>
        <v>Renewal</v>
      </c>
      <c r="R1731" s="135" t="s">
        <v>16</v>
      </c>
      <c r="S1731" s="135" t="str">
        <f>VLOOKUP(E1731,[2]Sheet1!$E$2:$N$5262,10,0)</f>
        <v>-</v>
      </c>
      <c r="T1731" s="167">
        <f t="shared" si="87"/>
        <v>0</v>
      </c>
    </row>
    <row r="1732" spans="1:20" s="135" customFormat="1">
      <c r="A1732" s="72">
        <v>1741</v>
      </c>
      <c r="B1732" s="72" t="s">
        <v>39</v>
      </c>
      <c r="C1732" s="73" t="s">
        <v>15668</v>
      </c>
      <c r="D1732" s="73" t="s">
        <v>15669</v>
      </c>
      <c r="E1732" s="73">
        <v>1360124</v>
      </c>
      <c r="F1732" s="75">
        <v>46041</v>
      </c>
      <c r="G1732" s="74">
        <v>13000</v>
      </c>
      <c r="H1732" s="73" t="s">
        <v>66</v>
      </c>
      <c r="I1732" s="73" t="s">
        <v>11</v>
      </c>
      <c r="J1732" s="135" t="s">
        <v>41</v>
      </c>
      <c r="K1732" s="135">
        <v>13000</v>
      </c>
      <c r="L1732" s="135">
        <f>VLOOKUP(E1732,[2]Sheet1!$E$2:$N$5262,3,0)</f>
        <v>13000</v>
      </c>
      <c r="M1732" s="168">
        <f>VLOOKUP(E1732,[2]Sheet1!$E$2:$N$5262,4,0)</f>
        <v>46041</v>
      </c>
      <c r="N1732" s="135" t="str">
        <f>VLOOKUP(E1732,[2]Sheet1!$E$2:$N$5262,5,0)</f>
        <v>MOSES.AKHTAR</v>
      </c>
      <c r="O1732" s="135" t="str">
        <f>VLOOKUP(E1732,[2]Sheet1!$E$2:$N$5262,6,0)</f>
        <v>Accepted</v>
      </c>
      <c r="P1732" s="135" t="str">
        <f>VLOOKUP(E1732,[2]Sheet1!$E$2:$N$5262,7,0)</f>
        <v>Online Transfer</v>
      </c>
      <c r="Q1732" s="135" t="str">
        <f>VLOOKUP(E1732,[2]Sheet1!$E$2:$N$5262,8,0)</f>
        <v>Conversion</v>
      </c>
      <c r="R1732" s="135" t="s">
        <v>16</v>
      </c>
      <c r="S1732" s="135" t="str">
        <f>VLOOKUP(E1732,[2]Sheet1!$E$2:$N$5262,10,0)</f>
        <v>-</v>
      </c>
      <c r="T1732" s="167">
        <f t="shared" si="87"/>
        <v>0</v>
      </c>
    </row>
    <row r="1733" spans="1:20" s="135" customFormat="1" hidden="1">
      <c r="A1733" s="73">
        <v>1742</v>
      </c>
      <c r="B1733" s="72" t="s">
        <v>39</v>
      </c>
      <c r="C1733" s="73" t="s">
        <v>15670</v>
      </c>
      <c r="D1733" s="73">
        <v>1001805</v>
      </c>
      <c r="E1733" s="74">
        <v>101740</v>
      </c>
      <c r="F1733" s="75">
        <v>45691.531157407408</v>
      </c>
      <c r="G1733" s="74">
        <v>13000</v>
      </c>
      <c r="H1733" s="73" t="s">
        <v>66</v>
      </c>
      <c r="I1733" s="73" t="s">
        <v>11</v>
      </c>
      <c r="J1733" s="135" t="s">
        <v>41</v>
      </c>
      <c r="K1733" s="135">
        <v>13000</v>
      </c>
      <c r="L1733" s="135">
        <f>VLOOKUP(E1733,[2]Sheet1!$E$2:$N$5262,3,0)</f>
        <v>13000</v>
      </c>
      <c r="M1733" s="168">
        <f>VLOOKUP(E1733,[2]Sheet1!$E$2:$N$5262,4,0)</f>
        <v>46041</v>
      </c>
      <c r="N1733" s="135" t="str">
        <f>VLOOKUP(E1733,[2]Sheet1!$E$2:$N$5262,5,0)</f>
        <v>MOSES.AKHTAR</v>
      </c>
      <c r="O1733" s="135" t="str">
        <f>VLOOKUP(E1733,[2]Sheet1!$E$2:$N$5262,6,0)</f>
        <v>Accepted</v>
      </c>
      <c r="P1733" s="135" t="str">
        <f>VLOOKUP(E1733,[2]Sheet1!$E$2:$N$5262,7,0)</f>
        <v>Online Transfer</v>
      </c>
      <c r="Q1733" s="135" t="str">
        <f>VLOOKUP(E1733,[2]Sheet1!$E$2:$N$5262,8,0)</f>
        <v>Renewal</v>
      </c>
      <c r="R1733" s="135" t="s">
        <v>16</v>
      </c>
      <c r="S1733" s="135" t="str">
        <f>VLOOKUP(E1733,[2]Sheet1!$E$2:$N$5262,10,0)</f>
        <v>-</v>
      </c>
      <c r="T1733" s="167">
        <f t="shared" si="87"/>
        <v>0</v>
      </c>
    </row>
    <row r="1734" spans="1:20" s="135" customFormat="1" hidden="1">
      <c r="A1734" s="72">
        <v>1743</v>
      </c>
      <c r="B1734" s="72" t="s">
        <v>39</v>
      </c>
      <c r="C1734" s="73" t="s">
        <v>15671</v>
      </c>
      <c r="D1734" s="73">
        <v>1018301</v>
      </c>
      <c r="E1734" s="73">
        <v>200955</v>
      </c>
      <c r="F1734" s="75">
        <v>45309.774155092593</v>
      </c>
      <c r="G1734" s="74">
        <v>13000</v>
      </c>
      <c r="H1734" s="73" t="s">
        <v>66</v>
      </c>
      <c r="I1734" s="73" t="s">
        <v>11</v>
      </c>
      <c r="J1734" s="135" t="s">
        <v>41</v>
      </c>
      <c r="K1734" s="135">
        <v>13000</v>
      </c>
      <c r="L1734" s="135">
        <f>VLOOKUP(E1734,[2]Sheet1!$E$2:$N$5262,3,0)</f>
        <v>13000</v>
      </c>
      <c r="M1734" s="168">
        <f>VLOOKUP(E1734,[2]Sheet1!$E$2:$N$5262,4,0)</f>
        <v>46041</v>
      </c>
      <c r="N1734" s="135" t="str">
        <f>VLOOKUP(E1734,[2]Sheet1!$E$2:$N$5262,5,0)</f>
        <v>MOSES.AKHTAR</v>
      </c>
      <c r="O1734" s="135" t="str">
        <f>VLOOKUP(E1734,[2]Sheet1!$E$2:$N$5262,6,0)</f>
        <v>Accepted</v>
      </c>
      <c r="P1734" s="135" t="str">
        <f>VLOOKUP(E1734,[2]Sheet1!$E$2:$N$5262,7,0)</f>
        <v>Online Transfer</v>
      </c>
      <c r="Q1734" s="135" t="str">
        <f>VLOOKUP(E1734,[2]Sheet1!$E$2:$N$5262,8,0)</f>
        <v>Renewal</v>
      </c>
      <c r="R1734" s="135" t="s">
        <v>16</v>
      </c>
      <c r="S1734" s="135" t="str">
        <f>VLOOKUP(E1734,[2]Sheet1!$E$2:$N$5262,10,0)</f>
        <v>-</v>
      </c>
      <c r="T1734" s="167">
        <f t="shared" si="87"/>
        <v>0</v>
      </c>
    </row>
    <row r="1735" spans="1:20" s="135" customFormat="1" hidden="1">
      <c r="A1735" s="73">
        <v>1744</v>
      </c>
      <c r="B1735" s="72" t="s">
        <v>39</v>
      </c>
      <c r="C1735" s="73" t="s">
        <v>15672</v>
      </c>
      <c r="D1735" s="73">
        <v>17531251</v>
      </c>
      <c r="E1735" s="73" t="s">
        <v>15673</v>
      </c>
      <c r="F1735" s="75">
        <v>45677.474282407406</v>
      </c>
      <c r="G1735" s="74">
        <v>13000</v>
      </c>
      <c r="H1735" s="73" t="s">
        <v>66</v>
      </c>
      <c r="I1735" s="73" t="s">
        <v>11</v>
      </c>
      <c r="J1735" s="135" t="s">
        <v>41</v>
      </c>
      <c r="K1735" s="135">
        <v>13000</v>
      </c>
      <c r="L1735" s="135">
        <f>VLOOKUP(E1735,[2]Sheet1!$E$2:$N$5262,3,0)</f>
        <v>13000</v>
      </c>
      <c r="M1735" s="168">
        <f>VLOOKUP(E1735,[2]Sheet1!$E$2:$N$5262,4,0)</f>
        <v>46038</v>
      </c>
      <c r="N1735" s="135" t="str">
        <f>VLOOKUP(E1735,[2]Sheet1!$E$2:$N$5262,5,0)</f>
        <v>MOSES.AKHTAR</v>
      </c>
      <c r="O1735" s="135" t="str">
        <f>VLOOKUP(E1735,[2]Sheet1!$E$2:$N$5262,6,0)</f>
        <v>Accepted</v>
      </c>
      <c r="P1735" s="135" t="str">
        <f>VLOOKUP(E1735,[2]Sheet1!$E$2:$N$5262,7,0)</f>
        <v>Online Transfer</v>
      </c>
      <c r="Q1735" s="135" t="str">
        <f>VLOOKUP(E1735,[2]Sheet1!$E$2:$N$5262,8,0)</f>
        <v>Renewal</v>
      </c>
      <c r="R1735" s="135" t="s">
        <v>16</v>
      </c>
      <c r="S1735" s="135" t="str">
        <f>VLOOKUP(E1735,[2]Sheet1!$E$2:$N$5262,10,0)</f>
        <v>-</v>
      </c>
      <c r="T1735" s="167">
        <f t="shared" si="87"/>
        <v>0</v>
      </c>
    </row>
    <row r="1736" spans="1:20" s="135" customFormat="1" hidden="1">
      <c r="A1736" s="72">
        <v>1745</v>
      </c>
      <c r="B1736" s="72" t="s">
        <v>39</v>
      </c>
      <c r="C1736" s="73" t="s">
        <v>15674</v>
      </c>
      <c r="D1736" s="73" t="s">
        <v>15675</v>
      </c>
      <c r="E1736" s="73" t="s">
        <v>15676</v>
      </c>
      <c r="F1736" s="75">
        <v>45685.626666666663</v>
      </c>
      <c r="G1736" s="74">
        <v>13000</v>
      </c>
      <c r="H1736" s="73" t="s">
        <v>66</v>
      </c>
      <c r="I1736" s="73" t="s">
        <v>11</v>
      </c>
      <c r="J1736" s="135" t="s">
        <v>41</v>
      </c>
      <c r="K1736" s="135">
        <v>13000</v>
      </c>
      <c r="L1736" s="135">
        <f>VLOOKUP(E1736,[2]Sheet1!$E$2:$N$5262,3,0)</f>
        <v>13000</v>
      </c>
      <c r="M1736" s="168">
        <f>VLOOKUP(E1736,[2]Sheet1!$E$2:$N$5262,4,0)</f>
        <v>46038</v>
      </c>
      <c r="N1736" s="135" t="str">
        <f>VLOOKUP(E1736,[2]Sheet1!$E$2:$N$5262,5,0)</f>
        <v>MOSES.AKHTAR</v>
      </c>
      <c r="O1736" s="135" t="str">
        <f>VLOOKUP(E1736,[2]Sheet1!$E$2:$N$5262,6,0)</f>
        <v>Accepted</v>
      </c>
      <c r="P1736" s="135" t="str">
        <f>VLOOKUP(E1736,[2]Sheet1!$E$2:$N$5262,7,0)</f>
        <v>Online Transfer</v>
      </c>
      <c r="Q1736" s="135" t="str">
        <f>VLOOKUP(E1736,[2]Sheet1!$E$2:$N$5262,8,0)</f>
        <v>Renewal</v>
      </c>
      <c r="R1736" s="135" t="s">
        <v>16</v>
      </c>
      <c r="S1736" s="135" t="str">
        <f>VLOOKUP(E1736,[2]Sheet1!$E$2:$N$5262,10,0)</f>
        <v>-</v>
      </c>
      <c r="T1736" s="167">
        <f t="shared" si="87"/>
        <v>0</v>
      </c>
    </row>
    <row r="1737" spans="1:20" s="135" customFormat="1" hidden="1">
      <c r="A1737" s="73">
        <v>1746</v>
      </c>
      <c r="B1737" s="72" t="s">
        <v>39</v>
      </c>
      <c r="C1737" s="73" t="s">
        <v>15677</v>
      </c>
      <c r="D1737" s="73" t="s">
        <v>15678</v>
      </c>
      <c r="E1737" s="73">
        <v>1237659</v>
      </c>
      <c r="F1737" s="75">
        <v>45687.77983796296</v>
      </c>
      <c r="G1737" s="74">
        <v>13000</v>
      </c>
      <c r="H1737" s="73" t="s">
        <v>66</v>
      </c>
      <c r="I1737" s="73" t="s">
        <v>11</v>
      </c>
      <c r="J1737" s="135" t="s">
        <v>41</v>
      </c>
      <c r="K1737" s="135">
        <v>13000</v>
      </c>
      <c r="L1737" s="135">
        <f>VLOOKUP(E1737,[2]Sheet1!$E$2:$N$5262,3,0)</f>
        <v>13000</v>
      </c>
      <c r="M1737" s="168">
        <f>VLOOKUP(E1737,[2]Sheet1!$E$2:$N$5262,4,0)</f>
        <v>46038</v>
      </c>
      <c r="N1737" s="135" t="str">
        <f>VLOOKUP(E1737,[2]Sheet1!$E$2:$N$5262,5,0)</f>
        <v>MOSES.AKHTAR</v>
      </c>
      <c r="O1737" s="135" t="str">
        <f>VLOOKUP(E1737,[2]Sheet1!$E$2:$N$5262,6,0)</f>
        <v>Accepted</v>
      </c>
      <c r="P1737" s="135" t="str">
        <f>VLOOKUP(E1737,[2]Sheet1!$E$2:$N$5262,7,0)</f>
        <v>Online Transfer</v>
      </c>
      <c r="Q1737" s="135" t="str">
        <f>VLOOKUP(E1737,[2]Sheet1!$E$2:$N$5262,8,0)</f>
        <v>Renewal</v>
      </c>
      <c r="R1737" s="135" t="s">
        <v>16</v>
      </c>
      <c r="S1737" s="135" t="str">
        <f>VLOOKUP(E1737,[2]Sheet1!$E$2:$N$5262,10,0)</f>
        <v>-</v>
      </c>
      <c r="T1737" s="167">
        <f t="shared" si="87"/>
        <v>0</v>
      </c>
    </row>
    <row r="1738" spans="1:20" s="135" customFormat="1" hidden="1">
      <c r="A1738" s="72">
        <v>1747</v>
      </c>
      <c r="B1738" s="72" t="s">
        <v>39</v>
      </c>
      <c r="C1738" s="73" t="s">
        <v>15679</v>
      </c>
      <c r="D1738" s="73">
        <v>3808359</v>
      </c>
      <c r="E1738" s="74">
        <v>1008337</v>
      </c>
      <c r="F1738" s="75">
        <v>45302.482314814813</v>
      </c>
      <c r="G1738" s="74">
        <v>13000</v>
      </c>
      <c r="H1738" s="73" t="s">
        <v>66</v>
      </c>
      <c r="I1738" s="73" t="s">
        <v>11</v>
      </c>
      <c r="J1738" s="135" t="s">
        <v>41</v>
      </c>
      <c r="K1738" s="135">
        <v>13000</v>
      </c>
      <c r="L1738" s="135">
        <f>VLOOKUP(E1738,[2]Sheet1!$E$2:$N$5262,3,0)</f>
        <v>13000</v>
      </c>
      <c r="M1738" s="168">
        <f>VLOOKUP(E1738,[2]Sheet1!$E$2:$N$5262,4,0)</f>
        <v>46037</v>
      </c>
      <c r="N1738" s="135" t="str">
        <f>VLOOKUP(E1738,[2]Sheet1!$E$2:$N$5262,5,0)</f>
        <v>MOSES.AKHTAR</v>
      </c>
      <c r="O1738" s="135" t="str">
        <f>VLOOKUP(E1738,[2]Sheet1!$E$2:$N$5262,6,0)</f>
        <v>Accepted</v>
      </c>
      <c r="P1738" s="135" t="str">
        <f>VLOOKUP(E1738,[2]Sheet1!$E$2:$N$5262,7,0)</f>
        <v>Online Transfer</v>
      </c>
      <c r="Q1738" s="135" t="str">
        <f>VLOOKUP(E1738,[2]Sheet1!$E$2:$N$5262,8,0)</f>
        <v>Renewal</v>
      </c>
      <c r="R1738" s="135" t="s">
        <v>16</v>
      </c>
      <c r="S1738" s="135" t="str">
        <f>VLOOKUP(E1738,[2]Sheet1!$E$2:$N$5262,10,0)</f>
        <v>-</v>
      </c>
      <c r="T1738" s="167">
        <f t="shared" si="87"/>
        <v>0</v>
      </c>
    </row>
    <row r="1739" spans="1:20" s="135" customFormat="1">
      <c r="A1739" s="73">
        <v>1748</v>
      </c>
      <c r="B1739" s="72" t="s">
        <v>39</v>
      </c>
      <c r="C1739" s="73" t="s">
        <v>15680</v>
      </c>
      <c r="D1739" s="73">
        <v>542055</v>
      </c>
      <c r="E1739" s="73">
        <v>265180</v>
      </c>
      <c r="F1739" s="75">
        <v>46037</v>
      </c>
      <c r="G1739" s="74">
        <v>10000</v>
      </c>
      <c r="H1739" s="73" t="s">
        <v>66</v>
      </c>
      <c r="I1739" s="73" t="s">
        <v>11</v>
      </c>
      <c r="J1739" s="135" t="s">
        <v>41</v>
      </c>
      <c r="K1739" s="135">
        <v>10000</v>
      </c>
      <c r="L1739" s="135">
        <f>VLOOKUP(E1739,[2]Sheet1!$E$2:$N$5262,3,0)</f>
        <v>10000</v>
      </c>
      <c r="M1739" s="168">
        <f>VLOOKUP(E1739,[2]Sheet1!$E$2:$N$5262,4,0)</f>
        <v>46037</v>
      </c>
      <c r="N1739" s="135" t="str">
        <f>VLOOKUP(E1739,[2]Sheet1!$E$2:$N$5262,5,0)</f>
        <v>MOSES.AKHTAR</v>
      </c>
      <c r="O1739" s="135" t="str">
        <f>VLOOKUP(E1739,[2]Sheet1!$E$2:$N$5262,6,0)</f>
        <v>Accepted</v>
      </c>
      <c r="P1739" s="135" t="str">
        <f>VLOOKUP(E1739,[2]Sheet1!$E$2:$N$5262,7,0)</f>
        <v>Online Transfer</v>
      </c>
      <c r="Q1739" s="135" t="str">
        <f>VLOOKUP(E1739,[2]Sheet1!$E$2:$N$5262,8,0)</f>
        <v>Conversion</v>
      </c>
      <c r="R1739" s="135" t="s">
        <v>16</v>
      </c>
      <c r="S1739" s="135" t="str">
        <f>VLOOKUP(E1739,[2]Sheet1!$E$2:$N$5262,10,0)</f>
        <v>-</v>
      </c>
      <c r="T1739" s="167">
        <f t="shared" si="87"/>
        <v>0</v>
      </c>
    </row>
    <row r="1740" spans="1:20" s="135" customFormat="1" hidden="1">
      <c r="A1740" s="72">
        <v>1749</v>
      </c>
      <c r="B1740" s="72" t="s">
        <v>39</v>
      </c>
      <c r="C1740" s="73" t="s">
        <v>15681</v>
      </c>
      <c r="D1740" s="73" t="s">
        <v>15682</v>
      </c>
      <c r="E1740" s="73" t="s">
        <v>15683</v>
      </c>
      <c r="F1740" s="75">
        <v>45687.586238425924</v>
      </c>
      <c r="G1740" s="74">
        <v>13000</v>
      </c>
      <c r="H1740" s="73" t="s">
        <v>66</v>
      </c>
      <c r="I1740" s="73" t="s">
        <v>11</v>
      </c>
      <c r="J1740" s="135" t="s">
        <v>41</v>
      </c>
      <c r="K1740" s="135">
        <v>13000</v>
      </c>
      <c r="L1740" s="135">
        <f>VLOOKUP(E1740,[2]Sheet1!$E$2:$N$5262,3,0)</f>
        <v>13000</v>
      </c>
      <c r="M1740" s="168">
        <f>VLOOKUP(E1740,[2]Sheet1!$E$2:$N$5262,4,0)</f>
        <v>46037</v>
      </c>
      <c r="N1740" s="135" t="str">
        <f>VLOOKUP(E1740,[2]Sheet1!$E$2:$N$5262,5,0)</f>
        <v>MOSES.AKHTAR</v>
      </c>
      <c r="O1740" s="135" t="str">
        <f>VLOOKUP(E1740,[2]Sheet1!$E$2:$N$5262,6,0)</f>
        <v>Accepted</v>
      </c>
      <c r="P1740" s="135" t="str">
        <f>VLOOKUP(E1740,[2]Sheet1!$E$2:$N$5262,7,0)</f>
        <v>Online Transfer</v>
      </c>
      <c r="Q1740" s="135" t="str">
        <f>VLOOKUP(E1740,[2]Sheet1!$E$2:$N$5262,8,0)</f>
        <v>Renewal</v>
      </c>
      <c r="R1740" s="135" t="s">
        <v>16</v>
      </c>
      <c r="S1740" s="135" t="str">
        <f>VLOOKUP(E1740,[2]Sheet1!$E$2:$N$5262,10,0)</f>
        <v>-</v>
      </c>
      <c r="T1740" s="167">
        <f t="shared" si="87"/>
        <v>0</v>
      </c>
    </row>
    <row r="1741" spans="1:20" s="135" customFormat="1" hidden="1">
      <c r="A1741" s="73">
        <v>1750</v>
      </c>
      <c r="B1741" s="72" t="s">
        <v>39</v>
      </c>
      <c r="C1741" s="73" t="s">
        <v>15684</v>
      </c>
      <c r="D1741" s="74" t="s">
        <v>15685</v>
      </c>
      <c r="E1741" s="74">
        <v>9605720</v>
      </c>
      <c r="F1741" s="75">
        <v>45687.633194444446</v>
      </c>
      <c r="G1741" s="74">
        <v>13000</v>
      </c>
      <c r="H1741" s="73" t="s">
        <v>66</v>
      </c>
      <c r="I1741" s="73" t="s">
        <v>11</v>
      </c>
      <c r="J1741" s="135" t="s">
        <v>41</v>
      </c>
      <c r="K1741" s="135">
        <v>13000</v>
      </c>
      <c r="L1741" s="135">
        <f>VLOOKUP(E1741,[2]Sheet1!$E$2:$N$5262,3,0)</f>
        <v>13000</v>
      </c>
      <c r="M1741" s="168">
        <f>VLOOKUP(E1741,[2]Sheet1!$E$2:$N$5262,4,0)</f>
        <v>46037</v>
      </c>
      <c r="N1741" s="135" t="str">
        <f>VLOOKUP(E1741,[2]Sheet1!$E$2:$N$5262,5,0)</f>
        <v>MOSES.AKHTAR</v>
      </c>
      <c r="O1741" s="135" t="str">
        <f>VLOOKUP(E1741,[2]Sheet1!$E$2:$N$5262,6,0)</f>
        <v>Accepted</v>
      </c>
      <c r="P1741" s="135" t="str">
        <f>VLOOKUP(E1741,[2]Sheet1!$E$2:$N$5262,7,0)</f>
        <v>Online Transfer</v>
      </c>
      <c r="Q1741" s="135" t="str">
        <f>VLOOKUP(E1741,[2]Sheet1!$E$2:$N$5262,8,0)</f>
        <v>Renewal</v>
      </c>
      <c r="R1741" s="135" t="s">
        <v>16</v>
      </c>
      <c r="S1741" s="135" t="str">
        <f>VLOOKUP(E1741,[2]Sheet1!$E$2:$N$5262,10,0)</f>
        <v>-</v>
      </c>
      <c r="T1741" s="167">
        <f t="shared" si="87"/>
        <v>0</v>
      </c>
    </row>
    <row r="1742" spans="1:20" s="135" customFormat="1" hidden="1">
      <c r="A1742" s="72">
        <v>1751</v>
      </c>
      <c r="B1742" s="72" t="s">
        <v>39</v>
      </c>
      <c r="C1742" s="73" t="s">
        <v>15686</v>
      </c>
      <c r="D1742" s="73">
        <v>93239132</v>
      </c>
      <c r="E1742" s="73">
        <v>192200</v>
      </c>
      <c r="F1742" s="75">
        <v>45686.576064814813</v>
      </c>
      <c r="G1742" s="74">
        <v>12500</v>
      </c>
      <c r="H1742" s="73" t="s">
        <v>66</v>
      </c>
      <c r="I1742" s="73" t="s">
        <v>11</v>
      </c>
      <c r="J1742" s="135" t="s">
        <v>41</v>
      </c>
      <c r="K1742" s="135">
        <v>12500</v>
      </c>
      <c r="L1742" s="135">
        <f>VLOOKUP(E1742,[2]Sheet1!$E$2:$N$5262,3,0)</f>
        <v>12500</v>
      </c>
      <c r="M1742" s="168">
        <f>VLOOKUP(E1742,[2]Sheet1!$E$2:$N$5262,4,0)</f>
        <v>46036</v>
      </c>
      <c r="N1742" s="135" t="str">
        <f>VLOOKUP(E1742,[2]Sheet1!$E$2:$N$5262,5,0)</f>
        <v>MOSES.AKHTAR</v>
      </c>
      <c r="O1742" s="135" t="str">
        <f>VLOOKUP(E1742,[2]Sheet1!$E$2:$N$5262,6,0)</f>
        <v>Accepted</v>
      </c>
      <c r="P1742" s="135" t="str">
        <f>VLOOKUP(E1742,[2]Sheet1!$E$2:$N$5262,7,0)</f>
        <v>Online Transfer</v>
      </c>
      <c r="Q1742" s="135" t="str">
        <f>VLOOKUP(E1742,[2]Sheet1!$E$2:$N$5262,8,0)</f>
        <v>Renewal</v>
      </c>
      <c r="R1742" s="135" t="s">
        <v>16</v>
      </c>
      <c r="S1742" s="135" t="str">
        <f>VLOOKUP(E1742,[2]Sheet1!$E$2:$N$5262,10,0)</f>
        <v>-</v>
      </c>
      <c r="T1742" s="167">
        <f t="shared" si="87"/>
        <v>0</v>
      </c>
    </row>
    <row r="1743" spans="1:20" s="135" customFormat="1" hidden="1">
      <c r="A1743" s="73">
        <v>1752</v>
      </c>
      <c r="B1743" s="72" t="s">
        <v>39</v>
      </c>
      <c r="C1743" s="73" t="s">
        <v>15687</v>
      </c>
      <c r="D1743" s="73" t="s">
        <v>15688</v>
      </c>
      <c r="E1743" s="74" t="s">
        <v>15689</v>
      </c>
      <c r="F1743" s="75">
        <v>45302.518587962964</v>
      </c>
      <c r="G1743" s="74">
        <v>11000</v>
      </c>
      <c r="H1743" s="73" t="s">
        <v>66</v>
      </c>
      <c r="I1743" s="73" t="s">
        <v>11</v>
      </c>
      <c r="J1743" s="135" t="s">
        <v>41</v>
      </c>
      <c r="K1743" s="135">
        <v>11000</v>
      </c>
      <c r="L1743" s="135">
        <f>VLOOKUP(E1743,[2]Sheet1!$E$2:$N$5262,3,0)</f>
        <v>11000</v>
      </c>
      <c r="M1743" s="168">
        <f>VLOOKUP(E1743,[2]Sheet1!$E$2:$N$5262,4,0)</f>
        <v>46036</v>
      </c>
      <c r="N1743" s="135" t="str">
        <f>VLOOKUP(E1743,[2]Sheet1!$E$2:$N$5262,5,0)</f>
        <v>MOSES.AKHTAR</v>
      </c>
      <c r="O1743" s="135" t="str">
        <f>VLOOKUP(E1743,[2]Sheet1!$E$2:$N$5262,6,0)</f>
        <v>Accepted</v>
      </c>
      <c r="P1743" s="135" t="str">
        <f>VLOOKUP(E1743,[2]Sheet1!$E$2:$N$5262,7,0)</f>
        <v>Online Transfer</v>
      </c>
      <c r="Q1743" s="135" t="str">
        <f>VLOOKUP(E1743,[2]Sheet1!$E$2:$N$5262,8,0)</f>
        <v>Renewal</v>
      </c>
      <c r="R1743" s="135" t="s">
        <v>16</v>
      </c>
      <c r="S1743" s="135" t="str">
        <f>VLOOKUP(E1743,[2]Sheet1!$E$2:$N$5262,10,0)</f>
        <v>-</v>
      </c>
      <c r="T1743" s="167">
        <f t="shared" si="87"/>
        <v>0</v>
      </c>
    </row>
    <row r="1744" spans="1:20" s="135" customFormat="1" hidden="1">
      <c r="A1744" s="72">
        <v>1753</v>
      </c>
      <c r="B1744" s="72" t="s">
        <v>39</v>
      </c>
      <c r="C1744" s="73" t="s">
        <v>15690</v>
      </c>
      <c r="D1744" s="73">
        <v>28858</v>
      </c>
      <c r="E1744" s="73">
        <v>30951</v>
      </c>
      <c r="F1744" s="75">
        <v>45650.420347222222</v>
      </c>
      <c r="G1744" s="74">
        <v>13000</v>
      </c>
      <c r="H1744" s="73" t="s">
        <v>66</v>
      </c>
      <c r="I1744" s="73" t="s">
        <v>11</v>
      </c>
      <c r="J1744" s="135" t="s">
        <v>41</v>
      </c>
      <c r="K1744" s="135">
        <v>13000</v>
      </c>
      <c r="L1744" s="135">
        <f>VLOOKUP(E1744,[2]Sheet1!$E$2:$N$5262,3,0)</f>
        <v>13000</v>
      </c>
      <c r="M1744" s="168">
        <f>VLOOKUP(E1744,[2]Sheet1!$E$2:$N$5262,4,0)</f>
        <v>46036</v>
      </c>
      <c r="N1744" s="135" t="str">
        <f>VLOOKUP(E1744,[2]Sheet1!$E$2:$N$5262,5,0)</f>
        <v>MOSES.AKHTAR</v>
      </c>
      <c r="O1744" s="135" t="str">
        <f>VLOOKUP(E1744,[2]Sheet1!$E$2:$N$5262,6,0)</f>
        <v>Accepted</v>
      </c>
      <c r="P1744" s="135" t="str">
        <f>VLOOKUP(E1744,[2]Sheet1!$E$2:$N$5262,7,0)</f>
        <v>Online Transfer</v>
      </c>
      <c r="Q1744" s="135" t="str">
        <f>VLOOKUP(E1744,[2]Sheet1!$E$2:$N$5262,8,0)</f>
        <v>Renewal</v>
      </c>
      <c r="R1744" s="135" t="s">
        <v>16</v>
      </c>
      <c r="S1744" s="135" t="str">
        <f>VLOOKUP(E1744,[2]Sheet1!$E$2:$N$5262,10,0)</f>
        <v>-</v>
      </c>
      <c r="T1744" s="167">
        <f t="shared" si="87"/>
        <v>0</v>
      </c>
    </row>
    <row r="1745" spans="1:20" s="135" customFormat="1" hidden="1">
      <c r="A1745" s="73">
        <v>1754</v>
      </c>
      <c r="B1745" s="72" t="s">
        <v>39</v>
      </c>
      <c r="C1745" s="73" t="s">
        <v>15691</v>
      </c>
      <c r="D1745" s="73">
        <v>163185</v>
      </c>
      <c r="E1745" s="74">
        <v>10063183</v>
      </c>
      <c r="F1745" s="75">
        <v>45316.533310185187</v>
      </c>
      <c r="G1745" s="74">
        <v>13000</v>
      </c>
      <c r="H1745" s="73" t="s">
        <v>66</v>
      </c>
      <c r="I1745" s="73" t="s">
        <v>11</v>
      </c>
      <c r="J1745" s="135" t="s">
        <v>41</v>
      </c>
      <c r="K1745" s="135">
        <v>13000</v>
      </c>
      <c r="L1745" s="135">
        <f>VLOOKUP(E1745,[2]Sheet1!$E$2:$N$5262,3,0)</f>
        <v>13000</v>
      </c>
      <c r="M1745" s="168">
        <f>VLOOKUP(E1745,[2]Sheet1!$E$2:$N$5262,4,0)</f>
        <v>46035</v>
      </c>
      <c r="N1745" s="135" t="str">
        <f>VLOOKUP(E1745,[2]Sheet1!$E$2:$N$5262,5,0)</f>
        <v>MOSES.AKHTAR</v>
      </c>
      <c r="O1745" s="135" t="str">
        <f>VLOOKUP(E1745,[2]Sheet1!$E$2:$N$5262,6,0)</f>
        <v>Accepted</v>
      </c>
      <c r="P1745" s="135" t="str">
        <f>VLOOKUP(E1745,[2]Sheet1!$E$2:$N$5262,7,0)</f>
        <v>Online Transfer</v>
      </c>
      <c r="Q1745" s="135" t="str">
        <f>VLOOKUP(E1745,[2]Sheet1!$E$2:$N$5262,8,0)</f>
        <v>Renewal</v>
      </c>
      <c r="R1745" s="135" t="s">
        <v>16</v>
      </c>
      <c r="S1745" s="135" t="str">
        <f>VLOOKUP(E1745,[2]Sheet1!$E$2:$N$5262,10,0)</f>
        <v>-</v>
      </c>
      <c r="T1745" s="167">
        <f t="shared" si="87"/>
        <v>0</v>
      </c>
    </row>
    <row r="1746" spans="1:20" s="135" customFormat="1" hidden="1">
      <c r="A1746" s="72">
        <v>1755</v>
      </c>
      <c r="B1746" s="72" t="s">
        <v>39</v>
      </c>
      <c r="C1746" s="73" t="s">
        <v>15692</v>
      </c>
      <c r="D1746" s="73">
        <v>24499066581</v>
      </c>
      <c r="E1746" s="74" t="s">
        <v>15693</v>
      </c>
      <c r="F1746" s="75">
        <v>45684.464155092595</v>
      </c>
      <c r="G1746" s="74">
        <v>12000</v>
      </c>
      <c r="H1746" s="73" t="s">
        <v>66</v>
      </c>
      <c r="I1746" s="73" t="s">
        <v>11</v>
      </c>
      <c r="J1746" s="135" t="s">
        <v>41</v>
      </c>
      <c r="K1746" s="135">
        <v>12000</v>
      </c>
      <c r="L1746" s="135">
        <f>VLOOKUP(E1746,[2]Sheet1!$E$2:$N$5262,3,0)</f>
        <v>12000</v>
      </c>
      <c r="M1746" s="168">
        <f>VLOOKUP(E1746,[2]Sheet1!$E$2:$N$5262,4,0)</f>
        <v>46035</v>
      </c>
      <c r="N1746" s="135" t="str">
        <f>VLOOKUP(E1746,[2]Sheet1!$E$2:$N$5262,5,0)</f>
        <v>MOSES.AKHTAR</v>
      </c>
      <c r="O1746" s="135" t="str">
        <f>VLOOKUP(E1746,[2]Sheet1!$E$2:$N$5262,6,0)</f>
        <v>Accepted</v>
      </c>
      <c r="P1746" s="135" t="str">
        <f>VLOOKUP(E1746,[2]Sheet1!$E$2:$N$5262,7,0)</f>
        <v>Online Transfer</v>
      </c>
      <c r="Q1746" s="135" t="str">
        <f>VLOOKUP(E1746,[2]Sheet1!$E$2:$N$5262,8,0)</f>
        <v>Renewal</v>
      </c>
      <c r="R1746" s="135" t="s">
        <v>16</v>
      </c>
      <c r="S1746" s="135" t="str">
        <f>VLOOKUP(E1746,[2]Sheet1!$E$2:$N$5262,10,0)</f>
        <v>-</v>
      </c>
      <c r="T1746" s="167">
        <f t="shared" si="87"/>
        <v>0</v>
      </c>
    </row>
    <row r="1747" spans="1:20" s="135" customFormat="1" hidden="1">
      <c r="A1747" s="73">
        <v>1756</v>
      </c>
      <c r="B1747" s="72" t="s">
        <v>39</v>
      </c>
      <c r="C1747" s="73" t="s">
        <v>15694</v>
      </c>
      <c r="D1747" s="74">
        <v>1027743</v>
      </c>
      <c r="E1747" s="74">
        <v>1144248</v>
      </c>
      <c r="F1747" s="75">
        <v>44952.512106481481</v>
      </c>
      <c r="G1747" s="74">
        <v>13000</v>
      </c>
      <c r="H1747" s="73" t="s">
        <v>66</v>
      </c>
      <c r="I1747" s="73" t="s">
        <v>11</v>
      </c>
      <c r="J1747" s="135" t="s">
        <v>41</v>
      </c>
      <c r="K1747" s="135">
        <v>13000</v>
      </c>
      <c r="L1747" s="135">
        <f>VLOOKUP(E1747,[2]Sheet1!$E$2:$N$5262,3,0)</f>
        <v>13000</v>
      </c>
      <c r="M1747" s="168">
        <f>VLOOKUP(E1747,[2]Sheet1!$E$2:$N$5262,4,0)</f>
        <v>46035</v>
      </c>
      <c r="N1747" s="135" t="str">
        <f>VLOOKUP(E1747,[2]Sheet1!$E$2:$N$5262,5,0)</f>
        <v>MOSES.AKHTAR</v>
      </c>
      <c r="O1747" s="135" t="str">
        <f>VLOOKUP(E1747,[2]Sheet1!$E$2:$N$5262,6,0)</f>
        <v>Accepted</v>
      </c>
      <c r="P1747" s="135" t="str">
        <f>VLOOKUP(E1747,[2]Sheet1!$E$2:$N$5262,7,0)</f>
        <v>Cash Deposit</v>
      </c>
      <c r="Q1747" s="135" t="str">
        <f>VLOOKUP(E1747,[2]Sheet1!$E$2:$N$5262,8,0)</f>
        <v>Renewal</v>
      </c>
      <c r="R1747" s="135" t="s">
        <v>16</v>
      </c>
      <c r="S1747" s="135" t="str">
        <f>VLOOKUP(E1747,[2]Sheet1!$E$2:$N$5262,10,0)</f>
        <v>-</v>
      </c>
      <c r="T1747" s="167">
        <f t="shared" si="87"/>
        <v>0</v>
      </c>
    </row>
    <row r="1748" spans="1:20" s="135" customFormat="1" hidden="1">
      <c r="A1748" s="72">
        <v>1757</v>
      </c>
      <c r="B1748" s="72" t="s">
        <v>39</v>
      </c>
      <c r="C1748" s="73" t="s">
        <v>15695</v>
      </c>
      <c r="D1748" s="73" t="s">
        <v>15696</v>
      </c>
      <c r="E1748" s="73" t="s">
        <v>15697</v>
      </c>
      <c r="F1748" s="75">
        <v>45316.476099537038</v>
      </c>
      <c r="G1748" s="74">
        <v>12000</v>
      </c>
      <c r="H1748" s="73" t="s">
        <v>66</v>
      </c>
      <c r="I1748" s="73" t="s">
        <v>11</v>
      </c>
      <c r="J1748" s="135" t="s">
        <v>41</v>
      </c>
      <c r="K1748" s="135">
        <v>12000</v>
      </c>
      <c r="L1748" s="135">
        <f>VLOOKUP(E1748,[2]Sheet1!$E$2:$N$5262,3,0)</f>
        <v>12000</v>
      </c>
      <c r="M1748" s="168">
        <f>VLOOKUP(E1748,[2]Sheet1!$E$2:$N$5262,4,0)</f>
        <v>46034</v>
      </c>
      <c r="N1748" s="135" t="str">
        <f>VLOOKUP(E1748,[2]Sheet1!$E$2:$N$5262,5,0)</f>
        <v>MOSES.AKHTAR</v>
      </c>
      <c r="O1748" s="135" t="str">
        <f>VLOOKUP(E1748,[2]Sheet1!$E$2:$N$5262,6,0)</f>
        <v>Accepted</v>
      </c>
      <c r="P1748" s="135" t="str">
        <f>VLOOKUP(E1748,[2]Sheet1!$E$2:$N$5262,7,0)</f>
        <v>Online Transfer</v>
      </c>
      <c r="Q1748" s="135" t="str">
        <f>VLOOKUP(E1748,[2]Sheet1!$E$2:$N$5262,8,0)</f>
        <v>Renewal</v>
      </c>
      <c r="R1748" s="135" t="s">
        <v>16</v>
      </c>
      <c r="S1748" s="135" t="str">
        <f>VLOOKUP(E1748,[2]Sheet1!$E$2:$N$5262,10,0)</f>
        <v>-</v>
      </c>
      <c r="T1748" s="167">
        <f t="shared" si="87"/>
        <v>0</v>
      </c>
    </row>
    <row r="1749" spans="1:20" s="135" customFormat="1" hidden="1">
      <c r="A1749" s="73">
        <v>1758</v>
      </c>
      <c r="B1749" s="72" t="s">
        <v>39</v>
      </c>
      <c r="C1749" s="73" t="s">
        <v>15698</v>
      </c>
      <c r="D1749" s="74" t="s">
        <v>15699</v>
      </c>
      <c r="E1749" s="74">
        <v>1192632</v>
      </c>
      <c r="F1749" s="75">
        <v>45302.539074074077</v>
      </c>
      <c r="G1749" s="74">
        <v>14000</v>
      </c>
      <c r="H1749" s="73" t="s">
        <v>66</v>
      </c>
      <c r="I1749" s="73" t="s">
        <v>11</v>
      </c>
      <c r="J1749" s="135" t="s">
        <v>41</v>
      </c>
      <c r="K1749" s="135">
        <v>14000</v>
      </c>
      <c r="L1749" s="135">
        <f>VLOOKUP(E1749,[2]Sheet1!$E$2:$N$5262,3,0)</f>
        <v>14000</v>
      </c>
      <c r="M1749" s="168">
        <f>VLOOKUP(E1749,[2]Sheet1!$E$2:$N$5262,4,0)</f>
        <v>46035</v>
      </c>
      <c r="N1749" s="135" t="str">
        <f>VLOOKUP(E1749,[2]Sheet1!$E$2:$N$5262,5,0)</f>
        <v>MOSES.AKHTAR</v>
      </c>
      <c r="O1749" s="135" t="str">
        <f>VLOOKUP(E1749,[2]Sheet1!$E$2:$N$5262,6,0)</f>
        <v>Accepted</v>
      </c>
      <c r="P1749" s="135" t="str">
        <f>VLOOKUP(E1749,[2]Sheet1!$E$2:$N$5262,7,0)</f>
        <v>Online Transfer</v>
      </c>
      <c r="Q1749" s="135" t="str">
        <f>VLOOKUP(E1749,[2]Sheet1!$E$2:$N$5262,8,0)</f>
        <v>Renewal</v>
      </c>
      <c r="R1749" s="135" t="s">
        <v>16</v>
      </c>
      <c r="S1749" s="135" t="str">
        <f>VLOOKUP(E1749,[2]Sheet1!$E$2:$N$5262,10,0)</f>
        <v>-</v>
      </c>
      <c r="T1749" s="167">
        <f t="shared" si="87"/>
        <v>0</v>
      </c>
    </row>
    <row r="1750" spans="1:20" s="135" customFormat="1">
      <c r="A1750" s="72">
        <v>1759</v>
      </c>
      <c r="B1750" s="72" t="s">
        <v>39</v>
      </c>
      <c r="C1750" s="73" t="s">
        <v>15700</v>
      </c>
      <c r="D1750" s="73" t="s">
        <v>15701</v>
      </c>
      <c r="E1750" s="73" t="s">
        <v>15702</v>
      </c>
      <c r="F1750" s="75">
        <v>46034</v>
      </c>
      <c r="G1750" s="74">
        <v>14500</v>
      </c>
      <c r="H1750" s="73" t="s">
        <v>66</v>
      </c>
      <c r="I1750" s="73" t="s">
        <v>11</v>
      </c>
      <c r="J1750" s="135" t="s">
        <v>41</v>
      </c>
      <c r="K1750" s="135">
        <v>14500</v>
      </c>
      <c r="L1750" s="135">
        <f>VLOOKUP(E1750,[2]Sheet1!$E$2:$N$5262,3,0)</f>
        <v>14500</v>
      </c>
      <c r="M1750" s="168">
        <f>VLOOKUP(E1750,[2]Sheet1!$E$2:$N$5262,4,0)</f>
        <v>46034</v>
      </c>
      <c r="N1750" s="135" t="str">
        <f>VLOOKUP(E1750,[2]Sheet1!$E$2:$N$5262,5,0)</f>
        <v>MOSES.AKHTAR</v>
      </c>
      <c r="O1750" s="135" t="str">
        <f>VLOOKUP(E1750,[2]Sheet1!$E$2:$N$5262,6,0)</f>
        <v>Accepted</v>
      </c>
      <c r="P1750" s="135" t="str">
        <f>VLOOKUP(E1750,[2]Sheet1!$E$2:$N$5262,7,0)</f>
        <v>Online Transfer</v>
      </c>
      <c r="Q1750" s="135" t="str">
        <f>VLOOKUP(E1750,[2]Sheet1!$E$2:$N$5262,8,0)</f>
        <v>Conversion</v>
      </c>
      <c r="R1750" s="135" t="s">
        <v>16</v>
      </c>
      <c r="S1750" s="135" t="str">
        <f>VLOOKUP(E1750,[2]Sheet1!$E$2:$N$5262,10,0)</f>
        <v>-</v>
      </c>
      <c r="T1750" s="167">
        <f t="shared" si="87"/>
        <v>0</v>
      </c>
    </row>
    <row r="1751" spans="1:20" s="135" customFormat="1" hidden="1">
      <c r="A1751" s="73">
        <v>1760</v>
      </c>
      <c r="B1751" s="72" t="s">
        <v>39</v>
      </c>
      <c r="C1751" s="73" t="s">
        <v>15703</v>
      </c>
      <c r="D1751" s="73">
        <v>204842</v>
      </c>
      <c r="E1751" s="73">
        <v>10104832</v>
      </c>
      <c r="F1751" s="75">
        <v>44952.480393518519</v>
      </c>
      <c r="G1751" s="74">
        <v>13000</v>
      </c>
      <c r="H1751" s="73" t="s">
        <v>66</v>
      </c>
      <c r="I1751" s="73" t="s">
        <v>11</v>
      </c>
      <c r="J1751" s="135" t="s">
        <v>41</v>
      </c>
      <c r="K1751" s="135">
        <v>13000</v>
      </c>
      <c r="L1751" s="135">
        <f>VLOOKUP(E1751,[2]Sheet1!$E$2:$N$5262,3,0)</f>
        <v>13000</v>
      </c>
      <c r="M1751" s="168">
        <f>VLOOKUP(E1751,[2]Sheet1!$E$2:$N$5262,4,0)</f>
        <v>46034</v>
      </c>
      <c r="N1751" s="135" t="str">
        <f>VLOOKUP(E1751,[2]Sheet1!$E$2:$N$5262,5,0)</f>
        <v>MOSES.AKHTAR</v>
      </c>
      <c r="O1751" s="135" t="str">
        <f>VLOOKUP(E1751,[2]Sheet1!$E$2:$N$5262,6,0)</f>
        <v>Accepted</v>
      </c>
      <c r="P1751" s="135" t="str">
        <f>VLOOKUP(E1751,[2]Sheet1!$E$2:$N$5262,7,0)</f>
        <v>Online Transfer</v>
      </c>
      <c r="Q1751" s="135" t="str">
        <f>VLOOKUP(E1751,[2]Sheet1!$E$2:$N$5262,8,0)</f>
        <v>Renewal</v>
      </c>
      <c r="R1751" s="135" t="s">
        <v>16</v>
      </c>
      <c r="S1751" s="135" t="str">
        <f>VLOOKUP(E1751,[2]Sheet1!$E$2:$N$5262,10,0)</f>
        <v>-</v>
      </c>
      <c r="T1751" s="167">
        <f t="shared" si="87"/>
        <v>0</v>
      </c>
    </row>
    <row r="1752" spans="1:20" s="135" customFormat="1" hidden="1">
      <c r="A1752" s="72">
        <v>1761</v>
      </c>
      <c r="B1752" s="72" t="s">
        <v>39</v>
      </c>
      <c r="C1752" s="73" t="s">
        <v>15704</v>
      </c>
      <c r="D1752" s="73" t="s">
        <v>15705</v>
      </c>
      <c r="E1752" s="73">
        <v>1005378</v>
      </c>
      <c r="F1752" s="75">
        <v>45302.618923611109</v>
      </c>
      <c r="G1752" s="74">
        <v>13000</v>
      </c>
      <c r="H1752" s="73" t="s">
        <v>66</v>
      </c>
      <c r="I1752" s="73" t="s">
        <v>11</v>
      </c>
      <c r="J1752" s="135" t="s">
        <v>41</v>
      </c>
      <c r="K1752" s="135">
        <v>13000</v>
      </c>
      <c r="L1752" s="135">
        <f>VLOOKUP(E1752,[2]Sheet1!$E$2:$N$5262,3,0)</f>
        <v>13000</v>
      </c>
      <c r="M1752" s="168">
        <f>VLOOKUP(E1752,[2]Sheet1!$E$2:$N$5262,4,0)</f>
        <v>46034</v>
      </c>
      <c r="N1752" s="135" t="str">
        <f>VLOOKUP(E1752,[2]Sheet1!$E$2:$N$5262,5,0)</f>
        <v>MOSES.AKHTAR</v>
      </c>
      <c r="O1752" s="135" t="str">
        <f>VLOOKUP(E1752,[2]Sheet1!$E$2:$N$5262,6,0)</f>
        <v>Accepted</v>
      </c>
      <c r="P1752" s="135" t="str">
        <f>VLOOKUP(E1752,[2]Sheet1!$E$2:$N$5262,7,0)</f>
        <v>Online Transfer</v>
      </c>
      <c r="Q1752" s="135" t="str">
        <f>VLOOKUP(E1752,[2]Sheet1!$E$2:$N$5262,8,0)</f>
        <v>Renewal</v>
      </c>
      <c r="R1752" s="135" t="s">
        <v>16</v>
      </c>
      <c r="S1752" s="135" t="str">
        <f>VLOOKUP(E1752,[2]Sheet1!$E$2:$N$5262,10,0)</f>
        <v>-</v>
      </c>
      <c r="T1752" s="167">
        <f t="shared" si="87"/>
        <v>0</v>
      </c>
    </row>
    <row r="1753" spans="1:20" s="135" customFormat="1" hidden="1">
      <c r="A1753" s="73">
        <v>1762</v>
      </c>
      <c r="B1753" s="72" t="s">
        <v>39</v>
      </c>
      <c r="C1753" s="73" t="s">
        <v>15706</v>
      </c>
      <c r="D1753" s="73">
        <v>1009690</v>
      </c>
      <c r="E1753" s="73">
        <v>109671</v>
      </c>
      <c r="F1753" s="75">
        <v>45302.499664351853</v>
      </c>
      <c r="G1753" s="74">
        <v>14000</v>
      </c>
      <c r="H1753" s="73" t="s">
        <v>66</v>
      </c>
      <c r="I1753" s="73" t="s">
        <v>11</v>
      </c>
      <c r="J1753" s="135" t="s">
        <v>41</v>
      </c>
      <c r="K1753" s="135">
        <v>14000</v>
      </c>
      <c r="L1753" s="135">
        <f>VLOOKUP(E1753,[2]Sheet1!$E$2:$N$5262,3,0)</f>
        <v>14000</v>
      </c>
      <c r="M1753" s="168">
        <f>VLOOKUP(E1753,[2]Sheet1!$E$2:$N$5262,4,0)</f>
        <v>46034</v>
      </c>
      <c r="N1753" s="135" t="str">
        <f>VLOOKUP(E1753,[2]Sheet1!$E$2:$N$5262,5,0)</f>
        <v>MOSES.AKHTAR</v>
      </c>
      <c r="O1753" s="135" t="str">
        <f>VLOOKUP(E1753,[2]Sheet1!$E$2:$N$5262,6,0)</f>
        <v>Accepted</v>
      </c>
      <c r="P1753" s="135" t="str">
        <f>VLOOKUP(E1753,[2]Sheet1!$E$2:$N$5262,7,0)</f>
        <v>Online Transfer</v>
      </c>
      <c r="Q1753" s="135" t="str">
        <f>VLOOKUP(E1753,[2]Sheet1!$E$2:$N$5262,8,0)</f>
        <v>Renewal</v>
      </c>
      <c r="R1753" s="135" t="s">
        <v>16</v>
      </c>
      <c r="S1753" s="135" t="str">
        <f>VLOOKUP(E1753,[2]Sheet1!$E$2:$N$5262,10,0)</f>
        <v>-</v>
      </c>
      <c r="T1753" s="167">
        <f t="shared" si="87"/>
        <v>0</v>
      </c>
    </row>
    <row r="1754" spans="1:20" s="135" customFormat="1" hidden="1">
      <c r="A1754" s="72">
        <v>1763</v>
      </c>
      <c r="B1754" s="72" t="s">
        <v>39</v>
      </c>
      <c r="C1754" s="73" t="s">
        <v>15707</v>
      </c>
      <c r="D1754" s="73" t="s">
        <v>15708</v>
      </c>
      <c r="E1754" s="73" t="s">
        <v>15709</v>
      </c>
      <c r="F1754" s="75">
        <v>45315.641504629632</v>
      </c>
      <c r="G1754" s="74">
        <v>13000</v>
      </c>
      <c r="H1754" s="73" t="s">
        <v>66</v>
      </c>
      <c r="I1754" s="73" t="s">
        <v>11</v>
      </c>
      <c r="J1754" s="135" t="s">
        <v>41</v>
      </c>
      <c r="K1754" s="135">
        <v>13000</v>
      </c>
      <c r="L1754" s="135">
        <f>VLOOKUP(E1754,[2]Sheet1!$E$2:$N$5262,3,0)</f>
        <v>13000</v>
      </c>
      <c r="M1754" s="168">
        <f>VLOOKUP(E1754,[2]Sheet1!$E$2:$N$5262,4,0)</f>
        <v>46034</v>
      </c>
      <c r="N1754" s="135" t="str">
        <f>VLOOKUP(E1754,[2]Sheet1!$E$2:$N$5262,5,0)</f>
        <v>MOSES.AKHTAR</v>
      </c>
      <c r="O1754" s="135" t="str">
        <f>VLOOKUP(E1754,[2]Sheet1!$E$2:$N$5262,6,0)</f>
        <v>Accepted</v>
      </c>
      <c r="P1754" s="135" t="str">
        <f>VLOOKUP(E1754,[2]Sheet1!$E$2:$N$5262,7,0)</f>
        <v>Cheque Deposit</v>
      </c>
      <c r="Q1754" s="135" t="str">
        <f>VLOOKUP(E1754,[2]Sheet1!$E$2:$N$5262,8,0)</f>
        <v>Renewal</v>
      </c>
      <c r="R1754" s="135" t="s">
        <v>16</v>
      </c>
      <c r="S1754" s="135" t="str">
        <f>VLOOKUP(E1754,[2]Sheet1!$E$2:$N$5262,10,0)</f>
        <v>-</v>
      </c>
      <c r="T1754" s="167">
        <f t="shared" si="87"/>
        <v>0</v>
      </c>
    </row>
    <row r="1755" spans="1:20" s="135" customFormat="1" hidden="1">
      <c r="A1755" s="73">
        <v>1764</v>
      </c>
      <c r="B1755" s="72" t="s">
        <v>39</v>
      </c>
      <c r="C1755" s="73" t="s">
        <v>15710</v>
      </c>
      <c r="D1755" s="74">
        <v>206587</v>
      </c>
      <c r="E1755" s="74">
        <v>1106609</v>
      </c>
      <c r="F1755" s="75">
        <v>45299.739074074074</v>
      </c>
      <c r="G1755" s="74">
        <v>11000</v>
      </c>
      <c r="H1755" s="73" t="s">
        <v>66</v>
      </c>
      <c r="I1755" s="73" t="s">
        <v>11</v>
      </c>
      <c r="J1755" s="135" t="s">
        <v>41</v>
      </c>
      <c r="K1755" s="135">
        <v>11000</v>
      </c>
      <c r="L1755" s="135">
        <f>VLOOKUP(E1755,[2]Sheet1!$E$2:$N$5262,3,0)</f>
        <v>11000</v>
      </c>
      <c r="M1755" s="168">
        <f>VLOOKUP(E1755,[2]Sheet1!$E$2:$N$5262,4,0)</f>
        <v>46033</v>
      </c>
      <c r="N1755" s="135" t="str">
        <f>VLOOKUP(E1755,[2]Sheet1!$E$2:$N$5262,5,0)</f>
        <v>MOSES.AKHTAR</v>
      </c>
      <c r="O1755" s="135" t="str">
        <f>VLOOKUP(E1755,[2]Sheet1!$E$2:$N$5262,6,0)</f>
        <v>Accepted</v>
      </c>
      <c r="P1755" s="135" t="str">
        <f>VLOOKUP(E1755,[2]Sheet1!$E$2:$N$5262,7,0)</f>
        <v>Online Transfer</v>
      </c>
      <c r="Q1755" s="135" t="str">
        <f>VLOOKUP(E1755,[2]Sheet1!$E$2:$N$5262,8,0)</f>
        <v>Renewal</v>
      </c>
      <c r="R1755" s="135" t="s">
        <v>16</v>
      </c>
      <c r="S1755" s="135" t="str">
        <f>VLOOKUP(E1755,[2]Sheet1!$E$2:$N$5262,10,0)</f>
        <v>-</v>
      </c>
      <c r="T1755" s="167">
        <f t="shared" si="87"/>
        <v>0</v>
      </c>
    </row>
    <row r="1756" spans="1:20" s="135" customFormat="1" hidden="1">
      <c r="A1756" s="72">
        <v>1765</v>
      </c>
      <c r="B1756" s="72" t="s">
        <v>39</v>
      </c>
      <c r="C1756" s="73" t="s">
        <v>15711</v>
      </c>
      <c r="D1756" s="73" t="s">
        <v>15712</v>
      </c>
      <c r="E1756" s="73" t="s">
        <v>15713</v>
      </c>
      <c r="F1756" s="75">
        <v>45678.540381944447</v>
      </c>
      <c r="G1756" s="74">
        <v>13000</v>
      </c>
      <c r="H1756" s="73" t="s">
        <v>66</v>
      </c>
      <c r="I1756" s="73" t="s">
        <v>11</v>
      </c>
      <c r="J1756" s="135" t="s">
        <v>41</v>
      </c>
      <c r="K1756" s="135">
        <v>13000</v>
      </c>
      <c r="L1756" s="135">
        <f>VLOOKUP(E1756,[2]Sheet1!$E$2:$N$5262,3,0)</f>
        <v>13000</v>
      </c>
      <c r="M1756" s="168">
        <f>VLOOKUP(E1756,[2]Sheet1!$E$2:$N$5262,4,0)</f>
        <v>46033</v>
      </c>
      <c r="N1756" s="135" t="str">
        <f>VLOOKUP(E1756,[2]Sheet1!$E$2:$N$5262,5,0)</f>
        <v>MOSES.AKHTAR</v>
      </c>
      <c r="O1756" s="135" t="str">
        <f>VLOOKUP(E1756,[2]Sheet1!$E$2:$N$5262,6,0)</f>
        <v>Accepted</v>
      </c>
      <c r="P1756" s="135" t="str">
        <f>VLOOKUP(E1756,[2]Sheet1!$E$2:$N$5262,7,0)</f>
        <v>Online Transfer</v>
      </c>
      <c r="Q1756" s="135" t="str">
        <f>VLOOKUP(E1756,[2]Sheet1!$E$2:$N$5262,8,0)</f>
        <v>Renewal</v>
      </c>
      <c r="R1756" s="135" t="s">
        <v>16</v>
      </c>
      <c r="S1756" s="135" t="str">
        <f>VLOOKUP(E1756,[2]Sheet1!$E$2:$N$5262,10,0)</f>
        <v>-</v>
      </c>
      <c r="T1756" s="167">
        <f t="shared" si="87"/>
        <v>0</v>
      </c>
    </row>
    <row r="1757" spans="1:20" s="135" customFormat="1">
      <c r="A1757" s="73">
        <v>1766</v>
      </c>
      <c r="B1757" s="72" t="s">
        <v>39</v>
      </c>
      <c r="C1757" s="73" t="s">
        <v>15714</v>
      </c>
      <c r="D1757" s="73" t="s">
        <v>15715</v>
      </c>
      <c r="E1757" s="73" t="s">
        <v>15716</v>
      </c>
      <c r="F1757" s="75">
        <v>46034</v>
      </c>
      <c r="G1757" s="74">
        <v>13000</v>
      </c>
      <c r="H1757" s="73" t="s">
        <v>66</v>
      </c>
      <c r="I1757" s="73" t="s">
        <v>11</v>
      </c>
      <c r="J1757" s="135" t="s">
        <v>41</v>
      </c>
      <c r="K1757" s="135">
        <v>13000</v>
      </c>
      <c r="L1757" s="135">
        <f>VLOOKUP(E1757,[2]Sheet1!$E$2:$N$5262,3,0)</f>
        <v>13000</v>
      </c>
      <c r="M1757" s="168">
        <f>VLOOKUP(E1757,[2]Sheet1!$E$2:$N$5262,4,0)</f>
        <v>46032</v>
      </c>
      <c r="N1757" s="135" t="str">
        <f>VLOOKUP(E1757,[2]Sheet1!$E$2:$N$5262,5,0)</f>
        <v>MOSES.AKHTAR</v>
      </c>
      <c r="O1757" s="135" t="str">
        <f>VLOOKUP(E1757,[2]Sheet1!$E$2:$N$5262,6,0)</f>
        <v>Accepted</v>
      </c>
      <c r="P1757" s="135" t="str">
        <f>VLOOKUP(E1757,[2]Sheet1!$E$2:$N$5262,7,0)</f>
        <v>Online Transfer</v>
      </c>
      <c r="Q1757" s="135" t="str">
        <f>VLOOKUP(E1757,[2]Sheet1!$E$2:$N$5262,8,0)</f>
        <v>Conversion</v>
      </c>
      <c r="R1757" s="135" t="s">
        <v>16</v>
      </c>
      <c r="S1757" s="135" t="str">
        <f>VLOOKUP(E1757,[2]Sheet1!$E$2:$N$5262,10,0)</f>
        <v>-</v>
      </c>
      <c r="T1757" s="167">
        <f t="shared" si="87"/>
        <v>0</v>
      </c>
    </row>
    <row r="1758" spans="1:20" s="135" customFormat="1" hidden="1">
      <c r="A1758" s="72">
        <v>1767</v>
      </c>
      <c r="B1758" s="72" t="s">
        <v>39</v>
      </c>
      <c r="C1758" s="73" t="s">
        <v>15717</v>
      </c>
      <c r="D1758" s="73" t="s">
        <v>15718</v>
      </c>
      <c r="E1758" s="74" t="s">
        <v>15719</v>
      </c>
      <c r="F1758" s="75">
        <v>45652.577777777777</v>
      </c>
      <c r="G1758" s="74">
        <v>10000</v>
      </c>
      <c r="H1758" s="73" t="s">
        <v>66</v>
      </c>
      <c r="I1758" s="73" t="s">
        <v>11</v>
      </c>
      <c r="J1758" s="135" t="s">
        <v>41</v>
      </c>
      <c r="K1758" s="135">
        <v>10000</v>
      </c>
      <c r="L1758" s="135">
        <f>VLOOKUP(E1758,[2]Sheet1!$E$2:$N$5262,3,0)</f>
        <v>10000</v>
      </c>
      <c r="M1758" s="168">
        <f>VLOOKUP(E1758,[2]Sheet1!$E$2:$N$5262,4,0)</f>
        <v>46032</v>
      </c>
      <c r="N1758" s="135" t="str">
        <f>VLOOKUP(E1758,[2]Sheet1!$E$2:$N$5262,5,0)</f>
        <v>MOSES.AKHTAR</v>
      </c>
      <c r="O1758" s="135" t="str">
        <f>VLOOKUP(E1758,[2]Sheet1!$E$2:$N$5262,6,0)</f>
        <v>Accepted</v>
      </c>
      <c r="P1758" s="135" t="str">
        <f>VLOOKUP(E1758,[2]Sheet1!$E$2:$N$5262,7,0)</f>
        <v>Online Transfer</v>
      </c>
      <c r="Q1758" s="135" t="str">
        <f>VLOOKUP(E1758,[2]Sheet1!$E$2:$N$5262,8,0)</f>
        <v>Renewal</v>
      </c>
      <c r="R1758" s="135" t="s">
        <v>16</v>
      </c>
      <c r="S1758" s="135" t="str">
        <f>VLOOKUP(E1758,[2]Sheet1!$E$2:$N$5262,10,0)</f>
        <v>-</v>
      </c>
      <c r="T1758" s="167">
        <f t="shared" si="87"/>
        <v>0</v>
      </c>
    </row>
    <row r="1759" spans="1:20" s="135" customFormat="1">
      <c r="A1759" s="73">
        <v>1768</v>
      </c>
      <c r="B1759" s="72" t="s">
        <v>39</v>
      </c>
      <c r="C1759" s="73" t="s">
        <v>15720</v>
      </c>
      <c r="D1759" s="73" t="s">
        <v>15721</v>
      </c>
      <c r="E1759" s="73" t="s">
        <v>15722</v>
      </c>
      <c r="F1759" s="75">
        <v>46031</v>
      </c>
      <c r="G1759" s="74">
        <v>14000</v>
      </c>
      <c r="H1759" s="73" t="s">
        <v>66</v>
      </c>
      <c r="I1759" s="73" t="s">
        <v>11</v>
      </c>
      <c r="J1759" s="135" t="s">
        <v>41</v>
      </c>
      <c r="K1759" s="135">
        <v>14000</v>
      </c>
      <c r="L1759" s="135">
        <f>VLOOKUP(E1759,[2]Sheet1!$E$2:$N$5262,3,0)</f>
        <v>14000</v>
      </c>
      <c r="M1759" s="168">
        <f>VLOOKUP(E1759,[2]Sheet1!$E$2:$N$5262,4,0)</f>
        <v>46031</v>
      </c>
      <c r="N1759" s="135" t="str">
        <f>VLOOKUP(E1759,[2]Sheet1!$E$2:$N$5262,5,0)</f>
        <v>MOSES.AKHTAR</v>
      </c>
      <c r="O1759" s="135" t="str">
        <f>VLOOKUP(E1759,[2]Sheet1!$E$2:$N$5262,6,0)</f>
        <v>Accepted</v>
      </c>
      <c r="P1759" s="135" t="str">
        <f>VLOOKUP(E1759,[2]Sheet1!$E$2:$N$5262,7,0)</f>
        <v>Online Transfer</v>
      </c>
      <c r="Q1759" s="135" t="str">
        <f>VLOOKUP(E1759,[2]Sheet1!$E$2:$N$5262,8,0)</f>
        <v>Conversion</v>
      </c>
      <c r="R1759" s="135" t="s">
        <v>16</v>
      </c>
      <c r="S1759" s="135" t="str">
        <f>VLOOKUP(E1759,[2]Sheet1!$E$2:$N$5262,10,0)</f>
        <v>-</v>
      </c>
      <c r="T1759" s="167">
        <f t="shared" si="87"/>
        <v>0</v>
      </c>
    </row>
    <row r="1760" spans="1:20" s="135" customFormat="1">
      <c r="A1760" s="72">
        <v>1769</v>
      </c>
      <c r="B1760" s="72" t="s">
        <v>39</v>
      </c>
      <c r="C1760" s="73" t="s">
        <v>15723</v>
      </c>
      <c r="D1760" s="73">
        <v>16925929</v>
      </c>
      <c r="E1760" s="73" t="s">
        <v>15724</v>
      </c>
      <c r="F1760" s="75">
        <v>46031</v>
      </c>
      <c r="G1760" s="74">
        <v>15000</v>
      </c>
      <c r="H1760" s="73" t="s">
        <v>66</v>
      </c>
      <c r="I1760" s="73" t="s">
        <v>11</v>
      </c>
      <c r="J1760" s="135" t="s">
        <v>41</v>
      </c>
      <c r="K1760" s="135">
        <v>15000</v>
      </c>
      <c r="L1760" s="135">
        <f>VLOOKUP(E1760,[2]Sheet1!$E$2:$N$5262,3,0)</f>
        <v>15000</v>
      </c>
      <c r="M1760" s="168">
        <f>VLOOKUP(E1760,[2]Sheet1!$E$2:$N$5262,4,0)</f>
        <v>46031</v>
      </c>
      <c r="N1760" s="135" t="str">
        <f>VLOOKUP(E1760,[2]Sheet1!$E$2:$N$5262,5,0)</f>
        <v>MOSES.AKHTAR</v>
      </c>
      <c r="O1760" s="135" t="str">
        <f>VLOOKUP(E1760,[2]Sheet1!$E$2:$N$5262,6,0)</f>
        <v>Accepted</v>
      </c>
      <c r="P1760" s="135" t="str">
        <f>VLOOKUP(E1760,[2]Sheet1!$E$2:$N$5262,7,0)</f>
        <v>Online Transfer</v>
      </c>
      <c r="Q1760" s="135" t="str">
        <f>VLOOKUP(E1760,[2]Sheet1!$E$2:$N$5262,8,0)</f>
        <v>Conversion</v>
      </c>
      <c r="R1760" s="135" t="s">
        <v>16</v>
      </c>
      <c r="S1760" s="135" t="str">
        <f>VLOOKUP(E1760,[2]Sheet1!$E$2:$N$5262,10,0)</f>
        <v>-</v>
      </c>
      <c r="T1760" s="167">
        <f t="shared" si="87"/>
        <v>0</v>
      </c>
    </row>
    <row r="1761" spans="1:20" s="135" customFormat="1" hidden="1">
      <c r="A1761" s="73">
        <v>1770</v>
      </c>
      <c r="B1761" s="72" t="s">
        <v>39</v>
      </c>
      <c r="C1761" s="73" t="s">
        <v>15725</v>
      </c>
      <c r="D1761" s="73" t="s">
        <v>15726</v>
      </c>
      <c r="E1761" s="73">
        <v>1173220</v>
      </c>
      <c r="F1761" s="75">
        <v>45315.704074074078</v>
      </c>
      <c r="G1761" s="74">
        <v>13000</v>
      </c>
      <c r="H1761" s="73" t="s">
        <v>66</v>
      </c>
      <c r="I1761" s="73" t="s">
        <v>11</v>
      </c>
      <c r="J1761" s="135" t="s">
        <v>41</v>
      </c>
      <c r="K1761" s="135">
        <v>13000</v>
      </c>
      <c r="L1761" s="135">
        <f>VLOOKUP(E1761,[2]Sheet1!$E$2:$N$5262,3,0)</f>
        <v>13000</v>
      </c>
      <c r="M1761" s="168">
        <f>VLOOKUP(E1761,[2]Sheet1!$E$2:$N$5262,4,0)</f>
        <v>46031</v>
      </c>
      <c r="N1761" s="135" t="str">
        <f>VLOOKUP(E1761,[2]Sheet1!$E$2:$N$5262,5,0)</f>
        <v>MOSES.AKHTAR</v>
      </c>
      <c r="O1761" s="135" t="str">
        <f>VLOOKUP(E1761,[2]Sheet1!$E$2:$N$5262,6,0)</f>
        <v>Accepted</v>
      </c>
      <c r="P1761" s="135" t="str">
        <f>VLOOKUP(E1761,[2]Sheet1!$E$2:$N$5262,7,0)</f>
        <v>Online Transfer</v>
      </c>
      <c r="Q1761" s="135" t="str">
        <f>VLOOKUP(E1761,[2]Sheet1!$E$2:$N$5262,8,0)</f>
        <v>Renewal</v>
      </c>
      <c r="R1761" s="135" t="s">
        <v>16</v>
      </c>
      <c r="S1761" s="135" t="str">
        <f>VLOOKUP(E1761,[2]Sheet1!$E$2:$N$5262,10,0)</f>
        <v>-</v>
      </c>
      <c r="T1761" s="167">
        <f t="shared" si="87"/>
        <v>0</v>
      </c>
    </row>
    <row r="1762" spans="1:20" s="135" customFormat="1" hidden="1">
      <c r="A1762" s="72">
        <v>1771</v>
      </c>
      <c r="B1762" s="72" t="s">
        <v>39</v>
      </c>
      <c r="C1762" s="73" t="s">
        <v>15727</v>
      </c>
      <c r="D1762" s="74" t="s">
        <v>15728</v>
      </c>
      <c r="E1762" s="74" t="s">
        <v>15727</v>
      </c>
      <c r="F1762" s="75">
        <v>45315.58258101852</v>
      </c>
      <c r="G1762" s="74">
        <v>13000</v>
      </c>
      <c r="H1762" s="73" t="s">
        <v>66</v>
      </c>
      <c r="I1762" s="73" t="s">
        <v>11</v>
      </c>
      <c r="J1762" s="135" t="s">
        <v>41</v>
      </c>
      <c r="K1762" s="135">
        <v>13000</v>
      </c>
      <c r="L1762" s="135">
        <f>VLOOKUP(E1762,[2]Sheet1!$E$2:$N$5262,3,0)</f>
        <v>13000</v>
      </c>
      <c r="M1762" s="168">
        <f>VLOOKUP(E1762,[2]Sheet1!$E$2:$N$5262,4,0)</f>
        <v>46031</v>
      </c>
      <c r="N1762" s="135" t="str">
        <f>VLOOKUP(E1762,[2]Sheet1!$E$2:$N$5262,5,0)</f>
        <v>MOSES.AKHTAR</v>
      </c>
      <c r="O1762" s="135" t="str">
        <f>VLOOKUP(E1762,[2]Sheet1!$E$2:$N$5262,6,0)</f>
        <v>Accepted</v>
      </c>
      <c r="P1762" s="135" t="str">
        <f>VLOOKUP(E1762,[2]Sheet1!$E$2:$N$5262,7,0)</f>
        <v>Online Transfer</v>
      </c>
      <c r="Q1762" s="135" t="str">
        <f>VLOOKUP(E1762,[2]Sheet1!$E$2:$N$5262,8,0)</f>
        <v>Renewal</v>
      </c>
      <c r="R1762" s="135" t="s">
        <v>16</v>
      </c>
      <c r="S1762" s="135" t="str">
        <f>VLOOKUP(E1762,[2]Sheet1!$E$2:$N$5262,10,0)</f>
        <v>-</v>
      </c>
      <c r="T1762" s="167">
        <f t="shared" si="87"/>
        <v>0</v>
      </c>
    </row>
    <row r="1763" spans="1:20" s="135" customFormat="1" hidden="1">
      <c r="A1763" s="73">
        <v>1772</v>
      </c>
      <c r="B1763" s="72" t="s">
        <v>39</v>
      </c>
      <c r="C1763" s="73" t="s">
        <v>15729</v>
      </c>
      <c r="D1763" s="73" t="s">
        <v>15730</v>
      </c>
      <c r="E1763" s="73" t="s">
        <v>15731</v>
      </c>
      <c r="F1763" s="75">
        <v>45664.522662037038</v>
      </c>
      <c r="G1763" s="74">
        <v>12500</v>
      </c>
      <c r="H1763" s="73" t="s">
        <v>66</v>
      </c>
      <c r="I1763" s="73" t="s">
        <v>11</v>
      </c>
      <c r="J1763" s="135" t="s">
        <v>41</v>
      </c>
      <c r="K1763" s="135">
        <v>12500</v>
      </c>
      <c r="L1763" s="135">
        <f>VLOOKUP(E1763,[2]Sheet1!$E$2:$N$5262,3,0)</f>
        <v>12500</v>
      </c>
      <c r="M1763" s="168">
        <f>VLOOKUP(E1763,[2]Sheet1!$E$2:$N$5262,4,0)</f>
        <v>46029</v>
      </c>
      <c r="N1763" s="135" t="str">
        <f>VLOOKUP(E1763,[2]Sheet1!$E$2:$N$5262,5,0)</f>
        <v>MOSES.AKHTAR</v>
      </c>
      <c r="O1763" s="135" t="str">
        <f>VLOOKUP(E1763,[2]Sheet1!$E$2:$N$5262,6,0)</f>
        <v>Accepted</v>
      </c>
      <c r="P1763" s="135" t="str">
        <f>VLOOKUP(E1763,[2]Sheet1!$E$2:$N$5262,7,0)</f>
        <v>Online Transfer</v>
      </c>
      <c r="Q1763" s="135" t="str">
        <f>VLOOKUP(E1763,[2]Sheet1!$E$2:$N$5262,8,0)</f>
        <v>Renewal</v>
      </c>
      <c r="R1763" s="135" t="s">
        <v>16</v>
      </c>
      <c r="S1763" s="135" t="str">
        <f>VLOOKUP(E1763,[2]Sheet1!$E$2:$N$5262,10,0)</f>
        <v>-</v>
      </c>
      <c r="T1763" s="167">
        <f t="shared" si="87"/>
        <v>0</v>
      </c>
    </row>
    <row r="1764" spans="1:20" s="135" customFormat="1" hidden="1">
      <c r="A1764" s="72">
        <v>1773</v>
      </c>
      <c r="B1764" s="72" t="s">
        <v>39</v>
      </c>
      <c r="C1764" s="73" t="s">
        <v>15732</v>
      </c>
      <c r="D1764" s="73" t="s">
        <v>15733</v>
      </c>
      <c r="E1764" s="73">
        <v>7013061</v>
      </c>
      <c r="F1764" s="75">
        <v>45306.662881944445</v>
      </c>
      <c r="G1764" s="74">
        <v>12600</v>
      </c>
      <c r="H1764" s="73" t="s">
        <v>66</v>
      </c>
      <c r="I1764" s="73" t="s">
        <v>11</v>
      </c>
      <c r="J1764" s="135" t="s">
        <v>41</v>
      </c>
      <c r="K1764" s="135">
        <v>12600</v>
      </c>
      <c r="L1764" s="135">
        <f>VLOOKUP(E1764,[2]Sheet1!$E$2:$N$5262,3,0)</f>
        <v>12600</v>
      </c>
      <c r="M1764" s="168">
        <f>VLOOKUP(E1764,[2]Sheet1!$E$2:$N$5262,4,0)</f>
        <v>46024</v>
      </c>
      <c r="N1764" s="135" t="str">
        <f>VLOOKUP(E1764,[2]Sheet1!$E$2:$N$5262,5,0)</f>
        <v>MOSES.AKHTAR</v>
      </c>
      <c r="O1764" s="135" t="str">
        <f>VLOOKUP(E1764,[2]Sheet1!$E$2:$N$5262,6,0)</f>
        <v>Accepted</v>
      </c>
      <c r="P1764" s="135" t="str">
        <f>VLOOKUP(E1764,[2]Sheet1!$E$2:$N$5262,7,0)</f>
        <v>Online Transfer</v>
      </c>
      <c r="Q1764" s="135" t="str">
        <f>VLOOKUP(E1764,[2]Sheet1!$E$2:$N$5262,8,0)</f>
        <v>Renewal</v>
      </c>
      <c r="R1764" s="135" t="s">
        <v>16</v>
      </c>
      <c r="S1764" s="135" t="str">
        <f>VLOOKUP(E1764,[2]Sheet1!$E$2:$N$5262,10,0)</f>
        <v>-</v>
      </c>
      <c r="T1764" s="167">
        <f t="shared" si="87"/>
        <v>0</v>
      </c>
    </row>
    <row r="1765" spans="1:20" s="135" customFormat="1" hidden="1">
      <c r="A1765" s="73">
        <v>1774</v>
      </c>
      <c r="B1765" s="72" t="s">
        <v>39</v>
      </c>
      <c r="C1765" s="73" t="s">
        <v>15734</v>
      </c>
      <c r="D1765" s="73" t="s">
        <v>15735</v>
      </c>
      <c r="E1765" s="73" t="s">
        <v>15734</v>
      </c>
      <c r="F1765" s="75">
        <v>45678.468171296299</v>
      </c>
      <c r="G1765" s="74">
        <v>13000</v>
      </c>
      <c r="H1765" s="73" t="s">
        <v>66</v>
      </c>
      <c r="I1765" s="73" t="s">
        <v>11</v>
      </c>
      <c r="J1765" s="135" t="s">
        <v>41</v>
      </c>
      <c r="K1765" s="135">
        <v>13000</v>
      </c>
      <c r="L1765" s="135">
        <f>VLOOKUP(E1765,[2]Sheet1!$E$2:$N$5262,3,0)</f>
        <v>13000</v>
      </c>
      <c r="M1765" s="168">
        <f>VLOOKUP(E1765,[2]Sheet1!$E$2:$N$5262,4,0)</f>
        <v>46029</v>
      </c>
      <c r="N1765" s="135" t="str">
        <f>VLOOKUP(E1765,[2]Sheet1!$E$2:$N$5262,5,0)</f>
        <v>MOSES.AKHTAR</v>
      </c>
      <c r="O1765" s="135" t="str">
        <f>VLOOKUP(E1765,[2]Sheet1!$E$2:$N$5262,6,0)</f>
        <v>Accepted</v>
      </c>
      <c r="P1765" s="135" t="str">
        <f>VLOOKUP(E1765,[2]Sheet1!$E$2:$N$5262,7,0)</f>
        <v>Online Transfer</v>
      </c>
      <c r="Q1765" s="135" t="str">
        <f>VLOOKUP(E1765,[2]Sheet1!$E$2:$N$5262,8,0)</f>
        <v>Renewal</v>
      </c>
      <c r="R1765" s="135" t="s">
        <v>16</v>
      </c>
      <c r="S1765" s="135" t="str">
        <f>VLOOKUP(E1765,[2]Sheet1!$E$2:$N$5262,10,0)</f>
        <v>-</v>
      </c>
      <c r="T1765" s="167">
        <f t="shared" si="87"/>
        <v>0</v>
      </c>
    </row>
    <row r="1766" spans="1:20" s="135" customFormat="1" hidden="1">
      <c r="A1766" s="72">
        <v>1775</v>
      </c>
      <c r="B1766" s="72" t="s">
        <v>39</v>
      </c>
      <c r="C1766" s="73" t="s">
        <v>15736</v>
      </c>
      <c r="D1766" s="73" t="s">
        <v>15737</v>
      </c>
      <c r="E1766" s="74" t="s">
        <v>15738</v>
      </c>
      <c r="F1766" s="75">
        <v>45287.69730324074</v>
      </c>
      <c r="G1766" s="74">
        <v>12500</v>
      </c>
      <c r="H1766" s="73" t="s">
        <v>66</v>
      </c>
      <c r="I1766" s="73" t="s">
        <v>11</v>
      </c>
      <c r="J1766" s="135" t="s">
        <v>41</v>
      </c>
      <c r="K1766" s="135">
        <v>12500</v>
      </c>
      <c r="L1766" s="135">
        <f>VLOOKUP(E1766,[2]Sheet1!$E$2:$N$5262,3,0)</f>
        <v>12500</v>
      </c>
      <c r="M1766" s="168">
        <f>VLOOKUP(E1766,[2]Sheet1!$E$2:$N$5262,4,0)</f>
        <v>46028</v>
      </c>
      <c r="N1766" s="135" t="str">
        <f>VLOOKUP(E1766,[2]Sheet1!$E$2:$N$5262,5,0)</f>
        <v>MOSES.AKHTAR</v>
      </c>
      <c r="O1766" s="135" t="str">
        <f>VLOOKUP(E1766,[2]Sheet1!$E$2:$N$5262,6,0)</f>
        <v>Accepted</v>
      </c>
      <c r="P1766" s="135" t="str">
        <f>VLOOKUP(E1766,[2]Sheet1!$E$2:$N$5262,7,0)</f>
        <v>Cash Deposit</v>
      </c>
      <c r="Q1766" s="135" t="str">
        <f>VLOOKUP(E1766,[2]Sheet1!$E$2:$N$5262,8,0)</f>
        <v>Renewal</v>
      </c>
      <c r="R1766" s="135" t="s">
        <v>16</v>
      </c>
      <c r="S1766" s="135" t="str">
        <f>VLOOKUP(E1766,[2]Sheet1!$E$2:$N$5262,10,0)</f>
        <v>-</v>
      </c>
      <c r="T1766" s="167">
        <f t="shared" si="87"/>
        <v>0</v>
      </c>
    </row>
    <row r="1767" spans="1:20" s="135" customFormat="1" hidden="1">
      <c r="A1767" s="73">
        <v>1776</v>
      </c>
      <c r="B1767" s="72" t="s">
        <v>39</v>
      </c>
      <c r="C1767" s="73" t="s">
        <v>15739</v>
      </c>
      <c r="D1767" s="74" t="s">
        <v>15740</v>
      </c>
      <c r="E1767" s="74" t="s">
        <v>15741</v>
      </c>
      <c r="F1767" s="75">
        <v>45302.56827546296</v>
      </c>
      <c r="G1767" s="74">
        <v>14000</v>
      </c>
      <c r="H1767" s="73" t="s">
        <v>66</v>
      </c>
      <c r="I1767" s="73" t="s">
        <v>11</v>
      </c>
      <c r="J1767" s="135" t="s">
        <v>41</v>
      </c>
      <c r="K1767" s="135">
        <v>14000</v>
      </c>
      <c r="L1767" s="135">
        <f>VLOOKUP(E1767,[2]Sheet1!$E$2:$N$5262,3,0)</f>
        <v>14000</v>
      </c>
      <c r="M1767" s="168">
        <f>VLOOKUP(E1767,[2]Sheet1!$E$2:$N$5262,4,0)</f>
        <v>46028</v>
      </c>
      <c r="N1767" s="135" t="str">
        <f>VLOOKUP(E1767,[2]Sheet1!$E$2:$N$5262,5,0)</f>
        <v>MOSES.AKHTAR</v>
      </c>
      <c r="O1767" s="135" t="str">
        <f>VLOOKUP(E1767,[2]Sheet1!$E$2:$N$5262,6,0)</f>
        <v>Accepted</v>
      </c>
      <c r="P1767" s="135" t="str">
        <f>VLOOKUP(E1767,[2]Sheet1!$E$2:$N$5262,7,0)</f>
        <v>Online Transfer</v>
      </c>
      <c r="Q1767" s="135" t="str">
        <f>VLOOKUP(E1767,[2]Sheet1!$E$2:$N$5262,8,0)</f>
        <v>Renewal</v>
      </c>
      <c r="R1767" s="135" t="s">
        <v>16</v>
      </c>
      <c r="S1767" s="135" t="str">
        <f>VLOOKUP(E1767,[2]Sheet1!$E$2:$N$5262,10,0)</f>
        <v>-</v>
      </c>
      <c r="T1767" s="167">
        <f t="shared" si="87"/>
        <v>0</v>
      </c>
    </row>
    <row r="1768" spans="1:20" s="135" customFormat="1" hidden="1">
      <c r="A1768" s="72">
        <v>1777</v>
      </c>
      <c r="B1768" s="72" t="s">
        <v>39</v>
      </c>
      <c r="C1768" s="73" t="s">
        <v>15742</v>
      </c>
      <c r="D1768" s="73" t="s">
        <v>15743</v>
      </c>
      <c r="E1768" s="73" t="s">
        <v>15744</v>
      </c>
      <c r="F1768" s="75">
        <v>45295.864201388889</v>
      </c>
      <c r="G1768" s="74">
        <v>13000</v>
      </c>
      <c r="H1768" s="73" t="s">
        <v>66</v>
      </c>
      <c r="I1768" s="73" t="s">
        <v>11</v>
      </c>
      <c r="J1768" s="135" t="s">
        <v>41</v>
      </c>
      <c r="K1768" s="135">
        <v>13000</v>
      </c>
      <c r="L1768" s="135">
        <f>VLOOKUP(E1768,[2]Sheet1!$E$2:$N$5262,3,0)</f>
        <v>13000</v>
      </c>
      <c r="M1768" s="168">
        <f>VLOOKUP(E1768,[2]Sheet1!$E$2:$N$5262,4,0)</f>
        <v>46028</v>
      </c>
      <c r="N1768" s="135" t="str">
        <f>VLOOKUP(E1768,[2]Sheet1!$E$2:$N$5262,5,0)</f>
        <v>MOSES.AKHTAR</v>
      </c>
      <c r="O1768" s="135" t="str">
        <f>VLOOKUP(E1768,[2]Sheet1!$E$2:$N$5262,6,0)</f>
        <v>Accepted</v>
      </c>
      <c r="P1768" s="135" t="str">
        <f>VLOOKUP(E1768,[2]Sheet1!$E$2:$N$5262,7,0)</f>
        <v>Online Transfer</v>
      </c>
      <c r="Q1768" s="135" t="str">
        <f>VLOOKUP(E1768,[2]Sheet1!$E$2:$N$5262,8,0)</f>
        <v>Renewal</v>
      </c>
      <c r="R1768" s="135" t="s">
        <v>16</v>
      </c>
      <c r="S1768" s="135" t="str">
        <f>VLOOKUP(E1768,[2]Sheet1!$E$2:$N$5262,10,0)</f>
        <v>-</v>
      </c>
      <c r="T1768" s="167">
        <f t="shared" ref="T1768:T1819" si="88">+G1768-L1768</f>
        <v>0</v>
      </c>
    </row>
    <row r="1769" spans="1:20" s="135" customFormat="1" hidden="1">
      <c r="A1769" s="73">
        <v>1778</v>
      </c>
      <c r="B1769" s="72" t="s">
        <v>39</v>
      </c>
      <c r="C1769" s="73" t="s">
        <v>15745</v>
      </c>
      <c r="D1769" s="73" t="s">
        <v>15746</v>
      </c>
      <c r="E1769" s="73">
        <v>7067558</v>
      </c>
      <c r="F1769" s="75">
        <v>45306.605092592596</v>
      </c>
      <c r="G1769" s="74">
        <v>12000</v>
      </c>
      <c r="H1769" s="73" t="s">
        <v>66</v>
      </c>
      <c r="I1769" s="73" t="s">
        <v>11</v>
      </c>
      <c r="J1769" s="135" t="s">
        <v>41</v>
      </c>
      <c r="K1769" s="135">
        <v>12000</v>
      </c>
      <c r="L1769" s="135">
        <f>VLOOKUP(E1769,[2]Sheet1!$E$2:$N$5262,3,0)</f>
        <v>12000</v>
      </c>
      <c r="M1769" s="168">
        <f>VLOOKUP(E1769,[2]Sheet1!$E$2:$N$5262,4,0)</f>
        <v>46028</v>
      </c>
      <c r="N1769" s="135" t="str">
        <f>VLOOKUP(E1769,[2]Sheet1!$E$2:$N$5262,5,0)</f>
        <v>MOSES.AKHTAR</v>
      </c>
      <c r="O1769" s="135" t="str">
        <f>VLOOKUP(E1769,[2]Sheet1!$E$2:$N$5262,6,0)</f>
        <v>Accepted</v>
      </c>
      <c r="P1769" s="135" t="str">
        <f>VLOOKUP(E1769,[2]Sheet1!$E$2:$N$5262,7,0)</f>
        <v>Online Transfer</v>
      </c>
      <c r="Q1769" s="135" t="str">
        <f>VLOOKUP(E1769,[2]Sheet1!$E$2:$N$5262,8,0)</f>
        <v>Renewal</v>
      </c>
      <c r="R1769" s="135" t="s">
        <v>16</v>
      </c>
      <c r="S1769" s="135" t="str">
        <f>VLOOKUP(E1769,[2]Sheet1!$E$2:$N$5262,10,0)</f>
        <v>-</v>
      </c>
      <c r="T1769" s="167">
        <f t="shared" si="88"/>
        <v>0</v>
      </c>
    </row>
    <row r="1770" spans="1:20" s="135" customFormat="1" hidden="1">
      <c r="A1770" s="72">
        <v>1779</v>
      </c>
      <c r="B1770" s="72" t="s">
        <v>39</v>
      </c>
      <c r="C1770" s="73" t="s">
        <v>15747</v>
      </c>
      <c r="D1770" s="73" t="s">
        <v>15748</v>
      </c>
      <c r="E1770" s="73">
        <v>6044817</v>
      </c>
      <c r="F1770" s="75">
        <v>45673.769201388888</v>
      </c>
      <c r="G1770" s="74">
        <v>12500</v>
      </c>
      <c r="H1770" s="73" t="s">
        <v>66</v>
      </c>
      <c r="I1770" s="73" t="s">
        <v>11</v>
      </c>
      <c r="J1770" s="135" t="s">
        <v>41</v>
      </c>
      <c r="K1770" s="135">
        <v>12500</v>
      </c>
      <c r="L1770" s="135">
        <f>VLOOKUP(E1770,[2]Sheet1!$E$2:$N$5262,3,0)</f>
        <v>12500</v>
      </c>
      <c r="M1770" s="168">
        <f>VLOOKUP(E1770,[2]Sheet1!$E$2:$N$5262,4,0)</f>
        <v>46028</v>
      </c>
      <c r="N1770" s="135" t="str">
        <f>VLOOKUP(E1770,[2]Sheet1!$E$2:$N$5262,5,0)</f>
        <v>MOSES.AKHTAR</v>
      </c>
      <c r="O1770" s="135" t="str">
        <f>VLOOKUP(E1770,[2]Sheet1!$E$2:$N$5262,6,0)</f>
        <v>Accepted</v>
      </c>
      <c r="P1770" s="135" t="str">
        <f>VLOOKUP(E1770,[2]Sheet1!$E$2:$N$5262,7,0)</f>
        <v>Online Transfer</v>
      </c>
      <c r="Q1770" s="135" t="str">
        <f>VLOOKUP(E1770,[2]Sheet1!$E$2:$N$5262,8,0)</f>
        <v>Renewal</v>
      </c>
      <c r="R1770" s="135" t="s">
        <v>16</v>
      </c>
      <c r="S1770" s="135" t="str">
        <f>VLOOKUP(E1770,[2]Sheet1!$E$2:$N$5262,10,0)</f>
        <v>-</v>
      </c>
      <c r="T1770" s="167">
        <f t="shared" si="88"/>
        <v>0</v>
      </c>
    </row>
    <row r="1771" spans="1:20" s="135" customFormat="1" hidden="1">
      <c r="A1771" s="73">
        <v>1780</v>
      </c>
      <c r="B1771" s="72" t="s">
        <v>39</v>
      </c>
      <c r="C1771" s="73" t="s">
        <v>15749</v>
      </c>
      <c r="D1771" s="73">
        <v>234187</v>
      </c>
      <c r="E1771" s="73" t="s">
        <v>15750</v>
      </c>
      <c r="F1771" s="75">
        <v>45674.523136574076</v>
      </c>
      <c r="G1771" s="74">
        <v>10000</v>
      </c>
      <c r="H1771" s="73" t="s">
        <v>66</v>
      </c>
      <c r="I1771" s="73" t="s">
        <v>11</v>
      </c>
      <c r="J1771" s="135" t="s">
        <v>41</v>
      </c>
      <c r="K1771" s="135">
        <v>10000</v>
      </c>
      <c r="L1771" s="135">
        <f>VLOOKUP(E1771,[2]Sheet1!$E$2:$N$5262,3,0)</f>
        <v>10000</v>
      </c>
      <c r="M1771" s="168">
        <f>VLOOKUP(E1771,[2]Sheet1!$E$2:$N$5262,4,0)</f>
        <v>46028</v>
      </c>
      <c r="N1771" s="135" t="str">
        <f>VLOOKUP(E1771,[2]Sheet1!$E$2:$N$5262,5,0)</f>
        <v>MOSES.AKHTAR</v>
      </c>
      <c r="O1771" s="135" t="str">
        <f>VLOOKUP(E1771,[2]Sheet1!$E$2:$N$5262,6,0)</f>
        <v>Accepted</v>
      </c>
      <c r="P1771" s="135" t="str">
        <f>VLOOKUP(E1771,[2]Sheet1!$E$2:$N$5262,7,0)</f>
        <v>Online Transfer</v>
      </c>
      <c r="Q1771" s="135" t="str">
        <f>VLOOKUP(E1771,[2]Sheet1!$E$2:$N$5262,8,0)</f>
        <v>Renewal</v>
      </c>
      <c r="R1771" s="135" t="s">
        <v>16</v>
      </c>
      <c r="S1771" s="135" t="str">
        <f>VLOOKUP(E1771,[2]Sheet1!$E$2:$N$5262,10,0)</f>
        <v>-</v>
      </c>
      <c r="T1771" s="167">
        <f t="shared" si="88"/>
        <v>0</v>
      </c>
    </row>
    <row r="1772" spans="1:20" s="135" customFormat="1" hidden="1">
      <c r="A1772" s="72">
        <v>1781</v>
      </c>
      <c r="B1772" s="72" t="s">
        <v>39</v>
      </c>
      <c r="C1772" s="73" t="s">
        <v>15751</v>
      </c>
      <c r="D1772" s="74">
        <v>7523027</v>
      </c>
      <c r="E1772" s="73">
        <v>239807</v>
      </c>
      <c r="F1772" s="75">
        <v>44931.60833333333</v>
      </c>
      <c r="G1772" s="74">
        <v>13000</v>
      </c>
      <c r="H1772" s="73" t="s">
        <v>66</v>
      </c>
      <c r="I1772" s="73" t="s">
        <v>11</v>
      </c>
      <c r="J1772" s="135" t="s">
        <v>41</v>
      </c>
      <c r="K1772" s="135">
        <v>13000</v>
      </c>
      <c r="L1772" s="135">
        <f>VLOOKUP(E1772,[2]Sheet1!$E$2:$N$5262,3,0)</f>
        <v>13000</v>
      </c>
      <c r="M1772" s="168">
        <f>VLOOKUP(E1772,[2]Sheet1!$E$2:$N$5262,4,0)</f>
        <v>46027</v>
      </c>
      <c r="N1772" s="135" t="str">
        <f>VLOOKUP(E1772,[2]Sheet1!$E$2:$N$5262,5,0)</f>
        <v>MOSES.AKHTAR</v>
      </c>
      <c r="O1772" s="135" t="str">
        <f>VLOOKUP(E1772,[2]Sheet1!$E$2:$N$5262,6,0)</f>
        <v>Accepted</v>
      </c>
      <c r="P1772" s="135" t="str">
        <f>VLOOKUP(E1772,[2]Sheet1!$E$2:$N$5262,7,0)</f>
        <v>Online Transfer</v>
      </c>
      <c r="Q1772" s="135" t="str">
        <f>VLOOKUP(E1772,[2]Sheet1!$E$2:$N$5262,8,0)</f>
        <v>Renewal</v>
      </c>
      <c r="R1772" s="135" t="s">
        <v>16</v>
      </c>
      <c r="S1772" s="135" t="str">
        <f>VLOOKUP(E1772,[2]Sheet1!$E$2:$N$5262,10,0)</f>
        <v>-</v>
      </c>
      <c r="T1772" s="167">
        <f t="shared" si="88"/>
        <v>0</v>
      </c>
    </row>
    <row r="1773" spans="1:20" s="135" customFormat="1" hidden="1">
      <c r="A1773" s="73">
        <v>1782</v>
      </c>
      <c r="B1773" s="72" t="s">
        <v>39</v>
      </c>
      <c r="C1773" s="73" t="s">
        <v>15752</v>
      </c>
      <c r="D1773" s="73" t="s">
        <v>15753</v>
      </c>
      <c r="E1773" s="73">
        <v>7009698</v>
      </c>
      <c r="F1773" s="75">
        <v>44215.545983796299</v>
      </c>
      <c r="G1773" s="74">
        <v>13000</v>
      </c>
      <c r="H1773" s="73" t="s">
        <v>66</v>
      </c>
      <c r="I1773" s="73" t="s">
        <v>11</v>
      </c>
      <c r="J1773" s="135" t="s">
        <v>41</v>
      </c>
      <c r="K1773" s="135">
        <v>13000</v>
      </c>
      <c r="L1773" s="135">
        <f>VLOOKUP(E1773,[2]Sheet1!$E$2:$N$5262,3,0)</f>
        <v>13000</v>
      </c>
      <c r="M1773" s="168">
        <f>VLOOKUP(E1773,[2]Sheet1!$E$2:$N$5262,4,0)</f>
        <v>46028</v>
      </c>
      <c r="N1773" s="135" t="str">
        <f>VLOOKUP(E1773,[2]Sheet1!$E$2:$N$5262,5,0)</f>
        <v>MOSES.AKHTAR</v>
      </c>
      <c r="O1773" s="135" t="str">
        <f>VLOOKUP(E1773,[2]Sheet1!$E$2:$N$5262,6,0)</f>
        <v>Accepted</v>
      </c>
      <c r="P1773" s="135" t="str">
        <f>VLOOKUP(E1773,[2]Sheet1!$E$2:$N$5262,7,0)</f>
        <v>Online Transfer</v>
      </c>
      <c r="Q1773" s="135" t="str">
        <f>VLOOKUP(E1773,[2]Sheet1!$E$2:$N$5262,8,0)</f>
        <v>Renewal</v>
      </c>
      <c r="R1773" s="135" t="s">
        <v>16</v>
      </c>
      <c r="S1773" s="135" t="str">
        <f>VLOOKUP(E1773,[2]Sheet1!$E$2:$N$5262,10,0)</f>
        <v>-</v>
      </c>
      <c r="T1773" s="167">
        <f t="shared" si="88"/>
        <v>0</v>
      </c>
    </row>
    <row r="1774" spans="1:20" s="135" customFormat="1" hidden="1">
      <c r="A1774" s="72">
        <v>1783</v>
      </c>
      <c r="B1774" s="72" t="s">
        <v>39</v>
      </c>
      <c r="C1774" s="73" t="s">
        <v>15754</v>
      </c>
      <c r="D1774" s="74" t="s">
        <v>15755</v>
      </c>
      <c r="E1774" s="74" t="s">
        <v>15756</v>
      </c>
      <c r="F1774" s="75">
        <v>45673.660671296297</v>
      </c>
      <c r="G1774" s="74">
        <v>12000</v>
      </c>
      <c r="H1774" s="73" t="s">
        <v>66</v>
      </c>
      <c r="I1774" s="73" t="s">
        <v>11</v>
      </c>
      <c r="J1774" s="135" t="s">
        <v>41</v>
      </c>
      <c r="K1774" s="135">
        <v>12000</v>
      </c>
      <c r="L1774" s="135">
        <f>VLOOKUP(E1774,[2]Sheet1!$E$2:$N$5262,3,0)</f>
        <v>12000</v>
      </c>
      <c r="M1774" s="168">
        <f>VLOOKUP(E1774,[2]Sheet1!$E$2:$N$5262,4,0)</f>
        <v>46027</v>
      </c>
      <c r="N1774" s="135" t="str">
        <f>VLOOKUP(E1774,[2]Sheet1!$E$2:$N$5262,5,0)</f>
        <v>MOSES.AKHTAR</v>
      </c>
      <c r="O1774" s="135" t="str">
        <f>VLOOKUP(E1774,[2]Sheet1!$E$2:$N$5262,6,0)</f>
        <v>Accepted</v>
      </c>
      <c r="P1774" s="135" t="str">
        <f>VLOOKUP(E1774,[2]Sheet1!$E$2:$N$5262,7,0)</f>
        <v>Online Transfer</v>
      </c>
      <c r="Q1774" s="135" t="str">
        <f>VLOOKUP(E1774,[2]Sheet1!$E$2:$N$5262,8,0)</f>
        <v>Renewal</v>
      </c>
      <c r="R1774" s="135" t="s">
        <v>16</v>
      </c>
      <c r="S1774" s="135" t="str">
        <f>VLOOKUP(E1774,[2]Sheet1!$E$2:$N$5262,10,0)</f>
        <v>-</v>
      </c>
      <c r="T1774" s="167">
        <f t="shared" si="88"/>
        <v>0</v>
      </c>
    </row>
    <row r="1775" spans="1:20" s="135" customFormat="1" hidden="1">
      <c r="A1775" s="73">
        <v>1784</v>
      </c>
      <c r="B1775" s="72" t="s">
        <v>39</v>
      </c>
      <c r="C1775" s="73" t="s">
        <v>15757</v>
      </c>
      <c r="D1775" s="73" t="s">
        <v>15758</v>
      </c>
      <c r="E1775" s="171" t="s">
        <v>18715</v>
      </c>
      <c r="F1775" s="75">
        <v>45679.675798611112</v>
      </c>
      <c r="G1775" s="74">
        <v>13000</v>
      </c>
      <c r="H1775" s="73" t="s">
        <v>66</v>
      </c>
      <c r="I1775" s="73" t="s">
        <v>11</v>
      </c>
      <c r="J1775" s="135" t="s">
        <v>41</v>
      </c>
      <c r="K1775" s="135">
        <v>13000</v>
      </c>
      <c r="L1775" s="135">
        <f>VLOOKUP(E1775,[2]Sheet1!$E$2:$N$5262,3,0)</f>
        <v>13000</v>
      </c>
      <c r="M1775" s="168">
        <f>VLOOKUP(E1775,[2]Sheet1!$E$2:$N$5262,4,0)</f>
        <v>46025</v>
      </c>
      <c r="N1775" s="135" t="str">
        <f>VLOOKUP(E1775,[2]Sheet1!$E$2:$N$5262,5,0)</f>
        <v>MOSES.AKHTAR</v>
      </c>
      <c r="O1775" s="135" t="str">
        <f>VLOOKUP(E1775,[2]Sheet1!$E$2:$N$5262,6,0)</f>
        <v>Accepted</v>
      </c>
      <c r="P1775" s="135" t="str">
        <f>VLOOKUP(E1775,[2]Sheet1!$E$2:$N$5262,7,0)</f>
        <v>Online Transfer</v>
      </c>
      <c r="Q1775" s="135" t="str">
        <f>VLOOKUP(E1775,[2]Sheet1!$E$2:$N$5262,8,0)</f>
        <v>Renewal</v>
      </c>
      <c r="R1775" s="135" t="str">
        <f>VLOOKUP(E1775,[2]Sheet1!$E$2:$N$5262,9,0)</f>
        <v>-</v>
      </c>
      <c r="S1775" s="135" t="str">
        <f>VLOOKUP(E1775,[2]Sheet1!$E$2:$N$5262,10,0)</f>
        <v>-</v>
      </c>
      <c r="T1775" s="167">
        <f t="shared" si="88"/>
        <v>0</v>
      </c>
    </row>
    <row r="1776" spans="1:20" s="135" customFormat="1" hidden="1">
      <c r="A1776" s="72">
        <v>1785</v>
      </c>
      <c r="B1776" s="72" t="s">
        <v>39</v>
      </c>
      <c r="C1776" s="73" t="s">
        <v>15759</v>
      </c>
      <c r="D1776" s="74" t="s">
        <v>15760</v>
      </c>
      <c r="E1776" s="74">
        <v>1117906</v>
      </c>
      <c r="F1776" s="75">
        <v>45299.827430555553</v>
      </c>
      <c r="G1776" s="74">
        <v>12500</v>
      </c>
      <c r="H1776" s="73" t="s">
        <v>66</v>
      </c>
      <c r="I1776" s="73" t="s">
        <v>11</v>
      </c>
      <c r="J1776" s="135" t="s">
        <v>41</v>
      </c>
      <c r="K1776" s="135">
        <v>12500</v>
      </c>
      <c r="L1776" s="135">
        <f>VLOOKUP(E1776,[2]Sheet1!$E$2:$N$5262,3,0)</f>
        <v>12500</v>
      </c>
      <c r="M1776" s="168">
        <f>VLOOKUP(E1776,[2]Sheet1!$E$2:$N$5262,4,0)</f>
        <v>46027</v>
      </c>
      <c r="N1776" s="135" t="str">
        <f>VLOOKUP(E1776,[2]Sheet1!$E$2:$N$5262,5,0)</f>
        <v>MOSES.AKHTAR</v>
      </c>
      <c r="O1776" s="135" t="str">
        <f>VLOOKUP(E1776,[2]Sheet1!$E$2:$N$5262,6,0)</f>
        <v>Accepted</v>
      </c>
      <c r="P1776" s="135" t="str">
        <f>VLOOKUP(E1776,[2]Sheet1!$E$2:$N$5262,7,0)</f>
        <v>Online Transfer</v>
      </c>
      <c r="Q1776" s="135" t="str">
        <f>VLOOKUP(E1776,[2]Sheet1!$E$2:$N$5262,8,0)</f>
        <v>Renewal</v>
      </c>
      <c r="R1776" s="135" t="s">
        <v>16</v>
      </c>
      <c r="S1776" s="135" t="str">
        <f>VLOOKUP(E1776,[2]Sheet1!$E$2:$N$5262,10,0)</f>
        <v>-</v>
      </c>
      <c r="T1776" s="167">
        <f t="shared" si="88"/>
        <v>0</v>
      </c>
    </row>
    <row r="1777" spans="1:20" s="135" customFormat="1" hidden="1">
      <c r="A1777" s="73">
        <v>1786</v>
      </c>
      <c r="B1777" s="72" t="s">
        <v>39</v>
      </c>
      <c r="C1777" s="73" t="s">
        <v>15761</v>
      </c>
      <c r="D1777" s="74" t="s">
        <v>15762</v>
      </c>
      <c r="E1777" s="73" t="s">
        <v>15763</v>
      </c>
      <c r="F1777" s="75">
        <v>45309.787430555552</v>
      </c>
      <c r="G1777" s="74">
        <v>13000</v>
      </c>
      <c r="H1777" s="73" t="s">
        <v>66</v>
      </c>
      <c r="I1777" s="73" t="s">
        <v>11</v>
      </c>
      <c r="J1777" s="135" t="s">
        <v>41</v>
      </c>
      <c r="K1777" s="135">
        <v>13000</v>
      </c>
      <c r="L1777" s="135">
        <f>VLOOKUP(E1777,[2]Sheet1!$E$2:$N$5262,3,0)</f>
        <v>13000</v>
      </c>
      <c r="M1777" s="168">
        <f>VLOOKUP(E1777,[2]Sheet1!$E$2:$N$5262,4,0)</f>
        <v>46025</v>
      </c>
      <c r="N1777" s="135" t="str">
        <f>VLOOKUP(E1777,[2]Sheet1!$E$2:$N$5262,5,0)</f>
        <v>MOSES.AKHTAR</v>
      </c>
      <c r="O1777" s="135" t="str">
        <f>VLOOKUP(E1777,[2]Sheet1!$E$2:$N$5262,6,0)</f>
        <v>Accepted</v>
      </c>
      <c r="P1777" s="135" t="str">
        <f>VLOOKUP(E1777,[2]Sheet1!$E$2:$N$5262,7,0)</f>
        <v>Online Transfer</v>
      </c>
      <c r="Q1777" s="135" t="str">
        <f>VLOOKUP(E1777,[2]Sheet1!$E$2:$N$5262,8,0)</f>
        <v>Renewal</v>
      </c>
      <c r="R1777" s="135" t="s">
        <v>16</v>
      </c>
      <c r="S1777" s="135" t="str">
        <f>VLOOKUP(E1777,[2]Sheet1!$E$2:$N$5262,10,0)</f>
        <v>-</v>
      </c>
      <c r="T1777" s="167">
        <f t="shared" si="88"/>
        <v>0</v>
      </c>
    </row>
    <row r="1778" spans="1:20" s="135" customFormat="1" hidden="1">
      <c r="A1778" s="72">
        <v>1787</v>
      </c>
      <c r="B1778" s="72" t="s">
        <v>39</v>
      </c>
      <c r="C1778" s="73" t="s">
        <v>15764</v>
      </c>
      <c r="D1778" s="73">
        <v>46510</v>
      </c>
      <c r="E1778" s="170" t="s">
        <v>18713</v>
      </c>
      <c r="F1778" s="75">
        <v>45300.776076388887</v>
      </c>
      <c r="G1778" s="74">
        <v>13000</v>
      </c>
      <c r="H1778" s="73" t="s">
        <v>66</v>
      </c>
      <c r="I1778" s="73" t="s">
        <v>11</v>
      </c>
      <c r="J1778" s="135" t="s">
        <v>41</v>
      </c>
      <c r="K1778" s="135">
        <v>13000</v>
      </c>
      <c r="L1778" s="135">
        <f>VLOOKUP(E1778,[2]Sheet1!$E$2:$N$5262,3,0)</f>
        <v>13000</v>
      </c>
      <c r="M1778" s="168">
        <f>VLOOKUP(E1778,[2]Sheet1!$E$2:$N$5262,4,0)</f>
        <v>46025</v>
      </c>
      <c r="N1778" s="135" t="str">
        <f>VLOOKUP(E1778,[2]Sheet1!$E$2:$N$5262,5,0)</f>
        <v>MOSES.AKHTAR</v>
      </c>
      <c r="O1778" s="135" t="str">
        <f>VLOOKUP(E1778,[2]Sheet1!$E$2:$N$5262,6,0)</f>
        <v>Accepted</v>
      </c>
      <c r="P1778" s="135" t="str">
        <f>VLOOKUP(E1778,[2]Sheet1!$E$2:$N$5262,7,0)</f>
        <v>Online Transfer</v>
      </c>
      <c r="Q1778" s="135" t="str">
        <f>VLOOKUP(E1778,[2]Sheet1!$E$2:$N$5262,8,0)</f>
        <v>Renewal</v>
      </c>
      <c r="R1778" s="135" t="str">
        <f>VLOOKUP(E1778,[2]Sheet1!$E$2:$N$5262,9,0)</f>
        <v>-</v>
      </c>
      <c r="S1778" s="135" t="str">
        <f>VLOOKUP(E1778,[2]Sheet1!$E$2:$N$5262,10,0)</f>
        <v>-</v>
      </c>
      <c r="T1778" s="167">
        <f t="shared" si="88"/>
        <v>0</v>
      </c>
    </row>
    <row r="1779" spans="1:20" s="135" customFormat="1">
      <c r="A1779" s="73">
        <v>1788</v>
      </c>
      <c r="B1779" s="72" t="s">
        <v>39</v>
      </c>
      <c r="C1779" s="73" t="s">
        <v>15765</v>
      </c>
      <c r="D1779" s="73" t="s">
        <v>15766</v>
      </c>
      <c r="E1779" s="73" t="s">
        <v>15767</v>
      </c>
      <c r="F1779" s="75">
        <v>46027</v>
      </c>
      <c r="G1779" s="74">
        <v>14000</v>
      </c>
      <c r="H1779" s="73" t="s">
        <v>66</v>
      </c>
      <c r="I1779" s="73" t="s">
        <v>11</v>
      </c>
      <c r="J1779" s="135" t="s">
        <v>41</v>
      </c>
      <c r="K1779" s="135">
        <v>14000</v>
      </c>
      <c r="L1779" s="135">
        <f>VLOOKUP(E1779,[2]Sheet1!$E$2:$N$5262,3,0)</f>
        <v>14000</v>
      </c>
      <c r="M1779" s="168">
        <f>VLOOKUP(E1779,[2]Sheet1!$E$2:$N$5262,4,0)</f>
        <v>46025</v>
      </c>
      <c r="N1779" s="135" t="str">
        <f>VLOOKUP(E1779,[2]Sheet1!$E$2:$N$5262,5,0)</f>
        <v>MOSES.AKHTAR</v>
      </c>
      <c r="O1779" s="135" t="str">
        <f>VLOOKUP(E1779,[2]Sheet1!$E$2:$N$5262,6,0)</f>
        <v>Accepted</v>
      </c>
      <c r="P1779" s="135" t="str">
        <f>VLOOKUP(E1779,[2]Sheet1!$E$2:$N$5262,7,0)</f>
        <v>Online Transfer</v>
      </c>
      <c r="Q1779" s="135" t="str">
        <f>VLOOKUP(E1779,[2]Sheet1!$E$2:$N$5262,8,0)</f>
        <v>Conversion</v>
      </c>
      <c r="R1779" s="135" t="s">
        <v>16</v>
      </c>
      <c r="S1779" s="135" t="str">
        <f>VLOOKUP(E1779,[2]Sheet1!$E$2:$N$5262,10,0)</f>
        <v>-</v>
      </c>
      <c r="T1779" s="167">
        <f t="shared" si="88"/>
        <v>0</v>
      </c>
    </row>
    <row r="1780" spans="1:20" s="135" customFormat="1">
      <c r="A1780" s="72">
        <v>1789</v>
      </c>
      <c r="B1780" s="72" t="s">
        <v>39</v>
      </c>
      <c r="C1780" s="73" t="s">
        <v>15768</v>
      </c>
      <c r="D1780" s="73" t="s">
        <v>15769</v>
      </c>
      <c r="E1780" s="73" t="s">
        <v>15770</v>
      </c>
      <c r="F1780" s="75">
        <v>46027</v>
      </c>
      <c r="G1780" s="74">
        <v>13000</v>
      </c>
      <c r="H1780" s="73" t="s">
        <v>66</v>
      </c>
      <c r="I1780" s="73" t="s">
        <v>11</v>
      </c>
      <c r="J1780" s="135" t="s">
        <v>41</v>
      </c>
      <c r="K1780" s="135">
        <v>13000</v>
      </c>
      <c r="L1780" s="135">
        <f>VLOOKUP(E1780,[2]Sheet1!$E$2:$N$5262,3,0)</f>
        <v>13000</v>
      </c>
      <c r="M1780" s="168">
        <f>VLOOKUP(E1780,[2]Sheet1!$E$2:$N$5262,4,0)</f>
        <v>46025</v>
      </c>
      <c r="N1780" s="135" t="str">
        <f>VLOOKUP(E1780,[2]Sheet1!$E$2:$N$5262,5,0)</f>
        <v>MOSES.AKHTAR</v>
      </c>
      <c r="O1780" s="135" t="str">
        <f>VLOOKUP(E1780,[2]Sheet1!$E$2:$N$5262,6,0)</f>
        <v>Accepted</v>
      </c>
      <c r="P1780" s="135" t="str">
        <f>VLOOKUP(E1780,[2]Sheet1!$E$2:$N$5262,7,0)</f>
        <v>Online Transfer</v>
      </c>
      <c r="Q1780" s="135" t="str">
        <f>VLOOKUP(E1780,[2]Sheet1!$E$2:$N$5262,8,0)</f>
        <v>Conversion</v>
      </c>
      <c r="R1780" s="135" t="s">
        <v>16</v>
      </c>
      <c r="S1780" s="135" t="str">
        <f>VLOOKUP(E1780,[2]Sheet1!$E$2:$N$5262,10,0)</f>
        <v>-</v>
      </c>
      <c r="T1780" s="167">
        <f t="shared" si="88"/>
        <v>0</v>
      </c>
    </row>
    <row r="1781" spans="1:20" s="135" customFormat="1" hidden="1">
      <c r="A1781" s="73">
        <v>1790</v>
      </c>
      <c r="B1781" s="72" t="s">
        <v>39</v>
      </c>
      <c r="C1781" s="73" t="s">
        <v>15771</v>
      </c>
      <c r="D1781" s="74">
        <v>12902618</v>
      </c>
      <c r="E1781" s="74">
        <v>3342</v>
      </c>
      <c r="F1781" s="75">
        <v>44791.440196759257</v>
      </c>
      <c r="G1781" s="74">
        <v>8000</v>
      </c>
      <c r="H1781" s="73" t="s">
        <v>66</v>
      </c>
      <c r="I1781" s="73" t="s">
        <v>11</v>
      </c>
      <c r="J1781" s="135" t="s">
        <v>41</v>
      </c>
      <c r="K1781" s="135">
        <v>8000</v>
      </c>
      <c r="L1781" s="135">
        <f>VLOOKUP(E1781,[2]Sheet1!$E$2:$N$5262,3,0)</f>
        <v>8000</v>
      </c>
      <c r="M1781" s="168">
        <f>VLOOKUP(E1781,[2]Sheet1!$E$2:$N$5262,4,0)</f>
        <v>46023</v>
      </c>
      <c r="N1781" s="135" t="str">
        <f>VLOOKUP(E1781,[2]Sheet1!$E$2:$N$5262,5,0)</f>
        <v>MOSES.AKHTAR</v>
      </c>
      <c r="O1781" s="135" t="str">
        <f>VLOOKUP(E1781,[2]Sheet1!$E$2:$N$5262,6,0)</f>
        <v>Accepted</v>
      </c>
      <c r="P1781" s="135" t="str">
        <f>VLOOKUP(E1781,[2]Sheet1!$E$2:$N$5262,7,0)</f>
        <v>Online Transfer</v>
      </c>
      <c r="Q1781" s="135" t="str">
        <f>VLOOKUP(E1781,[2]Sheet1!$E$2:$N$5262,8,0)</f>
        <v>Renewal</v>
      </c>
      <c r="R1781" s="135" t="s">
        <v>16</v>
      </c>
      <c r="S1781" s="135" t="str">
        <f>VLOOKUP(E1781,[2]Sheet1!$E$2:$N$5262,10,0)</f>
        <v>-</v>
      </c>
      <c r="T1781" s="167">
        <f t="shared" si="88"/>
        <v>0</v>
      </c>
    </row>
    <row r="1782" spans="1:20" s="135" customFormat="1" hidden="1">
      <c r="A1782" s="72">
        <v>1791</v>
      </c>
      <c r="B1782" s="72" t="s">
        <v>39</v>
      </c>
      <c r="C1782" s="73" t="s">
        <v>15772</v>
      </c>
      <c r="D1782" s="73" t="s">
        <v>15773</v>
      </c>
      <c r="E1782" s="73" t="s">
        <v>15774</v>
      </c>
      <c r="F1782" s="75">
        <v>45306.691412037035</v>
      </c>
      <c r="G1782" s="74">
        <v>13000</v>
      </c>
      <c r="H1782" s="73" t="s">
        <v>66</v>
      </c>
      <c r="I1782" s="73" t="s">
        <v>11</v>
      </c>
      <c r="J1782" s="135" t="s">
        <v>41</v>
      </c>
      <c r="K1782" s="135">
        <v>13000</v>
      </c>
      <c r="L1782" s="135">
        <f>VLOOKUP(E1782,[2]Sheet1!$E$2:$N$5262,3,0)</f>
        <v>13000</v>
      </c>
      <c r="M1782" s="168">
        <f>VLOOKUP(E1782,[2]Sheet1!$E$2:$N$5262,4,0)</f>
        <v>46024</v>
      </c>
      <c r="N1782" s="135" t="str">
        <f>VLOOKUP(E1782,[2]Sheet1!$E$2:$N$5262,5,0)</f>
        <v>MOSES.AKHTAR</v>
      </c>
      <c r="O1782" s="135" t="str">
        <f>VLOOKUP(E1782,[2]Sheet1!$E$2:$N$5262,6,0)</f>
        <v>Accepted</v>
      </c>
      <c r="P1782" s="135" t="str">
        <f>VLOOKUP(E1782,[2]Sheet1!$E$2:$N$5262,7,0)</f>
        <v>Online Transfer</v>
      </c>
      <c r="Q1782" s="135" t="str">
        <f>VLOOKUP(E1782,[2]Sheet1!$E$2:$N$5262,8,0)</f>
        <v>Renewal</v>
      </c>
      <c r="R1782" s="135" t="s">
        <v>16</v>
      </c>
      <c r="S1782" s="135" t="str">
        <f>VLOOKUP(E1782,[2]Sheet1!$E$2:$N$5262,10,0)</f>
        <v>-</v>
      </c>
      <c r="T1782" s="167">
        <f t="shared" si="88"/>
        <v>0</v>
      </c>
    </row>
    <row r="1783" spans="1:20" s="135" customFormat="1" hidden="1">
      <c r="A1783" s="73">
        <v>1792</v>
      </c>
      <c r="B1783" s="72" t="s">
        <v>39</v>
      </c>
      <c r="C1783" s="73" t="s">
        <v>15775</v>
      </c>
      <c r="D1783" s="73" t="s">
        <v>15776</v>
      </c>
      <c r="E1783" s="73">
        <v>2190014056</v>
      </c>
      <c r="F1783" s="75">
        <v>44942.51357638889</v>
      </c>
      <c r="G1783" s="74">
        <v>13000</v>
      </c>
      <c r="H1783" s="73" t="s">
        <v>66</v>
      </c>
      <c r="I1783" s="73" t="s">
        <v>11</v>
      </c>
      <c r="J1783" s="135" t="s">
        <v>41</v>
      </c>
      <c r="K1783" s="135">
        <v>13000</v>
      </c>
      <c r="L1783" s="135">
        <f>VLOOKUP(E1783,[2]Sheet1!$E$2:$N$5262,3,0)</f>
        <v>13000</v>
      </c>
      <c r="M1783" s="168">
        <f>VLOOKUP(E1783,[2]Sheet1!$E$2:$N$5262,4,0)</f>
        <v>46024</v>
      </c>
      <c r="N1783" s="135" t="str">
        <f>VLOOKUP(E1783,[2]Sheet1!$E$2:$N$5262,5,0)</f>
        <v>MOSES.AKHTAR</v>
      </c>
      <c r="O1783" s="135" t="str">
        <f>VLOOKUP(E1783,[2]Sheet1!$E$2:$N$5262,6,0)</f>
        <v>Accepted</v>
      </c>
      <c r="P1783" s="135" t="str">
        <f>VLOOKUP(E1783,[2]Sheet1!$E$2:$N$5262,7,0)</f>
        <v>Online Transfer</v>
      </c>
      <c r="Q1783" s="135" t="str">
        <f>VLOOKUP(E1783,[2]Sheet1!$E$2:$N$5262,8,0)</f>
        <v>Renewal</v>
      </c>
      <c r="R1783" s="135" t="s">
        <v>16</v>
      </c>
      <c r="S1783" s="135" t="str">
        <f>VLOOKUP(E1783,[2]Sheet1!$E$2:$N$5262,10,0)</f>
        <v>-</v>
      </c>
      <c r="T1783" s="167">
        <f t="shared" si="88"/>
        <v>0</v>
      </c>
    </row>
    <row r="1784" spans="1:20" s="135" customFormat="1">
      <c r="A1784" s="72">
        <v>1793</v>
      </c>
      <c r="B1784" s="72" t="s">
        <v>39</v>
      </c>
      <c r="C1784" s="73" t="s">
        <v>15777</v>
      </c>
      <c r="D1784" s="74" t="s">
        <v>15778</v>
      </c>
      <c r="E1784" s="74" t="s">
        <v>15779</v>
      </c>
      <c r="F1784" s="75">
        <v>46023</v>
      </c>
      <c r="G1784" s="74">
        <v>14000</v>
      </c>
      <c r="H1784" s="73" t="s">
        <v>66</v>
      </c>
      <c r="I1784" s="73" t="s">
        <v>11</v>
      </c>
      <c r="J1784" s="135" t="s">
        <v>41</v>
      </c>
      <c r="K1784" s="135">
        <v>14000</v>
      </c>
      <c r="L1784" s="135">
        <f>VLOOKUP(E1784,[2]Sheet1!$E$2:$N$5262,3,0)</f>
        <v>14000</v>
      </c>
      <c r="M1784" s="168">
        <f>VLOOKUP(E1784,[2]Sheet1!$E$2:$N$5262,4,0)</f>
        <v>46023</v>
      </c>
      <c r="N1784" s="135" t="str">
        <f>VLOOKUP(E1784,[2]Sheet1!$E$2:$N$5262,5,0)</f>
        <v>MOSES.AKHTAR</v>
      </c>
      <c r="O1784" s="135" t="str">
        <f>VLOOKUP(E1784,[2]Sheet1!$E$2:$N$5262,6,0)</f>
        <v>Accepted</v>
      </c>
      <c r="P1784" s="135" t="str">
        <f>VLOOKUP(E1784,[2]Sheet1!$E$2:$N$5262,7,0)</f>
        <v>Online Transfer</v>
      </c>
      <c r="Q1784" s="135" t="str">
        <f>VLOOKUP(E1784,[2]Sheet1!$E$2:$N$5262,8,0)</f>
        <v>Conversion</v>
      </c>
      <c r="R1784" s="135" t="s">
        <v>16</v>
      </c>
      <c r="S1784" s="135" t="str">
        <f>VLOOKUP(E1784,[2]Sheet1!$E$2:$N$5262,10,0)</f>
        <v>-</v>
      </c>
      <c r="T1784" s="167">
        <f t="shared" si="88"/>
        <v>0</v>
      </c>
    </row>
    <row r="1785" spans="1:20" s="135" customFormat="1" hidden="1">
      <c r="A1785" s="73">
        <v>1794</v>
      </c>
      <c r="B1785" s="72" t="s">
        <v>39</v>
      </c>
      <c r="C1785" s="73" t="s">
        <v>15780</v>
      </c>
      <c r="D1785" s="73">
        <v>81001459</v>
      </c>
      <c r="E1785" s="170" t="s">
        <v>18712</v>
      </c>
      <c r="F1785" s="75">
        <v>44942.482638888891</v>
      </c>
      <c r="G1785" s="74">
        <v>13000</v>
      </c>
      <c r="H1785" s="73" t="s">
        <v>66</v>
      </c>
      <c r="I1785" s="73" t="s">
        <v>11</v>
      </c>
      <c r="J1785" s="135" t="s">
        <v>41</v>
      </c>
      <c r="K1785" s="135">
        <v>13000</v>
      </c>
      <c r="L1785" s="135">
        <f>VLOOKUP(E1785,[2]Sheet1!$E$2:$N$5262,3,0)</f>
        <v>13000</v>
      </c>
      <c r="M1785" s="168">
        <f>VLOOKUP(E1785,[2]Sheet1!$E$2:$N$5262,4,0)</f>
        <v>46023</v>
      </c>
      <c r="N1785" s="135" t="str">
        <f>VLOOKUP(E1785,[2]Sheet1!$E$2:$N$5262,5,0)</f>
        <v>MOSES.AKHTAR</v>
      </c>
      <c r="O1785" s="135" t="str">
        <f>VLOOKUP(E1785,[2]Sheet1!$E$2:$N$5262,6,0)</f>
        <v>Accepted</v>
      </c>
      <c r="P1785" s="135" t="str">
        <f>VLOOKUP(E1785,[2]Sheet1!$E$2:$N$5262,7,0)</f>
        <v>Online Transfer</v>
      </c>
      <c r="Q1785" s="135" t="str">
        <f>VLOOKUP(E1785,[2]Sheet1!$E$2:$N$5262,8,0)</f>
        <v>Renewal</v>
      </c>
      <c r="R1785" s="135" t="str">
        <f>VLOOKUP(E1785,[2]Sheet1!$E$2:$N$5262,9,0)</f>
        <v>-</v>
      </c>
      <c r="S1785" s="135" t="str">
        <f>VLOOKUP(E1785,[2]Sheet1!$E$2:$N$5262,10,0)</f>
        <v>-</v>
      </c>
      <c r="T1785" s="167">
        <f t="shared" si="88"/>
        <v>0</v>
      </c>
    </row>
    <row r="1786" spans="1:20" s="135" customFormat="1" hidden="1">
      <c r="A1786" s="73">
        <v>1796</v>
      </c>
      <c r="B1786" s="72" t="s">
        <v>39</v>
      </c>
      <c r="C1786" s="73" t="s">
        <v>15781</v>
      </c>
      <c r="D1786" s="74">
        <v>7444835</v>
      </c>
      <c r="E1786" s="74">
        <v>6382900</v>
      </c>
      <c r="F1786" s="73" t="s">
        <v>15782</v>
      </c>
      <c r="G1786" s="74">
        <v>14000</v>
      </c>
      <c r="H1786" s="73" t="s">
        <v>66</v>
      </c>
      <c r="I1786" s="73" t="s">
        <v>4147</v>
      </c>
      <c r="J1786" s="135" t="s">
        <v>41</v>
      </c>
      <c r="K1786" s="135">
        <v>14000</v>
      </c>
      <c r="L1786" s="135">
        <f>VLOOKUP(E1786,[2]Sheet1!$E$2:$N$5262,3,0)</f>
        <v>14000</v>
      </c>
      <c r="M1786" s="168">
        <f>VLOOKUP(E1786,[2]Sheet1!$E$2:$N$5262,4,0)</f>
        <v>46041</v>
      </c>
      <c r="N1786" s="135" t="str">
        <f>VLOOKUP(E1786,[2]Sheet1!$E$2:$N$5262,5,0)</f>
        <v>NAZRA.NAZAR</v>
      </c>
      <c r="O1786" s="135" t="str">
        <f>VLOOKUP(E1786,[2]Sheet1!$E$2:$N$5262,6,0)</f>
        <v>Accepted</v>
      </c>
      <c r="P1786" s="135" t="str">
        <f>VLOOKUP(E1786,[2]Sheet1!$E$2:$N$5262,7,0)</f>
        <v>Online Transfer</v>
      </c>
      <c r="Q1786" s="135" t="str">
        <f>VLOOKUP(E1786,[2]Sheet1!$E$2:$N$5262,8,0)</f>
        <v>Renewal</v>
      </c>
      <c r="R1786" s="135" t="s">
        <v>16</v>
      </c>
      <c r="S1786" s="135" t="str">
        <f>VLOOKUP(E1786,[2]Sheet1!$E$2:$N$5262,10,0)</f>
        <v>-</v>
      </c>
      <c r="T1786" s="167">
        <f t="shared" si="88"/>
        <v>0</v>
      </c>
    </row>
    <row r="1787" spans="1:20" s="135" customFormat="1" hidden="1">
      <c r="A1787" s="72">
        <v>1797</v>
      </c>
      <c r="B1787" s="72" t="s">
        <v>39</v>
      </c>
      <c r="C1787" s="73" t="s">
        <v>15783</v>
      </c>
      <c r="D1787" s="73" t="s">
        <v>15784</v>
      </c>
      <c r="E1787" s="73" t="s">
        <v>15785</v>
      </c>
      <c r="F1787" s="73" t="s">
        <v>15786</v>
      </c>
      <c r="G1787" s="74">
        <v>13000</v>
      </c>
      <c r="H1787" s="73" t="s">
        <v>66</v>
      </c>
      <c r="I1787" s="73" t="s">
        <v>4147</v>
      </c>
      <c r="J1787" s="135" t="s">
        <v>41</v>
      </c>
      <c r="K1787" s="135">
        <v>13000</v>
      </c>
      <c r="L1787" s="135">
        <f>VLOOKUP(E1787,[2]Sheet1!$E$2:$N$5262,3,0)</f>
        <v>13000</v>
      </c>
      <c r="M1787" s="168">
        <f>VLOOKUP(E1787,[2]Sheet1!$E$2:$N$5262,4,0)</f>
        <v>46040</v>
      </c>
      <c r="N1787" s="135" t="str">
        <f>VLOOKUP(E1787,[2]Sheet1!$E$2:$N$5262,5,0)</f>
        <v>NAZRA.NAZAR</v>
      </c>
      <c r="O1787" s="135" t="str">
        <f>VLOOKUP(E1787,[2]Sheet1!$E$2:$N$5262,6,0)</f>
        <v>Accepted</v>
      </c>
      <c r="P1787" s="135" t="str">
        <f>VLOOKUP(E1787,[2]Sheet1!$E$2:$N$5262,7,0)</f>
        <v>Online Transfer</v>
      </c>
      <c r="Q1787" s="135" t="str">
        <f>VLOOKUP(E1787,[2]Sheet1!$E$2:$N$5262,8,0)</f>
        <v>Renewal</v>
      </c>
      <c r="R1787" s="135" t="s">
        <v>16</v>
      </c>
      <c r="S1787" s="135" t="str">
        <f>VLOOKUP(E1787,[2]Sheet1!$E$2:$N$5262,10,0)</f>
        <v>-</v>
      </c>
      <c r="T1787" s="167">
        <f t="shared" si="88"/>
        <v>0</v>
      </c>
    </row>
    <row r="1788" spans="1:20" s="135" customFormat="1" hidden="1">
      <c r="A1788" s="73">
        <v>1798</v>
      </c>
      <c r="B1788" s="72" t="s">
        <v>39</v>
      </c>
      <c r="C1788" s="73" t="s">
        <v>15787</v>
      </c>
      <c r="D1788" s="73" t="s">
        <v>15788</v>
      </c>
      <c r="E1788" s="73" t="s">
        <v>15789</v>
      </c>
      <c r="F1788" s="73" t="s">
        <v>15790</v>
      </c>
      <c r="G1788" s="74">
        <v>14000</v>
      </c>
      <c r="H1788" s="73" t="s">
        <v>66</v>
      </c>
      <c r="I1788" s="73" t="s">
        <v>4147</v>
      </c>
      <c r="J1788" s="135" t="s">
        <v>41</v>
      </c>
      <c r="K1788" s="135">
        <v>14000</v>
      </c>
      <c r="L1788" s="135">
        <f>VLOOKUP(E1788,[2]Sheet1!$E$2:$N$5262,3,0)</f>
        <v>14000</v>
      </c>
      <c r="M1788" s="168">
        <f>VLOOKUP(E1788,[2]Sheet1!$E$2:$N$5262,4,0)</f>
        <v>46039</v>
      </c>
      <c r="N1788" s="135" t="str">
        <f>VLOOKUP(E1788,[2]Sheet1!$E$2:$N$5262,5,0)</f>
        <v>NAZRA.NAZAR</v>
      </c>
      <c r="O1788" s="135" t="str">
        <f>VLOOKUP(E1788,[2]Sheet1!$E$2:$N$5262,6,0)</f>
        <v>Accepted</v>
      </c>
      <c r="P1788" s="135" t="str">
        <f>VLOOKUP(E1788,[2]Sheet1!$E$2:$N$5262,7,0)</f>
        <v>Cash Deposit</v>
      </c>
      <c r="Q1788" s="135" t="str">
        <f>VLOOKUP(E1788,[2]Sheet1!$E$2:$N$5262,8,0)</f>
        <v>Renewal</v>
      </c>
      <c r="R1788" s="135" t="s">
        <v>16</v>
      </c>
      <c r="S1788" s="135" t="str">
        <f>VLOOKUP(E1788,[2]Sheet1!$E$2:$N$5262,10,0)</f>
        <v>-</v>
      </c>
      <c r="T1788" s="167">
        <f t="shared" si="88"/>
        <v>0</v>
      </c>
    </row>
    <row r="1789" spans="1:20" s="135" customFormat="1" hidden="1">
      <c r="A1789" s="72">
        <v>1799</v>
      </c>
      <c r="B1789" s="72" t="s">
        <v>39</v>
      </c>
      <c r="C1789" s="73" t="s">
        <v>15791</v>
      </c>
      <c r="D1789" s="73" t="s">
        <v>15792</v>
      </c>
      <c r="E1789" s="73" t="s">
        <v>15793</v>
      </c>
      <c r="F1789" s="73" t="s">
        <v>15794</v>
      </c>
      <c r="G1789" s="74">
        <v>5000</v>
      </c>
      <c r="H1789" s="73" t="s">
        <v>66</v>
      </c>
      <c r="I1789" s="73" t="s">
        <v>4147</v>
      </c>
      <c r="J1789" s="135" t="s">
        <v>41</v>
      </c>
      <c r="K1789" s="135">
        <v>5000</v>
      </c>
      <c r="L1789" s="135">
        <f>VLOOKUP(E1789,[2]Sheet1!$E$2:$N$5262,3,0)</f>
        <v>5000</v>
      </c>
      <c r="M1789" s="168">
        <f>VLOOKUP(E1789,[2]Sheet1!$E$2:$N$5262,4,0)</f>
        <v>46037</v>
      </c>
      <c r="N1789" s="135" t="str">
        <f>VLOOKUP(E1789,[2]Sheet1!$E$2:$N$5262,5,0)</f>
        <v>NAZRA.NAZAR</v>
      </c>
      <c r="O1789" s="135" t="str">
        <f>VLOOKUP(E1789,[2]Sheet1!$E$2:$N$5262,6,0)</f>
        <v>Accepted</v>
      </c>
      <c r="P1789" s="135" t="str">
        <f>VLOOKUP(E1789,[2]Sheet1!$E$2:$N$5262,7,0)</f>
        <v>Online Transfer</v>
      </c>
      <c r="Q1789" s="135" t="str">
        <f>VLOOKUP(E1789,[2]Sheet1!$E$2:$N$5262,8,0)</f>
        <v>Renewal</v>
      </c>
      <c r="R1789" s="135" t="s">
        <v>16</v>
      </c>
      <c r="S1789" s="135" t="str">
        <f>VLOOKUP(E1789,[2]Sheet1!$E$2:$N$5262,10,0)</f>
        <v>-</v>
      </c>
      <c r="T1789" s="167">
        <f t="shared" si="88"/>
        <v>0</v>
      </c>
    </row>
    <row r="1790" spans="1:20" s="135" customFormat="1" hidden="1">
      <c r="A1790" s="73">
        <v>1800</v>
      </c>
      <c r="B1790" s="72" t="s">
        <v>39</v>
      </c>
      <c r="C1790" s="73" t="s">
        <v>15795</v>
      </c>
      <c r="D1790" s="73" t="s">
        <v>15796</v>
      </c>
      <c r="E1790" s="73" t="s">
        <v>15797</v>
      </c>
      <c r="F1790" s="73" t="s">
        <v>15798</v>
      </c>
      <c r="G1790" s="74">
        <v>14000</v>
      </c>
      <c r="H1790" s="73" t="s">
        <v>66</v>
      </c>
      <c r="I1790" s="73" t="s">
        <v>4147</v>
      </c>
      <c r="J1790" s="135" t="s">
        <v>41</v>
      </c>
      <c r="K1790" s="135">
        <v>14000</v>
      </c>
      <c r="L1790" s="135">
        <f>VLOOKUP(E1790,[2]Sheet1!$E$2:$N$5262,3,0)</f>
        <v>14000</v>
      </c>
      <c r="M1790" s="168">
        <f>VLOOKUP(E1790,[2]Sheet1!$E$2:$N$5262,4,0)</f>
        <v>46037</v>
      </c>
      <c r="N1790" s="135" t="str">
        <f>VLOOKUP(E1790,[2]Sheet1!$E$2:$N$5262,5,0)</f>
        <v>NAZRA.NAZAR</v>
      </c>
      <c r="O1790" s="135" t="str">
        <f>VLOOKUP(E1790,[2]Sheet1!$E$2:$N$5262,6,0)</f>
        <v>Accepted</v>
      </c>
      <c r="P1790" s="135" t="str">
        <f>VLOOKUP(E1790,[2]Sheet1!$E$2:$N$5262,7,0)</f>
        <v>Online Transfer</v>
      </c>
      <c r="Q1790" s="135" t="str">
        <f>VLOOKUP(E1790,[2]Sheet1!$E$2:$N$5262,8,0)</f>
        <v>Renewal</v>
      </c>
      <c r="R1790" s="135" t="s">
        <v>16</v>
      </c>
      <c r="S1790" s="135" t="str">
        <f>VLOOKUP(E1790,[2]Sheet1!$E$2:$N$5262,10,0)</f>
        <v>-</v>
      </c>
      <c r="T1790" s="167">
        <f t="shared" si="88"/>
        <v>0</v>
      </c>
    </row>
    <row r="1791" spans="1:20" s="135" customFormat="1" hidden="1">
      <c r="A1791" s="72">
        <v>1801</v>
      </c>
      <c r="B1791" s="72" t="s">
        <v>39</v>
      </c>
      <c r="C1791" s="73" t="s">
        <v>15799</v>
      </c>
      <c r="D1791" s="73" t="s">
        <v>15800</v>
      </c>
      <c r="E1791" s="74">
        <v>7035827</v>
      </c>
      <c r="F1791" s="73" t="s">
        <v>15801</v>
      </c>
      <c r="G1791" s="74">
        <v>15500</v>
      </c>
      <c r="H1791" s="73" t="s">
        <v>66</v>
      </c>
      <c r="I1791" s="73" t="s">
        <v>4147</v>
      </c>
      <c r="J1791" s="135" t="s">
        <v>41</v>
      </c>
      <c r="K1791" s="135">
        <v>15500</v>
      </c>
      <c r="L1791" s="135">
        <f>VLOOKUP(E1791,[2]Sheet1!$E$2:$N$5262,3,0)</f>
        <v>15500</v>
      </c>
      <c r="M1791" s="168">
        <f>VLOOKUP(E1791,[2]Sheet1!$E$2:$N$5262,4,0)</f>
        <v>46037</v>
      </c>
      <c r="N1791" s="135" t="str">
        <f>VLOOKUP(E1791,[2]Sheet1!$E$2:$N$5262,5,0)</f>
        <v>NAZRA.NAZAR</v>
      </c>
      <c r="O1791" s="135" t="str">
        <f>VLOOKUP(E1791,[2]Sheet1!$E$2:$N$5262,6,0)</f>
        <v>Accepted</v>
      </c>
      <c r="P1791" s="135" t="str">
        <f>VLOOKUP(E1791,[2]Sheet1!$E$2:$N$5262,7,0)</f>
        <v>Cash Deposit</v>
      </c>
      <c r="Q1791" s="135" t="str">
        <f>VLOOKUP(E1791,[2]Sheet1!$E$2:$N$5262,8,0)</f>
        <v>Renewal</v>
      </c>
      <c r="R1791" s="135" t="s">
        <v>16</v>
      </c>
      <c r="S1791" s="135" t="str">
        <f>VLOOKUP(E1791,[2]Sheet1!$E$2:$N$5262,10,0)</f>
        <v>-</v>
      </c>
      <c r="T1791" s="167">
        <f t="shared" si="88"/>
        <v>0</v>
      </c>
    </row>
    <row r="1792" spans="1:20" s="135" customFormat="1" hidden="1">
      <c r="A1792" s="73">
        <v>1802</v>
      </c>
      <c r="B1792" s="72" t="s">
        <v>39</v>
      </c>
      <c r="C1792" s="73" t="s">
        <v>15802</v>
      </c>
      <c r="D1792" s="74">
        <v>249305</v>
      </c>
      <c r="E1792" s="74">
        <v>10149291</v>
      </c>
      <c r="F1792" s="73" t="s">
        <v>15803</v>
      </c>
      <c r="G1792" s="74">
        <v>13000</v>
      </c>
      <c r="H1792" s="73" t="s">
        <v>66</v>
      </c>
      <c r="I1792" s="73" t="s">
        <v>4147</v>
      </c>
      <c r="J1792" s="135" t="s">
        <v>41</v>
      </c>
      <c r="K1792" s="135">
        <v>13000</v>
      </c>
      <c r="L1792" s="135">
        <f>VLOOKUP(E1792,[2]Sheet1!$E$2:$N$5262,3,0)</f>
        <v>13000</v>
      </c>
      <c r="M1792" s="168">
        <f>VLOOKUP(E1792,[2]Sheet1!$E$2:$N$5262,4,0)</f>
        <v>46036</v>
      </c>
      <c r="N1792" s="135" t="str">
        <f>VLOOKUP(E1792,[2]Sheet1!$E$2:$N$5262,5,0)</f>
        <v>NAZRA.NAZAR</v>
      </c>
      <c r="O1792" s="135" t="str">
        <f>VLOOKUP(E1792,[2]Sheet1!$E$2:$N$5262,6,0)</f>
        <v>Accepted</v>
      </c>
      <c r="P1792" s="135" t="str">
        <f>VLOOKUP(E1792,[2]Sheet1!$E$2:$N$5262,7,0)</f>
        <v>Online Transfer</v>
      </c>
      <c r="Q1792" s="135" t="str">
        <f>VLOOKUP(E1792,[2]Sheet1!$E$2:$N$5262,8,0)</f>
        <v>Renewal</v>
      </c>
      <c r="R1792" s="135" t="s">
        <v>16</v>
      </c>
      <c r="S1792" s="135" t="str">
        <f>VLOOKUP(E1792,[2]Sheet1!$E$2:$N$5262,10,0)</f>
        <v>-</v>
      </c>
      <c r="T1792" s="167">
        <f t="shared" si="88"/>
        <v>0</v>
      </c>
    </row>
    <row r="1793" spans="1:20" s="135" customFormat="1" hidden="1">
      <c r="A1793" s="72">
        <v>1803</v>
      </c>
      <c r="B1793" s="72" t="s">
        <v>39</v>
      </c>
      <c r="C1793" s="73" t="s">
        <v>15804</v>
      </c>
      <c r="D1793" s="73" t="s">
        <v>15805</v>
      </c>
      <c r="E1793" s="73" t="s">
        <v>15804</v>
      </c>
      <c r="F1793" s="73" t="s">
        <v>15806</v>
      </c>
      <c r="G1793" s="74">
        <v>14000</v>
      </c>
      <c r="H1793" s="73" t="s">
        <v>66</v>
      </c>
      <c r="I1793" s="73" t="s">
        <v>4147</v>
      </c>
      <c r="J1793" s="135" t="s">
        <v>41</v>
      </c>
      <c r="K1793" s="135">
        <v>14000</v>
      </c>
      <c r="L1793" s="135">
        <f>VLOOKUP(E1793,[2]Sheet1!$E$2:$N$5262,3,0)</f>
        <v>14000</v>
      </c>
      <c r="M1793" s="168">
        <f>VLOOKUP(E1793,[2]Sheet1!$E$2:$N$5262,4,0)</f>
        <v>46036</v>
      </c>
      <c r="N1793" s="135" t="str">
        <f>VLOOKUP(E1793,[2]Sheet1!$E$2:$N$5262,5,0)</f>
        <v>NAZRA.NAZAR</v>
      </c>
      <c r="O1793" s="135" t="str">
        <f>VLOOKUP(E1793,[2]Sheet1!$E$2:$N$5262,6,0)</f>
        <v>Accepted</v>
      </c>
      <c r="P1793" s="135" t="str">
        <f>VLOOKUP(E1793,[2]Sheet1!$E$2:$N$5262,7,0)</f>
        <v>Online Transfer</v>
      </c>
      <c r="Q1793" s="135" t="str">
        <f>VLOOKUP(E1793,[2]Sheet1!$E$2:$N$5262,8,0)</f>
        <v>Renewal</v>
      </c>
      <c r="R1793" s="135" t="s">
        <v>16</v>
      </c>
      <c r="S1793" s="135" t="str">
        <f>VLOOKUP(E1793,[2]Sheet1!$E$2:$N$5262,10,0)</f>
        <v>-</v>
      </c>
      <c r="T1793" s="167">
        <f t="shared" si="88"/>
        <v>0</v>
      </c>
    </row>
    <row r="1794" spans="1:20" s="135" customFormat="1" hidden="1">
      <c r="A1794" s="73">
        <v>1804</v>
      </c>
      <c r="B1794" s="72" t="s">
        <v>39</v>
      </c>
      <c r="C1794" s="73" t="s">
        <v>15807</v>
      </c>
      <c r="D1794" s="74">
        <v>1023832</v>
      </c>
      <c r="E1794" s="74">
        <v>206494</v>
      </c>
      <c r="F1794" s="73" t="s">
        <v>15808</v>
      </c>
      <c r="G1794" s="74">
        <v>14000</v>
      </c>
      <c r="H1794" s="73" t="s">
        <v>66</v>
      </c>
      <c r="I1794" s="73" t="s">
        <v>4147</v>
      </c>
      <c r="J1794" s="135" t="s">
        <v>41</v>
      </c>
      <c r="K1794" s="135">
        <v>14000</v>
      </c>
      <c r="L1794" s="135">
        <f>VLOOKUP(E1794,[2]Sheet1!$E$2:$N$5262,3,0)</f>
        <v>14000</v>
      </c>
      <c r="M1794" s="168">
        <f>VLOOKUP(E1794,[2]Sheet1!$E$2:$N$5262,4,0)</f>
        <v>46035</v>
      </c>
      <c r="N1794" s="135" t="str">
        <f>VLOOKUP(E1794,[2]Sheet1!$E$2:$N$5262,5,0)</f>
        <v>NAZRA.NAZAR</v>
      </c>
      <c r="O1794" s="135" t="str">
        <f>VLOOKUP(E1794,[2]Sheet1!$E$2:$N$5262,6,0)</f>
        <v>Accepted</v>
      </c>
      <c r="P1794" s="135" t="str">
        <f>VLOOKUP(E1794,[2]Sheet1!$E$2:$N$5262,7,0)</f>
        <v>Online Transfer</v>
      </c>
      <c r="Q1794" s="135" t="str">
        <f>VLOOKUP(E1794,[2]Sheet1!$E$2:$N$5262,8,0)</f>
        <v>Renewal</v>
      </c>
      <c r="R1794" s="135" t="s">
        <v>16</v>
      </c>
      <c r="S1794" s="135" t="str">
        <f>VLOOKUP(E1794,[2]Sheet1!$E$2:$N$5262,10,0)</f>
        <v>-</v>
      </c>
      <c r="T1794" s="167">
        <f t="shared" si="88"/>
        <v>0</v>
      </c>
    </row>
    <row r="1795" spans="1:20" s="135" customFormat="1" hidden="1">
      <c r="A1795" s="72">
        <v>1805</v>
      </c>
      <c r="B1795" s="72" t="s">
        <v>39</v>
      </c>
      <c r="C1795" s="73" t="s">
        <v>15809</v>
      </c>
      <c r="D1795" s="74">
        <v>232923</v>
      </c>
      <c r="E1795" s="74">
        <v>1132907</v>
      </c>
      <c r="F1795" s="73" t="s">
        <v>15810</v>
      </c>
      <c r="G1795" s="74">
        <v>10000</v>
      </c>
      <c r="H1795" s="73" t="s">
        <v>66</v>
      </c>
      <c r="I1795" s="73" t="s">
        <v>4147</v>
      </c>
      <c r="J1795" s="135" t="s">
        <v>41</v>
      </c>
      <c r="K1795" s="135">
        <v>10000</v>
      </c>
      <c r="L1795" s="135">
        <f>VLOOKUP(E1795,[2]Sheet1!$E$2:$N$5262,3,0)</f>
        <v>10000</v>
      </c>
      <c r="M1795" s="168">
        <f>VLOOKUP(E1795,[2]Sheet1!$E$2:$N$5262,4,0)</f>
        <v>46027</v>
      </c>
      <c r="N1795" s="135" t="str">
        <f>VLOOKUP(E1795,[2]Sheet1!$E$2:$N$5262,5,0)</f>
        <v>NAZRA.NAZAR</v>
      </c>
      <c r="O1795" s="135" t="str">
        <f>VLOOKUP(E1795,[2]Sheet1!$E$2:$N$5262,6,0)</f>
        <v>Accepted</v>
      </c>
      <c r="P1795" s="135" t="str">
        <f>VLOOKUP(E1795,[2]Sheet1!$E$2:$N$5262,7,0)</f>
        <v>Online Transfer</v>
      </c>
      <c r="Q1795" s="135" t="str">
        <f>VLOOKUP(E1795,[2]Sheet1!$E$2:$N$5262,8,0)</f>
        <v>Renewal</v>
      </c>
      <c r="R1795" s="135" t="s">
        <v>16</v>
      </c>
      <c r="S1795" s="135" t="str">
        <f>VLOOKUP(E1795,[2]Sheet1!$E$2:$N$5262,10,0)</f>
        <v>-</v>
      </c>
      <c r="T1795" s="167">
        <f t="shared" si="88"/>
        <v>0</v>
      </c>
    </row>
    <row r="1796" spans="1:20" s="135" customFormat="1" hidden="1">
      <c r="A1796" s="73">
        <v>1806</v>
      </c>
      <c r="B1796" s="72" t="s">
        <v>39</v>
      </c>
      <c r="C1796" s="73" t="s">
        <v>15811</v>
      </c>
      <c r="D1796" s="73" t="s">
        <v>15812</v>
      </c>
      <c r="E1796" s="73" t="s">
        <v>15813</v>
      </c>
      <c r="F1796" s="73" t="s">
        <v>11104</v>
      </c>
      <c r="G1796" s="74">
        <v>10000</v>
      </c>
      <c r="H1796" s="73" t="s">
        <v>66</v>
      </c>
      <c r="I1796" s="73" t="s">
        <v>4147</v>
      </c>
      <c r="J1796" s="135" t="s">
        <v>41</v>
      </c>
      <c r="K1796" s="135">
        <v>10000</v>
      </c>
      <c r="L1796" s="135">
        <f>VLOOKUP(E1796,[2]Sheet1!$E$2:$N$5262,3,0)</f>
        <v>10000</v>
      </c>
      <c r="M1796" s="168">
        <f>VLOOKUP(E1796,[2]Sheet1!$E$2:$N$5262,4,0)</f>
        <v>46035</v>
      </c>
      <c r="N1796" s="135" t="str">
        <f>VLOOKUP(E1796,[2]Sheet1!$E$2:$N$5262,5,0)</f>
        <v>NAZRA.NAZAR</v>
      </c>
      <c r="O1796" s="135" t="str">
        <f>VLOOKUP(E1796,[2]Sheet1!$E$2:$N$5262,6,0)</f>
        <v>Accepted</v>
      </c>
      <c r="P1796" s="135" t="str">
        <f>VLOOKUP(E1796,[2]Sheet1!$E$2:$N$5262,7,0)</f>
        <v>Online Transfer</v>
      </c>
      <c r="Q1796" s="135" t="str">
        <f>VLOOKUP(E1796,[2]Sheet1!$E$2:$N$5262,8,0)</f>
        <v>Renewal</v>
      </c>
      <c r="R1796" s="135" t="s">
        <v>16</v>
      </c>
      <c r="S1796" s="135" t="str">
        <f>VLOOKUP(E1796,[2]Sheet1!$E$2:$N$5262,10,0)</f>
        <v>-</v>
      </c>
      <c r="T1796" s="167">
        <f t="shared" si="88"/>
        <v>0</v>
      </c>
    </row>
    <row r="1797" spans="1:20" s="135" customFormat="1">
      <c r="A1797" s="72">
        <v>1807</v>
      </c>
      <c r="B1797" s="72" t="s">
        <v>39</v>
      </c>
      <c r="C1797" s="73" t="s">
        <v>15814</v>
      </c>
      <c r="D1797" s="73" t="s">
        <v>15815</v>
      </c>
      <c r="E1797" s="73" t="s">
        <v>15816</v>
      </c>
      <c r="F1797" s="73" t="s">
        <v>11421</v>
      </c>
      <c r="G1797" s="74">
        <v>13000</v>
      </c>
      <c r="H1797" s="73" t="s">
        <v>66</v>
      </c>
      <c r="I1797" s="73" t="s">
        <v>4147</v>
      </c>
      <c r="J1797" s="135" t="s">
        <v>41</v>
      </c>
      <c r="K1797" s="135">
        <v>13000</v>
      </c>
      <c r="L1797" s="135">
        <f>VLOOKUP(E1797,[2]Sheet1!$E$2:$N$5262,3,0)</f>
        <v>13000</v>
      </c>
      <c r="M1797" s="168">
        <f>VLOOKUP(E1797,[2]Sheet1!$E$2:$N$5262,4,0)</f>
        <v>46034</v>
      </c>
      <c r="N1797" s="135" t="str">
        <f>VLOOKUP(E1797,[2]Sheet1!$E$2:$N$5262,5,0)</f>
        <v>NAZRA.NAZAR</v>
      </c>
      <c r="O1797" s="135" t="str">
        <f>VLOOKUP(E1797,[2]Sheet1!$E$2:$N$5262,6,0)</f>
        <v>Accepted</v>
      </c>
      <c r="P1797" s="135" t="str">
        <f>VLOOKUP(E1797,[2]Sheet1!$E$2:$N$5262,7,0)</f>
        <v>Online Transfer</v>
      </c>
      <c r="Q1797" s="135" t="str">
        <f>VLOOKUP(E1797,[2]Sheet1!$E$2:$N$5262,8,0)</f>
        <v>Conversion</v>
      </c>
      <c r="R1797" s="135" t="s">
        <v>16</v>
      </c>
      <c r="S1797" s="135" t="str">
        <f>VLOOKUP(E1797,[2]Sheet1!$E$2:$N$5262,10,0)</f>
        <v>-</v>
      </c>
      <c r="T1797" s="167">
        <f t="shared" si="88"/>
        <v>0</v>
      </c>
    </row>
    <row r="1798" spans="1:20" s="135" customFormat="1" hidden="1">
      <c r="A1798" s="73">
        <v>1808</v>
      </c>
      <c r="B1798" s="72" t="s">
        <v>39</v>
      </c>
      <c r="C1798" s="73" t="s">
        <v>15817</v>
      </c>
      <c r="D1798" s="73" t="s">
        <v>15818</v>
      </c>
      <c r="E1798" s="73" t="s">
        <v>15819</v>
      </c>
      <c r="F1798" s="73" t="s">
        <v>15820</v>
      </c>
      <c r="G1798" s="74">
        <v>11000</v>
      </c>
      <c r="H1798" s="73" t="s">
        <v>66</v>
      </c>
      <c r="I1798" s="73" t="s">
        <v>4147</v>
      </c>
      <c r="J1798" s="135" t="s">
        <v>41</v>
      </c>
      <c r="K1798" s="135">
        <v>11000</v>
      </c>
      <c r="L1798" s="135">
        <f>VLOOKUP(E1798,[2]Sheet1!$E$2:$N$5262,3,0)</f>
        <v>11000</v>
      </c>
      <c r="M1798" s="168">
        <f>VLOOKUP(E1798,[2]Sheet1!$E$2:$N$5262,4,0)</f>
        <v>46034</v>
      </c>
      <c r="N1798" s="135" t="str">
        <f>VLOOKUP(E1798,[2]Sheet1!$E$2:$N$5262,5,0)</f>
        <v>NAZRA.NAZAR</v>
      </c>
      <c r="O1798" s="135" t="str">
        <f>VLOOKUP(E1798,[2]Sheet1!$E$2:$N$5262,6,0)</f>
        <v>Accepted</v>
      </c>
      <c r="P1798" s="135" t="str">
        <f>VLOOKUP(E1798,[2]Sheet1!$E$2:$N$5262,7,0)</f>
        <v>Online Transfer</v>
      </c>
      <c r="Q1798" s="135" t="str">
        <f>VLOOKUP(E1798,[2]Sheet1!$E$2:$N$5262,8,0)</f>
        <v>Renewal</v>
      </c>
      <c r="R1798" s="135" t="s">
        <v>16</v>
      </c>
      <c r="S1798" s="135" t="str">
        <f>VLOOKUP(E1798,[2]Sheet1!$E$2:$N$5262,10,0)</f>
        <v>-</v>
      </c>
      <c r="T1798" s="167">
        <f t="shared" si="88"/>
        <v>0</v>
      </c>
    </row>
    <row r="1799" spans="1:20" s="135" customFormat="1" hidden="1">
      <c r="A1799" s="72">
        <v>1809</v>
      </c>
      <c r="B1799" s="72" t="s">
        <v>39</v>
      </c>
      <c r="C1799" s="73" t="s">
        <v>15821</v>
      </c>
      <c r="D1799" s="73" t="s">
        <v>15822</v>
      </c>
      <c r="E1799" s="73" t="s">
        <v>15823</v>
      </c>
      <c r="F1799" s="73" t="s">
        <v>15824</v>
      </c>
      <c r="G1799" s="74">
        <v>14000</v>
      </c>
      <c r="H1799" s="73" t="s">
        <v>66</v>
      </c>
      <c r="I1799" s="73" t="s">
        <v>4147</v>
      </c>
      <c r="J1799" s="135" t="s">
        <v>41</v>
      </c>
      <c r="K1799" s="135">
        <v>14000</v>
      </c>
      <c r="L1799" s="135">
        <f>VLOOKUP(E1799,[2]Sheet1!$E$2:$N$5262,3,0)</f>
        <v>14000</v>
      </c>
      <c r="M1799" s="168">
        <f>VLOOKUP(E1799,[2]Sheet1!$E$2:$N$5262,4,0)</f>
        <v>46034</v>
      </c>
      <c r="N1799" s="135" t="str">
        <f>VLOOKUP(E1799,[2]Sheet1!$E$2:$N$5262,5,0)</f>
        <v>NAZRA.NAZAR</v>
      </c>
      <c r="O1799" s="135" t="str">
        <f>VLOOKUP(E1799,[2]Sheet1!$E$2:$N$5262,6,0)</f>
        <v>Accepted</v>
      </c>
      <c r="P1799" s="135" t="str">
        <f>VLOOKUP(E1799,[2]Sheet1!$E$2:$N$5262,7,0)</f>
        <v>Online Transfer</v>
      </c>
      <c r="Q1799" s="135" t="str">
        <f>VLOOKUP(E1799,[2]Sheet1!$E$2:$N$5262,8,0)</f>
        <v>Renewal</v>
      </c>
      <c r="R1799" s="135" t="s">
        <v>16</v>
      </c>
      <c r="S1799" s="135" t="str">
        <f>VLOOKUP(E1799,[2]Sheet1!$E$2:$N$5262,10,0)</f>
        <v>-</v>
      </c>
      <c r="T1799" s="167">
        <f t="shared" si="88"/>
        <v>0</v>
      </c>
    </row>
    <row r="1800" spans="1:20" s="135" customFormat="1" hidden="1">
      <c r="A1800" s="73">
        <v>1810</v>
      </c>
      <c r="B1800" s="72" t="s">
        <v>39</v>
      </c>
      <c r="C1800" s="73" t="s">
        <v>15825</v>
      </c>
      <c r="D1800" s="73" t="s">
        <v>15826</v>
      </c>
      <c r="E1800" s="73" t="s">
        <v>15827</v>
      </c>
      <c r="F1800" s="73" t="s">
        <v>15828</v>
      </c>
      <c r="G1800" s="74">
        <v>13000</v>
      </c>
      <c r="H1800" s="73" t="s">
        <v>66</v>
      </c>
      <c r="I1800" s="73" t="s">
        <v>4147</v>
      </c>
      <c r="J1800" s="135" t="s">
        <v>41</v>
      </c>
      <c r="K1800" s="135">
        <v>13000</v>
      </c>
      <c r="L1800" s="135">
        <f>VLOOKUP(E1800,[2]Sheet1!$E$2:$N$5262,3,0)</f>
        <v>13000</v>
      </c>
      <c r="M1800" s="168">
        <f>VLOOKUP(E1800,[2]Sheet1!$E$2:$N$5262,4,0)</f>
        <v>46034</v>
      </c>
      <c r="N1800" s="135" t="str">
        <f>VLOOKUP(E1800,[2]Sheet1!$E$2:$N$5262,5,0)</f>
        <v>NAZRA.NAZAR</v>
      </c>
      <c r="O1800" s="135" t="str">
        <f>VLOOKUP(E1800,[2]Sheet1!$E$2:$N$5262,6,0)</f>
        <v>Accepted</v>
      </c>
      <c r="P1800" s="135" t="str">
        <f>VLOOKUP(E1800,[2]Sheet1!$E$2:$N$5262,7,0)</f>
        <v>Online Transfer</v>
      </c>
      <c r="Q1800" s="135" t="str">
        <f>VLOOKUP(E1800,[2]Sheet1!$E$2:$N$5262,8,0)</f>
        <v>Renewal</v>
      </c>
      <c r="R1800" s="135" t="s">
        <v>16</v>
      </c>
      <c r="S1800" s="135" t="str">
        <f>VLOOKUP(E1800,[2]Sheet1!$E$2:$N$5262,10,0)</f>
        <v>-</v>
      </c>
      <c r="T1800" s="167">
        <f t="shared" si="88"/>
        <v>0</v>
      </c>
    </row>
    <row r="1801" spans="1:20" s="135" customFormat="1" hidden="1">
      <c r="A1801" s="72">
        <v>1811</v>
      </c>
      <c r="B1801" s="72" t="s">
        <v>39</v>
      </c>
      <c r="C1801" s="73" t="s">
        <v>15829</v>
      </c>
      <c r="D1801" s="73" t="s">
        <v>15830</v>
      </c>
      <c r="E1801" s="73" t="s">
        <v>15831</v>
      </c>
      <c r="F1801" s="73" t="s">
        <v>15832</v>
      </c>
      <c r="G1801" s="74">
        <v>14000</v>
      </c>
      <c r="H1801" s="73" t="s">
        <v>66</v>
      </c>
      <c r="I1801" s="73" t="s">
        <v>4147</v>
      </c>
      <c r="J1801" s="135" t="s">
        <v>41</v>
      </c>
      <c r="K1801" s="135">
        <v>14000</v>
      </c>
      <c r="L1801" s="135">
        <f>VLOOKUP(E1801,[2]Sheet1!$E$2:$N$5262,3,0)</f>
        <v>14000</v>
      </c>
      <c r="M1801" s="168">
        <f>VLOOKUP(E1801,[2]Sheet1!$E$2:$N$5262,4,0)</f>
        <v>46033</v>
      </c>
      <c r="N1801" s="135" t="str">
        <f>VLOOKUP(E1801,[2]Sheet1!$E$2:$N$5262,5,0)</f>
        <v>NAZRA.NAZAR</v>
      </c>
      <c r="O1801" s="135" t="str">
        <f>VLOOKUP(E1801,[2]Sheet1!$E$2:$N$5262,6,0)</f>
        <v>Accepted</v>
      </c>
      <c r="P1801" s="135" t="str">
        <f>VLOOKUP(E1801,[2]Sheet1!$E$2:$N$5262,7,0)</f>
        <v>Online Transfer</v>
      </c>
      <c r="Q1801" s="135" t="str">
        <f>VLOOKUP(E1801,[2]Sheet1!$E$2:$N$5262,8,0)</f>
        <v>Renewal</v>
      </c>
      <c r="R1801" s="135" t="s">
        <v>16</v>
      </c>
      <c r="S1801" s="135" t="str">
        <f>VLOOKUP(E1801,[2]Sheet1!$E$2:$N$5262,10,0)</f>
        <v>-</v>
      </c>
      <c r="T1801" s="167">
        <f t="shared" si="88"/>
        <v>0</v>
      </c>
    </row>
    <row r="1802" spans="1:20" s="135" customFormat="1" hidden="1">
      <c r="A1802" s="73">
        <v>1812</v>
      </c>
      <c r="B1802" s="72" t="s">
        <v>39</v>
      </c>
      <c r="C1802" s="73" t="s">
        <v>15833</v>
      </c>
      <c r="D1802" s="73" t="s">
        <v>15834</v>
      </c>
      <c r="E1802" s="73" t="s">
        <v>15835</v>
      </c>
      <c r="F1802" s="73" t="s">
        <v>15836</v>
      </c>
      <c r="G1802" s="74">
        <v>16000</v>
      </c>
      <c r="H1802" s="73" t="s">
        <v>66</v>
      </c>
      <c r="I1802" s="73" t="s">
        <v>4147</v>
      </c>
      <c r="J1802" s="135" t="s">
        <v>41</v>
      </c>
      <c r="K1802" s="135">
        <v>16000</v>
      </c>
      <c r="L1802" s="135">
        <f>VLOOKUP(E1802,[2]Sheet1!$E$2:$N$5262,3,0)</f>
        <v>16000</v>
      </c>
      <c r="M1802" s="168">
        <f>VLOOKUP(E1802,[2]Sheet1!$E$2:$N$5262,4,0)</f>
        <v>46031</v>
      </c>
      <c r="N1802" s="135" t="str">
        <f>VLOOKUP(E1802,[2]Sheet1!$E$2:$N$5262,5,0)</f>
        <v>NAZRA.NAZAR</v>
      </c>
      <c r="O1802" s="135" t="str">
        <f>VLOOKUP(E1802,[2]Sheet1!$E$2:$N$5262,6,0)</f>
        <v>Accepted</v>
      </c>
      <c r="P1802" s="135" t="str">
        <f>VLOOKUP(E1802,[2]Sheet1!$E$2:$N$5262,7,0)</f>
        <v>Online Transfer</v>
      </c>
      <c r="Q1802" s="135" t="str">
        <f>VLOOKUP(E1802,[2]Sheet1!$E$2:$N$5262,8,0)</f>
        <v>Renewal</v>
      </c>
      <c r="R1802" s="135" t="s">
        <v>16</v>
      </c>
      <c r="S1802" s="135" t="str">
        <f>VLOOKUP(E1802,[2]Sheet1!$E$2:$N$5262,10,0)</f>
        <v>-</v>
      </c>
      <c r="T1802" s="167">
        <f t="shared" si="88"/>
        <v>0</v>
      </c>
    </row>
    <row r="1803" spans="1:20" s="135" customFormat="1" hidden="1">
      <c r="A1803" s="72">
        <v>1813</v>
      </c>
      <c r="B1803" s="72" t="s">
        <v>39</v>
      </c>
      <c r="C1803" s="73" t="s">
        <v>15837</v>
      </c>
      <c r="D1803" s="74">
        <v>23430052072</v>
      </c>
      <c r="E1803" s="73" t="s">
        <v>15838</v>
      </c>
      <c r="F1803" s="73" t="s">
        <v>15839</v>
      </c>
      <c r="G1803" s="74">
        <v>15000</v>
      </c>
      <c r="H1803" s="73" t="s">
        <v>66</v>
      </c>
      <c r="I1803" s="73" t="s">
        <v>4147</v>
      </c>
      <c r="J1803" s="135" t="s">
        <v>41</v>
      </c>
      <c r="K1803" s="135">
        <v>15000</v>
      </c>
      <c r="L1803" s="135">
        <f>VLOOKUP(E1803,[2]Sheet1!$E$2:$N$5262,3,0)</f>
        <v>15000</v>
      </c>
      <c r="M1803" s="168">
        <f>VLOOKUP(E1803,[2]Sheet1!$E$2:$N$5262,4,0)</f>
        <v>46031</v>
      </c>
      <c r="N1803" s="135" t="str">
        <f>VLOOKUP(E1803,[2]Sheet1!$E$2:$N$5262,5,0)</f>
        <v>NAZRA.NAZAR</v>
      </c>
      <c r="O1803" s="135" t="str">
        <f>VLOOKUP(E1803,[2]Sheet1!$E$2:$N$5262,6,0)</f>
        <v>Accepted</v>
      </c>
      <c r="P1803" s="135" t="str">
        <f>VLOOKUP(E1803,[2]Sheet1!$E$2:$N$5262,7,0)</f>
        <v>Online Transfer</v>
      </c>
      <c r="Q1803" s="135" t="str">
        <f>VLOOKUP(E1803,[2]Sheet1!$E$2:$N$5262,8,0)</f>
        <v>Renewal</v>
      </c>
      <c r="R1803" s="135" t="s">
        <v>16</v>
      </c>
      <c r="S1803" s="135" t="str">
        <f>VLOOKUP(E1803,[2]Sheet1!$E$2:$N$5262,10,0)</f>
        <v>-</v>
      </c>
      <c r="T1803" s="167">
        <f t="shared" si="88"/>
        <v>0</v>
      </c>
    </row>
    <row r="1804" spans="1:20" s="135" customFormat="1" hidden="1">
      <c r="A1804" s="73">
        <v>1814</v>
      </c>
      <c r="B1804" s="72" t="s">
        <v>39</v>
      </c>
      <c r="C1804" s="73" t="s">
        <v>15840</v>
      </c>
      <c r="D1804" s="73" t="s">
        <v>15841</v>
      </c>
      <c r="E1804" s="74">
        <v>7057590</v>
      </c>
      <c r="F1804" s="73" t="s">
        <v>15842</v>
      </c>
      <c r="G1804" s="74">
        <v>14000</v>
      </c>
      <c r="H1804" s="73" t="s">
        <v>66</v>
      </c>
      <c r="I1804" s="73" t="s">
        <v>4147</v>
      </c>
      <c r="J1804" s="135" t="s">
        <v>41</v>
      </c>
      <c r="K1804" s="135">
        <v>14000</v>
      </c>
      <c r="L1804" s="135">
        <f>VLOOKUP(E1804,[2]Sheet1!$E$2:$N$5262,3,0)</f>
        <v>14000</v>
      </c>
      <c r="M1804" s="168">
        <f>VLOOKUP(E1804,[2]Sheet1!$E$2:$N$5262,4,0)</f>
        <v>46031</v>
      </c>
      <c r="N1804" s="135" t="str">
        <f>VLOOKUP(E1804,[2]Sheet1!$E$2:$N$5262,5,0)</f>
        <v>NAZRA.NAZAR</v>
      </c>
      <c r="O1804" s="135" t="str">
        <f>VLOOKUP(E1804,[2]Sheet1!$E$2:$N$5262,6,0)</f>
        <v>Accepted</v>
      </c>
      <c r="P1804" s="135" t="str">
        <f>VLOOKUP(E1804,[2]Sheet1!$E$2:$N$5262,7,0)</f>
        <v>Cash Deposit</v>
      </c>
      <c r="Q1804" s="135" t="str">
        <f>VLOOKUP(E1804,[2]Sheet1!$E$2:$N$5262,8,0)</f>
        <v>Renewal</v>
      </c>
      <c r="R1804" s="135" t="s">
        <v>16</v>
      </c>
      <c r="S1804" s="135" t="str">
        <f>VLOOKUP(E1804,[2]Sheet1!$E$2:$N$5262,10,0)</f>
        <v>-</v>
      </c>
      <c r="T1804" s="167">
        <f t="shared" si="88"/>
        <v>0</v>
      </c>
    </row>
    <row r="1805" spans="1:20" s="135" customFormat="1" hidden="1">
      <c r="A1805" s="72">
        <v>1815</v>
      </c>
      <c r="B1805" s="72" t="s">
        <v>39</v>
      </c>
      <c r="C1805" s="73" t="s">
        <v>15843</v>
      </c>
      <c r="D1805" s="73" t="s">
        <v>15844</v>
      </c>
      <c r="E1805" s="74">
        <v>7091361</v>
      </c>
      <c r="F1805" s="73" t="s">
        <v>15845</v>
      </c>
      <c r="G1805" s="74">
        <v>10000</v>
      </c>
      <c r="H1805" s="73" t="s">
        <v>66</v>
      </c>
      <c r="I1805" s="73" t="s">
        <v>4147</v>
      </c>
      <c r="J1805" s="135" t="s">
        <v>41</v>
      </c>
      <c r="K1805" s="135">
        <v>10000</v>
      </c>
      <c r="L1805" s="135">
        <f>VLOOKUP(E1805,[2]Sheet1!$E$2:$N$5262,3,0)</f>
        <v>10000</v>
      </c>
      <c r="M1805" s="168">
        <f>VLOOKUP(E1805,[2]Sheet1!$E$2:$N$5262,4,0)</f>
        <v>46030</v>
      </c>
      <c r="N1805" s="135" t="str">
        <f>VLOOKUP(E1805,[2]Sheet1!$E$2:$N$5262,5,0)</f>
        <v>NAZRA.NAZAR</v>
      </c>
      <c r="O1805" s="135" t="str">
        <f>VLOOKUP(E1805,[2]Sheet1!$E$2:$N$5262,6,0)</f>
        <v>Accepted</v>
      </c>
      <c r="P1805" s="135" t="str">
        <f>VLOOKUP(E1805,[2]Sheet1!$E$2:$N$5262,7,0)</f>
        <v>Online Transfer</v>
      </c>
      <c r="Q1805" s="135" t="str">
        <f>VLOOKUP(E1805,[2]Sheet1!$E$2:$N$5262,8,0)</f>
        <v>Renewal</v>
      </c>
      <c r="R1805" s="135" t="s">
        <v>16</v>
      </c>
      <c r="S1805" s="135" t="str">
        <f>VLOOKUP(E1805,[2]Sheet1!$E$2:$N$5262,10,0)</f>
        <v>-</v>
      </c>
      <c r="T1805" s="167">
        <f t="shared" si="88"/>
        <v>0</v>
      </c>
    </row>
    <row r="1806" spans="1:20" s="135" customFormat="1" hidden="1">
      <c r="A1806" s="73">
        <v>1816</v>
      </c>
      <c r="B1806" s="72" t="s">
        <v>39</v>
      </c>
      <c r="C1806" s="73" t="s">
        <v>15846</v>
      </c>
      <c r="D1806" s="73" t="s">
        <v>15847</v>
      </c>
      <c r="E1806" s="73" t="s">
        <v>15848</v>
      </c>
      <c r="F1806" s="73" t="s">
        <v>620</v>
      </c>
      <c r="G1806" s="74">
        <v>12500</v>
      </c>
      <c r="H1806" s="73" t="s">
        <v>66</v>
      </c>
      <c r="I1806" s="73" t="s">
        <v>4147</v>
      </c>
      <c r="J1806" s="135" t="s">
        <v>41</v>
      </c>
      <c r="K1806" s="135">
        <v>12500</v>
      </c>
      <c r="L1806" s="135">
        <f>VLOOKUP(E1806,[2]Sheet1!$E$2:$N$5262,3,0)</f>
        <v>12500</v>
      </c>
      <c r="M1806" s="168">
        <f>VLOOKUP(E1806,[2]Sheet1!$E$2:$N$5262,4,0)</f>
        <v>46029</v>
      </c>
      <c r="N1806" s="135" t="str">
        <f>VLOOKUP(E1806,[2]Sheet1!$E$2:$N$5262,5,0)</f>
        <v>NAZRA.NAZAR</v>
      </c>
      <c r="O1806" s="135" t="str">
        <f>VLOOKUP(E1806,[2]Sheet1!$E$2:$N$5262,6,0)</f>
        <v>Accepted</v>
      </c>
      <c r="P1806" s="135" t="str">
        <f>VLOOKUP(E1806,[2]Sheet1!$E$2:$N$5262,7,0)</f>
        <v>Online Transfer</v>
      </c>
      <c r="Q1806" s="135" t="str">
        <f>VLOOKUP(E1806,[2]Sheet1!$E$2:$N$5262,8,0)</f>
        <v>Renewal</v>
      </c>
      <c r="R1806" s="135" t="s">
        <v>16</v>
      </c>
      <c r="S1806" s="135" t="str">
        <f>VLOOKUP(E1806,[2]Sheet1!$E$2:$N$5262,10,0)</f>
        <v>-</v>
      </c>
      <c r="T1806" s="167">
        <f t="shared" si="88"/>
        <v>0</v>
      </c>
    </row>
    <row r="1807" spans="1:20" s="135" customFormat="1" hidden="1">
      <c r="A1807" s="72">
        <v>1817</v>
      </c>
      <c r="B1807" s="72" t="s">
        <v>39</v>
      </c>
      <c r="C1807" s="73" t="s">
        <v>15849</v>
      </c>
      <c r="D1807" s="73" t="s">
        <v>15850</v>
      </c>
      <c r="E1807" s="74">
        <v>10052342</v>
      </c>
      <c r="F1807" s="73" t="s">
        <v>15851</v>
      </c>
      <c r="G1807" s="74">
        <v>15500</v>
      </c>
      <c r="H1807" s="73" t="s">
        <v>66</v>
      </c>
      <c r="I1807" s="73" t="s">
        <v>4147</v>
      </c>
      <c r="J1807" s="135" t="s">
        <v>41</v>
      </c>
      <c r="K1807" s="135">
        <v>15500</v>
      </c>
      <c r="L1807" s="135">
        <f>VLOOKUP(E1807,[2]Sheet1!$E$2:$N$5262,3,0)</f>
        <v>15500</v>
      </c>
      <c r="M1807" s="168">
        <f>VLOOKUP(E1807,[2]Sheet1!$E$2:$N$5262,4,0)</f>
        <v>46028</v>
      </c>
      <c r="N1807" s="135" t="str">
        <f>VLOOKUP(E1807,[2]Sheet1!$E$2:$N$5262,5,0)</f>
        <v>NAZRA.NAZAR</v>
      </c>
      <c r="O1807" s="135" t="str">
        <f>VLOOKUP(E1807,[2]Sheet1!$E$2:$N$5262,6,0)</f>
        <v>Accepted</v>
      </c>
      <c r="P1807" s="135" t="str">
        <f>VLOOKUP(E1807,[2]Sheet1!$E$2:$N$5262,7,0)</f>
        <v>Online Transfer</v>
      </c>
      <c r="Q1807" s="135" t="str">
        <f>VLOOKUP(E1807,[2]Sheet1!$E$2:$N$5262,8,0)</f>
        <v>Renewal</v>
      </c>
      <c r="R1807" s="135" t="s">
        <v>16</v>
      </c>
      <c r="S1807" s="135" t="str">
        <f>VLOOKUP(E1807,[2]Sheet1!$E$2:$N$5262,10,0)</f>
        <v>-</v>
      </c>
      <c r="T1807" s="167">
        <f t="shared" si="88"/>
        <v>0</v>
      </c>
    </row>
    <row r="1808" spans="1:20" s="135" customFormat="1" hidden="1">
      <c r="A1808" s="73">
        <v>1818</v>
      </c>
      <c r="B1808" s="72" t="s">
        <v>39</v>
      </c>
      <c r="C1808" s="73" t="s">
        <v>15852</v>
      </c>
      <c r="D1808" s="74">
        <v>1141156010</v>
      </c>
      <c r="E1808" s="74">
        <v>9239</v>
      </c>
      <c r="F1808" s="73" t="s">
        <v>15853</v>
      </c>
      <c r="G1808" s="74">
        <v>10000</v>
      </c>
      <c r="H1808" s="73" t="s">
        <v>66</v>
      </c>
      <c r="I1808" s="73" t="s">
        <v>4147</v>
      </c>
      <c r="J1808" s="135" t="s">
        <v>41</v>
      </c>
      <c r="K1808" s="135">
        <v>10000</v>
      </c>
      <c r="L1808" s="135">
        <f>VLOOKUP(E1808,[2]Sheet1!$E$2:$N$5262,3,0)</f>
        <v>10000</v>
      </c>
      <c r="M1808" s="168">
        <f>VLOOKUP(E1808,[2]Sheet1!$E$2:$N$5262,4,0)</f>
        <v>46028</v>
      </c>
      <c r="N1808" s="135" t="str">
        <f>VLOOKUP(E1808,[2]Sheet1!$E$2:$N$5262,5,0)</f>
        <v>NAZRA.NAZAR</v>
      </c>
      <c r="O1808" s="135" t="str">
        <f>VLOOKUP(E1808,[2]Sheet1!$E$2:$N$5262,6,0)</f>
        <v>Accepted</v>
      </c>
      <c r="P1808" s="135" t="str">
        <f>VLOOKUP(E1808,[2]Sheet1!$E$2:$N$5262,7,0)</f>
        <v>Online Transfer</v>
      </c>
      <c r="Q1808" s="135" t="str">
        <f>VLOOKUP(E1808,[2]Sheet1!$E$2:$N$5262,8,0)</f>
        <v>Renewal</v>
      </c>
      <c r="R1808" s="135" t="s">
        <v>16</v>
      </c>
      <c r="S1808" s="135" t="str">
        <f>VLOOKUP(E1808,[2]Sheet1!$E$2:$N$5262,10,0)</f>
        <v>-</v>
      </c>
      <c r="T1808" s="167">
        <f t="shared" si="88"/>
        <v>0</v>
      </c>
    </row>
    <row r="1809" spans="1:20" s="135" customFormat="1" hidden="1">
      <c r="A1809" s="72">
        <v>1819</v>
      </c>
      <c r="B1809" s="72" t="s">
        <v>39</v>
      </c>
      <c r="C1809" s="73" t="s">
        <v>15854</v>
      </c>
      <c r="D1809" s="73" t="s">
        <v>15855</v>
      </c>
      <c r="E1809" s="74">
        <v>6065085</v>
      </c>
      <c r="F1809" s="73" t="s">
        <v>15856</v>
      </c>
      <c r="G1809" s="74">
        <v>14000</v>
      </c>
      <c r="H1809" s="73" t="s">
        <v>66</v>
      </c>
      <c r="I1809" s="73" t="s">
        <v>4147</v>
      </c>
      <c r="J1809" s="135" t="s">
        <v>41</v>
      </c>
      <c r="K1809" s="135">
        <v>14000</v>
      </c>
      <c r="L1809" s="135">
        <f>VLOOKUP(E1809,[2]Sheet1!$E$2:$N$5262,3,0)</f>
        <v>14000</v>
      </c>
      <c r="M1809" s="168">
        <f>VLOOKUP(E1809,[2]Sheet1!$E$2:$N$5262,4,0)</f>
        <v>46028</v>
      </c>
      <c r="N1809" s="135" t="str">
        <f>VLOOKUP(E1809,[2]Sheet1!$E$2:$N$5262,5,0)</f>
        <v>NAZRA.NAZAR</v>
      </c>
      <c r="O1809" s="135" t="str">
        <f>VLOOKUP(E1809,[2]Sheet1!$E$2:$N$5262,6,0)</f>
        <v>Accepted</v>
      </c>
      <c r="P1809" s="135" t="str">
        <f>VLOOKUP(E1809,[2]Sheet1!$E$2:$N$5262,7,0)</f>
        <v>Online Transfer</v>
      </c>
      <c r="Q1809" s="135" t="str">
        <f>VLOOKUP(E1809,[2]Sheet1!$E$2:$N$5262,8,0)</f>
        <v>Renewal</v>
      </c>
      <c r="R1809" s="135" t="s">
        <v>16</v>
      </c>
      <c r="S1809" s="135" t="str">
        <f>VLOOKUP(E1809,[2]Sheet1!$E$2:$N$5262,10,0)</f>
        <v>-</v>
      </c>
      <c r="T1809" s="167">
        <f t="shared" si="88"/>
        <v>0</v>
      </c>
    </row>
    <row r="1810" spans="1:20" s="135" customFormat="1" hidden="1">
      <c r="A1810" s="73">
        <v>1820</v>
      </c>
      <c r="B1810" s="72" t="s">
        <v>39</v>
      </c>
      <c r="C1810" s="73" t="s">
        <v>15857</v>
      </c>
      <c r="D1810" s="74">
        <v>16931207</v>
      </c>
      <c r="E1810" s="73" t="s">
        <v>15858</v>
      </c>
      <c r="F1810" s="73" t="s">
        <v>15859</v>
      </c>
      <c r="G1810" s="74">
        <v>11000</v>
      </c>
      <c r="H1810" s="73" t="s">
        <v>66</v>
      </c>
      <c r="I1810" s="73" t="s">
        <v>4147</v>
      </c>
      <c r="J1810" s="135" t="s">
        <v>41</v>
      </c>
      <c r="K1810" s="135">
        <v>11000</v>
      </c>
      <c r="L1810" s="135">
        <f>VLOOKUP(E1810,[2]Sheet1!$E$2:$N$5262,3,0)</f>
        <v>11000</v>
      </c>
      <c r="M1810" s="168">
        <f>VLOOKUP(E1810,[2]Sheet1!$E$2:$N$5262,4,0)</f>
        <v>46027</v>
      </c>
      <c r="N1810" s="135" t="str">
        <f>VLOOKUP(E1810,[2]Sheet1!$E$2:$N$5262,5,0)</f>
        <v>NAZRA.NAZAR</v>
      </c>
      <c r="O1810" s="135" t="str">
        <f>VLOOKUP(E1810,[2]Sheet1!$E$2:$N$5262,6,0)</f>
        <v>Accepted</v>
      </c>
      <c r="P1810" s="135" t="str">
        <f>VLOOKUP(E1810,[2]Sheet1!$E$2:$N$5262,7,0)</f>
        <v>Online Transfer</v>
      </c>
      <c r="Q1810" s="135" t="str">
        <f>VLOOKUP(E1810,[2]Sheet1!$E$2:$N$5262,8,0)</f>
        <v>Renewal</v>
      </c>
      <c r="R1810" s="135" t="s">
        <v>16</v>
      </c>
      <c r="S1810" s="135" t="str">
        <f>VLOOKUP(E1810,[2]Sheet1!$E$2:$N$5262,10,0)</f>
        <v>-</v>
      </c>
      <c r="T1810" s="167">
        <f t="shared" si="88"/>
        <v>0</v>
      </c>
    </row>
    <row r="1811" spans="1:20" s="135" customFormat="1" hidden="1">
      <c r="A1811" s="72">
        <v>1821</v>
      </c>
      <c r="B1811" s="72" t="s">
        <v>39</v>
      </c>
      <c r="C1811" s="73" t="s">
        <v>15860</v>
      </c>
      <c r="D1811" s="73" t="s">
        <v>15861</v>
      </c>
      <c r="E1811" s="74">
        <v>6035481</v>
      </c>
      <c r="F1811" s="73" t="s">
        <v>15862</v>
      </c>
      <c r="G1811" s="74">
        <v>13000</v>
      </c>
      <c r="H1811" s="73" t="s">
        <v>66</v>
      </c>
      <c r="I1811" s="73" t="s">
        <v>4147</v>
      </c>
      <c r="J1811" s="135" t="s">
        <v>41</v>
      </c>
      <c r="K1811" s="135">
        <v>13000</v>
      </c>
      <c r="L1811" s="135">
        <f>VLOOKUP(E1811,[2]Sheet1!$E$2:$N$5262,3,0)</f>
        <v>13000</v>
      </c>
      <c r="M1811" s="168">
        <f>VLOOKUP(E1811,[2]Sheet1!$E$2:$N$5262,4,0)</f>
        <v>46028</v>
      </c>
      <c r="N1811" s="135" t="str">
        <f>VLOOKUP(E1811,[2]Sheet1!$E$2:$N$5262,5,0)</f>
        <v>NAZRA.NAZAR</v>
      </c>
      <c r="O1811" s="135" t="str">
        <f>VLOOKUP(E1811,[2]Sheet1!$E$2:$N$5262,6,0)</f>
        <v>Accepted</v>
      </c>
      <c r="P1811" s="135" t="str">
        <f>VLOOKUP(E1811,[2]Sheet1!$E$2:$N$5262,7,0)</f>
        <v>Online Transfer</v>
      </c>
      <c r="Q1811" s="135" t="str">
        <f>VLOOKUP(E1811,[2]Sheet1!$E$2:$N$5262,8,0)</f>
        <v>Renewal</v>
      </c>
      <c r="R1811" s="135" t="s">
        <v>16</v>
      </c>
      <c r="S1811" s="135" t="str">
        <f>VLOOKUP(E1811,[2]Sheet1!$E$2:$N$5262,10,0)</f>
        <v>-</v>
      </c>
      <c r="T1811" s="167">
        <f t="shared" si="88"/>
        <v>0</v>
      </c>
    </row>
    <row r="1812" spans="1:20" s="135" customFormat="1" hidden="1">
      <c r="A1812" s="73">
        <v>1822</v>
      </c>
      <c r="B1812" s="72" t="s">
        <v>39</v>
      </c>
      <c r="C1812" s="73" t="s">
        <v>15863</v>
      </c>
      <c r="D1812" s="73" t="s">
        <v>15864</v>
      </c>
      <c r="E1812" s="74">
        <v>4007561</v>
      </c>
      <c r="F1812" s="73" t="s">
        <v>15865</v>
      </c>
      <c r="G1812" s="74">
        <v>14000</v>
      </c>
      <c r="H1812" s="73" t="s">
        <v>66</v>
      </c>
      <c r="I1812" s="73" t="s">
        <v>4147</v>
      </c>
      <c r="J1812" s="135" t="s">
        <v>41</v>
      </c>
      <c r="K1812" s="135">
        <v>14000</v>
      </c>
      <c r="L1812" s="135">
        <f>VLOOKUP(E1812,[2]Sheet1!$E$2:$N$5262,3,0)</f>
        <v>14000</v>
      </c>
      <c r="M1812" s="168">
        <f>VLOOKUP(E1812,[2]Sheet1!$E$2:$N$5262,4,0)</f>
        <v>46027</v>
      </c>
      <c r="N1812" s="135" t="str">
        <f>VLOOKUP(E1812,[2]Sheet1!$E$2:$N$5262,5,0)</f>
        <v>NAZRA.NAZAR</v>
      </c>
      <c r="O1812" s="135" t="str">
        <f>VLOOKUP(E1812,[2]Sheet1!$E$2:$N$5262,6,0)</f>
        <v>Accepted</v>
      </c>
      <c r="P1812" s="135" t="str">
        <f>VLOOKUP(E1812,[2]Sheet1!$E$2:$N$5262,7,0)</f>
        <v>Online Transfer</v>
      </c>
      <c r="Q1812" s="135" t="str">
        <f>VLOOKUP(E1812,[2]Sheet1!$E$2:$N$5262,8,0)</f>
        <v>Renewal</v>
      </c>
      <c r="R1812" s="135" t="s">
        <v>16</v>
      </c>
      <c r="S1812" s="135" t="str">
        <f>VLOOKUP(E1812,[2]Sheet1!$E$2:$N$5262,10,0)</f>
        <v>-</v>
      </c>
      <c r="T1812" s="167">
        <f t="shared" si="88"/>
        <v>0</v>
      </c>
    </row>
    <row r="1813" spans="1:20" s="135" customFormat="1" hidden="1">
      <c r="A1813" s="72">
        <v>1823</v>
      </c>
      <c r="B1813" s="72" t="s">
        <v>39</v>
      </c>
      <c r="C1813" s="73" t="s">
        <v>15866</v>
      </c>
      <c r="D1813" s="74">
        <v>270055</v>
      </c>
      <c r="E1813" s="74">
        <v>1002204</v>
      </c>
      <c r="F1813" s="73" t="s">
        <v>15867</v>
      </c>
      <c r="G1813" s="74">
        <v>14000</v>
      </c>
      <c r="H1813" s="73" t="s">
        <v>66</v>
      </c>
      <c r="I1813" s="73" t="s">
        <v>4147</v>
      </c>
      <c r="J1813" s="135" t="s">
        <v>41</v>
      </c>
      <c r="K1813" s="135">
        <v>14000</v>
      </c>
      <c r="L1813" s="135">
        <f>VLOOKUP(E1813,[2]Sheet1!$E$2:$N$5262,3,0)</f>
        <v>14000</v>
      </c>
      <c r="M1813" s="168">
        <f>VLOOKUP(E1813,[2]Sheet1!$E$2:$N$5262,4,0)</f>
        <v>46027</v>
      </c>
      <c r="N1813" s="135" t="str">
        <f>VLOOKUP(E1813,[2]Sheet1!$E$2:$N$5262,5,0)</f>
        <v>NAZRA.NAZAR</v>
      </c>
      <c r="O1813" s="135" t="str">
        <f>VLOOKUP(E1813,[2]Sheet1!$E$2:$N$5262,6,0)</f>
        <v>Accepted</v>
      </c>
      <c r="P1813" s="135" t="str">
        <f>VLOOKUP(E1813,[2]Sheet1!$E$2:$N$5262,7,0)</f>
        <v>Online Transfer</v>
      </c>
      <c r="Q1813" s="135" t="str">
        <f>VLOOKUP(E1813,[2]Sheet1!$E$2:$N$5262,8,0)</f>
        <v>Renewal</v>
      </c>
      <c r="R1813" s="135" t="s">
        <v>16</v>
      </c>
      <c r="S1813" s="135" t="str">
        <f>VLOOKUP(E1813,[2]Sheet1!$E$2:$N$5262,10,0)</f>
        <v>-</v>
      </c>
      <c r="T1813" s="167">
        <f t="shared" si="88"/>
        <v>0</v>
      </c>
    </row>
    <row r="1814" spans="1:20" s="135" customFormat="1" hidden="1">
      <c r="A1814" s="73">
        <v>1824</v>
      </c>
      <c r="B1814" s="72" t="s">
        <v>39</v>
      </c>
      <c r="C1814" s="73" t="s">
        <v>15868</v>
      </c>
      <c r="D1814" s="73" t="s">
        <v>15869</v>
      </c>
      <c r="E1814" s="74">
        <v>1235709</v>
      </c>
      <c r="F1814" s="73" t="s">
        <v>15870</v>
      </c>
      <c r="G1814" s="74">
        <v>12500</v>
      </c>
      <c r="H1814" s="73" t="s">
        <v>66</v>
      </c>
      <c r="I1814" s="73" t="s">
        <v>4147</v>
      </c>
      <c r="J1814" s="135" t="s">
        <v>41</v>
      </c>
      <c r="K1814" s="135">
        <v>12500</v>
      </c>
      <c r="L1814" s="135">
        <f>VLOOKUP(E1814,[2]Sheet1!$E$2:$N$5262,3,0)</f>
        <v>12500</v>
      </c>
      <c r="M1814" s="168">
        <f>VLOOKUP(E1814,[2]Sheet1!$E$2:$N$5262,4,0)</f>
        <v>46027</v>
      </c>
      <c r="N1814" s="135" t="str">
        <f>VLOOKUP(E1814,[2]Sheet1!$E$2:$N$5262,5,0)</f>
        <v>NAZRA.NAZAR</v>
      </c>
      <c r="O1814" s="135" t="str">
        <f>VLOOKUP(E1814,[2]Sheet1!$E$2:$N$5262,6,0)</f>
        <v>Accepted</v>
      </c>
      <c r="P1814" s="135" t="str">
        <f>VLOOKUP(E1814,[2]Sheet1!$E$2:$N$5262,7,0)</f>
        <v>Cash Deposit</v>
      </c>
      <c r="Q1814" s="135" t="str">
        <f>VLOOKUP(E1814,[2]Sheet1!$E$2:$N$5262,8,0)</f>
        <v>Renewal</v>
      </c>
      <c r="R1814" s="135" t="s">
        <v>16</v>
      </c>
      <c r="S1814" s="135" t="str">
        <f>VLOOKUP(E1814,[2]Sheet1!$E$2:$N$5262,10,0)</f>
        <v>-</v>
      </c>
      <c r="T1814" s="167">
        <f t="shared" si="88"/>
        <v>0</v>
      </c>
    </row>
    <row r="1815" spans="1:20" s="135" customFormat="1" hidden="1">
      <c r="A1815" s="72">
        <v>1825</v>
      </c>
      <c r="B1815" s="72" t="s">
        <v>39</v>
      </c>
      <c r="C1815" s="73" t="s">
        <v>15871</v>
      </c>
      <c r="D1815" s="73" t="s">
        <v>15872</v>
      </c>
      <c r="E1815" s="74">
        <v>112610</v>
      </c>
      <c r="F1815" s="73" t="s">
        <v>15873</v>
      </c>
      <c r="G1815" s="74">
        <v>13000</v>
      </c>
      <c r="H1815" s="73" t="s">
        <v>66</v>
      </c>
      <c r="I1815" s="73" t="s">
        <v>4147</v>
      </c>
      <c r="J1815" s="135" t="s">
        <v>41</v>
      </c>
      <c r="K1815" s="135">
        <v>13000</v>
      </c>
      <c r="L1815" s="135">
        <f>VLOOKUP(E1815,[2]Sheet1!$E$2:$N$5262,3,0)</f>
        <v>13000</v>
      </c>
      <c r="M1815" s="168">
        <f>VLOOKUP(E1815,[2]Sheet1!$E$2:$N$5262,4,0)</f>
        <v>46025</v>
      </c>
      <c r="N1815" s="135" t="str">
        <f>VLOOKUP(E1815,[2]Sheet1!$E$2:$N$5262,5,0)</f>
        <v>NAZRA.NAZAR</v>
      </c>
      <c r="O1815" s="135" t="str">
        <f>VLOOKUP(E1815,[2]Sheet1!$E$2:$N$5262,6,0)</f>
        <v>Accepted</v>
      </c>
      <c r="P1815" s="135" t="str">
        <f>VLOOKUP(E1815,[2]Sheet1!$E$2:$N$5262,7,0)</f>
        <v>Online Transfer</v>
      </c>
      <c r="Q1815" s="135" t="str">
        <f>VLOOKUP(E1815,[2]Sheet1!$E$2:$N$5262,8,0)</f>
        <v>Renewal</v>
      </c>
      <c r="R1815" s="135" t="s">
        <v>16</v>
      </c>
      <c r="S1815" s="135" t="str">
        <f>VLOOKUP(E1815,[2]Sheet1!$E$2:$N$5262,10,0)</f>
        <v>-</v>
      </c>
      <c r="T1815" s="167">
        <f t="shared" si="88"/>
        <v>0</v>
      </c>
    </row>
    <row r="1816" spans="1:20" s="135" customFormat="1" hidden="1">
      <c r="A1816" s="73">
        <v>1826</v>
      </c>
      <c r="B1816" s="72" t="s">
        <v>39</v>
      </c>
      <c r="C1816" s="73" t="s">
        <v>15874</v>
      </c>
      <c r="D1816" s="73" t="s">
        <v>15875</v>
      </c>
      <c r="E1816" s="73" t="s">
        <v>15876</v>
      </c>
      <c r="F1816" s="73" t="s">
        <v>15877</v>
      </c>
      <c r="G1816" s="74">
        <v>13000</v>
      </c>
      <c r="H1816" s="73" t="s">
        <v>66</v>
      </c>
      <c r="I1816" s="73" t="s">
        <v>4147</v>
      </c>
      <c r="J1816" s="135" t="s">
        <v>41</v>
      </c>
      <c r="K1816" s="135">
        <v>13000</v>
      </c>
      <c r="L1816" s="135">
        <f>VLOOKUP(E1816,[2]Sheet1!$E$2:$N$5262,3,0)</f>
        <v>13000</v>
      </c>
      <c r="M1816" s="168">
        <f>VLOOKUP(E1816,[2]Sheet1!$E$2:$N$5262,4,0)</f>
        <v>46025</v>
      </c>
      <c r="N1816" s="135" t="str">
        <f>VLOOKUP(E1816,[2]Sheet1!$E$2:$N$5262,5,0)</f>
        <v>NAZRA.NAZAR</v>
      </c>
      <c r="O1816" s="135" t="str">
        <f>VLOOKUP(E1816,[2]Sheet1!$E$2:$N$5262,6,0)</f>
        <v>Accepted</v>
      </c>
      <c r="P1816" s="135" t="str">
        <f>VLOOKUP(E1816,[2]Sheet1!$E$2:$N$5262,7,0)</f>
        <v>Online Transfer</v>
      </c>
      <c r="Q1816" s="135" t="str">
        <f>VLOOKUP(E1816,[2]Sheet1!$E$2:$N$5262,8,0)</f>
        <v>Renewal</v>
      </c>
      <c r="R1816" s="135" t="s">
        <v>16</v>
      </c>
      <c r="S1816" s="135" t="str">
        <f>VLOOKUP(E1816,[2]Sheet1!$E$2:$N$5262,10,0)</f>
        <v>-</v>
      </c>
      <c r="T1816" s="167">
        <f t="shared" si="88"/>
        <v>0</v>
      </c>
    </row>
    <row r="1817" spans="1:20" s="135" customFormat="1" hidden="1">
      <c r="A1817" s="72">
        <v>1827</v>
      </c>
      <c r="B1817" s="72" t="s">
        <v>39</v>
      </c>
      <c r="C1817" s="73" t="s">
        <v>15878</v>
      </c>
      <c r="D1817" s="73" t="s">
        <v>15879</v>
      </c>
      <c r="E1817" s="73" t="s">
        <v>15880</v>
      </c>
      <c r="F1817" s="73" t="s">
        <v>15881</v>
      </c>
      <c r="G1817" s="74">
        <v>14500</v>
      </c>
      <c r="H1817" s="73" t="s">
        <v>66</v>
      </c>
      <c r="I1817" s="73" t="s">
        <v>4147</v>
      </c>
      <c r="J1817" s="135" t="s">
        <v>41</v>
      </c>
      <c r="K1817" s="135">
        <v>14500</v>
      </c>
      <c r="L1817" s="135">
        <f>VLOOKUP(E1817,[2]Sheet1!$E$2:$N$5262,3,0)</f>
        <v>14500</v>
      </c>
      <c r="M1817" s="168">
        <f>VLOOKUP(E1817,[2]Sheet1!$E$2:$N$5262,4,0)</f>
        <v>46025</v>
      </c>
      <c r="N1817" s="135" t="str">
        <f>VLOOKUP(E1817,[2]Sheet1!$E$2:$N$5262,5,0)</f>
        <v>NAZRA.NAZAR</v>
      </c>
      <c r="O1817" s="135" t="str">
        <f>VLOOKUP(E1817,[2]Sheet1!$E$2:$N$5262,6,0)</f>
        <v>Accepted</v>
      </c>
      <c r="P1817" s="135" t="str">
        <f>VLOOKUP(E1817,[2]Sheet1!$E$2:$N$5262,7,0)</f>
        <v>Online Transfer</v>
      </c>
      <c r="Q1817" s="135" t="str">
        <f>VLOOKUP(E1817,[2]Sheet1!$E$2:$N$5262,8,0)</f>
        <v>Renewal</v>
      </c>
      <c r="R1817" s="135" t="s">
        <v>16</v>
      </c>
      <c r="S1817" s="135" t="str">
        <f>VLOOKUP(E1817,[2]Sheet1!$E$2:$N$5262,10,0)</f>
        <v>-</v>
      </c>
      <c r="T1817" s="167">
        <f t="shared" si="88"/>
        <v>0</v>
      </c>
    </row>
    <row r="1818" spans="1:20" s="135" customFormat="1" hidden="1">
      <c r="A1818" s="73">
        <v>1828</v>
      </c>
      <c r="B1818" s="72" t="s">
        <v>39</v>
      </c>
      <c r="C1818" s="73" t="s">
        <v>15882</v>
      </c>
      <c r="D1818" s="74">
        <v>14802742</v>
      </c>
      <c r="E1818" s="73" t="s">
        <v>15883</v>
      </c>
      <c r="F1818" s="73" t="s">
        <v>15884</v>
      </c>
      <c r="G1818" s="74">
        <v>12500</v>
      </c>
      <c r="H1818" s="73" t="s">
        <v>66</v>
      </c>
      <c r="I1818" s="73" t="s">
        <v>4147</v>
      </c>
      <c r="J1818" s="135" t="s">
        <v>41</v>
      </c>
      <c r="K1818" s="135">
        <v>12500</v>
      </c>
      <c r="L1818" s="135">
        <f>VLOOKUP(E1818,[2]Sheet1!$E$2:$N$5262,3,0)</f>
        <v>12500</v>
      </c>
      <c r="M1818" s="168">
        <f>VLOOKUP(E1818,[2]Sheet1!$E$2:$N$5262,4,0)</f>
        <v>46023</v>
      </c>
      <c r="N1818" s="135" t="str">
        <f>VLOOKUP(E1818,[2]Sheet1!$E$2:$N$5262,5,0)</f>
        <v>NAZRA.NAZAR</v>
      </c>
      <c r="O1818" s="135" t="str">
        <f>VLOOKUP(E1818,[2]Sheet1!$E$2:$N$5262,6,0)</f>
        <v>Accepted</v>
      </c>
      <c r="P1818" s="135" t="str">
        <f>VLOOKUP(E1818,[2]Sheet1!$E$2:$N$5262,7,0)</f>
        <v>Online Transfer</v>
      </c>
      <c r="Q1818" s="135" t="str">
        <f>VLOOKUP(E1818,[2]Sheet1!$E$2:$N$5262,8,0)</f>
        <v>Renewal</v>
      </c>
      <c r="R1818" s="135" t="s">
        <v>16</v>
      </c>
      <c r="S1818" s="135" t="str">
        <f>VLOOKUP(E1818,[2]Sheet1!$E$2:$N$5262,10,0)</f>
        <v>-</v>
      </c>
      <c r="T1818" s="167">
        <f t="shared" si="88"/>
        <v>0</v>
      </c>
    </row>
    <row r="1819" spans="1:20" s="135" customFormat="1" hidden="1">
      <c r="A1819" s="72">
        <v>1829</v>
      </c>
      <c r="B1819" s="72" t="s">
        <v>39</v>
      </c>
      <c r="C1819" s="73" t="s">
        <v>15885</v>
      </c>
      <c r="D1819" s="73" t="s">
        <v>15886</v>
      </c>
      <c r="E1819" s="73" t="s">
        <v>15887</v>
      </c>
      <c r="F1819" s="73" t="s">
        <v>15888</v>
      </c>
      <c r="G1819" s="74">
        <v>11000</v>
      </c>
      <c r="H1819" s="73" t="s">
        <v>67</v>
      </c>
      <c r="I1819" s="73" t="s">
        <v>4147</v>
      </c>
      <c r="J1819" s="135" t="s">
        <v>41</v>
      </c>
      <c r="K1819" s="135">
        <v>11000</v>
      </c>
      <c r="L1819" s="135">
        <f>VLOOKUP(E1819,[2]Sheet1!$E$2:$N$5262,3,0)</f>
        <v>11000</v>
      </c>
      <c r="M1819" s="168">
        <f>VLOOKUP(E1819,[2]Sheet1!$E$2:$N$5262,4,0)</f>
        <v>46031</v>
      </c>
      <c r="N1819" s="135" t="str">
        <f>VLOOKUP(E1819,[2]Sheet1!$E$2:$N$5262,5,0)</f>
        <v>NAZRA.NAZAR</v>
      </c>
      <c r="O1819" s="135" t="str">
        <f>VLOOKUP(E1819,[2]Sheet1!$E$2:$N$5262,6,0)</f>
        <v>Accepted</v>
      </c>
      <c r="P1819" s="135" t="str">
        <f>VLOOKUP(E1819,[2]Sheet1!$E$2:$N$5262,7,0)</f>
        <v>Online Transfer</v>
      </c>
      <c r="Q1819" s="135" t="str">
        <f>VLOOKUP(E1819,[2]Sheet1!$E$2:$N$5262,8,0)</f>
        <v>Renewal</v>
      </c>
      <c r="R1819" s="135" t="s">
        <v>16</v>
      </c>
      <c r="S1819" s="135" t="str">
        <f>VLOOKUP(E1819,[2]Sheet1!$E$2:$N$5262,10,0)</f>
        <v>-</v>
      </c>
      <c r="T1819" s="167">
        <f t="shared" si="88"/>
        <v>0</v>
      </c>
    </row>
    <row r="1820" spans="1:20" s="135" customFormat="1" hidden="1">
      <c r="A1820" s="73">
        <v>1830</v>
      </c>
      <c r="B1820" s="72" t="s">
        <v>39</v>
      </c>
      <c r="C1820" s="153" t="s">
        <v>15889</v>
      </c>
      <c r="D1820" s="153">
        <v>226212</v>
      </c>
      <c r="E1820" s="153">
        <v>10136198</v>
      </c>
      <c r="F1820" s="75">
        <v>44212</v>
      </c>
      <c r="G1820" s="153">
        <v>7500</v>
      </c>
      <c r="H1820" s="73" t="s">
        <v>66</v>
      </c>
      <c r="I1820" s="73" t="s">
        <v>4147</v>
      </c>
      <c r="J1820" s="135" t="s">
        <v>41</v>
      </c>
      <c r="K1820" s="135">
        <v>7500</v>
      </c>
      <c r="L1820" s="135">
        <v>7500</v>
      </c>
      <c r="M1820" s="168">
        <v>46028</v>
      </c>
      <c r="N1820" s="135" t="str">
        <f t="shared" ref="N1820:N1821" si="89">+I1820</f>
        <v>NAZRA.NAZAR</v>
      </c>
      <c r="O1820" s="135" t="s">
        <v>73</v>
      </c>
      <c r="P1820" s="135" t="s">
        <v>561</v>
      </c>
      <c r="Q1820" s="135" t="s">
        <v>141</v>
      </c>
      <c r="R1820" s="135" t="s">
        <v>16</v>
      </c>
      <c r="S1820" s="135" t="s">
        <v>16</v>
      </c>
    </row>
    <row r="1821" spans="1:20" s="135" customFormat="1" hidden="1">
      <c r="A1821" s="72">
        <v>1831</v>
      </c>
      <c r="B1821" s="72" t="s">
        <v>39</v>
      </c>
      <c r="C1821" s="153" t="s">
        <v>15890</v>
      </c>
      <c r="D1821" s="153" t="s">
        <v>15891</v>
      </c>
      <c r="E1821" s="153" t="s">
        <v>15892</v>
      </c>
      <c r="F1821" s="75">
        <v>44212</v>
      </c>
      <c r="G1821" s="153">
        <v>7500</v>
      </c>
      <c r="H1821" s="73" t="s">
        <v>66</v>
      </c>
      <c r="I1821" s="73" t="s">
        <v>4147</v>
      </c>
      <c r="J1821" s="135" t="s">
        <v>41</v>
      </c>
      <c r="K1821" s="135">
        <v>7500</v>
      </c>
      <c r="L1821" s="135">
        <v>7500</v>
      </c>
      <c r="M1821" s="168">
        <v>46028</v>
      </c>
      <c r="N1821" s="135" t="str">
        <f t="shared" si="89"/>
        <v>NAZRA.NAZAR</v>
      </c>
      <c r="O1821" s="135" t="s">
        <v>73</v>
      </c>
      <c r="P1821" s="135" t="s">
        <v>561</v>
      </c>
      <c r="Q1821" s="135" t="s">
        <v>141</v>
      </c>
      <c r="R1821" s="135" t="s">
        <v>16</v>
      </c>
      <c r="S1821" s="135" t="s">
        <v>16</v>
      </c>
    </row>
    <row r="1822" spans="1:20" s="135" customFormat="1" hidden="1">
      <c r="A1822" s="72">
        <v>1833</v>
      </c>
      <c r="B1822" s="72" t="s">
        <v>39</v>
      </c>
      <c r="C1822" s="73" t="s">
        <v>15893</v>
      </c>
      <c r="D1822" s="73" t="s">
        <v>15894</v>
      </c>
      <c r="E1822" s="73" t="s">
        <v>15895</v>
      </c>
      <c r="F1822" s="73" t="s">
        <v>15896</v>
      </c>
      <c r="G1822" s="74">
        <v>13000</v>
      </c>
      <c r="H1822" s="73" t="s">
        <v>66</v>
      </c>
      <c r="I1822" s="73" t="s">
        <v>9</v>
      </c>
      <c r="J1822" s="135" t="s">
        <v>41</v>
      </c>
      <c r="K1822" s="135">
        <v>13000</v>
      </c>
      <c r="L1822" s="135">
        <f>VLOOKUP(E1822,[2]Sheet1!$E$2:$N$5262,3,0)</f>
        <v>13000</v>
      </c>
      <c r="M1822" s="168">
        <f>VLOOKUP(E1822,[2]Sheet1!$E$2:$N$5262,4,0)</f>
        <v>46046</v>
      </c>
      <c r="N1822" s="135" t="str">
        <f>VLOOKUP(E1822,[2]Sheet1!$E$2:$N$5262,5,0)</f>
        <v>AMIN.CHISHTI</v>
      </c>
      <c r="O1822" s="135" t="str">
        <f>VLOOKUP(E1822,[2]Sheet1!$E$2:$N$5262,6,0)</f>
        <v>Accepted</v>
      </c>
      <c r="P1822" s="135" t="str">
        <f>VLOOKUP(E1822,[2]Sheet1!$E$2:$N$5262,7,0)</f>
        <v>Online Transfer</v>
      </c>
      <c r="Q1822" s="135" t="str">
        <f>VLOOKUP(E1822,[2]Sheet1!$E$2:$N$5262,8,0)</f>
        <v>Renewal</v>
      </c>
      <c r="R1822" s="135" t="s">
        <v>16</v>
      </c>
      <c r="S1822" s="135" t="str">
        <f>VLOOKUP(E1822,[2]Sheet1!$E$2:$N$5262,10,0)</f>
        <v>-</v>
      </c>
      <c r="T1822" s="167">
        <f t="shared" ref="T1822:T1826" si="90">+G1822-L1822</f>
        <v>0</v>
      </c>
    </row>
    <row r="1823" spans="1:20" s="135" customFormat="1" hidden="1">
      <c r="A1823" s="73">
        <v>1834</v>
      </c>
      <c r="B1823" s="72" t="s">
        <v>39</v>
      </c>
      <c r="C1823" s="73" t="s">
        <v>15897</v>
      </c>
      <c r="D1823" s="73" t="s">
        <v>15898</v>
      </c>
      <c r="E1823" s="73" t="s">
        <v>15899</v>
      </c>
      <c r="F1823" s="73" t="s">
        <v>15900</v>
      </c>
      <c r="G1823" s="74">
        <v>11000</v>
      </c>
      <c r="H1823" s="73" t="s">
        <v>66</v>
      </c>
      <c r="I1823" s="73" t="s">
        <v>9</v>
      </c>
      <c r="J1823" s="135" t="s">
        <v>41</v>
      </c>
      <c r="K1823" s="135">
        <v>11000</v>
      </c>
      <c r="L1823" s="135">
        <f>VLOOKUP(E1823,[2]Sheet1!$E$2:$N$5262,3,0)</f>
        <v>11000</v>
      </c>
      <c r="M1823" s="168">
        <f>VLOOKUP(E1823,[2]Sheet1!$E$2:$N$5262,4,0)</f>
        <v>46043</v>
      </c>
      <c r="N1823" s="135" t="str">
        <f>VLOOKUP(E1823,[2]Sheet1!$E$2:$N$5262,5,0)</f>
        <v>AMIN.CHISHTI</v>
      </c>
      <c r="O1823" s="135" t="str">
        <f>VLOOKUP(E1823,[2]Sheet1!$E$2:$N$5262,6,0)</f>
        <v>Accepted</v>
      </c>
      <c r="P1823" s="135" t="str">
        <f>VLOOKUP(E1823,[2]Sheet1!$E$2:$N$5262,7,0)</f>
        <v>Online Transfer</v>
      </c>
      <c r="Q1823" s="135" t="str">
        <f>VLOOKUP(E1823,[2]Sheet1!$E$2:$N$5262,8,0)</f>
        <v>Renewal</v>
      </c>
      <c r="R1823" s="135" t="s">
        <v>16</v>
      </c>
      <c r="S1823" s="135" t="str">
        <f>VLOOKUP(E1823,[2]Sheet1!$E$2:$N$5262,10,0)</f>
        <v>-</v>
      </c>
      <c r="T1823" s="167">
        <f t="shared" si="90"/>
        <v>0</v>
      </c>
    </row>
    <row r="1824" spans="1:20" s="135" customFormat="1">
      <c r="A1824" s="72">
        <v>1835</v>
      </c>
      <c r="B1824" s="72" t="s">
        <v>39</v>
      </c>
      <c r="C1824" s="73" t="s">
        <v>15901</v>
      </c>
      <c r="D1824" s="74">
        <v>208694</v>
      </c>
      <c r="E1824" s="74">
        <v>10108684</v>
      </c>
      <c r="F1824" s="73" t="s">
        <v>12611</v>
      </c>
      <c r="G1824" s="74">
        <v>13000</v>
      </c>
      <c r="H1824" s="73" t="s">
        <v>66</v>
      </c>
      <c r="I1824" s="73" t="s">
        <v>9</v>
      </c>
      <c r="J1824" s="135" t="s">
        <v>41</v>
      </c>
      <c r="K1824" s="135">
        <v>13000</v>
      </c>
      <c r="L1824" s="135">
        <f>VLOOKUP(E1824,[2]Sheet1!$E$2:$N$5262,3,0)</f>
        <v>13000</v>
      </c>
      <c r="M1824" s="168">
        <f>VLOOKUP(E1824,[2]Sheet1!$E$2:$N$5262,4,0)</f>
        <v>46042</v>
      </c>
      <c r="N1824" s="135" t="str">
        <f>VLOOKUP(E1824,[2]Sheet1!$E$2:$N$5262,5,0)</f>
        <v>AMIN.CHISHTI</v>
      </c>
      <c r="O1824" s="135" t="str">
        <f>VLOOKUP(E1824,[2]Sheet1!$E$2:$N$5262,6,0)</f>
        <v>Accepted</v>
      </c>
      <c r="P1824" s="135" t="str">
        <f>VLOOKUP(E1824,[2]Sheet1!$E$2:$N$5262,7,0)</f>
        <v>Online Transfer</v>
      </c>
      <c r="Q1824" s="135" t="str">
        <f>VLOOKUP(E1824,[2]Sheet1!$E$2:$N$5262,8,0)</f>
        <v>Conversion</v>
      </c>
      <c r="R1824" s="135" t="s">
        <v>16</v>
      </c>
      <c r="S1824" s="135" t="str">
        <f>VLOOKUP(E1824,[2]Sheet1!$E$2:$N$5262,10,0)</f>
        <v>-</v>
      </c>
      <c r="T1824" s="167">
        <f t="shared" si="90"/>
        <v>0</v>
      </c>
    </row>
    <row r="1825" spans="1:20" s="135" customFormat="1" hidden="1">
      <c r="A1825" s="73">
        <v>1836</v>
      </c>
      <c r="B1825" s="72" t="s">
        <v>39</v>
      </c>
      <c r="C1825" s="73" t="s">
        <v>15902</v>
      </c>
      <c r="D1825" s="74">
        <v>289706</v>
      </c>
      <c r="E1825" s="74">
        <v>1189573</v>
      </c>
      <c r="F1825" s="73" t="s">
        <v>15903</v>
      </c>
      <c r="G1825" s="74">
        <v>13000</v>
      </c>
      <c r="H1825" s="73" t="s">
        <v>66</v>
      </c>
      <c r="I1825" s="73" t="s">
        <v>9</v>
      </c>
      <c r="J1825" s="135" t="s">
        <v>41</v>
      </c>
      <c r="K1825" s="135">
        <v>13000</v>
      </c>
      <c r="L1825" s="135">
        <f>VLOOKUP(E1825,[2]Sheet1!$E$2:$N$5262,3,0)</f>
        <v>13000</v>
      </c>
      <c r="M1825" s="168">
        <f>VLOOKUP(E1825,[2]Sheet1!$E$2:$N$5262,4,0)</f>
        <v>46042</v>
      </c>
      <c r="N1825" s="135" t="str">
        <f>VLOOKUP(E1825,[2]Sheet1!$E$2:$N$5262,5,0)</f>
        <v>AMIN.CHISHTI</v>
      </c>
      <c r="O1825" s="135" t="str">
        <f>VLOOKUP(E1825,[2]Sheet1!$E$2:$N$5262,6,0)</f>
        <v>Accepted</v>
      </c>
      <c r="P1825" s="135" t="str">
        <f>VLOOKUP(E1825,[2]Sheet1!$E$2:$N$5262,7,0)</f>
        <v>Online Transfer</v>
      </c>
      <c r="Q1825" s="135" t="str">
        <f>VLOOKUP(E1825,[2]Sheet1!$E$2:$N$5262,8,0)</f>
        <v>Renewal</v>
      </c>
      <c r="R1825" s="135" t="s">
        <v>16</v>
      </c>
      <c r="S1825" s="135" t="str">
        <f>VLOOKUP(E1825,[2]Sheet1!$E$2:$N$5262,10,0)</f>
        <v>-</v>
      </c>
      <c r="T1825" s="167">
        <f t="shared" si="90"/>
        <v>0</v>
      </c>
    </row>
    <row r="1826" spans="1:20" s="135" customFormat="1" hidden="1">
      <c r="A1826" s="72">
        <v>1837</v>
      </c>
      <c r="B1826" s="72" t="s">
        <v>39</v>
      </c>
      <c r="C1826" s="73" t="s">
        <v>15904</v>
      </c>
      <c r="D1826" s="73" t="s">
        <v>15905</v>
      </c>
      <c r="E1826" s="73" t="s">
        <v>15906</v>
      </c>
      <c r="F1826" s="73" t="s">
        <v>15907</v>
      </c>
      <c r="G1826" s="74">
        <v>14000</v>
      </c>
      <c r="H1826" s="73" t="s">
        <v>66</v>
      </c>
      <c r="I1826" s="73" t="s">
        <v>9</v>
      </c>
      <c r="J1826" s="135" t="s">
        <v>41</v>
      </c>
      <c r="K1826" s="135">
        <v>14000</v>
      </c>
      <c r="L1826" s="135">
        <f>VLOOKUP(E1826,[2]Sheet1!$E$2:$N$5262,3,0)</f>
        <v>14000</v>
      </c>
      <c r="M1826" s="168">
        <f>VLOOKUP(E1826,[2]Sheet1!$E$2:$N$5262,4,0)</f>
        <v>46041</v>
      </c>
      <c r="N1826" s="135" t="str">
        <f>VLOOKUP(E1826,[2]Sheet1!$E$2:$N$5262,5,0)</f>
        <v>AMIN.CHISHTI</v>
      </c>
      <c r="O1826" s="135" t="str">
        <f>VLOOKUP(E1826,[2]Sheet1!$E$2:$N$5262,6,0)</f>
        <v>Accepted</v>
      </c>
      <c r="P1826" s="135" t="str">
        <f>VLOOKUP(E1826,[2]Sheet1!$E$2:$N$5262,7,0)</f>
        <v>Online Transfer</v>
      </c>
      <c r="Q1826" s="135" t="str">
        <f>VLOOKUP(E1826,[2]Sheet1!$E$2:$N$5262,8,0)</f>
        <v>Renewal</v>
      </c>
      <c r="R1826" s="135" t="s">
        <v>16</v>
      </c>
      <c r="S1826" s="135" t="str">
        <f>VLOOKUP(E1826,[2]Sheet1!$E$2:$N$5262,10,0)</f>
        <v>-</v>
      </c>
      <c r="T1826" s="167">
        <f t="shared" si="90"/>
        <v>0</v>
      </c>
    </row>
    <row r="1827" spans="1:20" s="135" customFormat="1" hidden="1">
      <c r="A1827" s="73">
        <v>1838</v>
      </c>
      <c r="B1827" s="72" t="s">
        <v>39</v>
      </c>
      <c r="C1827" s="73" t="s">
        <v>15908</v>
      </c>
      <c r="D1827" s="73" t="s">
        <v>15909</v>
      </c>
      <c r="E1827" s="74">
        <v>1185592</v>
      </c>
      <c r="F1827" s="73" t="s">
        <v>15910</v>
      </c>
      <c r="G1827" s="74">
        <v>10000</v>
      </c>
      <c r="H1827" s="73" t="s">
        <v>66</v>
      </c>
      <c r="I1827" s="73" t="s">
        <v>9</v>
      </c>
      <c r="J1827" s="135" t="s">
        <v>42</v>
      </c>
      <c r="K1827" s="135">
        <v>0</v>
      </c>
      <c r="L1827" s="135">
        <f>VLOOKUP(E1827,[2]Sheet1!$E$2:$N$5262,3,0)</f>
        <v>10000</v>
      </c>
      <c r="M1827" s="168">
        <f>VLOOKUP(E1827,[2]Sheet1!$E$2:$N$5262,4,0)</f>
        <v>45996</v>
      </c>
      <c r="N1827" s="135" t="str">
        <f>VLOOKUP(E1827,[2]Sheet1!$E$2:$N$5262,5,0)</f>
        <v>AMIN.CHISHTI</v>
      </c>
      <c r="O1827" s="135" t="str">
        <f>VLOOKUP(E1827,[2]Sheet1!$E$2:$N$5262,6,0)</f>
        <v>Accepted</v>
      </c>
      <c r="P1827" s="135" t="str">
        <f>VLOOKUP(E1827,[2]Sheet1!$E$2:$N$5262,7,0)</f>
        <v>Online Transfer</v>
      </c>
      <c r="Q1827" s="135" t="str">
        <f>VLOOKUP(E1827,[2]Sheet1!$E$2:$N$5262,8,0)</f>
        <v>Renewal</v>
      </c>
      <c r="R1827" s="135" t="str">
        <f>VLOOKUP(E1827,[2]Sheet1!$E$2:$N$5262,9,0)</f>
        <v>-</v>
      </c>
      <c r="S1827" s="135" t="str">
        <f>VLOOKUP(E1827,[2]Sheet1!$E$2:$N$5262,10,0)</f>
        <v>-</v>
      </c>
      <c r="T1827" s="135" t="s">
        <v>18708</v>
      </c>
    </row>
    <row r="1828" spans="1:20" s="135" customFormat="1">
      <c r="A1828" s="72">
        <v>1839</v>
      </c>
      <c r="B1828" s="72" t="s">
        <v>39</v>
      </c>
      <c r="C1828" s="73" t="s">
        <v>15911</v>
      </c>
      <c r="D1828" s="73" t="s">
        <v>15912</v>
      </c>
      <c r="E1828" s="73" t="s">
        <v>15913</v>
      </c>
      <c r="F1828" s="73" t="s">
        <v>11295</v>
      </c>
      <c r="G1828" s="74">
        <v>13000</v>
      </c>
      <c r="H1828" s="73" t="s">
        <v>66</v>
      </c>
      <c r="I1828" s="73" t="s">
        <v>9</v>
      </c>
      <c r="J1828" s="135" t="s">
        <v>41</v>
      </c>
      <c r="K1828" s="135">
        <v>13000</v>
      </c>
      <c r="L1828" s="135">
        <f>VLOOKUP(E1828,[2]Sheet1!$E$2:$N$5262,3,0)</f>
        <v>13000</v>
      </c>
      <c r="M1828" s="168">
        <f>VLOOKUP(E1828,[2]Sheet1!$E$2:$N$5262,4,0)</f>
        <v>46041</v>
      </c>
      <c r="N1828" s="135" t="str">
        <f>VLOOKUP(E1828,[2]Sheet1!$E$2:$N$5262,5,0)</f>
        <v>AMIN.CHISHTI</v>
      </c>
      <c r="O1828" s="135" t="str">
        <f>VLOOKUP(E1828,[2]Sheet1!$E$2:$N$5262,6,0)</f>
        <v>Accepted</v>
      </c>
      <c r="P1828" s="135" t="str">
        <f>VLOOKUP(E1828,[2]Sheet1!$E$2:$N$5262,7,0)</f>
        <v>Cash Deposit</v>
      </c>
      <c r="Q1828" s="135" t="str">
        <f>VLOOKUP(E1828,[2]Sheet1!$E$2:$N$5262,8,0)</f>
        <v>Conversion</v>
      </c>
      <c r="R1828" s="135" t="s">
        <v>16</v>
      </c>
      <c r="S1828" s="135" t="str">
        <f>VLOOKUP(E1828,[2]Sheet1!$E$2:$N$5262,10,0)</f>
        <v>-</v>
      </c>
      <c r="T1828" s="167">
        <f t="shared" ref="T1828:T1853" si="91">+G1828-L1828</f>
        <v>0</v>
      </c>
    </row>
    <row r="1829" spans="1:20" s="135" customFormat="1" hidden="1">
      <c r="A1829" s="73">
        <v>1840</v>
      </c>
      <c r="B1829" s="72" t="s">
        <v>39</v>
      </c>
      <c r="C1829" s="73" t="s">
        <v>15914</v>
      </c>
      <c r="D1829" s="73" t="s">
        <v>15915</v>
      </c>
      <c r="E1829" s="73" t="s">
        <v>15916</v>
      </c>
      <c r="F1829" s="73" t="s">
        <v>15917</v>
      </c>
      <c r="G1829" s="74">
        <v>13000</v>
      </c>
      <c r="H1829" s="73" t="s">
        <v>66</v>
      </c>
      <c r="I1829" s="73" t="s">
        <v>9</v>
      </c>
      <c r="J1829" s="135" t="s">
        <v>41</v>
      </c>
      <c r="K1829" s="135">
        <v>13000</v>
      </c>
      <c r="L1829" s="135">
        <f>VLOOKUP(E1829,[2]Sheet1!$E$2:$N$5262,3,0)</f>
        <v>13000</v>
      </c>
      <c r="M1829" s="168">
        <f>VLOOKUP(E1829,[2]Sheet1!$E$2:$N$5262,4,0)</f>
        <v>46040</v>
      </c>
      <c r="N1829" s="135" t="str">
        <f>VLOOKUP(E1829,[2]Sheet1!$E$2:$N$5262,5,0)</f>
        <v>AMIN.CHISHTI</v>
      </c>
      <c r="O1829" s="135" t="str">
        <f>VLOOKUP(E1829,[2]Sheet1!$E$2:$N$5262,6,0)</f>
        <v>Accepted</v>
      </c>
      <c r="P1829" s="135" t="str">
        <f>VLOOKUP(E1829,[2]Sheet1!$E$2:$N$5262,7,0)</f>
        <v>Online Transfer</v>
      </c>
      <c r="Q1829" s="135" t="str">
        <f>VLOOKUP(E1829,[2]Sheet1!$E$2:$N$5262,8,0)</f>
        <v>Renewal</v>
      </c>
      <c r="R1829" s="135" t="s">
        <v>16</v>
      </c>
      <c r="S1829" s="135" t="str">
        <f>VLOOKUP(E1829,[2]Sheet1!$E$2:$N$5262,10,0)</f>
        <v>-</v>
      </c>
      <c r="T1829" s="167">
        <f t="shared" si="91"/>
        <v>0</v>
      </c>
    </row>
    <row r="1830" spans="1:20" s="135" customFormat="1" hidden="1">
      <c r="A1830" s="72">
        <v>1841</v>
      </c>
      <c r="B1830" s="72" t="s">
        <v>39</v>
      </c>
      <c r="C1830" s="73" t="s">
        <v>15918</v>
      </c>
      <c r="D1830" s="73" t="s">
        <v>15919</v>
      </c>
      <c r="E1830" s="74">
        <v>1000576</v>
      </c>
      <c r="F1830" s="73" t="s">
        <v>15920</v>
      </c>
      <c r="G1830" s="74">
        <v>13000</v>
      </c>
      <c r="H1830" s="73" t="s">
        <v>66</v>
      </c>
      <c r="I1830" s="73" t="s">
        <v>9</v>
      </c>
      <c r="J1830" s="135" t="s">
        <v>41</v>
      </c>
      <c r="K1830" s="135">
        <v>13000</v>
      </c>
      <c r="L1830" s="135">
        <f>VLOOKUP(E1830,[2]Sheet1!$E$2:$N$5262,3,0)</f>
        <v>13000</v>
      </c>
      <c r="M1830" s="168">
        <f>VLOOKUP(E1830,[2]Sheet1!$E$2:$N$5262,4,0)</f>
        <v>46041</v>
      </c>
      <c r="N1830" s="135" t="str">
        <f>VLOOKUP(E1830,[2]Sheet1!$E$2:$N$5262,5,0)</f>
        <v>AMIN.CHISHTI</v>
      </c>
      <c r="O1830" s="135" t="str">
        <f>VLOOKUP(E1830,[2]Sheet1!$E$2:$N$5262,6,0)</f>
        <v>Accepted</v>
      </c>
      <c r="P1830" s="135" t="str">
        <f>VLOOKUP(E1830,[2]Sheet1!$E$2:$N$5262,7,0)</f>
        <v>Online Transfer</v>
      </c>
      <c r="Q1830" s="135" t="str">
        <f>VLOOKUP(E1830,[2]Sheet1!$E$2:$N$5262,8,0)</f>
        <v>Renewal</v>
      </c>
      <c r="R1830" s="135" t="s">
        <v>16</v>
      </c>
      <c r="S1830" s="135" t="str">
        <f>VLOOKUP(E1830,[2]Sheet1!$E$2:$N$5262,10,0)</f>
        <v>-</v>
      </c>
      <c r="T1830" s="167">
        <f t="shared" si="91"/>
        <v>0</v>
      </c>
    </row>
    <row r="1831" spans="1:20" s="135" customFormat="1" hidden="1">
      <c r="A1831" s="73">
        <v>1842</v>
      </c>
      <c r="B1831" s="72" t="s">
        <v>39</v>
      </c>
      <c r="C1831" s="73" t="s">
        <v>15921</v>
      </c>
      <c r="D1831" s="74">
        <v>1505159</v>
      </c>
      <c r="E1831" s="74">
        <v>2126625</v>
      </c>
      <c r="F1831" s="73" t="s">
        <v>15922</v>
      </c>
      <c r="G1831" s="74">
        <v>12500</v>
      </c>
      <c r="H1831" s="73" t="s">
        <v>66</v>
      </c>
      <c r="I1831" s="73" t="s">
        <v>9</v>
      </c>
      <c r="J1831" s="135" t="s">
        <v>41</v>
      </c>
      <c r="K1831" s="135">
        <v>12500</v>
      </c>
      <c r="L1831" s="135">
        <f>VLOOKUP(E1831,[2]Sheet1!$E$2:$N$5262,3,0)</f>
        <v>12500</v>
      </c>
      <c r="M1831" s="168">
        <f>VLOOKUP(E1831,[2]Sheet1!$E$2:$N$5262,4,0)</f>
        <v>46040</v>
      </c>
      <c r="N1831" s="135" t="str">
        <f>VLOOKUP(E1831,[2]Sheet1!$E$2:$N$5262,5,0)</f>
        <v>AMIN.CHISHTI</v>
      </c>
      <c r="O1831" s="135" t="str">
        <f>VLOOKUP(E1831,[2]Sheet1!$E$2:$N$5262,6,0)</f>
        <v>Accepted</v>
      </c>
      <c r="P1831" s="135" t="str">
        <f>VLOOKUP(E1831,[2]Sheet1!$E$2:$N$5262,7,0)</f>
        <v>Online Transfer</v>
      </c>
      <c r="Q1831" s="135" t="str">
        <f>VLOOKUP(E1831,[2]Sheet1!$E$2:$N$5262,8,0)</f>
        <v>Renewal</v>
      </c>
      <c r="R1831" s="135" t="s">
        <v>16</v>
      </c>
      <c r="S1831" s="135" t="str">
        <f>VLOOKUP(E1831,[2]Sheet1!$E$2:$N$5262,10,0)</f>
        <v>-</v>
      </c>
      <c r="T1831" s="167">
        <f t="shared" si="91"/>
        <v>0</v>
      </c>
    </row>
    <row r="1832" spans="1:20" s="135" customFormat="1" hidden="1">
      <c r="A1832" s="72">
        <v>1843</v>
      </c>
      <c r="B1832" s="72" t="s">
        <v>39</v>
      </c>
      <c r="C1832" s="73" t="s">
        <v>15923</v>
      </c>
      <c r="D1832" s="73" t="s">
        <v>15924</v>
      </c>
      <c r="E1832" s="74">
        <v>1391337</v>
      </c>
      <c r="F1832" s="73" t="s">
        <v>15925</v>
      </c>
      <c r="G1832" s="74">
        <v>13000</v>
      </c>
      <c r="H1832" s="73" t="s">
        <v>66</v>
      </c>
      <c r="I1832" s="73" t="s">
        <v>9</v>
      </c>
      <c r="J1832" s="135" t="s">
        <v>41</v>
      </c>
      <c r="K1832" s="135">
        <v>13000</v>
      </c>
      <c r="L1832" s="135">
        <f>VLOOKUP(E1832,[2]Sheet1!$E$2:$N$5262,3,0)</f>
        <v>13000</v>
      </c>
      <c r="M1832" s="168">
        <f>VLOOKUP(E1832,[2]Sheet1!$E$2:$N$5262,4,0)</f>
        <v>46041</v>
      </c>
      <c r="N1832" s="135" t="str">
        <f>VLOOKUP(E1832,[2]Sheet1!$E$2:$N$5262,5,0)</f>
        <v>AMIN.CHISHTI</v>
      </c>
      <c r="O1832" s="135" t="str">
        <f>VLOOKUP(E1832,[2]Sheet1!$E$2:$N$5262,6,0)</f>
        <v>Accepted</v>
      </c>
      <c r="P1832" s="135" t="str">
        <f>VLOOKUP(E1832,[2]Sheet1!$E$2:$N$5262,7,0)</f>
        <v>Cash Deposit</v>
      </c>
      <c r="Q1832" s="135" t="str">
        <f>VLOOKUP(E1832,[2]Sheet1!$E$2:$N$5262,8,0)</f>
        <v>Renewal</v>
      </c>
      <c r="R1832" s="135" t="s">
        <v>16</v>
      </c>
      <c r="S1832" s="135" t="str">
        <f>VLOOKUP(E1832,[2]Sheet1!$E$2:$N$5262,10,0)</f>
        <v>-</v>
      </c>
      <c r="T1832" s="167">
        <f t="shared" si="91"/>
        <v>0</v>
      </c>
    </row>
    <row r="1833" spans="1:20" s="135" customFormat="1" hidden="1">
      <c r="A1833" s="73">
        <v>1844</v>
      </c>
      <c r="B1833" s="72" t="s">
        <v>39</v>
      </c>
      <c r="C1833" s="73" t="s">
        <v>15926</v>
      </c>
      <c r="D1833" s="73" t="s">
        <v>15927</v>
      </c>
      <c r="E1833" s="73" t="s">
        <v>15928</v>
      </c>
      <c r="F1833" s="73" t="s">
        <v>15929</v>
      </c>
      <c r="G1833" s="74">
        <v>11000</v>
      </c>
      <c r="H1833" s="73" t="s">
        <v>66</v>
      </c>
      <c r="I1833" s="73" t="s">
        <v>9</v>
      </c>
      <c r="J1833" s="135" t="s">
        <v>41</v>
      </c>
      <c r="K1833" s="135">
        <v>11000</v>
      </c>
      <c r="L1833" s="135">
        <f>VLOOKUP(E1833,[2]Sheet1!$E$2:$N$5262,3,0)</f>
        <v>11000</v>
      </c>
      <c r="M1833" s="168">
        <f>VLOOKUP(E1833,[2]Sheet1!$E$2:$N$5262,4,0)</f>
        <v>46041</v>
      </c>
      <c r="N1833" s="135" t="str">
        <f>VLOOKUP(E1833,[2]Sheet1!$E$2:$N$5262,5,0)</f>
        <v>AMIN.CHISHTI</v>
      </c>
      <c r="O1833" s="135" t="str">
        <f>VLOOKUP(E1833,[2]Sheet1!$E$2:$N$5262,6,0)</f>
        <v>Accepted</v>
      </c>
      <c r="P1833" s="135" t="str">
        <f>VLOOKUP(E1833,[2]Sheet1!$E$2:$N$5262,7,0)</f>
        <v>Online Transfer</v>
      </c>
      <c r="Q1833" s="135" t="str">
        <f>VLOOKUP(E1833,[2]Sheet1!$E$2:$N$5262,8,0)</f>
        <v>Renewal</v>
      </c>
      <c r="R1833" s="135" t="s">
        <v>16</v>
      </c>
      <c r="S1833" s="135" t="str">
        <f>VLOOKUP(E1833,[2]Sheet1!$E$2:$N$5262,10,0)</f>
        <v>-</v>
      </c>
      <c r="T1833" s="167">
        <f t="shared" si="91"/>
        <v>0</v>
      </c>
    </row>
    <row r="1834" spans="1:20" s="135" customFormat="1" hidden="1">
      <c r="A1834" s="72">
        <v>1845</v>
      </c>
      <c r="B1834" s="72" t="s">
        <v>39</v>
      </c>
      <c r="C1834" s="73" t="s">
        <v>15930</v>
      </c>
      <c r="D1834" s="73" t="s">
        <v>15931</v>
      </c>
      <c r="E1834" s="73" t="s">
        <v>15932</v>
      </c>
      <c r="F1834" s="73" t="s">
        <v>15933</v>
      </c>
      <c r="G1834" s="74">
        <v>10000</v>
      </c>
      <c r="H1834" s="73" t="s">
        <v>66</v>
      </c>
      <c r="I1834" s="73" t="s">
        <v>9</v>
      </c>
      <c r="J1834" s="135" t="s">
        <v>41</v>
      </c>
      <c r="K1834" s="135">
        <v>10000</v>
      </c>
      <c r="L1834" s="135">
        <f>VLOOKUP(E1834,[2]Sheet1!$E$2:$N$5262,3,0)</f>
        <v>10000</v>
      </c>
      <c r="M1834" s="168">
        <f>VLOOKUP(E1834,[2]Sheet1!$E$2:$N$5262,4,0)</f>
        <v>46038</v>
      </c>
      <c r="N1834" s="135" t="str">
        <f>VLOOKUP(E1834,[2]Sheet1!$E$2:$N$5262,5,0)</f>
        <v>AMIN.CHISHTI</v>
      </c>
      <c r="O1834" s="135" t="str">
        <f>VLOOKUP(E1834,[2]Sheet1!$E$2:$N$5262,6,0)</f>
        <v>Accepted</v>
      </c>
      <c r="P1834" s="135" t="str">
        <f>VLOOKUP(E1834,[2]Sheet1!$E$2:$N$5262,7,0)</f>
        <v>Online Transfer</v>
      </c>
      <c r="Q1834" s="135" t="str">
        <f>VLOOKUP(E1834,[2]Sheet1!$E$2:$N$5262,8,0)</f>
        <v>Renewal</v>
      </c>
      <c r="R1834" s="135" t="s">
        <v>16</v>
      </c>
      <c r="S1834" s="135" t="str">
        <f>VLOOKUP(E1834,[2]Sheet1!$E$2:$N$5262,10,0)</f>
        <v>-</v>
      </c>
      <c r="T1834" s="167">
        <f t="shared" si="91"/>
        <v>0</v>
      </c>
    </row>
    <row r="1835" spans="1:20" s="135" customFormat="1" hidden="1">
      <c r="A1835" s="73">
        <v>1846</v>
      </c>
      <c r="B1835" s="72" t="s">
        <v>39</v>
      </c>
      <c r="C1835" s="73" t="s">
        <v>15934</v>
      </c>
      <c r="D1835" s="73" t="s">
        <v>15935</v>
      </c>
      <c r="E1835" s="73" t="s">
        <v>15936</v>
      </c>
      <c r="F1835" s="73" t="s">
        <v>15937</v>
      </c>
      <c r="G1835" s="74">
        <v>11000</v>
      </c>
      <c r="H1835" s="73" t="s">
        <v>66</v>
      </c>
      <c r="I1835" s="73" t="s">
        <v>9</v>
      </c>
      <c r="J1835" s="135" t="s">
        <v>41</v>
      </c>
      <c r="K1835" s="135">
        <v>11000</v>
      </c>
      <c r="L1835" s="135">
        <f>VLOOKUP(E1835,[2]Sheet1!$E$2:$N$5262,3,0)</f>
        <v>11000</v>
      </c>
      <c r="M1835" s="168">
        <f>VLOOKUP(E1835,[2]Sheet1!$E$2:$N$5262,4,0)</f>
        <v>46037</v>
      </c>
      <c r="N1835" s="135" t="str">
        <f>VLOOKUP(E1835,[2]Sheet1!$E$2:$N$5262,5,0)</f>
        <v>AMIN.CHISHTI</v>
      </c>
      <c r="O1835" s="135" t="str">
        <f>VLOOKUP(E1835,[2]Sheet1!$E$2:$N$5262,6,0)</f>
        <v>Accepted</v>
      </c>
      <c r="P1835" s="135" t="str">
        <f>VLOOKUP(E1835,[2]Sheet1!$E$2:$N$5262,7,0)</f>
        <v>Online Transfer</v>
      </c>
      <c r="Q1835" s="135" t="str">
        <f>VLOOKUP(E1835,[2]Sheet1!$E$2:$N$5262,8,0)</f>
        <v>Renewal</v>
      </c>
      <c r="R1835" s="135" t="s">
        <v>16</v>
      </c>
      <c r="S1835" s="135" t="str">
        <f>VLOOKUP(E1835,[2]Sheet1!$E$2:$N$5262,10,0)</f>
        <v>-</v>
      </c>
      <c r="T1835" s="167">
        <f t="shared" si="91"/>
        <v>0</v>
      </c>
    </row>
    <row r="1836" spans="1:20" s="135" customFormat="1" hidden="1">
      <c r="A1836" s="72">
        <v>1847</v>
      </c>
      <c r="B1836" s="72" t="s">
        <v>39</v>
      </c>
      <c r="C1836" s="73" t="s">
        <v>15938</v>
      </c>
      <c r="D1836" s="73" t="s">
        <v>15939</v>
      </c>
      <c r="E1836" s="73" t="s">
        <v>15940</v>
      </c>
      <c r="F1836" s="73" t="s">
        <v>15941</v>
      </c>
      <c r="G1836" s="74">
        <v>7000</v>
      </c>
      <c r="H1836" s="73" t="s">
        <v>66</v>
      </c>
      <c r="I1836" s="73" t="s">
        <v>9</v>
      </c>
      <c r="J1836" s="135" t="s">
        <v>41</v>
      </c>
      <c r="K1836" s="135">
        <v>7000</v>
      </c>
      <c r="L1836" s="135">
        <f>VLOOKUP(E1836,[2]Sheet1!$E$2:$N$5262,3,0)</f>
        <v>7000</v>
      </c>
      <c r="M1836" s="168">
        <f>VLOOKUP(E1836,[2]Sheet1!$E$2:$N$5262,4,0)</f>
        <v>46038</v>
      </c>
      <c r="N1836" s="135" t="str">
        <f>VLOOKUP(E1836,[2]Sheet1!$E$2:$N$5262,5,0)</f>
        <v>AMIN.CHISHTI</v>
      </c>
      <c r="O1836" s="135" t="str">
        <f>VLOOKUP(E1836,[2]Sheet1!$E$2:$N$5262,6,0)</f>
        <v>Accepted</v>
      </c>
      <c r="P1836" s="135" t="str">
        <f>VLOOKUP(E1836,[2]Sheet1!$E$2:$N$5262,7,0)</f>
        <v>Online Transfer</v>
      </c>
      <c r="Q1836" s="135" t="str">
        <f>VLOOKUP(E1836,[2]Sheet1!$E$2:$N$5262,8,0)</f>
        <v>Renewal</v>
      </c>
      <c r="R1836" s="135" t="s">
        <v>16</v>
      </c>
      <c r="S1836" s="135" t="str">
        <f>VLOOKUP(E1836,[2]Sheet1!$E$2:$N$5262,10,0)</f>
        <v>-</v>
      </c>
      <c r="T1836" s="167">
        <f t="shared" si="91"/>
        <v>0</v>
      </c>
    </row>
    <row r="1837" spans="1:20" s="135" customFormat="1">
      <c r="A1837" s="73">
        <v>1848</v>
      </c>
      <c r="B1837" s="72" t="s">
        <v>39</v>
      </c>
      <c r="C1837" s="73" t="s">
        <v>15942</v>
      </c>
      <c r="D1837" s="73" t="s">
        <v>15943</v>
      </c>
      <c r="E1837" s="73" t="s">
        <v>15944</v>
      </c>
      <c r="F1837" s="73" t="s">
        <v>11905</v>
      </c>
      <c r="G1837" s="74">
        <v>13000</v>
      </c>
      <c r="H1837" s="73" t="s">
        <v>66</v>
      </c>
      <c r="I1837" s="73" t="s">
        <v>9</v>
      </c>
      <c r="J1837" s="135" t="s">
        <v>41</v>
      </c>
      <c r="K1837" s="135">
        <v>13000</v>
      </c>
      <c r="L1837" s="135">
        <f>VLOOKUP(E1837,[2]Sheet1!$E$2:$N$5262,3,0)</f>
        <v>13000</v>
      </c>
      <c r="M1837" s="168">
        <f>VLOOKUP(E1837,[2]Sheet1!$E$2:$N$5262,4,0)</f>
        <v>46037</v>
      </c>
      <c r="N1837" s="135" t="str">
        <f>VLOOKUP(E1837,[2]Sheet1!$E$2:$N$5262,5,0)</f>
        <v>AMIN.CHISHTI</v>
      </c>
      <c r="O1837" s="135" t="str">
        <f>VLOOKUP(E1837,[2]Sheet1!$E$2:$N$5262,6,0)</f>
        <v>Accepted</v>
      </c>
      <c r="P1837" s="135" t="str">
        <f>VLOOKUP(E1837,[2]Sheet1!$E$2:$N$5262,7,0)</f>
        <v>Online Transfer</v>
      </c>
      <c r="Q1837" s="135" t="str">
        <f>VLOOKUP(E1837,[2]Sheet1!$E$2:$N$5262,8,0)</f>
        <v>Conversion</v>
      </c>
      <c r="R1837" s="135" t="s">
        <v>16</v>
      </c>
      <c r="S1837" s="135" t="str">
        <f>VLOOKUP(E1837,[2]Sheet1!$E$2:$N$5262,10,0)</f>
        <v>-</v>
      </c>
      <c r="T1837" s="167">
        <f t="shared" si="91"/>
        <v>0</v>
      </c>
    </row>
    <row r="1838" spans="1:20" s="135" customFormat="1">
      <c r="A1838" s="72">
        <v>1849</v>
      </c>
      <c r="B1838" s="72" t="s">
        <v>39</v>
      </c>
      <c r="C1838" s="73" t="s">
        <v>15945</v>
      </c>
      <c r="D1838" s="73" t="s">
        <v>15946</v>
      </c>
      <c r="E1838" s="74">
        <v>4054655</v>
      </c>
      <c r="F1838" s="73" t="s">
        <v>11414</v>
      </c>
      <c r="G1838" s="74">
        <v>15000</v>
      </c>
      <c r="H1838" s="73" t="s">
        <v>66</v>
      </c>
      <c r="I1838" s="73" t="s">
        <v>9</v>
      </c>
      <c r="J1838" s="135" t="s">
        <v>41</v>
      </c>
      <c r="K1838" s="135">
        <v>15000</v>
      </c>
      <c r="L1838" s="135">
        <f>VLOOKUP(E1838,[2]Sheet1!$E$2:$N$5262,3,0)</f>
        <v>15000</v>
      </c>
      <c r="M1838" s="168">
        <f>VLOOKUP(E1838,[2]Sheet1!$E$2:$N$5262,4,0)</f>
        <v>46036</v>
      </c>
      <c r="N1838" s="135" t="str">
        <f>VLOOKUP(E1838,[2]Sheet1!$E$2:$N$5262,5,0)</f>
        <v>AMIN.CHISHTI</v>
      </c>
      <c r="O1838" s="135" t="str">
        <f>VLOOKUP(E1838,[2]Sheet1!$E$2:$N$5262,6,0)</f>
        <v>Accepted</v>
      </c>
      <c r="P1838" s="135" t="str">
        <f>VLOOKUP(E1838,[2]Sheet1!$E$2:$N$5262,7,0)</f>
        <v>Online Transfer</v>
      </c>
      <c r="Q1838" s="135" t="str">
        <f>VLOOKUP(E1838,[2]Sheet1!$E$2:$N$5262,8,0)</f>
        <v>Conversion</v>
      </c>
      <c r="R1838" s="135" t="s">
        <v>16</v>
      </c>
      <c r="S1838" s="135" t="str">
        <f>VLOOKUP(E1838,[2]Sheet1!$E$2:$N$5262,10,0)</f>
        <v>-</v>
      </c>
      <c r="T1838" s="167">
        <f t="shared" si="91"/>
        <v>0</v>
      </c>
    </row>
    <row r="1839" spans="1:20" s="135" customFormat="1" hidden="1">
      <c r="A1839" s="73">
        <v>1850</v>
      </c>
      <c r="B1839" s="72" t="s">
        <v>39</v>
      </c>
      <c r="C1839" s="73" t="s">
        <v>15947</v>
      </c>
      <c r="D1839" s="73" t="s">
        <v>15948</v>
      </c>
      <c r="E1839" s="73" t="s">
        <v>15949</v>
      </c>
      <c r="F1839" s="73" t="s">
        <v>15950</v>
      </c>
      <c r="G1839" s="74">
        <v>12000</v>
      </c>
      <c r="H1839" s="73" t="s">
        <v>66</v>
      </c>
      <c r="I1839" s="73" t="s">
        <v>9</v>
      </c>
      <c r="J1839" s="135" t="s">
        <v>41</v>
      </c>
      <c r="K1839" s="135">
        <v>12000</v>
      </c>
      <c r="L1839" s="135">
        <f>VLOOKUP(E1839,[2]Sheet1!$E$2:$N$5262,3,0)</f>
        <v>12000</v>
      </c>
      <c r="M1839" s="168">
        <f>VLOOKUP(E1839,[2]Sheet1!$E$2:$N$5262,4,0)</f>
        <v>46036</v>
      </c>
      <c r="N1839" s="135" t="str">
        <f>VLOOKUP(E1839,[2]Sheet1!$E$2:$N$5262,5,0)</f>
        <v>AMIN.CHISHTI</v>
      </c>
      <c r="O1839" s="135" t="str">
        <f>VLOOKUP(E1839,[2]Sheet1!$E$2:$N$5262,6,0)</f>
        <v>Accepted</v>
      </c>
      <c r="P1839" s="135" t="str">
        <f>VLOOKUP(E1839,[2]Sheet1!$E$2:$N$5262,7,0)</f>
        <v>Online Transfer</v>
      </c>
      <c r="Q1839" s="135" t="str">
        <f>VLOOKUP(E1839,[2]Sheet1!$E$2:$N$5262,8,0)</f>
        <v>Renewal</v>
      </c>
      <c r="R1839" s="135" t="s">
        <v>16</v>
      </c>
      <c r="S1839" s="135" t="str">
        <f>VLOOKUP(E1839,[2]Sheet1!$E$2:$N$5262,10,0)</f>
        <v>-</v>
      </c>
      <c r="T1839" s="167">
        <f t="shared" si="91"/>
        <v>0</v>
      </c>
    </row>
    <row r="1840" spans="1:20" s="135" customFormat="1" hidden="1">
      <c r="A1840" s="72">
        <v>1851</v>
      </c>
      <c r="B1840" s="72" t="s">
        <v>39</v>
      </c>
      <c r="C1840" s="73" t="s">
        <v>15951</v>
      </c>
      <c r="D1840" s="73" t="s">
        <v>15952</v>
      </c>
      <c r="E1840" s="73" t="s">
        <v>15953</v>
      </c>
      <c r="F1840" s="73" t="s">
        <v>15954</v>
      </c>
      <c r="G1840" s="74">
        <v>10000</v>
      </c>
      <c r="H1840" s="73" t="s">
        <v>66</v>
      </c>
      <c r="I1840" s="73" t="s">
        <v>9</v>
      </c>
      <c r="J1840" s="135" t="s">
        <v>41</v>
      </c>
      <c r="K1840" s="135">
        <v>10000</v>
      </c>
      <c r="L1840" s="135">
        <f>VLOOKUP(E1840,[2]Sheet1!$E$2:$N$5262,3,0)</f>
        <v>10000</v>
      </c>
      <c r="M1840" s="168">
        <f>VLOOKUP(E1840,[2]Sheet1!$E$2:$N$5262,4,0)</f>
        <v>46035</v>
      </c>
      <c r="N1840" s="135" t="str">
        <f>VLOOKUP(E1840,[2]Sheet1!$E$2:$N$5262,5,0)</f>
        <v>AMIN.CHISHTI</v>
      </c>
      <c r="O1840" s="135" t="str">
        <f>VLOOKUP(E1840,[2]Sheet1!$E$2:$N$5262,6,0)</f>
        <v>Accepted</v>
      </c>
      <c r="P1840" s="135" t="str">
        <f>VLOOKUP(E1840,[2]Sheet1!$E$2:$N$5262,7,0)</f>
        <v>Online Transfer</v>
      </c>
      <c r="Q1840" s="135" t="str">
        <f>VLOOKUP(E1840,[2]Sheet1!$E$2:$N$5262,8,0)</f>
        <v>Renewal</v>
      </c>
      <c r="R1840" s="135" t="s">
        <v>16</v>
      </c>
      <c r="S1840" s="135" t="str">
        <f>VLOOKUP(E1840,[2]Sheet1!$E$2:$N$5262,10,0)</f>
        <v>-</v>
      </c>
      <c r="T1840" s="167">
        <f t="shared" si="91"/>
        <v>0</v>
      </c>
    </row>
    <row r="1841" spans="1:20" s="135" customFormat="1" hidden="1">
      <c r="A1841" s="73">
        <v>1852</v>
      </c>
      <c r="B1841" s="72" t="s">
        <v>39</v>
      </c>
      <c r="C1841" s="73" t="s">
        <v>15955</v>
      </c>
      <c r="D1841" s="73" t="s">
        <v>15956</v>
      </c>
      <c r="E1841" s="73" t="s">
        <v>15957</v>
      </c>
      <c r="F1841" s="73" t="s">
        <v>15958</v>
      </c>
      <c r="G1841" s="74">
        <v>14000</v>
      </c>
      <c r="H1841" s="73" t="s">
        <v>66</v>
      </c>
      <c r="I1841" s="73" t="s">
        <v>9</v>
      </c>
      <c r="J1841" s="135" t="s">
        <v>41</v>
      </c>
      <c r="K1841" s="135">
        <v>14000</v>
      </c>
      <c r="L1841" s="135">
        <f>VLOOKUP(E1841,[2]Sheet1!$E$2:$N$5262,3,0)</f>
        <v>14000</v>
      </c>
      <c r="M1841" s="168">
        <f>VLOOKUP(E1841,[2]Sheet1!$E$2:$N$5262,4,0)</f>
        <v>46034</v>
      </c>
      <c r="N1841" s="135" t="str">
        <f>VLOOKUP(E1841,[2]Sheet1!$E$2:$N$5262,5,0)</f>
        <v>AMIN.CHISHTI</v>
      </c>
      <c r="O1841" s="135" t="str">
        <f>VLOOKUP(E1841,[2]Sheet1!$E$2:$N$5262,6,0)</f>
        <v>Accepted</v>
      </c>
      <c r="P1841" s="135" t="str">
        <f>VLOOKUP(E1841,[2]Sheet1!$E$2:$N$5262,7,0)</f>
        <v>Online Transfer</v>
      </c>
      <c r="Q1841" s="135" t="str">
        <f>VLOOKUP(E1841,[2]Sheet1!$E$2:$N$5262,8,0)</f>
        <v>Renewal</v>
      </c>
      <c r="R1841" s="135" t="s">
        <v>16</v>
      </c>
      <c r="S1841" s="135" t="str">
        <f>VLOOKUP(E1841,[2]Sheet1!$E$2:$N$5262,10,0)</f>
        <v>-</v>
      </c>
      <c r="T1841" s="167">
        <f t="shared" si="91"/>
        <v>0</v>
      </c>
    </row>
    <row r="1842" spans="1:20" s="135" customFormat="1" hidden="1">
      <c r="A1842" s="72">
        <v>1853</v>
      </c>
      <c r="B1842" s="72" t="s">
        <v>39</v>
      </c>
      <c r="C1842" s="73" t="s">
        <v>15959</v>
      </c>
      <c r="D1842" s="73" t="s">
        <v>15960</v>
      </c>
      <c r="E1842" s="73" t="s">
        <v>15961</v>
      </c>
      <c r="F1842" s="73" t="s">
        <v>15962</v>
      </c>
      <c r="G1842" s="74">
        <v>12500</v>
      </c>
      <c r="H1842" s="73" t="s">
        <v>66</v>
      </c>
      <c r="I1842" s="73" t="s">
        <v>9</v>
      </c>
      <c r="J1842" s="135" t="s">
        <v>41</v>
      </c>
      <c r="K1842" s="135">
        <v>12500</v>
      </c>
      <c r="L1842" s="135">
        <f>VLOOKUP(E1842,[2]Sheet1!$E$2:$N$5262,3,0)</f>
        <v>12500</v>
      </c>
      <c r="M1842" s="168">
        <f>VLOOKUP(E1842,[2]Sheet1!$E$2:$N$5262,4,0)</f>
        <v>46034</v>
      </c>
      <c r="N1842" s="135" t="str">
        <f>VLOOKUP(E1842,[2]Sheet1!$E$2:$N$5262,5,0)</f>
        <v>AMIN.CHISHTI</v>
      </c>
      <c r="O1842" s="135" t="str">
        <f>VLOOKUP(E1842,[2]Sheet1!$E$2:$N$5262,6,0)</f>
        <v>Accepted</v>
      </c>
      <c r="P1842" s="135" t="str">
        <f>VLOOKUP(E1842,[2]Sheet1!$E$2:$N$5262,7,0)</f>
        <v>Online Transfer</v>
      </c>
      <c r="Q1842" s="135" t="str">
        <f>VLOOKUP(E1842,[2]Sheet1!$E$2:$N$5262,8,0)</f>
        <v>Renewal</v>
      </c>
      <c r="R1842" s="135" t="s">
        <v>16</v>
      </c>
      <c r="S1842" s="135" t="str">
        <f>VLOOKUP(E1842,[2]Sheet1!$E$2:$N$5262,10,0)</f>
        <v>-</v>
      </c>
      <c r="T1842" s="167">
        <f t="shared" si="91"/>
        <v>0</v>
      </c>
    </row>
    <row r="1843" spans="1:20" s="135" customFormat="1" hidden="1">
      <c r="A1843" s="73">
        <v>1854</v>
      </c>
      <c r="B1843" s="72" t="s">
        <v>39</v>
      </c>
      <c r="C1843" s="73" t="s">
        <v>15963</v>
      </c>
      <c r="D1843" s="73" t="s">
        <v>15964</v>
      </c>
      <c r="E1843" s="73" t="s">
        <v>15965</v>
      </c>
      <c r="F1843" s="73" t="s">
        <v>15966</v>
      </c>
      <c r="G1843" s="74">
        <v>12000</v>
      </c>
      <c r="H1843" s="73" t="s">
        <v>66</v>
      </c>
      <c r="I1843" s="73" t="s">
        <v>9</v>
      </c>
      <c r="J1843" s="135" t="s">
        <v>41</v>
      </c>
      <c r="K1843" s="135">
        <v>12000</v>
      </c>
      <c r="L1843" s="135">
        <f>VLOOKUP(E1843,[2]Sheet1!$E$2:$N$5262,3,0)</f>
        <v>12000</v>
      </c>
      <c r="M1843" s="168">
        <f>VLOOKUP(E1843,[2]Sheet1!$E$2:$N$5262,4,0)</f>
        <v>46034</v>
      </c>
      <c r="N1843" s="135" t="str">
        <f>VLOOKUP(E1843,[2]Sheet1!$E$2:$N$5262,5,0)</f>
        <v>AMIN.CHISHTI</v>
      </c>
      <c r="O1843" s="135" t="str">
        <f>VLOOKUP(E1843,[2]Sheet1!$E$2:$N$5262,6,0)</f>
        <v>Accepted</v>
      </c>
      <c r="P1843" s="135" t="str">
        <f>VLOOKUP(E1843,[2]Sheet1!$E$2:$N$5262,7,0)</f>
        <v>Online Transfer</v>
      </c>
      <c r="Q1843" s="135" t="str">
        <f>VLOOKUP(E1843,[2]Sheet1!$E$2:$N$5262,8,0)</f>
        <v>Renewal</v>
      </c>
      <c r="R1843" s="135" t="s">
        <v>16</v>
      </c>
      <c r="S1843" s="135" t="str">
        <f>VLOOKUP(E1843,[2]Sheet1!$E$2:$N$5262,10,0)</f>
        <v>-</v>
      </c>
      <c r="T1843" s="167">
        <f t="shared" si="91"/>
        <v>0</v>
      </c>
    </row>
    <row r="1844" spans="1:20" s="135" customFormat="1" hidden="1">
      <c r="A1844" s="72">
        <v>1855</v>
      </c>
      <c r="B1844" s="72" t="s">
        <v>39</v>
      </c>
      <c r="C1844" s="73" t="s">
        <v>15967</v>
      </c>
      <c r="D1844" s="73" t="s">
        <v>15968</v>
      </c>
      <c r="E1844" s="73" t="s">
        <v>15969</v>
      </c>
      <c r="F1844" s="73" t="s">
        <v>15970</v>
      </c>
      <c r="G1844" s="74">
        <v>9000</v>
      </c>
      <c r="H1844" s="73" t="s">
        <v>66</v>
      </c>
      <c r="I1844" s="73" t="s">
        <v>9</v>
      </c>
      <c r="J1844" s="135" t="s">
        <v>41</v>
      </c>
      <c r="K1844" s="135">
        <v>9000</v>
      </c>
      <c r="L1844" s="135">
        <f>VLOOKUP(E1844,[2]Sheet1!$E$2:$N$5262,3,0)</f>
        <v>9000</v>
      </c>
      <c r="M1844" s="168">
        <f>VLOOKUP(E1844,[2]Sheet1!$E$2:$N$5262,4,0)</f>
        <v>46034</v>
      </c>
      <c r="N1844" s="135" t="str">
        <f>VLOOKUP(E1844,[2]Sheet1!$E$2:$N$5262,5,0)</f>
        <v>AMIN.CHISHTI</v>
      </c>
      <c r="O1844" s="135" t="str">
        <f>VLOOKUP(E1844,[2]Sheet1!$E$2:$N$5262,6,0)</f>
        <v>Accepted</v>
      </c>
      <c r="P1844" s="135" t="str">
        <f>VLOOKUP(E1844,[2]Sheet1!$E$2:$N$5262,7,0)</f>
        <v>Online Transfer</v>
      </c>
      <c r="Q1844" s="135" t="str">
        <f>VLOOKUP(E1844,[2]Sheet1!$E$2:$N$5262,8,0)</f>
        <v>Renewal</v>
      </c>
      <c r="R1844" s="135" t="s">
        <v>16</v>
      </c>
      <c r="S1844" s="135" t="str">
        <f>VLOOKUP(E1844,[2]Sheet1!$E$2:$N$5262,10,0)</f>
        <v>-</v>
      </c>
      <c r="T1844" s="167">
        <f t="shared" si="91"/>
        <v>0</v>
      </c>
    </row>
    <row r="1845" spans="1:20" s="135" customFormat="1" hidden="1">
      <c r="A1845" s="73">
        <v>1856</v>
      </c>
      <c r="B1845" s="72" t="s">
        <v>39</v>
      </c>
      <c r="C1845" s="73" t="s">
        <v>15971</v>
      </c>
      <c r="D1845" s="73" t="s">
        <v>15972</v>
      </c>
      <c r="E1845" s="73" t="s">
        <v>15973</v>
      </c>
      <c r="F1845" s="73" t="s">
        <v>15974</v>
      </c>
      <c r="G1845" s="74">
        <v>13000</v>
      </c>
      <c r="H1845" s="73" t="s">
        <v>66</v>
      </c>
      <c r="I1845" s="73" t="s">
        <v>9</v>
      </c>
      <c r="J1845" s="135" t="s">
        <v>41</v>
      </c>
      <c r="K1845" s="135">
        <v>13000</v>
      </c>
      <c r="L1845" s="135">
        <f>VLOOKUP(E1845,[2]Sheet1!$E$2:$N$5262,3,0)</f>
        <v>13000</v>
      </c>
      <c r="M1845" s="168">
        <f>VLOOKUP(E1845,[2]Sheet1!$E$2:$N$5262,4,0)</f>
        <v>46032</v>
      </c>
      <c r="N1845" s="135" t="str">
        <f>VLOOKUP(E1845,[2]Sheet1!$E$2:$N$5262,5,0)</f>
        <v>AMIN.CHISHTI</v>
      </c>
      <c r="O1845" s="135" t="str">
        <f>VLOOKUP(E1845,[2]Sheet1!$E$2:$N$5262,6,0)</f>
        <v>Accepted</v>
      </c>
      <c r="P1845" s="135" t="str">
        <f>VLOOKUP(E1845,[2]Sheet1!$E$2:$N$5262,7,0)</f>
        <v>Online Transfer</v>
      </c>
      <c r="Q1845" s="135" t="str">
        <f>VLOOKUP(E1845,[2]Sheet1!$E$2:$N$5262,8,0)</f>
        <v>Renewal</v>
      </c>
      <c r="R1845" s="135" t="s">
        <v>16</v>
      </c>
      <c r="S1845" s="135" t="str">
        <f>VLOOKUP(E1845,[2]Sheet1!$E$2:$N$5262,10,0)</f>
        <v>-</v>
      </c>
      <c r="T1845" s="167">
        <f t="shared" si="91"/>
        <v>0</v>
      </c>
    </row>
    <row r="1846" spans="1:20" s="135" customFormat="1" hidden="1">
      <c r="A1846" s="72">
        <v>1857</v>
      </c>
      <c r="B1846" s="72" t="s">
        <v>39</v>
      </c>
      <c r="C1846" s="73" t="s">
        <v>15975</v>
      </c>
      <c r="D1846" s="73" t="s">
        <v>15976</v>
      </c>
      <c r="E1846" s="73" t="s">
        <v>15977</v>
      </c>
      <c r="F1846" s="73" t="s">
        <v>15978</v>
      </c>
      <c r="G1846" s="74">
        <v>13000</v>
      </c>
      <c r="H1846" s="73" t="s">
        <v>66</v>
      </c>
      <c r="I1846" s="73" t="s">
        <v>9</v>
      </c>
      <c r="J1846" s="135" t="s">
        <v>41</v>
      </c>
      <c r="K1846" s="135">
        <v>13000</v>
      </c>
      <c r="L1846" s="135">
        <f>VLOOKUP(E1846,[2]Sheet1!$E$2:$N$5262,3,0)</f>
        <v>13000</v>
      </c>
      <c r="M1846" s="168">
        <f>VLOOKUP(E1846,[2]Sheet1!$E$2:$N$5262,4,0)</f>
        <v>46033</v>
      </c>
      <c r="N1846" s="135" t="str">
        <f>VLOOKUP(E1846,[2]Sheet1!$E$2:$N$5262,5,0)</f>
        <v>AMIN.CHISHTI</v>
      </c>
      <c r="O1846" s="135" t="str">
        <f>VLOOKUP(E1846,[2]Sheet1!$E$2:$N$5262,6,0)</f>
        <v>Accepted</v>
      </c>
      <c r="P1846" s="135" t="str">
        <f>VLOOKUP(E1846,[2]Sheet1!$E$2:$N$5262,7,0)</f>
        <v>Online Transfer</v>
      </c>
      <c r="Q1846" s="135" t="str">
        <f>VLOOKUP(E1846,[2]Sheet1!$E$2:$N$5262,8,0)</f>
        <v>Renewal</v>
      </c>
      <c r="R1846" s="135" t="s">
        <v>16</v>
      </c>
      <c r="S1846" s="135" t="str">
        <f>VLOOKUP(E1846,[2]Sheet1!$E$2:$N$5262,10,0)</f>
        <v>-</v>
      </c>
      <c r="T1846" s="167">
        <f t="shared" si="91"/>
        <v>0</v>
      </c>
    </row>
    <row r="1847" spans="1:20" s="135" customFormat="1" hidden="1">
      <c r="A1847" s="73">
        <v>1858</v>
      </c>
      <c r="B1847" s="72" t="s">
        <v>39</v>
      </c>
      <c r="C1847" s="73" t="s">
        <v>15979</v>
      </c>
      <c r="D1847" s="73" t="s">
        <v>15980</v>
      </c>
      <c r="E1847" s="74">
        <v>6077701</v>
      </c>
      <c r="F1847" s="73" t="s">
        <v>15981</v>
      </c>
      <c r="G1847" s="74">
        <v>10000</v>
      </c>
      <c r="H1847" s="73" t="s">
        <v>66</v>
      </c>
      <c r="I1847" s="73" t="s">
        <v>9</v>
      </c>
      <c r="J1847" s="135" t="s">
        <v>41</v>
      </c>
      <c r="K1847" s="135">
        <v>10000</v>
      </c>
      <c r="L1847" s="135">
        <f>VLOOKUP(E1847,[2]Sheet1!$E$2:$N$5262,3,0)</f>
        <v>10000</v>
      </c>
      <c r="M1847" s="168">
        <f>VLOOKUP(E1847,[2]Sheet1!$E$2:$N$5262,4,0)</f>
        <v>46031</v>
      </c>
      <c r="N1847" s="135" t="str">
        <f>VLOOKUP(E1847,[2]Sheet1!$E$2:$N$5262,5,0)</f>
        <v>AMIN.CHISHTI</v>
      </c>
      <c r="O1847" s="135" t="str">
        <f>VLOOKUP(E1847,[2]Sheet1!$E$2:$N$5262,6,0)</f>
        <v>Accepted</v>
      </c>
      <c r="P1847" s="135" t="str">
        <f>VLOOKUP(E1847,[2]Sheet1!$E$2:$N$5262,7,0)</f>
        <v>Online Transfer</v>
      </c>
      <c r="Q1847" s="135" t="str">
        <f>VLOOKUP(E1847,[2]Sheet1!$E$2:$N$5262,8,0)</f>
        <v>Renewal</v>
      </c>
      <c r="R1847" s="135" t="s">
        <v>16</v>
      </c>
      <c r="S1847" s="135" t="str">
        <f>VLOOKUP(E1847,[2]Sheet1!$E$2:$N$5262,10,0)</f>
        <v>-</v>
      </c>
      <c r="T1847" s="167">
        <f t="shared" si="91"/>
        <v>0</v>
      </c>
    </row>
    <row r="1848" spans="1:20" s="135" customFormat="1" hidden="1">
      <c r="A1848" s="72">
        <v>1859</v>
      </c>
      <c r="B1848" s="72" t="s">
        <v>39</v>
      </c>
      <c r="C1848" s="73" t="s">
        <v>15982</v>
      </c>
      <c r="D1848" s="73" t="s">
        <v>15983</v>
      </c>
      <c r="E1848" s="73" t="s">
        <v>15982</v>
      </c>
      <c r="F1848" s="73" t="s">
        <v>15984</v>
      </c>
      <c r="G1848" s="74">
        <v>11250</v>
      </c>
      <c r="H1848" s="73" t="s">
        <v>66</v>
      </c>
      <c r="I1848" s="73" t="s">
        <v>9</v>
      </c>
      <c r="J1848" s="135" t="s">
        <v>41</v>
      </c>
      <c r="K1848" s="135">
        <v>11250</v>
      </c>
      <c r="L1848" s="135">
        <f>VLOOKUP(E1848,[2]Sheet1!$E$2:$N$5262,3,0)</f>
        <v>11250</v>
      </c>
      <c r="M1848" s="168">
        <f>VLOOKUP(E1848,[2]Sheet1!$E$2:$N$5262,4,0)</f>
        <v>46029</v>
      </c>
      <c r="N1848" s="135" t="str">
        <f>VLOOKUP(E1848,[2]Sheet1!$E$2:$N$5262,5,0)</f>
        <v>AMIN.CHISHTI</v>
      </c>
      <c r="O1848" s="135" t="str">
        <f>VLOOKUP(E1848,[2]Sheet1!$E$2:$N$5262,6,0)</f>
        <v>Accepted</v>
      </c>
      <c r="P1848" s="135" t="str">
        <f>VLOOKUP(E1848,[2]Sheet1!$E$2:$N$5262,7,0)</f>
        <v>Online Transfer</v>
      </c>
      <c r="Q1848" s="135" t="str">
        <f>VLOOKUP(E1848,[2]Sheet1!$E$2:$N$5262,8,0)</f>
        <v>Renewal</v>
      </c>
      <c r="R1848" s="135" t="s">
        <v>16</v>
      </c>
      <c r="S1848" s="135" t="str">
        <f>VLOOKUP(E1848,[2]Sheet1!$E$2:$N$5262,10,0)</f>
        <v>-</v>
      </c>
      <c r="T1848" s="167">
        <f t="shared" si="91"/>
        <v>0</v>
      </c>
    </row>
    <row r="1849" spans="1:20" s="135" customFormat="1" hidden="1">
      <c r="A1849" s="73">
        <v>1860</v>
      </c>
      <c r="B1849" s="72" t="s">
        <v>39</v>
      </c>
      <c r="C1849" s="73" t="s">
        <v>15985</v>
      </c>
      <c r="D1849" s="73" t="s">
        <v>15986</v>
      </c>
      <c r="E1849" s="73" t="s">
        <v>15987</v>
      </c>
      <c r="F1849" s="73" t="s">
        <v>15988</v>
      </c>
      <c r="G1849" s="74">
        <v>11000</v>
      </c>
      <c r="H1849" s="73" t="s">
        <v>66</v>
      </c>
      <c r="I1849" s="73" t="s">
        <v>9</v>
      </c>
      <c r="J1849" s="135" t="s">
        <v>41</v>
      </c>
      <c r="K1849" s="135">
        <v>11000</v>
      </c>
      <c r="L1849" s="135">
        <f>VLOOKUP(E1849,[2]Sheet1!$E$2:$N$5262,3,0)</f>
        <v>11000</v>
      </c>
      <c r="M1849" s="168">
        <f>VLOOKUP(E1849,[2]Sheet1!$E$2:$N$5262,4,0)</f>
        <v>46029</v>
      </c>
      <c r="N1849" s="135" t="str">
        <f>VLOOKUP(E1849,[2]Sheet1!$E$2:$N$5262,5,0)</f>
        <v>AMIN.CHISHTI</v>
      </c>
      <c r="O1849" s="135" t="str">
        <f>VLOOKUP(E1849,[2]Sheet1!$E$2:$N$5262,6,0)</f>
        <v>Accepted</v>
      </c>
      <c r="P1849" s="135" t="str">
        <f>VLOOKUP(E1849,[2]Sheet1!$E$2:$N$5262,7,0)</f>
        <v>Online Transfer</v>
      </c>
      <c r="Q1849" s="135" t="str">
        <f>VLOOKUP(E1849,[2]Sheet1!$E$2:$N$5262,8,0)</f>
        <v>Renewal</v>
      </c>
      <c r="R1849" s="135" t="s">
        <v>16</v>
      </c>
      <c r="S1849" s="135" t="str">
        <f>VLOOKUP(E1849,[2]Sheet1!$E$2:$N$5262,10,0)</f>
        <v>-</v>
      </c>
      <c r="T1849" s="167">
        <f t="shared" si="91"/>
        <v>0</v>
      </c>
    </row>
    <row r="1850" spans="1:20" s="135" customFormat="1" hidden="1">
      <c r="A1850" s="72">
        <v>1861</v>
      </c>
      <c r="B1850" s="72" t="s">
        <v>39</v>
      </c>
      <c r="C1850" s="73" t="s">
        <v>15989</v>
      </c>
      <c r="D1850" s="74">
        <v>63547</v>
      </c>
      <c r="E1850" s="73" t="s">
        <v>15990</v>
      </c>
      <c r="F1850" s="73" t="s">
        <v>15991</v>
      </c>
      <c r="G1850" s="74">
        <v>12500</v>
      </c>
      <c r="H1850" s="73" t="s">
        <v>66</v>
      </c>
      <c r="I1850" s="73" t="s">
        <v>9</v>
      </c>
      <c r="J1850" s="135" t="s">
        <v>41</v>
      </c>
      <c r="K1850" s="135">
        <v>12500</v>
      </c>
      <c r="L1850" s="135">
        <f>VLOOKUP(E1850,[2]Sheet1!$E$2:$N$5262,3,0)</f>
        <v>12500</v>
      </c>
      <c r="M1850" s="168">
        <f>VLOOKUP(E1850,[2]Sheet1!$E$2:$N$5262,4,0)</f>
        <v>46025</v>
      </c>
      <c r="N1850" s="135" t="str">
        <f>VLOOKUP(E1850,[2]Sheet1!$E$2:$N$5262,5,0)</f>
        <v>AMIN.CHISHTI</v>
      </c>
      <c r="O1850" s="135" t="str">
        <f>VLOOKUP(E1850,[2]Sheet1!$E$2:$N$5262,6,0)</f>
        <v>Accepted</v>
      </c>
      <c r="P1850" s="135" t="str">
        <f>VLOOKUP(E1850,[2]Sheet1!$E$2:$N$5262,7,0)</f>
        <v>Online Transfer</v>
      </c>
      <c r="Q1850" s="135" t="str">
        <f>VLOOKUP(E1850,[2]Sheet1!$E$2:$N$5262,8,0)</f>
        <v>Renewal</v>
      </c>
      <c r="R1850" s="135" t="s">
        <v>16</v>
      </c>
      <c r="S1850" s="135" t="str">
        <f>VLOOKUP(E1850,[2]Sheet1!$E$2:$N$5262,10,0)</f>
        <v>-</v>
      </c>
      <c r="T1850" s="167">
        <f t="shared" si="91"/>
        <v>0</v>
      </c>
    </row>
    <row r="1851" spans="1:20" s="135" customFormat="1" hidden="1">
      <c r="A1851" s="73">
        <v>1862</v>
      </c>
      <c r="B1851" s="72" t="s">
        <v>39</v>
      </c>
      <c r="C1851" s="73" t="s">
        <v>15992</v>
      </c>
      <c r="D1851" s="73" t="s">
        <v>15993</v>
      </c>
      <c r="E1851" s="74">
        <v>1231122</v>
      </c>
      <c r="F1851" s="73" t="s">
        <v>15994</v>
      </c>
      <c r="G1851" s="74">
        <v>14000</v>
      </c>
      <c r="H1851" s="73" t="s">
        <v>66</v>
      </c>
      <c r="I1851" s="73" t="s">
        <v>9</v>
      </c>
      <c r="J1851" s="135" t="s">
        <v>41</v>
      </c>
      <c r="K1851" s="135">
        <v>14000</v>
      </c>
      <c r="L1851" s="135">
        <f>VLOOKUP(E1851,[2]Sheet1!$E$2:$N$5262,3,0)</f>
        <v>14000</v>
      </c>
      <c r="M1851" s="168">
        <f>VLOOKUP(E1851,[2]Sheet1!$E$2:$N$5262,4,0)</f>
        <v>46028</v>
      </c>
      <c r="N1851" s="135" t="str">
        <f>VLOOKUP(E1851,[2]Sheet1!$E$2:$N$5262,5,0)</f>
        <v>AMIN.CHISHTI</v>
      </c>
      <c r="O1851" s="135" t="str">
        <f>VLOOKUP(E1851,[2]Sheet1!$E$2:$N$5262,6,0)</f>
        <v>Accepted</v>
      </c>
      <c r="P1851" s="135" t="str">
        <f>VLOOKUP(E1851,[2]Sheet1!$E$2:$N$5262,7,0)</f>
        <v>Online Transfer</v>
      </c>
      <c r="Q1851" s="135" t="str">
        <f>VLOOKUP(E1851,[2]Sheet1!$E$2:$N$5262,8,0)</f>
        <v>Renewal</v>
      </c>
      <c r="R1851" s="135" t="s">
        <v>16</v>
      </c>
      <c r="S1851" s="135" t="str">
        <f>VLOOKUP(E1851,[2]Sheet1!$E$2:$N$5262,10,0)</f>
        <v>-</v>
      </c>
      <c r="T1851" s="167">
        <f t="shared" si="91"/>
        <v>0</v>
      </c>
    </row>
    <row r="1852" spans="1:20" s="135" customFormat="1" hidden="1">
      <c r="A1852" s="72">
        <v>1863</v>
      </c>
      <c r="B1852" s="72" t="s">
        <v>39</v>
      </c>
      <c r="C1852" s="73" t="s">
        <v>15995</v>
      </c>
      <c r="D1852" s="73" t="s">
        <v>15996</v>
      </c>
      <c r="E1852" s="73" t="s">
        <v>15997</v>
      </c>
      <c r="F1852" s="73" t="s">
        <v>15998</v>
      </c>
      <c r="G1852" s="74">
        <v>14000</v>
      </c>
      <c r="H1852" s="73" t="s">
        <v>66</v>
      </c>
      <c r="I1852" s="73" t="s">
        <v>9</v>
      </c>
      <c r="J1852" s="135" t="s">
        <v>41</v>
      </c>
      <c r="K1852" s="135">
        <v>14000</v>
      </c>
      <c r="L1852" s="135">
        <f>VLOOKUP(E1852,[2]Sheet1!$E$2:$N$5262,3,0)</f>
        <v>14000</v>
      </c>
      <c r="M1852" s="168">
        <f>VLOOKUP(E1852,[2]Sheet1!$E$2:$N$5262,4,0)</f>
        <v>46027</v>
      </c>
      <c r="N1852" s="135" t="str">
        <f>VLOOKUP(E1852,[2]Sheet1!$E$2:$N$5262,5,0)</f>
        <v>AMIN.CHISHTI</v>
      </c>
      <c r="O1852" s="135" t="str">
        <f>VLOOKUP(E1852,[2]Sheet1!$E$2:$N$5262,6,0)</f>
        <v>Accepted</v>
      </c>
      <c r="P1852" s="135" t="str">
        <f>VLOOKUP(E1852,[2]Sheet1!$E$2:$N$5262,7,0)</f>
        <v>Cash Deposit</v>
      </c>
      <c r="Q1852" s="135" t="str">
        <f>VLOOKUP(E1852,[2]Sheet1!$E$2:$N$5262,8,0)</f>
        <v>Renewal</v>
      </c>
      <c r="R1852" s="135" t="s">
        <v>16</v>
      </c>
      <c r="S1852" s="135" t="str">
        <f>VLOOKUP(E1852,[2]Sheet1!$E$2:$N$5262,10,0)</f>
        <v>-</v>
      </c>
      <c r="T1852" s="167">
        <f t="shared" si="91"/>
        <v>0</v>
      </c>
    </row>
    <row r="1853" spans="1:20" s="135" customFormat="1" hidden="1">
      <c r="A1853" s="73">
        <v>1864</v>
      </c>
      <c r="B1853" s="72" t="s">
        <v>39</v>
      </c>
      <c r="C1853" s="73" t="s">
        <v>15999</v>
      </c>
      <c r="D1853" s="73" t="s">
        <v>15999</v>
      </c>
      <c r="E1853" s="73" t="s">
        <v>16000</v>
      </c>
      <c r="F1853" s="73" t="s">
        <v>16001</v>
      </c>
      <c r="G1853" s="74">
        <v>10000</v>
      </c>
      <c r="H1853" s="73" t="s">
        <v>66</v>
      </c>
      <c r="I1853" s="73" t="s">
        <v>9</v>
      </c>
      <c r="J1853" s="135" t="s">
        <v>41</v>
      </c>
      <c r="K1853" s="135">
        <v>10000</v>
      </c>
      <c r="L1853" s="135">
        <f>VLOOKUP(E1853,[2]Sheet1!$E$2:$N$5262,3,0)</f>
        <v>10000</v>
      </c>
      <c r="M1853" s="168">
        <f>VLOOKUP(E1853,[2]Sheet1!$E$2:$N$5262,4,0)</f>
        <v>46023</v>
      </c>
      <c r="N1853" s="135" t="str">
        <f>VLOOKUP(E1853,[2]Sheet1!$E$2:$N$5262,5,0)</f>
        <v>AMIN.CHISHTI</v>
      </c>
      <c r="O1853" s="135" t="str">
        <f>VLOOKUP(E1853,[2]Sheet1!$E$2:$N$5262,6,0)</f>
        <v>Accepted</v>
      </c>
      <c r="P1853" s="135" t="str">
        <f>VLOOKUP(E1853,[2]Sheet1!$E$2:$N$5262,7,0)</f>
        <v>Online Transfer</v>
      </c>
      <c r="Q1853" s="135" t="str">
        <f>VLOOKUP(E1853,[2]Sheet1!$E$2:$N$5262,8,0)</f>
        <v>Renewal</v>
      </c>
      <c r="R1853" s="135" t="s">
        <v>16</v>
      </c>
      <c r="S1853" s="135" t="str">
        <f>VLOOKUP(E1853,[2]Sheet1!$E$2:$N$5262,10,0)</f>
        <v>-</v>
      </c>
      <c r="T1853" s="167">
        <f t="shared" si="91"/>
        <v>0</v>
      </c>
    </row>
    <row r="1854" spans="1:20" s="135" customFormat="1" hidden="1">
      <c r="A1854" s="72">
        <v>1865</v>
      </c>
      <c r="B1854" s="72" t="s">
        <v>39</v>
      </c>
      <c r="C1854" s="73" t="s">
        <v>16002</v>
      </c>
      <c r="D1854" s="73">
        <v>289132</v>
      </c>
      <c r="E1854" s="73">
        <v>1189162</v>
      </c>
      <c r="F1854" s="75">
        <v>45267.51462962963</v>
      </c>
      <c r="G1854" s="74">
        <v>8166</v>
      </c>
      <c r="H1854" s="139" t="s">
        <v>16003</v>
      </c>
      <c r="I1854" s="73" t="s">
        <v>9</v>
      </c>
      <c r="J1854" s="135" t="s">
        <v>41</v>
      </c>
      <c r="K1854" s="135">
        <v>8166</v>
      </c>
      <c r="L1854" s="135">
        <v>8166</v>
      </c>
      <c r="M1854" s="168">
        <v>46027</v>
      </c>
      <c r="N1854" s="135" t="str">
        <f t="shared" ref="N1854:N1856" si="92">+I1854</f>
        <v>AMIN.CHISHTI</v>
      </c>
      <c r="O1854" s="135" t="s">
        <v>73</v>
      </c>
      <c r="P1854" s="135" t="s">
        <v>54</v>
      </c>
      <c r="Q1854" s="135" t="s">
        <v>141</v>
      </c>
      <c r="R1854" s="135" t="s">
        <v>16</v>
      </c>
      <c r="S1854" s="135" t="s">
        <v>16</v>
      </c>
    </row>
    <row r="1855" spans="1:20" s="135" customFormat="1" hidden="1">
      <c r="A1855" s="73">
        <v>1866</v>
      </c>
      <c r="B1855" s="72" t="s">
        <v>39</v>
      </c>
      <c r="C1855" s="73" t="s">
        <v>16004</v>
      </c>
      <c r="D1855" s="73" t="s">
        <v>16005</v>
      </c>
      <c r="E1855" s="73">
        <v>1216531</v>
      </c>
      <c r="F1855" s="166" t="s">
        <v>16006</v>
      </c>
      <c r="G1855" s="74">
        <v>8166</v>
      </c>
      <c r="H1855" s="139" t="s">
        <v>16003</v>
      </c>
      <c r="I1855" s="73" t="s">
        <v>9</v>
      </c>
      <c r="J1855" s="135" t="s">
        <v>41</v>
      </c>
      <c r="K1855" s="135">
        <v>8166</v>
      </c>
      <c r="L1855" s="135">
        <v>8166</v>
      </c>
      <c r="M1855" s="168">
        <v>46027</v>
      </c>
      <c r="N1855" s="135" t="str">
        <f t="shared" si="92"/>
        <v>AMIN.CHISHTI</v>
      </c>
      <c r="O1855" s="135" t="s">
        <v>73</v>
      </c>
      <c r="P1855" s="135" t="s">
        <v>54</v>
      </c>
      <c r="Q1855" s="135" t="s">
        <v>141</v>
      </c>
      <c r="R1855" s="135" t="s">
        <v>16</v>
      </c>
      <c r="S1855" s="135" t="s">
        <v>16</v>
      </c>
    </row>
    <row r="1856" spans="1:20" s="135" customFormat="1" hidden="1">
      <c r="A1856" s="72">
        <v>1867</v>
      </c>
      <c r="B1856" s="72" t="s">
        <v>39</v>
      </c>
      <c r="C1856" s="73" t="s">
        <v>16007</v>
      </c>
      <c r="D1856" s="73" t="s">
        <v>16008</v>
      </c>
      <c r="E1856" s="73">
        <v>1215054</v>
      </c>
      <c r="F1856" s="166">
        <v>45512.51462962963</v>
      </c>
      <c r="G1856" s="74">
        <v>8166</v>
      </c>
      <c r="H1856" s="139" t="s">
        <v>16003</v>
      </c>
      <c r="I1856" s="73" t="s">
        <v>9</v>
      </c>
      <c r="J1856" s="135" t="s">
        <v>41</v>
      </c>
      <c r="K1856" s="135">
        <v>8166</v>
      </c>
      <c r="L1856" s="135">
        <v>8166</v>
      </c>
      <c r="M1856" s="168">
        <v>46027</v>
      </c>
      <c r="N1856" s="135" t="str">
        <f t="shared" si="92"/>
        <v>AMIN.CHISHTI</v>
      </c>
      <c r="O1856" s="135" t="s">
        <v>73</v>
      </c>
      <c r="P1856" s="135" t="s">
        <v>54</v>
      </c>
      <c r="Q1856" s="135" t="s">
        <v>141</v>
      </c>
      <c r="R1856" s="135" t="s">
        <v>16</v>
      </c>
      <c r="S1856" s="135" t="s">
        <v>16</v>
      </c>
    </row>
    <row r="1857" spans="1:19" s="135" customFormat="1" hidden="1">
      <c r="A1857" s="73">
        <v>1868</v>
      </c>
      <c r="B1857" s="72" t="s">
        <v>39</v>
      </c>
      <c r="C1857" s="73" t="s">
        <v>16009</v>
      </c>
      <c r="D1857" s="73" t="s">
        <v>16010</v>
      </c>
      <c r="E1857" s="73" t="s">
        <v>16011</v>
      </c>
      <c r="F1857" s="166" t="s">
        <v>16012</v>
      </c>
      <c r="G1857" s="74">
        <v>7500</v>
      </c>
      <c r="H1857" s="139" t="s">
        <v>16003</v>
      </c>
      <c r="I1857" s="73" t="s">
        <v>9</v>
      </c>
      <c r="J1857" s="135" t="s">
        <v>41</v>
      </c>
      <c r="K1857" s="135">
        <v>7500</v>
      </c>
      <c r="L1857" s="135">
        <v>7500</v>
      </c>
      <c r="M1857" s="168">
        <v>46028</v>
      </c>
      <c r="N1857" s="135" t="str">
        <f t="shared" ref="N1857:N1863" si="93">+I1857</f>
        <v>AMIN.CHISHTI</v>
      </c>
      <c r="O1857" s="135" t="s">
        <v>73</v>
      </c>
      <c r="P1857" s="135" t="s">
        <v>561</v>
      </c>
      <c r="Q1857" s="135" t="s">
        <v>141</v>
      </c>
      <c r="R1857" s="135" t="s">
        <v>16</v>
      </c>
      <c r="S1857" s="135" t="s">
        <v>16</v>
      </c>
    </row>
    <row r="1858" spans="1:19" s="135" customFormat="1" hidden="1">
      <c r="A1858" s="72">
        <v>1869</v>
      </c>
      <c r="B1858" s="72" t="s">
        <v>39</v>
      </c>
      <c r="C1858" s="73" t="s">
        <v>16013</v>
      </c>
      <c r="D1858" s="73" t="s">
        <v>16014</v>
      </c>
      <c r="E1858" s="73">
        <v>7100599</v>
      </c>
      <c r="F1858" s="166">
        <v>43846</v>
      </c>
      <c r="G1858" s="74">
        <v>7500</v>
      </c>
      <c r="H1858" s="139" t="s">
        <v>16003</v>
      </c>
      <c r="I1858" s="73" t="s">
        <v>9</v>
      </c>
      <c r="J1858" s="135" t="s">
        <v>41</v>
      </c>
      <c r="K1858" s="135">
        <v>7500</v>
      </c>
      <c r="L1858" s="135">
        <v>7500</v>
      </c>
      <c r="M1858" s="168">
        <v>46028</v>
      </c>
      <c r="N1858" s="135" t="str">
        <f t="shared" si="93"/>
        <v>AMIN.CHISHTI</v>
      </c>
      <c r="O1858" s="135" t="s">
        <v>73</v>
      </c>
      <c r="P1858" s="135" t="s">
        <v>561</v>
      </c>
      <c r="Q1858" s="135" t="s">
        <v>141</v>
      </c>
      <c r="R1858" s="135" t="s">
        <v>16</v>
      </c>
      <c r="S1858" s="135" t="s">
        <v>16</v>
      </c>
    </row>
    <row r="1859" spans="1:19" s="135" customFormat="1" hidden="1">
      <c r="A1859" s="73">
        <v>1870</v>
      </c>
      <c r="B1859" s="72" t="s">
        <v>39</v>
      </c>
      <c r="C1859" s="73" t="s">
        <v>16015</v>
      </c>
      <c r="D1859" s="73">
        <v>774050</v>
      </c>
      <c r="E1859" s="73">
        <v>856992</v>
      </c>
      <c r="F1859" s="166">
        <v>45638</v>
      </c>
      <c r="G1859" s="74">
        <v>9710</v>
      </c>
      <c r="H1859" s="139" t="s">
        <v>16003</v>
      </c>
      <c r="I1859" s="73" t="s">
        <v>9</v>
      </c>
      <c r="J1859" s="135" t="s">
        <v>41</v>
      </c>
      <c r="K1859" s="135">
        <v>6920</v>
      </c>
      <c r="L1859" s="135">
        <v>6920</v>
      </c>
      <c r="M1859" s="168">
        <v>46043</v>
      </c>
      <c r="N1859" s="135" t="str">
        <f t="shared" si="93"/>
        <v>AMIN.CHISHTI</v>
      </c>
      <c r="O1859" s="135" t="s">
        <v>73</v>
      </c>
      <c r="P1859" s="135" t="s">
        <v>72</v>
      </c>
      <c r="Q1859" s="135" t="s">
        <v>141</v>
      </c>
      <c r="R1859" s="135" t="s">
        <v>16</v>
      </c>
      <c r="S1859" s="135" t="s">
        <v>16</v>
      </c>
    </row>
    <row r="1860" spans="1:19" s="135" customFormat="1" hidden="1">
      <c r="A1860" s="72">
        <v>1871</v>
      </c>
      <c r="B1860" s="72" t="s">
        <v>39</v>
      </c>
      <c r="C1860" s="73" t="s">
        <v>16016</v>
      </c>
      <c r="D1860" s="73" t="s">
        <v>16017</v>
      </c>
      <c r="E1860" s="73" t="s">
        <v>16018</v>
      </c>
      <c r="F1860" s="166">
        <v>45638</v>
      </c>
      <c r="G1860" s="74">
        <v>9710</v>
      </c>
      <c r="H1860" s="139" t="s">
        <v>16003</v>
      </c>
      <c r="I1860" s="73" t="s">
        <v>9</v>
      </c>
      <c r="J1860" s="135" t="s">
        <v>41</v>
      </c>
      <c r="K1860" s="135">
        <v>6920</v>
      </c>
      <c r="L1860" s="135">
        <v>6920</v>
      </c>
      <c r="M1860" s="168">
        <v>46043</v>
      </c>
      <c r="N1860" s="135" t="str">
        <f t="shared" si="93"/>
        <v>AMIN.CHISHTI</v>
      </c>
      <c r="O1860" s="135" t="s">
        <v>73</v>
      </c>
      <c r="P1860" s="135" t="s">
        <v>72</v>
      </c>
      <c r="Q1860" s="135" t="s">
        <v>141</v>
      </c>
      <c r="R1860" s="135" t="s">
        <v>16</v>
      </c>
      <c r="S1860" s="135" t="s">
        <v>16</v>
      </c>
    </row>
    <row r="1861" spans="1:19" s="135" customFormat="1" hidden="1">
      <c r="A1861" s="73">
        <v>1872</v>
      </c>
      <c r="B1861" s="72" t="s">
        <v>39</v>
      </c>
      <c r="C1861" s="73" t="s">
        <v>16019</v>
      </c>
      <c r="D1861" s="73" t="s">
        <v>16020</v>
      </c>
      <c r="E1861" s="73" t="s">
        <v>16019</v>
      </c>
      <c r="F1861" s="166">
        <v>45639</v>
      </c>
      <c r="G1861" s="74">
        <v>9710</v>
      </c>
      <c r="H1861" s="139" t="s">
        <v>16003</v>
      </c>
      <c r="I1861" s="73" t="s">
        <v>9</v>
      </c>
      <c r="J1861" s="135" t="s">
        <v>41</v>
      </c>
      <c r="K1861" s="135">
        <v>6920</v>
      </c>
      <c r="L1861" s="135">
        <v>6920</v>
      </c>
      <c r="M1861" s="168">
        <v>46043</v>
      </c>
      <c r="N1861" s="135" t="str">
        <f t="shared" si="93"/>
        <v>AMIN.CHISHTI</v>
      </c>
      <c r="O1861" s="135" t="s">
        <v>73</v>
      </c>
      <c r="P1861" s="135" t="s">
        <v>72</v>
      </c>
      <c r="Q1861" s="135" t="s">
        <v>141</v>
      </c>
      <c r="R1861" s="135" t="s">
        <v>16</v>
      </c>
      <c r="S1861" s="135" t="s">
        <v>16</v>
      </c>
    </row>
    <row r="1862" spans="1:19" s="135" customFormat="1" hidden="1">
      <c r="A1862" s="72">
        <v>1873</v>
      </c>
      <c r="B1862" s="72" t="s">
        <v>39</v>
      </c>
      <c r="C1862" s="73" t="s">
        <v>16021</v>
      </c>
      <c r="D1862" s="73" t="s">
        <v>16022</v>
      </c>
      <c r="E1862" s="73">
        <v>838086</v>
      </c>
      <c r="F1862" s="166">
        <v>45640</v>
      </c>
      <c r="G1862" s="74">
        <v>9710</v>
      </c>
      <c r="H1862" s="139" t="s">
        <v>16003</v>
      </c>
      <c r="I1862" s="73" t="s">
        <v>9</v>
      </c>
      <c r="J1862" s="135" t="s">
        <v>41</v>
      </c>
      <c r="K1862" s="135">
        <v>6920</v>
      </c>
      <c r="L1862" s="135">
        <v>6920</v>
      </c>
      <c r="M1862" s="168">
        <v>46043</v>
      </c>
      <c r="N1862" s="135" t="str">
        <f t="shared" si="93"/>
        <v>AMIN.CHISHTI</v>
      </c>
      <c r="O1862" s="135" t="s">
        <v>73</v>
      </c>
      <c r="P1862" s="135" t="s">
        <v>72</v>
      </c>
      <c r="Q1862" s="135" t="s">
        <v>141</v>
      </c>
      <c r="R1862" s="135" t="s">
        <v>16</v>
      </c>
      <c r="S1862" s="135" t="s">
        <v>16</v>
      </c>
    </row>
    <row r="1863" spans="1:19" s="135" customFormat="1" hidden="1">
      <c r="A1863" s="73">
        <v>1874</v>
      </c>
      <c r="B1863" s="72" t="s">
        <v>39</v>
      </c>
      <c r="C1863" s="73" t="s">
        <v>16023</v>
      </c>
      <c r="D1863" s="73" t="s">
        <v>16024</v>
      </c>
      <c r="E1863" s="73" t="s">
        <v>16025</v>
      </c>
      <c r="F1863" s="166">
        <v>45640</v>
      </c>
      <c r="G1863" s="74">
        <v>9710</v>
      </c>
      <c r="H1863" s="139" t="s">
        <v>16003</v>
      </c>
      <c r="I1863" s="73" t="s">
        <v>9</v>
      </c>
      <c r="J1863" s="135" t="s">
        <v>41</v>
      </c>
      <c r="K1863" s="135">
        <v>6920</v>
      </c>
      <c r="L1863" s="135">
        <v>6920</v>
      </c>
      <c r="M1863" s="168">
        <v>46043</v>
      </c>
      <c r="N1863" s="135" t="str">
        <f t="shared" si="93"/>
        <v>AMIN.CHISHTI</v>
      </c>
      <c r="O1863" s="135" t="s">
        <v>73</v>
      </c>
      <c r="P1863" s="135" t="s">
        <v>72</v>
      </c>
      <c r="Q1863" s="135" t="s">
        <v>141</v>
      </c>
      <c r="R1863" s="135" t="s">
        <v>16</v>
      </c>
      <c r="S1863" s="135" t="s">
        <v>16</v>
      </c>
    </row>
    <row r="1864" spans="1:19" s="135" customFormat="1" hidden="1">
      <c r="A1864" s="72">
        <v>1875</v>
      </c>
      <c r="B1864" s="72" t="s">
        <v>39</v>
      </c>
      <c r="C1864" s="73" t="s">
        <v>16026</v>
      </c>
      <c r="D1864" s="74">
        <v>316593</v>
      </c>
      <c r="E1864" s="74">
        <v>1216482</v>
      </c>
      <c r="F1864" s="79">
        <v>46028</v>
      </c>
      <c r="G1864" s="74">
        <v>8166</v>
      </c>
      <c r="H1864" s="73" t="s">
        <v>73</v>
      </c>
      <c r="I1864" s="73" t="s">
        <v>11</v>
      </c>
      <c r="J1864" s="135" t="s">
        <v>41</v>
      </c>
      <c r="K1864" s="135">
        <v>8166</v>
      </c>
      <c r="L1864" s="135">
        <v>8166</v>
      </c>
      <c r="M1864" s="168">
        <v>46027</v>
      </c>
      <c r="N1864" s="135" t="str">
        <f t="shared" ref="N1864:N1865" si="94">+I1864</f>
        <v>MOSES.AKHTAR</v>
      </c>
      <c r="O1864" s="135" t="s">
        <v>73</v>
      </c>
      <c r="P1864" s="135" t="s">
        <v>54</v>
      </c>
      <c r="Q1864" s="135" t="s">
        <v>141</v>
      </c>
      <c r="R1864" s="135" t="s">
        <v>16</v>
      </c>
      <c r="S1864" s="135" t="s">
        <v>16</v>
      </c>
    </row>
    <row r="1865" spans="1:19" s="135" customFormat="1" hidden="1">
      <c r="A1865" s="73">
        <v>1876</v>
      </c>
      <c r="B1865" s="72" t="s">
        <v>39</v>
      </c>
      <c r="C1865" s="73" t="s">
        <v>16027</v>
      </c>
      <c r="D1865" s="74">
        <v>316581</v>
      </c>
      <c r="E1865" s="74">
        <v>1216483</v>
      </c>
      <c r="F1865" s="79">
        <v>46028</v>
      </c>
      <c r="G1865" s="74">
        <v>8166</v>
      </c>
      <c r="H1865" s="73" t="s">
        <v>73</v>
      </c>
      <c r="I1865" s="73" t="s">
        <v>11</v>
      </c>
      <c r="J1865" s="135" t="s">
        <v>41</v>
      </c>
      <c r="K1865" s="135">
        <v>8166</v>
      </c>
      <c r="L1865" s="135">
        <v>8166</v>
      </c>
      <c r="M1865" s="168">
        <v>46027</v>
      </c>
      <c r="N1865" s="135" t="str">
        <f t="shared" si="94"/>
        <v>MOSES.AKHTAR</v>
      </c>
      <c r="O1865" s="135" t="s">
        <v>73</v>
      </c>
      <c r="P1865" s="135" t="s">
        <v>54</v>
      </c>
      <c r="Q1865" s="135" t="s">
        <v>141</v>
      </c>
      <c r="R1865" s="135" t="s">
        <v>16</v>
      </c>
      <c r="S1865" s="135" t="s">
        <v>16</v>
      </c>
    </row>
    <row r="1866" spans="1:19" s="135" customFormat="1" hidden="1">
      <c r="A1866" s="72">
        <v>1877</v>
      </c>
      <c r="B1866" s="72" t="s">
        <v>39</v>
      </c>
      <c r="C1866" s="73" t="s">
        <v>16028</v>
      </c>
      <c r="D1866" s="73">
        <v>16743</v>
      </c>
      <c r="E1866" s="73">
        <v>6103827</v>
      </c>
      <c r="F1866" s="79">
        <v>46030</v>
      </c>
      <c r="G1866" s="74">
        <v>7500</v>
      </c>
      <c r="H1866" s="73" t="s">
        <v>73</v>
      </c>
      <c r="I1866" s="73" t="s">
        <v>11</v>
      </c>
      <c r="J1866" s="135" t="s">
        <v>41</v>
      </c>
      <c r="K1866" s="135">
        <v>7500</v>
      </c>
      <c r="L1866" s="135">
        <v>7500</v>
      </c>
      <c r="M1866" s="168">
        <v>46028</v>
      </c>
      <c r="N1866" s="135" t="str">
        <f t="shared" ref="N1866:N1869" si="95">+I1866</f>
        <v>MOSES.AKHTAR</v>
      </c>
      <c r="O1866" s="135" t="s">
        <v>73</v>
      </c>
      <c r="P1866" s="135" t="s">
        <v>561</v>
      </c>
      <c r="Q1866" s="135" t="s">
        <v>141</v>
      </c>
      <c r="R1866" s="135" t="s">
        <v>16</v>
      </c>
      <c r="S1866" s="135" t="s">
        <v>16</v>
      </c>
    </row>
    <row r="1867" spans="1:19" s="135" customFormat="1" hidden="1">
      <c r="A1867" s="73">
        <v>1878</v>
      </c>
      <c r="B1867" s="72" t="s">
        <v>39</v>
      </c>
      <c r="C1867" s="73" t="s">
        <v>16029</v>
      </c>
      <c r="D1867" s="73">
        <v>259966</v>
      </c>
      <c r="E1867" s="74">
        <v>701539</v>
      </c>
      <c r="F1867" s="79">
        <v>46030</v>
      </c>
      <c r="G1867" s="74">
        <v>7500</v>
      </c>
      <c r="H1867" s="73" t="s">
        <v>73</v>
      </c>
      <c r="I1867" s="73" t="s">
        <v>11</v>
      </c>
      <c r="J1867" s="135" t="s">
        <v>41</v>
      </c>
      <c r="K1867" s="135">
        <v>7500</v>
      </c>
      <c r="L1867" s="135">
        <v>7500</v>
      </c>
      <c r="M1867" s="168">
        <v>46028</v>
      </c>
      <c r="N1867" s="135" t="str">
        <f t="shared" si="95"/>
        <v>MOSES.AKHTAR</v>
      </c>
      <c r="O1867" s="135" t="s">
        <v>73</v>
      </c>
      <c r="P1867" s="135" t="s">
        <v>561</v>
      </c>
      <c r="Q1867" s="135" t="s">
        <v>141</v>
      </c>
      <c r="R1867" s="135" t="s">
        <v>16</v>
      </c>
      <c r="S1867" s="135" t="s">
        <v>16</v>
      </c>
    </row>
    <row r="1868" spans="1:19" s="135" customFormat="1" hidden="1">
      <c r="A1868" s="72">
        <v>1879</v>
      </c>
      <c r="B1868" s="72" t="s">
        <v>39</v>
      </c>
      <c r="C1868" s="73" t="s">
        <v>16030</v>
      </c>
      <c r="D1868" s="73" t="s">
        <v>16031</v>
      </c>
      <c r="E1868" s="73">
        <v>5553286</v>
      </c>
      <c r="F1868" s="79">
        <v>46030</v>
      </c>
      <c r="G1868" s="74">
        <v>7500</v>
      </c>
      <c r="H1868" s="73" t="s">
        <v>73</v>
      </c>
      <c r="I1868" s="73" t="s">
        <v>11</v>
      </c>
      <c r="J1868" s="135" t="s">
        <v>41</v>
      </c>
      <c r="K1868" s="135">
        <v>7500</v>
      </c>
      <c r="L1868" s="135">
        <v>7500</v>
      </c>
      <c r="M1868" s="168">
        <v>46028</v>
      </c>
      <c r="N1868" s="135" t="str">
        <f t="shared" si="95"/>
        <v>MOSES.AKHTAR</v>
      </c>
      <c r="O1868" s="135" t="s">
        <v>73</v>
      </c>
      <c r="P1868" s="135" t="s">
        <v>561</v>
      </c>
      <c r="Q1868" s="135" t="s">
        <v>141</v>
      </c>
      <c r="R1868" s="135" t="s">
        <v>16</v>
      </c>
      <c r="S1868" s="135" t="s">
        <v>16</v>
      </c>
    </row>
    <row r="1869" spans="1:19" s="135" customFormat="1" hidden="1">
      <c r="A1869" s="73">
        <v>1880</v>
      </c>
      <c r="B1869" s="72" t="s">
        <v>39</v>
      </c>
      <c r="C1869" s="73" t="s">
        <v>16032</v>
      </c>
      <c r="D1869" s="73" t="s">
        <v>16033</v>
      </c>
      <c r="E1869" s="74" t="s">
        <v>16034</v>
      </c>
      <c r="F1869" s="79">
        <v>46030</v>
      </c>
      <c r="G1869" s="74">
        <v>7500</v>
      </c>
      <c r="H1869" s="73" t="s">
        <v>73</v>
      </c>
      <c r="I1869" s="73" t="s">
        <v>11</v>
      </c>
      <c r="J1869" s="135" t="s">
        <v>41</v>
      </c>
      <c r="K1869" s="135">
        <v>7500</v>
      </c>
      <c r="L1869" s="135">
        <v>7500</v>
      </c>
      <c r="M1869" s="168">
        <v>46028</v>
      </c>
      <c r="N1869" s="135" t="str">
        <f t="shared" si="95"/>
        <v>MOSES.AKHTAR</v>
      </c>
      <c r="O1869" s="135" t="s">
        <v>73</v>
      </c>
      <c r="P1869" s="135" t="s">
        <v>561</v>
      </c>
      <c r="Q1869" s="135" t="s">
        <v>141</v>
      </c>
      <c r="R1869" s="135" t="s">
        <v>16</v>
      </c>
      <c r="S1869" s="135" t="s">
        <v>16</v>
      </c>
    </row>
    <row r="1870" spans="1:19" s="135" customFormat="1" hidden="1">
      <c r="A1870" s="72">
        <v>1881</v>
      </c>
      <c r="B1870" s="72" t="s">
        <v>39</v>
      </c>
      <c r="C1870" s="73" t="s">
        <v>16035</v>
      </c>
      <c r="D1870" s="74" t="s">
        <v>16036</v>
      </c>
      <c r="E1870" s="73">
        <v>9521329</v>
      </c>
      <c r="F1870" s="79">
        <v>46042</v>
      </c>
      <c r="G1870" s="74">
        <v>11280</v>
      </c>
      <c r="H1870" s="73" t="s">
        <v>73</v>
      </c>
      <c r="I1870" s="73" t="s">
        <v>11</v>
      </c>
      <c r="J1870" s="135" t="s">
        <v>41</v>
      </c>
      <c r="K1870" s="135">
        <v>11280</v>
      </c>
      <c r="L1870" s="135">
        <v>11280</v>
      </c>
      <c r="M1870" s="168">
        <v>46042</v>
      </c>
      <c r="N1870" s="135" t="str">
        <f>+I1870</f>
        <v>MOSES.AKHTAR</v>
      </c>
      <c r="O1870" s="135" t="s">
        <v>73</v>
      </c>
      <c r="P1870" s="135" t="s">
        <v>10564</v>
      </c>
      <c r="Q1870" s="135" t="s">
        <v>141</v>
      </c>
      <c r="R1870" s="135" t="s">
        <v>16</v>
      </c>
      <c r="S1870" s="135" t="s">
        <v>16</v>
      </c>
    </row>
    <row r="1871" spans="1:19" s="135" customFormat="1" hidden="1">
      <c r="A1871" s="73">
        <v>1882</v>
      </c>
      <c r="B1871" s="72" t="s">
        <v>39</v>
      </c>
      <c r="C1871" s="73" t="s">
        <v>16037</v>
      </c>
      <c r="D1871" s="73">
        <v>1031261</v>
      </c>
      <c r="E1871" s="73">
        <v>1147778</v>
      </c>
      <c r="F1871" s="79">
        <v>46042</v>
      </c>
      <c r="G1871" s="74">
        <v>9710</v>
      </c>
      <c r="H1871" s="73" t="s">
        <v>73</v>
      </c>
      <c r="I1871" s="73" t="s">
        <v>11</v>
      </c>
      <c r="J1871" s="135" t="s">
        <v>41</v>
      </c>
      <c r="K1871" s="135">
        <v>6920</v>
      </c>
      <c r="L1871" s="135">
        <v>6920</v>
      </c>
      <c r="M1871" s="168">
        <v>46043</v>
      </c>
      <c r="N1871" s="135" t="str">
        <f>+I1871</f>
        <v>MOSES.AKHTAR</v>
      </c>
      <c r="O1871" s="135" t="s">
        <v>73</v>
      </c>
      <c r="P1871" s="135" t="s">
        <v>72</v>
      </c>
      <c r="Q1871" s="135" t="s">
        <v>141</v>
      </c>
      <c r="R1871" s="135" t="s">
        <v>16</v>
      </c>
      <c r="S1871" s="135" t="s">
        <v>16</v>
      </c>
    </row>
    <row r="1872" spans="1:19" s="135" customFormat="1" hidden="1">
      <c r="A1872" s="72">
        <v>1883</v>
      </c>
      <c r="B1872" s="72" t="s">
        <v>39</v>
      </c>
      <c r="C1872" s="73" t="s">
        <v>16038</v>
      </c>
      <c r="D1872" s="73">
        <v>5236209</v>
      </c>
      <c r="E1872" s="73">
        <v>9400647</v>
      </c>
      <c r="F1872" s="79">
        <v>46049</v>
      </c>
      <c r="G1872" s="74">
        <v>8500</v>
      </c>
      <c r="H1872" s="73" t="s">
        <v>73</v>
      </c>
      <c r="I1872" s="73" t="s">
        <v>11</v>
      </c>
      <c r="J1872" s="135" t="s">
        <v>41</v>
      </c>
      <c r="K1872" s="135">
        <v>8500</v>
      </c>
      <c r="L1872" s="135">
        <v>8500</v>
      </c>
      <c r="M1872" s="168">
        <v>46049</v>
      </c>
      <c r="N1872" s="135" t="str">
        <f t="shared" ref="N1872:N1876" si="96">+I1872</f>
        <v>MOSES.AKHTAR</v>
      </c>
      <c r="O1872" s="135" t="s">
        <v>73</v>
      </c>
      <c r="P1872" s="135" t="s">
        <v>54</v>
      </c>
      <c r="Q1872" s="135" t="s">
        <v>141</v>
      </c>
      <c r="R1872" s="135" t="s">
        <v>16</v>
      </c>
      <c r="S1872" s="135" t="s">
        <v>16</v>
      </c>
    </row>
    <row r="1873" spans="1:20" s="135" customFormat="1" hidden="1">
      <c r="A1873" s="73">
        <v>1884</v>
      </c>
      <c r="B1873" s="72" t="s">
        <v>39</v>
      </c>
      <c r="C1873" s="73" t="s">
        <v>16039</v>
      </c>
      <c r="D1873" s="73">
        <v>5294642</v>
      </c>
      <c r="E1873" s="73">
        <v>7003327</v>
      </c>
      <c r="F1873" s="79">
        <v>46049</v>
      </c>
      <c r="G1873" s="74">
        <v>8500</v>
      </c>
      <c r="H1873" s="73" t="s">
        <v>73</v>
      </c>
      <c r="I1873" s="73" t="s">
        <v>11</v>
      </c>
      <c r="J1873" s="135" t="s">
        <v>41</v>
      </c>
      <c r="K1873" s="135">
        <v>8500</v>
      </c>
      <c r="L1873" s="135">
        <v>8500</v>
      </c>
      <c r="M1873" s="168">
        <v>46049</v>
      </c>
      <c r="N1873" s="135" t="str">
        <f t="shared" si="96"/>
        <v>MOSES.AKHTAR</v>
      </c>
      <c r="O1873" s="135" t="s">
        <v>73</v>
      </c>
      <c r="P1873" s="135" t="s">
        <v>54</v>
      </c>
      <c r="Q1873" s="135" t="s">
        <v>141</v>
      </c>
      <c r="R1873" s="135" t="s">
        <v>16</v>
      </c>
      <c r="S1873" s="135" t="s">
        <v>16</v>
      </c>
    </row>
    <row r="1874" spans="1:20" s="135" customFormat="1" hidden="1">
      <c r="A1874" s="72">
        <v>1885</v>
      </c>
      <c r="B1874" s="72" t="s">
        <v>39</v>
      </c>
      <c r="C1874" s="73" t="s">
        <v>16040</v>
      </c>
      <c r="D1874" s="73">
        <v>570483</v>
      </c>
      <c r="E1874" s="73">
        <v>9456772</v>
      </c>
      <c r="F1874" s="79">
        <v>46049</v>
      </c>
      <c r="G1874" s="74">
        <v>8500</v>
      </c>
      <c r="H1874" s="73" t="s">
        <v>73</v>
      </c>
      <c r="I1874" s="73" t="s">
        <v>11</v>
      </c>
      <c r="J1874" s="135" t="s">
        <v>41</v>
      </c>
      <c r="K1874" s="135">
        <v>8500</v>
      </c>
      <c r="L1874" s="135">
        <v>8500</v>
      </c>
      <c r="M1874" s="168">
        <v>46049</v>
      </c>
      <c r="N1874" s="135" t="str">
        <f t="shared" si="96"/>
        <v>MOSES.AKHTAR</v>
      </c>
      <c r="O1874" s="135" t="s">
        <v>73</v>
      </c>
      <c r="P1874" s="135" t="s">
        <v>54</v>
      </c>
      <c r="Q1874" s="135" t="s">
        <v>141</v>
      </c>
      <c r="R1874" s="135" t="s">
        <v>16</v>
      </c>
      <c r="S1874" s="135" t="s">
        <v>16</v>
      </c>
    </row>
    <row r="1875" spans="1:20" s="135" customFormat="1" hidden="1">
      <c r="A1875" s="73">
        <v>1886</v>
      </c>
      <c r="B1875" s="72" t="s">
        <v>39</v>
      </c>
      <c r="C1875" s="73" t="s">
        <v>16041</v>
      </c>
      <c r="D1875" s="73">
        <v>205157</v>
      </c>
      <c r="E1875" s="73" t="s">
        <v>16042</v>
      </c>
      <c r="F1875" s="75">
        <v>46050</v>
      </c>
      <c r="G1875" s="74">
        <v>8000</v>
      </c>
      <c r="H1875" s="73" t="s">
        <v>73</v>
      </c>
      <c r="I1875" s="73" t="s">
        <v>11</v>
      </c>
      <c r="J1875" s="135" t="s">
        <v>41</v>
      </c>
      <c r="K1875" s="135">
        <v>8000</v>
      </c>
      <c r="L1875" s="135">
        <v>8000</v>
      </c>
      <c r="M1875" s="168">
        <v>46050</v>
      </c>
      <c r="N1875" s="135" t="str">
        <f t="shared" si="96"/>
        <v>MOSES.AKHTAR</v>
      </c>
      <c r="O1875" s="135" t="s">
        <v>73</v>
      </c>
      <c r="P1875" s="135" t="s">
        <v>54</v>
      </c>
      <c r="Q1875" s="135" t="s">
        <v>141</v>
      </c>
      <c r="R1875" s="135" t="s">
        <v>16</v>
      </c>
      <c r="S1875" s="135" t="s">
        <v>16</v>
      </c>
    </row>
    <row r="1876" spans="1:20" s="135" customFormat="1" hidden="1">
      <c r="A1876" s="72">
        <v>1887</v>
      </c>
      <c r="B1876" s="72" t="s">
        <v>39</v>
      </c>
      <c r="C1876" s="73" t="s">
        <v>16043</v>
      </c>
      <c r="D1876" s="73">
        <v>12362</v>
      </c>
      <c r="E1876" s="73">
        <v>12494</v>
      </c>
      <c r="F1876" s="75">
        <v>46050</v>
      </c>
      <c r="G1876" s="74">
        <v>8000</v>
      </c>
      <c r="H1876" s="73" t="s">
        <v>73</v>
      </c>
      <c r="I1876" s="73" t="s">
        <v>11</v>
      </c>
      <c r="J1876" s="135" t="s">
        <v>41</v>
      </c>
      <c r="K1876" s="135">
        <v>8000</v>
      </c>
      <c r="L1876" s="135">
        <v>8000</v>
      </c>
      <c r="M1876" s="168">
        <v>46050</v>
      </c>
      <c r="N1876" s="135" t="str">
        <f t="shared" si="96"/>
        <v>MOSES.AKHTAR</v>
      </c>
      <c r="O1876" s="135" t="s">
        <v>73</v>
      </c>
      <c r="P1876" s="135" t="s">
        <v>54</v>
      </c>
      <c r="Q1876" s="135" t="s">
        <v>141</v>
      </c>
      <c r="R1876" s="135" t="s">
        <v>16</v>
      </c>
      <c r="S1876" s="135" t="s">
        <v>16</v>
      </c>
    </row>
    <row r="1877" spans="1:20" s="135" customFormat="1" hidden="1">
      <c r="A1877" s="73">
        <v>1888</v>
      </c>
      <c r="B1877" s="72" t="s">
        <v>39</v>
      </c>
      <c r="C1877" s="73" t="s">
        <v>16044</v>
      </c>
      <c r="D1877" s="73" t="s">
        <v>16045</v>
      </c>
      <c r="E1877" s="73" t="s">
        <v>16046</v>
      </c>
      <c r="F1877" s="75">
        <v>46050</v>
      </c>
      <c r="G1877" s="74">
        <v>10000</v>
      </c>
      <c r="H1877" s="73" t="s">
        <v>73</v>
      </c>
      <c r="I1877" s="73" t="s">
        <v>11</v>
      </c>
      <c r="J1877" s="135" t="s">
        <v>41</v>
      </c>
      <c r="K1877" s="135">
        <v>6681</v>
      </c>
      <c r="L1877" s="135">
        <v>6681</v>
      </c>
      <c r="M1877" s="168">
        <v>46051</v>
      </c>
      <c r="N1877" s="135" t="str">
        <f>+I1877</f>
        <v>MOSES.AKHTAR</v>
      </c>
      <c r="O1877" s="135" t="s">
        <v>73</v>
      </c>
      <c r="P1877" s="135" t="s">
        <v>54</v>
      </c>
      <c r="Q1877" s="135" t="s">
        <v>141</v>
      </c>
      <c r="R1877" s="135" t="s">
        <v>16</v>
      </c>
      <c r="S1877" s="135" t="s">
        <v>16</v>
      </c>
    </row>
    <row r="1878" spans="1:20" s="135" customFormat="1" hidden="1">
      <c r="A1878" s="73">
        <v>1890</v>
      </c>
      <c r="B1878" s="72" t="s">
        <v>39</v>
      </c>
      <c r="C1878" s="73" t="s">
        <v>16047</v>
      </c>
      <c r="D1878" s="73" t="s">
        <v>16048</v>
      </c>
      <c r="E1878" s="73" t="s">
        <v>16049</v>
      </c>
      <c r="F1878" s="75">
        <v>46051</v>
      </c>
      <c r="G1878" s="74">
        <v>9000</v>
      </c>
      <c r="H1878" s="73" t="s">
        <v>73</v>
      </c>
      <c r="I1878" s="73" t="s">
        <v>11</v>
      </c>
      <c r="J1878" s="135" t="s">
        <v>41</v>
      </c>
      <c r="K1878" s="135">
        <v>8217</v>
      </c>
      <c r="L1878" s="135">
        <v>8217</v>
      </c>
      <c r="M1878" s="168">
        <v>46051</v>
      </c>
      <c r="N1878" s="135" t="str">
        <f t="shared" ref="N1878:N1879" si="97">+I1878</f>
        <v>MOSES.AKHTAR</v>
      </c>
      <c r="O1878" s="135" t="s">
        <v>73</v>
      </c>
      <c r="P1878" s="135" t="s">
        <v>54</v>
      </c>
      <c r="Q1878" s="135" t="s">
        <v>141</v>
      </c>
      <c r="R1878" s="135" t="s">
        <v>16</v>
      </c>
      <c r="S1878" s="135" t="s">
        <v>16</v>
      </c>
    </row>
    <row r="1879" spans="1:20" s="135" customFormat="1" hidden="1">
      <c r="A1879" s="72">
        <v>1891</v>
      </c>
      <c r="B1879" s="72" t="s">
        <v>39</v>
      </c>
      <c r="C1879" s="73" t="s">
        <v>16050</v>
      </c>
      <c r="D1879" s="73" t="s">
        <v>16051</v>
      </c>
      <c r="E1879" s="73" t="s">
        <v>16052</v>
      </c>
      <c r="F1879" s="75">
        <v>46051</v>
      </c>
      <c r="G1879" s="74">
        <v>9000</v>
      </c>
      <c r="H1879" s="73" t="s">
        <v>73</v>
      </c>
      <c r="I1879" s="73" t="s">
        <v>11</v>
      </c>
      <c r="J1879" s="135" t="s">
        <v>41</v>
      </c>
      <c r="K1879" s="135">
        <v>8217</v>
      </c>
      <c r="L1879" s="135">
        <v>8217</v>
      </c>
      <c r="M1879" s="168">
        <v>46051</v>
      </c>
      <c r="N1879" s="135" t="str">
        <f t="shared" si="97"/>
        <v>MOSES.AKHTAR</v>
      </c>
      <c r="O1879" s="135" t="s">
        <v>73</v>
      </c>
      <c r="P1879" s="135" t="s">
        <v>54</v>
      </c>
      <c r="Q1879" s="135" t="s">
        <v>141</v>
      </c>
      <c r="R1879" s="135" t="s">
        <v>16</v>
      </c>
      <c r="S1879" s="135" t="s">
        <v>16</v>
      </c>
    </row>
    <row r="1880" spans="1:20" s="135" customFormat="1" hidden="1">
      <c r="A1880" s="73">
        <v>1892</v>
      </c>
      <c r="B1880" s="72" t="s">
        <v>39</v>
      </c>
      <c r="C1880" s="73" t="s">
        <v>16053</v>
      </c>
      <c r="D1880" s="73" t="s">
        <v>16054</v>
      </c>
      <c r="E1880" s="73" t="s">
        <v>16055</v>
      </c>
      <c r="F1880" s="75">
        <v>46053</v>
      </c>
      <c r="G1880" s="74">
        <v>10000</v>
      </c>
      <c r="H1880" s="73" t="s">
        <v>73</v>
      </c>
      <c r="I1880" s="73" t="s">
        <v>11</v>
      </c>
      <c r="J1880" s="135" t="s">
        <v>41</v>
      </c>
      <c r="K1880" s="135">
        <v>10000</v>
      </c>
      <c r="L1880" s="135">
        <v>10000</v>
      </c>
      <c r="M1880" s="168">
        <v>46050</v>
      </c>
      <c r="N1880" s="135" t="str">
        <f>+I1880</f>
        <v>MOSES.AKHTAR</v>
      </c>
      <c r="O1880" s="135" t="s">
        <v>73</v>
      </c>
      <c r="P1880" s="135" t="s">
        <v>561</v>
      </c>
      <c r="Q1880" s="135" t="s">
        <v>141</v>
      </c>
      <c r="R1880" s="135" t="s">
        <v>16</v>
      </c>
      <c r="S1880" s="135" t="s">
        <v>16</v>
      </c>
    </row>
    <row r="1881" spans="1:20" s="135" customFormat="1" hidden="1">
      <c r="A1881" s="72">
        <v>1893</v>
      </c>
      <c r="B1881" s="72" t="s">
        <v>39</v>
      </c>
      <c r="C1881" s="73" t="s">
        <v>16056</v>
      </c>
      <c r="D1881" s="73">
        <v>311298</v>
      </c>
      <c r="E1881" s="73">
        <v>100007</v>
      </c>
      <c r="F1881" s="75">
        <v>46053</v>
      </c>
      <c r="G1881" s="74">
        <v>7520</v>
      </c>
      <c r="H1881" s="73" t="s">
        <v>73</v>
      </c>
      <c r="I1881" s="73" t="s">
        <v>11</v>
      </c>
      <c r="J1881" s="135" t="s">
        <v>41</v>
      </c>
      <c r="K1881" s="135">
        <v>7520</v>
      </c>
      <c r="L1881" s="135">
        <v>7520</v>
      </c>
      <c r="M1881" s="169">
        <v>46052</v>
      </c>
      <c r="N1881" s="135" t="str">
        <f>+I1881</f>
        <v>MOSES.AKHTAR</v>
      </c>
      <c r="O1881" s="135" t="s">
        <v>73</v>
      </c>
      <c r="P1881" s="135" t="s">
        <v>72</v>
      </c>
      <c r="Q1881" s="135" t="s">
        <v>141</v>
      </c>
      <c r="R1881" s="135" t="s">
        <v>16</v>
      </c>
      <c r="S1881" s="135" t="s">
        <v>16</v>
      </c>
    </row>
    <row r="1882" spans="1:20" s="135" customFormat="1" hidden="1">
      <c r="A1882" s="73">
        <v>1894</v>
      </c>
      <c r="B1882" s="72" t="s">
        <v>39</v>
      </c>
      <c r="C1882" s="73" t="s">
        <v>16057</v>
      </c>
      <c r="D1882" s="73" t="s">
        <v>16058</v>
      </c>
      <c r="E1882" s="73" t="s">
        <v>16059</v>
      </c>
      <c r="F1882" s="76">
        <v>46053</v>
      </c>
      <c r="G1882" s="74">
        <v>7520</v>
      </c>
      <c r="H1882" s="73" t="s">
        <v>73</v>
      </c>
      <c r="I1882" s="73" t="s">
        <v>11</v>
      </c>
      <c r="J1882" s="135" t="s">
        <v>41</v>
      </c>
      <c r="K1882" s="135">
        <v>7520</v>
      </c>
      <c r="L1882" s="135">
        <v>7520</v>
      </c>
      <c r="M1882" s="169">
        <v>46052</v>
      </c>
      <c r="N1882" s="135" t="str">
        <f>+I1882</f>
        <v>MOSES.AKHTAR</v>
      </c>
      <c r="O1882" s="135" t="s">
        <v>73</v>
      </c>
      <c r="P1882" s="135" t="s">
        <v>72</v>
      </c>
      <c r="Q1882" s="135" t="s">
        <v>141</v>
      </c>
      <c r="R1882" s="135" t="s">
        <v>16</v>
      </c>
      <c r="S1882" s="135" t="s">
        <v>16</v>
      </c>
    </row>
    <row r="1883" spans="1:20" hidden="1">
      <c r="A1883" s="113">
        <v>1</v>
      </c>
      <c r="B1883" s="113" t="s">
        <v>38</v>
      </c>
      <c r="C1883" s="108" t="s">
        <v>16060</v>
      </c>
      <c r="D1883" s="113">
        <v>144249</v>
      </c>
      <c r="E1883" s="113">
        <v>10044248</v>
      </c>
      <c r="F1883" s="108" t="s">
        <v>16061</v>
      </c>
      <c r="G1883" s="113">
        <v>12000</v>
      </c>
      <c r="H1883" s="108" t="s">
        <v>66</v>
      </c>
      <c r="I1883" s="108" t="s">
        <v>64</v>
      </c>
      <c r="J1883" s="135" t="s">
        <v>41</v>
      </c>
      <c r="K1883" s="135">
        <v>12000</v>
      </c>
      <c r="L1883" s="135">
        <f>VLOOKUP(E1883,[2]Sheet1!$E$2:$N$5262,3,0)</f>
        <v>12000</v>
      </c>
      <c r="M1883" s="168">
        <f>VLOOKUP(E1883,[2]Sheet1!$E$2:$N$5262,4,0)</f>
        <v>46053</v>
      </c>
      <c r="N1883" s="135" t="str">
        <f>VLOOKUP(E1883,[2]Sheet1!$E$2:$N$5262,5,0)</f>
        <v>ABDUL.AHAD</v>
      </c>
      <c r="O1883" s="135" t="str">
        <f>VLOOKUP(E1883,[2]Sheet1!$E$2:$N$5262,6,0)</f>
        <v>Accepted</v>
      </c>
      <c r="P1883" s="135" t="str">
        <f>VLOOKUP(E1883,[2]Sheet1!$E$2:$N$5262,7,0)</f>
        <v>Online Transfer</v>
      </c>
      <c r="Q1883" s="135" t="str">
        <f>VLOOKUP(E1883,[2]Sheet1!$E$2:$N$5262,8,0)</f>
        <v>Renewal</v>
      </c>
      <c r="R1883" s="135" t="s">
        <v>16</v>
      </c>
      <c r="S1883" s="135" t="str">
        <f>VLOOKUP(E1883,[2]Sheet1!$E$2:$N$5262,10,0)</f>
        <v>-</v>
      </c>
      <c r="T1883" s="167">
        <f t="shared" ref="T1883:T1946" si="98">+G1883-L1883</f>
        <v>0</v>
      </c>
    </row>
    <row r="1884" spans="1:20" hidden="1">
      <c r="A1884" s="113">
        <v>2</v>
      </c>
      <c r="B1884" s="113" t="s">
        <v>38</v>
      </c>
      <c r="C1884" s="108" t="s">
        <v>16062</v>
      </c>
      <c r="D1884" s="108" t="s">
        <v>16063</v>
      </c>
      <c r="E1884" s="108" t="s">
        <v>16064</v>
      </c>
      <c r="F1884" s="108" t="s">
        <v>16065</v>
      </c>
      <c r="G1884" s="113">
        <v>13000</v>
      </c>
      <c r="H1884" s="108" t="s">
        <v>66</v>
      </c>
      <c r="I1884" s="108" t="s">
        <v>64</v>
      </c>
      <c r="J1884" s="135" t="s">
        <v>41</v>
      </c>
      <c r="K1884" s="135">
        <v>13000</v>
      </c>
      <c r="L1884" s="135">
        <f>VLOOKUP(E1884,[2]Sheet1!$E$2:$N$5262,3,0)</f>
        <v>13000</v>
      </c>
      <c r="M1884" s="168">
        <f>VLOOKUP(E1884,[2]Sheet1!$E$2:$N$5262,4,0)</f>
        <v>46053</v>
      </c>
      <c r="N1884" s="135" t="str">
        <f>VLOOKUP(E1884,[2]Sheet1!$E$2:$N$5262,5,0)</f>
        <v>ABDUL.AHAD</v>
      </c>
      <c r="O1884" s="135" t="str">
        <f>VLOOKUP(E1884,[2]Sheet1!$E$2:$N$5262,6,0)</f>
        <v>Accepted</v>
      </c>
      <c r="P1884" s="135" t="str">
        <f>VLOOKUP(E1884,[2]Sheet1!$E$2:$N$5262,7,0)</f>
        <v>Online Transfer</v>
      </c>
      <c r="Q1884" s="135" t="str">
        <f>VLOOKUP(E1884,[2]Sheet1!$E$2:$N$5262,8,0)</f>
        <v>Renewal</v>
      </c>
      <c r="R1884" s="135" t="s">
        <v>16</v>
      </c>
      <c r="S1884" s="135" t="str">
        <f>VLOOKUP(E1884,[2]Sheet1!$E$2:$N$5262,10,0)</f>
        <v>-</v>
      </c>
      <c r="T1884" s="167">
        <f t="shared" si="98"/>
        <v>0</v>
      </c>
    </row>
    <row r="1885" spans="1:20" hidden="1">
      <c r="A1885" s="113">
        <v>3</v>
      </c>
      <c r="B1885" s="113" t="s">
        <v>38</v>
      </c>
      <c r="C1885" s="108" t="s">
        <v>16066</v>
      </c>
      <c r="D1885" s="108" t="s">
        <v>16067</v>
      </c>
      <c r="E1885" s="108" t="s">
        <v>16068</v>
      </c>
      <c r="F1885" s="108" t="s">
        <v>16069</v>
      </c>
      <c r="G1885" s="113">
        <v>13000</v>
      </c>
      <c r="H1885" s="108" t="s">
        <v>66</v>
      </c>
      <c r="I1885" s="108" t="s">
        <v>64</v>
      </c>
      <c r="J1885" s="135" t="s">
        <v>41</v>
      </c>
      <c r="K1885" s="135">
        <v>13000</v>
      </c>
      <c r="L1885" s="135">
        <f>VLOOKUP(E1885,[2]Sheet1!$E$2:$N$5262,3,0)</f>
        <v>13000</v>
      </c>
      <c r="M1885" s="168">
        <f>VLOOKUP(E1885,[2]Sheet1!$E$2:$N$5262,4,0)</f>
        <v>46053</v>
      </c>
      <c r="N1885" s="135" t="str">
        <f>VLOOKUP(E1885,[2]Sheet1!$E$2:$N$5262,5,0)</f>
        <v>ABDUL.AHAD</v>
      </c>
      <c r="O1885" s="135" t="str">
        <f>VLOOKUP(E1885,[2]Sheet1!$E$2:$N$5262,6,0)</f>
        <v>Accepted</v>
      </c>
      <c r="P1885" s="135" t="str">
        <f>VLOOKUP(E1885,[2]Sheet1!$E$2:$N$5262,7,0)</f>
        <v>Online Transfer</v>
      </c>
      <c r="Q1885" s="135" t="str">
        <f>VLOOKUP(E1885,[2]Sheet1!$E$2:$N$5262,8,0)</f>
        <v>Renewal</v>
      </c>
      <c r="R1885" s="135" t="s">
        <v>16</v>
      </c>
      <c r="S1885" s="135" t="str">
        <f>VLOOKUP(E1885,[2]Sheet1!$E$2:$N$5262,10,0)</f>
        <v>-</v>
      </c>
      <c r="T1885" s="167">
        <f t="shared" si="98"/>
        <v>0</v>
      </c>
    </row>
    <row r="1886" spans="1:20" hidden="1">
      <c r="A1886" s="113">
        <v>4</v>
      </c>
      <c r="B1886" s="113" t="s">
        <v>38</v>
      </c>
      <c r="C1886" s="108" t="s">
        <v>16070</v>
      </c>
      <c r="D1886" s="113">
        <v>5101742</v>
      </c>
      <c r="E1886" s="113">
        <v>1097710</v>
      </c>
      <c r="F1886" s="108" t="s">
        <v>16071</v>
      </c>
      <c r="G1886" s="113">
        <v>13000</v>
      </c>
      <c r="H1886" s="108" t="s">
        <v>66</v>
      </c>
      <c r="I1886" s="108" t="s">
        <v>64</v>
      </c>
      <c r="J1886" s="135" t="s">
        <v>41</v>
      </c>
      <c r="K1886" s="135">
        <v>13000</v>
      </c>
      <c r="L1886" s="135">
        <f>VLOOKUP(E1886,[2]Sheet1!$E$2:$N$5262,3,0)</f>
        <v>13000</v>
      </c>
      <c r="M1886" s="168">
        <f>VLOOKUP(E1886,[2]Sheet1!$E$2:$N$5262,4,0)</f>
        <v>46053</v>
      </c>
      <c r="N1886" s="135" t="str">
        <f>VLOOKUP(E1886,[2]Sheet1!$E$2:$N$5262,5,0)</f>
        <v>ABDUL.AHAD</v>
      </c>
      <c r="O1886" s="135" t="str">
        <f>VLOOKUP(E1886,[2]Sheet1!$E$2:$N$5262,6,0)</f>
        <v>Accepted</v>
      </c>
      <c r="P1886" s="135" t="str">
        <f>VLOOKUP(E1886,[2]Sheet1!$E$2:$N$5262,7,0)</f>
        <v>Online Transfer</v>
      </c>
      <c r="Q1886" s="135" t="str">
        <f>VLOOKUP(E1886,[2]Sheet1!$E$2:$N$5262,8,0)</f>
        <v>Renewal</v>
      </c>
      <c r="R1886" s="135" t="s">
        <v>16</v>
      </c>
      <c r="S1886" s="135" t="str">
        <f>VLOOKUP(E1886,[2]Sheet1!$E$2:$N$5262,10,0)</f>
        <v>-</v>
      </c>
      <c r="T1886" s="167">
        <f t="shared" si="98"/>
        <v>0</v>
      </c>
    </row>
    <row r="1887" spans="1:20" hidden="1">
      <c r="A1887" s="113">
        <v>5</v>
      </c>
      <c r="B1887" s="113" t="s">
        <v>38</v>
      </c>
      <c r="C1887" s="108" t="s">
        <v>16072</v>
      </c>
      <c r="D1887" s="113">
        <v>952772</v>
      </c>
      <c r="E1887" s="108" t="s">
        <v>16073</v>
      </c>
      <c r="F1887" s="108" t="s">
        <v>16074</v>
      </c>
      <c r="G1887" s="113">
        <v>13000</v>
      </c>
      <c r="H1887" s="108" t="s">
        <v>66</v>
      </c>
      <c r="I1887" s="108" t="s">
        <v>64</v>
      </c>
      <c r="J1887" s="135" t="s">
        <v>41</v>
      </c>
      <c r="K1887" s="135">
        <v>13000</v>
      </c>
      <c r="L1887" s="135">
        <f>VLOOKUP(E1887,[2]Sheet1!$E$2:$N$5262,3,0)</f>
        <v>13000</v>
      </c>
      <c r="M1887" s="168">
        <f>VLOOKUP(E1887,[2]Sheet1!$E$2:$N$5262,4,0)</f>
        <v>46052</v>
      </c>
      <c r="N1887" s="135" t="str">
        <f>VLOOKUP(E1887,[2]Sheet1!$E$2:$N$5262,5,0)</f>
        <v>ABDUL.AHAD</v>
      </c>
      <c r="O1887" s="135" t="str">
        <f>VLOOKUP(E1887,[2]Sheet1!$E$2:$N$5262,6,0)</f>
        <v>Accepted</v>
      </c>
      <c r="P1887" s="135" t="str">
        <f>VLOOKUP(E1887,[2]Sheet1!$E$2:$N$5262,7,0)</f>
        <v>Online Transfer</v>
      </c>
      <c r="Q1887" s="135" t="str">
        <f>VLOOKUP(E1887,[2]Sheet1!$E$2:$N$5262,8,0)</f>
        <v>Renewal</v>
      </c>
      <c r="R1887" s="135" t="s">
        <v>16</v>
      </c>
      <c r="S1887" s="135" t="str">
        <f>VLOOKUP(E1887,[2]Sheet1!$E$2:$N$5262,10,0)</f>
        <v>-</v>
      </c>
      <c r="T1887" s="167">
        <f t="shared" si="98"/>
        <v>0</v>
      </c>
    </row>
    <row r="1888" spans="1:20" hidden="1">
      <c r="A1888" s="113">
        <v>6</v>
      </c>
      <c r="B1888" s="113" t="s">
        <v>38</v>
      </c>
      <c r="C1888" s="108" t="s">
        <v>16075</v>
      </c>
      <c r="D1888" s="108" t="s">
        <v>16076</v>
      </c>
      <c r="E1888" s="108" t="s">
        <v>16077</v>
      </c>
      <c r="F1888" s="108" t="s">
        <v>16078</v>
      </c>
      <c r="G1888" s="113">
        <v>12000</v>
      </c>
      <c r="H1888" s="108" t="s">
        <v>66</v>
      </c>
      <c r="I1888" s="108" t="s">
        <v>64</v>
      </c>
      <c r="J1888" s="135" t="s">
        <v>41</v>
      </c>
      <c r="K1888" s="135">
        <v>12000</v>
      </c>
      <c r="L1888" s="135">
        <f>VLOOKUP(E1888,[2]Sheet1!$E$2:$N$5262,3,0)</f>
        <v>12000</v>
      </c>
      <c r="M1888" s="168">
        <f>VLOOKUP(E1888,[2]Sheet1!$E$2:$N$5262,4,0)</f>
        <v>46052</v>
      </c>
      <c r="N1888" s="135" t="str">
        <f>VLOOKUP(E1888,[2]Sheet1!$E$2:$N$5262,5,0)</f>
        <v>ABDUL.AHAD</v>
      </c>
      <c r="O1888" s="135" t="str">
        <f>VLOOKUP(E1888,[2]Sheet1!$E$2:$N$5262,6,0)</f>
        <v>Accepted</v>
      </c>
      <c r="P1888" s="135" t="str">
        <f>VLOOKUP(E1888,[2]Sheet1!$E$2:$N$5262,7,0)</f>
        <v>Cash Deposit</v>
      </c>
      <c r="Q1888" s="135" t="str">
        <f>VLOOKUP(E1888,[2]Sheet1!$E$2:$N$5262,8,0)</f>
        <v>Renewal</v>
      </c>
      <c r="R1888" s="135" t="s">
        <v>16</v>
      </c>
      <c r="S1888" s="135" t="str">
        <f>VLOOKUP(E1888,[2]Sheet1!$E$2:$N$5262,10,0)</f>
        <v>-</v>
      </c>
      <c r="T1888" s="167">
        <f t="shared" si="98"/>
        <v>0</v>
      </c>
    </row>
    <row r="1889" spans="1:20">
      <c r="A1889" s="113">
        <v>7</v>
      </c>
      <c r="B1889" s="113" t="s">
        <v>38</v>
      </c>
      <c r="C1889" s="108" t="s">
        <v>16079</v>
      </c>
      <c r="D1889" s="108" t="s">
        <v>16080</v>
      </c>
      <c r="E1889" s="108" t="s">
        <v>16081</v>
      </c>
      <c r="F1889" s="108" t="s">
        <v>10659</v>
      </c>
      <c r="G1889" s="113">
        <v>18000</v>
      </c>
      <c r="H1889" s="108" t="s">
        <v>67</v>
      </c>
      <c r="I1889" s="108" t="s">
        <v>64</v>
      </c>
      <c r="J1889" s="135" t="s">
        <v>41</v>
      </c>
      <c r="K1889" s="135">
        <v>18000</v>
      </c>
      <c r="L1889" s="135">
        <f>VLOOKUP(E1889,[2]Sheet1!$E$2:$N$5262,3,0)</f>
        <v>18000</v>
      </c>
      <c r="M1889" s="168">
        <f>VLOOKUP(E1889,[2]Sheet1!$E$2:$N$5262,4,0)</f>
        <v>46051</v>
      </c>
      <c r="N1889" s="135" t="str">
        <f>VLOOKUP(E1889,[2]Sheet1!$E$2:$N$5262,5,0)</f>
        <v>ABDUL.AHAD</v>
      </c>
      <c r="O1889" s="135" t="str">
        <f>VLOOKUP(E1889,[2]Sheet1!$E$2:$N$5262,6,0)</f>
        <v>Accepted</v>
      </c>
      <c r="P1889" s="135" t="str">
        <f>VLOOKUP(E1889,[2]Sheet1!$E$2:$N$5262,7,0)</f>
        <v>Online Transfer</v>
      </c>
      <c r="Q1889" s="135" t="str">
        <f>VLOOKUP(E1889,[2]Sheet1!$E$2:$N$5262,8,0)</f>
        <v>Conversion</v>
      </c>
      <c r="R1889" s="135" t="s">
        <v>16</v>
      </c>
      <c r="S1889" s="135" t="str">
        <f>VLOOKUP(E1889,[2]Sheet1!$E$2:$N$5262,10,0)</f>
        <v>-</v>
      </c>
      <c r="T1889" s="167">
        <f t="shared" si="98"/>
        <v>0</v>
      </c>
    </row>
    <row r="1890" spans="1:20" hidden="1">
      <c r="A1890" s="113">
        <v>8</v>
      </c>
      <c r="B1890" s="113" t="s">
        <v>38</v>
      </c>
      <c r="C1890" s="108" t="s">
        <v>16082</v>
      </c>
      <c r="D1890" s="108" t="s">
        <v>16083</v>
      </c>
      <c r="E1890" s="108" t="s">
        <v>16084</v>
      </c>
      <c r="F1890" s="108" t="s">
        <v>16085</v>
      </c>
      <c r="G1890" s="113">
        <v>13000</v>
      </c>
      <c r="H1890" s="108" t="s">
        <v>66</v>
      </c>
      <c r="I1890" s="108" t="s">
        <v>64</v>
      </c>
      <c r="J1890" s="135" t="s">
        <v>41</v>
      </c>
      <c r="K1890" s="135">
        <v>13000</v>
      </c>
      <c r="L1890" s="135">
        <f>VLOOKUP(E1890,[2]Sheet1!$E$2:$N$5262,3,0)</f>
        <v>13000</v>
      </c>
      <c r="M1890" s="168">
        <f>VLOOKUP(E1890,[2]Sheet1!$E$2:$N$5262,4,0)</f>
        <v>46051</v>
      </c>
      <c r="N1890" s="135" t="str">
        <f>VLOOKUP(E1890,[2]Sheet1!$E$2:$N$5262,5,0)</f>
        <v>ABDUL.AHAD</v>
      </c>
      <c r="O1890" s="135" t="str">
        <f>VLOOKUP(E1890,[2]Sheet1!$E$2:$N$5262,6,0)</f>
        <v>Accepted</v>
      </c>
      <c r="P1890" s="135" t="str">
        <f>VLOOKUP(E1890,[2]Sheet1!$E$2:$N$5262,7,0)</f>
        <v>Online Transfer</v>
      </c>
      <c r="Q1890" s="135" t="str">
        <f>VLOOKUP(E1890,[2]Sheet1!$E$2:$N$5262,8,0)</f>
        <v>Renewal</v>
      </c>
      <c r="R1890" s="135" t="s">
        <v>16</v>
      </c>
      <c r="S1890" s="135" t="str">
        <f>VLOOKUP(E1890,[2]Sheet1!$E$2:$N$5262,10,0)</f>
        <v>-</v>
      </c>
      <c r="T1890" s="167">
        <f t="shared" si="98"/>
        <v>0</v>
      </c>
    </row>
    <row r="1891" spans="1:20" hidden="1">
      <c r="A1891" s="113">
        <v>9</v>
      </c>
      <c r="B1891" s="113" t="s">
        <v>38</v>
      </c>
      <c r="C1891" s="108" t="s">
        <v>16086</v>
      </c>
      <c r="D1891" s="108" t="s">
        <v>16087</v>
      </c>
      <c r="E1891" s="108" t="s">
        <v>16088</v>
      </c>
      <c r="F1891" s="108" t="s">
        <v>16089</v>
      </c>
      <c r="G1891" s="113">
        <v>13000</v>
      </c>
      <c r="H1891" s="108" t="s">
        <v>66</v>
      </c>
      <c r="I1891" s="108" t="s">
        <v>64</v>
      </c>
      <c r="J1891" s="135" t="s">
        <v>41</v>
      </c>
      <c r="K1891" s="135">
        <v>13000</v>
      </c>
      <c r="L1891" s="135">
        <f>VLOOKUP(E1891,[2]Sheet1!$E$2:$N$5262,3,0)</f>
        <v>13000</v>
      </c>
      <c r="M1891" s="168">
        <f>VLOOKUP(E1891,[2]Sheet1!$E$2:$N$5262,4,0)</f>
        <v>46051</v>
      </c>
      <c r="N1891" s="135" t="str">
        <f>VLOOKUP(E1891,[2]Sheet1!$E$2:$N$5262,5,0)</f>
        <v>ABDUL.AHAD</v>
      </c>
      <c r="O1891" s="135" t="str">
        <f>VLOOKUP(E1891,[2]Sheet1!$E$2:$N$5262,6,0)</f>
        <v>Accepted</v>
      </c>
      <c r="P1891" s="135" t="str">
        <f>VLOOKUP(E1891,[2]Sheet1!$E$2:$N$5262,7,0)</f>
        <v>Cash Deposit</v>
      </c>
      <c r="Q1891" s="135" t="str">
        <f>VLOOKUP(E1891,[2]Sheet1!$E$2:$N$5262,8,0)</f>
        <v>Renewal</v>
      </c>
      <c r="R1891" s="135" t="s">
        <v>16</v>
      </c>
      <c r="S1891" s="135" t="str">
        <f>VLOOKUP(E1891,[2]Sheet1!$E$2:$N$5262,10,0)</f>
        <v>-</v>
      </c>
      <c r="T1891" s="167">
        <f t="shared" si="98"/>
        <v>0</v>
      </c>
    </row>
    <row r="1892" spans="1:20" hidden="1">
      <c r="A1892" s="113">
        <v>10</v>
      </c>
      <c r="B1892" s="113" t="s">
        <v>38</v>
      </c>
      <c r="C1892" s="108" t="s">
        <v>16090</v>
      </c>
      <c r="D1892" s="113">
        <v>8100064</v>
      </c>
      <c r="E1892" s="113">
        <v>202303409</v>
      </c>
      <c r="F1892" s="108" t="s">
        <v>16091</v>
      </c>
      <c r="G1892" s="113">
        <v>15000</v>
      </c>
      <c r="H1892" s="108" t="s">
        <v>66</v>
      </c>
      <c r="I1892" s="108" t="s">
        <v>64</v>
      </c>
      <c r="J1892" s="135" t="s">
        <v>41</v>
      </c>
      <c r="K1892" s="135">
        <v>15000</v>
      </c>
      <c r="L1892" s="135">
        <f>VLOOKUP(E1892,[2]Sheet1!$E$2:$N$5262,3,0)</f>
        <v>15000</v>
      </c>
      <c r="M1892" s="168">
        <f>VLOOKUP(E1892,[2]Sheet1!$E$2:$N$5262,4,0)</f>
        <v>46050</v>
      </c>
      <c r="N1892" s="135" t="str">
        <f>VLOOKUP(E1892,[2]Sheet1!$E$2:$N$5262,5,0)</f>
        <v>ABDUL.AHAD</v>
      </c>
      <c r="O1892" s="135" t="str">
        <f>VLOOKUP(E1892,[2]Sheet1!$E$2:$N$5262,6,0)</f>
        <v>Accepted</v>
      </c>
      <c r="P1892" s="135" t="str">
        <f>VLOOKUP(E1892,[2]Sheet1!$E$2:$N$5262,7,0)</f>
        <v>Online Transfer</v>
      </c>
      <c r="Q1892" s="135" t="str">
        <f>VLOOKUP(E1892,[2]Sheet1!$E$2:$N$5262,8,0)</f>
        <v>Renewal</v>
      </c>
      <c r="R1892" s="135" t="s">
        <v>16</v>
      </c>
      <c r="S1892" s="135" t="str">
        <f>VLOOKUP(E1892,[2]Sheet1!$E$2:$N$5262,10,0)</f>
        <v>-</v>
      </c>
      <c r="T1892" s="167">
        <f t="shared" si="98"/>
        <v>0</v>
      </c>
    </row>
    <row r="1893" spans="1:20" hidden="1">
      <c r="A1893" s="113">
        <v>11</v>
      </c>
      <c r="B1893" s="113" t="s">
        <v>38</v>
      </c>
      <c r="C1893" s="108" t="s">
        <v>16092</v>
      </c>
      <c r="D1893" s="108" t="s">
        <v>16093</v>
      </c>
      <c r="E1893" s="113">
        <v>4198109</v>
      </c>
      <c r="F1893" s="108" t="s">
        <v>16094</v>
      </c>
      <c r="G1893" s="113">
        <v>10000</v>
      </c>
      <c r="H1893" s="108" t="s">
        <v>66</v>
      </c>
      <c r="I1893" s="108" t="s">
        <v>64</v>
      </c>
      <c r="J1893" s="135" t="s">
        <v>41</v>
      </c>
      <c r="K1893" s="135">
        <v>10000</v>
      </c>
      <c r="L1893" s="135">
        <f>VLOOKUP(E1893,[2]Sheet1!$E$2:$N$5262,3,0)</f>
        <v>10000</v>
      </c>
      <c r="M1893" s="168">
        <f>VLOOKUP(E1893,[2]Sheet1!$E$2:$N$5262,4,0)</f>
        <v>46050</v>
      </c>
      <c r="N1893" s="135" t="str">
        <f>VLOOKUP(E1893,[2]Sheet1!$E$2:$N$5262,5,0)</f>
        <v>ABDUL.AHAD</v>
      </c>
      <c r="O1893" s="135" t="str">
        <f>VLOOKUP(E1893,[2]Sheet1!$E$2:$N$5262,6,0)</f>
        <v>Accepted</v>
      </c>
      <c r="P1893" s="135" t="str">
        <f>VLOOKUP(E1893,[2]Sheet1!$E$2:$N$5262,7,0)</f>
        <v>Online Transfer</v>
      </c>
      <c r="Q1893" s="135" t="str">
        <f>VLOOKUP(E1893,[2]Sheet1!$E$2:$N$5262,8,0)</f>
        <v>Renewal</v>
      </c>
      <c r="R1893" s="135" t="s">
        <v>16</v>
      </c>
      <c r="S1893" s="135" t="str">
        <f>VLOOKUP(E1893,[2]Sheet1!$E$2:$N$5262,10,0)</f>
        <v>-</v>
      </c>
      <c r="T1893" s="167">
        <f t="shared" si="98"/>
        <v>0</v>
      </c>
    </row>
    <row r="1894" spans="1:20" hidden="1">
      <c r="A1894" s="113">
        <v>12</v>
      </c>
      <c r="B1894" s="113" t="s">
        <v>38</v>
      </c>
      <c r="C1894" s="108" t="s">
        <v>16095</v>
      </c>
      <c r="D1894" s="108" t="s">
        <v>16096</v>
      </c>
      <c r="E1894" s="108" t="s">
        <v>16097</v>
      </c>
      <c r="F1894" s="108" t="s">
        <v>16098</v>
      </c>
      <c r="G1894" s="113">
        <v>12000</v>
      </c>
      <c r="H1894" s="108" t="s">
        <v>66</v>
      </c>
      <c r="I1894" s="108" t="s">
        <v>64</v>
      </c>
      <c r="J1894" s="135" t="s">
        <v>41</v>
      </c>
      <c r="K1894" s="135">
        <v>12000</v>
      </c>
      <c r="L1894" s="135">
        <f>VLOOKUP(E1894,[2]Sheet1!$E$2:$N$5262,3,0)</f>
        <v>12000</v>
      </c>
      <c r="M1894" s="168">
        <f>VLOOKUP(E1894,[2]Sheet1!$E$2:$N$5262,4,0)</f>
        <v>46050</v>
      </c>
      <c r="N1894" s="135" t="str">
        <f>VLOOKUP(E1894,[2]Sheet1!$E$2:$N$5262,5,0)</f>
        <v>ABDUL.AHAD</v>
      </c>
      <c r="O1894" s="135" t="str">
        <f>VLOOKUP(E1894,[2]Sheet1!$E$2:$N$5262,6,0)</f>
        <v>Accepted</v>
      </c>
      <c r="P1894" s="135" t="str">
        <f>VLOOKUP(E1894,[2]Sheet1!$E$2:$N$5262,7,0)</f>
        <v>Online Transfer</v>
      </c>
      <c r="Q1894" s="135" t="str">
        <f>VLOOKUP(E1894,[2]Sheet1!$E$2:$N$5262,8,0)</f>
        <v>Renewal</v>
      </c>
      <c r="R1894" s="135" t="s">
        <v>16</v>
      </c>
      <c r="S1894" s="135" t="str">
        <f>VLOOKUP(E1894,[2]Sheet1!$E$2:$N$5262,10,0)</f>
        <v>-</v>
      </c>
      <c r="T1894" s="167">
        <f t="shared" si="98"/>
        <v>0</v>
      </c>
    </row>
    <row r="1895" spans="1:20" hidden="1">
      <c r="A1895" s="113">
        <v>13</v>
      </c>
      <c r="B1895" s="113" t="s">
        <v>38</v>
      </c>
      <c r="C1895" s="108" t="s">
        <v>16099</v>
      </c>
      <c r="D1895" s="108" t="s">
        <v>16100</v>
      </c>
      <c r="E1895" s="108" t="s">
        <v>16101</v>
      </c>
      <c r="F1895" s="108" t="s">
        <v>16102</v>
      </c>
      <c r="G1895" s="113">
        <v>14000</v>
      </c>
      <c r="H1895" s="108" t="s">
        <v>66</v>
      </c>
      <c r="I1895" s="108" t="s">
        <v>64</v>
      </c>
      <c r="J1895" s="135" t="s">
        <v>41</v>
      </c>
      <c r="K1895" s="135">
        <v>14000</v>
      </c>
      <c r="L1895" s="135">
        <f>VLOOKUP(E1895,[2]Sheet1!$E$2:$N$5262,3,0)</f>
        <v>14000</v>
      </c>
      <c r="M1895" s="168">
        <f>VLOOKUP(E1895,[2]Sheet1!$E$2:$N$5262,4,0)</f>
        <v>46050</v>
      </c>
      <c r="N1895" s="135" t="str">
        <f>VLOOKUP(E1895,[2]Sheet1!$E$2:$N$5262,5,0)</f>
        <v>ABDUL.AHAD</v>
      </c>
      <c r="O1895" s="135" t="str">
        <f>VLOOKUP(E1895,[2]Sheet1!$E$2:$N$5262,6,0)</f>
        <v>Accepted</v>
      </c>
      <c r="P1895" s="135" t="str">
        <f>VLOOKUP(E1895,[2]Sheet1!$E$2:$N$5262,7,0)</f>
        <v>Online Transfer</v>
      </c>
      <c r="Q1895" s="135" t="str">
        <f>VLOOKUP(E1895,[2]Sheet1!$E$2:$N$5262,8,0)</f>
        <v>Renewal</v>
      </c>
      <c r="R1895" s="135" t="s">
        <v>16</v>
      </c>
      <c r="S1895" s="135" t="str">
        <f>VLOOKUP(E1895,[2]Sheet1!$E$2:$N$5262,10,0)</f>
        <v>-</v>
      </c>
      <c r="T1895" s="167">
        <f t="shared" si="98"/>
        <v>0</v>
      </c>
    </row>
    <row r="1896" spans="1:20" hidden="1">
      <c r="A1896" s="113">
        <v>14</v>
      </c>
      <c r="B1896" s="113" t="s">
        <v>38</v>
      </c>
      <c r="C1896" s="108" t="s">
        <v>16103</v>
      </c>
      <c r="D1896" s="113">
        <v>9776837</v>
      </c>
      <c r="E1896" s="113">
        <v>893364</v>
      </c>
      <c r="F1896" s="108" t="s">
        <v>16104</v>
      </c>
      <c r="G1896" s="113">
        <v>12000</v>
      </c>
      <c r="H1896" s="108" t="s">
        <v>66</v>
      </c>
      <c r="I1896" s="108" t="s">
        <v>64</v>
      </c>
      <c r="J1896" s="135" t="s">
        <v>41</v>
      </c>
      <c r="K1896" s="135">
        <v>12000</v>
      </c>
      <c r="L1896" s="135">
        <f>VLOOKUP(E1896,[2]Sheet1!$E$2:$N$5262,3,0)</f>
        <v>12000</v>
      </c>
      <c r="M1896" s="168">
        <f>VLOOKUP(E1896,[2]Sheet1!$E$2:$N$5262,4,0)</f>
        <v>46049</v>
      </c>
      <c r="N1896" s="135" t="str">
        <f>VLOOKUP(E1896,[2]Sheet1!$E$2:$N$5262,5,0)</f>
        <v>ABDUL.AHAD</v>
      </c>
      <c r="O1896" s="135" t="str">
        <f>VLOOKUP(E1896,[2]Sheet1!$E$2:$N$5262,6,0)</f>
        <v>Accepted</v>
      </c>
      <c r="P1896" s="135" t="str">
        <f>VLOOKUP(E1896,[2]Sheet1!$E$2:$N$5262,7,0)</f>
        <v>Online Transfer</v>
      </c>
      <c r="Q1896" s="135" t="str">
        <f>VLOOKUP(E1896,[2]Sheet1!$E$2:$N$5262,8,0)</f>
        <v>Renewal</v>
      </c>
      <c r="R1896" s="135" t="s">
        <v>16</v>
      </c>
      <c r="S1896" s="135" t="str">
        <f>VLOOKUP(E1896,[2]Sheet1!$E$2:$N$5262,10,0)</f>
        <v>-</v>
      </c>
      <c r="T1896" s="167">
        <f t="shared" si="98"/>
        <v>0</v>
      </c>
    </row>
    <row r="1897" spans="1:20" hidden="1">
      <c r="A1897" s="113">
        <v>15</v>
      </c>
      <c r="B1897" s="113" t="s">
        <v>38</v>
      </c>
      <c r="C1897" s="108" t="s">
        <v>16105</v>
      </c>
      <c r="D1897" s="108" t="s">
        <v>16106</v>
      </c>
      <c r="E1897" s="108" t="s">
        <v>16105</v>
      </c>
      <c r="F1897" s="108" t="s">
        <v>16107</v>
      </c>
      <c r="G1897" s="113">
        <v>12000</v>
      </c>
      <c r="H1897" s="108" t="s">
        <v>66</v>
      </c>
      <c r="I1897" s="108" t="s">
        <v>64</v>
      </c>
      <c r="J1897" s="135" t="s">
        <v>41</v>
      </c>
      <c r="K1897" s="135">
        <v>12000</v>
      </c>
      <c r="L1897" s="135">
        <f>VLOOKUP(E1897,[2]Sheet1!$E$2:$N$5262,3,0)</f>
        <v>12000</v>
      </c>
      <c r="M1897" s="168">
        <f>VLOOKUP(E1897,[2]Sheet1!$E$2:$N$5262,4,0)</f>
        <v>46049</v>
      </c>
      <c r="N1897" s="135" t="str">
        <f>VLOOKUP(E1897,[2]Sheet1!$E$2:$N$5262,5,0)</f>
        <v>ABDUL.AHAD</v>
      </c>
      <c r="O1897" s="135" t="str">
        <f>VLOOKUP(E1897,[2]Sheet1!$E$2:$N$5262,6,0)</f>
        <v>Accepted</v>
      </c>
      <c r="P1897" s="135" t="str">
        <f>VLOOKUP(E1897,[2]Sheet1!$E$2:$N$5262,7,0)</f>
        <v>Online Transfer</v>
      </c>
      <c r="Q1897" s="135" t="str">
        <f>VLOOKUP(E1897,[2]Sheet1!$E$2:$N$5262,8,0)</f>
        <v>Renewal</v>
      </c>
      <c r="R1897" s="135" t="s">
        <v>16</v>
      </c>
      <c r="S1897" s="135" t="str">
        <f>VLOOKUP(E1897,[2]Sheet1!$E$2:$N$5262,10,0)</f>
        <v>-</v>
      </c>
      <c r="T1897" s="167">
        <f t="shared" si="98"/>
        <v>0</v>
      </c>
    </row>
    <row r="1898" spans="1:20" hidden="1">
      <c r="A1898" s="113">
        <v>16</v>
      </c>
      <c r="B1898" s="113" t="s">
        <v>38</v>
      </c>
      <c r="C1898" s="108" t="s">
        <v>16108</v>
      </c>
      <c r="D1898" s="113">
        <v>253843</v>
      </c>
      <c r="E1898" s="113">
        <v>1153805</v>
      </c>
      <c r="F1898" s="108" t="s">
        <v>14461</v>
      </c>
      <c r="G1898" s="113">
        <v>13000</v>
      </c>
      <c r="H1898" s="108" t="s">
        <v>66</v>
      </c>
      <c r="I1898" s="108" t="s">
        <v>64</v>
      </c>
      <c r="J1898" s="135" t="s">
        <v>41</v>
      </c>
      <c r="K1898" s="135">
        <v>13000</v>
      </c>
      <c r="L1898" s="135">
        <f>VLOOKUP(E1898,[2]Sheet1!$E$2:$N$5262,3,0)</f>
        <v>13000</v>
      </c>
      <c r="M1898" s="168">
        <f>VLOOKUP(E1898,[2]Sheet1!$E$2:$N$5262,4,0)</f>
        <v>46049</v>
      </c>
      <c r="N1898" s="135" t="str">
        <f>VLOOKUP(E1898,[2]Sheet1!$E$2:$N$5262,5,0)</f>
        <v>ABDUL.AHAD</v>
      </c>
      <c r="O1898" s="135" t="str">
        <f>VLOOKUP(E1898,[2]Sheet1!$E$2:$N$5262,6,0)</f>
        <v>Accepted</v>
      </c>
      <c r="P1898" s="135" t="str">
        <f>VLOOKUP(E1898,[2]Sheet1!$E$2:$N$5262,7,0)</f>
        <v>Online Transfer</v>
      </c>
      <c r="Q1898" s="135" t="str">
        <f>VLOOKUP(E1898,[2]Sheet1!$E$2:$N$5262,8,0)</f>
        <v>Renewal</v>
      </c>
      <c r="R1898" s="135" t="s">
        <v>16</v>
      </c>
      <c r="S1898" s="135" t="str">
        <f>VLOOKUP(E1898,[2]Sheet1!$E$2:$N$5262,10,0)</f>
        <v>-</v>
      </c>
      <c r="T1898" s="167">
        <f t="shared" si="98"/>
        <v>0</v>
      </c>
    </row>
    <row r="1899" spans="1:20" hidden="1">
      <c r="A1899" s="113">
        <v>17</v>
      </c>
      <c r="B1899" s="113" t="s">
        <v>38</v>
      </c>
      <c r="C1899" s="108" t="s">
        <v>16109</v>
      </c>
      <c r="D1899" s="113">
        <v>873797</v>
      </c>
      <c r="E1899" s="108" t="s">
        <v>16110</v>
      </c>
      <c r="F1899" s="108" t="s">
        <v>16111</v>
      </c>
      <c r="G1899" s="113">
        <v>13000</v>
      </c>
      <c r="H1899" s="108" t="s">
        <v>66</v>
      </c>
      <c r="I1899" s="108" t="s">
        <v>64</v>
      </c>
      <c r="J1899" s="135" t="s">
        <v>41</v>
      </c>
      <c r="K1899" s="135">
        <v>13000</v>
      </c>
      <c r="L1899" s="135">
        <f>VLOOKUP(E1899,[2]Sheet1!$E$2:$N$5262,3,0)</f>
        <v>13000</v>
      </c>
      <c r="M1899" s="168">
        <f>VLOOKUP(E1899,[2]Sheet1!$E$2:$N$5262,4,0)</f>
        <v>46049</v>
      </c>
      <c r="N1899" s="135" t="str">
        <f>VLOOKUP(E1899,[2]Sheet1!$E$2:$N$5262,5,0)</f>
        <v>ABDUL.AHAD</v>
      </c>
      <c r="O1899" s="135" t="str">
        <f>VLOOKUP(E1899,[2]Sheet1!$E$2:$N$5262,6,0)</f>
        <v>Accepted</v>
      </c>
      <c r="P1899" s="135" t="str">
        <f>VLOOKUP(E1899,[2]Sheet1!$E$2:$N$5262,7,0)</f>
        <v>Online Transfer</v>
      </c>
      <c r="Q1899" s="135" t="str">
        <f>VLOOKUP(E1899,[2]Sheet1!$E$2:$N$5262,8,0)</f>
        <v>Renewal</v>
      </c>
      <c r="R1899" s="135" t="s">
        <v>16</v>
      </c>
      <c r="S1899" s="135" t="str">
        <f>VLOOKUP(E1899,[2]Sheet1!$E$2:$N$5262,10,0)</f>
        <v>-</v>
      </c>
      <c r="T1899" s="167">
        <f t="shared" si="98"/>
        <v>0</v>
      </c>
    </row>
    <row r="1900" spans="1:20" hidden="1">
      <c r="A1900" s="113">
        <v>18</v>
      </c>
      <c r="B1900" s="113" t="s">
        <v>38</v>
      </c>
      <c r="C1900" s="108" t="s">
        <v>16112</v>
      </c>
      <c r="D1900" s="108" t="s">
        <v>16113</v>
      </c>
      <c r="E1900" s="113">
        <v>212105</v>
      </c>
      <c r="F1900" s="108" t="s">
        <v>16114</v>
      </c>
      <c r="G1900" s="113">
        <v>12000</v>
      </c>
      <c r="H1900" s="108" t="s">
        <v>66</v>
      </c>
      <c r="I1900" s="108" t="s">
        <v>64</v>
      </c>
      <c r="J1900" s="135" t="s">
        <v>41</v>
      </c>
      <c r="K1900" s="135">
        <v>12000</v>
      </c>
      <c r="L1900" s="135">
        <f>VLOOKUP(E1900,[2]Sheet1!$E$2:$N$5262,3,0)</f>
        <v>12000</v>
      </c>
      <c r="M1900" s="168">
        <f>VLOOKUP(E1900,[2]Sheet1!$E$2:$N$5262,4,0)</f>
        <v>46049</v>
      </c>
      <c r="N1900" s="135" t="str">
        <f>VLOOKUP(E1900,[2]Sheet1!$E$2:$N$5262,5,0)</f>
        <v>ABDUL.AHAD</v>
      </c>
      <c r="O1900" s="135" t="str">
        <f>VLOOKUP(E1900,[2]Sheet1!$E$2:$N$5262,6,0)</f>
        <v>Accepted</v>
      </c>
      <c r="P1900" s="135" t="str">
        <f>VLOOKUP(E1900,[2]Sheet1!$E$2:$N$5262,7,0)</f>
        <v>Online Transfer</v>
      </c>
      <c r="Q1900" s="135" t="str">
        <f>VLOOKUP(E1900,[2]Sheet1!$E$2:$N$5262,8,0)</f>
        <v>Renewal</v>
      </c>
      <c r="R1900" s="135" t="s">
        <v>16</v>
      </c>
      <c r="S1900" s="135" t="str">
        <f>VLOOKUP(E1900,[2]Sheet1!$E$2:$N$5262,10,0)</f>
        <v>-</v>
      </c>
      <c r="T1900" s="167">
        <f t="shared" si="98"/>
        <v>0</v>
      </c>
    </row>
    <row r="1901" spans="1:20" hidden="1">
      <c r="A1901" s="113">
        <v>19</v>
      </c>
      <c r="B1901" s="113" t="s">
        <v>38</v>
      </c>
      <c r="C1901" s="108" t="s">
        <v>16115</v>
      </c>
      <c r="D1901" s="108" t="s">
        <v>16116</v>
      </c>
      <c r="E1901" s="113">
        <v>9522887</v>
      </c>
      <c r="F1901" s="108" t="s">
        <v>16117</v>
      </c>
      <c r="G1901" s="113">
        <v>13000</v>
      </c>
      <c r="H1901" s="108" t="s">
        <v>66</v>
      </c>
      <c r="I1901" s="108" t="s">
        <v>64</v>
      </c>
      <c r="J1901" s="135" t="s">
        <v>41</v>
      </c>
      <c r="K1901" s="135">
        <v>13000</v>
      </c>
      <c r="L1901" s="135">
        <f>VLOOKUP(E1901,[2]Sheet1!$E$2:$N$5262,3,0)</f>
        <v>13000</v>
      </c>
      <c r="M1901" s="168">
        <f>VLOOKUP(E1901,[2]Sheet1!$E$2:$N$5262,4,0)</f>
        <v>46049</v>
      </c>
      <c r="N1901" s="135" t="str">
        <f>VLOOKUP(E1901,[2]Sheet1!$E$2:$N$5262,5,0)</f>
        <v>ABDUL.AHAD</v>
      </c>
      <c r="O1901" s="135" t="str">
        <f>VLOOKUP(E1901,[2]Sheet1!$E$2:$N$5262,6,0)</f>
        <v>Accepted</v>
      </c>
      <c r="P1901" s="135" t="str">
        <f>VLOOKUP(E1901,[2]Sheet1!$E$2:$N$5262,7,0)</f>
        <v>Online Transfer</v>
      </c>
      <c r="Q1901" s="135" t="str">
        <f>VLOOKUP(E1901,[2]Sheet1!$E$2:$N$5262,8,0)</f>
        <v>Renewal</v>
      </c>
      <c r="R1901" s="135" t="s">
        <v>16</v>
      </c>
      <c r="S1901" s="135" t="str">
        <f>VLOOKUP(E1901,[2]Sheet1!$E$2:$N$5262,10,0)</f>
        <v>-</v>
      </c>
      <c r="T1901" s="167">
        <f t="shared" si="98"/>
        <v>0</v>
      </c>
    </row>
    <row r="1902" spans="1:20" hidden="1">
      <c r="A1902" s="113">
        <v>20</v>
      </c>
      <c r="B1902" s="113" t="s">
        <v>38</v>
      </c>
      <c r="C1902" s="108" t="s">
        <v>16118</v>
      </c>
      <c r="D1902" s="108" t="s">
        <v>16119</v>
      </c>
      <c r="E1902" s="108" t="s">
        <v>16120</v>
      </c>
      <c r="F1902" s="108" t="s">
        <v>16121</v>
      </c>
      <c r="G1902" s="113">
        <v>14000</v>
      </c>
      <c r="H1902" s="108" t="s">
        <v>66</v>
      </c>
      <c r="I1902" s="108" t="s">
        <v>64</v>
      </c>
      <c r="J1902" s="135" t="s">
        <v>41</v>
      </c>
      <c r="K1902" s="135">
        <v>14000</v>
      </c>
      <c r="L1902" s="135">
        <f>VLOOKUP(E1902,[2]Sheet1!$E$2:$N$5262,3,0)</f>
        <v>14000</v>
      </c>
      <c r="M1902" s="168">
        <f>VLOOKUP(E1902,[2]Sheet1!$E$2:$N$5262,4,0)</f>
        <v>46048</v>
      </c>
      <c r="N1902" s="135" t="str">
        <f>VLOOKUP(E1902,[2]Sheet1!$E$2:$N$5262,5,0)</f>
        <v>ABDUL.AHAD</v>
      </c>
      <c r="O1902" s="135" t="str">
        <f>VLOOKUP(E1902,[2]Sheet1!$E$2:$N$5262,6,0)</f>
        <v>Accepted</v>
      </c>
      <c r="P1902" s="135" t="str">
        <f>VLOOKUP(E1902,[2]Sheet1!$E$2:$N$5262,7,0)</f>
        <v>Online Transfer</v>
      </c>
      <c r="Q1902" s="135" t="str">
        <f>VLOOKUP(E1902,[2]Sheet1!$E$2:$N$5262,8,0)</f>
        <v>Renewal</v>
      </c>
      <c r="R1902" s="135" t="s">
        <v>16</v>
      </c>
      <c r="S1902" s="135" t="str">
        <f>VLOOKUP(E1902,[2]Sheet1!$E$2:$N$5262,10,0)</f>
        <v>-</v>
      </c>
      <c r="T1902" s="167">
        <f t="shared" si="98"/>
        <v>0</v>
      </c>
    </row>
    <row r="1903" spans="1:20" hidden="1">
      <c r="A1903" s="113">
        <v>21</v>
      </c>
      <c r="B1903" s="113" t="s">
        <v>38</v>
      </c>
      <c r="C1903" s="108" t="s">
        <v>16122</v>
      </c>
      <c r="D1903" s="108" t="s">
        <v>16123</v>
      </c>
      <c r="E1903" s="108" t="s">
        <v>16124</v>
      </c>
      <c r="F1903" s="108" t="s">
        <v>16125</v>
      </c>
      <c r="G1903" s="113">
        <v>10000</v>
      </c>
      <c r="H1903" s="108" t="s">
        <v>66</v>
      </c>
      <c r="I1903" s="108" t="s">
        <v>64</v>
      </c>
      <c r="J1903" s="135" t="s">
        <v>41</v>
      </c>
      <c r="K1903" s="135">
        <v>10000</v>
      </c>
      <c r="L1903" s="135">
        <f>VLOOKUP(E1903,[2]Sheet1!$E$2:$N$5262,3,0)</f>
        <v>10000</v>
      </c>
      <c r="M1903" s="168">
        <f>VLOOKUP(E1903,[2]Sheet1!$E$2:$N$5262,4,0)</f>
        <v>46048</v>
      </c>
      <c r="N1903" s="135" t="str">
        <f>VLOOKUP(E1903,[2]Sheet1!$E$2:$N$5262,5,0)</f>
        <v>ABDUL.AHAD</v>
      </c>
      <c r="O1903" s="135" t="str">
        <f>VLOOKUP(E1903,[2]Sheet1!$E$2:$N$5262,6,0)</f>
        <v>Accepted</v>
      </c>
      <c r="P1903" s="135" t="str">
        <f>VLOOKUP(E1903,[2]Sheet1!$E$2:$N$5262,7,0)</f>
        <v>Online Transfer</v>
      </c>
      <c r="Q1903" s="135" t="str">
        <f>VLOOKUP(E1903,[2]Sheet1!$E$2:$N$5262,8,0)</f>
        <v>Renewal</v>
      </c>
      <c r="R1903" s="135" t="s">
        <v>16</v>
      </c>
      <c r="S1903" s="135" t="str">
        <f>VLOOKUP(E1903,[2]Sheet1!$E$2:$N$5262,10,0)</f>
        <v>-</v>
      </c>
      <c r="T1903" s="167">
        <f t="shared" si="98"/>
        <v>0</v>
      </c>
    </row>
    <row r="1904" spans="1:20" hidden="1">
      <c r="A1904" s="113">
        <v>22</v>
      </c>
      <c r="B1904" s="113" t="s">
        <v>38</v>
      </c>
      <c r="C1904" s="108" t="s">
        <v>16126</v>
      </c>
      <c r="D1904" s="108" t="s">
        <v>16127</v>
      </c>
      <c r="E1904" s="113">
        <v>7042725</v>
      </c>
      <c r="F1904" s="108" t="s">
        <v>16128</v>
      </c>
      <c r="G1904" s="113">
        <v>13000</v>
      </c>
      <c r="H1904" s="108" t="s">
        <v>66</v>
      </c>
      <c r="I1904" s="108" t="s">
        <v>64</v>
      </c>
      <c r="J1904" s="135" t="s">
        <v>41</v>
      </c>
      <c r="K1904" s="135">
        <v>13000</v>
      </c>
      <c r="L1904" s="135">
        <f>VLOOKUP(E1904,[2]Sheet1!$E$2:$N$5262,3,0)</f>
        <v>13000</v>
      </c>
      <c r="M1904" s="168">
        <f>VLOOKUP(E1904,[2]Sheet1!$E$2:$N$5262,4,0)</f>
        <v>46046</v>
      </c>
      <c r="N1904" s="135" t="str">
        <f>VLOOKUP(E1904,[2]Sheet1!$E$2:$N$5262,5,0)</f>
        <v>ABDUL.AHAD</v>
      </c>
      <c r="O1904" s="135" t="str">
        <f>VLOOKUP(E1904,[2]Sheet1!$E$2:$N$5262,6,0)</f>
        <v>Accepted</v>
      </c>
      <c r="P1904" s="135" t="str">
        <f>VLOOKUP(E1904,[2]Sheet1!$E$2:$N$5262,7,0)</f>
        <v>Cash Deposit</v>
      </c>
      <c r="Q1904" s="135" t="str">
        <f>VLOOKUP(E1904,[2]Sheet1!$E$2:$N$5262,8,0)</f>
        <v>Renewal</v>
      </c>
      <c r="R1904" s="135" t="s">
        <v>16</v>
      </c>
      <c r="S1904" s="135" t="str">
        <f>VLOOKUP(E1904,[2]Sheet1!$E$2:$N$5262,10,0)</f>
        <v>-</v>
      </c>
      <c r="T1904" s="167">
        <f t="shared" si="98"/>
        <v>0</v>
      </c>
    </row>
    <row r="1905" spans="1:20" hidden="1">
      <c r="A1905" s="113">
        <v>23</v>
      </c>
      <c r="B1905" s="113" t="s">
        <v>38</v>
      </c>
      <c r="C1905" s="108" t="s">
        <v>16129</v>
      </c>
      <c r="D1905" s="108" t="s">
        <v>16130</v>
      </c>
      <c r="E1905" s="113">
        <v>7042808</v>
      </c>
      <c r="F1905" s="108" t="s">
        <v>16131</v>
      </c>
      <c r="G1905" s="113">
        <v>13000</v>
      </c>
      <c r="H1905" s="108" t="s">
        <v>66</v>
      </c>
      <c r="I1905" s="108" t="s">
        <v>64</v>
      </c>
      <c r="J1905" s="135" t="s">
        <v>41</v>
      </c>
      <c r="K1905" s="135">
        <v>13000</v>
      </c>
      <c r="L1905" s="135">
        <f>VLOOKUP(E1905,[2]Sheet1!$E$2:$N$5262,3,0)</f>
        <v>13000</v>
      </c>
      <c r="M1905" s="168">
        <f>VLOOKUP(E1905,[2]Sheet1!$E$2:$N$5262,4,0)</f>
        <v>46046</v>
      </c>
      <c r="N1905" s="135" t="str">
        <f>VLOOKUP(E1905,[2]Sheet1!$E$2:$N$5262,5,0)</f>
        <v>ABDUL.AHAD</v>
      </c>
      <c r="O1905" s="135" t="str">
        <f>VLOOKUP(E1905,[2]Sheet1!$E$2:$N$5262,6,0)</f>
        <v>Accepted</v>
      </c>
      <c r="P1905" s="135" t="str">
        <f>VLOOKUP(E1905,[2]Sheet1!$E$2:$N$5262,7,0)</f>
        <v>Cash Deposit</v>
      </c>
      <c r="Q1905" s="135" t="str">
        <f>VLOOKUP(E1905,[2]Sheet1!$E$2:$N$5262,8,0)</f>
        <v>Renewal</v>
      </c>
      <c r="R1905" s="135" t="s">
        <v>16</v>
      </c>
      <c r="S1905" s="135" t="str">
        <f>VLOOKUP(E1905,[2]Sheet1!$E$2:$N$5262,10,0)</f>
        <v>-</v>
      </c>
      <c r="T1905" s="167">
        <f t="shared" si="98"/>
        <v>0</v>
      </c>
    </row>
    <row r="1906" spans="1:20" hidden="1">
      <c r="A1906" s="113">
        <v>24</v>
      </c>
      <c r="B1906" s="113" t="s">
        <v>38</v>
      </c>
      <c r="C1906" s="108" t="s">
        <v>16132</v>
      </c>
      <c r="D1906" s="108" t="s">
        <v>16133</v>
      </c>
      <c r="E1906" s="113">
        <v>7062998</v>
      </c>
      <c r="F1906" s="108" t="s">
        <v>16134</v>
      </c>
      <c r="G1906" s="113">
        <v>12000</v>
      </c>
      <c r="H1906" s="108" t="s">
        <v>66</v>
      </c>
      <c r="I1906" s="108" t="s">
        <v>64</v>
      </c>
      <c r="J1906" s="135" t="s">
        <v>41</v>
      </c>
      <c r="K1906" s="135">
        <v>12000</v>
      </c>
      <c r="L1906" s="135">
        <f>VLOOKUP(E1906,[2]Sheet1!$E$2:$N$5262,3,0)</f>
        <v>12000</v>
      </c>
      <c r="M1906" s="168">
        <f>VLOOKUP(E1906,[2]Sheet1!$E$2:$N$5262,4,0)</f>
        <v>46046</v>
      </c>
      <c r="N1906" s="135" t="str">
        <f>VLOOKUP(E1906,[2]Sheet1!$E$2:$N$5262,5,0)</f>
        <v>ABDUL.AHAD</v>
      </c>
      <c r="O1906" s="135" t="str">
        <f>VLOOKUP(E1906,[2]Sheet1!$E$2:$N$5262,6,0)</f>
        <v>Accepted</v>
      </c>
      <c r="P1906" s="135" t="str">
        <f>VLOOKUP(E1906,[2]Sheet1!$E$2:$N$5262,7,0)</f>
        <v>Online Transfer</v>
      </c>
      <c r="Q1906" s="135" t="str">
        <f>VLOOKUP(E1906,[2]Sheet1!$E$2:$N$5262,8,0)</f>
        <v>Renewal</v>
      </c>
      <c r="R1906" s="135" t="s">
        <v>16</v>
      </c>
      <c r="S1906" s="135" t="str">
        <f>VLOOKUP(E1906,[2]Sheet1!$E$2:$N$5262,10,0)</f>
        <v>-</v>
      </c>
      <c r="T1906" s="167">
        <f t="shared" si="98"/>
        <v>0</v>
      </c>
    </row>
    <row r="1907" spans="1:20" hidden="1">
      <c r="A1907" s="113">
        <v>25</v>
      </c>
      <c r="B1907" s="113" t="s">
        <v>38</v>
      </c>
      <c r="C1907" s="108" t="s">
        <v>16135</v>
      </c>
      <c r="D1907" s="108" t="s">
        <v>16136</v>
      </c>
      <c r="E1907" s="108" t="s">
        <v>16137</v>
      </c>
      <c r="F1907" s="108" t="s">
        <v>16138</v>
      </c>
      <c r="G1907" s="113">
        <v>12000</v>
      </c>
      <c r="H1907" s="108" t="s">
        <v>66</v>
      </c>
      <c r="I1907" s="108" t="s">
        <v>64</v>
      </c>
      <c r="J1907" s="135" t="s">
        <v>41</v>
      </c>
      <c r="K1907" s="135">
        <v>12000</v>
      </c>
      <c r="L1907" s="135">
        <f>VLOOKUP(E1907,[2]Sheet1!$E$2:$N$5262,3,0)</f>
        <v>12000</v>
      </c>
      <c r="M1907" s="168">
        <f>VLOOKUP(E1907,[2]Sheet1!$E$2:$N$5262,4,0)</f>
        <v>46045</v>
      </c>
      <c r="N1907" s="135" t="str">
        <f>VLOOKUP(E1907,[2]Sheet1!$E$2:$N$5262,5,0)</f>
        <v>ABDUL.AHAD</v>
      </c>
      <c r="O1907" s="135" t="str">
        <f>VLOOKUP(E1907,[2]Sheet1!$E$2:$N$5262,6,0)</f>
        <v>Accepted</v>
      </c>
      <c r="P1907" s="135" t="str">
        <f>VLOOKUP(E1907,[2]Sheet1!$E$2:$N$5262,7,0)</f>
        <v>Online Transfer</v>
      </c>
      <c r="Q1907" s="135" t="str">
        <f>VLOOKUP(E1907,[2]Sheet1!$E$2:$N$5262,8,0)</f>
        <v>Renewal</v>
      </c>
      <c r="R1907" s="135" t="s">
        <v>16</v>
      </c>
      <c r="S1907" s="135" t="str">
        <f>VLOOKUP(E1907,[2]Sheet1!$E$2:$N$5262,10,0)</f>
        <v>-</v>
      </c>
      <c r="T1907" s="167">
        <f t="shared" si="98"/>
        <v>0</v>
      </c>
    </row>
    <row r="1908" spans="1:20" hidden="1">
      <c r="A1908" s="113">
        <v>26</v>
      </c>
      <c r="B1908" s="113" t="s">
        <v>38</v>
      </c>
      <c r="C1908" s="108" t="s">
        <v>16139</v>
      </c>
      <c r="D1908" s="113">
        <v>13515257</v>
      </c>
      <c r="E1908" s="108" t="s">
        <v>16140</v>
      </c>
      <c r="F1908" s="108" t="s">
        <v>16141</v>
      </c>
      <c r="G1908" s="113">
        <v>13000</v>
      </c>
      <c r="H1908" s="108" t="s">
        <v>66</v>
      </c>
      <c r="I1908" s="108" t="s">
        <v>64</v>
      </c>
      <c r="J1908" s="135" t="s">
        <v>41</v>
      </c>
      <c r="K1908" s="135">
        <v>13000</v>
      </c>
      <c r="L1908" s="135">
        <f>VLOOKUP(E1908,[2]Sheet1!$E$2:$N$5262,3,0)</f>
        <v>13000</v>
      </c>
      <c r="M1908" s="168">
        <f>VLOOKUP(E1908,[2]Sheet1!$E$2:$N$5262,4,0)</f>
        <v>46045</v>
      </c>
      <c r="N1908" s="135" t="str">
        <f>VLOOKUP(E1908,[2]Sheet1!$E$2:$N$5262,5,0)</f>
        <v>ABDUL.AHAD</v>
      </c>
      <c r="O1908" s="135" t="str">
        <f>VLOOKUP(E1908,[2]Sheet1!$E$2:$N$5262,6,0)</f>
        <v>Accepted</v>
      </c>
      <c r="P1908" s="135" t="str">
        <f>VLOOKUP(E1908,[2]Sheet1!$E$2:$N$5262,7,0)</f>
        <v>Cheque Deposit</v>
      </c>
      <c r="Q1908" s="135" t="str">
        <f>VLOOKUP(E1908,[2]Sheet1!$E$2:$N$5262,8,0)</f>
        <v>Renewal</v>
      </c>
      <c r="R1908" s="135" t="s">
        <v>16</v>
      </c>
      <c r="S1908" s="135" t="str">
        <f>VLOOKUP(E1908,[2]Sheet1!$E$2:$N$5262,10,0)</f>
        <v>-</v>
      </c>
      <c r="T1908" s="167">
        <f t="shared" si="98"/>
        <v>0</v>
      </c>
    </row>
    <row r="1909" spans="1:20">
      <c r="A1909" s="113">
        <v>27</v>
      </c>
      <c r="B1909" s="113" t="s">
        <v>38</v>
      </c>
      <c r="C1909" s="108" t="s">
        <v>16142</v>
      </c>
      <c r="D1909" s="108" t="s">
        <v>16143</v>
      </c>
      <c r="E1909" s="108" t="s">
        <v>16144</v>
      </c>
      <c r="F1909" s="108" t="s">
        <v>11212</v>
      </c>
      <c r="G1909" s="113">
        <v>15000</v>
      </c>
      <c r="H1909" s="108" t="s">
        <v>66</v>
      </c>
      <c r="I1909" s="108" t="s">
        <v>64</v>
      </c>
      <c r="J1909" s="135" t="s">
        <v>41</v>
      </c>
      <c r="K1909" s="135">
        <v>15000</v>
      </c>
      <c r="L1909" s="135">
        <f>VLOOKUP(E1909,[2]Sheet1!$E$2:$N$5262,3,0)</f>
        <v>15000</v>
      </c>
      <c r="M1909" s="168">
        <f>VLOOKUP(E1909,[2]Sheet1!$E$2:$N$5262,4,0)</f>
        <v>46045</v>
      </c>
      <c r="N1909" s="135" t="str">
        <f>VLOOKUP(E1909,[2]Sheet1!$E$2:$N$5262,5,0)</f>
        <v>ABDUL.AHAD</v>
      </c>
      <c r="O1909" s="135" t="str">
        <f>VLOOKUP(E1909,[2]Sheet1!$E$2:$N$5262,6,0)</f>
        <v>Accepted</v>
      </c>
      <c r="P1909" s="135" t="str">
        <f>VLOOKUP(E1909,[2]Sheet1!$E$2:$N$5262,7,0)</f>
        <v>Online Transfer</v>
      </c>
      <c r="Q1909" s="135" t="str">
        <f>VLOOKUP(E1909,[2]Sheet1!$E$2:$N$5262,8,0)</f>
        <v>Conversion</v>
      </c>
      <c r="R1909" s="135" t="s">
        <v>16</v>
      </c>
      <c r="S1909" s="135" t="str">
        <f>VLOOKUP(E1909,[2]Sheet1!$E$2:$N$5262,10,0)</f>
        <v>-</v>
      </c>
      <c r="T1909" s="167">
        <f t="shared" si="98"/>
        <v>0</v>
      </c>
    </row>
    <row r="1910" spans="1:20" hidden="1">
      <c r="A1910" s="113">
        <v>28</v>
      </c>
      <c r="B1910" s="113" t="s">
        <v>38</v>
      </c>
      <c r="C1910" s="108" t="s">
        <v>16145</v>
      </c>
      <c r="D1910" s="108" t="s">
        <v>16146</v>
      </c>
      <c r="E1910" s="108" t="s">
        <v>16147</v>
      </c>
      <c r="F1910" s="108" t="s">
        <v>16148</v>
      </c>
      <c r="G1910" s="113">
        <v>15000</v>
      </c>
      <c r="H1910" s="108" t="s">
        <v>66</v>
      </c>
      <c r="I1910" s="108" t="s">
        <v>64</v>
      </c>
      <c r="J1910" s="135" t="s">
        <v>41</v>
      </c>
      <c r="K1910" s="135">
        <v>15000</v>
      </c>
      <c r="L1910" s="135">
        <f>VLOOKUP(E1910,[2]Sheet1!$E$2:$N$5262,3,0)</f>
        <v>15000</v>
      </c>
      <c r="M1910" s="168">
        <f>VLOOKUP(E1910,[2]Sheet1!$E$2:$N$5262,4,0)</f>
        <v>46045</v>
      </c>
      <c r="N1910" s="135" t="str">
        <f>VLOOKUP(E1910,[2]Sheet1!$E$2:$N$5262,5,0)</f>
        <v>ABDUL.AHAD</v>
      </c>
      <c r="O1910" s="135" t="str">
        <f>VLOOKUP(E1910,[2]Sheet1!$E$2:$N$5262,6,0)</f>
        <v>Accepted</v>
      </c>
      <c r="P1910" s="135" t="str">
        <f>VLOOKUP(E1910,[2]Sheet1!$E$2:$N$5262,7,0)</f>
        <v>Cash Deposit</v>
      </c>
      <c r="Q1910" s="135" t="str">
        <f>VLOOKUP(E1910,[2]Sheet1!$E$2:$N$5262,8,0)</f>
        <v>Renewal</v>
      </c>
      <c r="R1910" s="135" t="s">
        <v>16</v>
      </c>
      <c r="S1910" s="135" t="str">
        <f>VLOOKUP(E1910,[2]Sheet1!$E$2:$N$5262,10,0)</f>
        <v>-</v>
      </c>
      <c r="T1910" s="167">
        <f t="shared" si="98"/>
        <v>0</v>
      </c>
    </row>
    <row r="1911" spans="1:20" hidden="1">
      <c r="A1911" s="113">
        <v>29</v>
      </c>
      <c r="B1911" s="113" t="s">
        <v>38</v>
      </c>
      <c r="C1911" s="108" t="s">
        <v>16149</v>
      </c>
      <c r="D1911" s="108" t="s">
        <v>16150</v>
      </c>
      <c r="E1911" s="108" t="s">
        <v>16151</v>
      </c>
      <c r="F1911" s="108" t="s">
        <v>16152</v>
      </c>
      <c r="G1911" s="113">
        <v>13000</v>
      </c>
      <c r="H1911" s="108" t="s">
        <v>66</v>
      </c>
      <c r="I1911" s="108" t="s">
        <v>64</v>
      </c>
      <c r="J1911" s="135" t="s">
        <v>41</v>
      </c>
      <c r="K1911" s="135">
        <v>13000</v>
      </c>
      <c r="L1911" s="135">
        <f>VLOOKUP(E1911,[2]Sheet1!$E$2:$N$5262,3,0)</f>
        <v>13000</v>
      </c>
      <c r="M1911" s="168">
        <f>VLOOKUP(E1911,[2]Sheet1!$E$2:$N$5262,4,0)</f>
        <v>46044</v>
      </c>
      <c r="N1911" s="135" t="str">
        <f>VLOOKUP(E1911,[2]Sheet1!$E$2:$N$5262,5,0)</f>
        <v>ABDUL.AHAD</v>
      </c>
      <c r="O1911" s="135" t="str">
        <f>VLOOKUP(E1911,[2]Sheet1!$E$2:$N$5262,6,0)</f>
        <v>Accepted</v>
      </c>
      <c r="P1911" s="135" t="str">
        <f>VLOOKUP(E1911,[2]Sheet1!$E$2:$N$5262,7,0)</f>
        <v>Online Transfer</v>
      </c>
      <c r="Q1911" s="135" t="str">
        <f>VLOOKUP(E1911,[2]Sheet1!$E$2:$N$5262,8,0)</f>
        <v>Renewal</v>
      </c>
      <c r="R1911" s="135" t="s">
        <v>16</v>
      </c>
      <c r="S1911" s="135" t="str">
        <f>VLOOKUP(E1911,[2]Sheet1!$E$2:$N$5262,10,0)</f>
        <v>-</v>
      </c>
      <c r="T1911" s="167">
        <f t="shared" si="98"/>
        <v>0</v>
      </c>
    </row>
    <row r="1912" spans="1:20" hidden="1">
      <c r="A1912" s="113">
        <v>30</v>
      </c>
      <c r="B1912" s="113" t="s">
        <v>38</v>
      </c>
      <c r="C1912" s="108" t="s">
        <v>16153</v>
      </c>
      <c r="D1912" s="108" t="s">
        <v>16154</v>
      </c>
      <c r="E1912" s="108" t="s">
        <v>16155</v>
      </c>
      <c r="F1912" s="108" t="s">
        <v>16156</v>
      </c>
      <c r="G1912" s="113">
        <v>14000</v>
      </c>
      <c r="H1912" s="108" t="s">
        <v>66</v>
      </c>
      <c r="I1912" s="108" t="s">
        <v>64</v>
      </c>
      <c r="J1912" s="135" t="s">
        <v>41</v>
      </c>
      <c r="K1912" s="135">
        <v>14000</v>
      </c>
      <c r="L1912" s="135">
        <f>VLOOKUP(E1912,[2]Sheet1!$E$2:$N$5262,3,0)</f>
        <v>14000</v>
      </c>
      <c r="M1912" s="168">
        <f>VLOOKUP(E1912,[2]Sheet1!$E$2:$N$5262,4,0)</f>
        <v>46044</v>
      </c>
      <c r="N1912" s="135" t="str">
        <f>VLOOKUP(E1912,[2]Sheet1!$E$2:$N$5262,5,0)</f>
        <v>ABDUL.AHAD</v>
      </c>
      <c r="O1912" s="135" t="str">
        <f>VLOOKUP(E1912,[2]Sheet1!$E$2:$N$5262,6,0)</f>
        <v>Accepted</v>
      </c>
      <c r="P1912" s="135" t="str">
        <f>VLOOKUP(E1912,[2]Sheet1!$E$2:$N$5262,7,0)</f>
        <v>Cash Deposit</v>
      </c>
      <c r="Q1912" s="135" t="str">
        <f>VLOOKUP(E1912,[2]Sheet1!$E$2:$N$5262,8,0)</f>
        <v>Renewal</v>
      </c>
      <c r="R1912" s="135" t="s">
        <v>16</v>
      </c>
      <c r="S1912" s="135" t="str">
        <f>VLOOKUP(E1912,[2]Sheet1!$E$2:$N$5262,10,0)</f>
        <v>-</v>
      </c>
      <c r="T1912" s="167">
        <f t="shared" si="98"/>
        <v>0</v>
      </c>
    </row>
    <row r="1913" spans="1:20" hidden="1">
      <c r="A1913" s="113">
        <v>31</v>
      </c>
      <c r="B1913" s="113" t="s">
        <v>38</v>
      </c>
      <c r="C1913" s="108" t="s">
        <v>16157</v>
      </c>
      <c r="D1913" s="108" t="s">
        <v>16158</v>
      </c>
      <c r="E1913" s="108" t="s">
        <v>16159</v>
      </c>
      <c r="F1913" s="108" t="s">
        <v>16160</v>
      </c>
      <c r="G1913" s="113">
        <v>14000</v>
      </c>
      <c r="H1913" s="108" t="s">
        <v>66</v>
      </c>
      <c r="I1913" s="108" t="s">
        <v>64</v>
      </c>
      <c r="J1913" s="135" t="s">
        <v>41</v>
      </c>
      <c r="K1913" s="135">
        <v>14000</v>
      </c>
      <c r="L1913" s="135">
        <f>VLOOKUP(E1913,[2]Sheet1!$E$2:$N$5262,3,0)</f>
        <v>14000</v>
      </c>
      <c r="M1913" s="168">
        <f>VLOOKUP(E1913,[2]Sheet1!$E$2:$N$5262,4,0)</f>
        <v>46044</v>
      </c>
      <c r="N1913" s="135" t="str">
        <f>VLOOKUP(E1913,[2]Sheet1!$E$2:$N$5262,5,0)</f>
        <v>ABDUL.AHAD</v>
      </c>
      <c r="O1913" s="135" t="str">
        <f>VLOOKUP(E1913,[2]Sheet1!$E$2:$N$5262,6,0)</f>
        <v>Accepted</v>
      </c>
      <c r="P1913" s="135" t="str">
        <f>VLOOKUP(E1913,[2]Sheet1!$E$2:$N$5262,7,0)</f>
        <v>Cash Deposit</v>
      </c>
      <c r="Q1913" s="135" t="str">
        <f>VLOOKUP(E1913,[2]Sheet1!$E$2:$N$5262,8,0)</f>
        <v>Renewal</v>
      </c>
      <c r="R1913" s="135" t="s">
        <v>16</v>
      </c>
      <c r="S1913" s="135" t="str">
        <f>VLOOKUP(E1913,[2]Sheet1!$E$2:$N$5262,10,0)</f>
        <v>-</v>
      </c>
      <c r="T1913" s="167">
        <f t="shared" si="98"/>
        <v>0</v>
      </c>
    </row>
    <row r="1914" spans="1:20" hidden="1">
      <c r="A1914" s="113">
        <v>32</v>
      </c>
      <c r="B1914" s="113" t="s">
        <v>38</v>
      </c>
      <c r="C1914" s="108" t="s">
        <v>16161</v>
      </c>
      <c r="D1914" s="108" t="s">
        <v>16162</v>
      </c>
      <c r="E1914" s="108" t="s">
        <v>16163</v>
      </c>
      <c r="F1914" s="108" t="s">
        <v>16164</v>
      </c>
      <c r="G1914" s="113">
        <v>10000</v>
      </c>
      <c r="H1914" s="108" t="s">
        <v>66</v>
      </c>
      <c r="I1914" s="108" t="s">
        <v>64</v>
      </c>
      <c r="J1914" s="135" t="s">
        <v>41</v>
      </c>
      <c r="K1914" s="135">
        <v>10000</v>
      </c>
      <c r="L1914" s="135">
        <f>VLOOKUP(E1914,[2]Sheet1!$E$2:$N$5262,3,0)</f>
        <v>10000</v>
      </c>
      <c r="M1914" s="168">
        <f>VLOOKUP(E1914,[2]Sheet1!$E$2:$N$5262,4,0)</f>
        <v>46044</v>
      </c>
      <c r="N1914" s="135" t="str">
        <f>VLOOKUP(E1914,[2]Sheet1!$E$2:$N$5262,5,0)</f>
        <v>ABDUL.AHAD</v>
      </c>
      <c r="O1914" s="135" t="str">
        <f>VLOOKUP(E1914,[2]Sheet1!$E$2:$N$5262,6,0)</f>
        <v>Accepted</v>
      </c>
      <c r="P1914" s="135" t="str">
        <f>VLOOKUP(E1914,[2]Sheet1!$E$2:$N$5262,7,0)</f>
        <v>Online Transfer</v>
      </c>
      <c r="Q1914" s="135" t="str">
        <f>VLOOKUP(E1914,[2]Sheet1!$E$2:$N$5262,8,0)</f>
        <v>Renewal</v>
      </c>
      <c r="R1914" s="135" t="s">
        <v>16</v>
      </c>
      <c r="S1914" s="135" t="str">
        <f>VLOOKUP(E1914,[2]Sheet1!$E$2:$N$5262,10,0)</f>
        <v>-</v>
      </c>
      <c r="T1914" s="167">
        <f t="shared" si="98"/>
        <v>0</v>
      </c>
    </row>
    <row r="1915" spans="1:20" hidden="1">
      <c r="A1915" s="113">
        <v>33</v>
      </c>
      <c r="B1915" s="113" t="s">
        <v>38</v>
      </c>
      <c r="C1915" s="108" t="s">
        <v>16165</v>
      </c>
      <c r="D1915" s="108" t="s">
        <v>16166</v>
      </c>
      <c r="E1915" s="108" t="s">
        <v>16167</v>
      </c>
      <c r="F1915" s="108" t="s">
        <v>16168</v>
      </c>
      <c r="G1915" s="113">
        <v>13000</v>
      </c>
      <c r="H1915" s="108" t="s">
        <v>66</v>
      </c>
      <c r="I1915" s="108" t="s">
        <v>64</v>
      </c>
      <c r="J1915" s="135" t="s">
        <v>41</v>
      </c>
      <c r="K1915" s="135">
        <v>13000</v>
      </c>
      <c r="L1915" s="135">
        <f>VLOOKUP(E1915,[2]Sheet1!$E$2:$N$5262,3,0)</f>
        <v>13000</v>
      </c>
      <c r="M1915" s="168">
        <f>VLOOKUP(E1915,[2]Sheet1!$E$2:$N$5262,4,0)</f>
        <v>46044</v>
      </c>
      <c r="N1915" s="135" t="str">
        <f>VLOOKUP(E1915,[2]Sheet1!$E$2:$N$5262,5,0)</f>
        <v>ABDUL.AHAD</v>
      </c>
      <c r="O1915" s="135" t="str">
        <f>VLOOKUP(E1915,[2]Sheet1!$E$2:$N$5262,6,0)</f>
        <v>Accepted</v>
      </c>
      <c r="P1915" s="135" t="str">
        <f>VLOOKUP(E1915,[2]Sheet1!$E$2:$N$5262,7,0)</f>
        <v>Online Transfer</v>
      </c>
      <c r="Q1915" s="135" t="str">
        <f>VLOOKUP(E1915,[2]Sheet1!$E$2:$N$5262,8,0)</f>
        <v>Renewal</v>
      </c>
      <c r="R1915" s="135" t="s">
        <v>16</v>
      </c>
      <c r="S1915" s="135" t="str">
        <f>VLOOKUP(E1915,[2]Sheet1!$E$2:$N$5262,10,0)</f>
        <v>-</v>
      </c>
      <c r="T1915" s="167">
        <f t="shared" si="98"/>
        <v>0</v>
      </c>
    </row>
    <row r="1916" spans="1:20" hidden="1">
      <c r="A1916" s="113">
        <v>34</v>
      </c>
      <c r="B1916" s="113" t="s">
        <v>38</v>
      </c>
      <c r="C1916" s="108" t="s">
        <v>16169</v>
      </c>
      <c r="D1916" s="108" t="s">
        <v>16170</v>
      </c>
      <c r="E1916" s="113">
        <v>4089225</v>
      </c>
      <c r="F1916" s="108" t="s">
        <v>16171</v>
      </c>
      <c r="G1916" s="113">
        <v>12000</v>
      </c>
      <c r="H1916" s="108" t="s">
        <v>66</v>
      </c>
      <c r="I1916" s="108" t="s">
        <v>64</v>
      </c>
      <c r="J1916" s="135" t="s">
        <v>41</v>
      </c>
      <c r="K1916" s="135">
        <v>12000</v>
      </c>
      <c r="L1916" s="135">
        <f>VLOOKUP(E1916,[2]Sheet1!$E$2:$N$5262,3,0)</f>
        <v>12000</v>
      </c>
      <c r="M1916" s="168">
        <f>VLOOKUP(E1916,[2]Sheet1!$E$2:$N$5262,4,0)</f>
        <v>46043</v>
      </c>
      <c r="N1916" s="135" t="str">
        <f>VLOOKUP(E1916,[2]Sheet1!$E$2:$N$5262,5,0)</f>
        <v>ABDUL.AHAD</v>
      </c>
      <c r="O1916" s="135" t="str">
        <f>VLOOKUP(E1916,[2]Sheet1!$E$2:$N$5262,6,0)</f>
        <v>Accepted</v>
      </c>
      <c r="P1916" s="135" t="str">
        <f>VLOOKUP(E1916,[2]Sheet1!$E$2:$N$5262,7,0)</f>
        <v>Online Transfer</v>
      </c>
      <c r="Q1916" s="135" t="str">
        <f>VLOOKUP(E1916,[2]Sheet1!$E$2:$N$5262,8,0)</f>
        <v>Renewal</v>
      </c>
      <c r="R1916" s="135" t="s">
        <v>16</v>
      </c>
      <c r="S1916" s="135" t="str">
        <f>VLOOKUP(E1916,[2]Sheet1!$E$2:$N$5262,10,0)</f>
        <v>-</v>
      </c>
      <c r="T1916" s="167">
        <f t="shared" si="98"/>
        <v>0</v>
      </c>
    </row>
    <row r="1917" spans="1:20" hidden="1">
      <c r="A1917" s="113">
        <v>35</v>
      </c>
      <c r="B1917" s="113" t="s">
        <v>38</v>
      </c>
      <c r="C1917" s="108" t="s">
        <v>16172</v>
      </c>
      <c r="D1917" s="113">
        <v>23431549641</v>
      </c>
      <c r="E1917" s="113">
        <v>2002794</v>
      </c>
      <c r="F1917" s="108" t="s">
        <v>10971</v>
      </c>
      <c r="G1917" s="113">
        <v>13000</v>
      </c>
      <c r="H1917" s="108" t="s">
        <v>66</v>
      </c>
      <c r="I1917" s="108" t="s">
        <v>64</v>
      </c>
      <c r="J1917" s="135" t="s">
        <v>41</v>
      </c>
      <c r="K1917" s="135">
        <v>13000</v>
      </c>
      <c r="L1917" s="135">
        <f>VLOOKUP(E1917,[2]Sheet1!$E$2:$N$5262,3,0)</f>
        <v>13000</v>
      </c>
      <c r="M1917" s="168">
        <f>VLOOKUP(E1917,[2]Sheet1!$E$2:$N$5262,4,0)</f>
        <v>46043</v>
      </c>
      <c r="N1917" s="135" t="str">
        <f>VLOOKUP(E1917,[2]Sheet1!$E$2:$N$5262,5,0)</f>
        <v>ABDUL.AHAD</v>
      </c>
      <c r="O1917" s="135" t="str">
        <f>VLOOKUP(E1917,[2]Sheet1!$E$2:$N$5262,6,0)</f>
        <v>Accepted</v>
      </c>
      <c r="P1917" s="135" t="str">
        <f>VLOOKUP(E1917,[2]Sheet1!$E$2:$N$5262,7,0)</f>
        <v>Online Transfer</v>
      </c>
      <c r="Q1917" s="135" t="str">
        <f>VLOOKUP(E1917,[2]Sheet1!$E$2:$N$5262,8,0)</f>
        <v>Renewal</v>
      </c>
      <c r="R1917" s="135" t="s">
        <v>16</v>
      </c>
      <c r="S1917" s="135" t="str">
        <f>VLOOKUP(E1917,[2]Sheet1!$E$2:$N$5262,10,0)</f>
        <v>-</v>
      </c>
      <c r="T1917" s="167">
        <f t="shared" si="98"/>
        <v>0</v>
      </c>
    </row>
    <row r="1918" spans="1:20" hidden="1">
      <c r="A1918" s="113">
        <v>36</v>
      </c>
      <c r="B1918" s="113" t="s">
        <v>38</v>
      </c>
      <c r="C1918" s="108" t="s">
        <v>16173</v>
      </c>
      <c r="D1918" s="113">
        <v>16913223</v>
      </c>
      <c r="E1918" s="108" t="s">
        <v>16174</v>
      </c>
      <c r="F1918" s="108" t="s">
        <v>12378</v>
      </c>
      <c r="G1918" s="113">
        <v>13000</v>
      </c>
      <c r="H1918" s="108" t="s">
        <v>66</v>
      </c>
      <c r="I1918" s="108" t="s">
        <v>64</v>
      </c>
      <c r="J1918" s="135" t="s">
        <v>41</v>
      </c>
      <c r="K1918" s="135">
        <v>13000</v>
      </c>
      <c r="L1918" s="135">
        <f>VLOOKUP(E1918,[2]Sheet1!$E$2:$N$5262,3,0)</f>
        <v>13000</v>
      </c>
      <c r="M1918" s="168">
        <f>VLOOKUP(E1918,[2]Sheet1!$E$2:$N$5262,4,0)</f>
        <v>46043</v>
      </c>
      <c r="N1918" s="135" t="str">
        <f>VLOOKUP(E1918,[2]Sheet1!$E$2:$N$5262,5,0)</f>
        <v>ABDUL.AHAD</v>
      </c>
      <c r="O1918" s="135" t="str">
        <f>VLOOKUP(E1918,[2]Sheet1!$E$2:$N$5262,6,0)</f>
        <v>Accepted</v>
      </c>
      <c r="P1918" s="135" t="str">
        <f>VLOOKUP(E1918,[2]Sheet1!$E$2:$N$5262,7,0)</f>
        <v>Online Transfer</v>
      </c>
      <c r="Q1918" s="135" t="str">
        <f>VLOOKUP(E1918,[2]Sheet1!$E$2:$N$5262,8,0)</f>
        <v>Renewal</v>
      </c>
      <c r="R1918" s="135" t="s">
        <v>16</v>
      </c>
      <c r="S1918" s="135" t="str">
        <f>VLOOKUP(E1918,[2]Sheet1!$E$2:$N$5262,10,0)</f>
        <v>-</v>
      </c>
      <c r="T1918" s="167">
        <f t="shared" si="98"/>
        <v>0</v>
      </c>
    </row>
    <row r="1919" spans="1:20">
      <c r="A1919" s="113">
        <v>37</v>
      </c>
      <c r="B1919" s="113" t="s">
        <v>38</v>
      </c>
      <c r="C1919" s="108" t="s">
        <v>16175</v>
      </c>
      <c r="D1919" s="108" t="s">
        <v>16176</v>
      </c>
      <c r="E1919" s="113">
        <v>7037667</v>
      </c>
      <c r="F1919" s="108" t="s">
        <v>12611</v>
      </c>
      <c r="G1919" s="113">
        <v>16000</v>
      </c>
      <c r="H1919" s="108" t="s">
        <v>66</v>
      </c>
      <c r="I1919" s="108" t="s">
        <v>64</v>
      </c>
      <c r="J1919" s="135" t="s">
        <v>41</v>
      </c>
      <c r="K1919" s="135">
        <v>16000</v>
      </c>
      <c r="L1919" s="135">
        <f>VLOOKUP(E1919,[2]Sheet1!$E$2:$N$5262,3,0)</f>
        <v>16000</v>
      </c>
      <c r="M1919" s="168">
        <f>VLOOKUP(E1919,[2]Sheet1!$E$2:$N$5262,4,0)</f>
        <v>46042</v>
      </c>
      <c r="N1919" s="135" t="str">
        <f>VLOOKUP(E1919,[2]Sheet1!$E$2:$N$5262,5,0)</f>
        <v>ABDUL.AHAD</v>
      </c>
      <c r="O1919" s="135" t="str">
        <f>VLOOKUP(E1919,[2]Sheet1!$E$2:$N$5262,6,0)</f>
        <v>Accepted</v>
      </c>
      <c r="P1919" s="135" t="str">
        <f>VLOOKUP(E1919,[2]Sheet1!$E$2:$N$5262,7,0)</f>
        <v>Online Transfer</v>
      </c>
      <c r="Q1919" s="135" t="str">
        <f>VLOOKUP(E1919,[2]Sheet1!$E$2:$N$5262,8,0)</f>
        <v>Conversion</v>
      </c>
      <c r="R1919" s="135" t="s">
        <v>16</v>
      </c>
      <c r="S1919" s="135" t="str">
        <f>VLOOKUP(E1919,[2]Sheet1!$E$2:$N$5262,10,0)</f>
        <v>-</v>
      </c>
      <c r="T1919" s="167">
        <f t="shared" si="98"/>
        <v>0</v>
      </c>
    </row>
    <row r="1920" spans="1:20">
      <c r="A1920" s="113">
        <v>38</v>
      </c>
      <c r="B1920" s="113" t="s">
        <v>38</v>
      </c>
      <c r="C1920" s="108" t="s">
        <v>16177</v>
      </c>
      <c r="D1920" s="108" t="s">
        <v>16178</v>
      </c>
      <c r="E1920" s="108" t="s">
        <v>16179</v>
      </c>
      <c r="F1920" s="108" t="s">
        <v>12611</v>
      </c>
      <c r="G1920" s="113">
        <v>15000</v>
      </c>
      <c r="H1920" s="108" t="s">
        <v>66</v>
      </c>
      <c r="I1920" s="108" t="s">
        <v>64</v>
      </c>
      <c r="J1920" s="135" t="s">
        <v>41</v>
      </c>
      <c r="K1920" s="135">
        <v>15000</v>
      </c>
      <c r="L1920" s="135">
        <f>VLOOKUP(E1920,[2]Sheet1!$E$2:$N$5262,3,0)</f>
        <v>15000</v>
      </c>
      <c r="M1920" s="168">
        <f>VLOOKUP(E1920,[2]Sheet1!$E$2:$N$5262,4,0)</f>
        <v>46042</v>
      </c>
      <c r="N1920" s="135" t="str">
        <f>VLOOKUP(E1920,[2]Sheet1!$E$2:$N$5262,5,0)</f>
        <v>ABDUL.AHAD</v>
      </c>
      <c r="O1920" s="135" t="str">
        <f>VLOOKUP(E1920,[2]Sheet1!$E$2:$N$5262,6,0)</f>
        <v>Accepted</v>
      </c>
      <c r="P1920" s="135" t="str">
        <f>VLOOKUP(E1920,[2]Sheet1!$E$2:$N$5262,7,0)</f>
        <v>Online Transfer</v>
      </c>
      <c r="Q1920" s="135" t="str">
        <f>VLOOKUP(E1920,[2]Sheet1!$E$2:$N$5262,8,0)</f>
        <v>Conversion</v>
      </c>
      <c r="R1920" s="135" t="s">
        <v>16</v>
      </c>
      <c r="S1920" s="135" t="str">
        <f>VLOOKUP(E1920,[2]Sheet1!$E$2:$N$5262,10,0)</f>
        <v>-</v>
      </c>
      <c r="T1920" s="167">
        <f t="shared" si="98"/>
        <v>0</v>
      </c>
    </row>
    <row r="1921" spans="1:20">
      <c r="A1921" s="113">
        <v>39</v>
      </c>
      <c r="B1921" s="113" t="s">
        <v>38</v>
      </c>
      <c r="C1921" s="108" t="s">
        <v>16180</v>
      </c>
      <c r="D1921" s="108" t="s">
        <v>16181</v>
      </c>
      <c r="E1921" s="108" t="s">
        <v>16182</v>
      </c>
      <c r="F1921" s="108" t="s">
        <v>12611</v>
      </c>
      <c r="G1921" s="113">
        <v>15000</v>
      </c>
      <c r="H1921" s="108" t="s">
        <v>66</v>
      </c>
      <c r="I1921" s="108" t="s">
        <v>64</v>
      </c>
      <c r="J1921" s="135" t="s">
        <v>41</v>
      </c>
      <c r="K1921" s="135">
        <v>15000</v>
      </c>
      <c r="L1921" s="135">
        <f>VLOOKUP(E1921,[2]Sheet1!$E$2:$N$5262,3,0)</f>
        <v>15000</v>
      </c>
      <c r="M1921" s="168">
        <f>VLOOKUP(E1921,[2]Sheet1!$E$2:$N$5262,4,0)</f>
        <v>46042</v>
      </c>
      <c r="N1921" s="135" t="str">
        <f>VLOOKUP(E1921,[2]Sheet1!$E$2:$N$5262,5,0)</f>
        <v>ABDUL.AHAD</v>
      </c>
      <c r="O1921" s="135" t="str">
        <f>VLOOKUP(E1921,[2]Sheet1!$E$2:$N$5262,6,0)</f>
        <v>Accepted</v>
      </c>
      <c r="P1921" s="135" t="str">
        <f>VLOOKUP(E1921,[2]Sheet1!$E$2:$N$5262,7,0)</f>
        <v>Online Transfer</v>
      </c>
      <c r="Q1921" s="135" t="str">
        <f>VLOOKUP(E1921,[2]Sheet1!$E$2:$N$5262,8,0)</f>
        <v>Conversion</v>
      </c>
      <c r="R1921" s="135" t="s">
        <v>16</v>
      </c>
      <c r="S1921" s="135" t="str">
        <f>VLOOKUP(E1921,[2]Sheet1!$E$2:$N$5262,10,0)</f>
        <v>-</v>
      </c>
      <c r="T1921" s="167">
        <f t="shared" si="98"/>
        <v>0</v>
      </c>
    </row>
    <row r="1922" spans="1:20">
      <c r="A1922" s="113">
        <v>40</v>
      </c>
      <c r="B1922" s="113" t="s">
        <v>38</v>
      </c>
      <c r="C1922" s="108" t="s">
        <v>16183</v>
      </c>
      <c r="D1922" s="113">
        <v>245827</v>
      </c>
      <c r="E1922" s="113">
        <v>10145822</v>
      </c>
      <c r="F1922" s="108" t="s">
        <v>12611</v>
      </c>
      <c r="G1922" s="113">
        <v>13000</v>
      </c>
      <c r="H1922" s="108" t="s">
        <v>66</v>
      </c>
      <c r="I1922" s="108" t="s">
        <v>64</v>
      </c>
      <c r="J1922" s="135" t="s">
        <v>41</v>
      </c>
      <c r="K1922" s="135">
        <v>13000</v>
      </c>
      <c r="L1922" s="135">
        <f>VLOOKUP(E1922,[2]Sheet1!$E$2:$N$5262,3,0)</f>
        <v>13000</v>
      </c>
      <c r="M1922" s="168">
        <f>VLOOKUP(E1922,[2]Sheet1!$E$2:$N$5262,4,0)</f>
        <v>46042</v>
      </c>
      <c r="N1922" s="135" t="str">
        <f>VLOOKUP(E1922,[2]Sheet1!$E$2:$N$5262,5,0)</f>
        <v>ABDUL.AHAD</v>
      </c>
      <c r="O1922" s="135" t="str">
        <f>VLOOKUP(E1922,[2]Sheet1!$E$2:$N$5262,6,0)</f>
        <v>Accepted</v>
      </c>
      <c r="P1922" s="135" t="str">
        <f>VLOOKUP(E1922,[2]Sheet1!$E$2:$N$5262,7,0)</f>
        <v>Online Transfer</v>
      </c>
      <c r="Q1922" s="135" t="str">
        <f>VLOOKUP(E1922,[2]Sheet1!$E$2:$N$5262,8,0)</f>
        <v>Conversion</v>
      </c>
      <c r="R1922" s="135" t="s">
        <v>16</v>
      </c>
      <c r="S1922" s="135" t="str">
        <f>VLOOKUP(E1922,[2]Sheet1!$E$2:$N$5262,10,0)</f>
        <v>-</v>
      </c>
      <c r="T1922" s="167">
        <f t="shared" si="98"/>
        <v>0</v>
      </c>
    </row>
    <row r="1923" spans="1:20" hidden="1">
      <c r="A1923" s="113">
        <v>41</v>
      </c>
      <c r="B1923" s="113" t="s">
        <v>38</v>
      </c>
      <c r="C1923" s="108" t="s">
        <v>16184</v>
      </c>
      <c r="D1923" s="108" t="s">
        <v>16185</v>
      </c>
      <c r="E1923" s="108" t="s">
        <v>16186</v>
      </c>
      <c r="F1923" s="108" t="s">
        <v>16187</v>
      </c>
      <c r="G1923" s="113">
        <v>12500</v>
      </c>
      <c r="H1923" s="108" t="s">
        <v>66</v>
      </c>
      <c r="I1923" s="108" t="s">
        <v>64</v>
      </c>
      <c r="J1923" s="135" t="s">
        <v>41</v>
      </c>
      <c r="K1923" s="135">
        <v>12500</v>
      </c>
      <c r="L1923" s="135">
        <f>VLOOKUP(E1923,[2]Sheet1!$E$2:$N$5262,3,0)</f>
        <v>12500</v>
      </c>
      <c r="M1923" s="168">
        <f>VLOOKUP(E1923,[2]Sheet1!$E$2:$N$5262,4,0)</f>
        <v>46042</v>
      </c>
      <c r="N1923" s="135" t="str">
        <f>VLOOKUP(E1923,[2]Sheet1!$E$2:$N$5262,5,0)</f>
        <v>ABDUL.AHAD</v>
      </c>
      <c r="O1923" s="135" t="str">
        <f>VLOOKUP(E1923,[2]Sheet1!$E$2:$N$5262,6,0)</f>
        <v>Accepted</v>
      </c>
      <c r="P1923" s="135" t="str">
        <f>VLOOKUP(E1923,[2]Sheet1!$E$2:$N$5262,7,0)</f>
        <v>Online Transfer</v>
      </c>
      <c r="Q1923" s="135" t="str">
        <f>VLOOKUP(E1923,[2]Sheet1!$E$2:$N$5262,8,0)</f>
        <v>Renewal</v>
      </c>
      <c r="R1923" s="135" t="s">
        <v>16</v>
      </c>
      <c r="S1923" s="135" t="str">
        <f>VLOOKUP(E1923,[2]Sheet1!$E$2:$N$5262,10,0)</f>
        <v>-</v>
      </c>
      <c r="T1923" s="167">
        <f t="shared" si="98"/>
        <v>0</v>
      </c>
    </row>
    <row r="1924" spans="1:20" hidden="1">
      <c r="A1924" s="113">
        <v>42</v>
      </c>
      <c r="B1924" s="113" t="s">
        <v>38</v>
      </c>
      <c r="C1924" s="108" t="s">
        <v>16188</v>
      </c>
      <c r="D1924" s="108" t="s">
        <v>16189</v>
      </c>
      <c r="E1924" s="108" t="s">
        <v>16190</v>
      </c>
      <c r="F1924" s="108" t="s">
        <v>16191</v>
      </c>
      <c r="G1924" s="113">
        <v>13000</v>
      </c>
      <c r="H1924" s="108" t="s">
        <v>66</v>
      </c>
      <c r="I1924" s="108" t="s">
        <v>64</v>
      </c>
      <c r="J1924" s="135" t="s">
        <v>41</v>
      </c>
      <c r="K1924" s="135">
        <v>13000</v>
      </c>
      <c r="L1924" s="135">
        <f>VLOOKUP(E1924,[2]Sheet1!$E$2:$N$5262,3,0)</f>
        <v>13000</v>
      </c>
      <c r="M1924" s="168">
        <f>VLOOKUP(E1924,[2]Sheet1!$E$2:$N$5262,4,0)</f>
        <v>46042</v>
      </c>
      <c r="N1924" s="135" t="str">
        <f>VLOOKUP(E1924,[2]Sheet1!$E$2:$N$5262,5,0)</f>
        <v>ABDUL.AHAD</v>
      </c>
      <c r="O1924" s="135" t="str">
        <f>VLOOKUP(E1924,[2]Sheet1!$E$2:$N$5262,6,0)</f>
        <v>Accepted</v>
      </c>
      <c r="P1924" s="135" t="str">
        <f>VLOOKUP(E1924,[2]Sheet1!$E$2:$N$5262,7,0)</f>
        <v>Cash Deposit</v>
      </c>
      <c r="Q1924" s="135" t="str">
        <f>VLOOKUP(E1924,[2]Sheet1!$E$2:$N$5262,8,0)</f>
        <v>Renewal</v>
      </c>
      <c r="R1924" s="135" t="s">
        <v>16</v>
      </c>
      <c r="S1924" s="135" t="str">
        <f>VLOOKUP(E1924,[2]Sheet1!$E$2:$N$5262,10,0)</f>
        <v>-</v>
      </c>
      <c r="T1924" s="167">
        <f t="shared" si="98"/>
        <v>0</v>
      </c>
    </row>
    <row r="1925" spans="1:20" hidden="1">
      <c r="A1925" s="113">
        <v>43</v>
      </c>
      <c r="B1925" s="113" t="s">
        <v>38</v>
      </c>
      <c r="C1925" s="108" t="s">
        <v>16192</v>
      </c>
      <c r="D1925" s="108" t="s">
        <v>16193</v>
      </c>
      <c r="E1925" s="108" t="s">
        <v>16194</v>
      </c>
      <c r="F1925" s="108" t="s">
        <v>12901</v>
      </c>
      <c r="G1925" s="113">
        <v>12000</v>
      </c>
      <c r="H1925" s="108" t="s">
        <v>66</v>
      </c>
      <c r="I1925" s="108" t="s">
        <v>64</v>
      </c>
      <c r="J1925" s="135" t="s">
        <v>41</v>
      </c>
      <c r="K1925" s="135">
        <v>12000</v>
      </c>
      <c r="L1925" s="135">
        <f>VLOOKUP(E1925,[2]Sheet1!$E$2:$N$5262,3,0)</f>
        <v>12000</v>
      </c>
      <c r="M1925" s="168">
        <f>VLOOKUP(E1925,[2]Sheet1!$E$2:$N$5262,4,0)</f>
        <v>46042</v>
      </c>
      <c r="N1925" s="135" t="str">
        <f>VLOOKUP(E1925,[2]Sheet1!$E$2:$N$5262,5,0)</f>
        <v>ABDUL.AHAD</v>
      </c>
      <c r="O1925" s="135" t="str">
        <f>VLOOKUP(E1925,[2]Sheet1!$E$2:$N$5262,6,0)</f>
        <v>Accepted</v>
      </c>
      <c r="P1925" s="135" t="str">
        <f>VLOOKUP(E1925,[2]Sheet1!$E$2:$N$5262,7,0)</f>
        <v>Online Transfer</v>
      </c>
      <c r="Q1925" s="135" t="str">
        <f>VLOOKUP(E1925,[2]Sheet1!$E$2:$N$5262,8,0)</f>
        <v>Renewal</v>
      </c>
      <c r="R1925" s="135" t="s">
        <v>16</v>
      </c>
      <c r="S1925" s="135" t="str">
        <f>VLOOKUP(E1925,[2]Sheet1!$E$2:$N$5262,10,0)</f>
        <v>-</v>
      </c>
      <c r="T1925" s="167">
        <f t="shared" si="98"/>
        <v>0</v>
      </c>
    </row>
    <row r="1926" spans="1:20" hidden="1">
      <c r="A1926" s="113">
        <v>44</v>
      </c>
      <c r="B1926" s="113" t="s">
        <v>38</v>
      </c>
      <c r="C1926" s="108" t="s">
        <v>16195</v>
      </c>
      <c r="D1926" s="108" t="s">
        <v>16196</v>
      </c>
      <c r="E1926" s="113">
        <v>40016807</v>
      </c>
      <c r="F1926" s="108" t="s">
        <v>16197</v>
      </c>
      <c r="G1926" s="113">
        <v>11000</v>
      </c>
      <c r="H1926" s="108" t="s">
        <v>66</v>
      </c>
      <c r="I1926" s="108" t="s">
        <v>64</v>
      </c>
      <c r="J1926" s="135" t="s">
        <v>41</v>
      </c>
      <c r="K1926" s="135">
        <v>11000</v>
      </c>
      <c r="L1926" s="135">
        <f>VLOOKUP(E1926,[2]Sheet1!$E$2:$N$5262,3,0)</f>
        <v>11000</v>
      </c>
      <c r="M1926" s="168">
        <f>VLOOKUP(E1926,[2]Sheet1!$E$2:$N$5262,4,0)</f>
        <v>46042</v>
      </c>
      <c r="N1926" s="135" t="str">
        <f>VLOOKUP(E1926,[2]Sheet1!$E$2:$N$5262,5,0)</f>
        <v>ABDUL.AHAD</v>
      </c>
      <c r="O1926" s="135" t="str">
        <f>VLOOKUP(E1926,[2]Sheet1!$E$2:$N$5262,6,0)</f>
        <v>Accepted</v>
      </c>
      <c r="P1926" s="135" t="str">
        <f>VLOOKUP(E1926,[2]Sheet1!$E$2:$N$5262,7,0)</f>
        <v>Online Transfer</v>
      </c>
      <c r="Q1926" s="135" t="str">
        <f>VLOOKUP(E1926,[2]Sheet1!$E$2:$N$5262,8,0)</f>
        <v>Renewal</v>
      </c>
      <c r="R1926" s="135" t="s">
        <v>16</v>
      </c>
      <c r="S1926" s="135" t="str">
        <f>VLOOKUP(E1926,[2]Sheet1!$E$2:$N$5262,10,0)</f>
        <v>-</v>
      </c>
      <c r="T1926" s="167">
        <f t="shared" si="98"/>
        <v>0</v>
      </c>
    </row>
    <row r="1927" spans="1:20" hidden="1">
      <c r="A1927" s="113">
        <v>45</v>
      </c>
      <c r="B1927" s="113" t="s">
        <v>38</v>
      </c>
      <c r="C1927" s="108" t="s">
        <v>16198</v>
      </c>
      <c r="D1927" s="113">
        <v>894832</v>
      </c>
      <c r="E1927" s="113">
        <v>417873</v>
      </c>
      <c r="F1927" s="108" t="s">
        <v>16199</v>
      </c>
      <c r="G1927" s="113">
        <v>13000</v>
      </c>
      <c r="H1927" s="108" t="s">
        <v>66</v>
      </c>
      <c r="I1927" s="108" t="s">
        <v>64</v>
      </c>
      <c r="J1927" s="135" t="s">
        <v>41</v>
      </c>
      <c r="K1927" s="135">
        <v>13000</v>
      </c>
      <c r="L1927" s="135">
        <f>VLOOKUP(E1927,[2]Sheet1!$E$2:$N$5262,3,0)</f>
        <v>13000</v>
      </c>
      <c r="M1927" s="168">
        <f>VLOOKUP(E1927,[2]Sheet1!$E$2:$N$5262,4,0)</f>
        <v>46042</v>
      </c>
      <c r="N1927" s="135" t="str">
        <f>VLOOKUP(E1927,[2]Sheet1!$E$2:$N$5262,5,0)</f>
        <v>ABDUL.AHAD</v>
      </c>
      <c r="O1927" s="135" t="str">
        <f>VLOOKUP(E1927,[2]Sheet1!$E$2:$N$5262,6,0)</f>
        <v>Accepted</v>
      </c>
      <c r="P1927" s="135" t="str">
        <f>VLOOKUP(E1927,[2]Sheet1!$E$2:$N$5262,7,0)</f>
        <v>Online Transfer</v>
      </c>
      <c r="Q1927" s="135" t="str">
        <f>VLOOKUP(E1927,[2]Sheet1!$E$2:$N$5262,8,0)</f>
        <v>Renewal</v>
      </c>
      <c r="R1927" s="135" t="s">
        <v>16</v>
      </c>
      <c r="S1927" s="135" t="str">
        <f>VLOOKUP(E1927,[2]Sheet1!$E$2:$N$5262,10,0)</f>
        <v>-</v>
      </c>
      <c r="T1927" s="167">
        <f t="shared" si="98"/>
        <v>0</v>
      </c>
    </row>
    <row r="1928" spans="1:20" hidden="1">
      <c r="A1928" s="113">
        <v>46</v>
      </c>
      <c r="B1928" s="113" t="s">
        <v>38</v>
      </c>
      <c r="C1928" s="108" t="s">
        <v>16200</v>
      </c>
      <c r="D1928" s="108" t="s">
        <v>16201</v>
      </c>
      <c r="E1928" s="113">
        <v>1103269</v>
      </c>
      <c r="F1928" s="108" t="s">
        <v>16202</v>
      </c>
      <c r="G1928" s="113">
        <v>15000</v>
      </c>
      <c r="H1928" s="108" t="s">
        <v>66</v>
      </c>
      <c r="I1928" s="108" t="s">
        <v>64</v>
      </c>
      <c r="J1928" s="135" t="s">
        <v>41</v>
      </c>
      <c r="K1928" s="135">
        <v>15000</v>
      </c>
      <c r="L1928" s="135">
        <f>VLOOKUP(E1928,[2]Sheet1!$E$2:$N$5262,3,0)</f>
        <v>15000</v>
      </c>
      <c r="M1928" s="168">
        <f>VLOOKUP(E1928,[2]Sheet1!$E$2:$N$5262,4,0)</f>
        <v>46042</v>
      </c>
      <c r="N1928" s="135" t="str">
        <f>VLOOKUP(E1928,[2]Sheet1!$E$2:$N$5262,5,0)</f>
        <v>ABDUL.AHAD</v>
      </c>
      <c r="O1928" s="135" t="str">
        <f>VLOOKUP(E1928,[2]Sheet1!$E$2:$N$5262,6,0)</f>
        <v>Accepted</v>
      </c>
      <c r="P1928" s="135" t="str">
        <f>VLOOKUP(E1928,[2]Sheet1!$E$2:$N$5262,7,0)</f>
        <v>Online Transfer</v>
      </c>
      <c r="Q1928" s="135" t="str">
        <f>VLOOKUP(E1928,[2]Sheet1!$E$2:$N$5262,8,0)</f>
        <v>Renewal</v>
      </c>
      <c r="R1928" s="135" t="s">
        <v>16</v>
      </c>
      <c r="S1928" s="135" t="str">
        <f>VLOOKUP(E1928,[2]Sheet1!$E$2:$N$5262,10,0)</f>
        <v>-</v>
      </c>
      <c r="T1928" s="167">
        <f t="shared" si="98"/>
        <v>0</v>
      </c>
    </row>
    <row r="1929" spans="1:20" hidden="1">
      <c r="A1929" s="113">
        <v>47</v>
      </c>
      <c r="B1929" s="113" t="s">
        <v>38</v>
      </c>
      <c r="C1929" s="108" t="s">
        <v>16203</v>
      </c>
      <c r="D1929" s="113">
        <v>457395</v>
      </c>
      <c r="E1929" s="113">
        <v>4085466</v>
      </c>
      <c r="F1929" s="108" t="s">
        <v>16204</v>
      </c>
      <c r="G1929" s="113">
        <v>12000</v>
      </c>
      <c r="H1929" s="108" t="s">
        <v>66</v>
      </c>
      <c r="I1929" s="108" t="s">
        <v>64</v>
      </c>
      <c r="J1929" s="135" t="s">
        <v>41</v>
      </c>
      <c r="K1929" s="135">
        <v>12000</v>
      </c>
      <c r="L1929" s="135">
        <f>VLOOKUP(E1929,[2]Sheet1!$E$2:$N$5262,3,0)</f>
        <v>12000</v>
      </c>
      <c r="M1929" s="168">
        <f>VLOOKUP(E1929,[2]Sheet1!$E$2:$N$5262,4,0)</f>
        <v>46041</v>
      </c>
      <c r="N1929" s="135" t="str">
        <f>VLOOKUP(E1929,[2]Sheet1!$E$2:$N$5262,5,0)</f>
        <v>ABDUL.AHAD</v>
      </c>
      <c r="O1929" s="135" t="str">
        <f>VLOOKUP(E1929,[2]Sheet1!$E$2:$N$5262,6,0)</f>
        <v>Accepted</v>
      </c>
      <c r="P1929" s="135" t="str">
        <f>VLOOKUP(E1929,[2]Sheet1!$E$2:$N$5262,7,0)</f>
        <v>Cash Deposit</v>
      </c>
      <c r="Q1929" s="135" t="str">
        <f>VLOOKUP(E1929,[2]Sheet1!$E$2:$N$5262,8,0)</f>
        <v>Renewal</v>
      </c>
      <c r="R1929" s="135" t="s">
        <v>16</v>
      </c>
      <c r="S1929" s="135" t="str">
        <f>VLOOKUP(E1929,[2]Sheet1!$E$2:$N$5262,10,0)</f>
        <v>-</v>
      </c>
      <c r="T1929" s="167">
        <f t="shared" si="98"/>
        <v>0</v>
      </c>
    </row>
    <row r="1930" spans="1:20" hidden="1">
      <c r="A1930" s="113">
        <v>48</v>
      </c>
      <c r="B1930" s="113" t="s">
        <v>38</v>
      </c>
      <c r="C1930" s="108" t="s">
        <v>16205</v>
      </c>
      <c r="D1930" s="113">
        <v>269994</v>
      </c>
      <c r="E1930" s="113">
        <v>1002222</v>
      </c>
      <c r="F1930" s="108" t="s">
        <v>16206</v>
      </c>
      <c r="G1930" s="113">
        <v>13000</v>
      </c>
      <c r="H1930" s="108" t="s">
        <v>66</v>
      </c>
      <c r="I1930" s="108" t="s">
        <v>64</v>
      </c>
      <c r="J1930" s="135" t="s">
        <v>41</v>
      </c>
      <c r="K1930" s="135">
        <v>13000</v>
      </c>
      <c r="L1930" s="135">
        <f>VLOOKUP(E1930,[2]Sheet1!$E$2:$N$5262,3,0)</f>
        <v>13000</v>
      </c>
      <c r="M1930" s="168">
        <f>VLOOKUP(E1930,[2]Sheet1!$E$2:$N$5262,4,0)</f>
        <v>46041</v>
      </c>
      <c r="N1930" s="135" t="str">
        <f>VLOOKUP(E1930,[2]Sheet1!$E$2:$N$5262,5,0)</f>
        <v>ABDUL.AHAD</v>
      </c>
      <c r="O1930" s="135" t="str">
        <f>VLOOKUP(E1930,[2]Sheet1!$E$2:$N$5262,6,0)</f>
        <v>Accepted</v>
      </c>
      <c r="P1930" s="135" t="str">
        <f>VLOOKUP(E1930,[2]Sheet1!$E$2:$N$5262,7,0)</f>
        <v>Online Transfer</v>
      </c>
      <c r="Q1930" s="135" t="str">
        <f>VLOOKUP(E1930,[2]Sheet1!$E$2:$N$5262,8,0)</f>
        <v>Renewal</v>
      </c>
      <c r="R1930" s="135" t="s">
        <v>16</v>
      </c>
      <c r="S1930" s="135" t="str">
        <f>VLOOKUP(E1930,[2]Sheet1!$E$2:$N$5262,10,0)</f>
        <v>-</v>
      </c>
      <c r="T1930" s="167">
        <f t="shared" si="98"/>
        <v>0</v>
      </c>
    </row>
    <row r="1931" spans="1:20" hidden="1">
      <c r="A1931" s="113">
        <v>49</v>
      </c>
      <c r="B1931" s="113" t="s">
        <v>38</v>
      </c>
      <c r="C1931" s="108" t="s">
        <v>16207</v>
      </c>
      <c r="D1931" s="108" t="s">
        <v>16208</v>
      </c>
      <c r="E1931" s="108" t="s">
        <v>16209</v>
      </c>
      <c r="F1931" s="108" t="s">
        <v>16210</v>
      </c>
      <c r="G1931" s="113">
        <v>15000</v>
      </c>
      <c r="H1931" s="108" t="s">
        <v>66</v>
      </c>
      <c r="I1931" s="108" t="s">
        <v>64</v>
      </c>
      <c r="J1931" s="135" t="s">
        <v>41</v>
      </c>
      <c r="K1931" s="135">
        <v>15000</v>
      </c>
      <c r="L1931" s="135">
        <f>VLOOKUP(E1931,[2]Sheet1!$E$2:$N$5262,3,0)</f>
        <v>15000</v>
      </c>
      <c r="M1931" s="168">
        <f>VLOOKUP(E1931,[2]Sheet1!$E$2:$N$5262,4,0)</f>
        <v>46041</v>
      </c>
      <c r="N1931" s="135" t="str">
        <f>VLOOKUP(E1931,[2]Sheet1!$E$2:$N$5262,5,0)</f>
        <v>ABDUL.AHAD</v>
      </c>
      <c r="O1931" s="135" t="str">
        <f>VLOOKUP(E1931,[2]Sheet1!$E$2:$N$5262,6,0)</f>
        <v>Accepted</v>
      </c>
      <c r="P1931" s="135" t="str">
        <f>VLOOKUP(E1931,[2]Sheet1!$E$2:$N$5262,7,0)</f>
        <v>Online Transfer</v>
      </c>
      <c r="Q1931" s="135" t="str">
        <f>VLOOKUP(E1931,[2]Sheet1!$E$2:$N$5262,8,0)</f>
        <v>Renewal</v>
      </c>
      <c r="R1931" s="135" t="s">
        <v>16</v>
      </c>
      <c r="S1931" s="135" t="str">
        <f>VLOOKUP(E1931,[2]Sheet1!$E$2:$N$5262,10,0)</f>
        <v>-</v>
      </c>
      <c r="T1931" s="167">
        <f t="shared" si="98"/>
        <v>0</v>
      </c>
    </row>
    <row r="1932" spans="1:20" hidden="1">
      <c r="A1932" s="113">
        <v>50</v>
      </c>
      <c r="B1932" s="113" t="s">
        <v>38</v>
      </c>
      <c r="C1932" s="108" t="s">
        <v>16211</v>
      </c>
      <c r="D1932" s="113">
        <v>30923</v>
      </c>
      <c r="E1932" s="113">
        <v>1030935</v>
      </c>
      <c r="F1932" s="108" t="s">
        <v>16212</v>
      </c>
      <c r="G1932" s="113">
        <v>13000</v>
      </c>
      <c r="H1932" s="108" t="s">
        <v>66</v>
      </c>
      <c r="I1932" s="108" t="s">
        <v>64</v>
      </c>
      <c r="J1932" s="135" t="s">
        <v>41</v>
      </c>
      <c r="K1932" s="135">
        <v>13000</v>
      </c>
      <c r="L1932" s="135">
        <f>VLOOKUP(E1932,[2]Sheet1!$E$2:$N$5262,3,0)</f>
        <v>13000</v>
      </c>
      <c r="M1932" s="168">
        <f>VLOOKUP(E1932,[2]Sheet1!$E$2:$N$5262,4,0)</f>
        <v>46039</v>
      </c>
      <c r="N1932" s="135" t="str">
        <f>VLOOKUP(E1932,[2]Sheet1!$E$2:$N$5262,5,0)</f>
        <v>ABDUL.AHAD</v>
      </c>
      <c r="O1932" s="135" t="str">
        <f>VLOOKUP(E1932,[2]Sheet1!$E$2:$N$5262,6,0)</f>
        <v>Accepted</v>
      </c>
      <c r="P1932" s="135" t="str">
        <f>VLOOKUP(E1932,[2]Sheet1!$E$2:$N$5262,7,0)</f>
        <v>Online Transfer</v>
      </c>
      <c r="Q1932" s="135" t="str">
        <f>VLOOKUP(E1932,[2]Sheet1!$E$2:$N$5262,8,0)</f>
        <v>Renewal</v>
      </c>
      <c r="R1932" s="135" t="s">
        <v>16</v>
      </c>
      <c r="S1932" s="135" t="str">
        <f>VLOOKUP(E1932,[2]Sheet1!$E$2:$N$5262,10,0)</f>
        <v>-</v>
      </c>
      <c r="T1932" s="167">
        <f t="shared" si="98"/>
        <v>0</v>
      </c>
    </row>
    <row r="1933" spans="1:20" hidden="1">
      <c r="A1933" s="113">
        <v>51</v>
      </c>
      <c r="B1933" s="113" t="s">
        <v>38</v>
      </c>
      <c r="C1933" s="108" t="s">
        <v>16213</v>
      </c>
      <c r="D1933" s="113">
        <v>1025728</v>
      </c>
      <c r="E1933" s="108" t="s">
        <v>16214</v>
      </c>
      <c r="F1933" s="108" t="s">
        <v>16215</v>
      </c>
      <c r="G1933" s="113">
        <v>13000</v>
      </c>
      <c r="H1933" s="108" t="s">
        <v>66</v>
      </c>
      <c r="I1933" s="108" t="s">
        <v>64</v>
      </c>
      <c r="J1933" s="135" t="s">
        <v>41</v>
      </c>
      <c r="K1933" s="135">
        <v>13000</v>
      </c>
      <c r="L1933" s="135">
        <f>VLOOKUP(E1933,[2]Sheet1!$E$2:$N$5262,3,0)</f>
        <v>13000</v>
      </c>
      <c r="M1933" s="168">
        <f>VLOOKUP(E1933,[2]Sheet1!$E$2:$N$5262,4,0)</f>
        <v>46039</v>
      </c>
      <c r="N1933" s="135" t="str">
        <f>VLOOKUP(E1933,[2]Sheet1!$E$2:$N$5262,5,0)</f>
        <v>ABDUL.AHAD</v>
      </c>
      <c r="O1933" s="135" t="str">
        <f>VLOOKUP(E1933,[2]Sheet1!$E$2:$N$5262,6,0)</f>
        <v>Accepted</v>
      </c>
      <c r="P1933" s="135" t="str">
        <f>VLOOKUP(E1933,[2]Sheet1!$E$2:$N$5262,7,0)</f>
        <v>Online Transfer</v>
      </c>
      <c r="Q1933" s="135" t="str">
        <f>VLOOKUP(E1933,[2]Sheet1!$E$2:$N$5262,8,0)</f>
        <v>Renewal</v>
      </c>
      <c r="R1933" s="135" t="s">
        <v>16</v>
      </c>
      <c r="S1933" s="135" t="str">
        <f>VLOOKUP(E1933,[2]Sheet1!$E$2:$N$5262,10,0)</f>
        <v>-</v>
      </c>
      <c r="T1933" s="167">
        <f t="shared" si="98"/>
        <v>0</v>
      </c>
    </row>
    <row r="1934" spans="1:20" hidden="1">
      <c r="A1934" s="113">
        <v>52</v>
      </c>
      <c r="B1934" s="113" t="s">
        <v>38</v>
      </c>
      <c r="C1934" s="108" t="s">
        <v>16216</v>
      </c>
      <c r="D1934" s="108" t="s">
        <v>16217</v>
      </c>
      <c r="E1934" s="113">
        <v>1236739</v>
      </c>
      <c r="F1934" s="108" t="s">
        <v>16218</v>
      </c>
      <c r="G1934" s="113">
        <v>15000</v>
      </c>
      <c r="H1934" s="108" t="s">
        <v>66</v>
      </c>
      <c r="I1934" s="108" t="s">
        <v>64</v>
      </c>
      <c r="J1934" s="135" t="s">
        <v>41</v>
      </c>
      <c r="K1934" s="135">
        <v>15000</v>
      </c>
      <c r="L1934" s="135">
        <f>VLOOKUP(E1934,[2]Sheet1!$E$2:$N$5262,3,0)</f>
        <v>15000</v>
      </c>
      <c r="M1934" s="168">
        <f>VLOOKUP(E1934,[2]Sheet1!$E$2:$N$5262,4,0)</f>
        <v>46038</v>
      </c>
      <c r="N1934" s="135" t="str">
        <f>VLOOKUP(E1934,[2]Sheet1!$E$2:$N$5262,5,0)</f>
        <v>ABDUL.AHAD</v>
      </c>
      <c r="O1934" s="135" t="str">
        <f>VLOOKUP(E1934,[2]Sheet1!$E$2:$N$5262,6,0)</f>
        <v>Accepted</v>
      </c>
      <c r="P1934" s="135" t="str">
        <f>VLOOKUP(E1934,[2]Sheet1!$E$2:$N$5262,7,0)</f>
        <v>Online Transfer</v>
      </c>
      <c r="Q1934" s="135" t="str">
        <f>VLOOKUP(E1934,[2]Sheet1!$E$2:$N$5262,8,0)</f>
        <v>Renewal</v>
      </c>
      <c r="R1934" s="135" t="s">
        <v>16</v>
      </c>
      <c r="S1934" s="135" t="str">
        <f>VLOOKUP(E1934,[2]Sheet1!$E$2:$N$5262,10,0)</f>
        <v>-</v>
      </c>
      <c r="T1934" s="167">
        <f t="shared" si="98"/>
        <v>0</v>
      </c>
    </row>
    <row r="1935" spans="1:20" hidden="1">
      <c r="A1935" s="113">
        <v>53</v>
      </c>
      <c r="B1935" s="113" t="s">
        <v>38</v>
      </c>
      <c r="C1935" s="108" t="s">
        <v>16219</v>
      </c>
      <c r="D1935" s="108" t="s">
        <v>16220</v>
      </c>
      <c r="E1935" s="113">
        <v>5535142</v>
      </c>
      <c r="F1935" s="108" t="s">
        <v>16221</v>
      </c>
      <c r="G1935" s="113">
        <v>15000</v>
      </c>
      <c r="H1935" s="108" t="s">
        <v>66</v>
      </c>
      <c r="I1935" s="108" t="s">
        <v>64</v>
      </c>
      <c r="J1935" s="135" t="s">
        <v>41</v>
      </c>
      <c r="K1935" s="135">
        <v>15000</v>
      </c>
      <c r="L1935" s="135">
        <f>VLOOKUP(E1935,[2]Sheet1!$E$2:$N$5262,3,0)</f>
        <v>15000</v>
      </c>
      <c r="M1935" s="168">
        <f>VLOOKUP(E1935,[2]Sheet1!$E$2:$N$5262,4,0)</f>
        <v>46038</v>
      </c>
      <c r="N1935" s="135" t="str">
        <f>VLOOKUP(E1935,[2]Sheet1!$E$2:$N$5262,5,0)</f>
        <v>ABDUL.AHAD</v>
      </c>
      <c r="O1935" s="135" t="str">
        <f>VLOOKUP(E1935,[2]Sheet1!$E$2:$N$5262,6,0)</f>
        <v>Accepted</v>
      </c>
      <c r="P1935" s="135" t="str">
        <f>VLOOKUP(E1935,[2]Sheet1!$E$2:$N$5262,7,0)</f>
        <v>Online Transfer</v>
      </c>
      <c r="Q1935" s="135" t="str">
        <f>VLOOKUP(E1935,[2]Sheet1!$E$2:$N$5262,8,0)</f>
        <v>Renewal</v>
      </c>
      <c r="R1935" s="135" t="s">
        <v>16</v>
      </c>
      <c r="S1935" s="135" t="str">
        <f>VLOOKUP(E1935,[2]Sheet1!$E$2:$N$5262,10,0)</f>
        <v>-</v>
      </c>
      <c r="T1935" s="167">
        <f t="shared" si="98"/>
        <v>0</v>
      </c>
    </row>
    <row r="1936" spans="1:20" hidden="1">
      <c r="A1936" s="113">
        <v>54</v>
      </c>
      <c r="B1936" s="113" t="s">
        <v>38</v>
      </c>
      <c r="C1936" s="108" t="s">
        <v>16222</v>
      </c>
      <c r="D1936" s="108" t="s">
        <v>16223</v>
      </c>
      <c r="E1936" s="108" t="s">
        <v>16224</v>
      </c>
      <c r="F1936" s="108" t="s">
        <v>16225</v>
      </c>
      <c r="G1936" s="113">
        <v>15000</v>
      </c>
      <c r="H1936" s="108" t="s">
        <v>66</v>
      </c>
      <c r="I1936" s="108" t="s">
        <v>64</v>
      </c>
      <c r="J1936" s="135" t="s">
        <v>41</v>
      </c>
      <c r="K1936" s="135">
        <v>15000</v>
      </c>
      <c r="L1936" s="135">
        <f>VLOOKUP(E1936,[2]Sheet1!$E$2:$N$5262,3,0)</f>
        <v>15000</v>
      </c>
      <c r="M1936" s="168">
        <f>VLOOKUP(E1936,[2]Sheet1!$E$2:$N$5262,4,0)</f>
        <v>46038</v>
      </c>
      <c r="N1936" s="135" t="str">
        <f>VLOOKUP(E1936,[2]Sheet1!$E$2:$N$5262,5,0)</f>
        <v>ABDUL.AHAD</v>
      </c>
      <c r="O1936" s="135" t="str">
        <f>VLOOKUP(E1936,[2]Sheet1!$E$2:$N$5262,6,0)</f>
        <v>Accepted</v>
      </c>
      <c r="P1936" s="135" t="str">
        <f>VLOOKUP(E1936,[2]Sheet1!$E$2:$N$5262,7,0)</f>
        <v>Online Transfer</v>
      </c>
      <c r="Q1936" s="135" t="str">
        <f>VLOOKUP(E1936,[2]Sheet1!$E$2:$N$5262,8,0)</f>
        <v>Renewal</v>
      </c>
      <c r="R1936" s="135" t="s">
        <v>16</v>
      </c>
      <c r="S1936" s="135" t="str">
        <f>VLOOKUP(E1936,[2]Sheet1!$E$2:$N$5262,10,0)</f>
        <v>-</v>
      </c>
      <c r="T1936" s="167">
        <f t="shared" si="98"/>
        <v>0</v>
      </c>
    </row>
    <row r="1937" spans="1:20" hidden="1">
      <c r="A1937" s="113">
        <v>55</v>
      </c>
      <c r="B1937" s="113" t="s">
        <v>38</v>
      </c>
      <c r="C1937" s="108" t="s">
        <v>16226</v>
      </c>
      <c r="D1937" s="108" t="s">
        <v>16227</v>
      </c>
      <c r="E1937" s="108" t="s">
        <v>16228</v>
      </c>
      <c r="F1937" s="108" t="s">
        <v>16229</v>
      </c>
      <c r="G1937" s="113">
        <v>13000</v>
      </c>
      <c r="H1937" s="108" t="s">
        <v>66</v>
      </c>
      <c r="I1937" s="108" t="s">
        <v>64</v>
      </c>
      <c r="J1937" s="135" t="s">
        <v>41</v>
      </c>
      <c r="K1937" s="135">
        <v>13000</v>
      </c>
      <c r="L1937" s="135">
        <f>VLOOKUP(E1937,[2]Sheet1!$E$2:$N$5262,3,0)</f>
        <v>13000</v>
      </c>
      <c r="M1937" s="168">
        <f>VLOOKUP(E1937,[2]Sheet1!$E$2:$N$5262,4,0)</f>
        <v>46038</v>
      </c>
      <c r="N1937" s="135" t="str">
        <f>VLOOKUP(E1937,[2]Sheet1!$E$2:$N$5262,5,0)</f>
        <v>ABDUL.AHAD</v>
      </c>
      <c r="O1937" s="135" t="str">
        <f>VLOOKUP(E1937,[2]Sheet1!$E$2:$N$5262,6,0)</f>
        <v>Accepted</v>
      </c>
      <c r="P1937" s="135" t="str">
        <f>VLOOKUP(E1937,[2]Sheet1!$E$2:$N$5262,7,0)</f>
        <v>Online Transfer</v>
      </c>
      <c r="Q1937" s="135" t="str">
        <f>VLOOKUP(E1937,[2]Sheet1!$E$2:$N$5262,8,0)</f>
        <v>Renewal</v>
      </c>
      <c r="R1937" s="135" t="s">
        <v>16</v>
      </c>
      <c r="S1937" s="135" t="str">
        <f>VLOOKUP(E1937,[2]Sheet1!$E$2:$N$5262,10,0)</f>
        <v>-</v>
      </c>
      <c r="T1937" s="167">
        <f t="shared" si="98"/>
        <v>0</v>
      </c>
    </row>
    <row r="1938" spans="1:20" hidden="1">
      <c r="A1938" s="113">
        <v>56</v>
      </c>
      <c r="B1938" s="113" t="s">
        <v>38</v>
      </c>
      <c r="C1938" s="108" t="s">
        <v>16230</v>
      </c>
      <c r="D1938" s="113">
        <v>7914866</v>
      </c>
      <c r="E1938" s="108" t="s">
        <v>16231</v>
      </c>
      <c r="F1938" s="108" t="s">
        <v>11428</v>
      </c>
      <c r="G1938" s="113">
        <v>15000</v>
      </c>
      <c r="H1938" s="108" t="s">
        <v>66</v>
      </c>
      <c r="I1938" s="108" t="s">
        <v>64</v>
      </c>
      <c r="J1938" s="135" t="s">
        <v>41</v>
      </c>
      <c r="K1938" s="135">
        <v>15000</v>
      </c>
      <c r="L1938" s="135">
        <f>VLOOKUP(E1938,[2]Sheet1!$E$2:$N$5262,3,0)</f>
        <v>15000</v>
      </c>
      <c r="M1938" s="168">
        <f>VLOOKUP(E1938,[2]Sheet1!$E$2:$N$5262,4,0)</f>
        <v>46037</v>
      </c>
      <c r="N1938" s="135" t="str">
        <f>VLOOKUP(E1938,[2]Sheet1!$E$2:$N$5262,5,0)</f>
        <v>ABDUL.AHAD</v>
      </c>
      <c r="O1938" s="135" t="str">
        <f>VLOOKUP(E1938,[2]Sheet1!$E$2:$N$5262,6,0)</f>
        <v>Accepted</v>
      </c>
      <c r="P1938" s="135" t="str">
        <f>VLOOKUP(E1938,[2]Sheet1!$E$2:$N$5262,7,0)</f>
        <v>Online Transfer</v>
      </c>
      <c r="Q1938" s="135" t="str">
        <f>VLOOKUP(E1938,[2]Sheet1!$E$2:$N$5262,8,0)</f>
        <v>Renewal</v>
      </c>
      <c r="R1938" s="135" t="s">
        <v>16</v>
      </c>
      <c r="S1938" s="135" t="str">
        <f>VLOOKUP(E1938,[2]Sheet1!$E$2:$N$5262,10,0)</f>
        <v>-</v>
      </c>
      <c r="T1938" s="167">
        <f t="shared" si="98"/>
        <v>0</v>
      </c>
    </row>
    <row r="1939" spans="1:20" hidden="1">
      <c r="A1939" s="113">
        <v>57</v>
      </c>
      <c r="B1939" s="113" t="s">
        <v>38</v>
      </c>
      <c r="C1939" s="108" t="s">
        <v>16232</v>
      </c>
      <c r="D1939" s="108" t="s">
        <v>16233</v>
      </c>
      <c r="E1939" s="108" t="s">
        <v>16234</v>
      </c>
      <c r="F1939" s="108" t="s">
        <v>16235</v>
      </c>
      <c r="G1939" s="113">
        <v>15000</v>
      </c>
      <c r="H1939" s="108" t="s">
        <v>66</v>
      </c>
      <c r="I1939" s="108" t="s">
        <v>64</v>
      </c>
      <c r="J1939" s="135" t="s">
        <v>41</v>
      </c>
      <c r="K1939" s="135">
        <v>15000</v>
      </c>
      <c r="L1939" s="135">
        <f>VLOOKUP(E1939,[2]Sheet1!$E$2:$N$5262,3,0)</f>
        <v>15000</v>
      </c>
      <c r="M1939" s="168">
        <f>VLOOKUP(E1939,[2]Sheet1!$E$2:$N$5262,4,0)</f>
        <v>46038</v>
      </c>
      <c r="N1939" s="135" t="str">
        <f>VLOOKUP(E1939,[2]Sheet1!$E$2:$N$5262,5,0)</f>
        <v>ABDUL.AHAD</v>
      </c>
      <c r="O1939" s="135" t="str">
        <f>VLOOKUP(E1939,[2]Sheet1!$E$2:$N$5262,6,0)</f>
        <v>Accepted</v>
      </c>
      <c r="P1939" s="135" t="str">
        <f>VLOOKUP(E1939,[2]Sheet1!$E$2:$N$5262,7,0)</f>
        <v>Online Transfer</v>
      </c>
      <c r="Q1939" s="135" t="str">
        <f>VLOOKUP(E1939,[2]Sheet1!$E$2:$N$5262,8,0)</f>
        <v>Renewal</v>
      </c>
      <c r="R1939" s="135" t="s">
        <v>16</v>
      </c>
      <c r="S1939" s="135" t="str">
        <f>VLOOKUP(E1939,[2]Sheet1!$E$2:$N$5262,10,0)</f>
        <v>-</v>
      </c>
      <c r="T1939" s="167">
        <f t="shared" si="98"/>
        <v>0</v>
      </c>
    </row>
    <row r="1940" spans="1:20" hidden="1">
      <c r="A1940" s="113">
        <v>58</v>
      </c>
      <c r="B1940" s="113" t="s">
        <v>38</v>
      </c>
      <c r="C1940" s="108" t="s">
        <v>16236</v>
      </c>
      <c r="D1940" s="113">
        <v>24458533671</v>
      </c>
      <c r="E1940" s="108" t="s">
        <v>16237</v>
      </c>
      <c r="F1940" s="108" t="s">
        <v>16238</v>
      </c>
      <c r="G1940" s="113">
        <v>15000</v>
      </c>
      <c r="H1940" s="108" t="s">
        <v>66</v>
      </c>
      <c r="I1940" s="108" t="s">
        <v>64</v>
      </c>
      <c r="J1940" s="135" t="s">
        <v>41</v>
      </c>
      <c r="K1940" s="135">
        <v>15000</v>
      </c>
      <c r="L1940" s="135">
        <f>VLOOKUP(E1940,[2]Sheet1!$E$2:$N$5262,3,0)</f>
        <v>15000</v>
      </c>
      <c r="M1940" s="168">
        <f>VLOOKUP(E1940,[2]Sheet1!$E$2:$N$5262,4,0)</f>
        <v>46037</v>
      </c>
      <c r="N1940" s="135" t="str">
        <f>VLOOKUP(E1940,[2]Sheet1!$E$2:$N$5262,5,0)</f>
        <v>ABDUL.AHAD</v>
      </c>
      <c r="O1940" s="135" t="str">
        <f>VLOOKUP(E1940,[2]Sheet1!$E$2:$N$5262,6,0)</f>
        <v>Accepted</v>
      </c>
      <c r="P1940" s="135" t="str">
        <f>VLOOKUP(E1940,[2]Sheet1!$E$2:$N$5262,7,0)</f>
        <v>Online Transfer</v>
      </c>
      <c r="Q1940" s="135" t="str">
        <f>VLOOKUP(E1940,[2]Sheet1!$E$2:$N$5262,8,0)</f>
        <v>Renewal</v>
      </c>
      <c r="R1940" s="135" t="s">
        <v>16</v>
      </c>
      <c r="S1940" s="135" t="str">
        <f>VLOOKUP(E1940,[2]Sheet1!$E$2:$N$5262,10,0)</f>
        <v>-</v>
      </c>
      <c r="T1940" s="167">
        <f t="shared" si="98"/>
        <v>0</v>
      </c>
    </row>
    <row r="1941" spans="1:20" hidden="1">
      <c r="A1941" s="113">
        <v>59</v>
      </c>
      <c r="B1941" s="113" t="s">
        <v>38</v>
      </c>
      <c r="C1941" s="108" t="s">
        <v>16239</v>
      </c>
      <c r="D1941" s="113">
        <v>136646</v>
      </c>
      <c r="E1941" s="113">
        <v>708654</v>
      </c>
      <c r="F1941" s="108" t="s">
        <v>16240</v>
      </c>
      <c r="G1941" s="113">
        <v>12500</v>
      </c>
      <c r="H1941" s="108" t="s">
        <v>66</v>
      </c>
      <c r="I1941" s="108" t="s">
        <v>64</v>
      </c>
      <c r="J1941" s="135" t="s">
        <v>41</v>
      </c>
      <c r="K1941" s="135">
        <v>12500</v>
      </c>
      <c r="L1941" s="135">
        <f>VLOOKUP(E1941,[2]Sheet1!$E$2:$N$5262,3,0)</f>
        <v>12500</v>
      </c>
      <c r="M1941" s="168">
        <f>VLOOKUP(E1941,[2]Sheet1!$E$2:$N$5262,4,0)</f>
        <v>46032</v>
      </c>
      <c r="N1941" s="135" t="str">
        <f>VLOOKUP(E1941,[2]Sheet1!$E$2:$N$5262,5,0)</f>
        <v>ABDUL.AHAD</v>
      </c>
      <c r="O1941" s="135" t="str">
        <f>VLOOKUP(E1941,[2]Sheet1!$E$2:$N$5262,6,0)</f>
        <v>Accepted</v>
      </c>
      <c r="P1941" s="135" t="str">
        <f>VLOOKUP(E1941,[2]Sheet1!$E$2:$N$5262,7,0)</f>
        <v>Online Transfer</v>
      </c>
      <c r="Q1941" s="135" t="str">
        <f>VLOOKUP(E1941,[2]Sheet1!$E$2:$N$5262,8,0)</f>
        <v>Renewal</v>
      </c>
      <c r="R1941" s="135" t="s">
        <v>16</v>
      </c>
      <c r="S1941" s="135" t="str">
        <f>VLOOKUP(E1941,[2]Sheet1!$E$2:$N$5262,10,0)</f>
        <v>-</v>
      </c>
      <c r="T1941" s="167">
        <f t="shared" si="98"/>
        <v>0</v>
      </c>
    </row>
    <row r="1942" spans="1:20" hidden="1">
      <c r="A1942" s="113">
        <v>60</v>
      </c>
      <c r="B1942" s="113" t="s">
        <v>38</v>
      </c>
      <c r="C1942" s="108" t="s">
        <v>16241</v>
      </c>
      <c r="D1942" s="108" t="s">
        <v>16242</v>
      </c>
      <c r="E1942" s="108" t="s">
        <v>16243</v>
      </c>
      <c r="F1942" s="108" t="s">
        <v>16244</v>
      </c>
      <c r="G1942" s="113">
        <v>13000</v>
      </c>
      <c r="H1942" s="108" t="s">
        <v>66</v>
      </c>
      <c r="I1942" s="108" t="s">
        <v>64</v>
      </c>
      <c r="J1942" s="135" t="s">
        <v>41</v>
      </c>
      <c r="K1942" s="135">
        <v>13000</v>
      </c>
      <c r="L1942" s="135">
        <f>VLOOKUP(E1942,[2]Sheet1!$E$2:$N$5262,3,0)</f>
        <v>13000</v>
      </c>
      <c r="M1942" s="168">
        <f>VLOOKUP(E1942,[2]Sheet1!$E$2:$N$5262,4,0)</f>
        <v>46037</v>
      </c>
      <c r="N1942" s="135" t="str">
        <f>VLOOKUP(E1942,[2]Sheet1!$E$2:$N$5262,5,0)</f>
        <v>ABDUL.AHAD</v>
      </c>
      <c r="O1942" s="135" t="str">
        <f>VLOOKUP(E1942,[2]Sheet1!$E$2:$N$5262,6,0)</f>
        <v>Accepted</v>
      </c>
      <c r="P1942" s="135" t="str">
        <f>VLOOKUP(E1942,[2]Sheet1!$E$2:$N$5262,7,0)</f>
        <v>Online Transfer</v>
      </c>
      <c r="Q1942" s="135" t="str">
        <f>VLOOKUP(E1942,[2]Sheet1!$E$2:$N$5262,8,0)</f>
        <v>Renewal</v>
      </c>
      <c r="R1942" s="135" t="s">
        <v>16</v>
      </c>
      <c r="S1942" s="135" t="str">
        <f>VLOOKUP(E1942,[2]Sheet1!$E$2:$N$5262,10,0)</f>
        <v>-</v>
      </c>
      <c r="T1942" s="167">
        <f t="shared" si="98"/>
        <v>0</v>
      </c>
    </row>
    <row r="1943" spans="1:20" hidden="1">
      <c r="A1943" s="113">
        <v>61</v>
      </c>
      <c r="B1943" s="113" t="s">
        <v>38</v>
      </c>
      <c r="C1943" s="108" t="s">
        <v>16245</v>
      </c>
      <c r="D1943" s="113">
        <v>16914239</v>
      </c>
      <c r="E1943" s="108" t="s">
        <v>16246</v>
      </c>
      <c r="F1943" s="108" t="s">
        <v>16247</v>
      </c>
      <c r="G1943" s="113">
        <v>13000</v>
      </c>
      <c r="H1943" s="108" t="s">
        <v>66</v>
      </c>
      <c r="I1943" s="108" t="s">
        <v>64</v>
      </c>
      <c r="J1943" s="135" t="s">
        <v>41</v>
      </c>
      <c r="K1943" s="135">
        <v>13000</v>
      </c>
      <c r="L1943" s="135">
        <f>VLOOKUP(E1943,[2]Sheet1!$E$2:$N$5262,3,0)</f>
        <v>13000</v>
      </c>
      <c r="M1943" s="168">
        <f>VLOOKUP(E1943,[2]Sheet1!$E$2:$N$5262,4,0)</f>
        <v>46037</v>
      </c>
      <c r="N1943" s="135" t="str">
        <f>VLOOKUP(E1943,[2]Sheet1!$E$2:$N$5262,5,0)</f>
        <v>ABDUL.AHAD</v>
      </c>
      <c r="O1943" s="135" t="str">
        <f>VLOOKUP(E1943,[2]Sheet1!$E$2:$N$5262,6,0)</f>
        <v>Accepted</v>
      </c>
      <c r="P1943" s="135" t="str">
        <f>VLOOKUP(E1943,[2]Sheet1!$E$2:$N$5262,7,0)</f>
        <v>Online Transfer</v>
      </c>
      <c r="Q1943" s="135" t="str">
        <f>VLOOKUP(E1943,[2]Sheet1!$E$2:$N$5262,8,0)</f>
        <v>Renewal</v>
      </c>
      <c r="R1943" s="135" t="s">
        <v>16</v>
      </c>
      <c r="S1943" s="135" t="str">
        <f>VLOOKUP(E1943,[2]Sheet1!$E$2:$N$5262,10,0)</f>
        <v>-</v>
      </c>
      <c r="T1943" s="167">
        <f t="shared" si="98"/>
        <v>0</v>
      </c>
    </row>
    <row r="1944" spans="1:20" hidden="1">
      <c r="A1944" s="113">
        <v>62</v>
      </c>
      <c r="B1944" s="113" t="s">
        <v>38</v>
      </c>
      <c r="C1944" s="108" t="s">
        <v>16248</v>
      </c>
      <c r="D1944" s="108" t="s">
        <v>16248</v>
      </c>
      <c r="E1944" s="113">
        <v>1029045</v>
      </c>
      <c r="F1944" s="108" t="s">
        <v>16249</v>
      </c>
      <c r="G1944" s="113">
        <v>13000</v>
      </c>
      <c r="H1944" s="108" t="s">
        <v>66</v>
      </c>
      <c r="I1944" s="108" t="s">
        <v>64</v>
      </c>
      <c r="J1944" s="135" t="s">
        <v>41</v>
      </c>
      <c r="K1944" s="135">
        <v>13000</v>
      </c>
      <c r="L1944" s="135">
        <f>VLOOKUP(E1944,[2]Sheet1!$E$2:$N$5262,3,0)</f>
        <v>13000</v>
      </c>
      <c r="M1944" s="168">
        <f>VLOOKUP(E1944,[2]Sheet1!$E$2:$N$5262,4,0)</f>
        <v>46036</v>
      </c>
      <c r="N1944" s="135" t="str">
        <f>VLOOKUP(E1944,[2]Sheet1!$E$2:$N$5262,5,0)</f>
        <v>ABDUL.AHAD</v>
      </c>
      <c r="O1944" s="135" t="str">
        <f>VLOOKUP(E1944,[2]Sheet1!$E$2:$N$5262,6,0)</f>
        <v>Accepted</v>
      </c>
      <c r="P1944" s="135" t="str">
        <f>VLOOKUP(E1944,[2]Sheet1!$E$2:$N$5262,7,0)</f>
        <v>Online Transfer</v>
      </c>
      <c r="Q1944" s="135" t="str">
        <f>VLOOKUP(E1944,[2]Sheet1!$E$2:$N$5262,8,0)</f>
        <v>Renewal</v>
      </c>
      <c r="R1944" s="135" t="s">
        <v>16</v>
      </c>
      <c r="S1944" s="135" t="str">
        <f>VLOOKUP(E1944,[2]Sheet1!$E$2:$N$5262,10,0)</f>
        <v>-</v>
      </c>
      <c r="T1944" s="167">
        <f t="shared" si="98"/>
        <v>0</v>
      </c>
    </row>
    <row r="1945" spans="1:20" hidden="1">
      <c r="A1945" s="113">
        <v>63</v>
      </c>
      <c r="B1945" s="113" t="s">
        <v>38</v>
      </c>
      <c r="C1945" s="108" t="s">
        <v>16250</v>
      </c>
      <c r="D1945" s="108" t="s">
        <v>16251</v>
      </c>
      <c r="E1945" s="113">
        <v>7049104</v>
      </c>
      <c r="F1945" s="108" t="s">
        <v>16252</v>
      </c>
      <c r="G1945" s="113">
        <v>15000</v>
      </c>
      <c r="H1945" s="108" t="s">
        <v>66</v>
      </c>
      <c r="I1945" s="108" t="s">
        <v>64</v>
      </c>
      <c r="J1945" s="135" t="s">
        <v>41</v>
      </c>
      <c r="K1945" s="135">
        <v>15000</v>
      </c>
      <c r="L1945" s="135">
        <f>VLOOKUP(E1945,[2]Sheet1!$E$2:$N$5262,3,0)</f>
        <v>15000</v>
      </c>
      <c r="M1945" s="168">
        <f>VLOOKUP(E1945,[2]Sheet1!$E$2:$N$5262,4,0)</f>
        <v>46037</v>
      </c>
      <c r="N1945" s="135" t="str">
        <f>VLOOKUP(E1945,[2]Sheet1!$E$2:$N$5262,5,0)</f>
        <v>ABDUL.AHAD</v>
      </c>
      <c r="O1945" s="135" t="str">
        <f>VLOOKUP(E1945,[2]Sheet1!$E$2:$N$5262,6,0)</f>
        <v>Accepted</v>
      </c>
      <c r="P1945" s="135" t="str">
        <f>VLOOKUP(E1945,[2]Sheet1!$E$2:$N$5262,7,0)</f>
        <v>Cash Deposit</v>
      </c>
      <c r="Q1945" s="135" t="str">
        <f>VLOOKUP(E1945,[2]Sheet1!$E$2:$N$5262,8,0)</f>
        <v>Renewal</v>
      </c>
      <c r="R1945" s="135" t="s">
        <v>16</v>
      </c>
      <c r="S1945" s="135" t="str">
        <f>VLOOKUP(E1945,[2]Sheet1!$E$2:$N$5262,10,0)</f>
        <v>-</v>
      </c>
      <c r="T1945" s="167">
        <f t="shared" si="98"/>
        <v>0</v>
      </c>
    </row>
    <row r="1946" spans="1:20" hidden="1">
      <c r="A1946" s="113">
        <v>64</v>
      </c>
      <c r="B1946" s="113" t="s">
        <v>38</v>
      </c>
      <c r="C1946" s="108" t="s">
        <v>16253</v>
      </c>
      <c r="D1946" s="113">
        <v>1004515</v>
      </c>
      <c r="E1946" s="108" t="s">
        <v>16254</v>
      </c>
      <c r="F1946" s="108" t="s">
        <v>16255</v>
      </c>
      <c r="G1946" s="113">
        <v>10000</v>
      </c>
      <c r="H1946" s="108" t="s">
        <v>66</v>
      </c>
      <c r="I1946" s="108" t="s">
        <v>64</v>
      </c>
      <c r="J1946" s="135" t="s">
        <v>41</v>
      </c>
      <c r="K1946" s="135">
        <v>10000</v>
      </c>
      <c r="L1946" s="135">
        <f>VLOOKUP(E1946,[2]Sheet1!$E$2:$N$5262,3,0)</f>
        <v>10000</v>
      </c>
      <c r="M1946" s="168">
        <f>VLOOKUP(E1946,[2]Sheet1!$E$2:$N$5262,4,0)</f>
        <v>46036</v>
      </c>
      <c r="N1946" s="135" t="str">
        <f>VLOOKUP(E1946,[2]Sheet1!$E$2:$N$5262,5,0)</f>
        <v>ABDUL.AHAD</v>
      </c>
      <c r="O1946" s="135" t="str">
        <f>VLOOKUP(E1946,[2]Sheet1!$E$2:$N$5262,6,0)</f>
        <v>Accepted</v>
      </c>
      <c r="P1946" s="135" t="str">
        <f>VLOOKUP(E1946,[2]Sheet1!$E$2:$N$5262,7,0)</f>
        <v>Online Transfer</v>
      </c>
      <c r="Q1946" s="135" t="str">
        <f>VLOOKUP(E1946,[2]Sheet1!$E$2:$N$5262,8,0)</f>
        <v>Renewal</v>
      </c>
      <c r="R1946" s="135" t="s">
        <v>16</v>
      </c>
      <c r="S1946" s="135" t="str">
        <f>VLOOKUP(E1946,[2]Sheet1!$E$2:$N$5262,10,0)</f>
        <v>-</v>
      </c>
      <c r="T1946" s="167">
        <f t="shared" si="98"/>
        <v>0</v>
      </c>
    </row>
    <row r="1947" spans="1:20" hidden="1">
      <c r="A1947" s="113">
        <v>65</v>
      </c>
      <c r="B1947" s="113" t="s">
        <v>38</v>
      </c>
      <c r="C1947" s="108" t="s">
        <v>16256</v>
      </c>
      <c r="D1947" s="108" t="s">
        <v>16257</v>
      </c>
      <c r="E1947" s="113">
        <v>6055275</v>
      </c>
      <c r="F1947" s="108" t="s">
        <v>16258</v>
      </c>
      <c r="G1947" s="113">
        <v>14000</v>
      </c>
      <c r="H1947" s="108" t="s">
        <v>66</v>
      </c>
      <c r="I1947" s="108" t="s">
        <v>64</v>
      </c>
      <c r="J1947" s="135" t="s">
        <v>41</v>
      </c>
      <c r="K1947" s="135">
        <v>14000</v>
      </c>
      <c r="L1947" s="135">
        <f>VLOOKUP(E1947,[2]Sheet1!$E$2:$N$5262,3,0)</f>
        <v>14000</v>
      </c>
      <c r="M1947" s="168">
        <f>VLOOKUP(E1947,[2]Sheet1!$E$2:$N$5262,4,0)</f>
        <v>46036</v>
      </c>
      <c r="N1947" s="135" t="str">
        <f>VLOOKUP(E1947,[2]Sheet1!$E$2:$N$5262,5,0)</f>
        <v>ABDUL.AHAD</v>
      </c>
      <c r="O1947" s="135" t="str">
        <f>VLOOKUP(E1947,[2]Sheet1!$E$2:$N$5262,6,0)</f>
        <v>Accepted</v>
      </c>
      <c r="P1947" s="135" t="str">
        <f>VLOOKUP(E1947,[2]Sheet1!$E$2:$N$5262,7,0)</f>
        <v>Online Transfer</v>
      </c>
      <c r="Q1947" s="135" t="str">
        <f>VLOOKUP(E1947,[2]Sheet1!$E$2:$N$5262,8,0)</f>
        <v>Renewal</v>
      </c>
      <c r="R1947" s="135" t="s">
        <v>16</v>
      </c>
      <c r="S1947" s="135" t="str">
        <f>VLOOKUP(E1947,[2]Sheet1!$E$2:$N$5262,10,0)</f>
        <v>-</v>
      </c>
      <c r="T1947" s="167">
        <f t="shared" ref="T1947:T2002" si="99">+G1947-L1947</f>
        <v>0</v>
      </c>
    </row>
    <row r="1948" spans="1:20" hidden="1">
      <c r="A1948" s="113">
        <v>66</v>
      </c>
      <c r="B1948" s="113" t="s">
        <v>38</v>
      </c>
      <c r="C1948" s="108" t="s">
        <v>16259</v>
      </c>
      <c r="D1948" s="108" t="s">
        <v>16260</v>
      </c>
      <c r="E1948" s="113">
        <v>2235047</v>
      </c>
      <c r="F1948" s="108" t="s">
        <v>16261</v>
      </c>
      <c r="G1948" s="113">
        <v>14000</v>
      </c>
      <c r="H1948" s="108" t="s">
        <v>66</v>
      </c>
      <c r="I1948" s="108" t="s">
        <v>64</v>
      </c>
      <c r="J1948" s="135" t="s">
        <v>41</v>
      </c>
      <c r="K1948" s="135">
        <v>14000</v>
      </c>
      <c r="L1948" s="135">
        <f>VLOOKUP(E1948,[2]Sheet1!$E$2:$N$5262,3,0)</f>
        <v>14000</v>
      </c>
      <c r="M1948" s="168">
        <f>VLOOKUP(E1948,[2]Sheet1!$E$2:$N$5262,4,0)</f>
        <v>46035</v>
      </c>
      <c r="N1948" s="135" t="str">
        <f>VLOOKUP(E1948,[2]Sheet1!$E$2:$N$5262,5,0)</f>
        <v>ABDUL.AHAD</v>
      </c>
      <c r="O1948" s="135" t="str">
        <f>VLOOKUP(E1948,[2]Sheet1!$E$2:$N$5262,6,0)</f>
        <v>Accepted</v>
      </c>
      <c r="P1948" s="135" t="str">
        <f>VLOOKUP(E1948,[2]Sheet1!$E$2:$N$5262,7,0)</f>
        <v>Online Transfer</v>
      </c>
      <c r="Q1948" s="135" t="str">
        <f>VLOOKUP(E1948,[2]Sheet1!$E$2:$N$5262,8,0)</f>
        <v>Renewal</v>
      </c>
      <c r="R1948" s="135" t="s">
        <v>16</v>
      </c>
      <c r="S1948" s="135" t="str">
        <f>VLOOKUP(E1948,[2]Sheet1!$E$2:$N$5262,10,0)</f>
        <v>-</v>
      </c>
      <c r="T1948" s="167">
        <f t="shared" si="99"/>
        <v>0</v>
      </c>
    </row>
    <row r="1949" spans="1:20" hidden="1">
      <c r="A1949" s="113">
        <v>67</v>
      </c>
      <c r="B1949" s="113" t="s">
        <v>38</v>
      </c>
      <c r="C1949" s="108" t="s">
        <v>16262</v>
      </c>
      <c r="D1949" s="108" t="s">
        <v>16263</v>
      </c>
      <c r="E1949" s="113">
        <v>9516472</v>
      </c>
      <c r="F1949" s="108" t="s">
        <v>16264</v>
      </c>
      <c r="G1949" s="113">
        <v>13000</v>
      </c>
      <c r="H1949" s="108" t="s">
        <v>66</v>
      </c>
      <c r="I1949" s="108" t="s">
        <v>64</v>
      </c>
      <c r="J1949" s="135" t="s">
        <v>41</v>
      </c>
      <c r="K1949" s="135">
        <v>13000</v>
      </c>
      <c r="L1949" s="135">
        <f>VLOOKUP(E1949,[2]Sheet1!$E$2:$N$5262,3,0)</f>
        <v>13000</v>
      </c>
      <c r="M1949" s="168">
        <f>VLOOKUP(E1949,[2]Sheet1!$E$2:$N$5262,4,0)</f>
        <v>46044</v>
      </c>
      <c r="N1949" s="135" t="str">
        <f>VLOOKUP(E1949,[2]Sheet1!$E$2:$N$5262,5,0)</f>
        <v>ABDUL.AHAD</v>
      </c>
      <c r="O1949" s="135" t="str">
        <f>VLOOKUP(E1949,[2]Sheet1!$E$2:$N$5262,6,0)</f>
        <v>Accepted</v>
      </c>
      <c r="P1949" s="135" t="str">
        <f>VLOOKUP(E1949,[2]Sheet1!$E$2:$N$5262,7,0)</f>
        <v>Cash</v>
      </c>
      <c r="Q1949" s="135" t="str">
        <f>VLOOKUP(E1949,[2]Sheet1!$E$2:$N$5262,8,0)</f>
        <v>Renewal</v>
      </c>
      <c r="R1949" s="135" t="s">
        <v>16</v>
      </c>
      <c r="S1949" s="135" t="str">
        <f>VLOOKUP(E1949,[2]Sheet1!$E$2:$N$5262,10,0)</f>
        <v>-</v>
      </c>
      <c r="T1949" s="167">
        <f t="shared" si="99"/>
        <v>0</v>
      </c>
    </row>
    <row r="1950" spans="1:20">
      <c r="A1950" s="113">
        <v>68</v>
      </c>
      <c r="B1950" s="113" t="s">
        <v>38</v>
      </c>
      <c r="C1950" s="108" t="s">
        <v>16265</v>
      </c>
      <c r="D1950" s="108" t="s">
        <v>16266</v>
      </c>
      <c r="E1950" s="108" t="s">
        <v>16267</v>
      </c>
      <c r="F1950" s="108" t="s">
        <v>11414</v>
      </c>
      <c r="G1950" s="113">
        <v>18000</v>
      </c>
      <c r="H1950" s="108" t="s">
        <v>66</v>
      </c>
      <c r="I1950" s="108" t="s">
        <v>64</v>
      </c>
      <c r="J1950" s="135" t="s">
        <v>41</v>
      </c>
      <c r="K1950" s="135">
        <v>18000</v>
      </c>
      <c r="L1950" s="135">
        <f>VLOOKUP(E1950,[2]Sheet1!$E$2:$N$5262,3,0)</f>
        <v>18000</v>
      </c>
      <c r="M1950" s="168">
        <f>VLOOKUP(E1950,[2]Sheet1!$E$2:$N$5262,4,0)</f>
        <v>46035</v>
      </c>
      <c r="N1950" s="135" t="str">
        <f>VLOOKUP(E1950,[2]Sheet1!$E$2:$N$5262,5,0)</f>
        <v>ABDUL.AHAD</v>
      </c>
      <c r="O1950" s="135" t="str">
        <f>VLOOKUP(E1950,[2]Sheet1!$E$2:$N$5262,6,0)</f>
        <v>Accepted</v>
      </c>
      <c r="P1950" s="135" t="str">
        <f>VLOOKUP(E1950,[2]Sheet1!$E$2:$N$5262,7,0)</f>
        <v>Online Transfer</v>
      </c>
      <c r="Q1950" s="135" t="str">
        <f>VLOOKUP(E1950,[2]Sheet1!$E$2:$N$5262,8,0)</f>
        <v>Conversion</v>
      </c>
      <c r="R1950" s="135" t="s">
        <v>16</v>
      </c>
      <c r="S1950" s="135" t="str">
        <f>VLOOKUP(E1950,[2]Sheet1!$E$2:$N$5262,10,0)</f>
        <v>-</v>
      </c>
      <c r="T1950" s="167">
        <f t="shared" si="99"/>
        <v>0</v>
      </c>
    </row>
    <row r="1951" spans="1:20" hidden="1">
      <c r="A1951" s="113">
        <v>69</v>
      </c>
      <c r="B1951" s="113" t="s">
        <v>38</v>
      </c>
      <c r="C1951" s="108" t="s">
        <v>16268</v>
      </c>
      <c r="D1951" s="108" t="s">
        <v>16269</v>
      </c>
      <c r="E1951" s="113">
        <v>7009559</v>
      </c>
      <c r="F1951" s="108" t="s">
        <v>16270</v>
      </c>
      <c r="G1951" s="113">
        <v>15000</v>
      </c>
      <c r="H1951" s="108" t="s">
        <v>66</v>
      </c>
      <c r="I1951" s="108" t="s">
        <v>64</v>
      </c>
      <c r="J1951" s="135" t="s">
        <v>41</v>
      </c>
      <c r="K1951" s="135">
        <v>15000</v>
      </c>
      <c r="L1951" s="135">
        <f>VLOOKUP(E1951,[2]Sheet1!$E$2:$N$5262,3,0)</f>
        <v>15000</v>
      </c>
      <c r="M1951" s="168">
        <f>VLOOKUP(E1951,[2]Sheet1!$E$2:$N$5262,4,0)</f>
        <v>46035</v>
      </c>
      <c r="N1951" s="135" t="str">
        <f>VLOOKUP(E1951,[2]Sheet1!$E$2:$N$5262,5,0)</f>
        <v>ABDUL.AHAD</v>
      </c>
      <c r="O1951" s="135" t="str">
        <f>VLOOKUP(E1951,[2]Sheet1!$E$2:$N$5262,6,0)</f>
        <v>Accepted</v>
      </c>
      <c r="P1951" s="135" t="str">
        <f>VLOOKUP(E1951,[2]Sheet1!$E$2:$N$5262,7,0)</f>
        <v>Online Transfer</v>
      </c>
      <c r="Q1951" s="135" t="str">
        <f>VLOOKUP(E1951,[2]Sheet1!$E$2:$N$5262,8,0)</f>
        <v>Renewal</v>
      </c>
      <c r="R1951" s="135" t="s">
        <v>16</v>
      </c>
      <c r="S1951" s="135" t="str">
        <f>VLOOKUP(E1951,[2]Sheet1!$E$2:$N$5262,10,0)</f>
        <v>-</v>
      </c>
      <c r="T1951" s="167">
        <f t="shared" si="99"/>
        <v>0</v>
      </c>
    </row>
    <row r="1952" spans="1:20" hidden="1">
      <c r="A1952" s="113">
        <v>70</v>
      </c>
      <c r="B1952" s="113" t="s">
        <v>38</v>
      </c>
      <c r="C1952" s="108" t="s">
        <v>16271</v>
      </c>
      <c r="D1952" s="108" t="s">
        <v>16272</v>
      </c>
      <c r="E1952" s="108" t="s">
        <v>16273</v>
      </c>
      <c r="F1952" s="108" t="s">
        <v>16274</v>
      </c>
      <c r="G1952" s="113">
        <v>11000</v>
      </c>
      <c r="H1952" s="108" t="s">
        <v>66</v>
      </c>
      <c r="I1952" s="108" t="s">
        <v>64</v>
      </c>
      <c r="J1952" s="135" t="s">
        <v>41</v>
      </c>
      <c r="K1952" s="135">
        <v>11000</v>
      </c>
      <c r="L1952" s="135">
        <f>VLOOKUP(E1952,[2]Sheet1!$E$2:$N$5262,3,0)</f>
        <v>11000</v>
      </c>
      <c r="M1952" s="168">
        <f>VLOOKUP(E1952,[2]Sheet1!$E$2:$N$5262,4,0)</f>
        <v>46035</v>
      </c>
      <c r="N1952" s="135" t="str">
        <f>VLOOKUP(E1952,[2]Sheet1!$E$2:$N$5262,5,0)</f>
        <v>ABDUL.AHAD</v>
      </c>
      <c r="O1952" s="135" t="str">
        <f>VLOOKUP(E1952,[2]Sheet1!$E$2:$N$5262,6,0)</f>
        <v>Accepted</v>
      </c>
      <c r="P1952" s="135" t="str">
        <f>VLOOKUP(E1952,[2]Sheet1!$E$2:$N$5262,7,0)</f>
        <v>Online Transfer</v>
      </c>
      <c r="Q1952" s="135" t="str">
        <f>VLOOKUP(E1952,[2]Sheet1!$E$2:$N$5262,8,0)</f>
        <v>Renewal</v>
      </c>
      <c r="R1952" s="135" t="s">
        <v>16</v>
      </c>
      <c r="S1952" s="135" t="str">
        <f>VLOOKUP(E1952,[2]Sheet1!$E$2:$N$5262,10,0)</f>
        <v>-</v>
      </c>
      <c r="T1952" s="167">
        <f t="shared" si="99"/>
        <v>0</v>
      </c>
    </row>
    <row r="1953" spans="1:20" hidden="1">
      <c r="A1953" s="113">
        <v>71</v>
      </c>
      <c r="B1953" s="113" t="s">
        <v>38</v>
      </c>
      <c r="C1953" s="108" t="s">
        <v>16275</v>
      </c>
      <c r="D1953" s="113">
        <v>195655</v>
      </c>
      <c r="E1953" s="113">
        <v>1095626</v>
      </c>
      <c r="F1953" s="108" t="s">
        <v>16276</v>
      </c>
      <c r="G1953" s="113">
        <v>15000</v>
      </c>
      <c r="H1953" s="108" t="s">
        <v>66</v>
      </c>
      <c r="I1953" s="108" t="s">
        <v>64</v>
      </c>
      <c r="J1953" s="135" t="s">
        <v>41</v>
      </c>
      <c r="K1953" s="135">
        <v>15000</v>
      </c>
      <c r="L1953" s="135">
        <f>VLOOKUP(E1953,[2]Sheet1!$E$2:$N$5262,3,0)</f>
        <v>15000</v>
      </c>
      <c r="M1953" s="168">
        <f>VLOOKUP(E1953,[2]Sheet1!$E$2:$N$5262,4,0)</f>
        <v>46035</v>
      </c>
      <c r="N1953" s="135" t="str">
        <f>VLOOKUP(E1953,[2]Sheet1!$E$2:$N$5262,5,0)</f>
        <v>ABDUL.AHAD</v>
      </c>
      <c r="O1953" s="135" t="str">
        <f>VLOOKUP(E1953,[2]Sheet1!$E$2:$N$5262,6,0)</f>
        <v>Accepted</v>
      </c>
      <c r="P1953" s="135" t="str">
        <f>VLOOKUP(E1953,[2]Sheet1!$E$2:$N$5262,7,0)</f>
        <v>Online Transfer</v>
      </c>
      <c r="Q1953" s="135" t="str">
        <f>VLOOKUP(E1953,[2]Sheet1!$E$2:$N$5262,8,0)</f>
        <v>Renewal</v>
      </c>
      <c r="R1953" s="135" t="s">
        <v>16</v>
      </c>
      <c r="S1953" s="135" t="str">
        <f>VLOOKUP(E1953,[2]Sheet1!$E$2:$N$5262,10,0)</f>
        <v>-</v>
      </c>
      <c r="T1953" s="167">
        <f t="shared" si="99"/>
        <v>0</v>
      </c>
    </row>
    <row r="1954" spans="1:20" hidden="1">
      <c r="A1954" s="113">
        <v>72</v>
      </c>
      <c r="B1954" s="113" t="s">
        <v>38</v>
      </c>
      <c r="C1954" s="108" t="s">
        <v>16277</v>
      </c>
      <c r="D1954" s="108" t="s">
        <v>16278</v>
      </c>
      <c r="E1954" s="108" t="s">
        <v>16279</v>
      </c>
      <c r="F1954" s="108" t="s">
        <v>16280</v>
      </c>
      <c r="G1954" s="113">
        <v>15000</v>
      </c>
      <c r="H1954" s="108" t="s">
        <v>66</v>
      </c>
      <c r="I1954" s="108" t="s">
        <v>64</v>
      </c>
      <c r="J1954" s="135" t="s">
        <v>41</v>
      </c>
      <c r="K1954" s="135">
        <v>15000</v>
      </c>
      <c r="L1954" s="135">
        <f>VLOOKUP(E1954,[2]Sheet1!$E$2:$N$5262,3,0)</f>
        <v>15000</v>
      </c>
      <c r="M1954" s="168">
        <f>VLOOKUP(E1954,[2]Sheet1!$E$2:$N$5262,4,0)</f>
        <v>46035</v>
      </c>
      <c r="N1954" s="135" t="str">
        <f>VLOOKUP(E1954,[2]Sheet1!$E$2:$N$5262,5,0)</f>
        <v>ABDUL.AHAD</v>
      </c>
      <c r="O1954" s="135" t="str">
        <f>VLOOKUP(E1954,[2]Sheet1!$E$2:$N$5262,6,0)</f>
        <v>Accepted</v>
      </c>
      <c r="P1954" s="135" t="str">
        <f>VLOOKUP(E1954,[2]Sheet1!$E$2:$N$5262,7,0)</f>
        <v>Online Transfer</v>
      </c>
      <c r="Q1954" s="135" t="str">
        <f>VLOOKUP(E1954,[2]Sheet1!$E$2:$N$5262,8,0)</f>
        <v>Renewal</v>
      </c>
      <c r="R1954" s="135" t="s">
        <v>16</v>
      </c>
      <c r="S1954" s="135" t="str">
        <f>VLOOKUP(E1954,[2]Sheet1!$E$2:$N$5262,10,0)</f>
        <v>-</v>
      </c>
      <c r="T1954" s="167">
        <f t="shared" si="99"/>
        <v>0</v>
      </c>
    </row>
    <row r="1955" spans="1:20" hidden="1">
      <c r="A1955" s="113">
        <v>73</v>
      </c>
      <c r="B1955" s="113" t="s">
        <v>38</v>
      </c>
      <c r="C1955" s="108" t="s">
        <v>16281</v>
      </c>
      <c r="D1955" s="108" t="s">
        <v>16282</v>
      </c>
      <c r="E1955" s="108" t="s">
        <v>16283</v>
      </c>
      <c r="F1955" s="108" t="s">
        <v>16284</v>
      </c>
      <c r="G1955" s="113">
        <v>15000</v>
      </c>
      <c r="H1955" s="108" t="s">
        <v>66</v>
      </c>
      <c r="I1955" s="108" t="s">
        <v>64</v>
      </c>
      <c r="J1955" s="135" t="s">
        <v>41</v>
      </c>
      <c r="K1955" s="135">
        <v>15000</v>
      </c>
      <c r="L1955" s="135">
        <f>VLOOKUP(E1955,[2]Sheet1!$E$2:$N$5262,3,0)</f>
        <v>15000</v>
      </c>
      <c r="M1955" s="168">
        <f>VLOOKUP(E1955,[2]Sheet1!$E$2:$N$5262,4,0)</f>
        <v>46035</v>
      </c>
      <c r="N1955" s="135" t="str">
        <f>VLOOKUP(E1955,[2]Sheet1!$E$2:$N$5262,5,0)</f>
        <v>ABDUL.AHAD</v>
      </c>
      <c r="O1955" s="135" t="str">
        <f>VLOOKUP(E1955,[2]Sheet1!$E$2:$N$5262,6,0)</f>
        <v>Accepted</v>
      </c>
      <c r="P1955" s="135" t="str">
        <f>VLOOKUP(E1955,[2]Sheet1!$E$2:$N$5262,7,0)</f>
        <v>Online Transfer</v>
      </c>
      <c r="Q1955" s="135" t="str">
        <f>VLOOKUP(E1955,[2]Sheet1!$E$2:$N$5262,8,0)</f>
        <v>Renewal</v>
      </c>
      <c r="R1955" s="135" t="s">
        <v>16</v>
      </c>
      <c r="S1955" s="135" t="str">
        <f>VLOOKUP(E1955,[2]Sheet1!$E$2:$N$5262,10,0)</f>
        <v>-</v>
      </c>
      <c r="T1955" s="167">
        <f t="shared" si="99"/>
        <v>0</v>
      </c>
    </row>
    <row r="1956" spans="1:20" hidden="1">
      <c r="A1956" s="113">
        <v>74</v>
      </c>
      <c r="B1956" s="113" t="s">
        <v>38</v>
      </c>
      <c r="C1956" s="108" t="s">
        <v>16285</v>
      </c>
      <c r="D1956" s="108" t="s">
        <v>16286</v>
      </c>
      <c r="E1956" s="113">
        <v>7027681</v>
      </c>
      <c r="F1956" s="108" t="s">
        <v>16287</v>
      </c>
      <c r="G1956" s="113">
        <v>12500</v>
      </c>
      <c r="H1956" s="108" t="s">
        <v>66</v>
      </c>
      <c r="I1956" s="108" t="s">
        <v>64</v>
      </c>
      <c r="J1956" s="135" t="s">
        <v>41</v>
      </c>
      <c r="K1956" s="135">
        <v>12500</v>
      </c>
      <c r="L1956" s="135">
        <f>VLOOKUP(E1956,[2]Sheet1!$E$2:$N$5262,3,0)</f>
        <v>12500</v>
      </c>
      <c r="M1956" s="168">
        <f>VLOOKUP(E1956,[2]Sheet1!$E$2:$N$5262,4,0)</f>
        <v>46041</v>
      </c>
      <c r="N1956" s="135" t="str">
        <f>VLOOKUP(E1956,[2]Sheet1!$E$2:$N$5262,5,0)</f>
        <v>ABDUL.AHAD</v>
      </c>
      <c r="O1956" s="135" t="str">
        <f>VLOOKUP(E1956,[2]Sheet1!$E$2:$N$5262,6,0)</f>
        <v>Accepted</v>
      </c>
      <c r="P1956" s="135" t="str">
        <f>VLOOKUP(E1956,[2]Sheet1!$E$2:$N$5262,7,0)</f>
        <v>Cash</v>
      </c>
      <c r="Q1956" s="135" t="str">
        <f>VLOOKUP(E1956,[2]Sheet1!$E$2:$N$5262,8,0)</f>
        <v>Renewal</v>
      </c>
      <c r="R1956" s="135" t="s">
        <v>16</v>
      </c>
      <c r="S1956" s="135" t="str">
        <f>VLOOKUP(E1956,[2]Sheet1!$E$2:$N$5262,10,0)</f>
        <v>-</v>
      </c>
      <c r="T1956" s="167">
        <f t="shared" si="99"/>
        <v>0</v>
      </c>
    </row>
    <row r="1957" spans="1:20">
      <c r="A1957" s="113">
        <v>75</v>
      </c>
      <c r="B1957" s="113" t="s">
        <v>38</v>
      </c>
      <c r="C1957" s="108" t="s">
        <v>16288</v>
      </c>
      <c r="D1957" s="113">
        <v>1010174</v>
      </c>
      <c r="E1957" s="113">
        <v>110174</v>
      </c>
      <c r="F1957" s="108" t="s">
        <v>11411</v>
      </c>
      <c r="G1957" s="113">
        <v>18000</v>
      </c>
      <c r="H1957" s="108" t="s">
        <v>66</v>
      </c>
      <c r="I1957" s="108" t="s">
        <v>64</v>
      </c>
      <c r="J1957" s="135" t="s">
        <v>41</v>
      </c>
      <c r="K1957" s="135">
        <v>18000</v>
      </c>
      <c r="L1957" s="135">
        <f>VLOOKUP(E1957,[2]Sheet1!$E$2:$N$5262,3,0)</f>
        <v>18000</v>
      </c>
      <c r="M1957" s="168">
        <f>VLOOKUP(E1957,[2]Sheet1!$E$2:$N$5262,4,0)</f>
        <v>46034</v>
      </c>
      <c r="N1957" s="135" t="str">
        <f>VLOOKUP(E1957,[2]Sheet1!$E$2:$N$5262,5,0)</f>
        <v>ABDUL.AHAD</v>
      </c>
      <c r="O1957" s="135" t="str">
        <f>VLOOKUP(E1957,[2]Sheet1!$E$2:$N$5262,6,0)</f>
        <v>Accepted</v>
      </c>
      <c r="P1957" s="135" t="str">
        <f>VLOOKUP(E1957,[2]Sheet1!$E$2:$N$5262,7,0)</f>
        <v>Online Transfer</v>
      </c>
      <c r="Q1957" s="135" t="str">
        <f>VLOOKUP(E1957,[2]Sheet1!$E$2:$N$5262,8,0)</f>
        <v>Conversion</v>
      </c>
      <c r="R1957" s="135" t="s">
        <v>16</v>
      </c>
      <c r="S1957" s="135" t="str">
        <f>VLOOKUP(E1957,[2]Sheet1!$E$2:$N$5262,10,0)</f>
        <v>-</v>
      </c>
      <c r="T1957" s="167">
        <f t="shared" si="99"/>
        <v>0</v>
      </c>
    </row>
    <row r="1958" spans="1:20">
      <c r="A1958" s="113">
        <v>76</v>
      </c>
      <c r="B1958" s="113" t="s">
        <v>38</v>
      </c>
      <c r="C1958" s="108" t="s">
        <v>16289</v>
      </c>
      <c r="D1958" s="108" t="s">
        <v>16290</v>
      </c>
      <c r="E1958" s="108" t="s">
        <v>16291</v>
      </c>
      <c r="F1958" s="108" t="s">
        <v>11411</v>
      </c>
      <c r="G1958" s="113">
        <v>16000</v>
      </c>
      <c r="H1958" s="108" t="s">
        <v>66</v>
      </c>
      <c r="I1958" s="108" t="s">
        <v>64</v>
      </c>
      <c r="J1958" s="135" t="s">
        <v>41</v>
      </c>
      <c r="K1958" s="135">
        <v>16000</v>
      </c>
      <c r="L1958" s="135">
        <f>VLOOKUP(E1958,[2]Sheet1!$E$2:$N$5262,3,0)</f>
        <v>16000</v>
      </c>
      <c r="M1958" s="168">
        <f>VLOOKUP(E1958,[2]Sheet1!$E$2:$N$5262,4,0)</f>
        <v>46034</v>
      </c>
      <c r="N1958" s="135" t="str">
        <f>VLOOKUP(E1958,[2]Sheet1!$E$2:$N$5262,5,0)</f>
        <v>ABDUL.AHAD</v>
      </c>
      <c r="O1958" s="135" t="str">
        <f>VLOOKUP(E1958,[2]Sheet1!$E$2:$N$5262,6,0)</f>
        <v>Accepted</v>
      </c>
      <c r="P1958" s="135" t="str">
        <f>VLOOKUP(E1958,[2]Sheet1!$E$2:$N$5262,7,0)</f>
        <v>Online Transfer</v>
      </c>
      <c r="Q1958" s="135" t="str">
        <f>VLOOKUP(E1958,[2]Sheet1!$E$2:$N$5262,8,0)</f>
        <v>Conversion</v>
      </c>
      <c r="R1958" s="135" t="s">
        <v>16</v>
      </c>
      <c r="S1958" s="135" t="str">
        <f>VLOOKUP(E1958,[2]Sheet1!$E$2:$N$5262,10,0)</f>
        <v>-</v>
      </c>
      <c r="T1958" s="167">
        <f t="shared" si="99"/>
        <v>0</v>
      </c>
    </row>
    <row r="1959" spans="1:20" hidden="1">
      <c r="A1959" s="113">
        <v>77</v>
      </c>
      <c r="B1959" s="113" t="s">
        <v>38</v>
      </c>
      <c r="C1959" s="108" t="s">
        <v>16292</v>
      </c>
      <c r="D1959" s="113">
        <v>2140468</v>
      </c>
      <c r="E1959" s="113">
        <v>566205</v>
      </c>
      <c r="F1959" s="108" t="s">
        <v>16293</v>
      </c>
      <c r="G1959" s="113">
        <v>15000</v>
      </c>
      <c r="H1959" s="108" t="s">
        <v>66</v>
      </c>
      <c r="I1959" s="108" t="s">
        <v>64</v>
      </c>
      <c r="J1959" s="135" t="s">
        <v>41</v>
      </c>
      <c r="K1959" s="135">
        <v>15000</v>
      </c>
      <c r="L1959" s="135">
        <f>VLOOKUP(E1959,[2]Sheet1!$E$2:$N$5262,3,0)</f>
        <v>15000</v>
      </c>
      <c r="M1959" s="168">
        <f>VLOOKUP(E1959,[2]Sheet1!$E$2:$N$5262,4,0)</f>
        <v>46034</v>
      </c>
      <c r="N1959" s="135" t="str">
        <f>VLOOKUP(E1959,[2]Sheet1!$E$2:$N$5262,5,0)</f>
        <v>ABDUL.AHAD</v>
      </c>
      <c r="O1959" s="135" t="str">
        <f>VLOOKUP(E1959,[2]Sheet1!$E$2:$N$5262,6,0)</f>
        <v>Accepted</v>
      </c>
      <c r="P1959" s="135" t="str">
        <f>VLOOKUP(E1959,[2]Sheet1!$E$2:$N$5262,7,0)</f>
        <v>Online Transfer</v>
      </c>
      <c r="Q1959" s="135" t="str">
        <f>VLOOKUP(E1959,[2]Sheet1!$E$2:$N$5262,8,0)</f>
        <v>Renewal</v>
      </c>
      <c r="R1959" s="135" t="s">
        <v>16</v>
      </c>
      <c r="S1959" s="135" t="str">
        <f>VLOOKUP(E1959,[2]Sheet1!$E$2:$N$5262,10,0)</f>
        <v>-</v>
      </c>
      <c r="T1959" s="167">
        <f t="shared" si="99"/>
        <v>0</v>
      </c>
    </row>
    <row r="1960" spans="1:20" hidden="1">
      <c r="A1960" s="113">
        <v>78</v>
      </c>
      <c r="B1960" s="113" t="s">
        <v>38</v>
      </c>
      <c r="C1960" s="108" t="s">
        <v>16294</v>
      </c>
      <c r="D1960" s="108" t="s">
        <v>16295</v>
      </c>
      <c r="E1960" s="108" t="s">
        <v>16296</v>
      </c>
      <c r="F1960" s="108" t="s">
        <v>16297</v>
      </c>
      <c r="G1960" s="113">
        <v>14000</v>
      </c>
      <c r="H1960" s="108" t="s">
        <v>66</v>
      </c>
      <c r="I1960" s="108" t="s">
        <v>64</v>
      </c>
      <c r="J1960" s="135" t="s">
        <v>41</v>
      </c>
      <c r="K1960" s="135">
        <v>14000</v>
      </c>
      <c r="L1960" s="135">
        <f>VLOOKUP(E1960,[2]Sheet1!$E$2:$N$5262,3,0)</f>
        <v>14000</v>
      </c>
      <c r="M1960" s="168">
        <f>VLOOKUP(E1960,[2]Sheet1!$E$2:$N$5262,4,0)</f>
        <v>46032</v>
      </c>
      <c r="N1960" s="135" t="str">
        <f>VLOOKUP(E1960,[2]Sheet1!$E$2:$N$5262,5,0)</f>
        <v>ABDUL.AHAD</v>
      </c>
      <c r="O1960" s="135" t="str">
        <f>VLOOKUP(E1960,[2]Sheet1!$E$2:$N$5262,6,0)</f>
        <v>Accepted</v>
      </c>
      <c r="P1960" s="135" t="str">
        <f>VLOOKUP(E1960,[2]Sheet1!$E$2:$N$5262,7,0)</f>
        <v>Online Transfer</v>
      </c>
      <c r="Q1960" s="135" t="str">
        <f>VLOOKUP(E1960,[2]Sheet1!$E$2:$N$5262,8,0)</f>
        <v>Renewal</v>
      </c>
      <c r="R1960" s="135" t="s">
        <v>16</v>
      </c>
      <c r="S1960" s="135" t="str">
        <f>VLOOKUP(E1960,[2]Sheet1!$E$2:$N$5262,10,0)</f>
        <v>-</v>
      </c>
      <c r="T1960" s="167">
        <f t="shared" si="99"/>
        <v>0</v>
      </c>
    </row>
    <row r="1961" spans="1:20" hidden="1">
      <c r="A1961" s="113">
        <v>79</v>
      </c>
      <c r="B1961" s="113" t="s">
        <v>38</v>
      </c>
      <c r="C1961" s="108" t="s">
        <v>16298</v>
      </c>
      <c r="D1961" s="108" t="s">
        <v>16299</v>
      </c>
      <c r="E1961" s="108" t="s">
        <v>16300</v>
      </c>
      <c r="F1961" s="108" t="s">
        <v>13528</v>
      </c>
      <c r="G1961" s="113">
        <v>13000</v>
      </c>
      <c r="H1961" s="108" t="s">
        <v>66</v>
      </c>
      <c r="I1961" s="108" t="s">
        <v>64</v>
      </c>
      <c r="J1961" s="135" t="s">
        <v>41</v>
      </c>
      <c r="K1961" s="135">
        <v>13000</v>
      </c>
      <c r="L1961" s="135">
        <f>VLOOKUP(E1961,[2]Sheet1!$E$2:$N$5262,3,0)</f>
        <v>13000</v>
      </c>
      <c r="M1961" s="168">
        <f>VLOOKUP(E1961,[2]Sheet1!$E$2:$N$5262,4,0)</f>
        <v>46032</v>
      </c>
      <c r="N1961" s="135" t="str">
        <f>VLOOKUP(E1961,[2]Sheet1!$E$2:$N$5262,5,0)</f>
        <v>ABDUL.AHAD</v>
      </c>
      <c r="O1961" s="135" t="str">
        <f>VLOOKUP(E1961,[2]Sheet1!$E$2:$N$5262,6,0)</f>
        <v>Accepted</v>
      </c>
      <c r="P1961" s="135" t="str">
        <f>VLOOKUP(E1961,[2]Sheet1!$E$2:$N$5262,7,0)</f>
        <v>Online Transfer</v>
      </c>
      <c r="Q1961" s="135" t="str">
        <f>VLOOKUP(E1961,[2]Sheet1!$E$2:$N$5262,8,0)</f>
        <v>Renewal</v>
      </c>
      <c r="R1961" s="135" t="s">
        <v>16</v>
      </c>
      <c r="S1961" s="135" t="str">
        <f>VLOOKUP(E1961,[2]Sheet1!$E$2:$N$5262,10,0)</f>
        <v>-</v>
      </c>
      <c r="T1961" s="167">
        <f t="shared" si="99"/>
        <v>0</v>
      </c>
    </row>
    <row r="1962" spans="1:20" hidden="1">
      <c r="A1962" s="113">
        <v>80</v>
      </c>
      <c r="B1962" s="113" t="s">
        <v>38</v>
      </c>
      <c r="C1962" s="108" t="s">
        <v>16301</v>
      </c>
      <c r="D1962" s="113">
        <v>154299</v>
      </c>
      <c r="E1962" s="108" t="s">
        <v>16302</v>
      </c>
      <c r="F1962" s="108" t="s">
        <v>16303</v>
      </c>
      <c r="G1962" s="113">
        <v>13000</v>
      </c>
      <c r="H1962" s="108" t="s">
        <v>66</v>
      </c>
      <c r="I1962" s="108" t="s">
        <v>64</v>
      </c>
      <c r="J1962" s="135" t="s">
        <v>41</v>
      </c>
      <c r="K1962" s="135">
        <v>13000</v>
      </c>
      <c r="L1962" s="135">
        <f>VLOOKUP(E1962,[2]Sheet1!$E$2:$N$5262,3,0)</f>
        <v>13000</v>
      </c>
      <c r="M1962" s="168">
        <f>VLOOKUP(E1962,[2]Sheet1!$E$2:$N$5262,4,0)</f>
        <v>46032</v>
      </c>
      <c r="N1962" s="135" t="str">
        <f>VLOOKUP(E1962,[2]Sheet1!$E$2:$N$5262,5,0)</f>
        <v>ABDUL.AHAD</v>
      </c>
      <c r="O1962" s="135" t="str">
        <f>VLOOKUP(E1962,[2]Sheet1!$E$2:$N$5262,6,0)</f>
        <v>Accepted</v>
      </c>
      <c r="P1962" s="135" t="str">
        <f>VLOOKUP(E1962,[2]Sheet1!$E$2:$N$5262,7,0)</f>
        <v>Online Transfer</v>
      </c>
      <c r="Q1962" s="135" t="str">
        <f>VLOOKUP(E1962,[2]Sheet1!$E$2:$N$5262,8,0)</f>
        <v>Renewal</v>
      </c>
      <c r="R1962" s="135" t="s">
        <v>16</v>
      </c>
      <c r="S1962" s="135" t="str">
        <f>VLOOKUP(E1962,[2]Sheet1!$E$2:$N$5262,10,0)</f>
        <v>-</v>
      </c>
      <c r="T1962" s="167">
        <f t="shared" si="99"/>
        <v>0</v>
      </c>
    </row>
    <row r="1963" spans="1:20">
      <c r="A1963" s="113">
        <v>81</v>
      </c>
      <c r="B1963" s="113" t="s">
        <v>38</v>
      </c>
      <c r="C1963" s="108" t="s">
        <v>16304</v>
      </c>
      <c r="D1963" s="108" t="s">
        <v>16305</v>
      </c>
      <c r="E1963" s="108" t="s">
        <v>16306</v>
      </c>
      <c r="F1963" s="108" t="s">
        <v>10944</v>
      </c>
      <c r="G1963" s="113">
        <v>20000</v>
      </c>
      <c r="H1963" s="108" t="s">
        <v>66</v>
      </c>
      <c r="I1963" s="108" t="s">
        <v>64</v>
      </c>
      <c r="J1963" s="135" t="s">
        <v>41</v>
      </c>
      <c r="K1963" s="135">
        <v>20000</v>
      </c>
      <c r="L1963" s="135">
        <f>VLOOKUP(E1963,[2]Sheet1!$E$2:$N$5262,3,0)</f>
        <v>20000</v>
      </c>
      <c r="M1963" s="168">
        <f>VLOOKUP(E1963,[2]Sheet1!$E$2:$N$5262,4,0)</f>
        <v>46031</v>
      </c>
      <c r="N1963" s="135" t="str">
        <f>VLOOKUP(E1963,[2]Sheet1!$E$2:$N$5262,5,0)</f>
        <v>ABDUL.AHAD</v>
      </c>
      <c r="O1963" s="135" t="str">
        <f>VLOOKUP(E1963,[2]Sheet1!$E$2:$N$5262,6,0)</f>
        <v>Accepted</v>
      </c>
      <c r="P1963" s="135" t="str">
        <f>VLOOKUP(E1963,[2]Sheet1!$E$2:$N$5262,7,0)</f>
        <v>Cash Deposit</v>
      </c>
      <c r="Q1963" s="135" t="str">
        <f>VLOOKUP(E1963,[2]Sheet1!$E$2:$N$5262,8,0)</f>
        <v>Conversion</v>
      </c>
      <c r="R1963" s="135" t="s">
        <v>16</v>
      </c>
      <c r="S1963" s="135" t="str">
        <f>VLOOKUP(E1963,[2]Sheet1!$E$2:$N$5262,10,0)</f>
        <v>-</v>
      </c>
      <c r="T1963" s="167">
        <f t="shared" si="99"/>
        <v>0</v>
      </c>
    </row>
    <row r="1964" spans="1:20">
      <c r="A1964" s="113">
        <v>82</v>
      </c>
      <c r="B1964" s="113" t="s">
        <v>38</v>
      </c>
      <c r="C1964" s="108" t="s">
        <v>16307</v>
      </c>
      <c r="D1964" s="108" t="s">
        <v>16308</v>
      </c>
      <c r="E1964" s="113">
        <v>103497</v>
      </c>
      <c r="F1964" s="108" t="s">
        <v>10944</v>
      </c>
      <c r="G1964" s="113">
        <v>16200</v>
      </c>
      <c r="H1964" s="108" t="s">
        <v>66</v>
      </c>
      <c r="I1964" s="108" t="s">
        <v>64</v>
      </c>
      <c r="J1964" s="135" t="s">
        <v>41</v>
      </c>
      <c r="K1964" s="135">
        <v>16200</v>
      </c>
      <c r="L1964" s="135">
        <f>VLOOKUP(E1964,[2]Sheet1!$E$2:$N$5262,3,0)</f>
        <v>16200</v>
      </c>
      <c r="M1964" s="168">
        <f>VLOOKUP(E1964,[2]Sheet1!$E$2:$N$5262,4,0)</f>
        <v>46031</v>
      </c>
      <c r="N1964" s="135" t="str">
        <f>VLOOKUP(E1964,[2]Sheet1!$E$2:$N$5262,5,0)</f>
        <v>ABDUL.AHAD</v>
      </c>
      <c r="O1964" s="135" t="str">
        <f>VLOOKUP(E1964,[2]Sheet1!$E$2:$N$5262,6,0)</f>
        <v>Accepted</v>
      </c>
      <c r="P1964" s="135" t="str">
        <f>VLOOKUP(E1964,[2]Sheet1!$E$2:$N$5262,7,0)</f>
        <v>Online Transfer</v>
      </c>
      <c r="Q1964" s="135" t="str">
        <f>VLOOKUP(E1964,[2]Sheet1!$E$2:$N$5262,8,0)</f>
        <v>Conversion</v>
      </c>
      <c r="R1964" s="135" t="s">
        <v>16</v>
      </c>
      <c r="S1964" s="135" t="str">
        <f>VLOOKUP(E1964,[2]Sheet1!$E$2:$N$5262,10,0)</f>
        <v>-</v>
      </c>
      <c r="T1964" s="167">
        <f t="shared" si="99"/>
        <v>0</v>
      </c>
    </row>
    <row r="1965" spans="1:20" hidden="1">
      <c r="A1965" s="113">
        <v>83</v>
      </c>
      <c r="B1965" s="113" t="s">
        <v>38</v>
      </c>
      <c r="C1965" s="108" t="s">
        <v>16309</v>
      </c>
      <c r="D1965" s="113">
        <v>1011747</v>
      </c>
      <c r="E1965" s="108" t="s">
        <v>16310</v>
      </c>
      <c r="F1965" s="108" t="s">
        <v>16311</v>
      </c>
      <c r="G1965" s="113">
        <v>13000</v>
      </c>
      <c r="H1965" s="108" t="s">
        <v>66</v>
      </c>
      <c r="I1965" s="108" t="s">
        <v>64</v>
      </c>
      <c r="J1965" s="135" t="s">
        <v>41</v>
      </c>
      <c r="K1965" s="135">
        <v>13000</v>
      </c>
      <c r="L1965" s="135">
        <f>VLOOKUP(E1965,[2]Sheet1!$E$2:$N$5262,3,0)</f>
        <v>13000</v>
      </c>
      <c r="M1965" s="168">
        <f>VLOOKUP(E1965,[2]Sheet1!$E$2:$N$5262,4,0)</f>
        <v>46031</v>
      </c>
      <c r="N1965" s="135" t="str">
        <f>VLOOKUP(E1965,[2]Sheet1!$E$2:$N$5262,5,0)</f>
        <v>ABDUL.AHAD</v>
      </c>
      <c r="O1965" s="135" t="str">
        <f>VLOOKUP(E1965,[2]Sheet1!$E$2:$N$5262,6,0)</f>
        <v>Accepted</v>
      </c>
      <c r="P1965" s="135" t="str">
        <f>VLOOKUP(E1965,[2]Sheet1!$E$2:$N$5262,7,0)</f>
        <v>Online Transfer</v>
      </c>
      <c r="Q1965" s="135" t="str">
        <f>VLOOKUP(E1965,[2]Sheet1!$E$2:$N$5262,8,0)</f>
        <v>Renewal</v>
      </c>
      <c r="R1965" s="135" t="s">
        <v>16</v>
      </c>
      <c r="S1965" s="135" t="str">
        <f>VLOOKUP(E1965,[2]Sheet1!$E$2:$N$5262,10,0)</f>
        <v>-</v>
      </c>
      <c r="T1965" s="167">
        <f t="shared" si="99"/>
        <v>0</v>
      </c>
    </row>
    <row r="1966" spans="1:20" hidden="1">
      <c r="A1966" s="113">
        <v>84</v>
      </c>
      <c r="B1966" s="113" t="s">
        <v>38</v>
      </c>
      <c r="C1966" s="108" t="s">
        <v>16312</v>
      </c>
      <c r="D1966" s="108" t="s">
        <v>16313</v>
      </c>
      <c r="E1966" s="113">
        <v>6021133</v>
      </c>
      <c r="F1966" s="108" t="s">
        <v>16314</v>
      </c>
      <c r="G1966" s="113">
        <v>13000</v>
      </c>
      <c r="H1966" s="108" t="s">
        <v>66</v>
      </c>
      <c r="I1966" s="108" t="s">
        <v>64</v>
      </c>
      <c r="J1966" s="135" t="s">
        <v>41</v>
      </c>
      <c r="K1966" s="135">
        <v>13000</v>
      </c>
      <c r="L1966" s="135">
        <f>VLOOKUP(E1966,[2]Sheet1!$E$2:$N$5262,3,0)</f>
        <v>13000</v>
      </c>
      <c r="M1966" s="168">
        <f>VLOOKUP(E1966,[2]Sheet1!$E$2:$N$5262,4,0)</f>
        <v>46031</v>
      </c>
      <c r="N1966" s="135" t="str">
        <f>VLOOKUP(E1966,[2]Sheet1!$E$2:$N$5262,5,0)</f>
        <v>ABDUL.AHAD</v>
      </c>
      <c r="O1966" s="135" t="str">
        <f>VLOOKUP(E1966,[2]Sheet1!$E$2:$N$5262,6,0)</f>
        <v>Accepted</v>
      </c>
      <c r="P1966" s="135" t="str">
        <f>VLOOKUP(E1966,[2]Sheet1!$E$2:$N$5262,7,0)</f>
        <v>Cash Deposit</v>
      </c>
      <c r="Q1966" s="135" t="str">
        <f>VLOOKUP(E1966,[2]Sheet1!$E$2:$N$5262,8,0)</f>
        <v>Renewal</v>
      </c>
      <c r="R1966" s="135" t="s">
        <v>16</v>
      </c>
      <c r="S1966" s="135" t="str">
        <f>VLOOKUP(E1966,[2]Sheet1!$E$2:$N$5262,10,0)</f>
        <v>-</v>
      </c>
      <c r="T1966" s="167">
        <f t="shared" si="99"/>
        <v>0</v>
      </c>
    </row>
    <row r="1967" spans="1:20" hidden="1">
      <c r="A1967" s="113">
        <v>85</v>
      </c>
      <c r="B1967" s="113" t="s">
        <v>38</v>
      </c>
      <c r="C1967" s="108" t="s">
        <v>16315</v>
      </c>
      <c r="D1967" s="108" t="s">
        <v>16316</v>
      </c>
      <c r="E1967" s="113">
        <v>10032105</v>
      </c>
      <c r="F1967" s="108" t="s">
        <v>11614</v>
      </c>
      <c r="G1967" s="113">
        <v>12000</v>
      </c>
      <c r="H1967" s="108" t="s">
        <v>66</v>
      </c>
      <c r="I1967" s="108" t="s">
        <v>64</v>
      </c>
      <c r="J1967" s="135" t="s">
        <v>41</v>
      </c>
      <c r="K1967" s="135">
        <v>12000</v>
      </c>
      <c r="L1967" s="135">
        <f>VLOOKUP(E1967,[2]Sheet1!$E$2:$N$5262,3,0)</f>
        <v>12000</v>
      </c>
      <c r="M1967" s="168">
        <f>VLOOKUP(E1967,[2]Sheet1!$E$2:$N$5262,4,0)</f>
        <v>46031</v>
      </c>
      <c r="N1967" s="135" t="str">
        <f>VLOOKUP(E1967,[2]Sheet1!$E$2:$N$5262,5,0)</f>
        <v>ABDUL.AHAD</v>
      </c>
      <c r="O1967" s="135" t="str">
        <f>VLOOKUP(E1967,[2]Sheet1!$E$2:$N$5262,6,0)</f>
        <v>Accepted</v>
      </c>
      <c r="P1967" s="135" t="str">
        <f>VLOOKUP(E1967,[2]Sheet1!$E$2:$N$5262,7,0)</f>
        <v>Online Transfer</v>
      </c>
      <c r="Q1967" s="135" t="str">
        <f>VLOOKUP(E1967,[2]Sheet1!$E$2:$N$5262,8,0)</f>
        <v>Renewal</v>
      </c>
      <c r="R1967" s="135" t="s">
        <v>16</v>
      </c>
      <c r="S1967" s="135" t="str">
        <f>VLOOKUP(E1967,[2]Sheet1!$E$2:$N$5262,10,0)</f>
        <v>-</v>
      </c>
      <c r="T1967" s="167">
        <f t="shared" si="99"/>
        <v>0</v>
      </c>
    </row>
    <row r="1968" spans="1:20" hidden="1">
      <c r="A1968" s="113">
        <v>86</v>
      </c>
      <c r="B1968" s="113" t="s">
        <v>38</v>
      </c>
      <c r="C1968" s="108" t="s">
        <v>16317</v>
      </c>
      <c r="D1968" s="113">
        <v>4810557</v>
      </c>
      <c r="E1968" s="108" t="s">
        <v>16318</v>
      </c>
      <c r="F1968" s="108" t="s">
        <v>609</v>
      </c>
      <c r="G1968" s="113">
        <v>15000</v>
      </c>
      <c r="H1968" s="108" t="s">
        <v>66</v>
      </c>
      <c r="I1968" s="108" t="s">
        <v>64</v>
      </c>
      <c r="J1968" s="135" t="s">
        <v>41</v>
      </c>
      <c r="K1968" s="135">
        <v>15000</v>
      </c>
      <c r="L1968" s="135">
        <f>VLOOKUP(E1968,[2]Sheet1!$E$2:$N$5262,3,0)</f>
        <v>15000</v>
      </c>
      <c r="M1968" s="168">
        <f>VLOOKUP(E1968,[2]Sheet1!$E$2:$N$5262,4,0)</f>
        <v>46031</v>
      </c>
      <c r="N1968" s="135" t="str">
        <f>VLOOKUP(E1968,[2]Sheet1!$E$2:$N$5262,5,0)</f>
        <v>ABDUL.AHAD</v>
      </c>
      <c r="O1968" s="135" t="str">
        <f>VLOOKUP(E1968,[2]Sheet1!$E$2:$N$5262,6,0)</f>
        <v>Accepted</v>
      </c>
      <c r="P1968" s="135" t="str">
        <f>VLOOKUP(E1968,[2]Sheet1!$E$2:$N$5262,7,0)</f>
        <v>Online Transfer</v>
      </c>
      <c r="Q1968" s="135" t="str">
        <f>VLOOKUP(E1968,[2]Sheet1!$E$2:$N$5262,8,0)</f>
        <v>Renewal</v>
      </c>
      <c r="R1968" s="135" t="s">
        <v>16</v>
      </c>
      <c r="S1968" s="135" t="str">
        <f>VLOOKUP(E1968,[2]Sheet1!$E$2:$N$5262,10,0)</f>
        <v>-</v>
      </c>
      <c r="T1968" s="167">
        <f t="shared" si="99"/>
        <v>0</v>
      </c>
    </row>
    <row r="1969" spans="1:20" hidden="1">
      <c r="A1969" s="113">
        <v>87</v>
      </c>
      <c r="B1969" s="113" t="s">
        <v>38</v>
      </c>
      <c r="C1969" s="108" t="s">
        <v>16319</v>
      </c>
      <c r="D1969" s="108" t="s">
        <v>16320</v>
      </c>
      <c r="E1969" s="108" t="s">
        <v>16321</v>
      </c>
      <c r="F1969" s="108" t="s">
        <v>621</v>
      </c>
      <c r="G1969" s="113">
        <v>15000</v>
      </c>
      <c r="H1969" s="108" t="s">
        <v>66</v>
      </c>
      <c r="I1969" s="108" t="s">
        <v>64</v>
      </c>
      <c r="J1969" s="135" t="s">
        <v>41</v>
      </c>
      <c r="K1969" s="135">
        <v>15000</v>
      </c>
      <c r="L1969" s="135">
        <f>VLOOKUP(E1969,[2]Sheet1!$E$2:$N$5262,3,0)</f>
        <v>15000</v>
      </c>
      <c r="M1969" s="168">
        <f>VLOOKUP(E1969,[2]Sheet1!$E$2:$N$5262,4,0)</f>
        <v>46030</v>
      </c>
      <c r="N1969" s="135" t="str">
        <f>VLOOKUP(E1969,[2]Sheet1!$E$2:$N$5262,5,0)</f>
        <v>ABDUL.AHAD</v>
      </c>
      <c r="O1969" s="135" t="str">
        <f>VLOOKUP(E1969,[2]Sheet1!$E$2:$N$5262,6,0)</f>
        <v>Accepted</v>
      </c>
      <c r="P1969" s="135" t="str">
        <f>VLOOKUP(E1969,[2]Sheet1!$E$2:$N$5262,7,0)</f>
        <v>Online Transfer</v>
      </c>
      <c r="Q1969" s="135" t="str">
        <f>VLOOKUP(E1969,[2]Sheet1!$E$2:$N$5262,8,0)</f>
        <v>Renewal</v>
      </c>
      <c r="R1969" s="135" t="s">
        <v>16</v>
      </c>
      <c r="S1969" s="135" t="str">
        <f>VLOOKUP(E1969,[2]Sheet1!$E$2:$N$5262,10,0)</f>
        <v>-</v>
      </c>
      <c r="T1969" s="167">
        <f t="shared" si="99"/>
        <v>0</v>
      </c>
    </row>
    <row r="1970" spans="1:20" hidden="1">
      <c r="A1970" s="113">
        <v>88</v>
      </c>
      <c r="B1970" s="113" t="s">
        <v>38</v>
      </c>
      <c r="C1970" s="108" t="s">
        <v>16322</v>
      </c>
      <c r="D1970" s="113">
        <v>517326</v>
      </c>
      <c r="E1970" s="113">
        <v>1010615</v>
      </c>
      <c r="F1970" s="108" t="s">
        <v>16323</v>
      </c>
      <c r="G1970" s="113">
        <v>12000</v>
      </c>
      <c r="H1970" s="108" t="s">
        <v>66</v>
      </c>
      <c r="I1970" s="108" t="s">
        <v>64</v>
      </c>
      <c r="J1970" s="135" t="s">
        <v>41</v>
      </c>
      <c r="K1970" s="135">
        <v>12000</v>
      </c>
      <c r="L1970" s="135">
        <f>VLOOKUP(E1970,[2]Sheet1!$E$2:$N$5262,3,0)</f>
        <v>12000</v>
      </c>
      <c r="M1970" s="168">
        <f>VLOOKUP(E1970,[2]Sheet1!$E$2:$N$5262,4,0)</f>
        <v>46030</v>
      </c>
      <c r="N1970" s="135" t="str">
        <f>VLOOKUP(E1970,[2]Sheet1!$E$2:$N$5262,5,0)</f>
        <v>ABDUL.AHAD</v>
      </c>
      <c r="O1970" s="135" t="str">
        <f>VLOOKUP(E1970,[2]Sheet1!$E$2:$N$5262,6,0)</f>
        <v>Accepted</v>
      </c>
      <c r="P1970" s="135" t="str">
        <f>VLOOKUP(E1970,[2]Sheet1!$E$2:$N$5262,7,0)</f>
        <v>Online Transfer</v>
      </c>
      <c r="Q1970" s="135" t="str">
        <f>VLOOKUP(E1970,[2]Sheet1!$E$2:$N$5262,8,0)</f>
        <v>Renewal</v>
      </c>
      <c r="R1970" s="135" t="s">
        <v>16</v>
      </c>
      <c r="S1970" s="135" t="str">
        <f>VLOOKUP(E1970,[2]Sheet1!$E$2:$N$5262,10,0)</f>
        <v>-</v>
      </c>
      <c r="T1970" s="167">
        <f t="shared" si="99"/>
        <v>0</v>
      </c>
    </row>
    <row r="1971" spans="1:20" hidden="1">
      <c r="A1971" s="113">
        <v>89</v>
      </c>
      <c r="B1971" s="113" t="s">
        <v>38</v>
      </c>
      <c r="C1971" s="108" t="s">
        <v>16324</v>
      </c>
      <c r="D1971" s="113">
        <v>205049</v>
      </c>
      <c r="E1971" s="113">
        <v>1105134</v>
      </c>
      <c r="F1971" s="108" t="s">
        <v>16325</v>
      </c>
      <c r="G1971" s="113">
        <v>13000</v>
      </c>
      <c r="H1971" s="108" t="s">
        <v>66</v>
      </c>
      <c r="I1971" s="108" t="s">
        <v>64</v>
      </c>
      <c r="J1971" s="135" t="s">
        <v>41</v>
      </c>
      <c r="K1971" s="135">
        <v>13000</v>
      </c>
      <c r="L1971" s="135">
        <f>VLOOKUP(E1971,[2]Sheet1!$E$2:$N$5262,3,0)</f>
        <v>13000</v>
      </c>
      <c r="M1971" s="168">
        <f>VLOOKUP(E1971,[2]Sheet1!$E$2:$N$5262,4,0)</f>
        <v>46030</v>
      </c>
      <c r="N1971" s="135" t="str">
        <f>VLOOKUP(E1971,[2]Sheet1!$E$2:$N$5262,5,0)</f>
        <v>ABDUL.AHAD</v>
      </c>
      <c r="O1971" s="135" t="str">
        <f>VLOOKUP(E1971,[2]Sheet1!$E$2:$N$5262,6,0)</f>
        <v>Accepted</v>
      </c>
      <c r="P1971" s="135" t="str">
        <f>VLOOKUP(E1971,[2]Sheet1!$E$2:$N$5262,7,0)</f>
        <v>Online Transfer</v>
      </c>
      <c r="Q1971" s="135" t="str">
        <f>VLOOKUP(E1971,[2]Sheet1!$E$2:$N$5262,8,0)</f>
        <v>Renewal</v>
      </c>
      <c r="R1971" s="135" t="s">
        <v>16</v>
      </c>
      <c r="S1971" s="135" t="str">
        <f>VLOOKUP(E1971,[2]Sheet1!$E$2:$N$5262,10,0)</f>
        <v>-</v>
      </c>
      <c r="T1971" s="167">
        <f t="shared" si="99"/>
        <v>0</v>
      </c>
    </row>
    <row r="1972" spans="1:20" hidden="1">
      <c r="A1972" s="113">
        <v>90</v>
      </c>
      <c r="B1972" s="113" t="s">
        <v>38</v>
      </c>
      <c r="C1972" s="108" t="s">
        <v>16326</v>
      </c>
      <c r="D1972" s="113">
        <v>226302</v>
      </c>
      <c r="E1972" s="113">
        <v>10126307</v>
      </c>
      <c r="F1972" s="108" t="s">
        <v>16327</v>
      </c>
      <c r="G1972" s="113">
        <v>10000</v>
      </c>
      <c r="H1972" s="108" t="s">
        <v>66</v>
      </c>
      <c r="I1972" s="108" t="s">
        <v>64</v>
      </c>
      <c r="J1972" s="135" t="s">
        <v>41</v>
      </c>
      <c r="K1972" s="135">
        <v>10000</v>
      </c>
      <c r="L1972" s="135">
        <f>VLOOKUP(E1972,[2]Sheet1!$E$2:$N$5262,3,0)</f>
        <v>10000</v>
      </c>
      <c r="M1972" s="168">
        <f>VLOOKUP(E1972,[2]Sheet1!$E$2:$N$5262,4,0)</f>
        <v>46029</v>
      </c>
      <c r="N1972" s="135" t="str">
        <f>VLOOKUP(E1972,[2]Sheet1!$E$2:$N$5262,5,0)</f>
        <v>ABDUL.AHAD</v>
      </c>
      <c r="O1972" s="135" t="str">
        <f>VLOOKUP(E1972,[2]Sheet1!$E$2:$N$5262,6,0)</f>
        <v>Accepted</v>
      </c>
      <c r="P1972" s="135" t="str">
        <f>VLOOKUP(E1972,[2]Sheet1!$E$2:$N$5262,7,0)</f>
        <v>Online Transfer</v>
      </c>
      <c r="Q1972" s="135" t="str">
        <f>VLOOKUP(E1972,[2]Sheet1!$E$2:$N$5262,8,0)</f>
        <v>Renewal</v>
      </c>
      <c r="R1972" s="135" t="s">
        <v>16</v>
      </c>
      <c r="S1972" s="135" t="str">
        <f>VLOOKUP(E1972,[2]Sheet1!$E$2:$N$5262,10,0)</f>
        <v>-</v>
      </c>
      <c r="T1972" s="167">
        <f t="shared" si="99"/>
        <v>0</v>
      </c>
    </row>
    <row r="1973" spans="1:20" hidden="1">
      <c r="A1973" s="113">
        <v>91</v>
      </c>
      <c r="B1973" s="113" t="s">
        <v>38</v>
      </c>
      <c r="C1973" s="108" t="s">
        <v>16328</v>
      </c>
      <c r="D1973" s="108" t="s">
        <v>16329</v>
      </c>
      <c r="E1973" s="108" t="s">
        <v>16330</v>
      </c>
      <c r="F1973" s="108" t="s">
        <v>16331</v>
      </c>
      <c r="G1973" s="113">
        <v>13000</v>
      </c>
      <c r="H1973" s="108" t="s">
        <v>66</v>
      </c>
      <c r="I1973" s="108" t="s">
        <v>64</v>
      </c>
      <c r="J1973" s="135" t="s">
        <v>41</v>
      </c>
      <c r="K1973" s="135">
        <v>13000</v>
      </c>
      <c r="L1973" s="135">
        <f>VLOOKUP(E1973,[2]Sheet1!$E$2:$N$5262,3,0)</f>
        <v>13000</v>
      </c>
      <c r="M1973" s="168">
        <f>VLOOKUP(E1973,[2]Sheet1!$E$2:$N$5262,4,0)</f>
        <v>46029</v>
      </c>
      <c r="N1973" s="135" t="str">
        <f>VLOOKUP(E1973,[2]Sheet1!$E$2:$N$5262,5,0)</f>
        <v>ABDUL.AHAD</v>
      </c>
      <c r="O1973" s="135" t="str">
        <f>VLOOKUP(E1973,[2]Sheet1!$E$2:$N$5262,6,0)</f>
        <v>Accepted</v>
      </c>
      <c r="P1973" s="135" t="str">
        <f>VLOOKUP(E1973,[2]Sheet1!$E$2:$N$5262,7,0)</f>
        <v>Online Transfer</v>
      </c>
      <c r="Q1973" s="135" t="str">
        <f>VLOOKUP(E1973,[2]Sheet1!$E$2:$N$5262,8,0)</f>
        <v>Renewal</v>
      </c>
      <c r="R1973" s="135" t="s">
        <v>16</v>
      </c>
      <c r="S1973" s="135" t="str">
        <f>VLOOKUP(E1973,[2]Sheet1!$E$2:$N$5262,10,0)</f>
        <v>-</v>
      </c>
      <c r="T1973" s="167">
        <f t="shared" si="99"/>
        <v>0</v>
      </c>
    </row>
    <row r="1974" spans="1:20" hidden="1">
      <c r="A1974" s="113">
        <v>92</v>
      </c>
      <c r="B1974" s="113" t="s">
        <v>38</v>
      </c>
      <c r="C1974" s="108" t="s">
        <v>16332</v>
      </c>
      <c r="D1974" s="108" t="s">
        <v>16333</v>
      </c>
      <c r="E1974" s="113">
        <v>7018882</v>
      </c>
      <c r="F1974" s="108" t="s">
        <v>16334</v>
      </c>
      <c r="G1974" s="113">
        <v>11500</v>
      </c>
      <c r="H1974" s="108" t="s">
        <v>66</v>
      </c>
      <c r="I1974" s="108" t="s">
        <v>64</v>
      </c>
      <c r="J1974" s="135" t="s">
        <v>41</v>
      </c>
      <c r="K1974" s="135">
        <v>11500</v>
      </c>
      <c r="L1974" s="135">
        <f>VLOOKUP(E1974,[2]Sheet1!$E$2:$N$5262,3,0)</f>
        <v>11500</v>
      </c>
      <c r="M1974" s="168">
        <f>VLOOKUP(E1974,[2]Sheet1!$E$2:$N$5262,4,0)</f>
        <v>46029</v>
      </c>
      <c r="N1974" s="135" t="str">
        <f>VLOOKUP(E1974,[2]Sheet1!$E$2:$N$5262,5,0)</f>
        <v>ABDUL.AHAD</v>
      </c>
      <c r="O1974" s="135" t="str">
        <f>VLOOKUP(E1974,[2]Sheet1!$E$2:$N$5262,6,0)</f>
        <v>Accepted</v>
      </c>
      <c r="P1974" s="135" t="str">
        <f>VLOOKUP(E1974,[2]Sheet1!$E$2:$N$5262,7,0)</f>
        <v>Online Transfer</v>
      </c>
      <c r="Q1974" s="135" t="str">
        <f>VLOOKUP(E1974,[2]Sheet1!$E$2:$N$5262,8,0)</f>
        <v>Renewal</v>
      </c>
      <c r="R1974" s="135" t="s">
        <v>16</v>
      </c>
      <c r="S1974" s="135" t="str">
        <f>VLOOKUP(E1974,[2]Sheet1!$E$2:$N$5262,10,0)</f>
        <v>-</v>
      </c>
      <c r="T1974" s="167">
        <f t="shared" si="99"/>
        <v>0</v>
      </c>
    </row>
    <row r="1975" spans="1:20" hidden="1">
      <c r="A1975" s="113">
        <v>93</v>
      </c>
      <c r="B1975" s="113" t="s">
        <v>38</v>
      </c>
      <c r="C1975" s="108" t="s">
        <v>16335</v>
      </c>
      <c r="D1975" s="108" t="s">
        <v>16336</v>
      </c>
      <c r="E1975" s="113">
        <v>6019642</v>
      </c>
      <c r="F1975" s="108" t="s">
        <v>16337</v>
      </c>
      <c r="G1975" s="113">
        <v>15000</v>
      </c>
      <c r="H1975" s="108" t="s">
        <v>66</v>
      </c>
      <c r="I1975" s="108" t="s">
        <v>64</v>
      </c>
      <c r="J1975" s="135" t="s">
        <v>41</v>
      </c>
      <c r="K1975" s="135">
        <v>15000</v>
      </c>
      <c r="L1975" s="135">
        <f>VLOOKUP(E1975,[2]Sheet1!$E$2:$N$5262,3,0)</f>
        <v>15000</v>
      </c>
      <c r="M1975" s="168">
        <f>VLOOKUP(E1975,[2]Sheet1!$E$2:$N$5262,4,0)</f>
        <v>46028</v>
      </c>
      <c r="N1975" s="135" t="str">
        <f>VLOOKUP(E1975,[2]Sheet1!$E$2:$N$5262,5,0)</f>
        <v>ABDUL.AHAD</v>
      </c>
      <c r="O1975" s="135" t="str">
        <f>VLOOKUP(E1975,[2]Sheet1!$E$2:$N$5262,6,0)</f>
        <v>Accepted</v>
      </c>
      <c r="P1975" s="135" t="str">
        <f>VLOOKUP(E1975,[2]Sheet1!$E$2:$N$5262,7,0)</f>
        <v>Online Transfer</v>
      </c>
      <c r="Q1975" s="135" t="str">
        <f>VLOOKUP(E1975,[2]Sheet1!$E$2:$N$5262,8,0)</f>
        <v>Renewal</v>
      </c>
      <c r="R1975" s="135" t="s">
        <v>16</v>
      </c>
      <c r="S1975" s="135" t="str">
        <f>VLOOKUP(E1975,[2]Sheet1!$E$2:$N$5262,10,0)</f>
        <v>-</v>
      </c>
      <c r="T1975" s="167">
        <f t="shared" si="99"/>
        <v>0</v>
      </c>
    </row>
    <row r="1976" spans="1:20" hidden="1">
      <c r="A1976" s="113">
        <v>94</v>
      </c>
      <c r="B1976" s="113" t="s">
        <v>38</v>
      </c>
      <c r="C1976" s="108" t="s">
        <v>16338</v>
      </c>
      <c r="D1976" s="108" t="s">
        <v>16339</v>
      </c>
      <c r="E1976" s="113">
        <v>6059704</v>
      </c>
      <c r="F1976" s="108" t="s">
        <v>16340</v>
      </c>
      <c r="G1976" s="113">
        <v>12500</v>
      </c>
      <c r="H1976" s="108" t="s">
        <v>66</v>
      </c>
      <c r="I1976" s="108" t="s">
        <v>64</v>
      </c>
      <c r="J1976" s="135" t="s">
        <v>41</v>
      </c>
      <c r="K1976" s="135">
        <v>12500</v>
      </c>
      <c r="L1976" s="135">
        <f>VLOOKUP(E1976,[2]Sheet1!$E$2:$N$5262,3,0)</f>
        <v>12500</v>
      </c>
      <c r="M1976" s="168">
        <f>VLOOKUP(E1976,[2]Sheet1!$E$2:$N$5262,4,0)</f>
        <v>46029</v>
      </c>
      <c r="N1976" s="135" t="str">
        <f>VLOOKUP(E1976,[2]Sheet1!$E$2:$N$5262,5,0)</f>
        <v>ABDUL.AHAD</v>
      </c>
      <c r="O1976" s="135" t="str">
        <f>VLOOKUP(E1976,[2]Sheet1!$E$2:$N$5262,6,0)</f>
        <v>Accepted</v>
      </c>
      <c r="P1976" s="135" t="str">
        <f>VLOOKUP(E1976,[2]Sheet1!$E$2:$N$5262,7,0)</f>
        <v>Online Transfer</v>
      </c>
      <c r="Q1976" s="135" t="str">
        <f>VLOOKUP(E1976,[2]Sheet1!$E$2:$N$5262,8,0)</f>
        <v>Renewal</v>
      </c>
      <c r="R1976" s="135" t="s">
        <v>16</v>
      </c>
      <c r="S1976" s="135" t="str">
        <f>VLOOKUP(E1976,[2]Sheet1!$E$2:$N$5262,10,0)</f>
        <v>-</v>
      </c>
      <c r="T1976" s="167">
        <f t="shared" si="99"/>
        <v>0</v>
      </c>
    </row>
    <row r="1977" spans="1:20" hidden="1">
      <c r="A1977" s="113">
        <v>95</v>
      </c>
      <c r="B1977" s="113" t="s">
        <v>38</v>
      </c>
      <c r="C1977" s="108" t="s">
        <v>16341</v>
      </c>
      <c r="D1977" s="113">
        <v>227060</v>
      </c>
      <c r="E1977" s="113">
        <v>10127076</v>
      </c>
      <c r="F1977" s="108" t="s">
        <v>16342</v>
      </c>
      <c r="G1977" s="113">
        <v>14000</v>
      </c>
      <c r="H1977" s="108" t="s">
        <v>66</v>
      </c>
      <c r="I1977" s="108" t="s">
        <v>64</v>
      </c>
      <c r="J1977" s="135" t="s">
        <v>41</v>
      </c>
      <c r="K1977" s="135">
        <v>14000</v>
      </c>
      <c r="L1977" s="135">
        <f>VLOOKUP(E1977,[2]Sheet1!$E$2:$N$5262,3,0)</f>
        <v>14000</v>
      </c>
      <c r="M1977" s="168">
        <f>VLOOKUP(E1977,[2]Sheet1!$E$2:$N$5262,4,0)</f>
        <v>46024</v>
      </c>
      <c r="N1977" s="135" t="str">
        <f>VLOOKUP(E1977,[2]Sheet1!$E$2:$N$5262,5,0)</f>
        <v>ABDUL.AHAD</v>
      </c>
      <c r="O1977" s="135" t="str">
        <f>VLOOKUP(E1977,[2]Sheet1!$E$2:$N$5262,6,0)</f>
        <v>Accepted</v>
      </c>
      <c r="P1977" s="135" t="str">
        <f>VLOOKUP(E1977,[2]Sheet1!$E$2:$N$5262,7,0)</f>
        <v>Online Transfer</v>
      </c>
      <c r="Q1977" s="135" t="str">
        <f>VLOOKUP(E1977,[2]Sheet1!$E$2:$N$5262,8,0)</f>
        <v>Renewal</v>
      </c>
      <c r="R1977" s="135" t="s">
        <v>16</v>
      </c>
      <c r="S1977" s="135" t="str">
        <f>VLOOKUP(E1977,[2]Sheet1!$E$2:$N$5262,10,0)</f>
        <v>-</v>
      </c>
      <c r="T1977" s="167">
        <f t="shared" si="99"/>
        <v>0</v>
      </c>
    </row>
    <row r="1978" spans="1:20">
      <c r="A1978" s="113">
        <v>96</v>
      </c>
      <c r="B1978" s="113" t="s">
        <v>38</v>
      </c>
      <c r="C1978" s="108" t="s">
        <v>16343</v>
      </c>
      <c r="D1978" s="108" t="s">
        <v>16344</v>
      </c>
      <c r="E1978" s="108" t="s">
        <v>16345</v>
      </c>
      <c r="F1978" s="108" t="s">
        <v>11563</v>
      </c>
      <c r="G1978" s="113">
        <v>18000</v>
      </c>
      <c r="H1978" s="108" t="s">
        <v>66</v>
      </c>
      <c r="I1978" s="108" t="s">
        <v>64</v>
      </c>
      <c r="J1978" s="135" t="s">
        <v>41</v>
      </c>
      <c r="K1978" s="135">
        <v>18000</v>
      </c>
      <c r="L1978" s="135">
        <f>VLOOKUP(E1978,[2]Sheet1!$E$2:$N$5262,3,0)</f>
        <v>18000</v>
      </c>
      <c r="M1978" s="168">
        <f>VLOOKUP(E1978,[2]Sheet1!$E$2:$N$5262,4,0)</f>
        <v>46028</v>
      </c>
      <c r="N1978" s="135" t="str">
        <f>VLOOKUP(E1978,[2]Sheet1!$E$2:$N$5262,5,0)</f>
        <v>ABDUL.AHAD</v>
      </c>
      <c r="O1978" s="135" t="str">
        <f>VLOOKUP(E1978,[2]Sheet1!$E$2:$N$5262,6,0)</f>
        <v>Accepted</v>
      </c>
      <c r="P1978" s="135" t="str">
        <f>VLOOKUP(E1978,[2]Sheet1!$E$2:$N$5262,7,0)</f>
        <v>Online Transfer</v>
      </c>
      <c r="Q1978" s="135" t="str">
        <f>VLOOKUP(E1978,[2]Sheet1!$E$2:$N$5262,8,0)</f>
        <v>Conversion</v>
      </c>
      <c r="R1978" s="135" t="s">
        <v>16</v>
      </c>
      <c r="S1978" s="135" t="str">
        <f>VLOOKUP(E1978,[2]Sheet1!$E$2:$N$5262,10,0)</f>
        <v>-</v>
      </c>
      <c r="T1978" s="167">
        <f t="shared" si="99"/>
        <v>0</v>
      </c>
    </row>
    <row r="1979" spans="1:20" hidden="1">
      <c r="A1979" s="113">
        <v>97</v>
      </c>
      <c r="B1979" s="113" t="s">
        <v>38</v>
      </c>
      <c r="C1979" s="108" t="s">
        <v>16346</v>
      </c>
      <c r="D1979" s="108" t="s">
        <v>16347</v>
      </c>
      <c r="E1979" s="108" t="s">
        <v>16348</v>
      </c>
      <c r="F1979" s="108" t="s">
        <v>16349</v>
      </c>
      <c r="G1979" s="113">
        <v>15000</v>
      </c>
      <c r="H1979" s="108" t="s">
        <v>66</v>
      </c>
      <c r="I1979" s="108" t="s">
        <v>64</v>
      </c>
      <c r="J1979" s="135" t="s">
        <v>41</v>
      </c>
      <c r="K1979" s="135">
        <v>15000</v>
      </c>
      <c r="L1979" s="135">
        <f>VLOOKUP(E1979,[2]Sheet1!$E$2:$N$5262,3,0)</f>
        <v>15000</v>
      </c>
      <c r="M1979" s="168">
        <f>VLOOKUP(E1979,[2]Sheet1!$E$2:$N$5262,4,0)</f>
        <v>46028</v>
      </c>
      <c r="N1979" s="135" t="str">
        <f>VLOOKUP(E1979,[2]Sheet1!$E$2:$N$5262,5,0)</f>
        <v>ABDUL.AHAD</v>
      </c>
      <c r="O1979" s="135" t="str">
        <f>VLOOKUP(E1979,[2]Sheet1!$E$2:$N$5262,6,0)</f>
        <v>Accepted</v>
      </c>
      <c r="P1979" s="135" t="str">
        <f>VLOOKUP(E1979,[2]Sheet1!$E$2:$N$5262,7,0)</f>
        <v>Online Transfer</v>
      </c>
      <c r="Q1979" s="135" t="str">
        <f>VLOOKUP(E1979,[2]Sheet1!$E$2:$N$5262,8,0)</f>
        <v>Renewal</v>
      </c>
      <c r="R1979" s="135" t="s">
        <v>16</v>
      </c>
      <c r="S1979" s="135" t="str">
        <f>VLOOKUP(E1979,[2]Sheet1!$E$2:$N$5262,10,0)</f>
        <v>-</v>
      </c>
      <c r="T1979" s="167">
        <f t="shared" si="99"/>
        <v>0</v>
      </c>
    </row>
    <row r="1980" spans="1:20" hidden="1">
      <c r="A1980" s="113">
        <v>98</v>
      </c>
      <c r="B1980" s="113" t="s">
        <v>38</v>
      </c>
      <c r="C1980" s="108" t="s">
        <v>16350</v>
      </c>
      <c r="D1980" s="108" t="s">
        <v>16351</v>
      </c>
      <c r="E1980" s="113">
        <v>6048396</v>
      </c>
      <c r="F1980" s="108" t="s">
        <v>16352</v>
      </c>
      <c r="G1980" s="113">
        <v>15000</v>
      </c>
      <c r="H1980" s="108" t="s">
        <v>66</v>
      </c>
      <c r="I1980" s="108" t="s">
        <v>64</v>
      </c>
      <c r="J1980" s="135" t="s">
        <v>41</v>
      </c>
      <c r="K1980" s="135">
        <v>15000</v>
      </c>
      <c r="L1980" s="135">
        <f>VLOOKUP(E1980,[2]Sheet1!$E$2:$N$5262,3,0)</f>
        <v>15000</v>
      </c>
      <c r="M1980" s="168">
        <f>VLOOKUP(E1980,[2]Sheet1!$E$2:$N$5262,4,0)</f>
        <v>46028</v>
      </c>
      <c r="N1980" s="135" t="str">
        <f>VLOOKUP(E1980,[2]Sheet1!$E$2:$N$5262,5,0)</f>
        <v>ABDUL.AHAD</v>
      </c>
      <c r="O1980" s="135" t="str">
        <f>VLOOKUP(E1980,[2]Sheet1!$E$2:$N$5262,6,0)</f>
        <v>Accepted</v>
      </c>
      <c r="P1980" s="135" t="str">
        <f>VLOOKUP(E1980,[2]Sheet1!$E$2:$N$5262,7,0)</f>
        <v>Online Transfer</v>
      </c>
      <c r="Q1980" s="135" t="str">
        <f>VLOOKUP(E1980,[2]Sheet1!$E$2:$N$5262,8,0)</f>
        <v>Renewal</v>
      </c>
      <c r="R1980" s="135" t="s">
        <v>16</v>
      </c>
      <c r="S1980" s="135" t="str">
        <f>VLOOKUP(E1980,[2]Sheet1!$E$2:$N$5262,10,0)</f>
        <v>-</v>
      </c>
      <c r="T1980" s="167">
        <f t="shared" si="99"/>
        <v>0</v>
      </c>
    </row>
    <row r="1981" spans="1:20" hidden="1">
      <c r="A1981" s="113">
        <v>99</v>
      </c>
      <c r="B1981" s="113" t="s">
        <v>38</v>
      </c>
      <c r="C1981" s="108" t="s">
        <v>16353</v>
      </c>
      <c r="D1981" s="108" t="s">
        <v>16354</v>
      </c>
      <c r="E1981" s="108" t="s">
        <v>16355</v>
      </c>
      <c r="F1981" s="108" t="s">
        <v>16356</v>
      </c>
      <c r="G1981" s="113">
        <v>14000</v>
      </c>
      <c r="H1981" s="108" t="s">
        <v>66</v>
      </c>
      <c r="I1981" s="108" t="s">
        <v>64</v>
      </c>
      <c r="J1981" s="135" t="s">
        <v>41</v>
      </c>
      <c r="K1981" s="135">
        <v>14000</v>
      </c>
      <c r="L1981" s="135">
        <f>VLOOKUP(E1981,[2]Sheet1!$E$2:$N$5262,3,0)</f>
        <v>14000</v>
      </c>
      <c r="M1981" s="168">
        <f>VLOOKUP(E1981,[2]Sheet1!$E$2:$N$5262,4,0)</f>
        <v>46027</v>
      </c>
      <c r="N1981" s="135" t="str">
        <f>VLOOKUP(E1981,[2]Sheet1!$E$2:$N$5262,5,0)</f>
        <v>ABDUL.AHAD</v>
      </c>
      <c r="O1981" s="135" t="str">
        <f>VLOOKUP(E1981,[2]Sheet1!$E$2:$N$5262,6,0)</f>
        <v>Accepted</v>
      </c>
      <c r="P1981" s="135" t="str">
        <f>VLOOKUP(E1981,[2]Sheet1!$E$2:$N$5262,7,0)</f>
        <v>Online Transfer</v>
      </c>
      <c r="Q1981" s="135" t="str">
        <f>VLOOKUP(E1981,[2]Sheet1!$E$2:$N$5262,8,0)</f>
        <v>Renewal</v>
      </c>
      <c r="R1981" s="135" t="s">
        <v>16</v>
      </c>
      <c r="S1981" s="135" t="str">
        <f>VLOOKUP(E1981,[2]Sheet1!$E$2:$N$5262,10,0)</f>
        <v>-</v>
      </c>
      <c r="T1981" s="167">
        <f t="shared" si="99"/>
        <v>0</v>
      </c>
    </row>
    <row r="1982" spans="1:20" hidden="1">
      <c r="A1982" s="113">
        <v>100</v>
      </c>
      <c r="B1982" s="113" t="s">
        <v>38</v>
      </c>
      <c r="C1982" s="108" t="s">
        <v>16357</v>
      </c>
      <c r="D1982" s="108" t="s">
        <v>16358</v>
      </c>
      <c r="E1982" s="108" t="s">
        <v>16359</v>
      </c>
      <c r="F1982" s="108" t="s">
        <v>16360</v>
      </c>
      <c r="G1982" s="113">
        <v>12500</v>
      </c>
      <c r="H1982" s="108" t="s">
        <v>66</v>
      </c>
      <c r="I1982" s="108" t="s">
        <v>64</v>
      </c>
      <c r="J1982" s="135" t="s">
        <v>41</v>
      </c>
      <c r="K1982" s="135">
        <v>12500</v>
      </c>
      <c r="L1982" s="135">
        <f>VLOOKUP(E1982,[2]Sheet1!$E$2:$N$5262,3,0)</f>
        <v>12500</v>
      </c>
      <c r="M1982" s="168">
        <f>VLOOKUP(E1982,[2]Sheet1!$E$2:$N$5262,4,0)</f>
        <v>46027</v>
      </c>
      <c r="N1982" s="135" t="str">
        <f>VLOOKUP(E1982,[2]Sheet1!$E$2:$N$5262,5,0)</f>
        <v>ABDUL.AHAD</v>
      </c>
      <c r="O1982" s="135" t="str">
        <f>VLOOKUP(E1982,[2]Sheet1!$E$2:$N$5262,6,0)</f>
        <v>Accepted</v>
      </c>
      <c r="P1982" s="135" t="str">
        <f>VLOOKUP(E1982,[2]Sheet1!$E$2:$N$5262,7,0)</f>
        <v>Online Transfer</v>
      </c>
      <c r="Q1982" s="135" t="str">
        <f>VLOOKUP(E1982,[2]Sheet1!$E$2:$N$5262,8,0)</f>
        <v>Renewal</v>
      </c>
      <c r="R1982" s="135" t="s">
        <v>16</v>
      </c>
      <c r="S1982" s="135" t="str">
        <f>VLOOKUP(E1982,[2]Sheet1!$E$2:$N$5262,10,0)</f>
        <v>-</v>
      </c>
      <c r="T1982" s="167">
        <f t="shared" si="99"/>
        <v>0</v>
      </c>
    </row>
    <row r="1983" spans="1:20" hidden="1">
      <c r="A1983" s="113">
        <v>101</v>
      </c>
      <c r="B1983" s="113" t="s">
        <v>38</v>
      </c>
      <c r="C1983" s="108" t="s">
        <v>16361</v>
      </c>
      <c r="D1983" s="108" t="s">
        <v>16362</v>
      </c>
      <c r="E1983" s="108" t="s">
        <v>16363</v>
      </c>
      <c r="F1983" s="108" t="s">
        <v>16364</v>
      </c>
      <c r="G1983" s="113">
        <v>13000</v>
      </c>
      <c r="H1983" s="108" t="s">
        <v>66</v>
      </c>
      <c r="I1983" s="108" t="s">
        <v>64</v>
      </c>
      <c r="J1983" s="135" t="s">
        <v>41</v>
      </c>
      <c r="K1983" s="135">
        <v>13000</v>
      </c>
      <c r="L1983" s="135">
        <f>VLOOKUP(E1983,[2]Sheet1!$E$2:$N$5262,3,0)</f>
        <v>13000</v>
      </c>
      <c r="M1983" s="168">
        <f>VLOOKUP(E1983,[2]Sheet1!$E$2:$N$5262,4,0)</f>
        <v>46027</v>
      </c>
      <c r="N1983" s="135" t="str">
        <f>VLOOKUP(E1983,[2]Sheet1!$E$2:$N$5262,5,0)</f>
        <v>ABDUL.AHAD</v>
      </c>
      <c r="O1983" s="135" t="str">
        <f>VLOOKUP(E1983,[2]Sheet1!$E$2:$N$5262,6,0)</f>
        <v>Accepted</v>
      </c>
      <c r="P1983" s="135" t="str">
        <f>VLOOKUP(E1983,[2]Sheet1!$E$2:$N$5262,7,0)</f>
        <v>Online Transfer</v>
      </c>
      <c r="Q1983" s="135" t="str">
        <f>VLOOKUP(E1983,[2]Sheet1!$E$2:$N$5262,8,0)</f>
        <v>Renewal</v>
      </c>
      <c r="R1983" s="135" t="s">
        <v>16</v>
      </c>
      <c r="S1983" s="135" t="str">
        <f>VLOOKUP(E1983,[2]Sheet1!$E$2:$N$5262,10,0)</f>
        <v>-</v>
      </c>
      <c r="T1983" s="167">
        <f t="shared" si="99"/>
        <v>0</v>
      </c>
    </row>
    <row r="1984" spans="1:20" hidden="1">
      <c r="A1984" s="113">
        <v>102</v>
      </c>
      <c r="B1984" s="113" t="s">
        <v>38</v>
      </c>
      <c r="C1984" s="108" t="s">
        <v>16365</v>
      </c>
      <c r="D1984" s="108" t="s">
        <v>16366</v>
      </c>
      <c r="E1984" s="108" t="s">
        <v>16367</v>
      </c>
      <c r="F1984" s="108" t="s">
        <v>16368</v>
      </c>
      <c r="G1984" s="113">
        <v>12500</v>
      </c>
      <c r="H1984" s="108" t="s">
        <v>66</v>
      </c>
      <c r="I1984" s="108" t="s">
        <v>64</v>
      </c>
      <c r="J1984" s="135" t="s">
        <v>41</v>
      </c>
      <c r="K1984" s="135">
        <v>12500</v>
      </c>
      <c r="L1984" s="135">
        <f>VLOOKUP(E1984,[2]Sheet1!$E$2:$N$5262,3,0)</f>
        <v>12500</v>
      </c>
      <c r="M1984" s="168">
        <f>VLOOKUP(E1984,[2]Sheet1!$E$2:$N$5262,4,0)</f>
        <v>46027</v>
      </c>
      <c r="N1984" s="135" t="str">
        <f>VLOOKUP(E1984,[2]Sheet1!$E$2:$N$5262,5,0)</f>
        <v>ABDUL.AHAD</v>
      </c>
      <c r="O1984" s="135" t="str">
        <f>VLOOKUP(E1984,[2]Sheet1!$E$2:$N$5262,6,0)</f>
        <v>Accepted</v>
      </c>
      <c r="P1984" s="135" t="str">
        <f>VLOOKUP(E1984,[2]Sheet1!$E$2:$N$5262,7,0)</f>
        <v>Online Transfer</v>
      </c>
      <c r="Q1984" s="135" t="str">
        <f>VLOOKUP(E1984,[2]Sheet1!$E$2:$N$5262,8,0)</f>
        <v>Renewal</v>
      </c>
      <c r="R1984" s="135" t="s">
        <v>16</v>
      </c>
      <c r="S1984" s="135" t="str">
        <f>VLOOKUP(E1984,[2]Sheet1!$E$2:$N$5262,10,0)</f>
        <v>-</v>
      </c>
      <c r="T1984" s="167">
        <f t="shared" si="99"/>
        <v>0</v>
      </c>
    </row>
    <row r="1985" spans="1:20" hidden="1">
      <c r="A1985" s="113">
        <v>103</v>
      </c>
      <c r="B1985" s="113" t="s">
        <v>38</v>
      </c>
      <c r="C1985" s="108" t="s">
        <v>16369</v>
      </c>
      <c r="D1985" s="108" t="s">
        <v>16370</v>
      </c>
      <c r="E1985" s="108" t="s">
        <v>16371</v>
      </c>
      <c r="F1985" s="108" t="s">
        <v>621</v>
      </c>
      <c r="G1985" s="113">
        <v>15000</v>
      </c>
      <c r="H1985" s="108" t="s">
        <v>66</v>
      </c>
      <c r="I1985" s="108" t="s">
        <v>64</v>
      </c>
      <c r="J1985" s="135" t="s">
        <v>41</v>
      </c>
      <c r="K1985" s="135">
        <v>15000</v>
      </c>
      <c r="L1985" s="135">
        <f>VLOOKUP(E1985,[2]Sheet1!$E$2:$N$5262,3,0)</f>
        <v>15000</v>
      </c>
      <c r="M1985" s="168">
        <f>VLOOKUP(E1985,[2]Sheet1!$E$2:$N$5262,4,0)</f>
        <v>46027</v>
      </c>
      <c r="N1985" s="135" t="str">
        <f>VLOOKUP(E1985,[2]Sheet1!$E$2:$N$5262,5,0)</f>
        <v>ABDUL.AHAD</v>
      </c>
      <c r="O1985" s="135" t="str">
        <f>VLOOKUP(E1985,[2]Sheet1!$E$2:$N$5262,6,0)</f>
        <v>Accepted</v>
      </c>
      <c r="P1985" s="135" t="str">
        <f>VLOOKUP(E1985,[2]Sheet1!$E$2:$N$5262,7,0)</f>
        <v>Cash Deposit</v>
      </c>
      <c r="Q1985" s="135" t="str">
        <f>VLOOKUP(E1985,[2]Sheet1!$E$2:$N$5262,8,0)</f>
        <v>Renewal</v>
      </c>
      <c r="R1985" s="135" t="s">
        <v>16</v>
      </c>
      <c r="S1985" s="135" t="str">
        <f>VLOOKUP(E1985,[2]Sheet1!$E$2:$N$5262,10,0)</f>
        <v>-</v>
      </c>
      <c r="T1985" s="167">
        <f t="shared" si="99"/>
        <v>0</v>
      </c>
    </row>
    <row r="1986" spans="1:20" hidden="1">
      <c r="A1986" s="113">
        <v>104</v>
      </c>
      <c r="B1986" s="113" t="s">
        <v>38</v>
      </c>
      <c r="C1986" s="108" t="s">
        <v>16372</v>
      </c>
      <c r="D1986" s="113">
        <v>820427</v>
      </c>
      <c r="E1986" s="113">
        <v>2015291</v>
      </c>
      <c r="F1986" s="108" t="s">
        <v>16373</v>
      </c>
      <c r="G1986" s="113">
        <v>12500</v>
      </c>
      <c r="H1986" s="108" t="s">
        <v>66</v>
      </c>
      <c r="I1986" s="108" t="s">
        <v>64</v>
      </c>
      <c r="J1986" s="135" t="s">
        <v>41</v>
      </c>
      <c r="K1986" s="135">
        <v>12500</v>
      </c>
      <c r="L1986" s="135">
        <f>VLOOKUP(E1986,[2]Sheet1!$E$2:$N$5262,3,0)</f>
        <v>12500</v>
      </c>
      <c r="M1986" s="168">
        <f>VLOOKUP(E1986,[2]Sheet1!$E$2:$N$5262,4,0)</f>
        <v>46026</v>
      </c>
      <c r="N1986" s="135" t="str">
        <f>VLOOKUP(E1986,[2]Sheet1!$E$2:$N$5262,5,0)</f>
        <v>ABDUL.AHAD</v>
      </c>
      <c r="O1986" s="135" t="str">
        <f>VLOOKUP(E1986,[2]Sheet1!$E$2:$N$5262,6,0)</f>
        <v>Accepted</v>
      </c>
      <c r="P1986" s="135" t="str">
        <f>VLOOKUP(E1986,[2]Sheet1!$E$2:$N$5262,7,0)</f>
        <v>Online Transfer</v>
      </c>
      <c r="Q1986" s="135" t="str">
        <f>VLOOKUP(E1986,[2]Sheet1!$E$2:$N$5262,8,0)</f>
        <v>Renewal</v>
      </c>
      <c r="R1986" s="135" t="s">
        <v>16</v>
      </c>
      <c r="S1986" s="135" t="str">
        <f>VLOOKUP(E1986,[2]Sheet1!$E$2:$N$5262,10,0)</f>
        <v>-</v>
      </c>
      <c r="T1986" s="167">
        <f t="shared" si="99"/>
        <v>0</v>
      </c>
    </row>
    <row r="1987" spans="1:20" hidden="1">
      <c r="A1987" s="113">
        <v>105</v>
      </c>
      <c r="B1987" s="113" t="s">
        <v>38</v>
      </c>
      <c r="C1987" s="108" t="s">
        <v>16374</v>
      </c>
      <c r="D1987" s="108" t="s">
        <v>16375</v>
      </c>
      <c r="E1987" s="108" t="s">
        <v>16376</v>
      </c>
      <c r="F1987" s="108" t="s">
        <v>16377</v>
      </c>
      <c r="G1987" s="113">
        <v>12000</v>
      </c>
      <c r="H1987" s="108" t="s">
        <v>66</v>
      </c>
      <c r="I1987" s="108" t="s">
        <v>64</v>
      </c>
      <c r="J1987" s="135" t="s">
        <v>41</v>
      </c>
      <c r="K1987" s="135">
        <v>12000</v>
      </c>
      <c r="L1987" s="135">
        <f>VLOOKUP(E1987,[2]Sheet1!$E$2:$N$5262,3,0)</f>
        <v>12000</v>
      </c>
      <c r="M1987" s="168">
        <f>VLOOKUP(E1987,[2]Sheet1!$E$2:$N$5262,4,0)</f>
        <v>46025</v>
      </c>
      <c r="N1987" s="135" t="str">
        <f>VLOOKUP(E1987,[2]Sheet1!$E$2:$N$5262,5,0)</f>
        <v>ABDUL.AHAD</v>
      </c>
      <c r="O1987" s="135" t="str">
        <f>VLOOKUP(E1987,[2]Sheet1!$E$2:$N$5262,6,0)</f>
        <v>Accepted</v>
      </c>
      <c r="P1987" s="135" t="str">
        <f>VLOOKUP(E1987,[2]Sheet1!$E$2:$N$5262,7,0)</f>
        <v>Online Transfer</v>
      </c>
      <c r="Q1987" s="135" t="str">
        <f>VLOOKUP(E1987,[2]Sheet1!$E$2:$N$5262,8,0)</f>
        <v>Renewal</v>
      </c>
      <c r="R1987" s="135" t="s">
        <v>16</v>
      </c>
      <c r="S1987" s="135" t="str">
        <f>VLOOKUP(E1987,[2]Sheet1!$E$2:$N$5262,10,0)</f>
        <v>-</v>
      </c>
      <c r="T1987" s="167">
        <f t="shared" si="99"/>
        <v>0</v>
      </c>
    </row>
    <row r="1988" spans="1:20" hidden="1">
      <c r="A1988" s="113">
        <v>106</v>
      </c>
      <c r="B1988" s="113" t="s">
        <v>38</v>
      </c>
      <c r="C1988" s="108" t="s">
        <v>16378</v>
      </c>
      <c r="D1988" s="108" t="s">
        <v>16379</v>
      </c>
      <c r="E1988" s="113">
        <v>6059368</v>
      </c>
      <c r="F1988" s="108" t="s">
        <v>16380</v>
      </c>
      <c r="G1988" s="113">
        <v>9000</v>
      </c>
      <c r="H1988" s="108" t="s">
        <v>66</v>
      </c>
      <c r="I1988" s="108" t="s">
        <v>64</v>
      </c>
      <c r="J1988" s="135" t="s">
        <v>41</v>
      </c>
      <c r="K1988" s="135">
        <v>9000</v>
      </c>
      <c r="L1988" s="135">
        <f>VLOOKUP(E1988,[2]Sheet1!$E$2:$N$5262,3,0)</f>
        <v>9000</v>
      </c>
      <c r="M1988" s="168">
        <f>VLOOKUP(E1988,[2]Sheet1!$E$2:$N$5262,4,0)</f>
        <v>46031</v>
      </c>
      <c r="N1988" s="135" t="str">
        <f>VLOOKUP(E1988,[2]Sheet1!$E$2:$N$5262,5,0)</f>
        <v>ABDUL.AHAD</v>
      </c>
      <c r="O1988" s="135" t="str">
        <f>VLOOKUP(E1988,[2]Sheet1!$E$2:$N$5262,6,0)</f>
        <v>Accepted</v>
      </c>
      <c r="P1988" s="135" t="str">
        <f>VLOOKUP(E1988,[2]Sheet1!$E$2:$N$5262,7,0)</f>
        <v>Cash</v>
      </c>
      <c r="Q1988" s="135" t="str">
        <f>VLOOKUP(E1988,[2]Sheet1!$E$2:$N$5262,8,0)</f>
        <v>Renewal</v>
      </c>
      <c r="R1988" s="135" t="s">
        <v>16</v>
      </c>
      <c r="S1988" s="135" t="str">
        <f>VLOOKUP(E1988,[2]Sheet1!$E$2:$N$5262,10,0)</f>
        <v>-</v>
      </c>
      <c r="T1988" s="167">
        <f t="shared" si="99"/>
        <v>0</v>
      </c>
    </row>
    <row r="1989" spans="1:20" hidden="1">
      <c r="A1989" s="113">
        <v>107</v>
      </c>
      <c r="B1989" s="113" t="s">
        <v>38</v>
      </c>
      <c r="C1989" s="108" t="s">
        <v>16381</v>
      </c>
      <c r="D1989" s="108" t="s">
        <v>16382</v>
      </c>
      <c r="E1989" s="108" t="s">
        <v>16383</v>
      </c>
      <c r="F1989" s="108" t="s">
        <v>16384</v>
      </c>
      <c r="G1989" s="113">
        <v>13000</v>
      </c>
      <c r="H1989" s="108" t="s">
        <v>66</v>
      </c>
      <c r="I1989" s="108" t="s">
        <v>64</v>
      </c>
      <c r="J1989" s="135" t="s">
        <v>41</v>
      </c>
      <c r="K1989" s="135">
        <v>13000</v>
      </c>
      <c r="L1989" s="135">
        <f>VLOOKUP(E1989,[2]Sheet1!$E$2:$N$5262,3,0)</f>
        <v>13000</v>
      </c>
      <c r="M1989" s="168">
        <f>VLOOKUP(E1989,[2]Sheet1!$E$2:$N$5262,4,0)</f>
        <v>46024</v>
      </c>
      <c r="N1989" s="135" t="str">
        <f>VLOOKUP(E1989,[2]Sheet1!$E$2:$N$5262,5,0)</f>
        <v>ABDUL.AHAD</v>
      </c>
      <c r="O1989" s="135" t="str">
        <f>VLOOKUP(E1989,[2]Sheet1!$E$2:$N$5262,6,0)</f>
        <v>Accepted</v>
      </c>
      <c r="P1989" s="135" t="str">
        <f>VLOOKUP(E1989,[2]Sheet1!$E$2:$N$5262,7,0)</f>
        <v>Online Transfer</v>
      </c>
      <c r="Q1989" s="135" t="str">
        <f>VLOOKUP(E1989,[2]Sheet1!$E$2:$N$5262,8,0)</f>
        <v>Renewal</v>
      </c>
      <c r="R1989" s="135" t="s">
        <v>16</v>
      </c>
      <c r="S1989" s="135" t="str">
        <f>VLOOKUP(E1989,[2]Sheet1!$E$2:$N$5262,10,0)</f>
        <v>-</v>
      </c>
      <c r="T1989" s="167">
        <f t="shared" si="99"/>
        <v>0</v>
      </c>
    </row>
    <row r="1990" spans="1:20" hidden="1">
      <c r="A1990" s="113">
        <v>108</v>
      </c>
      <c r="B1990" s="113" t="s">
        <v>38</v>
      </c>
      <c r="C1990" s="108" t="s">
        <v>16385</v>
      </c>
      <c r="D1990" s="108" t="s">
        <v>16386</v>
      </c>
      <c r="E1990" s="108" t="s">
        <v>16387</v>
      </c>
      <c r="F1990" s="108" t="s">
        <v>621</v>
      </c>
      <c r="G1990" s="113">
        <v>15000</v>
      </c>
      <c r="H1990" s="108" t="s">
        <v>66</v>
      </c>
      <c r="I1990" s="108" t="s">
        <v>64</v>
      </c>
      <c r="J1990" s="135" t="s">
        <v>41</v>
      </c>
      <c r="K1990" s="135">
        <v>15000</v>
      </c>
      <c r="L1990" s="135">
        <f>VLOOKUP(E1990,[2]Sheet1!$E$2:$N$5262,3,0)</f>
        <v>15000</v>
      </c>
      <c r="M1990" s="168">
        <f>VLOOKUP(E1990,[2]Sheet1!$E$2:$N$5262,4,0)</f>
        <v>46025</v>
      </c>
      <c r="N1990" s="135" t="str">
        <f>VLOOKUP(E1990,[2]Sheet1!$E$2:$N$5262,5,0)</f>
        <v>ABDUL.AHAD</v>
      </c>
      <c r="O1990" s="135" t="str">
        <f>VLOOKUP(E1990,[2]Sheet1!$E$2:$N$5262,6,0)</f>
        <v>Accepted</v>
      </c>
      <c r="P1990" s="135" t="str">
        <f>VLOOKUP(E1990,[2]Sheet1!$E$2:$N$5262,7,0)</f>
        <v>Cash Deposit</v>
      </c>
      <c r="Q1990" s="135" t="str">
        <f>VLOOKUP(E1990,[2]Sheet1!$E$2:$N$5262,8,0)</f>
        <v>Renewal</v>
      </c>
      <c r="R1990" s="135" t="s">
        <v>16</v>
      </c>
      <c r="S1990" s="135" t="str">
        <f>VLOOKUP(E1990,[2]Sheet1!$E$2:$N$5262,10,0)</f>
        <v>-</v>
      </c>
      <c r="T1990" s="167">
        <f t="shared" si="99"/>
        <v>0</v>
      </c>
    </row>
    <row r="1991" spans="1:20" hidden="1">
      <c r="A1991" s="113">
        <v>109</v>
      </c>
      <c r="B1991" s="113" t="s">
        <v>38</v>
      </c>
      <c r="C1991" s="108" t="s">
        <v>16388</v>
      </c>
      <c r="D1991" s="108" t="s">
        <v>16389</v>
      </c>
      <c r="E1991" s="113">
        <v>7101226</v>
      </c>
      <c r="F1991" s="108" t="s">
        <v>16390</v>
      </c>
      <c r="G1991" s="113">
        <v>12500</v>
      </c>
      <c r="H1991" s="108" t="s">
        <v>66</v>
      </c>
      <c r="I1991" s="108" t="s">
        <v>64</v>
      </c>
      <c r="J1991" s="135" t="s">
        <v>41</v>
      </c>
      <c r="K1991" s="135">
        <v>12500</v>
      </c>
      <c r="L1991" s="135">
        <f>VLOOKUP(E1991,[2]Sheet1!$E$2:$N$5262,3,0)</f>
        <v>12500</v>
      </c>
      <c r="M1991" s="168">
        <f>VLOOKUP(E1991,[2]Sheet1!$E$2:$N$5262,4,0)</f>
        <v>46024</v>
      </c>
      <c r="N1991" s="135" t="str">
        <f>VLOOKUP(E1991,[2]Sheet1!$E$2:$N$5262,5,0)</f>
        <v>ABDUL.AHAD</v>
      </c>
      <c r="O1991" s="135" t="str">
        <f>VLOOKUP(E1991,[2]Sheet1!$E$2:$N$5262,6,0)</f>
        <v>Accepted</v>
      </c>
      <c r="P1991" s="135" t="str">
        <f>VLOOKUP(E1991,[2]Sheet1!$E$2:$N$5262,7,0)</f>
        <v>Cash Deposit</v>
      </c>
      <c r="Q1991" s="135" t="str">
        <f>VLOOKUP(E1991,[2]Sheet1!$E$2:$N$5262,8,0)</f>
        <v>Renewal</v>
      </c>
      <c r="R1991" s="135" t="s">
        <v>16</v>
      </c>
      <c r="S1991" s="135" t="str">
        <f>VLOOKUP(E1991,[2]Sheet1!$E$2:$N$5262,10,0)</f>
        <v>-</v>
      </c>
      <c r="T1991" s="167">
        <f t="shared" si="99"/>
        <v>0</v>
      </c>
    </row>
    <row r="1992" spans="1:20" hidden="1">
      <c r="A1992" s="113">
        <v>110</v>
      </c>
      <c r="B1992" s="113" t="s">
        <v>38</v>
      </c>
      <c r="C1992" s="108" t="s">
        <v>16391</v>
      </c>
      <c r="D1992" s="108" t="s">
        <v>16392</v>
      </c>
      <c r="E1992" s="113">
        <v>7100383</v>
      </c>
      <c r="F1992" s="108" t="s">
        <v>16393</v>
      </c>
      <c r="G1992" s="113">
        <v>15000</v>
      </c>
      <c r="H1992" s="108" t="s">
        <v>66</v>
      </c>
      <c r="I1992" s="108" t="s">
        <v>64</v>
      </c>
      <c r="J1992" s="135" t="s">
        <v>41</v>
      </c>
      <c r="K1992" s="135">
        <v>15000</v>
      </c>
      <c r="L1992" s="135">
        <f>VLOOKUP(E1992,[2]Sheet1!$E$2:$N$5262,3,0)</f>
        <v>15000</v>
      </c>
      <c r="M1992" s="168">
        <f>VLOOKUP(E1992,[2]Sheet1!$E$2:$N$5262,4,0)</f>
        <v>46024</v>
      </c>
      <c r="N1992" s="135" t="str">
        <f>VLOOKUP(E1992,[2]Sheet1!$E$2:$N$5262,5,0)</f>
        <v>ABDUL.AHAD</v>
      </c>
      <c r="O1992" s="135" t="str">
        <f>VLOOKUP(E1992,[2]Sheet1!$E$2:$N$5262,6,0)</f>
        <v>Accepted</v>
      </c>
      <c r="P1992" s="135" t="str">
        <f>VLOOKUP(E1992,[2]Sheet1!$E$2:$N$5262,7,0)</f>
        <v>Cash Deposit</v>
      </c>
      <c r="Q1992" s="135" t="str">
        <f>VLOOKUP(E1992,[2]Sheet1!$E$2:$N$5262,8,0)</f>
        <v>Renewal</v>
      </c>
      <c r="R1992" s="135" t="s">
        <v>16</v>
      </c>
      <c r="S1992" s="135" t="str">
        <f>VLOOKUP(E1992,[2]Sheet1!$E$2:$N$5262,10,0)</f>
        <v>-</v>
      </c>
      <c r="T1992" s="167">
        <f t="shared" si="99"/>
        <v>0</v>
      </c>
    </row>
    <row r="1993" spans="1:20" hidden="1">
      <c r="A1993" s="113">
        <v>111</v>
      </c>
      <c r="B1993" s="113" t="s">
        <v>38</v>
      </c>
      <c r="C1993" s="108" t="s">
        <v>16394</v>
      </c>
      <c r="D1993" s="113">
        <v>140574</v>
      </c>
      <c r="E1993" s="113">
        <v>1040562</v>
      </c>
      <c r="F1993" s="108" t="s">
        <v>16395</v>
      </c>
      <c r="G1993" s="113">
        <v>15000</v>
      </c>
      <c r="H1993" s="108" t="s">
        <v>66</v>
      </c>
      <c r="I1993" s="108" t="s">
        <v>64</v>
      </c>
      <c r="J1993" s="135" t="s">
        <v>41</v>
      </c>
      <c r="K1993" s="135">
        <v>15000</v>
      </c>
      <c r="L1993" s="135">
        <f>VLOOKUP(E1993,[2]Sheet1!$E$2:$N$5262,3,0)</f>
        <v>15000</v>
      </c>
      <c r="M1993" s="168">
        <f>VLOOKUP(E1993,[2]Sheet1!$E$2:$N$5262,4,0)</f>
        <v>46024</v>
      </c>
      <c r="N1993" s="135" t="str">
        <f>VLOOKUP(E1993,[2]Sheet1!$E$2:$N$5262,5,0)</f>
        <v>ABDUL.AHAD</v>
      </c>
      <c r="O1993" s="135" t="str">
        <f>VLOOKUP(E1993,[2]Sheet1!$E$2:$N$5262,6,0)</f>
        <v>Accepted</v>
      </c>
      <c r="P1993" s="135" t="str">
        <f>VLOOKUP(E1993,[2]Sheet1!$E$2:$N$5262,7,0)</f>
        <v>Online Transfer</v>
      </c>
      <c r="Q1993" s="135" t="str">
        <f>VLOOKUP(E1993,[2]Sheet1!$E$2:$N$5262,8,0)</f>
        <v>Renewal</v>
      </c>
      <c r="R1993" s="135" t="s">
        <v>16</v>
      </c>
      <c r="S1993" s="135" t="str">
        <f>VLOOKUP(E1993,[2]Sheet1!$E$2:$N$5262,10,0)</f>
        <v>-</v>
      </c>
      <c r="T1993" s="167">
        <f t="shared" si="99"/>
        <v>0</v>
      </c>
    </row>
    <row r="1994" spans="1:20" hidden="1">
      <c r="A1994" s="113">
        <v>112</v>
      </c>
      <c r="B1994" s="113" t="s">
        <v>38</v>
      </c>
      <c r="C1994" s="108" t="s">
        <v>16396</v>
      </c>
      <c r="D1994" s="108" t="s">
        <v>16397</v>
      </c>
      <c r="E1994" s="108" t="s">
        <v>16398</v>
      </c>
      <c r="F1994" s="108" t="s">
        <v>609</v>
      </c>
      <c r="G1994" s="113">
        <v>15000</v>
      </c>
      <c r="H1994" s="108" t="s">
        <v>66</v>
      </c>
      <c r="I1994" s="108" t="s">
        <v>64</v>
      </c>
      <c r="J1994" s="135" t="s">
        <v>41</v>
      </c>
      <c r="K1994" s="135">
        <v>15000</v>
      </c>
      <c r="L1994" s="135">
        <f>VLOOKUP(E1994,[2]Sheet1!$E$2:$N$5262,3,0)</f>
        <v>15000</v>
      </c>
      <c r="M1994" s="168">
        <f>VLOOKUP(E1994,[2]Sheet1!$E$2:$N$5262,4,0)</f>
        <v>46024</v>
      </c>
      <c r="N1994" s="135" t="str">
        <f>VLOOKUP(E1994,[2]Sheet1!$E$2:$N$5262,5,0)</f>
        <v>ABDUL.AHAD</v>
      </c>
      <c r="O1994" s="135" t="str">
        <f>VLOOKUP(E1994,[2]Sheet1!$E$2:$N$5262,6,0)</f>
        <v>Accepted</v>
      </c>
      <c r="P1994" s="135" t="str">
        <f>VLOOKUP(E1994,[2]Sheet1!$E$2:$N$5262,7,0)</f>
        <v>Online Transfer</v>
      </c>
      <c r="Q1994" s="135" t="str">
        <f>VLOOKUP(E1994,[2]Sheet1!$E$2:$N$5262,8,0)</f>
        <v>Renewal</v>
      </c>
      <c r="R1994" s="135" t="s">
        <v>16</v>
      </c>
      <c r="S1994" s="135" t="str">
        <f>VLOOKUP(E1994,[2]Sheet1!$E$2:$N$5262,10,0)</f>
        <v>-</v>
      </c>
      <c r="T1994" s="167">
        <f t="shared" si="99"/>
        <v>0</v>
      </c>
    </row>
    <row r="1995" spans="1:20" hidden="1">
      <c r="A1995" s="113">
        <v>113</v>
      </c>
      <c r="B1995" s="113" t="s">
        <v>38</v>
      </c>
      <c r="C1995" s="108" t="s">
        <v>16399</v>
      </c>
      <c r="D1995" s="113">
        <v>324304</v>
      </c>
      <c r="E1995" s="108" t="s">
        <v>16400</v>
      </c>
      <c r="F1995" s="108" t="s">
        <v>16401</v>
      </c>
      <c r="G1995" s="113">
        <v>15000</v>
      </c>
      <c r="H1995" s="108" t="s">
        <v>66</v>
      </c>
      <c r="I1995" s="108" t="s">
        <v>64</v>
      </c>
      <c r="J1995" s="135" t="s">
        <v>41</v>
      </c>
      <c r="K1995" s="135">
        <v>15000</v>
      </c>
      <c r="L1995" s="135">
        <f>VLOOKUP(E1995,[2]Sheet1!$E$2:$N$5262,3,0)</f>
        <v>15000</v>
      </c>
      <c r="M1995" s="168">
        <f>VLOOKUP(E1995,[2]Sheet1!$E$2:$N$5262,4,0)</f>
        <v>46024</v>
      </c>
      <c r="N1995" s="135" t="str">
        <f>VLOOKUP(E1995,[2]Sheet1!$E$2:$N$5262,5,0)</f>
        <v>ABDUL.AHAD</v>
      </c>
      <c r="O1995" s="135" t="str">
        <f>VLOOKUP(E1995,[2]Sheet1!$E$2:$N$5262,6,0)</f>
        <v>Accepted</v>
      </c>
      <c r="P1995" s="135" t="str">
        <f>VLOOKUP(E1995,[2]Sheet1!$E$2:$N$5262,7,0)</f>
        <v>Online Transfer</v>
      </c>
      <c r="Q1995" s="135" t="str">
        <f>VLOOKUP(E1995,[2]Sheet1!$E$2:$N$5262,8,0)</f>
        <v>Renewal</v>
      </c>
      <c r="R1995" s="135" t="s">
        <v>16</v>
      </c>
      <c r="S1995" s="135" t="str">
        <f>VLOOKUP(E1995,[2]Sheet1!$E$2:$N$5262,10,0)</f>
        <v>-</v>
      </c>
      <c r="T1995" s="167">
        <f t="shared" si="99"/>
        <v>0</v>
      </c>
    </row>
    <row r="1996" spans="1:20" hidden="1">
      <c r="A1996" s="113">
        <v>114</v>
      </c>
      <c r="B1996" s="113" t="s">
        <v>38</v>
      </c>
      <c r="C1996" s="108" t="s">
        <v>16402</v>
      </c>
      <c r="D1996" s="108" t="s">
        <v>16403</v>
      </c>
      <c r="E1996" s="108" t="s">
        <v>16404</v>
      </c>
      <c r="F1996" s="108" t="s">
        <v>16405</v>
      </c>
      <c r="G1996" s="113">
        <v>14000</v>
      </c>
      <c r="H1996" s="108" t="s">
        <v>66</v>
      </c>
      <c r="I1996" s="108" t="s">
        <v>64</v>
      </c>
      <c r="J1996" s="135" t="s">
        <v>41</v>
      </c>
      <c r="K1996" s="135">
        <v>14000</v>
      </c>
      <c r="L1996" s="135">
        <f>VLOOKUP(E1996,[2]Sheet1!$E$2:$N$5262,3,0)</f>
        <v>14000</v>
      </c>
      <c r="M1996" s="168">
        <f>VLOOKUP(E1996,[2]Sheet1!$E$2:$N$5262,4,0)</f>
        <v>46023</v>
      </c>
      <c r="N1996" s="135" t="str">
        <f>VLOOKUP(E1996,[2]Sheet1!$E$2:$N$5262,5,0)</f>
        <v>ABDUL.AHAD</v>
      </c>
      <c r="O1996" s="135" t="str">
        <f>VLOOKUP(E1996,[2]Sheet1!$E$2:$N$5262,6,0)</f>
        <v>Accepted</v>
      </c>
      <c r="P1996" s="135" t="str">
        <f>VLOOKUP(E1996,[2]Sheet1!$E$2:$N$5262,7,0)</f>
        <v>Online Transfer</v>
      </c>
      <c r="Q1996" s="135" t="str">
        <f>VLOOKUP(E1996,[2]Sheet1!$E$2:$N$5262,8,0)</f>
        <v>Renewal</v>
      </c>
      <c r="R1996" s="135" t="s">
        <v>16</v>
      </c>
      <c r="S1996" s="135" t="str">
        <f>VLOOKUP(E1996,[2]Sheet1!$E$2:$N$5262,10,0)</f>
        <v>-</v>
      </c>
      <c r="T1996" s="167">
        <f t="shared" si="99"/>
        <v>0</v>
      </c>
    </row>
    <row r="1997" spans="1:20" hidden="1">
      <c r="A1997" s="113">
        <v>115</v>
      </c>
      <c r="B1997" s="113" t="s">
        <v>38</v>
      </c>
      <c r="C1997" s="108" t="s">
        <v>16406</v>
      </c>
      <c r="D1997" s="108" t="s">
        <v>16407</v>
      </c>
      <c r="E1997" s="108" t="s">
        <v>16408</v>
      </c>
      <c r="F1997" s="108" t="s">
        <v>16409</v>
      </c>
      <c r="G1997" s="113">
        <v>11000</v>
      </c>
      <c r="H1997" s="108" t="s">
        <v>66</v>
      </c>
      <c r="I1997" s="108" t="s">
        <v>64</v>
      </c>
      <c r="J1997" s="135" t="s">
        <v>41</v>
      </c>
      <c r="K1997" s="135">
        <v>11000</v>
      </c>
      <c r="L1997" s="135">
        <f>VLOOKUP(E1997,[2]Sheet1!$E$2:$N$5262,3,0)</f>
        <v>11000</v>
      </c>
      <c r="M1997" s="168">
        <f>VLOOKUP(E1997,[2]Sheet1!$E$2:$N$5262,4,0)</f>
        <v>46024</v>
      </c>
      <c r="N1997" s="135" t="str">
        <f>VLOOKUP(E1997,[2]Sheet1!$E$2:$N$5262,5,0)</f>
        <v>ABDUL.AHAD</v>
      </c>
      <c r="O1997" s="135" t="str">
        <f>VLOOKUP(E1997,[2]Sheet1!$E$2:$N$5262,6,0)</f>
        <v>Accepted</v>
      </c>
      <c r="P1997" s="135" t="str">
        <f>VLOOKUP(E1997,[2]Sheet1!$E$2:$N$5262,7,0)</f>
        <v>Online Transfer</v>
      </c>
      <c r="Q1997" s="135" t="str">
        <f>VLOOKUP(E1997,[2]Sheet1!$E$2:$N$5262,8,0)</f>
        <v>Renewal</v>
      </c>
      <c r="R1997" s="135" t="s">
        <v>16</v>
      </c>
      <c r="S1997" s="135" t="str">
        <f>VLOOKUP(E1997,[2]Sheet1!$E$2:$N$5262,10,0)</f>
        <v>-</v>
      </c>
      <c r="T1997" s="167">
        <f t="shared" si="99"/>
        <v>0</v>
      </c>
    </row>
    <row r="1998" spans="1:20" hidden="1">
      <c r="A1998" s="113">
        <v>116</v>
      </c>
      <c r="B1998" s="113" t="s">
        <v>38</v>
      </c>
      <c r="C1998" s="108" t="s">
        <v>16410</v>
      </c>
      <c r="D1998" s="113">
        <v>574824</v>
      </c>
      <c r="E1998" s="113">
        <v>4200600</v>
      </c>
      <c r="F1998" s="108" t="s">
        <v>16411</v>
      </c>
      <c r="G1998" s="113">
        <v>13000</v>
      </c>
      <c r="H1998" s="108" t="s">
        <v>66</v>
      </c>
      <c r="I1998" s="108" t="s">
        <v>64</v>
      </c>
      <c r="J1998" s="135" t="s">
        <v>41</v>
      </c>
      <c r="K1998" s="135">
        <v>13000</v>
      </c>
      <c r="L1998" s="135">
        <v>13000</v>
      </c>
      <c r="M1998" s="168">
        <f>VLOOKUP(E1998,[2]Sheet1!$E$2:$N$5262,4,0)</f>
        <v>46024</v>
      </c>
      <c r="N1998" s="135" t="str">
        <f>VLOOKUP(E1998,[2]Sheet1!$E$2:$N$5262,5,0)</f>
        <v>ABDUL.AHAD</v>
      </c>
      <c r="O1998" s="135" t="str">
        <f>VLOOKUP(E1998,[2]Sheet1!$E$2:$N$5262,6,0)</f>
        <v>Accepted</v>
      </c>
      <c r="P1998" s="135" t="str">
        <f>VLOOKUP(E1998,[2]Sheet1!$E$2:$N$5262,7,0)</f>
        <v>Online Transfer</v>
      </c>
      <c r="Q1998" s="135" t="str">
        <f>VLOOKUP(E1998,[2]Sheet1!$E$2:$N$5262,8,0)</f>
        <v>Renewal</v>
      </c>
      <c r="R1998" s="135" t="s">
        <v>16</v>
      </c>
      <c r="S1998" s="135" t="str">
        <f>VLOOKUP(E1998,[2]Sheet1!$E$2:$N$5262,10,0)</f>
        <v>-</v>
      </c>
      <c r="T1998" s="167">
        <f t="shared" si="99"/>
        <v>0</v>
      </c>
    </row>
    <row r="1999" spans="1:20" hidden="1">
      <c r="A1999" s="113">
        <v>117</v>
      </c>
      <c r="B1999" s="113" t="s">
        <v>38</v>
      </c>
      <c r="C1999" s="108" t="s">
        <v>16412</v>
      </c>
      <c r="D1999" s="108" t="s">
        <v>16413</v>
      </c>
      <c r="E1999" s="113">
        <v>6060678</v>
      </c>
      <c r="F1999" s="108" t="s">
        <v>16414</v>
      </c>
      <c r="G1999" s="113">
        <v>14000</v>
      </c>
      <c r="H1999" s="108" t="s">
        <v>66</v>
      </c>
      <c r="I1999" s="108" t="s">
        <v>64</v>
      </c>
      <c r="J1999" s="135" t="s">
        <v>41</v>
      </c>
      <c r="K1999" s="135">
        <v>14000</v>
      </c>
      <c r="L1999" s="135">
        <f>VLOOKUP(E1999,[2]Sheet1!$E$2:$N$5262,3,0)</f>
        <v>14000</v>
      </c>
      <c r="M1999" s="168">
        <f>VLOOKUP(E1999,[2]Sheet1!$E$2:$N$5262,4,0)</f>
        <v>46023</v>
      </c>
      <c r="N1999" s="135" t="str">
        <f>VLOOKUP(E1999,[2]Sheet1!$E$2:$N$5262,5,0)</f>
        <v>ABDUL.AHAD</v>
      </c>
      <c r="O1999" s="135" t="str">
        <f>VLOOKUP(E1999,[2]Sheet1!$E$2:$N$5262,6,0)</f>
        <v>Accepted</v>
      </c>
      <c r="P1999" s="135" t="str">
        <f>VLOOKUP(E1999,[2]Sheet1!$E$2:$N$5262,7,0)</f>
        <v>Online Transfer</v>
      </c>
      <c r="Q1999" s="135" t="str">
        <f>VLOOKUP(E1999,[2]Sheet1!$E$2:$N$5262,8,0)</f>
        <v>Renewal</v>
      </c>
      <c r="R1999" s="135" t="s">
        <v>16</v>
      </c>
      <c r="S1999" s="135" t="str">
        <f>VLOOKUP(E1999,[2]Sheet1!$E$2:$N$5262,10,0)</f>
        <v>-</v>
      </c>
      <c r="T1999" s="167">
        <f t="shared" si="99"/>
        <v>0</v>
      </c>
    </row>
    <row r="2000" spans="1:20" hidden="1">
      <c r="A2000" s="113">
        <v>118</v>
      </c>
      <c r="B2000" s="113" t="s">
        <v>38</v>
      </c>
      <c r="C2000" s="108" t="s">
        <v>16415</v>
      </c>
      <c r="D2000" s="113">
        <v>12939581</v>
      </c>
      <c r="E2000" s="108" t="s">
        <v>16416</v>
      </c>
      <c r="F2000" s="108" t="s">
        <v>16417</v>
      </c>
      <c r="G2000" s="113">
        <v>13000</v>
      </c>
      <c r="H2000" s="108" t="s">
        <v>66</v>
      </c>
      <c r="I2000" s="108" t="s">
        <v>64</v>
      </c>
      <c r="J2000" s="135" t="s">
        <v>41</v>
      </c>
      <c r="K2000" s="135">
        <v>13000</v>
      </c>
      <c r="L2000" s="135">
        <f>VLOOKUP(E2000,[2]Sheet1!$E$2:$N$5262,3,0)</f>
        <v>13000</v>
      </c>
      <c r="M2000" s="168">
        <f>VLOOKUP(E2000,[2]Sheet1!$E$2:$N$5262,4,0)</f>
        <v>46023</v>
      </c>
      <c r="N2000" s="135" t="str">
        <f>VLOOKUP(E2000,[2]Sheet1!$E$2:$N$5262,5,0)</f>
        <v>ABDUL.AHAD</v>
      </c>
      <c r="O2000" s="135" t="str">
        <f>VLOOKUP(E2000,[2]Sheet1!$E$2:$N$5262,6,0)</f>
        <v>Accepted</v>
      </c>
      <c r="P2000" s="135" t="str">
        <f>VLOOKUP(E2000,[2]Sheet1!$E$2:$N$5262,7,0)</f>
        <v>Online Transfer</v>
      </c>
      <c r="Q2000" s="135" t="str">
        <f>VLOOKUP(E2000,[2]Sheet1!$E$2:$N$5262,8,0)</f>
        <v>Renewal</v>
      </c>
      <c r="R2000" s="135" t="s">
        <v>16</v>
      </c>
      <c r="S2000" s="135" t="str">
        <f>VLOOKUP(E2000,[2]Sheet1!$E$2:$N$5262,10,0)</f>
        <v>-</v>
      </c>
      <c r="T2000" s="167">
        <f t="shared" si="99"/>
        <v>0</v>
      </c>
    </row>
    <row r="2001" spans="1:20" hidden="1">
      <c r="A2001" s="113">
        <v>120</v>
      </c>
      <c r="B2001" s="113" t="s">
        <v>38</v>
      </c>
      <c r="C2001" s="108" t="s">
        <v>16418</v>
      </c>
      <c r="D2001" s="108" t="s">
        <v>16419</v>
      </c>
      <c r="E2001" s="108" t="s">
        <v>16420</v>
      </c>
      <c r="F2001" s="108" t="s">
        <v>145</v>
      </c>
      <c r="G2001" s="113">
        <v>12000</v>
      </c>
      <c r="H2001" s="108" t="s">
        <v>66</v>
      </c>
      <c r="I2001" s="108" t="s">
        <v>64</v>
      </c>
      <c r="J2001" s="135" t="s">
        <v>41</v>
      </c>
      <c r="K2001" s="135">
        <v>12000</v>
      </c>
      <c r="L2001" s="135">
        <f>VLOOKUP(E2001,[2]Sheet1!$E$2:$N$5262,3,0)</f>
        <v>12000</v>
      </c>
      <c r="M2001" s="168">
        <f>VLOOKUP(E2001,[2]Sheet1!$E$2:$N$5262,4,0)</f>
        <v>46023</v>
      </c>
      <c r="N2001" s="135" t="str">
        <f>VLOOKUP(E2001,[2]Sheet1!$E$2:$N$5262,5,0)</f>
        <v>ABDUL.AHAD</v>
      </c>
      <c r="O2001" s="135" t="str">
        <f>VLOOKUP(E2001,[2]Sheet1!$E$2:$N$5262,6,0)</f>
        <v>Accepted</v>
      </c>
      <c r="P2001" s="135" t="str">
        <f>VLOOKUP(E2001,[2]Sheet1!$E$2:$N$5262,7,0)</f>
        <v>Online Transfer</v>
      </c>
      <c r="Q2001" s="135" t="str">
        <f>VLOOKUP(E2001,[2]Sheet1!$E$2:$N$5262,8,0)</f>
        <v>Renewal</v>
      </c>
      <c r="R2001" s="135" t="s">
        <v>16</v>
      </c>
      <c r="S2001" s="135" t="str">
        <f>VLOOKUP(E2001,[2]Sheet1!$E$2:$N$5262,10,0)</f>
        <v>-</v>
      </c>
      <c r="T2001" s="167">
        <f t="shared" si="99"/>
        <v>0</v>
      </c>
    </row>
    <row r="2002" spans="1:20" hidden="1">
      <c r="A2002" s="113">
        <v>121</v>
      </c>
      <c r="B2002" s="113" t="s">
        <v>38</v>
      </c>
      <c r="C2002" s="108" t="s">
        <v>630</v>
      </c>
      <c r="D2002" s="108" t="s">
        <v>631</v>
      </c>
      <c r="E2002" s="113">
        <v>7037320</v>
      </c>
      <c r="F2002" s="108" t="s">
        <v>16421</v>
      </c>
      <c r="G2002" s="113">
        <v>1333</v>
      </c>
      <c r="H2002" s="108" t="s">
        <v>66</v>
      </c>
      <c r="I2002" s="108" t="s">
        <v>64</v>
      </c>
      <c r="J2002" s="135" t="s">
        <v>41</v>
      </c>
      <c r="K2002" s="135">
        <v>1333</v>
      </c>
      <c r="L2002" s="135">
        <f>VLOOKUP(E2002,[2]Sheet1!$E$2:$N$5262,3,0)</f>
        <v>1333</v>
      </c>
      <c r="M2002" s="168">
        <f>VLOOKUP(E2002,[2]Sheet1!$E$2:$N$5262,4,0)</f>
        <v>46024</v>
      </c>
      <c r="N2002" s="135" t="str">
        <f>VLOOKUP(E2002,[2]Sheet1!$E$2:$N$5262,5,0)</f>
        <v>ABDUL.AHAD</v>
      </c>
      <c r="O2002" s="135" t="str">
        <f>VLOOKUP(E2002,[2]Sheet1!$E$2:$N$5262,6,0)</f>
        <v>Accepted</v>
      </c>
      <c r="P2002" s="135" t="str">
        <f>VLOOKUP(E2002,[2]Sheet1!$E$2:$N$5262,7,0)</f>
        <v>Cheque Deposit</v>
      </c>
      <c r="Q2002" s="135" t="str">
        <f>VLOOKUP(E2002,[2]Sheet1!$E$2:$N$5262,8,0)</f>
        <v>Renewal</v>
      </c>
      <c r="R2002" s="135" t="s">
        <v>16</v>
      </c>
      <c r="S2002" s="135" t="str">
        <f>VLOOKUP(E2002,[2]Sheet1!$E$2:$N$5262,10,0)</f>
        <v>-</v>
      </c>
      <c r="T2002" s="167">
        <f t="shared" si="99"/>
        <v>0</v>
      </c>
    </row>
    <row r="2003" spans="1:20" hidden="1">
      <c r="A2003" s="113">
        <v>122</v>
      </c>
      <c r="B2003" s="113" t="s">
        <v>38</v>
      </c>
      <c r="C2003" s="108" t="s">
        <v>5373</v>
      </c>
      <c r="D2003" s="116">
        <v>19342</v>
      </c>
      <c r="E2003" s="116">
        <v>19207</v>
      </c>
      <c r="F2003" s="114">
        <v>46030</v>
      </c>
      <c r="G2003" s="108">
        <v>7500</v>
      </c>
      <c r="H2003" s="108" t="s">
        <v>635</v>
      </c>
      <c r="I2003" s="108" t="s">
        <v>64</v>
      </c>
      <c r="J2003" s="135" t="s">
        <v>41</v>
      </c>
      <c r="K2003" s="135">
        <v>7500</v>
      </c>
      <c r="L2003" s="135">
        <v>7500</v>
      </c>
      <c r="M2003" s="168">
        <v>46028</v>
      </c>
      <c r="N2003" s="135" t="str">
        <f t="shared" ref="N2003:N2009" si="100">+I2003</f>
        <v>ABDUL.AHAD</v>
      </c>
      <c r="O2003" s="135" t="s">
        <v>73</v>
      </c>
      <c r="P2003" s="135" t="s">
        <v>561</v>
      </c>
      <c r="Q2003" s="135" t="s">
        <v>141</v>
      </c>
      <c r="R2003" s="135" t="s">
        <v>16</v>
      </c>
      <c r="S2003" s="135" t="s">
        <v>16</v>
      </c>
    </row>
    <row r="2004" spans="1:20" hidden="1">
      <c r="A2004" s="113">
        <v>123</v>
      </c>
      <c r="B2004" s="113" t="s">
        <v>38</v>
      </c>
      <c r="C2004" s="108" t="s">
        <v>16422</v>
      </c>
      <c r="D2004" s="116" t="s">
        <v>16423</v>
      </c>
      <c r="E2004" s="116" t="s">
        <v>16424</v>
      </c>
      <c r="F2004" s="114">
        <v>46030</v>
      </c>
      <c r="G2004" s="108">
        <v>7500</v>
      </c>
      <c r="H2004" s="108" t="s">
        <v>635</v>
      </c>
      <c r="I2004" s="108" t="s">
        <v>64</v>
      </c>
      <c r="J2004" s="135" t="s">
        <v>41</v>
      </c>
      <c r="K2004" s="135">
        <v>7500</v>
      </c>
      <c r="L2004" s="135">
        <v>7500</v>
      </c>
      <c r="M2004" s="168">
        <v>46028</v>
      </c>
      <c r="N2004" s="135" t="str">
        <f t="shared" si="100"/>
        <v>ABDUL.AHAD</v>
      </c>
      <c r="O2004" s="135" t="s">
        <v>73</v>
      </c>
      <c r="P2004" s="135" t="s">
        <v>561</v>
      </c>
      <c r="Q2004" s="135" t="s">
        <v>141</v>
      </c>
      <c r="R2004" s="135" t="s">
        <v>16</v>
      </c>
      <c r="S2004" s="135" t="s">
        <v>16</v>
      </c>
    </row>
    <row r="2005" spans="1:20" hidden="1">
      <c r="A2005" s="113">
        <v>124</v>
      </c>
      <c r="B2005" s="113" t="s">
        <v>38</v>
      </c>
      <c r="C2005" s="117" t="s">
        <v>16425</v>
      </c>
      <c r="D2005" s="117" t="s">
        <v>16426</v>
      </c>
      <c r="E2005" s="117">
        <v>10036376</v>
      </c>
      <c r="F2005" s="114">
        <v>46031</v>
      </c>
      <c r="G2005" s="118">
        <v>8217</v>
      </c>
      <c r="H2005" s="108" t="s">
        <v>635</v>
      </c>
      <c r="I2005" s="108" t="s">
        <v>64</v>
      </c>
      <c r="J2005" s="135" t="s">
        <v>41</v>
      </c>
      <c r="K2005" s="135">
        <v>8217</v>
      </c>
      <c r="L2005" s="135">
        <v>8217</v>
      </c>
      <c r="M2005" s="168">
        <v>46034</v>
      </c>
      <c r="N2005" s="135" t="str">
        <f t="shared" si="100"/>
        <v>ABDUL.AHAD</v>
      </c>
      <c r="O2005" s="135" t="s">
        <v>73</v>
      </c>
      <c r="P2005" s="135" t="s">
        <v>72</v>
      </c>
      <c r="Q2005" s="135" t="s">
        <v>141</v>
      </c>
      <c r="R2005" s="135" t="s">
        <v>16</v>
      </c>
      <c r="S2005" s="135" t="s">
        <v>16</v>
      </c>
    </row>
    <row r="2006" spans="1:20" hidden="1">
      <c r="A2006" s="113">
        <v>125</v>
      </c>
      <c r="B2006" s="113" t="s">
        <v>38</v>
      </c>
      <c r="C2006" s="117" t="s">
        <v>16427</v>
      </c>
      <c r="D2006" s="117" t="s">
        <v>16428</v>
      </c>
      <c r="E2006" s="117" t="s">
        <v>16429</v>
      </c>
      <c r="F2006" s="114">
        <v>46031</v>
      </c>
      <c r="G2006" s="118">
        <v>8217</v>
      </c>
      <c r="H2006" s="108" t="s">
        <v>635</v>
      </c>
      <c r="I2006" s="108" t="s">
        <v>64</v>
      </c>
      <c r="J2006" s="135" t="s">
        <v>41</v>
      </c>
      <c r="K2006" s="135">
        <v>8217</v>
      </c>
      <c r="L2006" s="135">
        <v>8217</v>
      </c>
      <c r="M2006" s="168">
        <v>46034</v>
      </c>
      <c r="N2006" s="135" t="str">
        <f t="shared" si="100"/>
        <v>ABDUL.AHAD</v>
      </c>
      <c r="O2006" s="135" t="s">
        <v>73</v>
      </c>
      <c r="P2006" s="135" t="s">
        <v>72</v>
      </c>
      <c r="Q2006" s="135" t="s">
        <v>141</v>
      </c>
      <c r="R2006" s="135" t="s">
        <v>16</v>
      </c>
      <c r="S2006" s="135" t="s">
        <v>16</v>
      </c>
    </row>
    <row r="2007" spans="1:20" hidden="1">
      <c r="A2007" s="113">
        <v>126</v>
      </c>
      <c r="B2007" s="113" t="s">
        <v>38</v>
      </c>
      <c r="C2007" s="117" t="s">
        <v>16430</v>
      </c>
      <c r="D2007" s="117" t="s">
        <v>16431</v>
      </c>
      <c r="E2007" s="117" t="s">
        <v>16432</v>
      </c>
      <c r="F2007" s="114">
        <v>46031</v>
      </c>
      <c r="G2007" s="118">
        <v>8217</v>
      </c>
      <c r="H2007" s="108" t="s">
        <v>635</v>
      </c>
      <c r="I2007" s="108" t="s">
        <v>64</v>
      </c>
      <c r="J2007" s="135" t="s">
        <v>41</v>
      </c>
      <c r="K2007" s="135">
        <v>8217</v>
      </c>
      <c r="L2007" s="135">
        <v>8217</v>
      </c>
      <c r="M2007" s="168">
        <v>46034</v>
      </c>
      <c r="N2007" s="135" t="str">
        <f t="shared" si="100"/>
        <v>ABDUL.AHAD</v>
      </c>
      <c r="O2007" s="135" t="s">
        <v>73</v>
      </c>
      <c r="P2007" s="135" t="s">
        <v>72</v>
      </c>
      <c r="Q2007" s="135" t="s">
        <v>141</v>
      </c>
      <c r="R2007" s="135" t="s">
        <v>16</v>
      </c>
      <c r="S2007" s="135" t="s">
        <v>16</v>
      </c>
    </row>
    <row r="2008" spans="1:20" hidden="1">
      <c r="A2008" s="113">
        <v>127</v>
      </c>
      <c r="B2008" s="113" t="s">
        <v>38</v>
      </c>
      <c r="C2008" s="117" t="s">
        <v>16433</v>
      </c>
      <c r="D2008" s="117">
        <v>986475</v>
      </c>
      <c r="E2008" s="117">
        <v>1102955</v>
      </c>
      <c r="F2008" s="114">
        <v>46031</v>
      </c>
      <c r="G2008" s="118">
        <v>8217</v>
      </c>
      <c r="H2008" s="108" t="s">
        <v>635</v>
      </c>
      <c r="I2008" s="108" t="s">
        <v>64</v>
      </c>
      <c r="J2008" s="135" t="s">
        <v>41</v>
      </c>
      <c r="K2008" s="135">
        <v>8217</v>
      </c>
      <c r="L2008" s="135">
        <v>8217</v>
      </c>
      <c r="M2008" s="168">
        <v>46034</v>
      </c>
      <c r="N2008" s="135" t="str">
        <f t="shared" si="100"/>
        <v>ABDUL.AHAD</v>
      </c>
      <c r="O2008" s="135" t="s">
        <v>73</v>
      </c>
      <c r="P2008" s="135" t="s">
        <v>72</v>
      </c>
      <c r="Q2008" s="135" t="s">
        <v>141</v>
      </c>
      <c r="R2008" s="135" t="s">
        <v>16</v>
      </c>
      <c r="S2008" s="135" t="s">
        <v>16</v>
      </c>
    </row>
    <row r="2009" spans="1:20" hidden="1">
      <c r="A2009" s="113">
        <v>128</v>
      </c>
      <c r="B2009" s="113" t="s">
        <v>38</v>
      </c>
      <c r="C2009" s="117" t="s">
        <v>16434</v>
      </c>
      <c r="D2009" s="117" t="s">
        <v>16435</v>
      </c>
      <c r="E2009" s="117" t="s">
        <v>16436</v>
      </c>
      <c r="F2009" s="114">
        <v>46031</v>
      </c>
      <c r="G2009" s="118">
        <v>8217</v>
      </c>
      <c r="H2009" s="108" t="s">
        <v>635</v>
      </c>
      <c r="I2009" s="108" t="s">
        <v>64</v>
      </c>
      <c r="J2009" s="135" t="s">
        <v>41</v>
      </c>
      <c r="K2009" s="135">
        <v>8217</v>
      </c>
      <c r="L2009" s="135">
        <v>8217</v>
      </c>
      <c r="M2009" s="168">
        <v>46034</v>
      </c>
      <c r="N2009" s="135" t="str">
        <f t="shared" si="100"/>
        <v>ABDUL.AHAD</v>
      </c>
      <c r="O2009" s="135" t="s">
        <v>73</v>
      </c>
      <c r="P2009" s="135" t="s">
        <v>72</v>
      </c>
      <c r="Q2009" s="135" t="s">
        <v>141</v>
      </c>
      <c r="R2009" s="135" t="s">
        <v>16</v>
      </c>
      <c r="S2009" s="135" t="s">
        <v>16</v>
      </c>
    </row>
    <row r="2010" spans="1:20" hidden="1">
      <c r="A2010" s="113">
        <v>129</v>
      </c>
      <c r="B2010" s="113" t="s">
        <v>38</v>
      </c>
      <c r="C2010" s="119" t="s">
        <v>16437</v>
      </c>
      <c r="D2010" s="108" t="s">
        <v>16438</v>
      </c>
      <c r="E2010" s="108" t="s">
        <v>16439</v>
      </c>
      <c r="F2010" s="114">
        <v>46037</v>
      </c>
      <c r="G2010" s="120">
        <v>11455</v>
      </c>
      <c r="H2010" s="108" t="s">
        <v>635</v>
      </c>
      <c r="I2010" s="108" t="s">
        <v>64</v>
      </c>
      <c r="J2010" s="135" t="s">
        <v>41</v>
      </c>
      <c r="K2010" s="135">
        <v>11455</v>
      </c>
      <c r="L2010" s="135">
        <v>11455</v>
      </c>
      <c r="M2010" s="168">
        <v>46041</v>
      </c>
      <c r="N2010" s="135" t="str">
        <f>+I2010</f>
        <v>ABDUL.AHAD</v>
      </c>
      <c r="O2010" s="135" t="s">
        <v>73</v>
      </c>
      <c r="P2010" s="135" t="s">
        <v>72</v>
      </c>
      <c r="Q2010" s="135" t="s">
        <v>141</v>
      </c>
      <c r="R2010" s="135" t="s">
        <v>16</v>
      </c>
      <c r="S2010" s="135" t="s">
        <v>16</v>
      </c>
    </row>
    <row r="2011" spans="1:20" hidden="1">
      <c r="A2011" s="113">
        <v>130</v>
      </c>
      <c r="B2011" s="113" t="s">
        <v>38</v>
      </c>
      <c r="C2011" s="121" t="s">
        <v>16440</v>
      </c>
      <c r="D2011" s="121" t="s">
        <v>16441</v>
      </c>
      <c r="E2011" s="121">
        <v>7036487</v>
      </c>
      <c r="F2011" s="114">
        <v>46041</v>
      </c>
      <c r="G2011" s="108">
        <v>11280</v>
      </c>
      <c r="H2011" s="108" t="s">
        <v>635</v>
      </c>
      <c r="I2011" s="108" t="s">
        <v>64</v>
      </c>
      <c r="J2011" s="135" t="s">
        <v>41</v>
      </c>
      <c r="K2011" s="135">
        <v>11280</v>
      </c>
      <c r="L2011" s="135">
        <v>11280</v>
      </c>
      <c r="M2011" s="168">
        <v>46042</v>
      </c>
      <c r="N2011" s="135" t="str">
        <f t="shared" ref="N2011:N2013" si="101">+I2011</f>
        <v>ABDUL.AHAD</v>
      </c>
      <c r="O2011" s="135" t="s">
        <v>73</v>
      </c>
      <c r="P2011" s="135" t="s">
        <v>10564</v>
      </c>
      <c r="Q2011" s="135" t="s">
        <v>141</v>
      </c>
      <c r="R2011" s="135" t="s">
        <v>16</v>
      </c>
      <c r="S2011" s="135" t="s">
        <v>16</v>
      </c>
    </row>
    <row r="2012" spans="1:20" hidden="1">
      <c r="A2012" s="113">
        <v>131</v>
      </c>
      <c r="B2012" s="113" t="s">
        <v>38</v>
      </c>
      <c r="C2012" s="121" t="s">
        <v>16442</v>
      </c>
      <c r="D2012" s="121" t="s">
        <v>16443</v>
      </c>
      <c r="E2012" s="121">
        <v>7036486</v>
      </c>
      <c r="F2012" s="114">
        <v>46041</v>
      </c>
      <c r="G2012" s="108">
        <v>11280</v>
      </c>
      <c r="H2012" s="108" t="s">
        <v>635</v>
      </c>
      <c r="I2012" s="108" t="s">
        <v>64</v>
      </c>
      <c r="J2012" s="135" t="s">
        <v>41</v>
      </c>
      <c r="K2012" s="135">
        <v>11280</v>
      </c>
      <c r="L2012" s="135">
        <v>11280</v>
      </c>
      <c r="M2012" s="168">
        <v>46042</v>
      </c>
      <c r="N2012" s="135" t="str">
        <f t="shared" si="101"/>
        <v>ABDUL.AHAD</v>
      </c>
      <c r="O2012" s="135" t="s">
        <v>73</v>
      </c>
      <c r="P2012" s="135" t="s">
        <v>10564</v>
      </c>
      <c r="Q2012" s="135" t="s">
        <v>141</v>
      </c>
      <c r="R2012" s="135" t="s">
        <v>16</v>
      </c>
      <c r="S2012" s="135" t="s">
        <v>16</v>
      </c>
    </row>
    <row r="2013" spans="1:20" hidden="1">
      <c r="A2013" s="113">
        <v>132</v>
      </c>
      <c r="B2013" s="113" t="s">
        <v>38</v>
      </c>
      <c r="C2013" s="121" t="s">
        <v>16444</v>
      </c>
      <c r="D2013" s="121" t="s">
        <v>16445</v>
      </c>
      <c r="E2013" s="121">
        <v>7036481</v>
      </c>
      <c r="F2013" s="114">
        <v>46041</v>
      </c>
      <c r="G2013" s="108">
        <v>11280</v>
      </c>
      <c r="H2013" s="108" t="s">
        <v>635</v>
      </c>
      <c r="I2013" s="108" t="s">
        <v>64</v>
      </c>
      <c r="J2013" s="135" t="s">
        <v>41</v>
      </c>
      <c r="K2013" s="135">
        <v>11280</v>
      </c>
      <c r="L2013" s="135">
        <v>11280</v>
      </c>
      <c r="M2013" s="168">
        <v>46042</v>
      </c>
      <c r="N2013" s="135" t="str">
        <f t="shared" si="101"/>
        <v>ABDUL.AHAD</v>
      </c>
      <c r="O2013" s="135" t="s">
        <v>73</v>
      </c>
      <c r="P2013" s="135" t="s">
        <v>10564</v>
      </c>
      <c r="Q2013" s="135" t="s">
        <v>141</v>
      </c>
      <c r="R2013" s="135" t="s">
        <v>16</v>
      </c>
      <c r="S2013" s="135" t="s">
        <v>16</v>
      </c>
    </row>
    <row r="2014" spans="1:20" hidden="1">
      <c r="A2014" s="113">
        <v>133</v>
      </c>
      <c r="B2014" s="113" t="s">
        <v>38</v>
      </c>
      <c r="C2014" s="117" t="s">
        <v>16446</v>
      </c>
      <c r="D2014" s="117" t="s">
        <v>16447</v>
      </c>
      <c r="E2014" s="117" t="s">
        <v>16448</v>
      </c>
      <c r="F2014" s="114">
        <v>46042</v>
      </c>
      <c r="G2014" s="108">
        <v>10000</v>
      </c>
      <c r="H2014" s="108" t="s">
        <v>635</v>
      </c>
      <c r="I2014" s="108" t="s">
        <v>64</v>
      </c>
      <c r="J2014" s="135" t="s">
        <v>41</v>
      </c>
      <c r="K2014" s="135">
        <v>10000</v>
      </c>
      <c r="L2014" s="135">
        <v>10000</v>
      </c>
      <c r="M2014" s="168">
        <v>46041</v>
      </c>
      <c r="N2014" s="135" t="str">
        <f t="shared" ref="N2014:N2015" si="102">+I2014</f>
        <v>ABDUL.AHAD</v>
      </c>
      <c r="O2014" s="135" t="s">
        <v>73</v>
      </c>
      <c r="P2014" s="135" t="s">
        <v>54</v>
      </c>
      <c r="Q2014" s="135" t="s">
        <v>141</v>
      </c>
      <c r="R2014" s="135" t="s">
        <v>16</v>
      </c>
      <c r="S2014" s="135" t="s">
        <v>16</v>
      </c>
    </row>
    <row r="2015" spans="1:20" hidden="1">
      <c r="A2015" s="113">
        <v>134</v>
      </c>
      <c r="B2015" s="113" t="s">
        <v>38</v>
      </c>
      <c r="C2015" s="117" t="s">
        <v>16449</v>
      </c>
      <c r="D2015" s="117" t="s">
        <v>16450</v>
      </c>
      <c r="E2015" s="117" t="s">
        <v>16451</v>
      </c>
      <c r="F2015" s="114">
        <v>46042</v>
      </c>
      <c r="G2015" s="108">
        <v>10000</v>
      </c>
      <c r="H2015" s="108" t="s">
        <v>635</v>
      </c>
      <c r="I2015" s="108" t="s">
        <v>64</v>
      </c>
      <c r="J2015" s="135" t="s">
        <v>41</v>
      </c>
      <c r="K2015" s="135">
        <v>10000</v>
      </c>
      <c r="L2015" s="135">
        <v>10000</v>
      </c>
      <c r="M2015" s="168">
        <v>46041</v>
      </c>
      <c r="N2015" s="135" t="str">
        <f t="shared" si="102"/>
        <v>ABDUL.AHAD</v>
      </c>
      <c r="O2015" s="135" t="s">
        <v>73</v>
      </c>
      <c r="P2015" s="135" t="s">
        <v>54</v>
      </c>
      <c r="Q2015" s="135" t="s">
        <v>141</v>
      </c>
      <c r="R2015" s="135" t="s">
        <v>16</v>
      </c>
      <c r="S2015" s="135" t="s">
        <v>16</v>
      </c>
    </row>
    <row r="2016" spans="1:20" hidden="1">
      <c r="A2016" s="113">
        <v>135</v>
      </c>
      <c r="B2016" s="113" t="s">
        <v>38</v>
      </c>
      <c r="C2016" s="116" t="s">
        <v>16452</v>
      </c>
      <c r="D2016" s="116" t="s">
        <v>16453</v>
      </c>
      <c r="E2016" s="116" t="s">
        <v>16454</v>
      </c>
      <c r="F2016" s="114">
        <v>46050</v>
      </c>
      <c r="G2016" s="108">
        <v>10000</v>
      </c>
      <c r="H2016" s="108" t="s">
        <v>635</v>
      </c>
      <c r="I2016" s="108" t="s">
        <v>64</v>
      </c>
      <c r="J2016" s="135" t="s">
        <v>41</v>
      </c>
      <c r="K2016" s="135">
        <v>6681</v>
      </c>
      <c r="L2016" s="135">
        <v>6681</v>
      </c>
      <c r="M2016" s="168">
        <v>46051</v>
      </c>
      <c r="N2016" s="135" t="str">
        <f>+I2016</f>
        <v>ABDUL.AHAD</v>
      </c>
      <c r="O2016" s="135" t="s">
        <v>73</v>
      </c>
      <c r="P2016" s="135" t="s">
        <v>54</v>
      </c>
      <c r="Q2016" s="135" t="s">
        <v>141</v>
      </c>
      <c r="R2016" s="135" t="s">
        <v>16</v>
      </c>
      <c r="S2016" s="135" t="s">
        <v>16</v>
      </c>
    </row>
    <row r="2017" spans="1:20" hidden="1">
      <c r="A2017" s="113">
        <v>136</v>
      </c>
      <c r="B2017" s="113" t="s">
        <v>38</v>
      </c>
      <c r="C2017" s="122" t="s">
        <v>16455</v>
      </c>
      <c r="D2017" s="122" t="s">
        <v>16456</v>
      </c>
      <c r="E2017" s="122" t="s">
        <v>16455</v>
      </c>
      <c r="F2017" s="114">
        <v>46050</v>
      </c>
      <c r="G2017" s="115">
        <v>10340</v>
      </c>
      <c r="H2017" s="108" t="s">
        <v>635</v>
      </c>
      <c r="I2017" s="108" t="s">
        <v>64</v>
      </c>
      <c r="J2017" s="135" t="s">
        <v>41</v>
      </c>
      <c r="K2017" s="135">
        <v>10340</v>
      </c>
      <c r="L2017" s="135">
        <v>10340</v>
      </c>
      <c r="M2017" s="168">
        <v>46051</v>
      </c>
      <c r="N2017" s="135" t="str">
        <f>+I2017</f>
        <v>ABDUL.AHAD</v>
      </c>
      <c r="O2017" s="135" t="s">
        <v>73</v>
      </c>
      <c r="P2017" s="135" t="s">
        <v>72</v>
      </c>
      <c r="Q2017" s="135" t="s">
        <v>141</v>
      </c>
      <c r="R2017" s="135" t="s">
        <v>16</v>
      </c>
      <c r="S2017" s="135" t="s">
        <v>16</v>
      </c>
    </row>
    <row r="2018" spans="1:20" hidden="1">
      <c r="A2018" s="113">
        <v>137</v>
      </c>
      <c r="B2018" s="113" t="s">
        <v>38</v>
      </c>
      <c r="C2018" s="116" t="s">
        <v>16457</v>
      </c>
      <c r="D2018" s="116" t="s">
        <v>16458</v>
      </c>
      <c r="E2018" s="116" t="s">
        <v>16459</v>
      </c>
      <c r="F2018" s="114">
        <v>46051</v>
      </c>
      <c r="G2018" s="108">
        <v>9000</v>
      </c>
      <c r="H2018" s="108" t="s">
        <v>635</v>
      </c>
      <c r="I2018" s="108" t="s">
        <v>64</v>
      </c>
      <c r="J2018" s="135" t="s">
        <v>41</v>
      </c>
      <c r="K2018" s="135">
        <v>8217</v>
      </c>
      <c r="L2018" s="135">
        <v>8217</v>
      </c>
      <c r="M2018" s="168">
        <v>46051</v>
      </c>
      <c r="N2018" s="135" t="str">
        <f t="shared" ref="N2018:N2019" si="103">+I2018</f>
        <v>ABDUL.AHAD</v>
      </c>
      <c r="O2018" s="135" t="s">
        <v>73</v>
      </c>
      <c r="P2018" s="135" t="s">
        <v>54</v>
      </c>
      <c r="Q2018" s="135" t="s">
        <v>141</v>
      </c>
      <c r="R2018" s="135" t="s">
        <v>16</v>
      </c>
      <c r="S2018" s="135" t="s">
        <v>16</v>
      </c>
    </row>
    <row r="2019" spans="1:20" hidden="1">
      <c r="A2019" s="113">
        <v>138</v>
      </c>
      <c r="B2019" s="113" t="s">
        <v>38</v>
      </c>
      <c r="C2019" s="116" t="s">
        <v>16460</v>
      </c>
      <c r="D2019" s="116" t="s">
        <v>16461</v>
      </c>
      <c r="E2019" s="116" t="s">
        <v>16462</v>
      </c>
      <c r="F2019" s="114">
        <v>46051</v>
      </c>
      <c r="G2019" s="108">
        <v>9000</v>
      </c>
      <c r="H2019" s="108" t="s">
        <v>635</v>
      </c>
      <c r="I2019" s="108" t="s">
        <v>64</v>
      </c>
      <c r="J2019" s="135" t="s">
        <v>41</v>
      </c>
      <c r="K2019" s="135">
        <v>8217</v>
      </c>
      <c r="L2019" s="135">
        <v>8217</v>
      </c>
      <c r="M2019" s="168">
        <v>46051</v>
      </c>
      <c r="N2019" s="135" t="str">
        <f t="shared" si="103"/>
        <v>ABDUL.AHAD</v>
      </c>
      <c r="O2019" s="135" t="s">
        <v>73</v>
      </c>
      <c r="P2019" s="135" t="s">
        <v>54</v>
      </c>
      <c r="Q2019" s="135" t="s">
        <v>141</v>
      </c>
      <c r="R2019" s="135" t="s">
        <v>16</v>
      </c>
      <c r="S2019" s="135" t="s">
        <v>16</v>
      </c>
    </row>
    <row r="2020" spans="1:20" hidden="1">
      <c r="A2020" s="113">
        <v>139</v>
      </c>
      <c r="B2020" s="113" t="s">
        <v>38</v>
      </c>
      <c r="C2020" s="106" t="s">
        <v>16463</v>
      </c>
      <c r="D2020" s="106" t="s">
        <v>16464</v>
      </c>
      <c r="E2020" s="106" t="s">
        <v>16465</v>
      </c>
      <c r="F2020" s="114">
        <v>46053</v>
      </c>
      <c r="G2020" s="106">
        <v>7520</v>
      </c>
      <c r="H2020" s="108" t="s">
        <v>635</v>
      </c>
      <c r="I2020" s="108" t="s">
        <v>64</v>
      </c>
      <c r="J2020" s="135" t="s">
        <v>41</v>
      </c>
      <c r="K2020" s="135">
        <v>7520</v>
      </c>
      <c r="L2020" s="135">
        <v>7520</v>
      </c>
      <c r="M2020" s="169">
        <v>46052</v>
      </c>
      <c r="N2020" s="135" t="str">
        <f t="shared" ref="N2020:N2021" si="104">+I2020</f>
        <v>ABDUL.AHAD</v>
      </c>
      <c r="O2020" s="135" t="s">
        <v>73</v>
      </c>
      <c r="P2020" s="135" t="s">
        <v>72</v>
      </c>
      <c r="Q2020" s="135" t="s">
        <v>141</v>
      </c>
      <c r="R2020" s="135" t="s">
        <v>16</v>
      </c>
      <c r="S2020" s="135" t="s">
        <v>16</v>
      </c>
    </row>
    <row r="2021" spans="1:20" hidden="1">
      <c r="A2021" s="113">
        <v>140</v>
      </c>
      <c r="B2021" s="113" t="s">
        <v>38</v>
      </c>
      <c r="C2021" s="106" t="s">
        <v>16466</v>
      </c>
      <c r="D2021" s="106" t="s">
        <v>16467</v>
      </c>
      <c r="E2021" s="106" t="s">
        <v>16468</v>
      </c>
      <c r="F2021" s="114">
        <v>46053</v>
      </c>
      <c r="G2021" s="106">
        <v>7520</v>
      </c>
      <c r="H2021" s="108" t="s">
        <v>635</v>
      </c>
      <c r="I2021" s="108" t="s">
        <v>64</v>
      </c>
      <c r="J2021" s="135" t="s">
        <v>41</v>
      </c>
      <c r="K2021" s="135">
        <v>7520</v>
      </c>
      <c r="L2021" s="135">
        <v>7520</v>
      </c>
      <c r="M2021" s="169">
        <v>46052</v>
      </c>
      <c r="N2021" s="135" t="str">
        <f t="shared" si="104"/>
        <v>ABDUL.AHAD</v>
      </c>
      <c r="O2021" s="135" t="s">
        <v>73</v>
      </c>
      <c r="P2021" s="135" t="s">
        <v>72</v>
      </c>
      <c r="Q2021" s="135" t="s">
        <v>141</v>
      </c>
      <c r="R2021" s="135" t="s">
        <v>16</v>
      </c>
      <c r="S2021" s="135" t="s">
        <v>16</v>
      </c>
    </row>
    <row r="2022" spans="1:20" hidden="1">
      <c r="A2022" s="113">
        <v>141</v>
      </c>
      <c r="B2022" s="113" t="s">
        <v>38</v>
      </c>
      <c r="C2022" s="108" t="s">
        <v>16469</v>
      </c>
      <c r="D2022" s="108" t="s">
        <v>16470</v>
      </c>
      <c r="E2022" s="108" t="s">
        <v>16471</v>
      </c>
      <c r="F2022" s="108" t="s">
        <v>16472</v>
      </c>
      <c r="G2022" s="113">
        <v>15000</v>
      </c>
      <c r="H2022" s="108" t="s">
        <v>66</v>
      </c>
      <c r="I2022" s="108" t="s">
        <v>37</v>
      </c>
      <c r="J2022" s="135" t="s">
        <v>41</v>
      </c>
      <c r="K2022" s="135">
        <v>15000</v>
      </c>
      <c r="L2022" s="135">
        <f>VLOOKUP(E2022,[2]Sheet1!$E$2:$N$5262,3,0)</f>
        <v>15000</v>
      </c>
      <c r="M2022" s="168">
        <f>VLOOKUP(E2022,[2]Sheet1!$E$2:$N$5262,4,0)</f>
        <v>46053</v>
      </c>
      <c r="N2022" s="135" t="str">
        <f>VLOOKUP(E2022,[2]Sheet1!$E$2:$N$5262,5,0)</f>
        <v>HUZAIFA.KHAN</v>
      </c>
      <c r="O2022" s="135" t="str">
        <f>VLOOKUP(E2022,[2]Sheet1!$E$2:$N$5262,6,0)</f>
        <v>Accepted</v>
      </c>
      <c r="P2022" s="135" t="str">
        <f>VLOOKUP(E2022,[2]Sheet1!$E$2:$N$5262,7,0)</f>
        <v>Online Transfer</v>
      </c>
      <c r="Q2022" s="135" t="str">
        <f>VLOOKUP(E2022,[2]Sheet1!$E$2:$N$5262,8,0)</f>
        <v>Renewal</v>
      </c>
      <c r="R2022" s="135" t="s">
        <v>16</v>
      </c>
      <c r="S2022" s="135" t="str">
        <f>VLOOKUP(E2022,[2]Sheet1!$E$2:$N$5262,10,0)</f>
        <v>-</v>
      </c>
      <c r="T2022" s="167">
        <f t="shared" ref="T2022:T2085" si="105">+G2022-L2022</f>
        <v>0</v>
      </c>
    </row>
    <row r="2023" spans="1:20" hidden="1">
      <c r="A2023" s="113">
        <v>142</v>
      </c>
      <c r="B2023" s="113" t="s">
        <v>38</v>
      </c>
      <c r="C2023" s="108" t="s">
        <v>16473</v>
      </c>
      <c r="D2023" s="108" t="s">
        <v>16474</v>
      </c>
      <c r="E2023" s="113">
        <v>6086867</v>
      </c>
      <c r="F2023" s="108" t="s">
        <v>16475</v>
      </c>
      <c r="G2023" s="113">
        <v>13000</v>
      </c>
      <c r="H2023" s="108" t="s">
        <v>66</v>
      </c>
      <c r="I2023" s="108" t="s">
        <v>37</v>
      </c>
      <c r="J2023" s="135" t="s">
        <v>41</v>
      </c>
      <c r="K2023" s="135">
        <v>13000</v>
      </c>
      <c r="L2023" s="135">
        <f>VLOOKUP(E2023,[2]Sheet1!$E$2:$N$5262,3,0)</f>
        <v>13000</v>
      </c>
      <c r="M2023" s="168">
        <f>VLOOKUP(E2023,[2]Sheet1!$E$2:$N$5262,4,0)</f>
        <v>46051</v>
      </c>
      <c r="N2023" s="135" t="str">
        <f>VLOOKUP(E2023,[2]Sheet1!$E$2:$N$5262,5,0)</f>
        <v>HUZAIFA.KHAN</v>
      </c>
      <c r="O2023" s="135" t="str">
        <f>VLOOKUP(E2023,[2]Sheet1!$E$2:$N$5262,6,0)</f>
        <v>Accepted</v>
      </c>
      <c r="P2023" s="135" t="str">
        <f>VLOOKUP(E2023,[2]Sheet1!$E$2:$N$5262,7,0)</f>
        <v>Online Transfer</v>
      </c>
      <c r="Q2023" s="135" t="str">
        <f>VLOOKUP(E2023,[2]Sheet1!$E$2:$N$5262,8,0)</f>
        <v>Renewal</v>
      </c>
      <c r="R2023" s="135" t="s">
        <v>16</v>
      </c>
      <c r="S2023" s="135" t="str">
        <f>VLOOKUP(E2023,[2]Sheet1!$E$2:$N$5262,10,0)</f>
        <v>-</v>
      </c>
      <c r="T2023" s="167">
        <f t="shared" si="105"/>
        <v>0</v>
      </c>
    </row>
    <row r="2024" spans="1:20" hidden="1">
      <c r="A2024" s="113">
        <v>143</v>
      </c>
      <c r="B2024" s="113" t="s">
        <v>38</v>
      </c>
      <c r="C2024" s="108" t="s">
        <v>16476</v>
      </c>
      <c r="D2024" s="108" t="s">
        <v>16476</v>
      </c>
      <c r="E2024" s="108" t="s">
        <v>16477</v>
      </c>
      <c r="F2024" s="108" t="s">
        <v>16478</v>
      </c>
      <c r="G2024" s="113">
        <v>15000</v>
      </c>
      <c r="H2024" s="108" t="s">
        <v>66</v>
      </c>
      <c r="I2024" s="108" t="s">
        <v>37</v>
      </c>
      <c r="J2024" s="135" t="s">
        <v>41</v>
      </c>
      <c r="K2024" s="135">
        <v>15000</v>
      </c>
      <c r="L2024" s="135">
        <f>VLOOKUP(E2024,[2]Sheet1!$E$2:$N$5262,3,0)</f>
        <v>15000</v>
      </c>
      <c r="M2024" s="168">
        <f>VLOOKUP(E2024,[2]Sheet1!$E$2:$N$5262,4,0)</f>
        <v>46051</v>
      </c>
      <c r="N2024" s="135" t="str">
        <f>VLOOKUP(E2024,[2]Sheet1!$E$2:$N$5262,5,0)</f>
        <v>HUZAIFA.KHAN</v>
      </c>
      <c r="O2024" s="135" t="str">
        <f>VLOOKUP(E2024,[2]Sheet1!$E$2:$N$5262,6,0)</f>
        <v>Accepted</v>
      </c>
      <c r="P2024" s="135" t="str">
        <f>VLOOKUP(E2024,[2]Sheet1!$E$2:$N$5262,7,0)</f>
        <v>Online Transfer</v>
      </c>
      <c r="Q2024" s="135" t="str">
        <f>VLOOKUP(E2024,[2]Sheet1!$E$2:$N$5262,8,0)</f>
        <v>Renewal</v>
      </c>
      <c r="R2024" s="135" t="s">
        <v>16</v>
      </c>
      <c r="S2024" s="135" t="str">
        <f>VLOOKUP(E2024,[2]Sheet1!$E$2:$N$5262,10,0)</f>
        <v>-</v>
      </c>
      <c r="T2024" s="167">
        <f t="shared" si="105"/>
        <v>0</v>
      </c>
    </row>
    <row r="2025" spans="1:20">
      <c r="A2025" s="113">
        <v>144</v>
      </c>
      <c r="B2025" s="113" t="s">
        <v>38</v>
      </c>
      <c r="C2025" s="108" t="s">
        <v>16479</v>
      </c>
      <c r="D2025" s="108" t="s">
        <v>16480</v>
      </c>
      <c r="E2025" s="113">
        <v>6064403</v>
      </c>
      <c r="F2025" s="108" t="s">
        <v>16481</v>
      </c>
      <c r="G2025" s="113">
        <v>15000</v>
      </c>
      <c r="H2025" s="108" t="s">
        <v>67</v>
      </c>
      <c r="I2025" s="108" t="s">
        <v>37</v>
      </c>
      <c r="J2025" s="135" t="s">
        <v>41</v>
      </c>
      <c r="K2025" s="135">
        <v>15000</v>
      </c>
      <c r="L2025" s="135">
        <f>VLOOKUP(E2025,[2]Sheet1!$E$2:$N$5262,3,0)</f>
        <v>15000</v>
      </c>
      <c r="M2025" s="168">
        <f>VLOOKUP(E2025,[2]Sheet1!$E$2:$N$5262,4,0)</f>
        <v>46051</v>
      </c>
      <c r="N2025" s="135" t="str">
        <f>VLOOKUP(E2025,[2]Sheet1!$E$2:$N$5262,5,0)</f>
        <v>HUZAIFA.KHAN</v>
      </c>
      <c r="O2025" s="135" t="str">
        <f>VLOOKUP(E2025,[2]Sheet1!$E$2:$N$5262,6,0)</f>
        <v>Accepted</v>
      </c>
      <c r="P2025" s="135" t="str">
        <f>VLOOKUP(E2025,[2]Sheet1!$E$2:$N$5262,7,0)</f>
        <v>Online Transfer</v>
      </c>
      <c r="Q2025" s="135" t="str">
        <f>VLOOKUP(E2025,[2]Sheet1!$E$2:$N$5262,8,0)</f>
        <v>Conversion</v>
      </c>
      <c r="R2025" s="135" t="s">
        <v>16</v>
      </c>
      <c r="S2025" s="135" t="str">
        <f>VLOOKUP(E2025,[2]Sheet1!$E$2:$N$5262,10,0)</f>
        <v>-</v>
      </c>
      <c r="T2025" s="167">
        <f t="shared" si="105"/>
        <v>0</v>
      </c>
    </row>
    <row r="2026" spans="1:20" hidden="1">
      <c r="A2026" s="113">
        <v>145</v>
      </c>
      <c r="B2026" s="113" t="s">
        <v>38</v>
      </c>
      <c r="C2026" s="108" t="s">
        <v>16482</v>
      </c>
      <c r="D2026" s="108" t="s">
        <v>16483</v>
      </c>
      <c r="E2026" s="113">
        <v>1402183620</v>
      </c>
      <c r="F2026" s="108" t="s">
        <v>16484</v>
      </c>
      <c r="G2026" s="113">
        <v>13000</v>
      </c>
      <c r="H2026" s="108" t="s">
        <v>66</v>
      </c>
      <c r="I2026" s="108" t="s">
        <v>37</v>
      </c>
      <c r="J2026" s="135" t="s">
        <v>41</v>
      </c>
      <c r="K2026" s="135">
        <v>13000</v>
      </c>
      <c r="L2026" s="135">
        <f>VLOOKUP(E2026,[2]Sheet1!$E$2:$N$5262,3,0)</f>
        <v>13000</v>
      </c>
      <c r="M2026" s="168">
        <f>VLOOKUP(E2026,[2]Sheet1!$E$2:$N$5262,4,0)</f>
        <v>46050</v>
      </c>
      <c r="N2026" s="135" t="str">
        <f>VLOOKUP(E2026,[2]Sheet1!$E$2:$N$5262,5,0)</f>
        <v>HUZAIFA.KHAN</v>
      </c>
      <c r="O2026" s="135" t="str">
        <f>VLOOKUP(E2026,[2]Sheet1!$E$2:$N$5262,6,0)</f>
        <v>Accepted</v>
      </c>
      <c r="P2026" s="135" t="str">
        <f>VLOOKUP(E2026,[2]Sheet1!$E$2:$N$5262,7,0)</f>
        <v>Online Transfer</v>
      </c>
      <c r="Q2026" s="135" t="str">
        <f>VLOOKUP(E2026,[2]Sheet1!$E$2:$N$5262,8,0)</f>
        <v>Renewal</v>
      </c>
      <c r="R2026" s="135" t="s">
        <v>16</v>
      </c>
      <c r="S2026" s="135" t="str">
        <f>VLOOKUP(E2026,[2]Sheet1!$E$2:$N$5262,10,0)</f>
        <v>-</v>
      </c>
      <c r="T2026" s="167">
        <f t="shared" si="105"/>
        <v>0</v>
      </c>
    </row>
    <row r="2027" spans="1:20" hidden="1">
      <c r="A2027" s="113">
        <v>146</v>
      </c>
      <c r="B2027" s="113" t="s">
        <v>38</v>
      </c>
      <c r="C2027" s="108" t="s">
        <v>16485</v>
      </c>
      <c r="D2027" s="108" t="s">
        <v>16486</v>
      </c>
      <c r="E2027" s="108" t="s">
        <v>16487</v>
      </c>
      <c r="F2027" s="108" t="s">
        <v>16488</v>
      </c>
      <c r="G2027" s="113">
        <v>12000</v>
      </c>
      <c r="H2027" s="108" t="s">
        <v>66</v>
      </c>
      <c r="I2027" s="108" t="s">
        <v>37</v>
      </c>
      <c r="J2027" s="135" t="s">
        <v>41</v>
      </c>
      <c r="K2027" s="135">
        <v>12000</v>
      </c>
      <c r="L2027" s="135">
        <f>VLOOKUP(E2027,[2]Sheet1!$E$2:$N$5262,3,0)</f>
        <v>12000</v>
      </c>
      <c r="M2027" s="168">
        <f>VLOOKUP(E2027,[2]Sheet1!$E$2:$N$5262,4,0)</f>
        <v>46050</v>
      </c>
      <c r="N2027" s="135" t="str">
        <f>VLOOKUP(E2027,[2]Sheet1!$E$2:$N$5262,5,0)</f>
        <v>HUZAIFA.KHAN</v>
      </c>
      <c r="O2027" s="135" t="str">
        <f>VLOOKUP(E2027,[2]Sheet1!$E$2:$N$5262,6,0)</f>
        <v>Accepted</v>
      </c>
      <c r="P2027" s="135" t="str">
        <f>VLOOKUP(E2027,[2]Sheet1!$E$2:$N$5262,7,0)</f>
        <v>Online Transfer</v>
      </c>
      <c r="Q2027" s="135" t="str">
        <f>VLOOKUP(E2027,[2]Sheet1!$E$2:$N$5262,8,0)</f>
        <v>Renewal</v>
      </c>
      <c r="R2027" s="135" t="s">
        <v>16</v>
      </c>
      <c r="S2027" s="135" t="str">
        <f>VLOOKUP(E2027,[2]Sheet1!$E$2:$N$5262,10,0)</f>
        <v>-</v>
      </c>
      <c r="T2027" s="167">
        <f t="shared" si="105"/>
        <v>0</v>
      </c>
    </row>
    <row r="2028" spans="1:20">
      <c r="A2028" s="113">
        <v>147</v>
      </c>
      <c r="B2028" s="113" t="s">
        <v>38</v>
      </c>
      <c r="C2028" s="108" t="s">
        <v>16489</v>
      </c>
      <c r="D2028" s="108" t="s">
        <v>16490</v>
      </c>
      <c r="E2028" s="108" t="s">
        <v>16491</v>
      </c>
      <c r="F2028" s="108" t="s">
        <v>11140</v>
      </c>
      <c r="G2028" s="113">
        <v>13000</v>
      </c>
      <c r="H2028" s="108" t="s">
        <v>66</v>
      </c>
      <c r="I2028" s="108" t="s">
        <v>37</v>
      </c>
      <c r="J2028" s="135" t="s">
        <v>41</v>
      </c>
      <c r="K2028" s="135">
        <v>13000</v>
      </c>
      <c r="L2028" s="135">
        <f>VLOOKUP(E2028,[2]Sheet1!$E$2:$N$5262,3,0)</f>
        <v>13000</v>
      </c>
      <c r="M2028" s="168">
        <f>VLOOKUP(E2028,[2]Sheet1!$E$2:$N$5262,4,0)</f>
        <v>46049</v>
      </c>
      <c r="N2028" s="135" t="str">
        <f>VLOOKUP(E2028,[2]Sheet1!$E$2:$N$5262,5,0)</f>
        <v>HUZAIFA.KHAN</v>
      </c>
      <c r="O2028" s="135" t="str">
        <f>VLOOKUP(E2028,[2]Sheet1!$E$2:$N$5262,6,0)</f>
        <v>Accepted</v>
      </c>
      <c r="P2028" s="135" t="str">
        <f>VLOOKUP(E2028,[2]Sheet1!$E$2:$N$5262,7,0)</f>
        <v>Online Transfer</v>
      </c>
      <c r="Q2028" s="135" t="str">
        <f>VLOOKUP(E2028,[2]Sheet1!$E$2:$N$5262,8,0)</f>
        <v>Conversion</v>
      </c>
      <c r="R2028" s="135" t="s">
        <v>16</v>
      </c>
      <c r="S2028" s="135" t="str">
        <f>VLOOKUP(E2028,[2]Sheet1!$E$2:$N$5262,10,0)</f>
        <v>-</v>
      </c>
      <c r="T2028" s="167">
        <f t="shared" si="105"/>
        <v>0</v>
      </c>
    </row>
    <row r="2029" spans="1:20" hidden="1">
      <c r="A2029" s="113">
        <v>148</v>
      </c>
      <c r="B2029" s="113" t="s">
        <v>38</v>
      </c>
      <c r="C2029" s="108" t="s">
        <v>16492</v>
      </c>
      <c r="D2029" s="108" t="s">
        <v>16493</v>
      </c>
      <c r="E2029" s="108" t="s">
        <v>16494</v>
      </c>
      <c r="F2029" s="108" t="s">
        <v>16495</v>
      </c>
      <c r="G2029" s="113">
        <v>13000</v>
      </c>
      <c r="H2029" s="108" t="s">
        <v>66</v>
      </c>
      <c r="I2029" s="108" t="s">
        <v>37</v>
      </c>
      <c r="J2029" s="135" t="s">
        <v>41</v>
      </c>
      <c r="K2029" s="135">
        <v>13000</v>
      </c>
      <c r="L2029" s="135">
        <f>VLOOKUP(E2029,[2]Sheet1!$E$2:$N$5262,3,0)</f>
        <v>13000</v>
      </c>
      <c r="M2029" s="168">
        <f>VLOOKUP(E2029,[2]Sheet1!$E$2:$N$5262,4,0)</f>
        <v>46048</v>
      </c>
      <c r="N2029" s="135" t="str">
        <f>VLOOKUP(E2029,[2]Sheet1!$E$2:$N$5262,5,0)</f>
        <v>HUZAIFA.KHAN</v>
      </c>
      <c r="O2029" s="135" t="str">
        <f>VLOOKUP(E2029,[2]Sheet1!$E$2:$N$5262,6,0)</f>
        <v>Accepted</v>
      </c>
      <c r="P2029" s="135" t="str">
        <f>VLOOKUP(E2029,[2]Sheet1!$E$2:$N$5262,7,0)</f>
        <v>Online Transfer</v>
      </c>
      <c r="Q2029" s="135" t="str">
        <f>VLOOKUP(E2029,[2]Sheet1!$E$2:$N$5262,8,0)</f>
        <v>Renewal</v>
      </c>
      <c r="R2029" s="135" t="s">
        <v>16</v>
      </c>
      <c r="S2029" s="135" t="str">
        <f>VLOOKUP(E2029,[2]Sheet1!$E$2:$N$5262,10,0)</f>
        <v>-</v>
      </c>
      <c r="T2029" s="167">
        <f t="shared" si="105"/>
        <v>0</v>
      </c>
    </row>
    <row r="2030" spans="1:20" hidden="1">
      <c r="A2030" s="113">
        <v>149</v>
      </c>
      <c r="B2030" s="113" t="s">
        <v>38</v>
      </c>
      <c r="C2030" s="108" t="s">
        <v>16496</v>
      </c>
      <c r="D2030" s="108" t="s">
        <v>16497</v>
      </c>
      <c r="E2030" s="108" t="s">
        <v>16498</v>
      </c>
      <c r="F2030" s="108" t="s">
        <v>16499</v>
      </c>
      <c r="G2030" s="113">
        <v>13000</v>
      </c>
      <c r="H2030" s="108" t="s">
        <v>66</v>
      </c>
      <c r="I2030" s="108" t="s">
        <v>37</v>
      </c>
      <c r="J2030" s="135" t="s">
        <v>41</v>
      </c>
      <c r="K2030" s="135">
        <v>13000</v>
      </c>
      <c r="L2030" s="135">
        <f>VLOOKUP(E2030,[2]Sheet1!$E$2:$N$5262,3,0)</f>
        <v>13000</v>
      </c>
      <c r="M2030" s="168">
        <f>VLOOKUP(E2030,[2]Sheet1!$E$2:$N$5262,4,0)</f>
        <v>46049</v>
      </c>
      <c r="N2030" s="135" t="str">
        <f>VLOOKUP(E2030,[2]Sheet1!$E$2:$N$5262,5,0)</f>
        <v>HUZAIFA.KHAN</v>
      </c>
      <c r="O2030" s="135" t="str">
        <f>VLOOKUP(E2030,[2]Sheet1!$E$2:$N$5262,6,0)</f>
        <v>Accepted</v>
      </c>
      <c r="P2030" s="135" t="str">
        <f>VLOOKUP(E2030,[2]Sheet1!$E$2:$N$5262,7,0)</f>
        <v>Online Transfer</v>
      </c>
      <c r="Q2030" s="135" t="str">
        <f>VLOOKUP(E2030,[2]Sheet1!$E$2:$N$5262,8,0)</f>
        <v>Renewal</v>
      </c>
      <c r="R2030" s="135" t="s">
        <v>16</v>
      </c>
      <c r="S2030" s="135" t="str">
        <f>VLOOKUP(E2030,[2]Sheet1!$E$2:$N$5262,10,0)</f>
        <v>-</v>
      </c>
      <c r="T2030" s="167">
        <f t="shared" si="105"/>
        <v>0</v>
      </c>
    </row>
    <row r="2031" spans="1:20" hidden="1">
      <c r="A2031" s="113">
        <v>150</v>
      </c>
      <c r="B2031" s="113" t="s">
        <v>38</v>
      </c>
      <c r="C2031" s="108" t="s">
        <v>16500</v>
      </c>
      <c r="D2031" s="108" t="s">
        <v>16501</v>
      </c>
      <c r="E2031" s="108" t="s">
        <v>16502</v>
      </c>
      <c r="F2031" s="108" t="s">
        <v>16503</v>
      </c>
      <c r="G2031" s="113">
        <v>11500</v>
      </c>
      <c r="H2031" s="108" t="s">
        <v>66</v>
      </c>
      <c r="I2031" s="108" t="s">
        <v>37</v>
      </c>
      <c r="J2031" s="135" t="s">
        <v>41</v>
      </c>
      <c r="K2031" s="135">
        <v>11500</v>
      </c>
      <c r="L2031" s="135">
        <f>VLOOKUP(E2031,[2]Sheet1!$E$2:$N$5262,3,0)</f>
        <v>11500</v>
      </c>
      <c r="M2031" s="168">
        <f>VLOOKUP(E2031,[2]Sheet1!$E$2:$N$5262,4,0)</f>
        <v>46048</v>
      </c>
      <c r="N2031" s="135" t="str">
        <f>VLOOKUP(E2031,[2]Sheet1!$E$2:$N$5262,5,0)</f>
        <v>HUZAIFA.KHAN</v>
      </c>
      <c r="O2031" s="135" t="str">
        <f>VLOOKUP(E2031,[2]Sheet1!$E$2:$N$5262,6,0)</f>
        <v>Accepted</v>
      </c>
      <c r="P2031" s="135" t="str">
        <f>VLOOKUP(E2031,[2]Sheet1!$E$2:$N$5262,7,0)</f>
        <v>Online Transfer</v>
      </c>
      <c r="Q2031" s="135" t="str">
        <f>VLOOKUP(E2031,[2]Sheet1!$E$2:$N$5262,8,0)</f>
        <v>Renewal</v>
      </c>
      <c r="R2031" s="135" t="s">
        <v>16</v>
      </c>
      <c r="S2031" s="135" t="str">
        <f>VLOOKUP(E2031,[2]Sheet1!$E$2:$N$5262,10,0)</f>
        <v>-</v>
      </c>
      <c r="T2031" s="167">
        <f t="shared" si="105"/>
        <v>0</v>
      </c>
    </row>
    <row r="2032" spans="1:20" hidden="1">
      <c r="A2032" s="113">
        <v>151</v>
      </c>
      <c r="B2032" s="113" t="s">
        <v>38</v>
      </c>
      <c r="C2032" s="108" t="s">
        <v>16504</v>
      </c>
      <c r="D2032" s="108" t="s">
        <v>16505</v>
      </c>
      <c r="E2032" s="108" t="s">
        <v>16506</v>
      </c>
      <c r="F2032" s="108" t="s">
        <v>16507</v>
      </c>
      <c r="G2032" s="113">
        <v>13000</v>
      </c>
      <c r="H2032" s="108" t="s">
        <v>66</v>
      </c>
      <c r="I2032" s="108" t="s">
        <v>37</v>
      </c>
      <c r="J2032" s="135" t="s">
        <v>41</v>
      </c>
      <c r="K2032" s="135">
        <v>13000</v>
      </c>
      <c r="L2032" s="135">
        <f>VLOOKUP(E2032,[2]Sheet1!$E$2:$N$5262,3,0)</f>
        <v>13000</v>
      </c>
      <c r="M2032" s="168">
        <f>VLOOKUP(E2032,[2]Sheet1!$E$2:$N$5262,4,0)</f>
        <v>46048</v>
      </c>
      <c r="N2032" s="135" t="str">
        <f>VLOOKUP(E2032,[2]Sheet1!$E$2:$N$5262,5,0)</f>
        <v>HUZAIFA.KHAN</v>
      </c>
      <c r="O2032" s="135" t="str">
        <f>VLOOKUP(E2032,[2]Sheet1!$E$2:$N$5262,6,0)</f>
        <v>Accepted</v>
      </c>
      <c r="P2032" s="135" t="str">
        <f>VLOOKUP(E2032,[2]Sheet1!$E$2:$N$5262,7,0)</f>
        <v>Online Transfer</v>
      </c>
      <c r="Q2032" s="135" t="str">
        <f>VLOOKUP(E2032,[2]Sheet1!$E$2:$N$5262,8,0)</f>
        <v>Renewal</v>
      </c>
      <c r="R2032" s="135" t="s">
        <v>16</v>
      </c>
      <c r="S2032" s="135" t="str">
        <f>VLOOKUP(E2032,[2]Sheet1!$E$2:$N$5262,10,0)</f>
        <v>-</v>
      </c>
      <c r="T2032" s="167">
        <f t="shared" si="105"/>
        <v>0</v>
      </c>
    </row>
    <row r="2033" spans="1:20" hidden="1">
      <c r="A2033" s="113">
        <v>152</v>
      </c>
      <c r="B2033" s="113" t="s">
        <v>38</v>
      </c>
      <c r="C2033" s="108" t="s">
        <v>16508</v>
      </c>
      <c r="D2033" s="113">
        <v>51021070</v>
      </c>
      <c r="E2033" s="108" t="s">
        <v>16509</v>
      </c>
      <c r="F2033" s="108" t="s">
        <v>16510</v>
      </c>
      <c r="G2033" s="113">
        <v>15000</v>
      </c>
      <c r="H2033" s="108" t="s">
        <v>66</v>
      </c>
      <c r="I2033" s="108" t="s">
        <v>37</v>
      </c>
      <c r="J2033" s="135" t="s">
        <v>41</v>
      </c>
      <c r="K2033" s="135">
        <v>15000</v>
      </c>
      <c r="L2033" s="135">
        <f>VLOOKUP(E2033,[2]Sheet1!$E$2:$N$5262,3,0)</f>
        <v>15000</v>
      </c>
      <c r="M2033" s="168">
        <f>VLOOKUP(E2033,[2]Sheet1!$E$2:$N$5262,4,0)</f>
        <v>46046</v>
      </c>
      <c r="N2033" s="135" t="str">
        <f>VLOOKUP(E2033,[2]Sheet1!$E$2:$N$5262,5,0)</f>
        <v>HUZAIFA.KHAN</v>
      </c>
      <c r="O2033" s="135" t="str">
        <f>VLOOKUP(E2033,[2]Sheet1!$E$2:$N$5262,6,0)</f>
        <v>Accepted</v>
      </c>
      <c r="P2033" s="135" t="str">
        <f>VLOOKUP(E2033,[2]Sheet1!$E$2:$N$5262,7,0)</f>
        <v>Online Transfer</v>
      </c>
      <c r="Q2033" s="135" t="str">
        <f>VLOOKUP(E2033,[2]Sheet1!$E$2:$N$5262,8,0)</f>
        <v>Renewal</v>
      </c>
      <c r="R2033" s="135" t="s">
        <v>16</v>
      </c>
      <c r="S2033" s="135" t="str">
        <f>VLOOKUP(E2033,[2]Sheet1!$E$2:$N$5262,10,0)</f>
        <v>-</v>
      </c>
      <c r="T2033" s="167">
        <f t="shared" si="105"/>
        <v>0</v>
      </c>
    </row>
    <row r="2034" spans="1:20" hidden="1">
      <c r="A2034" s="113">
        <v>153</v>
      </c>
      <c r="B2034" s="113" t="s">
        <v>38</v>
      </c>
      <c r="C2034" s="108" t="s">
        <v>16511</v>
      </c>
      <c r="D2034" s="108" t="s">
        <v>16512</v>
      </c>
      <c r="E2034" s="108" t="s">
        <v>16513</v>
      </c>
      <c r="F2034" s="108" t="s">
        <v>16514</v>
      </c>
      <c r="G2034" s="113">
        <v>12500</v>
      </c>
      <c r="H2034" s="108" t="s">
        <v>66</v>
      </c>
      <c r="I2034" s="108" t="s">
        <v>37</v>
      </c>
      <c r="J2034" s="135" t="s">
        <v>41</v>
      </c>
      <c r="K2034" s="135">
        <v>12500</v>
      </c>
      <c r="L2034" s="135">
        <f>VLOOKUP(E2034,[2]Sheet1!$E$2:$N$5262,3,0)</f>
        <v>12500</v>
      </c>
      <c r="M2034" s="168">
        <f>VLOOKUP(E2034,[2]Sheet1!$E$2:$N$5262,4,0)</f>
        <v>46046</v>
      </c>
      <c r="N2034" s="135" t="str">
        <f>VLOOKUP(E2034,[2]Sheet1!$E$2:$N$5262,5,0)</f>
        <v>HUZAIFA.KHAN</v>
      </c>
      <c r="O2034" s="135" t="str">
        <f>VLOOKUP(E2034,[2]Sheet1!$E$2:$N$5262,6,0)</f>
        <v>Accepted</v>
      </c>
      <c r="P2034" s="135" t="str">
        <f>VLOOKUP(E2034,[2]Sheet1!$E$2:$N$5262,7,0)</f>
        <v>Online Transfer</v>
      </c>
      <c r="Q2034" s="135" t="str">
        <f>VLOOKUP(E2034,[2]Sheet1!$E$2:$N$5262,8,0)</f>
        <v>Renewal</v>
      </c>
      <c r="R2034" s="135" t="s">
        <v>16</v>
      </c>
      <c r="S2034" s="135" t="str">
        <f>VLOOKUP(E2034,[2]Sheet1!$E$2:$N$5262,10,0)</f>
        <v>-</v>
      </c>
      <c r="T2034" s="167">
        <f t="shared" si="105"/>
        <v>0</v>
      </c>
    </row>
    <row r="2035" spans="1:20" hidden="1">
      <c r="A2035" s="113">
        <v>154</v>
      </c>
      <c r="B2035" s="113" t="s">
        <v>38</v>
      </c>
      <c r="C2035" s="108" t="s">
        <v>16515</v>
      </c>
      <c r="D2035" s="108" t="s">
        <v>16516</v>
      </c>
      <c r="E2035" s="108" t="s">
        <v>16517</v>
      </c>
      <c r="F2035" s="108" t="s">
        <v>16518</v>
      </c>
      <c r="G2035" s="113">
        <v>13000</v>
      </c>
      <c r="H2035" s="108" t="s">
        <v>66</v>
      </c>
      <c r="I2035" s="108" t="s">
        <v>37</v>
      </c>
      <c r="J2035" s="135" t="s">
        <v>41</v>
      </c>
      <c r="K2035" s="135">
        <v>13000</v>
      </c>
      <c r="L2035" s="135">
        <f>VLOOKUP(E2035,[2]Sheet1!$E$2:$N$5262,3,0)</f>
        <v>13000</v>
      </c>
      <c r="M2035" s="168">
        <f>VLOOKUP(E2035,[2]Sheet1!$E$2:$N$5262,4,0)</f>
        <v>46046</v>
      </c>
      <c r="N2035" s="135" t="str">
        <f>VLOOKUP(E2035,[2]Sheet1!$E$2:$N$5262,5,0)</f>
        <v>HUZAIFA.KHAN</v>
      </c>
      <c r="O2035" s="135" t="str">
        <f>VLOOKUP(E2035,[2]Sheet1!$E$2:$N$5262,6,0)</f>
        <v>Accepted</v>
      </c>
      <c r="P2035" s="135" t="str">
        <f>VLOOKUP(E2035,[2]Sheet1!$E$2:$N$5262,7,0)</f>
        <v>Online Transfer</v>
      </c>
      <c r="Q2035" s="135" t="str">
        <f>VLOOKUP(E2035,[2]Sheet1!$E$2:$N$5262,8,0)</f>
        <v>Renewal</v>
      </c>
      <c r="R2035" s="135" t="s">
        <v>16</v>
      </c>
      <c r="S2035" s="135" t="str">
        <f>VLOOKUP(E2035,[2]Sheet1!$E$2:$N$5262,10,0)</f>
        <v>-</v>
      </c>
      <c r="T2035" s="167">
        <f t="shared" si="105"/>
        <v>0</v>
      </c>
    </row>
    <row r="2036" spans="1:20" hidden="1">
      <c r="A2036" s="113">
        <v>155</v>
      </c>
      <c r="B2036" s="113" t="s">
        <v>38</v>
      </c>
      <c r="C2036" s="108" t="s">
        <v>16519</v>
      </c>
      <c r="D2036" s="108" t="s">
        <v>16520</v>
      </c>
      <c r="E2036" s="108" t="s">
        <v>16521</v>
      </c>
      <c r="F2036" s="108" t="s">
        <v>16522</v>
      </c>
      <c r="G2036" s="113">
        <v>15000</v>
      </c>
      <c r="H2036" s="108" t="s">
        <v>66</v>
      </c>
      <c r="I2036" s="108" t="s">
        <v>37</v>
      </c>
      <c r="J2036" s="135" t="s">
        <v>41</v>
      </c>
      <c r="K2036" s="135">
        <v>15000</v>
      </c>
      <c r="L2036" s="135">
        <f>VLOOKUP(E2036,[2]Sheet1!$E$2:$N$5262,3,0)</f>
        <v>15000</v>
      </c>
      <c r="M2036" s="168">
        <f>VLOOKUP(E2036,[2]Sheet1!$E$2:$N$5262,4,0)</f>
        <v>46046</v>
      </c>
      <c r="N2036" s="135" t="str">
        <f>VLOOKUP(E2036,[2]Sheet1!$E$2:$N$5262,5,0)</f>
        <v>HUZAIFA.KHAN</v>
      </c>
      <c r="O2036" s="135" t="str">
        <f>VLOOKUP(E2036,[2]Sheet1!$E$2:$N$5262,6,0)</f>
        <v>Accepted</v>
      </c>
      <c r="P2036" s="135" t="str">
        <f>VLOOKUP(E2036,[2]Sheet1!$E$2:$N$5262,7,0)</f>
        <v>Online Transfer</v>
      </c>
      <c r="Q2036" s="135" t="str">
        <f>VLOOKUP(E2036,[2]Sheet1!$E$2:$N$5262,8,0)</f>
        <v>Renewal</v>
      </c>
      <c r="R2036" s="135" t="s">
        <v>16</v>
      </c>
      <c r="S2036" s="135" t="str">
        <f>VLOOKUP(E2036,[2]Sheet1!$E$2:$N$5262,10,0)</f>
        <v>-</v>
      </c>
      <c r="T2036" s="167">
        <f t="shared" si="105"/>
        <v>0</v>
      </c>
    </row>
    <row r="2037" spans="1:20" hidden="1">
      <c r="A2037" s="113">
        <v>156</v>
      </c>
      <c r="B2037" s="113" t="s">
        <v>38</v>
      </c>
      <c r="C2037" s="108" t="s">
        <v>16523</v>
      </c>
      <c r="D2037" s="113">
        <v>24431522930</v>
      </c>
      <c r="E2037" s="108" t="s">
        <v>16523</v>
      </c>
      <c r="F2037" s="108" t="s">
        <v>16524</v>
      </c>
      <c r="G2037" s="113">
        <v>13000</v>
      </c>
      <c r="H2037" s="108" t="s">
        <v>66</v>
      </c>
      <c r="I2037" s="108" t="s">
        <v>37</v>
      </c>
      <c r="J2037" s="135" t="s">
        <v>41</v>
      </c>
      <c r="K2037" s="135">
        <v>13000</v>
      </c>
      <c r="L2037" s="135">
        <f>VLOOKUP(E2037,[2]Sheet1!$E$2:$N$5262,3,0)</f>
        <v>13000</v>
      </c>
      <c r="M2037" s="168">
        <f>VLOOKUP(E2037,[2]Sheet1!$E$2:$N$5262,4,0)</f>
        <v>46045</v>
      </c>
      <c r="N2037" s="135" t="str">
        <f>VLOOKUP(E2037,[2]Sheet1!$E$2:$N$5262,5,0)</f>
        <v>HUZAIFA.KHAN</v>
      </c>
      <c r="O2037" s="135" t="str">
        <f>VLOOKUP(E2037,[2]Sheet1!$E$2:$N$5262,6,0)</f>
        <v>Accepted</v>
      </c>
      <c r="P2037" s="135" t="str">
        <f>VLOOKUP(E2037,[2]Sheet1!$E$2:$N$5262,7,0)</f>
        <v>Online Transfer</v>
      </c>
      <c r="Q2037" s="135" t="str">
        <f>VLOOKUP(E2037,[2]Sheet1!$E$2:$N$5262,8,0)</f>
        <v>Renewal</v>
      </c>
      <c r="R2037" s="135" t="s">
        <v>16</v>
      </c>
      <c r="S2037" s="135" t="str">
        <f>VLOOKUP(E2037,[2]Sheet1!$E$2:$N$5262,10,0)</f>
        <v>-</v>
      </c>
      <c r="T2037" s="167">
        <f t="shared" si="105"/>
        <v>0</v>
      </c>
    </row>
    <row r="2038" spans="1:20" hidden="1">
      <c r="A2038" s="113">
        <v>157</v>
      </c>
      <c r="B2038" s="113" t="s">
        <v>38</v>
      </c>
      <c r="C2038" s="108" t="s">
        <v>16525</v>
      </c>
      <c r="D2038" s="108" t="s">
        <v>16526</v>
      </c>
      <c r="E2038" s="108" t="s">
        <v>16527</v>
      </c>
      <c r="F2038" s="108" t="s">
        <v>16528</v>
      </c>
      <c r="G2038" s="113">
        <v>10000</v>
      </c>
      <c r="H2038" s="108" t="s">
        <v>66</v>
      </c>
      <c r="I2038" s="108" t="s">
        <v>37</v>
      </c>
      <c r="J2038" s="135" t="s">
        <v>41</v>
      </c>
      <c r="K2038" s="135">
        <v>10000</v>
      </c>
      <c r="L2038" s="135">
        <f>VLOOKUP(E2038,[2]Sheet1!$E$2:$N$5262,3,0)</f>
        <v>10000</v>
      </c>
      <c r="M2038" s="168">
        <f>VLOOKUP(E2038,[2]Sheet1!$E$2:$N$5262,4,0)</f>
        <v>46045</v>
      </c>
      <c r="N2038" s="135" t="str">
        <f>VLOOKUP(E2038,[2]Sheet1!$E$2:$N$5262,5,0)</f>
        <v>HUZAIFA.KHAN</v>
      </c>
      <c r="O2038" s="135" t="str">
        <f>VLOOKUP(E2038,[2]Sheet1!$E$2:$N$5262,6,0)</f>
        <v>Accepted</v>
      </c>
      <c r="P2038" s="135" t="str">
        <f>VLOOKUP(E2038,[2]Sheet1!$E$2:$N$5262,7,0)</f>
        <v>Cheque Deposit</v>
      </c>
      <c r="Q2038" s="135" t="str">
        <f>VLOOKUP(E2038,[2]Sheet1!$E$2:$N$5262,8,0)</f>
        <v>Renewal</v>
      </c>
      <c r="R2038" s="135" t="s">
        <v>16</v>
      </c>
      <c r="S2038" s="135" t="str">
        <f>VLOOKUP(E2038,[2]Sheet1!$E$2:$N$5262,10,0)</f>
        <v>-</v>
      </c>
      <c r="T2038" s="167">
        <f t="shared" si="105"/>
        <v>0</v>
      </c>
    </row>
    <row r="2039" spans="1:20" hidden="1">
      <c r="A2039" s="113">
        <v>158</v>
      </c>
      <c r="B2039" s="113" t="s">
        <v>38</v>
      </c>
      <c r="C2039" s="108" t="s">
        <v>16529</v>
      </c>
      <c r="D2039" s="108" t="s">
        <v>16530</v>
      </c>
      <c r="E2039" s="113">
        <v>1043092</v>
      </c>
      <c r="F2039" s="108" t="s">
        <v>16531</v>
      </c>
      <c r="G2039" s="113">
        <v>13500</v>
      </c>
      <c r="H2039" s="108" t="s">
        <v>66</v>
      </c>
      <c r="I2039" s="108" t="s">
        <v>37</v>
      </c>
      <c r="J2039" s="135" t="s">
        <v>41</v>
      </c>
      <c r="K2039" s="135">
        <v>13500</v>
      </c>
      <c r="L2039" s="135">
        <f>VLOOKUP(E2039,[2]Sheet1!$E$2:$N$5262,3,0)</f>
        <v>13500</v>
      </c>
      <c r="M2039" s="168">
        <f>VLOOKUP(E2039,[2]Sheet1!$E$2:$N$5262,4,0)</f>
        <v>46045</v>
      </c>
      <c r="N2039" s="135" t="str">
        <f>VLOOKUP(E2039,[2]Sheet1!$E$2:$N$5262,5,0)</f>
        <v>HUZAIFA.KHAN</v>
      </c>
      <c r="O2039" s="135" t="str">
        <f>VLOOKUP(E2039,[2]Sheet1!$E$2:$N$5262,6,0)</f>
        <v>Accepted</v>
      </c>
      <c r="P2039" s="135" t="str">
        <f>VLOOKUP(E2039,[2]Sheet1!$E$2:$N$5262,7,0)</f>
        <v>Online Transfer</v>
      </c>
      <c r="Q2039" s="135" t="str">
        <f>VLOOKUP(E2039,[2]Sheet1!$E$2:$N$5262,8,0)</f>
        <v>Renewal</v>
      </c>
      <c r="R2039" s="135" t="s">
        <v>16</v>
      </c>
      <c r="S2039" s="135" t="str">
        <f>VLOOKUP(E2039,[2]Sheet1!$E$2:$N$5262,10,0)</f>
        <v>-</v>
      </c>
      <c r="T2039" s="167">
        <f t="shared" si="105"/>
        <v>0</v>
      </c>
    </row>
    <row r="2040" spans="1:20" hidden="1">
      <c r="A2040" s="113">
        <v>159</v>
      </c>
      <c r="B2040" s="113" t="s">
        <v>38</v>
      </c>
      <c r="C2040" s="108" t="s">
        <v>16532</v>
      </c>
      <c r="D2040" s="108" t="s">
        <v>16533</v>
      </c>
      <c r="E2040" s="108" t="s">
        <v>16534</v>
      </c>
      <c r="F2040" s="108" t="s">
        <v>16535</v>
      </c>
      <c r="G2040" s="113">
        <v>13000</v>
      </c>
      <c r="H2040" s="108" t="s">
        <v>66</v>
      </c>
      <c r="I2040" s="108" t="s">
        <v>37</v>
      </c>
      <c r="J2040" s="135" t="s">
        <v>41</v>
      </c>
      <c r="K2040" s="135">
        <v>13000</v>
      </c>
      <c r="L2040" s="135">
        <f>VLOOKUP(E2040,[2]Sheet1!$E$2:$N$5262,3,0)</f>
        <v>13000</v>
      </c>
      <c r="M2040" s="168">
        <f>VLOOKUP(E2040,[2]Sheet1!$E$2:$N$5262,4,0)</f>
        <v>46045</v>
      </c>
      <c r="N2040" s="135" t="str">
        <f>VLOOKUP(E2040,[2]Sheet1!$E$2:$N$5262,5,0)</f>
        <v>HUZAIFA.KHAN</v>
      </c>
      <c r="O2040" s="135" t="str">
        <f>VLOOKUP(E2040,[2]Sheet1!$E$2:$N$5262,6,0)</f>
        <v>Accepted</v>
      </c>
      <c r="P2040" s="135" t="str">
        <f>VLOOKUP(E2040,[2]Sheet1!$E$2:$N$5262,7,0)</f>
        <v>Online Transfer</v>
      </c>
      <c r="Q2040" s="135" t="str">
        <f>VLOOKUP(E2040,[2]Sheet1!$E$2:$N$5262,8,0)</f>
        <v>Renewal</v>
      </c>
      <c r="R2040" s="135" t="s">
        <v>16</v>
      </c>
      <c r="S2040" s="135" t="str">
        <f>VLOOKUP(E2040,[2]Sheet1!$E$2:$N$5262,10,0)</f>
        <v>-</v>
      </c>
      <c r="T2040" s="167">
        <f t="shared" si="105"/>
        <v>0</v>
      </c>
    </row>
    <row r="2041" spans="1:20" hidden="1">
      <c r="A2041" s="113">
        <v>160</v>
      </c>
      <c r="B2041" s="113" t="s">
        <v>38</v>
      </c>
      <c r="C2041" s="108" t="s">
        <v>16536</v>
      </c>
      <c r="D2041" s="108" t="s">
        <v>16537</v>
      </c>
      <c r="E2041" s="108" t="s">
        <v>16538</v>
      </c>
      <c r="F2041" s="108" t="s">
        <v>16539</v>
      </c>
      <c r="G2041" s="113">
        <v>13000</v>
      </c>
      <c r="H2041" s="108" t="s">
        <v>66</v>
      </c>
      <c r="I2041" s="108" t="s">
        <v>37</v>
      </c>
      <c r="J2041" s="135" t="s">
        <v>41</v>
      </c>
      <c r="K2041" s="135">
        <v>13000</v>
      </c>
      <c r="L2041" s="135">
        <f>VLOOKUP(E2041,[2]Sheet1!$E$2:$N$5262,3,0)</f>
        <v>13000</v>
      </c>
      <c r="M2041" s="168">
        <f>VLOOKUP(E2041,[2]Sheet1!$E$2:$N$5262,4,0)</f>
        <v>46045</v>
      </c>
      <c r="N2041" s="135" t="str">
        <f>VLOOKUP(E2041,[2]Sheet1!$E$2:$N$5262,5,0)</f>
        <v>HUZAIFA.KHAN</v>
      </c>
      <c r="O2041" s="135" t="str">
        <f>VLOOKUP(E2041,[2]Sheet1!$E$2:$N$5262,6,0)</f>
        <v>Accepted</v>
      </c>
      <c r="P2041" s="135" t="str">
        <f>VLOOKUP(E2041,[2]Sheet1!$E$2:$N$5262,7,0)</f>
        <v>Online Transfer</v>
      </c>
      <c r="Q2041" s="135" t="str">
        <f>VLOOKUP(E2041,[2]Sheet1!$E$2:$N$5262,8,0)</f>
        <v>Renewal</v>
      </c>
      <c r="R2041" s="135" t="s">
        <v>16</v>
      </c>
      <c r="S2041" s="135" t="str">
        <f>VLOOKUP(E2041,[2]Sheet1!$E$2:$N$5262,10,0)</f>
        <v>-</v>
      </c>
      <c r="T2041" s="167">
        <f t="shared" si="105"/>
        <v>0</v>
      </c>
    </row>
    <row r="2042" spans="1:20" hidden="1">
      <c r="A2042" s="113">
        <v>161</v>
      </c>
      <c r="B2042" s="113" t="s">
        <v>38</v>
      </c>
      <c r="C2042" s="108" t="s">
        <v>16540</v>
      </c>
      <c r="D2042" s="113">
        <v>114683</v>
      </c>
      <c r="E2042" s="113">
        <v>114680</v>
      </c>
      <c r="F2042" s="108" t="s">
        <v>16541</v>
      </c>
      <c r="G2042" s="113">
        <v>8000</v>
      </c>
      <c r="H2042" s="108" t="s">
        <v>66</v>
      </c>
      <c r="I2042" s="108" t="s">
        <v>37</v>
      </c>
      <c r="J2042" s="135" t="s">
        <v>41</v>
      </c>
      <c r="K2042" s="135">
        <v>8000</v>
      </c>
      <c r="L2042" s="135">
        <f>VLOOKUP(E2042,[2]Sheet1!$E$2:$N$5262,3,0)</f>
        <v>8000</v>
      </c>
      <c r="M2042" s="168">
        <f>VLOOKUP(E2042,[2]Sheet1!$E$2:$N$5262,4,0)</f>
        <v>46043</v>
      </c>
      <c r="N2042" s="135" t="str">
        <f>VLOOKUP(E2042,[2]Sheet1!$E$2:$N$5262,5,0)</f>
        <v>HUZAIFA.KHAN</v>
      </c>
      <c r="O2042" s="135" t="str">
        <f>VLOOKUP(E2042,[2]Sheet1!$E$2:$N$5262,6,0)</f>
        <v>Accepted</v>
      </c>
      <c r="P2042" s="135" t="str">
        <f>VLOOKUP(E2042,[2]Sheet1!$E$2:$N$5262,7,0)</f>
        <v>Online Transfer</v>
      </c>
      <c r="Q2042" s="135" t="str">
        <f>VLOOKUP(E2042,[2]Sheet1!$E$2:$N$5262,8,0)</f>
        <v>Renewal</v>
      </c>
      <c r="R2042" s="135" t="s">
        <v>16</v>
      </c>
      <c r="S2042" s="135" t="str">
        <f>VLOOKUP(E2042,[2]Sheet1!$E$2:$N$5262,10,0)</f>
        <v>-</v>
      </c>
      <c r="T2042" s="167">
        <f t="shared" si="105"/>
        <v>0</v>
      </c>
    </row>
    <row r="2043" spans="1:20" hidden="1">
      <c r="A2043" s="113">
        <v>162</v>
      </c>
      <c r="B2043" s="113" t="s">
        <v>38</v>
      </c>
      <c r="C2043" s="108" t="s">
        <v>16542</v>
      </c>
      <c r="D2043" s="108" t="s">
        <v>16543</v>
      </c>
      <c r="E2043" s="108" t="s">
        <v>16544</v>
      </c>
      <c r="F2043" s="108" t="s">
        <v>16545</v>
      </c>
      <c r="G2043" s="113">
        <v>8000</v>
      </c>
      <c r="H2043" s="108" t="s">
        <v>66</v>
      </c>
      <c r="I2043" s="108" t="s">
        <v>37</v>
      </c>
      <c r="J2043" s="135" t="s">
        <v>41</v>
      </c>
      <c r="K2043" s="135">
        <v>8000</v>
      </c>
      <c r="L2043" s="135">
        <f>VLOOKUP(E2043,[2]Sheet1!$E$2:$N$5262,3,0)</f>
        <v>8000</v>
      </c>
      <c r="M2043" s="168">
        <f>VLOOKUP(E2043,[2]Sheet1!$E$2:$N$5262,4,0)</f>
        <v>46043</v>
      </c>
      <c r="N2043" s="135" t="str">
        <f>VLOOKUP(E2043,[2]Sheet1!$E$2:$N$5262,5,0)</f>
        <v>HUZAIFA.KHAN</v>
      </c>
      <c r="O2043" s="135" t="str">
        <f>VLOOKUP(E2043,[2]Sheet1!$E$2:$N$5262,6,0)</f>
        <v>Accepted</v>
      </c>
      <c r="P2043" s="135" t="str">
        <f>VLOOKUP(E2043,[2]Sheet1!$E$2:$N$5262,7,0)</f>
        <v>Online Transfer</v>
      </c>
      <c r="Q2043" s="135" t="str">
        <f>VLOOKUP(E2043,[2]Sheet1!$E$2:$N$5262,8,0)</f>
        <v>Renewal</v>
      </c>
      <c r="R2043" s="135" t="s">
        <v>16</v>
      </c>
      <c r="S2043" s="135" t="str">
        <f>VLOOKUP(E2043,[2]Sheet1!$E$2:$N$5262,10,0)</f>
        <v>-</v>
      </c>
      <c r="T2043" s="167">
        <f t="shared" si="105"/>
        <v>0</v>
      </c>
    </row>
    <row r="2044" spans="1:20" hidden="1">
      <c r="A2044" s="113">
        <v>163</v>
      </c>
      <c r="B2044" s="113" t="s">
        <v>38</v>
      </c>
      <c r="C2044" s="108" t="s">
        <v>16546</v>
      </c>
      <c r="D2044" s="108" t="s">
        <v>16547</v>
      </c>
      <c r="E2044" s="108" t="s">
        <v>16548</v>
      </c>
      <c r="F2044" s="108" t="s">
        <v>16549</v>
      </c>
      <c r="G2044" s="113">
        <v>10000</v>
      </c>
      <c r="H2044" s="108" t="s">
        <v>66</v>
      </c>
      <c r="I2044" s="108" t="s">
        <v>37</v>
      </c>
      <c r="J2044" s="135" t="s">
        <v>41</v>
      </c>
      <c r="K2044" s="135">
        <v>10000</v>
      </c>
      <c r="L2044" s="135">
        <f>VLOOKUP(E2044,[2]Sheet1!$E$2:$N$5262,3,0)</f>
        <v>10000</v>
      </c>
      <c r="M2044" s="168">
        <f>VLOOKUP(E2044,[2]Sheet1!$E$2:$N$5262,4,0)</f>
        <v>46044</v>
      </c>
      <c r="N2044" s="135" t="str">
        <f>VLOOKUP(E2044,[2]Sheet1!$E$2:$N$5262,5,0)</f>
        <v>HUZAIFA.KHAN</v>
      </c>
      <c r="O2044" s="135" t="str">
        <f>VLOOKUP(E2044,[2]Sheet1!$E$2:$N$5262,6,0)</f>
        <v>Accepted</v>
      </c>
      <c r="P2044" s="135" t="str">
        <f>VLOOKUP(E2044,[2]Sheet1!$E$2:$N$5262,7,0)</f>
        <v>Online Transfer</v>
      </c>
      <c r="Q2044" s="135" t="str">
        <f>VLOOKUP(E2044,[2]Sheet1!$E$2:$N$5262,8,0)</f>
        <v>Renewal</v>
      </c>
      <c r="R2044" s="135" t="s">
        <v>16</v>
      </c>
      <c r="S2044" s="135" t="str">
        <f>VLOOKUP(E2044,[2]Sheet1!$E$2:$N$5262,10,0)</f>
        <v>-</v>
      </c>
      <c r="T2044" s="167">
        <f t="shared" si="105"/>
        <v>0</v>
      </c>
    </row>
    <row r="2045" spans="1:20" hidden="1">
      <c r="A2045" s="113">
        <v>164</v>
      </c>
      <c r="B2045" s="113" t="s">
        <v>38</v>
      </c>
      <c r="C2045" s="108" t="s">
        <v>16550</v>
      </c>
      <c r="D2045" s="108" t="s">
        <v>16551</v>
      </c>
      <c r="E2045" s="108" t="s">
        <v>16552</v>
      </c>
      <c r="F2045" s="108" t="s">
        <v>16553</v>
      </c>
      <c r="G2045" s="113">
        <v>12500</v>
      </c>
      <c r="H2045" s="108" t="s">
        <v>66</v>
      </c>
      <c r="I2045" s="108" t="s">
        <v>37</v>
      </c>
      <c r="J2045" s="135" t="s">
        <v>41</v>
      </c>
      <c r="K2045" s="135">
        <v>12500</v>
      </c>
      <c r="L2045" s="135">
        <f>VLOOKUP(E2045,[2]Sheet1!$E$2:$N$5262,3,0)</f>
        <v>12500</v>
      </c>
      <c r="M2045" s="168">
        <f>VLOOKUP(E2045,[2]Sheet1!$E$2:$N$5262,4,0)</f>
        <v>46044</v>
      </c>
      <c r="N2045" s="135" t="str">
        <f>VLOOKUP(E2045,[2]Sheet1!$E$2:$N$5262,5,0)</f>
        <v>HUZAIFA.KHAN</v>
      </c>
      <c r="O2045" s="135" t="str">
        <f>VLOOKUP(E2045,[2]Sheet1!$E$2:$N$5262,6,0)</f>
        <v>Accepted</v>
      </c>
      <c r="P2045" s="135" t="str">
        <f>VLOOKUP(E2045,[2]Sheet1!$E$2:$N$5262,7,0)</f>
        <v>Online Transfer</v>
      </c>
      <c r="Q2045" s="135" t="str">
        <f>VLOOKUP(E2045,[2]Sheet1!$E$2:$N$5262,8,0)</f>
        <v>Renewal</v>
      </c>
      <c r="R2045" s="135" t="s">
        <v>16</v>
      </c>
      <c r="S2045" s="135" t="str">
        <f>VLOOKUP(E2045,[2]Sheet1!$E$2:$N$5262,10,0)</f>
        <v>-</v>
      </c>
      <c r="T2045" s="167">
        <f t="shared" si="105"/>
        <v>0</v>
      </c>
    </row>
    <row r="2046" spans="1:20" hidden="1">
      <c r="A2046" s="113">
        <v>165</v>
      </c>
      <c r="B2046" s="113" t="s">
        <v>38</v>
      </c>
      <c r="C2046" s="108" t="s">
        <v>16554</v>
      </c>
      <c r="D2046" s="108" t="s">
        <v>16555</v>
      </c>
      <c r="E2046" s="108" t="s">
        <v>16556</v>
      </c>
      <c r="F2046" s="108" t="s">
        <v>16557</v>
      </c>
      <c r="G2046" s="113">
        <v>15000</v>
      </c>
      <c r="H2046" s="108" t="s">
        <v>66</v>
      </c>
      <c r="I2046" s="108" t="s">
        <v>37</v>
      </c>
      <c r="J2046" s="135" t="s">
        <v>41</v>
      </c>
      <c r="K2046" s="135">
        <v>15000</v>
      </c>
      <c r="L2046" s="135">
        <f>VLOOKUP(E2046,[2]Sheet1!$E$2:$N$5262,3,0)</f>
        <v>15000</v>
      </c>
      <c r="M2046" s="168">
        <f>VLOOKUP(E2046,[2]Sheet1!$E$2:$N$5262,4,0)</f>
        <v>46043</v>
      </c>
      <c r="N2046" s="135" t="str">
        <f>VLOOKUP(E2046,[2]Sheet1!$E$2:$N$5262,5,0)</f>
        <v>HUZAIFA.KHAN</v>
      </c>
      <c r="O2046" s="135" t="str">
        <f>VLOOKUP(E2046,[2]Sheet1!$E$2:$N$5262,6,0)</f>
        <v>Accepted</v>
      </c>
      <c r="P2046" s="135" t="str">
        <f>VLOOKUP(E2046,[2]Sheet1!$E$2:$N$5262,7,0)</f>
        <v>Online Transfer</v>
      </c>
      <c r="Q2046" s="135" t="str">
        <f>VLOOKUP(E2046,[2]Sheet1!$E$2:$N$5262,8,0)</f>
        <v>Renewal</v>
      </c>
      <c r="R2046" s="135" t="s">
        <v>16</v>
      </c>
      <c r="S2046" s="135" t="str">
        <f>VLOOKUP(E2046,[2]Sheet1!$E$2:$N$5262,10,0)</f>
        <v>-</v>
      </c>
      <c r="T2046" s="167">
        <f t="shared" si="105"/>
        <v>0</v>
      </c>
    </row>
    <row r="2047" spans="1:20" hidden="1">
      <c r="A2047" s="113">
        <v>166</v>
      </c>
      <c r="B2047" s="113" t="s">
        <v>38</v>
      </c>
      <c r="C2047" s="108" t="s">
        <v>16558</v>
      </c>
      <c r="D2047" s="113">
        <v>377849</v>
      </c>
      <c r="E2047" s="113">
        <v>703929</v>
      </c>
      <c r="F2047" s="108" t="s">
        <v>16559</v>
      </c>
      <c r="G2047" s="113">
        <v>15000</v>
      </c>
      <c r="H2047" s="108" t="s">
        <v>66</v>
      </c>
      <c r="I2047" s="108" t="s">
        <v>37</v>
      </c>
      <c r="J2047" s="135" t="s">
        <v>41</v>
      </c>
      <c r="K2047" s="135">
        <v>15000</v>
      </c>
      <c r="L2047" s="135">
        <f>VLOOKUP(E2047,[2]Sheet1!$E$2:$N$5262,3,0)</f>
        <v>15000</v>
      </c>
      <c r="M2047" s="168">
        <f>VLOOKUP(E2047,[2]Sheet1!$E$2:$N$5262,4,0)</f>
        <v>46043</v>
      </c>
      <c r="N2047" s="135" t="str">
        <f>VLOOKUP(E2047,[2]Sheet1!$E$2:$N$5262,5,0)</f>
        <v>HUZAIFA.KHAN</v>
      </c>
      <c r="O2047" s="135" t="str">
        <f>VLOOKUP(E2047,[2]Sheet1!$E$2:$N$5262,6,0)</f>
        <v>Accepted</v>
      </c>
      <c r="P2047" s="135" t="str">
        <f>VLOOKUP(E2047,[2]Sheet1!$E$2:$N$5262,7,0)</f>
        <v>Online Transfer</v>
      </c>
      <c r="Q2047" s="135" t="str">
        <f>VLOOKUP(E2047,[2]Sheet1!$E$2:$N$5262,8,0)</f>
        <v>Renewal</v>
      </c>
      <c r="R2047" s="135" t="s">
        <v>16</v>
      </c>
      <c r="S2047" s="135" t="str">
        <f>VLOOKUP(E2047,[2]Sheet1!$E$2:$N$5262,10,0)</f>
        <v>-</v>
      </c>
      <c r="T2047" s="167">
        <f t="shared" si="105"/>
        <v>0</v>
      </c>
    </row>
    <row r="2048" spans="1:20" hidden="1">
      <c r="A2048" s="113">
        <v>167</v>
      </c>
      <c r="B2048" s="113" t="s">
        <v>38</v>
      </c>
      <c r="C2048" s="108" t="s">
        <v>16560</v>
      </c>
      <c r="D2048" s="108" t="s">
        <v>16561</v>
      </c>
      <c r="E2048" s="108" t="s">
        <v>16562</v>
      </c>
      <c r="F2048" s="108" t="s">
        <v>16563</v>
      </c>
      <c r="G2048" s="113">
        <v>9000</v>
      </c>
      <c r="H2048" s="108" t="s">
        <v>66</v>
      </c>
      <c r="I2048" s="108" t="s">
        <v>37</v>
      </c>
      <c r="J2048" s="135" t="s">
        <v>41</v>
      </c>
      <c r="K2048" s="135">
        <v>9000</v>
      </c>
      <c r="L2048" s="135">
        <f>VLOOKUP(E2048,[2]Sheet1!$E$2:$N$5262,3,0)</f>
        <v>9000</v>
      </c>
      <c r="M2048" s="168">
        <f>VLOOKUP(E2048,[2]Sheet1!$E$2:$N$5262,4,0)</f>
        <v>46043</v>
      </c>
      <c r="N2048" s="135" t="str">
        <f>VLOOKUP(E2048,[2]Sheet1!$E$2:$N$5262,5,0)</f>
        <v>HUZAIFA.KHAN</v>
      </c>
      <c r="O2048" s="135" t="str">
        <f>VLOOKUP(E2048,[2]Sheet1!$E$2:$N$5262,6,0)</f>
        <v>Accepted</v>
      </c>
      <c r="P2048" s="135" t="str">
        <f>VLOOKUP(E2048,[2]Sheet1!$E$2:$N$5262,7,0)</f>
        <v>Online Transfer</v>
      </c>
      <c r="Q2048" s="135" t="str">
        <f>VLOOKUP(E2048,[2]Sheet1!$E$2:$N$5262,8,0)</f>
        <v>Renewal</v>
      </c>
      <c r="R2048" s="135" t="s">
        <v>16</v>
      </c>
      <c r="S2048" s="135" t="str">
        <f>VLOOKUP(E2048,[2]Sheet1!$E$2:$N$5262,10,0)</f>
        <v>-</v>
      </c>
      <c r="T2048" s="167">
        <f t="shared" si="105"/>
        <v>0</v>
      </c>
    </row>
    <row r="2049" spans="1:20" hidden="1">
      <c r="A2049" s="113">
        <v>168</v>
      </c>
      <c r="B2049" s="113" t="s">
        <v>38</v>
      </c>
      <c r="C2049" s="108" t="s">
        <v>16564</v>
      </c>
      <c r="D2049" s="113">
        <v>258382</v>
      </c>
      <c r="E2049" s="113">
        <v>1158388</v>
      </c>
      <c r="F2049" s="108" t="s">
        <v>16565</v>
      </c>
      <c r="G2049" s="113">
        <v>11000</v>
      </c>
      <c r="H2049" s="108" t="s">
        <v>66</v>
      </c>
      <c r="I2049" s="108" t="s">
        <v>37</v>
      </c>
      <c r="J2049" s="135" t="s">
        <v>41</v>
      </c>
      <c r="K2049" s="135">
        <v>11000</v>
      </c>
      <c r="L2049" s="135">
        <f>VLOOKUP(E2049,[2]Sheet1!$E$2:$N$5262,3,0)</f>
        <v>11000</v>
      </c>
      <c r="M2049" s="168">
        <f>VLOOKUP(E2049,[2]Sheet1!$E$2:$N$5262,4,0)</f>
        <v>46043</v>
      </c>
      <c r="N2049" s="135" t="str">
        <f>VLOOKUP(E2049,[2]Sheet1!$E$2:$N$5262,5,0)</f>
        <v>HUZAIFA.KHAN</v>
      </c>
      <c r="O2049" s="135" t="str">
        <f>VLOOKUP(E2049,[2]Sheet1!$E$2:$N$5262,6,0)</f>
        <v>Accepted</v>
      </c>
      <c r="P2049" s="135" t="str">
        <f>VLOOKUP(E2049,[2]Sheet1!$E$2:$N$5262,7,0)</f>
        <v>Online Transfer</v>
      </c>
      <c r="Q2049" s="135" t="str">
        <f>VLOOKUP(E2049,[2]Sheet1!$E$2:$N$5262,8,0)</f>
        <v>Renewal</v>
      </c>
      <c r="R2049" s="135" t="s">
        <v>16</v>
      </c>
      <c r="S2049" s="135" t="str">
        <f>VLOOKUP(E2049,[2]Sheet1!$E$2:$N$5262,10,0)</f>
        <v>-</v>
      </c>
      <c r="T2049" s="167">
        <f t="shared" si="105"/>
        <v>0</v>
      </c>
    </row>
    <row r="2050" spans="1:20" hidden="1">
      <c r="A2050" s="113">
        <v>169</v>
      </c>
      <c r="B2050" s="113" t="s">
        <v>38</v>
      </c>
      <c r="C2050" s="108" t="s">
        <v>16566</v>
      </c>
      <c r="D2050" s="113">
        <v>79754331</v>
      </c>
      <c r="E2050" s="108" t="s">
        <v>16567</v>
      </c>
      <c r="F2050" s="108" t="s">
        <v>16568</v>
      </c>
      <c r="G2050" s="113">
        <v>13000</v>
      </c>
      <c r="H2050" s="108" t="s">
        <v>66</v>
      </c>
      <c r="I2050" s="108" t="s">
        <v>37</v>
      </c>
      <c r="J2050" s="135" t="s">
        <v>41</v>
      </c>
      <c r="K2050" s="135">
        <v>13000</v>
      </c>
      <c r="L2050" s="135">
        <f>VLOOKUP(E2050,[2]Sheet1!$E$2:$N$5262,3,0)</f>
        <v>13000</v>
      </c>
      <c r="M2050" s="168">
        <f>VLOOKUP(E2050,[2]Sheet1!$E$2:$N$5262,4,0)</f>
        <v>46043</v>
      </c>
      <c r="N2050" s="135" t="str">
        <f>VLOOKUP(E2050,[2]Sheet1!$E$2:$N$5262,5,0)</f>
        <v>HUZAIFA.KHAN</v>
      </c>
      <c r="O2050" s="135" t="str">
        <f>VLOOKUP(E2050,[2]Sheet1!$E$2:$N$5262,6,0)</f>
        <v>Accepted</v>
      </c>
      <c r="P2050" s="135" t="str">
        <f>VLOOKUP(E2050,[2]Sheet1!$E$2:$N$5262,7,0)</f>
        <v>Online Transfer</v>
      </c>
      <c r="Q2050" s="135" t="str">
        <f>VLOOKUP(E2050,[2]Sheet1!$E$2:$N$5262,8,0)</f>
        <v>Renewal</v>
      </c>
      <c r="R2050" s="135" t="s">
        <v>16</v>
      </c>
      <c r="S2050" s="135" t="str">
        <f>VLOOKUP(E2050,[2]Sheet1!$E$2:$N$5262,10,0)</f>
        <v>-</v>
      </c>
      <c r="T2050" s="167">
        <f t="shared" si="105"/>
        <v>0</v>
      </c>
    </row>
    <row r="2051" spans="1:20" hidden="1">
      <c r="A2051" s="113">
        <v>170</v>
      </c>
      <c r="B2051" s="113" t="s">
        <v>38</v>
      </c>
      <c r="C2051" s="108" t="s">
        <v>16569</v>
      </c>
      <c r="D2051" s="108" t="s">
        <v>16569</v>
      </c>
      <c r="E2051" s="108" t="s">
        <v>16570</v>
      </c>
      <c r="F2051" s="108" t="s">
        <v>16571</v>
      </c>
      <c r="G2051" s="113">
        <v>13500</v>
      </c>
      <c r="H2051" s="108" t="s">
        <v>66</v>
      </c>
      <c r="I2051" s="108" t="s">
        <v>37</v>
      </c>
      <c r="J2051" s="135" t="s">
        <v>41</v>
      </c>
      <c r="K2051" s="135">
        <v>13500</v>
      </c>
      <c r="L2051" s="135">
        <f>VLOOKUP(E2051,[2]Sheet1!$E$2:$N$5262,3,0)</f>
        <v>13500</v>
      </c>
      <c r="M2051" s="168">
        <f>VLOOKUP(E2051,[2]Sheet1!$E$2:$N$5262,4,0)</f>
        <v>46043</v>
      </c>
      <c r="N2051" s="135" t="str">
        <f>VLOOKUP(E2051,[2]Sheet1!$E$2:$N$5262,5,0)</f>
        <v>HUZAIFA.KHAN</v>
      </c>
      <c r="O2051" s="135" t="str">
        <f>VLOOKUP(E2051,[2]Sheet1!$E$2:$N$5262,6,0)</f>
        <v>Accepted</v>
      </c>
      <c r="P2051" s="135" t="str">
        <f>VLOOKUP(E2051,[2]Sheet1!$E$2:$N$5262,7,0)</f>
        <v>Online Transfer</v>
      </c>
      <c r="Q2051" s="135" t="str">
        <f>VLOOKUP(E2051,[2]Sheet1!$E$2:$N$5262,8,0)</f>
        <v>Renewal</v>
      </c>
      <c r="R2051" s="135" t="s">
        <v>16</v>
      </c>
      <c r="S2051" s="135" t="str">
        <f>VLOOKUP(E2051,[2]Sheet1!$E$2:$N$5262,10,0)</f>
        <v>-</v>
      </c>
      <c r="T2051" s="167">
        <f t="shared" si="105"/>
        <v>0</v>
      </c>
    </row>
    <row r="2052" spans="1:20" hidden="1">
      <c r="A2052" s="113">
        <v>171</v>
      </c>
      <c r="B2052" s="113" t="s">
        <v>38</v>
      </c>
      <c r="C2052" s="108" t="s">
        <v>16572</v>
      </c>
      <c r="D2052" s="108" t="s">
        <v>16573</v>
      </c>
      <c r="E2052" s="108" t="s">
        <v>16574</v>
      </c>
      <c r="F2052" s="108" t="s">
        <v>16575</v>
      </c>
      <c r="G2052" s="113">
        <v>15000</v>
      </c>
      <c r="H2052" s="108" t="s">
        <v>66</v>
      </c>
      <c r="I2052" s="108" t="s">
        <v>37</v>
      </c>
      <c r="J2052" s="135" t="s">
        <v>41</v>
      </c>
      <c r="K2052" s="135">
        <v>15000</v>
      </c>
      <c r="L2052" s="135">
        <f>VLOOKUP(E2052,[2]Sheet1!$E$2:$N$5262,3,0)</f>
        <v>15000</v>
      </c>
      <c r="M2052" s="168">
        <f>VLOOKUP(E2052,[2]Sheet1!$E$2:$N$5262,4,0)</f>
        <v>46043</v>
      </c>
      <c r="N2052" s="135" t="str">
        <f>VLOOKUP(E2052,[2]Sheet1!$E$2:$N$5262,5,0)</f>
        <v>HUZAIFA.KHAN</v>
      </c>
      <c r="O2052" s="135" t="str">
        <f>VLOOKUP(E2052,[2]Sheet1!$E$2:$N$5262,6,0)</f>
        <v>Accepted</v>
      </c>
      <c r="P2052" s="135" t="str">
        <f>VLOOKUP(E2052,[2]Sheet1!$E$2:$N$5262,7,0)</f>
        <v>Online Transfer</v>
      </c>
      <c r="Q2052" s="135" t="str">
        <f>VLOOKUP(E2052,[2]Sheet1!$E$2:$N$5262,8,0)</f>
        <v>Renewal</v>
      </c>
      <c r="R2052" s="135" t="s">
        <v>16</v>
      </c>
      <c r="S2052" s="135" t="str">
        <f>VLOOKUP(E2052,[2]Sheet1!$E$2:$N$5262,10,0)</f>
        <v>-</v>
      </c>
      <c r="T2052" s="167">
        <f t="shared" si="105"/>
        <v>0</v>
      </c>
    </row>
    <row r="2053" spans="1:20" hidden="1">
      <c r="A2053" s="113">
        <v>172</v>
      </c>
      <c r="B2053" s="113" t="s">
        <v>38</v>
      </c>
      <c r="C2053" s="108" t="s">
        <v>16576</v>
      </c>
      <c r="D2053" s="108" t="s">
        <v>16577</v>
      </c>
      <c r="E2053" s="108" t="s">
        <v>16578</v>
      </c>
      <c r="F2053" s="108" t="s">
        <v>16579</v>
      </c>
      <c r="G2053" s="113">
        <v>12500</v>
      </c>
      <c r="H2053" s="108" t="s">
        <v>66</v>
      </c>
      <c r="I2053" s="108" t="s">
        <v>37</v>
      </c>
      <c r="J2053" s="135" t="s">
        <v>41</v>
      </c>
      <c r="K2053" s="135">
        <v>12500</v>
      </c>
      <c r="L2053" s="135">
        <f>VLOOKUP(E2053,[2]Sheet1!$E$2:$N$5262,3,0)</f>
        <v>12500</v>
      </c>
      <c r="M2053" s="168">
        <f>VLOOKUP(E2053,[2]Sheet1!$E$2:$N$5262,4,0)</f>
        <v>46042</v>
      </c>
      <c r="N2053" s="135" t="str">
        <f>VLOOKUP(E2053,[2]Sheet1!$E$2:$N$5262,5,0)</f>
        <v>HUZAIFA.KHAN</v>
      </c>
      <c r="O2053" s="135" t="str">
        <f>VLOOKUP(E2053,[2]Sheet1!$E$2:$N$5262,6,0)</f>
        <v>Accepted</v>
      </c>
      <c r="P2053" s="135" t="str">
        <f>VLOOKUP(E2053,[2]Sheet1!$E$2:$N$5262,7,0)</f>
        <v>Cash Deposit</v>
      </c>
      <c r="Q2053" s="135" t="str">
        <f>VLOOKUP(E2053,[2]Sheet1!$E$2:$N$5262,8,0)</f>
        <v>Renewal</v>
      </c>
      <c r="R2053" s="135" t="s">
        <v>16</v>
      </c>
      <c r="S2053" s="135" t="str">
        <f>VLOOKUP(E2053,[2]Sheet1!$E$2:$N$5262,10,0)</f>
        <v>-</v>
      </c>
      <c r="T2053" s="167">
        <f t="shared" si="105"/>
        <v>0</v>
      </c>
    </row>
    <row r="2054" spans="1:20">
      <c r="A2054" s="113">
        <v>173</v>
      </c>
      <c r="B2054" s="113" t="s">
        <v>38</v>
      </c>
      <c r="C2054" s="108" t="s">
        <v>16580</v>
      </c>
      <c r="D2054" s="108" t="s">
        <v>16581</v>
      </c>
      <c r="E2054" s="108" t="s">
        <v>16582</v>
      </c>
      <c r="F2054" s="108" t="s">
        <v>12611</v>
      </c>
      <c r="G2054" s="113">
        <v>15000</v>
      </c>
      <c r="H2054" s="108" t="s">
        <v>66</v>
      </c>
      <c r="I2054" s="108" t="s">
        <v>37</v>
      </c>
      <c r="J2054" s="135" t="s">
        <v>41</v>
      </c>
      <c r="K2054" s="135">
        <v>15000</v>
      </c>
      <c r="L2054" s="135">
        <f>VLOOKUP(E2054,[2]Sheet1!$E$2:$N$5262,3,0)</f>
        <v>15000</v>
      </c>
      <c r="M2054" s="168">
        <f>VLOOKUP(E2054,[2]Sheet1!$E$2:$N$5262,4,0)</f>
        <v>46042</v>
      </c>
      <c r="N2054" s="135" t="str">
        <f>VLOOKUP(E2054,[2]Sheet1!$E$2:$N$5262,5,0)</f>
        <v>HUZAIFA.KHAN</v>
      </c>
      <c r="O2054" s="135" t="str">
        <f>VLOOKUP(E2054,[2]Sheet1!$E$2:$N$5262,6,0)</f>
        <v>Accepted</v>
      </c>
      <c r="P2054" s="135" t="str">
        <f>VLOOKUP(E2054,[2]Sheet1!$E$2:$N$5262,7,0)</f>
        <v>Online Transfer</v>
      </c>
      <c r="Q2054" s="135" t="str">
        <f>VLOOKUP(E2054,[2]Sheet1!$E$2:$N$5262,8,0)</f>
        <v>Conversion</v>
      </c>
      <c r="R2054" s="135" t="s">
        <v>16</v>
      </c>
      <c r="S2054" s="135" t="str">
        <f>VLOOKUP(E2054,[2]Sheet1!$E$2:$N$5262,10,0)</f>
        <v>-</v>
      </c>
      <c r="T2054" s="167">
        <f t="shared" si="105"/>
        <v>0</v>
      </c>
    </row>
    <row r="2055" spans="1:20" hidden="1">
      <c r="A2055" s="113">
        <v>174</v>
      </c>
      <c r="B2055" s="113" t="s">
        <v>38</v>
      </c>
      <c r="C2055" s="108" t="s">
        <v>16583</v>
      </c>
      <c r="D2055" s="113">
        <v>2047352</v>
      </c>
      <c r="E2055" s="108" t="s">
        <v>16584</v>
      </c>
      <c r="F2055" s="108" t="s">
        <v>16585</v>
      </c>
      <c r="G2055" s="113">
        <v>13000</v>
      </c>
      <c r="H2055" s="108" t="s">
        <v>66</v>
      </c>
      <c r="I2055" s="108" t="s">
        <v>37</v>
      </c>
      <c r="J2055" s="135" t="s">
        <v>41</v>
      </c>
      <c r="K2055" s="135">
        <v>13000</v>
      </c>
      <c r="L2055" s="135">
        <f>VLOOKUP(E2055,[2]Sheet1!$E$2:$N$5262,3,0)</f>
        <v>13000</v>
      </c>
      <c r="M2055" s="168">
        <f>VLOOKUP(E2055,[2]Sheet1!$E$2:$N$5262,4,0)</f>
        <v>46042</v>
      </c>
      <c r="N2055" s="135" t="str">
        <f>VLOOKUP(E2055,[2]Sheet1!$E$2:$N$5262,5,0)</f>
        <v>HUZAIFA.KHAN</v>
      </c>
      <c r="O2055" s="135" t="str">
        <f>VLOOKUP(E2055,[2]Sheet1!$E$2:$N$5262,6,0)</f>
        <v>Accepted</v>
      </c>
      <c r="P2055" s="135" t="str">
        <f>VLOOKUP(E2055,[2]Sheet1!$E$2:$N$5262,7,0)</f>
        <v>Online Transfer</v>
      </c>
      <c r="Q2055" s="135" t="str">
        <f>VLOOKUP(E2055,[2]Sheet1!$E$2:$N$5262,8,0)</f>
        <v>Renewal</v>
      </c>
      <c r="R2055" s="135" t="s">
        <v>16</v>
      </c>
      <c r="S2055" s="135" t="str">
        <f>VLOOKUP(E2055,[2]Sheet1!$E$2:$N$5262,10,0)</f>
        <v>-</v>
      </c>
      <c r="T2055" s="167">
        <f t="shared" si="105"/>
        <v>0</v>
      </c>
    </row>
    <row r="2056" spans="1:20" hidden="1">
      <c r="A2056" s="113">
        <v>175</v>
      </c>
      <c r="B2056" s="113" t="s">
        <v>38</v>
      </c>
      <c r="C2056" s="108" t="s">
        <v>16586</v>
      </c>
      <c r="D2056" s="108" t="s">
        <v>16587</v>
      </c>
      <c r="E2056" s="113">
        <v>7071356</v>
      </c>
      <c r="F2056" s="108" t="s">
        <v>16588</v>
      </c>
      <c r="G2056" s="113">
        <v>13500</v>
      </c>
      <c r="H2056" s="108" t="s">
        <v>66</v>
      </c>
      <c r="I2056" s="108" t="s">
        <v>37</v>
      </c>
      <c r="J2056" s="135" t="s">
        <v>41</v>
      </c>
      <c r="K2056" s="135">
        <v>13500</v>
      </c>
      <c r="L2056" s="135">
        <f>VLOOKUP(E2056,[2]Sheet1!$E$2:$N$5262,3,0)</f>
        <v>13500</v>
      </c>
      <c r="M2056" s="168">
        <f>VLOOKUP(E2056,[2]Sheet1!$E$2:$N$5262,4,0)</f>
        <v>46042</v>
      </c>
      <c r="N2056" s="135" t="str">
        <f>VLOOKUP(E2056,[2]Sheet1!$E$2:$N$5262,5,0)</f>
        <v>HUZAIFA.KHAN</v>
      </c>
      <c r="O2056" s="135" t="str">
        <f>VLOOKUP(E2056,[2]Sheet1!$E$2:$N$5262,6,0)</f>
        <v>Accepted</v>
      </c>
      <c r="P2056" s="135" t="str">
        <f>VLOOKUP(E2056,[2]Sheet1!$E$2:$N$5262,7,0)</f>
        <v>Online Transfer</v>
      </c>
      <c r="Q2056" s="135" t="str">
        <f>VLOOKUP(E2056,[2]Sheet1!$E$2:$N$5262,8,0)</f>
        <v>Renewal</v>
      </c>
      <c r="R2056" s="135" t="s">
        <v>16</v>
      </c>
      <c r="S2056" s="135" t="str">
        <f>VLOOKUP(E2056,[2]Sheet1!$E$2:$N$5262,10,0)</f>
        <v>-</v>
      </c>
      <c r="T2056" s="167">
        <f t="shared" si="105"/>
        <v>0</v>
      </c>
    </row>
    <row r="2057" spans="1:20">
      <c r="A2057" s="113">
        <v>176</v>
      </c>
      <c r="B2057" s="113" t="s">
        <v>38</v>
      </c>
      <c r="C2057" s="108" t="s">
        <v>16589</v>
      </c>
      <c r="D2057" s="108" t="s">
        <v>16590</v>
      </c>
      <c r="E2057" s="108" t="s">
        <v>16591</v>
      </c>
      <c r="F2057" s="108" t="s">
        <v>12611</v>
      </c>
      <c r="G2057" s="113">
        <v>15000</v>
      </c>
      <c r="H2057" s="108" t="s">
        <v>66</v>
      </c>
      <c r="I2057" s="108" t="s">
        <v>37</v>
      </c>
      <c r="J2057" s="135" t="s">
        <v>41</v>
      </c>
      <c r="K2057" s="135">
        <v>15000</v>
      </c>
      <c r="L2057" s="135">
        <f>VLOOKUP(E2057,[2]Sheet1!$E$2:$N$5262,3,0)</f>
        <v>15000</v>
      </c>
      <c r="M2057" s="168">
        <f>VLOOKUP(E2057,[2]Sheet1!$E$2:$N$5262,4,0)</f>
        <v>46042</v>
      </c>
      <c r="N2057" s="135" t="str">
        <f>VLOOKUP(E2057,[2]Sheet1!$E$2:$N$5262,5,0)</f>
        <v>HUZAIFA.KHAN</v>
      </c>
      <c r="O2057" s="135" t="str">
        <f>VLOOKUP(E2057,[2]Sheet1!$E$2:$N$5262,6,0)</f>
        <v>Accepted</v>
      </c>
      <c r="P2057" s="135" t="str">
        <f>VLOOKUP(E2057,[2]Sheet1!$E$2:$N$5262,7,0)</f>
        <v>Cheque Deposit</v>
      </c>
      <c r="Q2057" s="135" t="str">
        <f>VLOOKUP(E2057,[2]Sheet1!$E$2:$N$5262,8,0)</f>
        <v>Conversion</v>
      </c>
      <c r="R2057" s="135" t="s">
        <v>16</v>
      </c>
      <c r="S2057" s="135" t="str">
        <f>VLOOKUP(E2057,[2]Sheet1!$E$2:$N$5262,10,0)</f>
        <v>-</v>
      </c>
      <c r="T2057" s="167">
        <f t="shared" si="105"/>
        <v>0</v>
      </c>
    </row>
    <row r="2058" spans="1:20" hidden="1">
      <c r="A2058" s="113">
        <v>177</v>
      </c>
      <c r="B2058" s="113" t="s">
        <v>38</v>
      </c>
      <c r="C2058" s="108" t="s">
        <v>16592</v>
      </c>
      <c r="D2058" s="108" t="s">
        <v>16593</v>
      </c>
      <c r="E2058" s="113">
        <v>1236768</v>
      </c>
      <c r="F2058" s="108" t="s">
        <v>16594</v>
      </c>
      <c r="G2058" s="113">
        <v>13000</v>
      </c>
      <c r="H2058" s="108" t="s">
        <v>66</v>
      </c>
      <c r="I2058" s="108" t="s">
        <v>37</v>
      </c>
      <c r="J2058" s="135" t="s">
        <v>41</v>
      </c>
      <c r="K2058" s="135">
        <v>13000</v>
      </c>
      <c r="L2058" s="135">
        <f>VLOOKUP(E2058,[2]Sheet1!$E$2:$N$5262,3,0)</f>
        <v>13000</v>
      </c>
      <c r="M2058" s="168">
        <f>VLOOKUP(E2058,[2]Sheet1!$E$2:$N$5262,4,0)</f>
        <v>46041</v>
      </c>
      <c r="N2058" s="135" t="str">
        <f>VLOOKUP(E2058,[2]Sheet1!$E$2:$N$5262,5,0)</f>
        <v>HUZAIFA.KHAN</v>
      </c>
      <c r="O2058" s="135" t="str">
        <f>VLOOKUP(E2058,[2]Sheet1!$E$2:$N$5262,6,0)</f>
        <v>Accepted</v>
      </c>
      <c r="P2058" s="135" t="str">
        <f>VLOOKUP(E2058,[2]Sheet1!$E$2:$N$5262,7,0)</f>
        <v>Online Transfer</v>
      </c>
      <c r="Q2058" s="135" t="str">
        <f>VLOOKUP(E2058,[2]Sheet1!$E$2:$N$5262,8,0)</f>
        <v>Renewal</v>
      </c>
      <c r="R2058" s="135" t="s">
        <v>16</v>
      </c>
      <c r="S2058" s="135" t="str">
        <f>VLOOKUP(E2058,[2]Sheet1!$E$2:$N$5262,10,0)</f>
        <v>-</v>
      </c>
      <c r="T2058" s="167">
        <f t="shared" si="105"/>
        <v>0</v>
      </c>
    </row>
    <row r="2059" spans="1:20" hidden="1">
      <c r="A2059" s="113">
        <v>178</v>
      </c>
      <c r="B2059" s="113" t="s">
        <v>38</v>
      </c>
      <c r="C2059" s="108" t="s">
        <v>16595</v>
      </c>
      <c r="D2059" s="108" t="s">
        <v>16596</v>
      </c>
      <c r="E2059" s="108" t="s">
        <v>16597</v>
      </c>
      <c r="F2059" s="108" t="s">
        <v>11428</v>
      </c>
      <c r="G2059" s="113">
        <v>12000</v>
      </c>
      <c r="H2059" s="108" t="s">
        <v>66</v>
      </c>
      <c r="I2059" s="108" t="s">
        <v>37</v>
      </c>
      <c r="J2059" s="135" t="s">
        <v>41</v>
      </c>
      <c r="K2059" s="135">
        <v>12000</v>
      </c>
      <c r="L2059" s="135">
        <f>VLOOKUP(E2059,[2]Sheet1!$E$2:$N$5262,3,0)</f>
        <v>12000</v>
      </c>
      <c r="M2059" s="168">
        <f>VLOOKUP(E2059,[2]Sheet1!$E$2:$N$5262,4,0)</f>
        <v>46041</v>
      </c>
      <c r="N2059" s="135" t="str">
        <f>VLOOKUP(E2059,[2]Sheet1!$E$2:$N$5262,5,0)</f>
        <v>HUZAIFA.KHAN</v>
      </c>
      <c r="O2059" s="135" t="str">
        <f>VLOOKUP(E2059,[2]Sheet1!$E$2:$N$5262,6,0)</f>
        <v>Accepted</v>
      </c>
      <c r="P2059" s="135" t="str">
        <f>VLOOKUP(E2059,[2]Sheet1!$E$2:$N$5262,7,0)</f>
        <v>Online Transfer</v>
      </c>
      <c r="Q2059" s="135" t="str">
        <f>VLOOKUP(E2059,[2]Sheet1!$E$2:$N$5262,8,0)</f>
        <v>Renewal</v>
      </c>
      <c r="R2059" s="135" t="s">
        <v>16</v>
      </c>
      <c r="S2059" s="135" t="str">
        <f>VLOOKUP(E2059,[2]Sheet1!$E$2:$N$5262,10,0)</f>
        <v>-</v>
      </c>
      <c r="T2059" s="167">
        <f t="shared" si="105"/>
        <v>0</v>
      </c>
    </row>
    <row r="2060" spans="1:20">
      <c r="A2060" s="113">
        <v>179</v>
      </c>
      <c r="B2060" s="113" t="s">
        <v>38</v>
      </c>
      <c r="C2060" s="108" t="s">
        <v>16598</v>
      </c>
      <c r="D2060" s="108" t="s">
        <v>16599</v>
      </c>
      <c r="E2060" s="108" t="s">
        <v>16600</v>
      </c>
      <c r="F2060" s="108" t="s">
        <v>11843</v>
      </c>
      <c r="G2060" s="113">
        <v>15000</v>
      </c>
      <c r="H2060" s="108" t="s">
        <v>66</v>
      </c>
      <c r="I2060" s="108" t="s">
        <v>37</v>
      </c>
      <c r="J2060" s="135" t="s">
        <v>41</v>
      </c>
      <c r="K2060" s="135">
        <v>15000</v>
      </c>
      <c r="L2060" s="135">
        <f>VLOOKUP(E2060,[2]Sheet1!$E$2:$N$5262,3,0)</f>
        <v>15000</v>
      </c>
      <c r="M2060" s="168">
        <f>VLOOKUP(E2060,[2]Sheet1!$E$2:$N$5262,4,0)</f>
        <v>46041</v>
      </c>
      <c r="N2060" s="135" t="str">
        <f>VLOOKUP(E2060,[2]Sheet1!$E$2:$N$5262,5,0)</f>
        <v>HUZAIFA.KHAN</v>
      </c>
      <c r="O2060" s="135" t="str">
        <f>VLOOKUP(E2060,[2]Sheet1!$E$2:$N$5262,6,0)</f>
        <v>Accepted</v>
      </c>
      <c r="P2060" s="135" t="str">
        <f>VLOOKUP(E2060,[2]Sheet1!$E$2:$N$5262,7,0)</f>
        <v>Online Transfer</v>
      </c>
      <c r="Q2060" s="135" t="str">
        <f>VLOOKUP(E2060,[2]Sheet1!$E$2:$N$5262,8,0)</f>
        <v>Conversion</v>
      </c>
      <c r="R2060" s="135" t="s">
        <v>16</v>
      </c>
      <c r="S2060" s="135" t="str">
        <f>VLOOKUP(E2060,[2]Sheet1!$E$2:$N$5262,10,0)</f>
        <v>-</v>
      </c>
      <c r="T2060" s="167">
        <f t="shared" si="105"/>
        <v>0</v>
      </c>
    </row>
    <row r="2061" spans="1:20" hidden="1">
      <c r="A2061" s="113">
        <v>180</v>
      </c>
      <c r="B2061" s="113" t="s">
        <v>38</v>
      </c>
      <c r="C2061" s="108" t="s">
        <v>16601</v>
      </c>
      <c r="D2061" s="113">
        <v>51030513</v>
      </c>
      <c r="E2061" s="108" t="s">
        <v>16602</v>
      </c>
      <c r="F2061" s="108" t="s">
        <v>16603</v>
      </c>
      <c r="G2061" s="113">
        <v>13000</v>
      </c>
      <c r="H2061" s="108" t="s">
        <v>66</v>
      </c>
      <c r="I2061" s="108" t="s">
        <v>37</v>
      </c>
      <c r="J2061" s="135" t="s">
        <v>41</v>
      </c>
      <c r="K2061" s="135">
        <v>13000</v>
      </c>
      <c r="L2061" s="135">
        <f>VLOOKUP(E2061,[2]Sheet1!$E$2:$N$5262,3,0)</f>
        <v>13000</v>
      </c>
      <c r="M2061" s="168">
        <f>VLOOKUP(E2061,[2]Sheet1!$E$2:$N$5262,4,0)</f>
        <v>46041</v>
      </c>
      <c r="N2061" s="135" t="str">
        <f>VLOOKUP(E2061,[2]Sheet1!$E$2:$N$5262,5,0)</f>
        <v>HUZAIFA.KHAN</v>
      </c>
      <c r="O2061" s="135" t="str">
        <f>VLOOKUP(E2061,[2]Sheet1!$E$2:$N$5262,6,0)</f>
        <v>Accepted</v>
      </c>
      <c r="P2061" s="135" t="str">
        <f>VLOOKUP(E2061,[2]Sheet1!$E$2:$N$5262,7,0)</f>
        <v>Online Transfer</v>
      </c>
      <c r="Q2061" s="135" t="str">
        <f>VLOOKUP(E2061,[2]Sheet1!$E$2:$N$5262,8,0)</f>
        <v>Renewal</v>
      </c>
      <c r="R2061" s="135" t="s">
        <v>16</v>
      </c>
      <c r="S2061" s="135" t="str">
        <f>VLOOKUP(E2061,[2]Sheet1!$E$2:$N$5262,10,0)</f>
        <v>-</v>
      </c>
      <c r="T2061" s="167">
        <f t="shared" si="105"/>
        <v>0</v>
      </c>
    </row>
    <row r="2062" spans="1:20" hidden="1">
      <c r="A2062" s="113">
        <v>181</v>
      </c>
      <c r="B2062" s="113" t="s">
        <v>38</v>
      </c>
      <c r="C2062" s="108" t="s">
        <v>16604</v>
      </c>
      <c r="D2062" s="108" t="s">
        <v>16605</v>
      </c>
      <c r="E2062" s="108" t="s">
        <v>16606</v>
      </c>
      <c r="F2062" s="108" t="s">
        <v>16607</v>
      </c>
      <c r="G2062" s="113">
        <v>15000</v>
      </c>
      <c r="H2062" s="108" t="s">
        <v>66</v>
      </c>
      <c r="I2062" s="108" t="s">
        <v>37</v>
      </c>
      <c r="J2062" s="135" t="s">
        <v>41</v>
      </c>
      <c r="K2062" s="135">
        <v>15000</v>
      </c>
      <c r="L2062" s="135">
        <f>VLOOKUP(E2062,[2]Sheet1!$E$2:$N$5262,3,0)</f>
        <v>15000</v>
      </c>
      <c r="M2062" s="168">
        <f>VLOOKUP(E2062,[2]Sheet1!$E$2:$N$5262,4,0)</f>
        <v>46039</v>
      </c>
      <c r="N2062" s="135" t="str">
        <f>VLOOKUP(E2062,[2]Sheet1!$E$2:$N$5262,5,0)</f>
        <v>HUZAIFA.KHAN</v>
      </c>
      <c r="O2062" s="135" t="str">
        <f>VLOOKUP(E2062,[2]Sheet1!$E$2:$N$5262,6,0)</f>
        <v>Accepted</v>
      </c>
      <c r="P2062" s="135" t="str">
        <f>VLOOKUP(E2062,[2]Sheet1!$E$2:$N$5262,7,0)</f>
        <v>Online Transfer</v>
      </c>
      <c r="Q2062" s="135" t="str">
        <f>VLOOKUP(E2062,[2]Sheet1!$E$2:$N$5262,8,0)</f>
        <v>Renewal</v>
      </c>
      <c r="R2062" s="135" t="s">
        <v>16</v>
      </c>
      <c r="S2062" s="135" t="str">
        <f>VLOOKUP(E2062,[2]Sheet1!$E$2:$N$5262,10,0)</f>
        <v>-</v>
      </c>
      <c r="T2062" s="167">
        <f t="shared" si="105"/>
        <v>0</v>
      </c>
    </row>
    <row r="2063" spans="1:20" hidden="1">
      <c r="A2063" s="113">
        <v>182</v>
      </c>
      <c r="B2063" s="113" t="s">
        <v>38</v>
      </c>
      <c r="C2063" s="108" t="s">
        <v>16608</v>
      </c>
      <c r="D2063" s="108" t="s">
        <v>16609</v>
      </c>
      <c r="E2063" s="113">
        <v>4176955</v>
      </c>
      <c r="F2063" s="108" t="s">
        <v>16610</v>
      </c>
      <c r="G2063" s="113">
        <v>15000</v>
      </c>
      <c r="H2063" s="108" t="s">
        <v>66</v>
      </c>
      <c r="I2063" s="108" t="s">
        <v>37</v>
      </c>
      <c r="J2063" s="135" t="s">
        <v>41</v>
      </c>
      <c r="K2063" s="135">
        <v>15000</v>
      </c>
      <c r="L2063" s="135">
        <f>VLOOKUP(E2063,[2]Sheet1!$E$2:$N$5262,3,0)</f>
        <v>15000</v>
      </c>
      <c r="M2063" s="168">
        <f>VLOOKUP(E2063,[2]Sheet1!$E$2:$N$5262,4,0)</f>
        <v>46039</v>
      </c>
      <c r="N2063" s="135" t="str">
        <f>VLOOKUP(E2063,[2]Sheet1!$E$2:$N$5262,5,0)</f>
        <v>HUZAIFA.KHAN</v>
      </c>
      <c r="O2063" s="135" t="str">
        <f>VLOOKUP(E2063,[2]Sheet1!$E$2:$N$5262,6,0)</f>
        <v>Accepted</v>
      </c>
      <c r="P2063" s="135" t="str">
        <f>VLOOKUP(E2063,[2]Sheet1!$E$2:$N$5262,7,0)</f>
        <v>Online Transfer</v>
      </c>
      <c r="Q2063" s="135" t="str">
        <f>VLOOKUP(E2063,[2]Sheet1!$E$2:$N$5262,8,0)</f>
        <v>Renewal</v>
      </c>
      <c r="R2063" s="135" t="s">
        <v>16</v>
      </c>
      <c r="S2063" s="135" t="str">
        <f>VLOOKUP(E2063,[2]Sheet1!$E$2:$N$5262,10,0)</f>
        <v>-</v>
      </c>
      <c r="T2063" s="167">
        <f t="shared" si="105"/>
        <v>0</v>
      </c>
    </row>
    <row r="2064" spans="1:20" hidden="1">
      <c r="A2064" s="113">
        <v>183</v>
      </c>
      <c r="B2064" s="113" t="s">
        <v>38</v>
      </c>
      <c r="C2064" s="108" t="s">
        <v>16611</v>
      </c>
      <c r="D2064" s="113">
        <v>5963095</v>
      </c>
      <c r="E2064" s="108" t="s">
        <v>16612</v>
      </c>
      <c r="F2064" s="108" t="s">
        <v>16613</v>
      </c>
      <c r="G2064" s="113">
        <v>13000</v>
      </c>
      <c r="H2064" s="108" t="s">
        <v>66</v>
      </c>
      <c r="I2064" s="108" t="s">
        <v>37</v>
      </c>
      <c r="J2064" s="135" t="s">
        <v>41</v>
      </c>
      <c r="K2064" s="135">
        <v>13000</v>
      </c>
      <c r="L2064" s="135">
        <f>VLOOKUP(E2064,[2]Sheet1!$E$2:$N$5262,3,0)</f>
        <v>13000</v>
      </c>
      <c r="M2064" s="168">
        <f>VLOOKUP(E2064,[2]Sheet1!$E$2:$N$5262,4,0)</f>
        <v>46038</v>
      </c>
      <c r="N2064" s="135" t="str">
        <f>VLOOKUP(E2064,[2]Sheet1!$E$2:$N$5262,5,0)</f>
        <v>HUZAIFA.KHAN</v>
      </c>
      <c r="O2064" s="135" t="str">
        <f>VLOOKUP(E2064,[2]Sheet1!$E$2:$N$5262,6,0)</f>
        <v>Accepted</v>
      </c>
      <c r="P2064" s="135" t="str">
        <f>VLOOKUP(E2064,[2]Sheet1!$E$2:$N$5262,7,0)</f>
        <v>Online Transfer</v>
      </c>
      <c r="Q2064" s="135" t="str">
        <f>VLOOKUP(E2064,[2]Sheet1!$E$2:$N$5262,8,0)</f>
        <v>Renewal</v>
      </c>
      <c r="R2064" s="135" t="s">
        <v>16</v>
      </c>
      <c r="S2064" s="135" t="str">
        <f>VLOOKUP(E2064,[2]Sheet1!$E$2:$N$5262,10,0)</f>
        <v>-</v>
      </c>
      <c r="T2064" s="167">
        <f t="shared" si="105"/>
        <v>0</v>
      </c>
    </row>
    <row r="2065" spans="1:20" hidden="1">
      <c r="A2065" s="113">
        <v>184</v>
      </c>
      <c r="B2065" s="113" t="s">
        <v>38</v>
      </c>
      <c r="C2065" s="108" t="s">
        <v>16614</v>
      </c>
      <c r="D2065" s="108" t="s">
        <v>16615</v>
      </c>
      <c r="E2065" s="108" t="s">
        <v>16616</v>
      </c>
      <c r="F2065" s="108" t="s">
        <v>16617</v>
      </c>
      <c r="G2065" s="113">
        <v>15000</v>
      </c>
      <c r="H2065" s="108" t="s">
        <v>66</v>
      </c>
      <c r="I2065" s="108" t="s">
        <v>37</v>
      </c>
      <c r="J2065" s="135" t="s">
        <v>41</v>
      </c>
      <c r="K2065" s="135">
        <v>15000</v>
      </c>
      <c r="L2065" s="135">
        <f>VLOOKUP(E2065,[2]Sheet1!$E$2:$N$5262,3,0)</f>
        <v>15000</v>
      </c>
      <c r="M2065" s="168">
        <f>VLOOKUP(E2065,[2]Sheet1!$E$2:$N$5262,4,0)</f>
        <v>46038</v>
      </c>
      <c r="N2065" s="135" t="str">
        <f>VLOOKUP(E2065,[2]Sheet1!$E$2:$N$5262,5,0)</f>
        <v>HUZAIFA.KHAN</v>
      </c>
      <c r="O2065" s="135" t="str">
        <f>VLOOKUP(E2065,[2]Sheet1!$E$2:$N$5262,6,0)</f>
        <v>Accepted</v>
      </c>
      <c r="P2065" s="135" t="str">
        <f>VLOOKUP(E2065,[2]Sheet1!$E$2:$N$5262,7,0)</f>
        <v>Online Transfer</v>
      </c>
      <c r="Q2065" s="135" t="str">
        <f>VLOOKUP(E2065,[2]Sheet1!$E$2:$N$5262,8,0)</f>
        <v>Renewal</v>
      </c>
      <c r="R2065" s="135" t="s">
        <v>16</v>
      </c>
      <c r="S2065" s="135" t="str">
        <f>VLOOKUP(E2065,[2]Sheet1!$E$2:$N$5262,10,0)</f>
        <v>-</v>
      </c>
      <c r="T2065" s="167">
        <f t="shared" si="105"/>
        <v>0</v>
      </c>
    </row>
    <row r="2066" spans="1:20" hidden="1">
      <c r="A2066" s="113">
        <v>185</v>
      </c>
      <c r="B2066" s="113" t="s">
        <v>38</v>
      </c>
      <c r="C2066" s="108" t="s">
        <v>16618</v>
      </c>
      <c r="D2066" s="108" t="s">
        <v>16619</v>
      </c>
      <c r="E2066" s="108" t="s">
        <v>16620</v>
      </c>
      <c r="F2066" s="108" t="s">
        <v>16621</v>
      </c>
      <c r="G2066" s="113">
        <v>15000</v>
      </c>
      <c r="H2066" s="108" t="s">
        <v>66</v>
      </c>
      <c r="I2066" s="108" t="s">
        <v>37</v>
      </c>
      <c r="J2066" s="135" t="s">
        <v>41</v>
      </c>
      <c r="K2066" s="135">
        <v>15000</v>
      </c>
      <c r="L2066" s="135">
        <f>VLOOKUP(E2066,[2]Sheet1!$E$2:$N$5262,3,0)</f>
        <v>15000</v>
      </c>
      <c r="M2066" s="168">
        <f>VLOOKUP(E2066,[2]Sheet1!$E$2:$N$5262,4,0)</f>
        <v>46038</v>
      </c>
      <c r="N2066" s="135" t="str">
        <f>VLOOKUP(E2066,[2]Sheet1!$E$2:$N$5262,5,0)</f>
        <v>HUZAIFA.KHAN</v>
      </c>
      <c r="O2066" s="135" t="str">
        <f>VLOOKUP(E2066,[2]Sheet1!$E$2:$N$5262,6,0)</f>
        <v>Accepted</v>
      </c>
      <c r="P2066" s="135" t="str">
        <f>VLOOKUP(E2066,[2]Sheet1!$E$2:$N$5262,7,0)</f>
        <v>Cash Deposit</v>
      </c>
      <c r="Q2066" s="135" t="str">
        <f>VLOOKUP(E2066,[2]Sheet1!$E$2:$N$5262,8,0)</f>
        <v>Renewal</v>
      </c>
      <c r="R2066" s="135" t="s">
        <v>16</v>
      </c>
      <c r="S2066" s="135" t="str">
        <f>VLOOKUP(E2066,[2]Sheet1!$E$2:$N$5262,10,0)</f>
        <v>-</v>
      </c>
      <c r="T2066" s="167">
        <f t="shared" si="105"/>
        <v>0</v>
      </c>
    </row>
    <row r="2067" spans="1:20" hidden="1">
      <c r="A2067" s="113">
        <v>186</v>
      </c>
      <c r="B2067" s="113" t="s">
        <v>38</v>
      </c>
      <c r="C2067" s="108" t="s">
        <v>16622</v>
      </c>
      <c r="D2067" s="108" t="s">
        <v>16623</v>
      </c>
      <c r="E2067" s="108" t="s">
        <v>16624</v>
      </c>
      <c r="F2067" s="108" t="s">
        <v>16625</v>
      </c>
      <c r="G2067" s="113">
        <v>13500</v>
      </c>
      <c r="H2067" s="108" t="s">
        <v>66</v>
      </c>
      <c r="I2067" s="108" t="s">
        <v>37</v>
      </c>
      <c r="J2067" s="135" t="s">
        <v>41</v>
      </c>
      <c r="K2067" s="135">
        <v>13500</v>
      </c>
      <c r="L2067" s="135">
        <f>VLOOKUP(E2067,[2]Sheet1!$E$2:$N$5262,3,0)</f>
        <v>13500</v>
      </c>
      <c r="M2067" s="168">
        <f>VLOOKUP(E2067,[2]Sheet1!$E$2:$N$5262,4,0)</f>
        <v>46038</v>
      </c>
      <c r="N2067" s="135" t="str">
        <f>VLOOKUP(E2067,[2]Sheet1!$E$2:$N$5262,5,0)</f>
        <v>HUZAIFA.KHAN</v>
      </c>
      <c r="O2067" s="135" t="str">
        <f>VLOOKUP(E2067,[2]Sheet1!$E$2:$N$5262,6,0)</f>
        <v>Accepted</v>
      </c>
      <c r="P2067" s="135" t="str">
        <f>VLOOKUP(E2067,[2]Sheet1!$E$2:$N$5262,7,0)</f>
        <v>Online Transfer</v>
      </c>
      <c r="Q2067" s="135" t="str">
        <f>VLOOKUP(E2067,[2]Sheet1!$E$2:$N$5262,8,0)</f>
        <v>Renewal</v>
      </c>
      <c r="R2067" s="135" t="s">
        <v>16</v>
      </c>
      <c r="S2067" s="135" t="str">
        <f>VLOOKUP(E2067,[2]Sheet1!$E$2:$N$5262,10,0)</f>
        <v>-</v>
      </c>
      <c r="T2067" s="167">
        <f t="shared" si="105"/>
        <v>0</v>
      </c>
    </row>
    <row r="2068" spans="1:20" hidden="1">
      <c r="A2068" s="113">
        <v>187</v>
      </c>
      <c r="B2068" s="113" t="s">
        <v>38</v>
      </c>
      <c r="C2068" s="108" t="s">
        <v>16626</v>
      </c>
      <c r="D2068" s="108" t="s">
        <v>16627</v>
      </c>
      <c r="E2068" s="108" t="s">
        <v>16628</v>
      </c>
      <c r="F2068" s="108" t="s">
        <v>16629</v>
      </c>
      <c r="G2068" s="113">
        <v>13000</v>
      </c>
      <c r="H2068" s="108" t="s">
        <v>66</v>
      </c>
      <c r="I2068" s="108" t="s">
        <v>37</v>
      </c>
      <c r="J2068" s="135" t="s">
        <v>41</v>
      </c>
      <c r="K2068" s="135">
        <v>13000</v>
      </c>
      <c r="L2068" s="135">
        <f>VLOOKUP(E2068,[2]Sheet1!$E$2:$N$5262,3,0)</f>
        <v>13000</v>
      </c>
      <c r="M2068" s="168">
        <f>VLOOKUP(E2068,[2]Sheet1!$E$2:$N$5262,4,0)</f>
        <v>46038</v>
      </c>
      <c r="N2068" s="135" t="str">
        <f>VLOOKUP(E2068,[2]Sheet1!$E$2:$N$5262,5,0)</f>
        <v>HUZAIFA.KHAN</v>
      </c>
      <c r="O2068" s="135" t="str">
        <f>VLOOKUP(E2068,[2]Sheet1!$E$2:$N$5262,6,0)</f>
        <v>Accepted</v>
      </c>
      <c r="P2068" s="135" t="str">
        <f>VLOOKUP(E2068,[2]Sheet1!$E$2:$N$5262,7,0)</f>
        <v>Online Transfer</v>
      </c>
      <c r="Q2068" s="135" t="str">
        <f>VLOOKUP(E2068,[2]Sheet1!$E$2:$N$5262,8,0)</f>
        <v>Renewal</v>
      </c>
      <c r="R2068" s="135" t="s">
        <v>16</v>
      </c>
      <c r="S2068" s="135" t="str">
        <f>VLOOKUP(E2068,[2]Sheet1!$E$2:$N$5262,10,0)</f>
        <v>-</v>
      </c>
      <c r="T2068" s="167">
        <f t="shared" si="105"/>
        <v>0</v>
      </c>
    </row>
    <row r="2069" spans="1:20" hidden="1">
      <c r="A2069" s="113">
        <v>188</v>
      </c>
      <c r="B2069" s="113" t="s">
        <v>38</v>
      </c>
      <c r="C2069" s="108" t="s">
        <v>16630</v>
      </c>
      <c r="D2069" s="108" t="s">
        <v>16630</v>
      </c>
      <c r="E2069" s="108" t="s">
        <v>16631</v>
      </c>
      <c r="F2069" s="108" t="s">
        <v>16632</v>
      </c>
      <c r="G2069" s="113">
        <v>13000</v>
      </c>
      <c r="H2069" s="108" t="s">
        <v>66</v>
      </c>
      <c r="I2069" s="108" t="s">
        <v>37</v>
      </c>
      <c r="J2069" s="135" t="s">
        <v>41</v>
      </c>
      <c r="K2069" s="135">
        <v>13000</v>
      </c>
      <c r="L2069" s="135">
        <f>VLOOKUP(E2069,[2]Sheet1!$E$2:$N$5262,3,0)</f>
        <v>13000</v>
      </c>
      <c r="M2069" s="168">
        <f>VLOOKUP(E2069,[2]Sheet1!$E$2:$N$5262,4,0)</f>
        <v>46037</v>
      </c>
      <c r="N2069" s="135" t="str">
        <f>VLOOKUP(E2069,[2]Sheet1!$E$2:$N$5262,5,0)</f>
        <v>HUZAIFA.KHAN</v>
      </c>
      <c r="O2069" s="135" t="str">
        <f>VLOOKUP(E2069,[2]Sheet1!$E$2:$N$5262,6,0)</f>
        <v>Accepted</v>
      </c>
      <c r="P2069" s="135" t="str">
        <f>VLOOKUP(E2069,[2]Sheet1!$E$2:$N$5262,7,0)</f>
        <v>Online Transfer</v>
      </c>
      <c r="Q2069" s="135" t="str">
        <f>VLOOKUP(E2069,[2]Sheet1!$E$2:$N$5262,8,0)</f>
        <v>Renewal</v>
      </c>
      <c r="R2069" s="135" t="s">
        <v>16</v>
      </c>
      <c r="S2069" s="135" t="str">
        <f>VLOOKUP(E2069,[2]Sheet1!$E$2:$N$5262,10,0)</f>
        <v>-</v>
      </c>
      <c r="T2069" s="167">
        <f t="shared" si="105"/>
        <v>0</v>
      </c>
    </row>
    <row r="2070" spans="1:20" hidden="1">
      <c r="A2070" s="113">
        <v>189</v>
      </c>
      <c r="B2070" s="113" t="s">
        <v>38</v>
      </c>
      <c r="C2070" s="108" t="s">
        <v>16633</v>
      </c>
      <c r="D2070" s="113">
        <v>186942</v>
      </c>
      <c r="E2070" s="113">
        <v>1086899</v>
      </c>
      <c r="F2070" s="108" t="s">
        <v>16634</v>
      </c>
      <c r="G2070" s="113">
        <v>10000</v>
      </c>
      <c r="H2070" s="108" t="s">
        <v>66</v>
      </c>
      <c r="I2070" s="108" t="s">
        <v>37</v>
      </c>
      <c r="J2070" s="135" t="s">
        <v>41</v>
      </c>
      <c r="K2070" s="135">
        <v>10000</v>
      </c>
      <c r="L2070" s="135">
        <f>VLOOKUP(E2070,[2]Sheet1!$E$2:$N$5262,3,0)</f>
        <v>10000</v>
      </c>
      <c r="M2070" s="168">
        <f>VLOOKUP(E2070,[2]Sheet1!$E$2:$N$5262,4,0)</f>
        <v>46037</v>
      </c>
      <c r="N2070" s="135" t="str">
        <f>VLOOKUP(E2070,[2]Sheet1!$E$2:$N$5262,5,0)</f>
        <v>HUZAIFA.KHAN</v>
      </c>
      <c r="O2070" s="135" t="str">
        <f>VLOOKUP(E2070,[2]Sheet1!$E$2:$N$5262,6,0)</f>
        <v>Accepted</v>
      </c>
      <c r="P2070" s="135" t="str">
        <f>VLOOKUP(E2070,[2]Sheet1!$E$2:$N$5262,7,0)</f>
        <v>Online Transfer</v>
      </c>
      <c r="Q2070" s="135" t="str">
        <f>VLOOKUP(E2070,[2]Sheet1!$E$2:$N$5262,8,0)</f>
        <v>Renewal</v>
      </c>
      <c r="R2070" s="135" t="s">
        <v>16</v>
      </c>
      <c r="S2070" s="135" t="str">
        <f>VLOOKUP(E2070,[2]Sheet1!$E$2:$N$5262,10,0)</f>
        <v>-</v>
      </c>
      <c r="T2070" s="167">
        <f t="shared" si="105"/>
        <v>0</v>
      </c>
    </row>
    <row r="2071" spans="1:20" hidden="1">
      <c r="A2071" s="113">
        <v>190</v>
      </c>
      <c r="B2071" s="113" t="s">
        <v>38</v>
      </c>
      <c r="C2071" s="108" t="s">
        <v>16635</v>
      </c>
      <c r="D2071" s="108" t="s">
        <v>16636</v>
      </c>
      <c r="E2071" s="108" t="s">
        <v>16637</v>
      </c>
      <c r="F2071" s="108" t="s">
        <v>16638</v>
      </c>
      <c r="G2071" s="113">
        <v>15000</v>
      </c>
      <c r="H2071" s="108" t="s">
        <v>66</v>
      </c>
      <c r="I2071" s="108" t="s">
        <v>37</v>
      </c>
      <c r="J2071" s="135" t="s">
        <v>41</v>
      </c>
      <c r="K2071" s="135">
        <v>15000</v>
      </c>
      <c r="L2071" s="135">
        <f>VLOOKUP(E2071,[2]Sheet1!$E$2:$N$5262,3,0)</f>
        <v>15000</v>
      </c>
      <c r="M2071" s="168">
        <f>VLOOKUP(E2071,[2]Sheet1!$E$2:$N$5262,4,0)</f>
        <v>46037</v>
      </c>
      <c r="N2071" s="135" t="str">
        <f>VLOOKUP(E2071,[2]Sheet1!$E$2:$N$5262,5,0)</f>
        <v>HUZAIFA.KHAN</v>
      </c>
      <c r="O2071" s="135" t="str">
        <f>VLOOKUP(E2071,[2]Sheet1!$E$2:$N$5262,6,0)</f>
        <v>Accepted</v>
      </c>
      <c r="P2071" s="135" t="str">
        <f>VLOOKUP(E2071,[2]Sheet1!$E$2:$N$5262,7,0)</f>
        <v>Online Transfer</v>
      </c>
      <c r="Q2071" s="135" t="str">
        <f>VLOOKUP(E2071,[2]Sheet1!$E$2:$N$5262,8,0)</f>
        <v>Renewal</v>
      </c>
      <c r="R2071" s="135" t="s">
        <v>16</v>
      </c>
      <c r="S2071" s="135" t="str">
        <f>VLOOKUP(E2071,[2]Sheet1!$E$2:$N$5262,10,0)</f>
        <v>-</v>
      </c>
      <c r="T2071" s="167">
        <f t="shared" si="105"/>
        <v>0</v>
      </c>
    </row>
    <row r="2072" spans="1:20" hidden="1">
      <c r="A2072" s="113">
        <v>191</v>
      </c>
      <c r="B2072" s="113" t="s">
        <v>38</v>
      </c>
      <c r="C2072" s="108" t="s">
        <v>16639</v>
      </c>
      <c r="D2072" s="113">
        <v>241868</v>
      </c>
      <c r="E2072" s="113">
        <v>10141865</v>
      </c>
      <c r="F2072" s="108" t="s">
        <v>16640</v>
      </c>
      <c r="G2072" s="113">
        <v>13000</v>
      </c>
      <c r="H2072" s="108" t="s">
        <v>66</v>
      </c>
      <c r="I2072" s="108" t="s">
        <v>37</v>
      </c>
      <c r="J2072" s="135" t="s">
        <v>41</v>
      </c>
      <c r="K2072" s="135">
        <v>13000</v>
      </c>
      <c r="L2072" s="135">
        <v>13000</v>
      </c>
      <c r="M2072" s="168">
        <f>VLOOKUP(E2072,[2]Sheet1!$E$2:$N$5262,4,0)</f>
        <v>46036</v>
      </c>
      <c r="N2072" s="135" t="str">
        <f>VLOOKUP(E2072,[2]Sheet1!$E$2:$N$5262,5,0)</f>
        <v>HUZAIFA.KHAN</v>
      </c>
      <c r="O2072" s="135" t="str">
        <f>VLOOKUP(E2072,[2]Sheet1!$E$2:$N$5262,6,0)</f>
        <v>Accepted</v>
      </c>
      <c r="P2072" s="135" t="str">
        <f>VLOOKUP(E2072,[2]Sheet1!$E$2:$N$5262,7,0)</f>
        <v>Online Transfer</v>
      </c>
      <c r="Q2072" s="135" t="str">
        <f>VLOOKUP(E2072,[2]Sheet1!$E$2:$N$5262,8,0)</f>
        <v>Renewal</v>
      </c>
      <c r="R2072" s="135" t="s">
        <v>16</v>
      </c>
      <c r="S2072" s="135" t="str">
        <f>VLOOKUP(E2072,[2]Sheet1!$E$2:$N$5262,10,0)</f>
        <v>-</v>
      </c>
      <c r="T2072" s="167">
        <f t="shared" si="105"/>
        <v>0</v>
      </c>
    </row>
    <row r="2073" spans="1:20" hidden="1">
      <c r="A2073" s="113">
        <v>192</v>
      </c>
      <c r="B2073" s="113" t="s">
        <v>38</v>
      </c>
      <c r="C2073" s="108" t="s">
        <v>16641</v>
      </c>
      <c r="D2073" s="113">
        <v>51003632</v>
      </c>
      <c r="E2073" s="108" t="s">
        <v>16642</v>
      </c>
      <c r="F2073" s="108" t="s">
        <v>16643</v>
      </c>
      <c r="G2073" s="113">
        <v>14000</v>
      </c>
      <c r="H2073" s="108" t="s">
        <v>66</v>
      </c>
      <c r="I2073" s="108" t="s">
        <v>37</v>
      </c>
      <c r="J2073" s="135" t="s">
        <v>41</v>
      </c>
      <c r="K2073" s="135">
        <v>14000</v>
      </c>
      <c r="L2073" s="135">
        <f>VLOOKUP(E2073,[2]Sheet1!$E$2:$N$5262,3,0)</f>
        <v>14000</v>
      </c>
      <c r="M2073" s="168">
        <f>VLOOKUP(E2073,[2]Sheet1!$E$2:$N$5262,4,0)</f>
        <v>46036</v>
      </c>
      <c r="N2073" s="135" t="str">
        <f>VLOOKUP(E2073,[2]Sheet1!$E$2:$N$5262,5,0)</f>
        <v>HUZAIFA.KHAN</v>
      </c>
      <c r="O2073" s="135" t="str">
        <f>VLOOKUP(E2073,[2]Sheet1!$E$2:$N$5262,6,0)</f>
        <v>Accepted</v>
      </c>
      <c r="P2073" s="135" t="str">
        <f>VLOOKUP(E2073,[2]Sheet1!$E$2:$N$5262,7,0)</f>
        <v>Online Transfer</v>
      </c>
      <c r="Q2073" s="135" t="str">
        <f>VLOOKUP(E2073,[2]Sheet1!$E$2:$N$5262,8,0)</f>
        <v>Renewal</v>
      </c>
      <c r="R2073" s="135" t="s">
        <v>16</v>
      </c>
      <c r="S2073" s="135" t="str">
        <f>VLOOKUP(E2073,[2]Sheet1!$E$2:$N$5262,10,0)</f>
        <v>-</v>
      </c>
      <c r="T2073" s="167">
        <f t="shared" si="105"/>
        <v>0</v>
      </c>
    </row>
    <row r="2074" spans="1:20" hidden="1">
      <c r="A2074" s="113">
        <v>194</v>
      </c>
      <c r="B2074" s="113" t="s">
        <v>38</v>
      </c>
      <c r="C2074" s="108" t="s">
        <v>16644</v>
      </c>
      <c r="D2074" s="113">
        <v>109777</v>
      </c>
      <c r="E2074" s="113">
        <v>1009568</v>
      </c>
      <c r="F2074" s="108" t="s">
        <v>16645</v>
      </c>
      <c r="G2074" s="113">
        <v>11000</v>
      </c>
      <c r="H2074" s="108" t="s">
        <v>66</v>
      </c>
      <c r="I2074" s="108" t="s">
        <v>37</v>
      </c>
      <c r="J2074" s="135" t="s">
        <v>41</v>
      </c>
      <c r="K2074" s="135">
        <v>11000</v>
      </c>
      <c r="L2074" s="135">
        <f>VLOOKUP(E2074,[2]Sheet1!$E$2:$N$5262,3,0)</f>
        <v>11000</v>
      </c>
      <c r="M2074" s="168">
        <f>VLOOKUP(E2074,[2]Sheet1!$E$2:$N$5262,4,0)</f>
        <v>46036</v>
      </c>
      <c r="N2074" s="135" t="str">
        <f>VLOOKUP(E2074,[2]Sheet1!$E$2:$N$5262,5,0)</f>
        <v>HUZAIFA.KHAN</v>
      </c>
      <c r="O2074" s="135" t="str">
        <f>VLOOKUP(E2074,[2]Sheet1!$E$2:$N$5262,6,0)</f>
        <v>Accepted</v>
      </c>
      <c r="P2074" s="135" t="str">
        <f>VLOOKUP(E2074,[2]Sheet1!$E$2:$N$5262,7,0)</f>
        <v>Online Transfer</v>
      </c>
      <c r="Q2074" s="135" t="str">
        <f>VLOOKUP(E2074,[2]Sheet1!$E$2:$N$5262,8,0)</f>
        <v>Renewal</v>
      </c>
      <c r="R2074" s="135" t="s">
        <v>16</v>
      </c>
      <c r="S2074" s="135" t="str">
        <f>VLOOKUP(E2074,[2]Sheet1!$E$2:$N$5262,10,0)</f>
        <v>-</v>
      </c>
      <c r="T2074" s="167">
        <f t="shared" si="105"/>
        <v>0</v>
      </c>
    </row>
    <row r="2075" spans="1:20" hidden="1">
      <c r="A2075" s="113">
        <v>195</v>
      </c>
      <c r="B2075" s="113" t="s">
        <v>38</v>
      </c>
      <c r="C2075" s="108" t="s">
        <v>16646</v>
      </c>
      <c r="D2075" s="108" t="s">
        <v>16647</v>
      </c>
      <c r="E2075" s="108" t="s">
        <v>16646</v>
      </c>
      <c r="F2075" s="108" t="s">
        <v>16648</v>
      </c>
      <c r="G2075" s="113">
        <v>11000</v>
      </c>
      <c r="H2075" s="108" t="s">
        <v>66</v>
      </c>
      <c r="I2075" s="108" t="s">
        <v>37</v>
      </c>
      <c r="J2075" s="135" t="s">
        <v>41</v>
      </c>
      <c r="K2075" s="135">
        <v>11000</v>
      </c>
      <c r="L2075" s="135">
        <f>VLOOKUP(E2075,[2]Sheet1!$E$2:$N$5262,3,0)</f>
        <v>11000</v>
      </c>
      <c r="M2075" s="168">
        <f>VLOOKUP(E2075,[2]Sheet1!$E$2:$N$5262,4,0)</f>
        <v>46035</v>
      </c>
      <c r="N2075" s="135" t="str">
        <f>VLOOKUP(E2075,[2]Sheet1!$E$2:$N$5262,5,0)</f>
        <v>HUZAIFA.KHAN</v>
      </c>
      <c r="O2075" s="135" t="str">
        <f>VLOOKUP(E2075,[2]Sheet1!$E$2:$N$5262,6,0)</f>
        <v>Accepted</v>
      </c>
      <c r="P2075" s="135" t="str">
        <f>VLOOKUP(E2075,[2]Sheet1!$E$2:$N$5262,7,0)</f>
        <v>Online Transfer</v>
      </c>
      <c r="Q2075" s="135" t="str">
        <f>VLOOKUP(E2075,[2]Sheet1!$E$2:$N$5262,8,0)</f>
        <v>Renewal</v>
      </c>
      <c r="R2075" s="135" t="s">
        <v>16</v>
      </c>
      <c r="S2075" s="135" t="str">
        <f>VLOOKUP(E2075,[2]Sheet1!$E$2:$N$5262,10,0)</f>
        <v>-</v>
      </c>
      <c r="T2075" s="167">
        <f t="shared" si="105"/>
        <v>0</v>
      </c>
    </row>
    <row r="2076" spans="1:20" hidden="1">
      <c r="A2076" s="113">
        <v>196</v>
      </c>
      <c r="B2076" s="113" t="s">
        <v>38</v>
      </c>
      <c r="C2076" s="108" t="s">
        <v>16649</v>
      </c>
      <c r="D2076" s="108" t="s">
        <v>16650</v>
      </c>
      <c r="E2076" s="113">
        <v>269360</v>
      </c>
      <c r="F2076" s="108" t="s">
        <v>16651</v>
      </c>
      <c r="G2076" s="113">
        <v>12000</v>
      </c>
      <c r="H2076" s="108" t="s">
        <v>66</v>
      </c>
      <c r="I2076" s="108" t="s">
        <v>37</v>
      </c>
      <c r="J2076" s="135" t="s">
        <v>41</v>
      </c>
      <c r="K2076" s="135">
        <v>12000</v>
      </c>
      <c r="L2076" s="135">
        <f>VLOOKUP(E2076,[2]Sheet1!$E$2:$N$5262,3,0)</f>
        <v>12000</v>
      </c>
      <c r="M2076" s="168">
        <f>VLOOKUP(E2076,[2]Sheet1!$E$2:$N$5262,4,0)</f>
        <v>46036</v>
      </c>
      <c r="N2076" s="135" t="str">
        <f>VLOOKUP(E2076,[2]Sheet1!$E$2:$N$5262,5,0)</f>
        <v>HUZAIFA.KHAN</v>
      </c>
      <c r="O2076" s="135" t="str">
        <f>VLOOKUP(E2076,[2]Sheet1!$E$2:$N$5262,6,0)</f>
        <v>Accepted</v>
      </c>
      <c r="P2076" s="135" t="str">
        <f>VLOOKUP(E2076,[2]Sheet1!$E$2:$N$5262,7,0)</f>
        <v>Online Transfer</v>
      </c>
      <c r="Q2076" s="135" t="str">
        <f>VLOOKUP(E2076,[2]Sheet1!$E$2:$N$5262,8,0)</f>
        <v>Renewal</v>
      </c>
      <c r="R2076" s="135" t="s">
        <v>16</v>
      </c>
      <c r="S2076" s="135" t="str">
        <f>VLOOKUP(E2076,[2]Sheet1!$E$2:$N$5262,10,0)</f>
        <v>-</v>
      </c>
      <c r="T2076" s="167">
        <f t="shared" si="105"/>
        <v>0</v>
      </c>
    </row>
    <row r="2077" spans="1:20">
      <c r="A2077" s="113">
        <v>197</v>
      </c>
      <c r="B2077" s="113" t="s">
        <v>38</v>
      </c>
      <c r="C2077" s="108" t="s">
        <v>16652</v>
      </c>
      <c r="D2077" s="113">
        <v>4802681</v>
      </c>
      <c r="E2077" s="108" t="s">
        <v>16653</v>
      </c>
      <c r="F2077" s="108" t="s">
        <v>11421</v>
      </c>
      <c r="G2077" s="113">
        <v>13500</v>
      </c>
      <c r="H2077" s="108" t="s">
        <v>66</v>
      </c>
      <c r="I2077" s="108" t="s">
        <v>37</v>
      </c>
      <c r="J2077" s="135" t="s">
        <v>41</v>
      </c>
      <c r="K2077" s="135">
        <v>13500</v>
      </c>
      <c r="L2077" s="135">
        <f>VLOOKUP(E2077,[2]Sheet1!$E$2:$N$5262,3,0)</f>
        <v>13500</v>
      </c>
      <c r="M2077" s="168">
        <f>VLOOKUP(E2077,[2]Sheet1!$E$2:$N$5262,4,0)</f>
        <v>46035</v>
      </c>
      <c r="N2077" s="135" t="str">
        <f>VLOOKUP(E2077,[2]Sheet1!$E$2:$N$5262,5,0)</f>
        <v>HUZAIFA.KHAN</v>
      </c>
      <c r="O2077" s="135" t="str">
        <f>VLOOKUP(E2077,[2]Sheet1!$E$2:$N$5262,6,0)</f>
        <v>Accepted</v>
      </c>
      <c r="P2077" s="135" t="str">
        <f>VLOOKUP(E2077,[2]Sheet1!$E$2:$N$5262,7,0)</f>
        <v>Online Transfer</v>
      </c>
      <c r="Q2077" s="135" t="str">
        <f>VLOOKUP(E2077,[2]Sheet1!$E$2:$N$5262,8,0)</f>
        <v>Conversion</v>
      </c>
      <c r="R2077" s="135" t="s">
        <v>16</v>
      </c>
      <c r="S2077" s="135" t="str">
        <f>VLOOKUP(E2077,[2]Sheet1!$E$2:$N$5262,10,0)</f>
        <v>-</v>
      </c>
      <c r="T2077" s="167">
        <f t="shared" si="105"/>
        <v>0</v>
      </c>
    </row>
    <row r="2078" spans="1:20" hidden="1">
      <c r="A2078" s="113">
        <v>198</v>
      </c>
      <c r="B2078" s="113" t="s">
        <v>38</v>
      </c>
      <c r="C2078" s="108" t="s">
        <v>16654</v>
      </c>
      <c r="D2078" s="108" t="s">
        <v>16655</v>
      </c>
      <c r="E2078" s="113">
        <v>5564140</v>
      </c>
      <c r="F2078" s="108" t="s">
        <v>16656</v>
      </c>
      <c r="G2078" s="113">
        <v>15000</v>
      </c>
      <c r="H2078" s="108" t="s">
        <v>66</v>
      </c>
      <c r="I2078" s="108" t="s">
        <v>37</v>
      </c>
      <c r="J2078" s="135" t="s">
        <v>41</v>
      </c>
      <c r="K2078" s="135">
        <v>15000</v>
      </c>
      <c r="L2078" s="135">
        <f>VLOOKUP(E2078,[2]Sheet1!$E$2:$N$5262,3,0)</f>
        <v>15000</v>
      </c>
      <c r="M2078" s="168">
        <f>VLOOKUP(E2078,[2]Sheet1!$E$2:$N$5262,4,0)</f>
        <v>46035</v>
      </c>
      <c r="N2078" s="135" t="str">
        <f>VLOOKUP(E2078,[2]Sheet1!$E$2:$N$5262,5,0)</f>
        <v>HUZAIFA.KHAN</v>
      </c>
      <c r="O2078" s="135" t="str">
        <f>VLOOKUP(E2078,[2]Sheet1!$E$2:$N$5262,6,0)</f>
        <v>Accepted</v>
      </c>
      <c r="P2078" s="135" t="str">
        <f>VLOOKUP(E2078,[2]Sheet1!$E$2:$N$5262,7,0)</f>
        <v>Online Transfer</v>
      </c>
      <c r="Q2078" s="135" t="str">
        <f>VLOOKUP(E2078,[2]Sheet1!$E$2:$N$5262,8,0)</f>
        <v>Renewal</v>
      </c>
      <c r="R2078" s="135" t="s">
        <v>16</v>
      </c>
      <c r="S2078" s="135" t="str">
        <f>VLOOKUP(E2078,[2]Sheet1!$E$2:$N$5262,10,0)</f>
        <v>-</v>
      </c>
      <c r="T2078" s="167">
        <f t="shared" si="105"/>
        <v>0</v>
      </c>
    </row>
    <row r="2079" spans="1:20" hidden="1">
      <c r="A2079" s="113">
        <v>199</v>
      </c>
      <c r="B2079" s="113" t="s">
        <v>38</v>
      </c>
      <c r="C2079" s="108" t="s">
        <v>16657</v>
      </c>
      <c r="D2079" s="108" t="s">
        <v>16658</v>
      </c>
      <c r="E2079" s="108" t="s">
        <v>16659</v>
      </c>
      <c r="F2079" s="108" t="s">
        <v>16660</v>
      </c>
      <c r="G2079" s="113">
        <v>9000</v>
      </c>
      <c r="H2079" s="108" t="s">
        <v>66</v>
      </c>
      <c r="I2079" s="108" t="s">
        <v>37</v>
      </c>
      <c r="J2079" s="135" t="s">
        <v>41</v>
      </c>
      <c r="K2079" s="135">
        <v>9000</v>
      </c>
      <c r="L2079" s="135">
        <f>VLOOKUP(E2079,[2]Sheet1!$E$2:$N$5262,3,0)</f>
        <v>9000</v>
      </c>
      <c r="M2079" s="168">
        <f>VLOOKUP(E2079,[2]Sheet1!$E$2:$N$5262,4,0)</f>
        <v>46041</v>
      </c>
      <c r="N2079" s="135" t="str">
        <f>VLOOKUP(E2079,[2]Sheet1!$E$2:$N$5262,5,0)</f>
        <v>HUZAIFA.KHAN</v>
      </c>
      <c r="O2079" s="135" t="str">
        <f>VLOOKUP(E2079,[2]Sheet1!$E$2:$N$5262,6,0)</f>
        <v>Accepted</v>
      </c>
      <c r="P2079" s="135" t="str">
        <f>VLOOKUP(E2079,[2]Sheet1!$E$2:$N$5262,7,0)</f>
        <v>Cash</v>
      </c>
      <c r="Q2079" s="135" t="str">
        <f>VLOOKUP(E2079,[2]Sheet1!$E$2:$N$5262,8,0)</f>
        <v>Renewal</v>
      </c>
      <c r="R2079" s="135" t="s">
        <v>16</v>
      </c>
      <c r="S2079" s="135" t="str">
        <f>VLOOKUP(E2079,[2]Sheet1!$E$2:$N$5262,10,0)</f>
        <v>-</v>
      </c>
      <c r="T2079" s="167">
        <f t="shared" si="105"/>
        <v>0</v>
      </c>
    </row>
    <row r="2080" spans="1:20" hidden="1">
      <c r="A2080" s="113">
        <v>200</v>
      </c>
      <c r="B2080" s="113" t="s">
        <v>38</v>
      </c>
      <c r="C2080" s="108" t="s">
        <v>16661</v>
      </c>
      <c r="D2080" s="108" t="s">
        <v>16662</v>
      </c>
      <c r="E2080" s="113">
        <v>324287</v>
      </c>
      <c r="F2080" s="108" t="s">
        <v>567</v>
      </c>
      <c r="G2080" s="113">
        <v>15000</v>
      </c>
      <c r="H2080" s="108" t="s">
        <v>66</v>
      </c>
      <c r="I2080" s="108" t="s">
        <v>37</v>
      </c>
      <c r="J2080" s="135" t="s">
        <v>41</v>
      </c>
      <c r="K2080" s="135">
        <v>15000</v>
      </c>
      <c r="L2080" s="135">
        <f>VLOOKUP(E2080,[2]Sheet1!$E$2:$N$5262,3,0)</f>
        <v>15000</v>
      </c>
      <c r="M2080" s="168">
        <f>VLOOKUP(E2080,[2]Sheet1!$E$2:$N$5262,4,0)</f>
        <v>46035</v>
      </c>
      <c r="N2080" s="135" t="str">
        <f>VLOOKUP(E2080,[2]Sheet1!$E$2:$N$5262,5,0)</f>
        <v>HUZAIFA.KHAN</v>
      </c>
      <c r="O2080" s="135" t="str">
        <f>VLOOKUP(E2080,[2]Sheet1!$E$2:$N$5262,6,0)</f>
        <v>Accepted</v>
      </c>
      <c r="P2080" s="135" t="str">
        <f>VLOOKUP(E2080,[2]Sheet1!$E$2:$N$5262,7,0)</f>
        <v>Online Transfer</v>
      </c>
      <c r="Q2080" s="135" t="str">
        <f>VLOOKUP(E2080,[2]Sheet1!$E$2:$N$5262,8,0)</f>
        <v>Renewal</v>
      </c>
      <c r="R2080" s="135" t="s">
        <v>16</v>
      </c>
      <c r="S2080" s="135" t="str">
        <f>VLOOKUP(E2080,[2]Sheet1!$E$2:$N$5262,10,0)</f>
        <v>-</v>
      </c>
      <c r="T2080" s="167">
        <f t="shared" si="105"/>
        <v>0</v>
      </c>
    </row>
    <row r="2081" spans="1:20" hidden="1">
      <c r="A2081" s="113">
        <v>201</v>
      </c>
      <c r="B2081" s="113" t="s">
        <v>38</v>
      </c>
      <c r="C2081" s="108" t="s">
        <v>16663</v>
      </c>
      <c r="D2081" s="108" t="s">
        <v>16664</v>
      </c>
      <c r="E2081" s="108" t="s">
        <v>16665</v>
      </c>
      <c r="F2081" s="108" t="s">
        <v>16666</v>
      </c>
      <c r="G2081" s="113">
        <v>11000</v>
      </c>
      <c r="H2081" s="108" t="s">
        <v>66</v>
      </c>
      <c r="I2081" s="108" t="s">
        <v>37</v>
      </c>
      <c r="J2081" s="135" t="s">
        <v>41</v>
      </c>
      <c r="K2081" s="135">
        <v>11000</v>
      </c>
      <c r="L2081" s="135">
        <f>VLOOKUP(E2081,[2]Sheet1!$E$2:$N$5262,3,0)</f>
        <v>11000</v>
      </c>
      <c r="M2081" s="168">
        <f>VLOOKUP(E2081,[2]Sheet1!$E$2:$N$5262,4,0)</f>
        <v>46034</v>
      </c>
      <c r="N2081" s="135" t="str">
        <f>VLOOKUP(E2081,[2]Sheet1!$E$2:$N$5262,5,0)</f>
        <v>HUZAIFA.KHAN</v>
      </c>
      <c r="O2081" s="135" t="str">
        <f>VLOOKUP(E2081,[2]Sheet1!$E$2:$N$5262,6,0)</f>
        <v>Accepted</v>
      </c>
      <c r="P2081" s="135" t="str">
        <f>VLOOKUP(E2081,[2]Sheet1!$E$2:$N$5262,7,0)</f>
        <v>Online Transfer</v>
      </c>
      <c r="Q2081" s="135" t="str">
        <f>VLOOKUP(E2081,[2]Sheet1!$E$2:$N$5262,8,0)</f>
        <v>Renewal</v>
      </c>
      <c r="R2081" s="135" t="s">
        <v>16</v>
      </c>
      <c r="S2081" s="135" t="str">
        <f>VLOOKUP(E2081,[2]Sheet1!$E$2:$N$5262,10,0)</f>
        <v>-</v>
      </c>
      <c r="T2081" s="167">
        <f t="shared" si="105"/>
        <v>0</v>
      </c>
    </row>
    <row r="2082" spans="1:20">
      <c r="A2082" s="113">
        <v>202</v>
      </c>
      <c r="B2082" s="113" t="s">
        <v>38</v>
      </c>
      <c r="C2082" s="108" t="s">
        <v>16667</v>
      </c>
      <c r="D2082" s="108" t="s">
        <v>16668</v>
      </c>
      <c r="E2082" s="108" t="s">
        <v>16669</v>
      </c>
      <c r="F2082" s="108" t="s">
        <v>11411</v>
      </c>
      <c r="G2082" s="113">
        <v>13000</v>
      </c>
      <c r="H2082" s="108" t="s">
        <v>66</v>
      </c>
      <c r="I2082" s="108" t="s">
        <v>37</v>
      </c>
      <c r="J2082" s="135" t="s">
        <v>41</v>
      </c>
      <c r="K2082" s="135">
        <v>13000</v>
      </c>
      <c r="L2082" s="135">
        <f>VLOOKUP(E2082,[2]Sheet1!$E$2:$N$5262,3,0)</f>
        <v>13000</v>
      </c>
      <c r="M2082" s="168">
        <f>VLOOKUP(E2082,[2]Sheet1!$E$2:$N$5262,4,0)</f>
        <v>46034</v>
      </c>
      <c r="N2082" s="135" t="str">
        <f>VLOOKUP(E2082,[2]Sheet1!$E$2:$N$5262,5,0)</f>
        <v>HUZAIFA.KHAN</v>
      </c>
      <c r="O2082" s="135" t="str">
        <f>VLOOKUP(E2082,[2]Sheet1!$E$2:$N$5262,6,0)</f>
        <v>Accepted</v>
      </c>
      <c r="P2082" s="135" t="str">
        <f>VLOOKUP(E2082,[2]Sheet1!$E$2:$N$5262,7,0)</f>
        <v>Online Transfer</v>
      </c>
      <c r="Q2082" s="135" t="str">
        <f>VLOOKUP(E2082,[2]Sheet1!$E$2:$N$5262,8,0)</f>
        <v>Conversion</v>
      </c>
      <c r="R2082" s="135" t="s">
        <v>16</v>
      </c>
      <c r="S2082" s="135" t="str">
        <f>VLOOKUP(E2082,[2]Sheet1!$E$2:$N$5262,10,0)</f>
        <v>-</v>
      </c>
      <c r="T2082" s="167">
        <f t="shared" si="105"/>
        <v>0</v>
      </c>
    </row>
    <row r="2083" spans="1:20" hidden="1">
      <c r="A2083" s="113">
        <v>203</v>
      </c>
      <c r="B2083" s="113" t="s">
        <v>38</v>
      </c>
      <c r="C2083" s="108" t="s">
        <v>16670</v>
      </c>
      <c r="D2083" s="108" t="s">
        <v>16671</v>
      </c>
      <c r="E2083" s="113">
        <v>111657</v>
      </c>
      <c r="F2083" s="108" t="s">
        <v>16672</v>
      </c>
      <c r="G2083" s="113">
        <v>13000</v>
      </c>
      <c r="H2083" s="108" t="s">
        <v>66</v>
      </c>
      <c r="I2083" s="108" t="s">
        <v>37</v>
      </c>
      <c r="J2083" s="135" t="s">
        <v>41</v>
      </c>
      <c r="K2083" s="135">
        <v>13000</v>
      </c>
      <c r="L2083" s="135">
        <f>VLOOKUP(E2083,[2]Sheet1!$E$2:$N$5262,3,0)</f>
        <v>13000</v>
      </c>
      <c r="M2083" s="168">
        <f>VLOOKUP(E2083,[2]Sheet1!$E$2:$N$5262,4,0)</f>
        <v>46034</v>
      </c>
      <c r="N2083" s="135" t="str">
        <f>VLOOKUP(E2083,[2]Sheet1!$E$2:$N$5262,5,0)</f>
        <v>HUZAIFA.KHAN</v>
      </c>
      <c r="O2083" s="135" t="str">
        <f>VLOOKUP(E2083,[2]Sheet1!$E$2:$N$5262,6,0)</f>
        <v>Accepted</v>
      </c>
      <c r="P2083" s="135" t="str">
        <f>VLOOKUP(E2083,[2]Sheet1!$E$2:$N$5262,7,0)</f>
        <v>Online Transfer</v>
      </c>
      <c r="Q2083" s="135" t="str">
        <f>VLOOKUP(E2083,[2]Sheet1!$E$2:$N$5262,8,0)</f>
        <v>Renewal</v>
      </c>
      <c r="R2083" s="135" t="s">
        <v>16</v>
      </c>
      <c r="S2083" s="135" t="str">
        <f>VLOOKUP(E2083,[2]Sheet1!$E$2:$N$5262,10,0)</f>
        <v>-</v>
      </c>
      <c r="T2083" s="167">
        <f t="shared" si="105"/>
        <v>0</v>
      </c>
    </row>
    <row r="2084" spans="1:20" hidden="1">
      <c r="A2084" s="113">
        <v>204</v>
      </c>
      <c r="B2084" s="113" t="s">
        <v>38</v>
      </c>
      <c r="C2084" s="108" t="s">
        <v>16673</v>
      </c>
      <c r="D2084" s="108" t="s">
        <v>16674</v>
      </c>
      <c r="E2084" s="108" t="s">
        <v>16675</v>
      </c>
      <c r="F2084" s="108" t="s">
        <v>16676</v>
      </c>
      <c r="G2084" s="113">
        <v>13500</v>
      </c>
      <c r="H2084" s="108" t="s">
        <v>66</v>
      </c>
      <c r="I2084" s="108" t="s">
        <v>37</v>
      </c>
      <c r="J2084" s="135" t="s">
        <v>41</v>
      </c>
      <c r="K2084" s="135">
        <v>13500</v>
      </c>
      <c r="L2084" s="135">
        <f>VLOOKUP(E2084,[2]Sheet1!$E$2:$N$5262,3,0)</f>
        <v>13500</v>
      </c>
      <c r="M2084" s="168">
        <f>VLOOKUP(E2084,[2]Sheet1!$E$2:$N$5262,4,0)</f>
        <v>46034</v>
      </c>
      <c r="N2084" s="135" t="str">
        <f>VLOOKUP(E2084,[2]Sheet1!$E$2:$N$5262,5,0)</f>
        <v>HUZAIFA.KHAN</v>
      </c>
      <c r="O2084" s="135" t="str">
        <f>VLOOKUP(E2084,[2]Sheet1!$E$2:$N$5262,6,0)</f>
        <v>Accepted</v>
      </c>
      <c r="P2084" s="135" t="str">
        <f>VLOOKUP(E2084,[2]Sheet1!$E$2:$N$5262,7,0)</f>
        <v>Online Transfer</v>
      </c>
      <c r="Q2084" s="135" t="str">
        <f>VLOOKUP(E2084,[2]Sheet1!$E$2:$N$5262,8,0)</f>
        <v>Renewal</v>
      </c>
      <c r="R2084" s="135" t="s">
        <v>16</v>
      </c>
      <c r="S2084" s="135" t="str">
        <f>VLOOKUP(E2084,[2]Sheet1!$E$2:$N$5262,10,0)</f>
        <v>-</v>
      </c>
      <c r="T2084" s="167">
        <f t="shared" si="105"/>
        <v>0</v>
      </c>
    </row>
    <row r="2085" spans="1:20" hidden="1">
      <c r="A2085" s="113">
        <v>205</v>
      </c>
      <c r="B2085" s="113" t="s">
        <v>38</v>
      </c>
      <c r="C2085" s="108" t="s">
        <v>16677</v>
      </c>
      <c r="D2085" s="108" t="s">
        <v>16678</v>
      </c>
      <c r="E2085" s="108" t="s">
        <v>16679</v>
      </c>
      <c r="F2085" s="108" t="s">
        <v>16680</v>
      </c>
      <c r="G2085" s="113">
        <v>15000</v>
      </c>
      <c r="H2085" s="108" t="s">
        <v>66</v>
      </c>
      <c r="I2085" s="108" t="s">
        <v>37</v>
      </c>
      <c r="J2085" s="135" t="s">
        <v>41</v>
      </c>
      <c r="K2085" s="135">
        <v>15000</v>
      </c>
      <c r="L2085" s="135">
        <f>VLOOKUP(E2085,[2]Sheet1!$E$2:$N$5262,3,0)</f>
        <v>15000</v>
      </c>
      <c r="M2085" s="168">
        <f>VLOOKUP(E2085,[2]Sheet1!$E$2:$N$5262,4,0)</f>
        <v>46032</v>
      </c>
      <c r="N2085" s="135" t="str">
        <f>VLOOKUP(E2085,[2]Sheet1!$E$2:$N$5262,5,0)</f>
        <v>HUZAIFA.KHAN</v>
      </c>
      <c r="O2085" s="135" t="str">
        <f>VLOOKUP(E2085,[2]Sheet1!$E$2:$N$5262,6,0)</f>
        <v>Accepted</v>
      </c>
      <c r="P2085" s="135" t="str">
        <f>VLOOKUP(E2085,[2]Sheet1!$E$2:$N$5262,7,0)</f>
        <v>Online Transfer</v>
      </c>
      <c r="Q2085" s="135" t="str">
        <f>VLOOKUP(E2085,[2]Sheet1!$E$2:$N$5262,8,0)</f>
        <v>Renewal</v>
      </c>
      <c r="R2085" s="135" t="s">
        <v>16</v>
      </c>
      <c r="S2085" s="135" t="str">
        <f>VLOOKUP(E2085,[2]Sheet1!$E$2:$N$5262,10,0)</f>
        <v>-</v>
      </c>
      <c r="T2085" s="167">
        <f t="shared" si="105"/>
        <v>0</v>
      </c>
    </row>
    <row r="2086" spans="1:20" hidden="1">
      <c r="A2086" s="113">
        <v>206</v>
      </c>
      <c r="B2086" s="113" t="s">
        <v>38</v>
      </c>
      <c r="C2086" s="108" t="s">
        <v>16681</v>
      </c>
      <c r="D2086" s="113">
        <v>12931563</v>
      </c>
      <c r="E2086" s="108" t="s">
        <v>16682</v>
      </c>
      <c r="F2086" s="108" t="s">
        <v>16683</v>
      </c>
      <c r="G2086" s="113">
        <v>12000</v>
      </c>
      <c r="H2086" s="108" t="s">
        <v>66</v>
      </c>
      <c r="I2086" s="108" t="s">
        <v>37</v>
      </c>
      <c r="J2086" s="135" t="s">
        <v>41</v>
      </c>
      <c r="K2086" s="135">
        <v>12000</v>
      </c>
      <c r="L2086" s="135">
        <v>12000</v>
      </c>
      <c r="M2086" s="168">
        <f>VLOOKUP(E2086,[2]Sheet1!$E$2:$N$5262,4,0)</f>
        <v>46033</v>
      </c>
      <c r="N2086" s="135" t="str">
        <f>VLOOKUP(E2086,[2]Sheet1!$E$2:$N$5262,5,0)</f>
        <v>HUZAIFA.KHAN</v>
      </c>
      <c r="O2086" s="135" t="str">
        <f>VLOOKUP(E2086,[2]Sheet1!$E$2:$N$5262,6,0)</f>
        <v>Accepted</v>
      </c>
      <c r="P2086" s="135" t="str">
        <f>VLOOKUP(E2086,[2]Sheet1!$E$2:$N$5262,7,0)</f>
        <v>Online Transfer</v>
      </c>
      <c r="Q2086" s="135" t="str">
        <f>VLOOKUP(E2086,[2]Sheet1!$E$2:$N$5262,8,0)</f>
        <v>Renewal</v>
      </c>
      <c r="R2086" s="135" t="s">
        <v>16</v>
      </c>
      <c r="S2086" s="135" t="str">
        <f>VLOOKUP(E2086,[2]Sheet1!$E$2:$N$5262,10,0)</f>
        <v>-</v>
      </c>
      <c r="T2086" s="167">
        <f t="shared" ref="T2086:T2115" si="106">+G2086-L2086</f>
        <v>0</v>
      </c>
    </row>
    <row r="2087" spans="1:20" hidden="1">
      <c r="A2087" s="113">
        <v>207</v>
      </c>
      <c r="B2087" s="113" t="s">
        <v>38</v>
      </c>
      <c r="C2087" s="108" t="s">
        <v>16684</v>
      </c>
      <c r="D2087" s="108" t="s">
        <v>16685</v>
      </c>
      <c r="E2087" s="113">
        <v>4165428</v>
      </c>
      <c r="F2087" s="108" t="s">
        <v>16686</v>
      </c>
      <c r="G2087" s="113">
        <v>10000</v>
      </c>
      <c r="H2087" s="108" t="s">
        <v>66</v>
      </c>
      <c r="I2087" s="108" t="s">
        <v>37</v>
      </c>
      <c r="J2087" s="135" t="s">
        <v>41</v>
      </c>
      <c r="K2087" s="135">
        <v>10000</v>
      </c>
      <c r="L2087" s="135">
        <f>VLOOKUP(E2087,[2]Sheet1!$E$2:$N$5262,3,0)</f>
        <v>10000</v>
      </c>
      <c r="M2087" s="168">
        <f>VLOOKUP(E2087,[2]Sheet1!$E$2:$N$5262,4,0)</f>
        <v>46032</v>
      </c>
      <c r="N2087" s="135" t="str">
        <f>VLOOKUP(E2087,[2]Sheet1!$E$2:$N$5262,5,0)</f>
        <v>HUZAIFA.KHAN</v>
      </c>
      <c r="O2087" s="135" t="str">
        <f>VLOOKUP(E2087,[2]Sheet1!$E$2:$N$5262,6,0)</f>
        <v>Accepted</v>
      </c>
      <c r="P2087" s="135" t="str">
        <f>VLOOKUP(E2087,[2]Sheet1!$E$2:$N$5262,7,0)</f>
        <v>Online Transfer</v>
      </c>
      <c r="Q2087" s="135" t="str">
        <f>VLOOKUP(E2087,[2]Sheet1!$E$2:$N$5262,8,0)</f>
        <v>Renewal</v>
      </c>
      <c r="R2087" s="135" t="s">
        <v>16</v>
      </c>
      <c r="S2087" s="135" t="str">
        <f>VLOOKUP(E2087,[2]Sheet1!$E$2:$N$5262,10,0)</f>
        <v>-</v>
      </c>
      <c r="T2087" s="167">
        <f t="shared" si="106"/>
        <v>0</v>
      </c>
    </row>
    <row r="2088" spans="1:20">
      <c r="A2088" s="113">
        <v>208</v>
      </c>
      <c r="B2088" s="113" t="s">
        <v>38</v>
      </c>
      <c r="C2088" s="108" t="s">
        <v>16687</v>
      </c>
      <c r="D2088" s="108" t="s">
        <v>16688</v>
      </c>
      <c r="E2088" s="108" t="s">
        <v>16689</v>
      </c>
      <c r="F2088" s="108" t="s">
        <v>10944</v>
      </c>
      <c r="G2088" s="113">
        <v>15000</v>
      </c>
      <c r="H2088" s="108" t="s">
        <v>66</v>
      </c>
      <c r="I2088" s="108" t="s">
        <v>37</v>
      </c>
      <c r="J2088" s="135" t="s">
        <v>41</v>
      </c>
      <c r="K2088" s="135">
        <v>15000</v>
      </c>
      <c r="L2088" s="135">
        <f>VLOOKUP(E2088,[2]Sheet1!$E$2:$N$5262,3,0)</f>
        <v>15000</v>
      </c>
      <c r="M2088" s="168">
        <f>VLOOKUP(E2088,[2]Sheet1!$E$2:$N$5262,4,0)</f>
        <v>46031</v>
      </c>
      <c r="N2088" s="135" t="str">
        <f>VLOOKUP(E2088,[2]Sheet1!$E$2:$N$5262,5,0)</f>
        <v>HUZAIFA.KHAN</v>
      </c>
      <c r="O2088" s="135" t="str">
        <f>VLOOKUP(E2088,[2]Sheet1!$E$2:$N$5262,6,0)</f>
        <v>Accepted</v>
      </c>
      <c r="P2088" s="135" t="str">
        <f>VLOOKUP(E2088,[2]Sheet1!$E$2:$N$5262,7,0)</f>
        <v>Online Transfer</v>
      </c>
      <c r="Q2088" s="135" t="str">
        <f>VLOOKUP(E2088,[2]Sheet1!$E$2:$N$5262,8,0)</f>
        <v>Conversion</v>
      </c>
      <c r="R2088" s="135" t="s">
        <v>16</v>
      </c>
      <c r="S2088" s="135" t="str">
        <f>VLOOKUP(E2088,[2]Sheet1!$E$2:$N$5262,10,0)</f>
        <v>-</v>
      </c>
      <c r="T2088" s="167">
        <f t="shared" si="106"/>
        <v>0</v>
      </c>
    </row>
    <row r="2089" spans="1:20">
      <c r="A2089" s="113">
        <v>209</v>
      </c>
      <c r="B2089" s="113" t="s">
        <v>38</v>
      </c>
      <c r="C2089" s="108" t="s">
        <v>16690</v>
      </c>
      <c r="D2089" s="108" t="s">
        <v>16691</v>
      </c>
      <c r="E2089" s="108" t="s">
        <v>16692</v>
      </c>
      <c r="F2089" s="108" t="s">
        <v>10944</v>
      </c>
      <c r="G2089" s="113">
        <v>13000</v>
      </c>
      <c r="H2089" s="108" t="s">
        <v>66</v>
      </c>
      <c r="I2089" s="108" t="s">
        <v>37</v>
      </c>
      <c r="J2089" s="135" t="s">
        <v>41</v>
      </c>
      <c r="K2089" s="135">
        <v>13000</v>
      </c>
      <c r="L2089" s="135">
        <f>VLOOKUP(E2089,[2]Sheet1!$E$2:$N$5262,3,0)</f>
        <v>13000</v>
      </c>
      <c r="M2089" s="168">
        <f>VLOOKUP(E2089,[2]Sheet1!$E$2:$N$5262,4,0)</f>
        <v>46031</v>
      </c>
      <c r="N2089" s="135" t="str">
        <f>VLOOKUP(E2089,[2]Sheet1!$E$2:$N$5262,5,0)</f>
        <v>HUZAIFA.KHAN</v>
      </c>
      <c r="O2089" s="135" t="str">
        <f>VLOOKUP(E2089,[2]Sheet1!$E$2:$N$5262,6,0)</f>
        <v>Accepted</v>
      </c>
      <c r="P2089" s="135" t="str">
        <f>VLOOKUP(E2089,[2]Sheet1!$E$2:$N$5262,7,0)</f>
        <v>Online Transfer</v>
      </c>
      <c r="Q2089" s="135" t="str">
        <f>VLOOKUP(E2089,[2]Sheet1!$E$2:$N$5262,8,0)</f>
        <v>Conversion</v>
      </c>
      <c r="R2089" s="135" t="s">
        <v>16</v>
      </c>
      <c r="S2089" s="135" t="str">
        <f>VLOOKUP(E2089,[2]Sheet1!$E$2:$N$5262,10,0)</f>
        <v>-</v>
      </c>
      <c r="T2089" s="167">
        <f t="shared" si="106"/>
        <v>0</v>
      </c>
    </row>
    <row r="2090" spans="1:20" hidden="1">
      <c r="A2090" s="113">
        <v>210</v>
      </c>
      <c r="B2090" s="113" t="s">
        <v>38</v>
      </c>
      <c r="C2090" s="108" t="s">
        <v>16693</v>
      </c>
      <c r="D2090" s="113">
        <v>1024783</v>
      </c>
      <c r="E2090" s="108" t="s">
        <v>16694</v>
      </c>
      <c r="F2090" s="108" t="s">
        <v>16695</v>
      </c>
      <c r="G2090" s="113">
        <v>15000</v>
      </c>
      <c r="H2090" s="108" t="s">
        <v>66</v>
      </c>
      <c r="I2090" s="108" t="s">
        <v>37</v>
      </c>
      <c r="J2090" s="135" t="s">
        <v>41</v>
      </c>
      <c r="K2090" s="135">
        <v>15000</v>
      </c>
      <c r="L2090" s="135">
        <f>VLOOKUP(E2090,[2]Sheet1!$E$2:$N$5262,3,0)</f>
        <v>15000</v>
      </c>
      <c r="M2090" s="168">
        <f>VLOOKUP(E2090,[2]Sheet1!$E$2:$N$5262,4,0)</f>
        <v>46031</v>
      </c>
      <c r="N2090" s="135" t="str">
        <f>VLOOKUP(E2090,[2]Sheet1!$E$2:$N$5262,5,0)</f>
        <v>HUZAIFA.KHAN</v>
      </c>
      <c r="O2090" s="135" t="str">
        <f>VLOOKUP(E2090,[2]Sheet1!$E$2:$N$5262,6,0)</f>
        <v>Accepted</v>
      </c>
      <c r="P2090" s="135" t="str">
        <f>VLOOKUP(E2090,[2]Sheet1!$E$2:$N$5262,7,0)</f>
        <v>Online Transfer</v>
      </c>
      <c r="Q2090" s="135" t="str">
        <f>VLOOKUP(E2090,[2]Sheet1!$E$2:$N$5262,8,0)</f>
        <v>Renewal</v>
      </c>
      <c r="R2090" s="135" t="s">
        <v>16</v>
      </c>
      <c r="S2090" s="135" t="str">
        <f>VLOOKUP(E2090,[2]Sheet1!$E$2:$N$5262,10,0)</f>
        <v>-</v>
      </c>
      <c r="T2090" s="167">
        <f t="shared" si="106"/>
        <v>0</v>
      </c>
    </row>
    <row r="2091" spans="1:20" hidden="1">
      <c r="A2091" s="113">
        <v>212</v>
      </c>
      <c r="B2091" s="113" t="s">
        <v>38</v>
      </c>
      <c r="C2091" s="108" t="s">
        <v>16696</v>
      </c>
      <c r="D2091" s="108" t="s">
        <v>16697</v>
      </c>
      <c r="E2091" s="108" t="s">
        <v>16698</v>
      </c>
      <c r="F2091" s="108" t="s">
        <v>16699</v>
      </c>
      <c r="G2091" s="113">
        <v>15000</v>
      </c>
      <c r="H2091" s="108" t="s">
        <v>66</v>
      </c>
      <c r="I2091" s="108" t="s">
        <v>37</v>
      </c>
      <c r="J2091" s="135" t="s">
        <v>41</v>
      </c>
      <c r="K2091" s="135">
        <v>15000</v>
      </c>
      <c r="L2091" s="135">
        <f>VLOOKUP(E2091,[2]Sheet1!$E$2:$N$5262,3,0)</f>
        <v>15000</v>
      </c>
      <c r="M2091" s="168">
        <f>VLOOKUP(E2091,[2]Sheet1!$E$2:$N$5262,4,0)</f>
        <v>46031</v>
      </c>
      <c r="N2091" s="135" t="str">
        <f>VLOOKUP(E2091,[2]Sheet1!$E$2:$N$5262,5,0)</f>
        <v>HUZAIFA.KHAN</v>
      </c>
      <c r="O2091" s="135" t="str">
        <f>VLOOKUP(E2091,[2]Sheet1!$E$2:$N$5262,6,0)</f>
        <v>Accepted</v>
      </c>
      <c r="P2091" s="135" t="str">
        <f>VLOOKUP(E2091,[2]Sheet1!$E$2:$N$5262,7,0)</f>
        <v>Online Transfer</v>
      </c>
      <c r="Q2091" s="135" t="str">
        <f>VLOOKUP(E2091,[2]Sheet1!$E$2:$N$5262,8,0)</f>
        <v>Renewal</v>
      </c>
      <c r="R2091" s="135" t="s">
        <v>16</v>
      </c>
      <c r="S2091" s="135" t="str">
        <f>VLOOKUP(E2091,[2]Sheet1!$E$2:$N$5262,10,0)</f>
        <v>-</v>
      </c>
      <c r="T2091" s="167">
        <f t="shared" si="106"/>
        <v>0</v>
      </c>
    </row>
    <row r="2092" spans="1:20" hidden="1">
      <c r="A2092" s="113">
        <v>213</v>
      </c>
      <c r="B2092" s="113" t="s">
        <v>38</v>
      </c>
      <c r="C2092" s="108" t="s">
        <v>16700</v>
      </c>
      <c r="D2092" s="108" t="s">
        <v>16701</v>
      </c>
      <c r="E2092" s="108" t="s">
        <v>16702</v>
      </c>
      <c r="F2092" s="108" t="s">
        <v>16703</v>
      </c>
      <c r="G2092" s="113">
        <v>12000</v>
      </c>
      <c r="H2092" s="108" t="s">
        <v>66</v>
      </c>
      <c r="I2092" s="108" t="s">
        <v>37</v>
      </c>
      <c r="J2092" s="135" t="s">
        <v>41</v>
      </c>
      <c r="K2092" s="135">
        <v>12000</v>
      </c>
      <c r="L2092" s="135">
        <f>VLOOKUP(E2092,[2]Sheet1!$E$2:$N$5262,3,0)</f>
        <v>12000</v>
      </c>
      <c r="M2092" s="168">
        <f>VLOOKUP(E2092,[2]Sheet1!$E$2:$N$5262,4,0)</f>
        <v>46030</v>
      </c>
      <c r="N2092" s="135" t="str">
        <f>VLOOKUP(E2092,[2]Sheet1!$E$2:$N$5262,5,0)</f>
        <v>HUZAIFA.KHAN</v>
      </c>
      <c r="O2092" s="135" t="str">
        <f>VLOOKUP(E2092,[2]Sheet1!$E$2:$N$5262,6,0)</f>
        <v>Accepted</v>
      </c>
      <c r="P2092" s="135" t="str">
        <f>VLOOKUP(E2092,[2]Sheet1!$E$2:$N$5262,7,0)</f>
        <v>Online Transfer</v>
      </c>
      <c r="Q2092" s="135" t="str">
        <f>VLOOKUP(E2092,[2]Sheet1!$E$2:$N$5262,8,0)</f>
        <v>Renewal</v>
      </c>
      <c r="R2092" s="135" t="s">
        <v>16</v>
      </c>
      <c r="S2092" s="135" t="str">
        <f>VLOOKUP(E2092,[2]Sheet1!$E$2:$N$5262,10,0)</f>
        <v>-</v>
      </c>
      <c r="T2092" s="167">
        <f t="shared" si="106"/>
        <v>0</v>
      </c>
    </row>
    <row r="2093" spans="1:20" hidden="1">
      <c r="A2093" s="113">
        <v>214</v>
      </c>
      <c r="B2093" s="113" t="s">
        <v>38</v>
      </c>
      <c r="C2093" s="108" t="s">
        <v>16704</v>
      </c>
      <c r="D2093" s="108" t="s">
        <v>16705</v>
      </c>
      <c r="E2093" s="108" t="s">
        <v>16706</v>
      </c>
      <c r="F2093" s="108" t="s">
        <v>16707</v>
      </c>
      <c r="G2093" s="113">
        <v>13000</v>
      </c>
      <c r="H2093" s="108" t="s">
        <v>66</v>
      </c>
      <c r="I2093" s="108" t="s">
        <v>37</v>
      </c>
      <c r="J2093" s="135" t="s">
        <v>41</v>
      </c>
      <c r="K2093" s="135">
        <v>13000</v>
      </c>
      <c r="L2093" s="135">
        <f>VLOOKUP(E2093,[2]Sheet1!$E$2:$N$5262,3,0)</f>
        <v>13000</v>
      </c>
      <c r="M2093" s="168">
        <f>VLOOKUP(E2093,[2]Sheet1!$E$2:$N$5262,4,0)</f>
        <v>46028</v>
      </c>
      <c r="N2093" s="135" t="str">
        <f>VLOOKUP(E2093,[2]Sheet1!$E$2:$N$5262,5,0)</f>
        <v>HUZAIFA.KHAN</v>
      </c>
      <c r="O2093" s="135" t="str">
        <f>VLOOKUP(E2093,[2]Sheet1!$E$2:$N$5262,6,0)</f>
        <v>Accepted</v>
      </c>
      <c r="P2093" s="135" t="str">
        <f>VLOOKUP(E2093,[2]Sheet1!$E$2:$N$5262,7,0)</f>
        <v>Online Transfer</v>
      </c>
      <c r="Q2093" s="135" t="str">
        <f>VLOOKUP(E2093,[2]Sheet1!$E$2:$N$5262,8,0)</f>
        <v>Renewal</v>
      </c>
      <c r="R2093" s="135" t="s">
        <v>16</v>
      </c>
      <c r="S2093" s="135" t="str">
        <f>VLOOKUP(E2093,[2]Sheet1!$E$2:$N$5262,10,0)</f>
        <v>-</v>
      </c>
      <c r="T2093" s="167">
        <f t="shared" si="106"/>
        <v>0</v>
      </c>
    </row>
    <row r="2094" spans="1:20" hidden="1">
      <c r="A2094" s="113">
        <v>215</v>
      </c>
      <c r="B2094" s="113" t="s">
        <v>38</v>
      </c>
      <c r="C2094" s="108" t="s">
        <v>16708</v>
      </c>
      <c r="D2094" s="108" t="s">
        <v>16709</v>
      </c>
      <c r="E2094" s="108" t="s">
        <v>16710</v>
      </c>
      <c r="F2094" s="108" t="s">
        <v>16711</v>
      </c>
      <c r="G2094" s="113">
        <v>15000</v>
      </c>
      <c r="H2094" s="108" t="s">
        <v>66</v>
      </c>
      <c r="I2094" s="108" t="s">
        <v>37</v>
      </c>
      <c r="J2094" s="135" t="s">
        <v>41</v>
      </c>
      <c r="K2094" s="135">
        <v>15000</v>
      </c>
      <c r="L2094" s="135">
        <f>VLOOKUP(E2094,[2]Sheet1!$E$2:$N$5262,3,0)</f>
        <v>15000</v>
      </c>
      <c r="M2094" s="168">
        <f>VLOOKUP(E2094,[2]Sheet1!$E$2:$N$5262,4,0)</f>
        <v>46030</v>
      </c>
      <c r="N2094" s="135" t="str">
        <f>VLOOKUP(E2094,[2]Sheet1!$E$2:$N$5262,5,0)</f>
        <v>HUZAIFA.KHAN</v>
      </c>
      <c r="O2094" s="135" t="str">
        <f>VLOOKUP(E2094,[2]Sheet1!$E$2:$N$5262,6,0)</f>
        <v>Accepted</v>
      </c>
      <c r="P2094" s="135" t="str">
        <f>VLOOKUP(E2094,[2]Sheet1!$E$2:$N$5262,7,0)</f>
        <v>Online Transfer</v>
      </c>
      <c r="Q2094" s="135" t="str">
        <f>VLOOKUP(E2094,[2]Sheet1!$E$2:$N$5262,8,0)</f>
        <v>Renewal</v>
      </c>
      <c r="R2094" s="135" t="s">
        <v>16</v>
      </c>
      <c r="S2094" s="135" t="str">
        <f>VLOOKUP(E2094,[2]Sheet1!$E$2:$N$5262,10,0)</f>
        <v>-</v>
      </c>
      <c r="T2094" s="167">
        <f t="shared" si="106"/>
        <v>0</v>
      </c>
    </row>
    <row r="2095" spans="1:20" hidden="1">
      <c r="A2095" s="113">
        <v>216</v>
      </c>
      <c r="B2095" s="113" t="s">
        <v>38</v>
      </c>
      <c r="C2095" s="108" t="s">
        <v>16712</v>
      </c>
      <c r="D2095" s="108" t="s">
        <v>16713</v>
      </c>
      <c r="E2095" s="113">
        <v>129168</v>
      </c>
      <c r="F2095" s="108" t="s">
        <v>16714</v>
      </c>
      <c r="G2095" s="113">
        <v>12500</v>
      </c>
      <c r="H2095" s="108" t="s">
        <v>66</v>
      </c>
      <c r="I2095" s="108" t="s">
        <v>37</v>
      </c>
      <c r="J2095" s="135" t="s">
        <v>41</v>
      </c>
      <c r="K2095" s="135">
        <v>12500</v>
      </c>
      <c r="L2095" s="135">
        <f>VLOOKUP(E2095,[2]Sheet1!$E$2:$N$5262,3,0)</f>
        <v>12500</v>
      </c>
      <c r="M2095" s="168">
        <f>VLOOKUP(E2095,[2]Sheet1!$E$2:$N$5262,4,0)</f>
        <v>46029</v>
      </c>
      <c r="N2095" s="135" t="str">
        <f>VLOOKUP(E2095,[2]Sheet1!$E$2:$N$5262,5,0)</f>
        <v>HUZAIFA.KHAN</v>
      </c>
      <c r="O2095" s="135" t="str">
        <f>VLOOKUP(E2095,[2]Sheet1!$E$2:$N$5262,6,0)</f>
        <v>Accepted</v>
      </c>
      <c r="P2095" s="135" t="str">
        <f>VLOOKUP(E2095,[2]Sheet1!$E$2:$N$5262,7,0)</f>
        <v>Online Transfer</v>
      </c>
      <c r="Q2095" s="135" t="str">
        <f>VLOOKUP(E2095,[2]Sheet1!$E$2:$N$5262,8,0)</f>
        <v>Renewal</v>
      </c>
      <c r="R2095" s="135" t="s">
        <v>16</v>
      </c>
      <c r="S2095" s="135" t="str">
        <f>VLOOKUP(E2095,[2]Sheet1!$E$2:$N$5262,10,0)</f>
        <v>-</v>
      </c>
      <c r="T2095" s="167">
        <f t="shared" si="106"/>
        <v>0</v>
      </c>
    </row>
    <row r="2096" spans="1:20" hidden="1">
      <c r="A2096" s="113">
        <v>217</v>
      </c>
      <c r="B2096" s="113" t="s">
        <v>38</v>
      </c>
      <c r="C2096" s="108" t="s">
        <v>16715</v>
      </c>
      <c r="D2096" s="108" t="s">
        <v>16716</v>
      </c>
      <c r="E2096" s="108" t="s">
        <v>16717</v>
      </c>
      <c r="F2096" s="108" t="s">
        <v>16718</v>
      </c>
      <c r="G2096" s="113">
        <v>15000</v>
      </c>
      <c r="H2096" s="108" t="s">
        <v>66</v>
      </c>
      <c r="I2096" s="108" t="s">
        <v>37</v>
      </c>
      <c r="J2096" s="135" t="s">
        <v>41</v>
      </c>
      <c r="K2096" s="135">
        <v>15000</v>
      </c>
      <c r="L2096" s="135">
        <f>VLOOKUP(E2096,[2]Sheet1!$E$2:$N$5262,3,0)</f>
        <v>15000</v>
      </c>
      <c r="M2096" s="168">
        <f>VLOOKUP(E2096,[2]Sheet1!$E$2:$N$5262,4,0)</f>
        <v>46029</v>
      </c>
      <c r="N2096" s="135" t="str">
        <f>VLOOKUP(E2096,[2]Sheet1!$E$2:$N$5262,5,0)</f>
        <v>HUZAIFA.KHAN</v>
      </c>
      <c r="O2096" s="135" t="str">
        <f>VLOOKUP(E2096,[2]Sheet1!$E$2:$N$5262,6,0)</f>
        <v>Accepted</v>
      </c>
      <c r="P2096" s="135" t="str">
        <f>VLOOKUP(E2096,[2]Sheet1!$E$2:$N$5262,7,0)</f>
        <v>Online Transfer</v>
      </c>
      <c r="Q2096" s="135" t="str">
        <f>VLOOKUP(E2096,[2]Sheet1!$E$2:$N$5262,8,0)</f>
        <v>Renewal</v>
      </c>
      <c r="R2096" s="135" t="s">
        <v>16</v>
      </c>
      <c r="S2096" s="135" t="str">
        <f>VLOOKUP(E2096,[2]Sheet1!$E$2:$N$5262,10,0)</f>
        <v>-</v>
      </c>
      <c r="T2096" s="167">
        <f t="shared" si="106"/>
        <v>0</v>
      </c>
    </row>
    <row r="2097" spans="1:20" hidden="1">
      <c r="A2097" s="113">
        <v>218</v>
      </c>
      <c r="B2097" s="113" t="s">
        <v>38</v>
      </c>
      <c r="C2097" s="108" t="s">
        <v>16719</v>
      </c>
      <c r="D2097" s="108" t="s">
        <v>16720</v>
      </c>
      <c r="E2097" s="108" t="s">
        <v>16721</v>
      </c>
      <c r="F2097" s="108" t="s">
        <v>16722</v>
      </c>
      <c r="G2097" s="113">
        <v>10000</v>
      </c>
      <c r="H2097" s="108" t="s">
        <v>66</v>
      </c>
      <c r="I2097" s="108" t="s">
        <v>37</v>
      </c>
      <c r="J2097" s="135" t="s">
        <v>41</v>
      </c>
      <c r="K2097" s="135">
        <v>10000</v>
      </c>
      <c r="L2097" s="135">
        <f>VLOOKUP(E2097,[2]Sheet1!$E$2:$N$5262,3,0)</f>
        <v>10000</v>
      </c>
      <c r="M2097" s="168">
        <f>VLOOKUP(E2097,[2]Sheet1!$E$2:$N$5262,4,0)</f>
        <v>46029</v>
      </c>
      <c r="N2097" s="135" t="str">
        <f>VLOOKUP(E2097,[2]Sheet1!$E$2:$N$5262,5,0)</f>
        <v>HUZAIFA.KHAN</v>
      </c>
      <c r="O2097" s="135" t="str">
        <f>VLOOKUP(E2097,[2]Sheet1!$E$2:$N$5262,6,0)</f>
        <v>Accepted</v>
      </c>
      <c r="P2097" s="135" t="str">
        <f>VLOOKUP(E2097,[2]Sheet1!$E$2:$N$5262,7,0)</f>
        <v>Online Transfer</v>
      </c>
      <c r="Q2097" s="135" t="str">
        <f>VLOOKUP(E2097,[2]Sheet1!$E$2:$N$5262,8,0)</f>
        <v>Renewal</v>
      </c>
      <c r="R2097" s="135" t="s">
        <v>16</v>
      </c>
      <c r="S2097" s="135" t="str">
        <f>VLOOKUP(E2097,[2]Sheet1!$E$2:$N$5262,10,0)</f>
        <v>-</v>
      </c>
      <c r="T2097" s="167">
        <f t="shared" si="106"/>
        <v>0</v>
      </c>
    </row>
    <row r="2098" spans="1:20" hidden="1">
      <c r="A2098" s="113">
        <v>219</v>
      </c>
      <c r="B2098" s="113" t="s">
        <v>38</v>
      </c>
      <c r="C2098" s="108" t="s">
        <v>16723</v>
      </c>
      <c r="D2098" s="113">
        <v>114980</v>
      </c>
      <c r="E2098" s="108" t="s">
        <v>16724</v>
      </c>
      <c r="F2098" s="108" t="s">
        <v>16725</v>
      </c>
      <c r="G2098" s="113">
        <v>15000</v>
      </c>
      <c r="H2098" s="108" t="s">
        <v>66</v>
      </c>
      <c r="I2098" s="108" t="s">
        <v>37</v>
      </c>
      <c r="J2098" s="135" t="s">
        <v>41</v>
      </c>
      <c r="K2098" s="135">
        <v>15000</v>
      </c>
      <c r="L2098" s="135">
        <f>VLOOKUP(E2098,[2]Sheet1!$E$2:$N$5262,3,0)</f>
        <v>15000</v>
      </c>
      <c r="M2098" s="168">
        <f>VLOOKUP(E2098,[2]Sheet1!$E$2:$N$5262,4,0)</f>
        <v>46029</v>
      </c>
      <c r="N2098" s="135" t="str">
        <f>VLOOKUP(E2098,[2]Sheet1!$E$2:$N$5262,5,0)</f>
        <v>HUZAIFA.KHAN</v>
      </c>
      <c r="O2098" s="135" t="str">
        <f>VLOOKUP(E2098,[2]Sheet1!$E$2:$N$5262,6,0)</f>
        <v>Accepted</v>
      </c>
      <c r="P2098" s="135" t="str">
        <f>VLOOKUP(E2098,[2]Sheet1!$E$2:$N$5262,7,0)</f>
        <v>Online Transfer</v>
      </c>
      <c r="Q2098" s="135" t="str">
        <f>VLOOKUP(E2098,[2]Sheet1!$E$2:$N$5262,8,0)</f>
        <v>Renewal</v>
      </c>
      <c r="R2098" s="135" t="s">
        <v>16</v>
      </c>
      <c r="S2098" s="135" t="str">
        <f>VLOOKUP(E2098,[2]Sheet1!$E$2:$N$5262,10,0)</f>
        <v>-</v>
      </c>
      <c r="T2098" s="167">
        <f t="shared" si="106"/>
        <v>0</v>
      </c>
    </row>
    <row r="2099" spans="1:20" hidden="1">
      <c r="A2099" s="113">
        <v>220</v>
      </c>
      <c r="B2099" s="113" t="s">
        <v>38</v>
      </c>
      <c r="C2099" s="108" t="s">
        <v>16726</v>
      </c>
      <c r="D2099" s="113">
        <v>315721</v>
      </c>
      <c r="E2099" s="113">
        <v>701780</v>
      </c>
      <c r="F2099" s="108" t="s">
        <v>16727</v>
      </c>
      <c r="G2099" s="113">
        <v>15000</v>
      </c>
      <c r="H2099" s="108" t="s">
        <v>66</v>
      </c>
      <c r="I2099" s="108" t="s">
        <v>37</v>
      </c>
      <c r="J2099" s="135" t="s">
        <v>41</v>
      </c>
      <c r="K2099" s="135">
        <v>15000</v>
      </c>
      <c r="L2099" s="135">
        <f>VLOOKUP(E2099,[2]Sheet1!$E$2:$N$5262,3,0)</f>
        <v>15000</v>
      </c>
      <c r="M2099" s="168">
        <f>VLOOKUP(E2099,[2]Sheet1!$E$2:$N$5262,4,0)</f>
        <v>46029</v>
      </c>
      <c r="N2099" s="135" t="str">
        <f>VLOOKUP(E2099,[2]Sheet1!$E$2:$N$5262,5,0)</f>
        <v>HUZAIFA.KHAN</v>
      </c>
      <c r="O2099" s="135" t="str">
        <f>VLOOKUP(E2099,[2]Sheet1!$E$2:$N$5262,6,0)</f>
        <v>Accepted</v>
      </c>
      <c r="P2099" s="135" t="str">
        <f>VLOOKUP(E2099,[2]Sheet1!$E$2:$N$5262,7,0)</f>
        <v>Online Transfer</v>
      </c>
      <c r="Q2099" s="135" t="str">
        <f>VLOOKUP(E2099,[2]Sheet1!$E$2:$N$5262,8,0)</f>
        <v>Renewal</v>
      </c>
      <c r="R2099" s="135" t="s">
        <v>16</v>
      </c>
      <c r="S2099" s="135" t="str">
        <f>VLOOKUP(E2099,[2]Sheet1!$E$2:$N$5262,10,0)</f>
        <v>-</v>
      </c>
      <c r="T2099" s="167">
        <f t="shared" si="106"/>
        <v>0</v>
      </c>
    </row>
    <row r="2100" spans="1:20" hidden="1">
      <c r="A2100" s="113">
        <v>221</v>
      </c>
      <c r="B2100" s="113" t="s">
        <v>38</v>
      </c>
      <c r="C2100" s="108" t="s">
        <v>16728</v>
      </c>
      <c r="D2100" s="108" t="s">
        <v>16729</v>
      </c>
      <c r="E2100" s="108" t="s">
        <v>16730</v>
      </c>
      <c r="F2100" s="108" t="s">
        <v>16731</v>
      </c>
      <c r="G2100" s="113">
        <v>14000</v>
      </c>
      <c r="H2100" s="108" t="s">
        <v>66</v>
      </c>
      <c r="I2100" s="108" t="s">
        <v>37</v>
      </c>
      <c r="J2100" s="135" t="s">
        <v>41</v>
      </c>
      <c r="K2100" s="135">
        <v>14000</v>
      </c>
      <c r="L2100" s="135">
        <f>VLOOKUP(E2100,[2]Sheet1!$E$2:$N$5262,3,0)</f>
        <v>14000</v>
      </c>
      <c r="M2100" s="168">
        <f>VLOOKUP(E2100,[2]Sheet1!$E$2:$N$5262,4,0)</f>
        <v>46029</v>
      </c>
      <c r="N2100" s="135" t="str">
        <f>VLOOKUP(E2100,[2]Sheet1!$E$2:$N$5262,5,0)</f>
        <v>HUZAIFA.KHAN</v>
      </c>
      <c r="O2100" s="135" t="str">
        <f>VLOOKUP(E2100,[2]Sheet1!$E$2:$N$5262,6,0)</f>
        <v>Accepted</v>
      </c>
      <c r="P2100" s="135" t="str">
        <f>VLOOKUP(E2100,[2]Sheet1!$E$2:$N$5262,7,0)</f>
        <v>Online Transfer</v>
      </c>
      <c r="Q2100" s="135" t="str">
        <f>VLOOKUP(E2100,[2]Sheet1!$E$2:$N$5262,8,0)</f>
        <v>Renewal</v>
      </c>
      <c r="R2100" s="135" t="s">
        <v>16</v>
      </c>
      <c r="S2100" s="135" t="str">
        <f>VLOOKUP(E2100,[2]Sheet1!$E$2:$N$5262,10,0)</f>
        <v>-</v>
      </c>
      <c r="T2100" s="167">
        <f t="shared" si="106"/>
        <v>0</v>
      </c>
    </row>
    <row r="2101" spans="1:20" hidden="1">
      <c r="A2101" s="113">
        <v>222</v>
      </c>
      <c r="B2101" s="113" t="s">
        <v>38</v>
      </c>
      <c r="C2101" s="108" t="s">
        <v>16732</v>
      </c>
      <c r="D2101" s="113">
        <v>1017589</v>
      </c>
      <c r="E2101" s="113">
        <v>200250</v>
      </c>
      <c r="F2101" s="108" t="s">
        <v>16733</v>
      </c>
      <c r="G2101" s="113">
        <v>13500</v>
      </c>
      <c r="H2101" s="108" t="s">
        <v>66</v>
      </c>
      <c r="I2101" s="108" t="s">
        <v>37</v>
      </c>
      <c r="J2101" s="135" t="s">
        <v>41</v>
      </c>
      <c r="K2101" s="135">
        <v>13500</v>
      </c>
      <c r="L2101" s="135">
        <f>VLOOKUP(E2101,[2]Sheet1!$E$2:$N$5262,3,0)</f>
        <v>13500</v>
      </c>
      <c r="M2101" s="168">
        <f>VLOOKUP(E2101,[2]Sheet1!$E$2:$N$5262,4,0)</f>
        <v>46028</v>
      </c>
      <c r="N2101" s="135" t="str">
        <f>VLOOKUP(E2101,[2]Sheet1!$E$2:$N$5262,5,0)</f>
        <v>HUZAIFA.KHAN</v>
      </c>
      <c r="O2101" s="135" t="str">
        <f>VLOOKUP(E2101,[2]Sheet1!$E$2:$N$5262,6,0)</f>
        <v>Accepted</v>
      </c>
      <c r="P2101" s="135" t="str">
        <f>VLOOKUP(E2101,[2]Sheet1!$E$2:$N$5262,7,0)</f>
        <v>Cash Deposit</v>
      </c>
      <c r="Q2101" s="135" t="str">
        <f>VLOOKUP(E2101,[2]Sheet1!$E$2:$N$5262,8,0)</f>
        <v>Renewal</v>
      </c>
      <c r="R2101" s="135" t="s">
        <v>16</v>
      </c>
      <c r="S2101" s="135" t="str">
        <f>VLOOKUP(E2101,[2]Sheet1!$E$2:$N$5262,10,0)</f>
        <v>-</v>
      </c>
      <c r="T2101" s="167">
        <f t="shared" si="106"/>
        <v>0</v>
      </c>
    </row>
    <row r="2102" spans="1:20" hidden="1">
      <c r="A2102" s="113">
        <v>223</v>
      </c>
      <c r="B2102" s="113" t="s">
        <v>38</v>
      </c>
      <c r="C2102" s="108" t="s">
        <v>16734</v>
      </c>
      <c r="D2102" s="108" t="s">
        <v>16735</v>
      </c>
      <c r="E2102" s="113">
        <v>4165104</v>
      </c>
      <c r="F2102" s="108" t="s">
        <v>16736</v>
      </c>
      <c r="G2102" s="113">
        <v>12500</v>
      </c>
      <c r="H2102" s="108" t="s">
        <v>66</v>
      </c>
      <c r="I2102" s="108" t="s">
        <v>37</v>
      </c>
      <c r="J2102" s="135" t="s">
        <v>41</v>
      </c>
      <c r="K2102" s="135">
        <v>12500</v>
      </c>
      <c r="L2102" s="135">
        <f>VLOOKUP(E2102,[2]Sheet1!$E$2:$N$5262,3,0)</f>
        <v>12500</v>
      </c>
      <c r="M2102" s="168">
        <f>VLOOKUP(E2102,[2]Sheet1!$E$2:$N$5262,4,0)</f>
        <v>46035</v>
      </c>
      <c r="N2102" s="135" t="str">
        <f>VLOOKUP(E2102,[2]Sheet1!$E$2:$N$5262,5,0)</f>
        <v>HUZAIFA.KHAN</v>
      </c>
      <c r="O2102" s="135" t="str">
        <f>VLOOKUP(E2102,[2]Sheet1!$E$2:$N$5262,6,0)</f>
        <v>Accepted</v>
      </c>
      <c r="P2102" s="135" t="str">
        <f>VLOOKUP(E2102,[2]Sheet1!$E$2:$N$5262,7,0)</f>
        <v>Cash</v>
      </c>
      <c r="Q2102" s="135" t="str">
        <f>VLOOKUP(E2102,[2]Sheet1!$E$2:$N$5262,8,0)</f>
        <v>Renewal</v>
      </c>
      <c r="R2102" s="135" t="s">
        <v>16</v>
      </c>
      <c r="S2102" s="135" t="str">
        <f>VLOOKUP(E2102,[2]Sheet1!$E$2:$N$5262,10,0)</f>
        <v>-</v>
      </c>
      <c r="T2102" s="167">
        <f t="shared" si="106"/>
        <v>0</v>
      </c>
    </row>
    <row r="2103" spans="1:20" hidden="1">
      <c r="A2103" s="113">
        <v>224</v>
      </c>
      <c r="B2103" s="113" t="s">
        <v>38</v>
      </c>
      <c r="C2103" s="108" t="s">
        <v>16737</v>
      </c>
      <c r="D2103" s="108" t="s">
        <v>16738</v>
      </c>
      <c r="E2103" s="113">
        <v>7051944</v>
      </c>
      <c r="F2103" s="108" t="s">
        <v>16739</v>
      </c>
      <c r="G2103" s="113">
        <v>13000</v>
      </c>
      <c r="H2103" s="108" t="s">
        <v>66</v>
      </c>
      <c r="I2103" s="108" t="s">
        <v>37</v>
      </c>
      <c r="J2103" s="135" t="s">
        <v>41</v>
      </c>
      <c r="K2103" s="135">
        <v>13000</v>
      </c>
      <c r="L2103" s="135">
        <f>VLOOKUP(E2103,[2]Sheet1!$E$2:$N$5262,3,0)</f>
        <v>13000</v>
      </c>
      <c r="M2103" s="168">
        <f>VLOOKUP(E2103,[2]Sheet1!$E$2:$N$5262,4,0)</f>
        <v>46028</v>
      </c>
      <c r="N2103" s="135" t="str">
        <f>VLOOKUP(E2103,[2]Sheet1!$E$2:$N$5262,5,0)</f>
        <v>HUZAIFA.KHAN</v>
      </c>
      <c r="O2103" s="135" t="str">
        <f>VLOOKUP(E2103,[2]Sheet1!$E$2:$N$5262,6,0)</f>
        <v>Accepted</v>
      </c>
      <c r="P2103" s="135" t="str">
        <f>VLOOKUP(E2103,[2]Sheet1!$E$2:$N$5262,7,0)</f>
        <v>Online Transfer</v>
      </c>
      <c r="Q2103" s="135" t="str">
        <f>VLOOKUP(E2103,[2]Sheet1!$E$2:$N$5262,8,0)</f>
        <v>Renewal</v>
      </c>
      <c r="R2103" s="135" t="s">
        <v>16</v>
      </c>
      <c r="S2103" s="135" t="str">
        <f>VLOOKUP(E2103,[2]Sheet1!$E$2:$N$5262,10,0)</f>
        <v>-</v>
      </c>
      <c r="T2103" s="167">
        <f t="shared" si="106"/>
        <v>0</v>
      </c>
    </row>
    <row r="2104" spans="1:20" hidden="1">
      <c r="A2104" s="113">
        <v>225</v>
      </c>
      <c r="B2104" s="113" t="s">
        <v>38</v>
      </c>
      <c r="C2104" s="108" t="s">
        <v>16740</v>
      </c>
      <c r="D2104" s="108" t="s">
        <v>16741</v>
      </c>
      <c r="E2104" s="108" t="s">
        <v>16742</v>
      </c>
      <c r="F2104" s="108" t="s">
        <v>11428</v>
      </c>
      <c r="G2104" s="113">
        <v>14000</v>
      </c>
      <c r="H2104" s="108" t="s">
        <v>66</v>
      </c>
      <c r="I2104" s="108" t="s">
        <v>37</v>
      </c>
      <c r="J2104" s="135" t="s">
        <v>41</v>
      </c>
      <c r="K2104" s="135">
        <v>14000</v>
      </c>
      <c r="L2104" s="135">
        <f>VLOOKUP(E2104,[2]Sheet1!$E$2:$N$5262,3,0)</f>
        <v>14000</v>
      </c>
      <c r="M2104" s="168">
        <f>VLOOKUP(E2104,[2]Sheet1!$E$2:$N$5262,4,0)</f>
        <v>46028</v>
      </c>
      <c r="N2104" s="135" t="str">
        <f>VLOOKUP(E2104,[2]Sheet1!$E$2:$N$5262,5,0)</f>
        <v>HUZAIFA.KHAN</v>
      </c>
      <c r="O2104" s="135" t="str">
        <f>VLOOKUP(E2104,[2]Sheet1!$E$2:$N$5262,6,0)</f>
        <v>Accepted</v>
      </c>
      <c r="P2104" s="135" t="str">
        <f>VLOOKUP(E2104,[2]Sheet1!$E$2:$N$5262,7,0)</f>
        <v>Online Transfer</v>
      </c>
      <c r="Q2104" s="135" t="str">
        <f>VLOOKUP(E2104,[2]Sheet1!$E$2:$N$5262,8,0)</f>
        <v>Renewal</v>
      </c>
      <c r="R2104" s="135" t="s">
        <v>16</v>
      </c>
      <c r="S2104" s="135" t="str">
        <f>VLOOKUP(E2104,[2]Sheet1!$E$2:$N$5262,10,0)</f>
        <v>-</v>
      </c>
      <c r="T2104" s="167">
        <f t="shared" si="106"/>
        <v>0</v>
      </c>
    </row>
    <row r="2105" spans="1:20" hidden="1">
      <c r="A2105" s="113">
        <v>226</v>
      </c>
      <c r="B2105" s="113" t="s">
        <v>38</v>
      </c>
      <c r="C2105" s="108" t="s">
        <v>16743</v>
      </c>
      <c r="D2105" s="108" t="s">
        <v>16744</v>
      </c>
      <c r="E2105" s="108" t="s">
        <v>16745</v>
      </c>
      <c r="F2105" s="108" t="s">
        <v>16746</v>
      </c>
      <c r="G2105" s="113">
        <v>15000</v>
      </c>
      <c r="H2105" s="108" t="s">
        <v>66</v>
      </c>
      <c r="I2105" s="108" t="s">
        <v>37</v>
      </c>
      <c r="J2105" s="135" t="s">
        <v>41</v>
      </c>
      <c r="K2105" s="135">
        <v>15000</v>
      </c>
      <c r="L2105" s="135">
        <f>VLOOKUP(E2105,[2]Sheet1!$E$2:$N$5262,3,0)</f>
        <v>15000</v>
      </c>
      <c r="M2105" s="168">
        <f>VLOOKUP(E2105,[2]Sheet1!$E$2:$N$5262,4,0)</f>
        <v>46028</v>
      </c>
      <c r="N2105" s="135" t="str">
        <f>VLOOKUP(E2105,[2]Sheet1!$E$2:$N$5262,5,0)</f>
        <v>HUZAIFA.KHAN</v>
      </c>
      <c r="O2105" s="135" t="str">
        <f>VLOOKUP(E2105,[2]Sheet1!$E$2:$N$5262,6,0)</f>
        <v>Accepted</v>
      </c>
      <c r="P2105" s="135" t="str">
        <f>VLOOKUP(E2105,[2]Sheet1!$E$2:$N$5262,7,0)</f>
        <v>Online Transfer</v>
      </c>
      <c r="Q2105" s="135" t="str">
        <f>VLOOKUP(E2105,[2]Sheet1!$E$2:$N$5262,8,0)</f>
        <v>Renewal</v>
      </c>
      <c r="R2105" s="135" t="s">
        <v>16</v>
      </c>
      <c r="S2105" s="135" t="str">
        <f>VLOOKUP(E2105,[2]Sheet1!$E$2:$N$5262,10,0)</f>
        <v>-</v>
      </c>
      <c r="T2105" s="167">
        <f t="shared" si="106"/>
        <v>0</v>
      </c>
    </row>
    <row r="2106" spans="1:20" hidden="1">
      <c r="A2106" s="113">
        <v>227</v>
      </c>
      <c r="B2106" s="113" t="s">
        <v>38</v>
      </c>
      <c r="C2106" s="108" t="s">
        <v>16747</v>
      </c>
      <c r="D2106" s="108" t="s">
        <v>16748</v>
      </c>
      <c r="E2106" s="108" t="s">
        <v>16749</v>
      </c>
      <c r="F2106" s="108" t="s">
        <v>16750</v>
      </c>
      <c r="G2106" s="113">
        <v>13000</v>
      </c>
      <c r="H2106" s="108" t="s">
        <v>66</v>
      </c>
      <c r="I2106" s="108" t="s">
        <v>37</v>
      </c>
      <c r="J2106" s="135" t="s">
        <v>41</v>
      </c>
      <c r="K2106" s="135">
        <v>13000</v>
      </c>
      <c r="L2106" s="135">
        <f>VLOOKUP(E2106,[2]Sheet1!$E$2:$N$5262,3,0)</f>
        <v>13000</v>
      </c>
      <c r="M2106" s="168">
        <f>VLOOKUP(E2106,[2]Sheet1!$E$2:$N$5262,4,0)</f>
        <v>46027</v>
      </c>
      <c r="N2106" s="135" t="str">
        <f>VLOOKUP(E2106,[2]Sheet1!$E$2:$N$5262,5,0)</f>
        <v>HUZAIFA.KHAN</v>
      </c>
      <c r="O2106" s="135" t="str">
        <f>VLOOKUP(E2106,[2]Sheet1!$E$2:$N$5262,6,0)</f>
        <v>Accepted</v>
      </c>
      <c r="P2106" s="135" t="str">
        <f>VLOOKUP(E2106,[2]Sheet1!$E$2:$N$5262,7,0)</f>
        <v>Online Transfer</v>
      </c>
      <c r="Q2106" s="135" t="str">
        <f>VLOOKUP(E2106,[2]Sheet1!$E$2:$N$5262,8,0)</f>
        <v>Renewal</v>
      </c>
      <c r="R2106" s="135" t="s">
        <v>16</v>
      </c>
      <c r="S2106" s="135" t="str">
        <f>VLOOKUP(E2106,[2]Sheet1!$E$2:$N$5262,10,0)</f>
        <v>-</v>
      </c>
      <c r="T2106" s="167">
        <f t="shared" si="106"/>
        <v>0</v>
      </c>
    </row>
    <row r="2107" spans="1:20" hidden="1">
      <c r="A2107" s="113">
        <v>228</v>
      </c>
      <c r="B2107" s="113" t="s">
        <v>38</v>
      </c>
      <c r="C2107" s="108" t="s">
        <v>16751</v>
      </c>
      <c r="D2107" s="113">
        <v>365802</v>
      </c>
      <c r="E2107" s="113">
        <v>1004217</v>
      </c>
      <c r="F2107" s="108" t="s">
        <v>16752</v>
      </c>
      <c r="G2107" s="113">
        <v>13160</v>
      </c>
      <c r="H2107" s="108" t="s">
        <v>66</v>
      </c>
      <c r="I2107" s="108" t="s">
        <v>37</v>
      </c>
      <c r="J2107" s="135" t="s">
        <v>41</v>
      </c>
      <c r="K2107" s="135">
        <v>13160</v>
      </c>
      <c r="L2107" s="135">
        <f>VLOOKUP(E2107,[2]Sheet1!$E$2:$N$5262,3,0)</f>
        <v>13160</v>
      </c>
      <c r="M2107" s="168">
        <f>VLOOKUP(E2107,[2]Sheet1!$E$2:$N$5262,4,0)</f>
        <v>46029</v>
      </c>
      <c r="N2107" s="135" t="str">
        <f>VLOOKUP(E2107,[2]Sheet1!$E$2:$N$5262,5,0)</f>
        <v>HUZAIFA.KHAN</v>
      </c>
      <c r="O2107" s="135" t="str">
        <f>VLOOKUP(E2107,[2]Sheet1!$E$2:$N$5262,6,0)</f>
        <v>Accepted</v>
      </c>
      <c r="P2107" s="135" t="str">
        <f>VLOOKUP(E2107,[2]Sheet1!$E$2:$N$5262,7,0)</f>
        <v>Cheque</v>
      </c>
      <c r="Q2107" s="135" t="str">
        <f>VLOOKUP(E2107,[2]Sheet1!$E$2:$N$5262,8,0)</f>
        <v>Renewal</v>
      </c>
      <c r="R2107" s="135" t="s">
        <v>16</v>
      </c>
      <c r="S2107" s="135" t="str">
        <f>VLOOKUP(E2107,[2]Sheet1!$E$2:$N$5262,10,0)</f>
        <v>-</v>
      </c>
      <c r="T2107" s="167">
        <f t="shared" si="106"/>
        <v>0</v>
      </c>
    </row>
    <row r="2108" spans="1:20" hidden="1">
      <c r="A2108" s="113">
        <v>229</v>
      </c>
      <c r="B2108" s="113" t="s">
        <v>38</v>
      </c>
      <c r="C2108" s="108" t="s">
        <v>16753</v>
      </c>
      <c r="D2108" s="113">
        <v>207652</v>
      </c>
      <c r="E2108" s="113">
        <v>10107654</v>
      </c>
      <c r="F2108" s="108" t="s">
        <v>14461</v>
      </c>
      <c r="G2108" s="113">
        <v>12500</v>
      </c>
      <c r="H2108" s="108" t="s">
        <v>66</v>
      </c>
      <c r="I2108" s="108" t="s">
        <v>37</v>
      </c>
      <c r="J2108" s="135" t="s">
        <v>41</v>
      </c>
      <c r="K2108" s="135">
        <v>12500</v>
      </c>
      <c r="L2108" s="135">
        <f>VLOOKUP(E2108,[2]Sheet1!$E$2:$N$5262,3,0)</f>
        <v>12500</v>
      </c>
      <c r="M2108" s="168">
        <f>VLOOKUP(E2108,[2]Sheet1!$E$2:$N$5262,4,0)</f>
        <v>46027</v>
      </c>
      <c r="N2108" s="135" t="str">
        <f>VLOOKUP(E2108,[2]Sheet1!$E$2:$N$5262,5,0)</f>
        <v>HUZAIFA.KHAN</v>
      </c>
      <c r="O2108" s="135" t="str">
        <f>VLOOKUP(E2108,[2]Sheet1!$E$2:$N$5262,6,0)</f>
        <v>Accepted</v>
      </c>
      <c r="P2108" s="135" t="str">
        <f>VLOOKUP(E2108,[2]Sheet1!$E$2:$N$5262,7,0)</f>
        <v>Online Transfer</v>
      </c>
      <c r="Q2108" s="135" t="str">
        <f>VLOOKUP(E2108,[2]Sheet1!$E$2:$N$5262,8,0)</f>
        <v>Renewal</v>
      </c>
      <c r="R2108" s="135" t="s">
        <v>16</v>
      </c>
      <c r="S2108" s="135" t="str">
        <f>VLOOKUP(E2108,[2]Sheet1!$E$2:$N$5262,10,0)</f>
        <v>-</v>
      </c>
      <c r="T2108" s="167">
        <f t="shared" si="106"/>
        <v>0</v>
      </c>
    </row>
    <row r="2109" spans="1:20">
      <c r="A2109" s="113">
        <v>230</v>
      </c>
      <c r="B2109" s="113" t="s">
        <v>38</v>
      </c>
      <c r="C2109" s="108" t="s">
        <v>16754</v>
      </c>
      <c r="D2109" s="108" t="s">
        <v>16755</v>
      </c>
      <c r="E2109" s="108" t="s">
        <v>16756</v>
      </c>
      <c r="F2109" s="108" t="s">
        <v>11563</v>
      </c>
      <c r="G2109" s="113">
        <v>15000</v>
      </c>
      <c r="H2109" s="108" t="s">
        <v>66</v>
      </c>
      <c r="I2109" s="108" t="s">
        <v>37</v>
      </c>
      <c r="J2109" s="135" t="s">
        <v>41</v>
      </c>
      <c r="K2109" s="135">
        <v>15000</v>
      </c>
      <c r="L2109" s="135">
        <f>VLOOKUP(E2109,[2]Sheet1!$E$2:$N$5262,3,0)</f>
        <v>15000</v>
      </c>
      <c r="M2109" s="168">
        <f>VLOOKUP(E2109,[2]Sheet1!$E$2:$N$5262,4,0)</f>
        <v>46025</v>
      </c>
      <c r="N2109" s="135" t="str">
        <f>VLOOKUP(E2109,[2]Sheet1!$E$2:$N$5262,5,0)</f>
        <v>HUZAIFA.KHAN</v>
      </c>
      <c r="O2109" s="135" t="str">
        <f>VLOOKUP(E2109,[2]Sheet1!$E$2:$N$5262,6,0)</f>
        <v>Accepted</v>
      </c>
      <c r="P2109" s="135" t="str">
        <f>VLOOKUP(E2109,[2]Sheet1!$E$2:$N$5262,7,0)</f>
        <v>Online Transfer</v>
      </c>
      <c r="Q2109" s="135" t="str">
        <f>VLOOKUP(E2109,[2]Sheet1!$E$2:$N$5262,8,0)</f>
        <v>Conversion</v>
      </c>
      <c r="R2109" s="135" t="s">
        <v>16</v>
      </c>
      <c r="S2109" s="135" t="str">
        <f>VLOOKUP(E2109,[2]Sheet1!$E$2:$N$5262,10,0)</f>
        <v>-</v>
      </c>
      <c r="T2109" s="167">
        <f t="shared" si="106"/>
        <v>0</v>
      </c>
    </row>
    <row r="2110" spans="1:20" hidden="1">
      <c r="A2110" s="113">
        <v>231</v>
      </c>
      <c r="B2110" s="113" t="s">
        <v>38</v>
      </c>
      <c r="C2110" s="108" t="s">
        <v>16757</v>
      </c>
      <c r="D2110" s="113">
        <v>13049736</v>
      </c>
      <c r="E2110" s="113">
        <v>10049748</v>
      </c>
      <c r="F2110" s="108" t="s">
        <v>16758</v>
      </c>
      <c r="G2110" s="113">
        <v>15000</v>
      </c>
      <c r="H2110" s="108" t="s">
        <v>66</v>
      </c>
      <c r="I2110" s="108" t="s">
        <v>37</v>
      </c>
      <c r="J2110" s="135" t="s">
        <v>41</v>
      </c>
      <c r="K2110" s="135">
        <v>15000</v>
      </c>
      <c r="L2110" s="135">
        <f>VLOOKUP(E2110,[2]Sheet1!$E$2:$N$5262,3,0)</f>
        <v>15000</v>
      </c>
      <c r="M2110" s="168">
        <f>VLOOKUP(E2110,[2]Sheet1!$E$2:$N$5262,4,0)</f>
        <v>46025</v>
      </c>
      <c r="N2110" s="135" t="str">
        <f>VLOOKUP(E2110,[2]Sheet1!$E$2:$N$5262,5,0)</f>
        <v>HUZAIFA.KHAN</v>
      </c>
      <c r="O2110" s="135" t="str">
        <f>VLOOKUP(E2110,[2]Sheet1!$E$2:$N$5262,6,0)</f>
        <v>Accepted</v>
      </c>
      <c r="P2110" s="135" t="str">
        <f>VLOOKUP(E2110,[2]Sheet1!$E$2:$N$5262,7,0)</f>
        <v>Online Transfer</v>
      </c>
      <c r="Q2110" s="135" t="str">
        <f>VLOOKUP(E2110,[2]Sheet1!$E$2:$N$5262,8,0)</f>
        <v>Renewal</v>
      </c>
      <c r="R2110" s="135" t="s">
        <v>16</v>
      </c>
      <c r="S2110" s="135" t="str">
        <f>VLOOKUP(E2110,[2]Sheet1!$E$2:$N$5262,10,0)</f>
        <v>-</v>
      </c>
      <c r="T2110" s="167">
        <f t="shared" si="106"/>
        <v>0</v>
      </c>
    </row>
    <row r="2111" spans="1:20" hidden="1">
      <c r="A2111" s="113">
        <v>232</v>
      </c>
      <c r="B2111" s="113" t="s">
        <v>38</v>
      </c>
      <c r="C2111" s="108" t="s">
        <v>16759</v>
      </c>
      <c r="D2111" s="108" t="s">
        <v>16760</v>
      </c>
      <c r="E2111" s="108" t="s">
        <v>16761</v>
      </c>
      <c r="F2111" s="108" t="s">
        <v>16762</v>
      </c>
      <c r="G2111" s="113">
        <v>15000</v>
      </c>
      <c r="H2111" s="108" t="s">
        <v>66</v>
      </c>
      <c r="I2111" s="108" t="s">
        <v>37</v>
      </c>
      <c r="J2111" s="135" t="s">
        <v>41</v>
      </c>
      <c r="K2111" s="135">
        <v>15000</v>
      </c>
      <c r="L2111" s="135">
        <f>VLOOKUP(E2111,[2]Sheet1!$E$2:$N$5262,3,0)</f>
        <v>15000</v>
      </c>
      <c r="M2111" s="168">
        <f>VLOOKUP(E2111,[2]Sheet1!$E$2:$N$5262,4,0)</f>
        <v>46026</v>
      </c>
      <c r="N2111" s="135" t="str">
        <f>VLOOKUP(E2111,[2]Sheet1!$E$2:$N$5262,5,0)</f>
        <v>HUZAIFA.KHAN</v>
      </c>
      <c r="O2111" s="135" t="str">
        <f>VLOOKUP(E2111,[2]Sheet1!$E$2:$N$5262,6,0)</f>
        <v>Accepted</v>
      </c>
      <c r="P2111" s="135" t="str">
        <f>VLOOKUP(E2111,[2]Sheet1!$E$2:$N$5262,7,0)</f>
        <v>Online Transfer</v>
      </c>
      <c r="Q2111" s="135" t="str">
        <f>VLOOKUP(E2111,[2]Sheet1!$E$2:$N$5262,8,0)</f>
        <v>Renewal</v>
      </c>
      <c r="R2111" s="135" t="s">
        <v>16</v>
      </c>
      <c r="S2111" s="135" t="str">
        <f>VLOOKUP(E2111,[2]Sheet1!$E$2:$N$5262,10,0)</f>
        <v>-</v>
      </c>
      <c r="T2111" s="167">
        <f t="shared" si="106"/>
        <v>0</v>
      </c>
    </row>
    <row r="2112" spans="1:20" hidden="1">
      <c r="A2112" s="113">
        <v>233</v>
      </c>
      <c r="B2112" s="113" t="s">
        <v>38</v>
      </c>
      <c r="C2112" s="108" t="s">
        <v>16763</v>
      </c>
      <c r="D2112" s="108" t="s">
        <v>16764</v>
      </c>
      <c r="E2112" s="108" t="s">
        <v>16765</v>
      </c>
      <c r="F2112" s="108" t="s">
        <v>13528</v>
      </c>
      <c r="G2112" s="113">
        <v>15000</v>
      </c>
      <c r="H2112" s="108" t="s">
        <v>66</v>
      </c>
      <c r="I2112" s="108" t="s">
        <v>37</v>
      </c>
      <c r="J2112" s="135" t="s">
        <v>41</v>
      </c>
      <c r="K2112" s="135">
        <v>15000</v>
      </c>
      <c r="L2112" s="135">
        <f>VLOOKUP(E2112,[2]Sheet1!$E$2:$N$5262,3,0)</f>
        <v>15000</v>
      </c>
      <c r="M2112" s="168">
        <f>VLOOKUP(E2112,[2]Sheet1!$E$2:$N$5262,4,0)</f>
        <v>46027</v>
      </c>
      <c r="N2112" s="135" t="str">
        <f>VLOOKUP(E2112,[2]Sheet1!$E$2:$N$5262,5,0)</f>
        <v>HUZAIFA.KHAN</v>
      </c>
      <c r="O2112" s="135" t="str">
        <f>VLOOKUP(E2112,[2]Sheet1!$E$2:$N$5262,6,0)</f>
        <v>Accepted</v>
      </c>
      <c r="P2112" s="135" t="str">
        <f>VLOOKUP(E2112,[2]Sheet1!$E$2:$N$5262,7,0)</f>
        <v>Online Transfer</v>
      </c>
      <c r="Q2112" s="135" t="str">
        <f>VLOOKUP(E2112,[2]Sheet1!$E$2:$N$5262,8,0)</f>
        <v>Renewal</v>
      </c>
      <c r="R2112" s="135" t="s">
        <v>16</v>
      </c>
      <c r="S2112" s="135" t="str">
        <f>VLOOKUP(E2112,[2]Sheet1!$E$2:$N$5262,10,0)</f>
        <v>-</v>
      </c>
      <c r="T2112" s="167">
        <f t="shared" si="106"/>
        <v>0</v>
      </c>
    </row>
    <row r="2113" spans="1:20" hidden="1">
      <c r="A2113" s="113">
        <v>234</v>
      </c>
      <c r="B2113" s="113" t="s">
        <v>38</v>
      </c>
      <c r="C2113" s="108" t="s">
        <v>16766</v>
      </c>
      <c r="D2113" s="108" t="s">
        <v>16767</v>
      </c>
      <c r="E2113" s="113">
        <v>7067923</v>
      </c>
      <c r="F2113" s="108" t="s">
        <v>621</v>
      </c>
      <c r="G2113" s="113">
        <v>15000</v>
      </c>
      <c r="H2113" s="108" t="s">
        <v>66</v>
      </c>
      <c r="I2113" s="108" t="s">
        <v>37</v>
      </c>
      <c r="J2113" s="135" t="s">
        <v>41</v>
      </c>
      <c r="K2113" s="135">
        <v>15000</v>
      </c>
      <c r="L2113" s="135">
        <f>VLOOKUP(E2113,[2]Sheet1!$E$2:$N$5262,3,0)</f>
        <v>15000</v>
      </c>
      <c r="M2113" s="168">
        <f>VLOOKUP(E2113,[2]Sheet1!$E$2:$N$5262,4,0)</f>
        <v>46023</v>
      </c>
      <c r="N2113" s="135" t="str">
        <f>VLOOKUP(E2113,[2]Sheet1!$E$2:$N$5262,5,0)</f>
        <v>HUZAIFA.KHAN</v>
      </c>
      <c r="O2113" s="135" t="str">
        <f>VLOOKUP(E2113,[2]Sheet1!$E$2:$N$5262,6,0)</f>
        <v>Accepted</v>
      </c>
      <c r="P2113" s="135" t="str">
        <f>VLOOKUP(E2113,[2]Sheet1!$E$2:$N$5262,7,0)</f>
        <v>Online Transfer</v>
      </c>
      <c r="Q2113" s="135" t="str">
        <f>VLOOKUP(E2113,[2]Sheet1!$E$2:$N$5262,8,0)</f>
        <v>Renewal</v>
      </c>
      <c r="R2113" s="135" t="s">
        <v>16</v>
      </c>
      <c r="S2113" s="135" t="str">
        <f>VLOOKUP(E2113,[2]Sheet1!$E$2:$N$5262,10,0)</f>
        <v>-</v>
      </c>
      <c r="T2113" s="167">
        <f t="shared" si="106"/>
        <v>0</v>
      </c>
    </row>
    <row r="2114" spans="1:20" hidden="1">
      <c r="A2114" s="113">
        <v>235</v>
      </c>
      <c r="B2114" s="113" t="s">
        <v>38</v>
      </c>
      <c r="C2114" s="108" t="s">
        <v>16768</v>
      </c>
      <c r="D2114" s="113">
        <v>81014890</v>
      </c>
      <c r="E2114" s="108" t="s">
        <v>16769</v>
      </c>
      <c r="F2114" s="108" t="s">
        <v>16770</v>
      </c>
      <c r="G2114" s="113">
        <v>15000</v>
      </c>
      <c r="H2114" s="108" t="s">
        <v>66</v>
      </c>
      <c r="I2114" s="108" t="s">
        <v>37</v>
      </c>
      <c r="J2114" s="135" t="s">
        <v>41</v>
      </c>
      <c r="K2114" s="135">
        <v>15000</v>
      </c>
      <c r="L2114" s="135">
        <f>VLOOKUP(E2114,[2]Sheet1!$E$2:$N$5262,3,0)</f>
        <v>15000</v>
      </c>
      <c r="M2114" s="168">
        <f>VLOOKUP(E2114,[2]Sheet1!$E$2:$N$5262,4,0)</f>
        <v>46023</v>
      </c>
      <c r="N2114" s="135" t="str">
        <f>VLOOKUP(E2114,[2]Sheet1!$E$2:$N$5262,5,0)</f>
        <v>HUZAIFA.KHAN</v>
      </c>
      <c r="O2114" s="135" t="str">
        <f>VLOOKUP(E2114,[2]Sheet1!$E$2:$N$5262,6,0)</f>
        <v>Accepted</v>
      </c>
      <c r="P2114" s="135" t="str">
        <f>VLOOKUP(E2114,[2]Sheet1!$E$2:$N$5262,7,0)</f>
        <v>Online Transfer</v>
      </c>
      <c r="Q2114" s="135" t="str">
        <f>VLOOKUP(E2114,[2]Sheet1!$E$2:$N$5262,8,0)</f>
        <v>Renewal</v>
      </c>
      <c r="R2114" s="135" t="s">
        <v>16</v>
      </c>
      <c r="S2114" s="135" t="str">
        <f>VLOOKUP(E2114,[2]Sheet1!$E$2:$N$5262,10,0)</f>
        <v>-</v>
      </c>
      <c r="T2114" s="167">
        <f t="shared" si="106"/>
        <v>0</v>
      </c>
    </row>
    <row r="2115" spans="1:20" hidden="1">
      <c r="A2115" s="113">
        <v>236</v>
      </c>
      <c r="B2115" s="113" t="s">
        <v>38</v>
      </c>
      <c r="C2115" s="108" t="s">
        <v>16771</v>
      </c>
      <c r="D2115" s="108" t="s">
        <v>16772</v>
      </c>
      <c r="E2115" s="108" t="s">
        <v>16773</v>
      </c>
      <c r="F2115" s="108" t="s">
        <v>16774</v>
      </c>
      <c r="G2115" s="113">
        <v>13500</v>
      </c>
      <c r="H2115" s="108" t="s">
        <v>66</v>
      </c>
      <c r="I2115" s="108" t="s">
        <v>37</v>
      </c>
      <c r="J2115" s="135" t="s">
        <v>41</v>
      </c>
      <c r="K2115" s="135">
        <v>13500</v>
      </c>
      <c r="L2115" s="135">
        <f>VLOOKUP(E2115,[2]Sheet1!$E$2:$N$5262,3,0)</f>
        <v>13500</v>
      </c>
      <c r="M2115" s="168">
        <f>VLOOKUP(E2115,[2]Sheet1!$E$2:$N$5262,4,0)</f>
        <v>46023</v>
      </c>
      <c r="N2115" s="135" t="str">
        <f>VLOOKUP(E2115,[2]Sheet1!$E$2:$N$5262,5,0)</f>
        <v>HUZAIFA.KHAN</v>
      </c>
      <c r="O2115" s="135" t="str">
        <f>VLOOKUP(E2115,[2]Sheet1!$E$2:$N$5262,6,0)</f>
        <v>Accepted</v>
      </c>
      <c r="P2115" s="135" t="str">
        <f>VLOOKUP(E2115,[2]Sheet1!$E$2:$N$5262,7,0)</f>
        <v>Online Transfer</v>
      </c>
      <c r="Q2115" s="135" t="str">
        <f>VLOOKUP(E2115,[2]Sheet1!$E$2:$N$5262,8,0)</f>
        <v>Renewal</v>
      </c>
      <c r="R2115" s="135" t="s">
        <v>16</v>
      </c>
      <c r="S2115" s="135" t="str">
        <f>VLOOKUP(E2115,[2]Sheet1!$E$2:$N$5262,10,0)</f>
        <v>-</v>
      </c>
      <c r="T2115" s="167">
        <f t="shared" si="106"/>
        <v>0</v>
      </c>
    </row>
    <row r="2116" spans="1:20" hidden="1">
      <c r="A2116" s="113">
        <v>237</v>
      </c>
      <c r="B2116" s="113" t="s">
        <v>38</v>
      </c>
      <c r="C2116" s="123" t="s">
        <v>16775</v>
      </c>
      <c r="D2116" s="124" t="s">
        <v>16776</v>
      </c>
      <c r="E2116" s="124" t="s">
        <v>16776</v>
      </c>
      <c r="F2116" s="125">
        <v>45512</v>
      </c>
      <c r="G2116" s="113">
        <v>8166</v>
      </c>
      <c r="H2116" s="108" t="s">
        <v>635</v>
      </c>
      <c r="I2116" s="108" t="s">
        <v>37</v>
      </c>
      <c r="J2116" s="135" t="s">
        <v>41</v>
      </c>
      <c r="K2116" s="135">
        <v>8166</v>
      </c>
      <c r="L2116" s="135">
        <v>8166</v>
      </c>
      <c r="M2116" s="168">
        <v>46027</v>
      </c>
      <c r="N2116" s="135" t="str">
        <f>+I2116</f>
        <v>HUZAIFA.KHAN</v>
      </c>
      <c r="O2116" s="135" t="s">
        <v>73</v>
      </c>
      <c r="P2116" s="135" t="s">
        <v>54</v>
      </c>
      <c r="Q2116" s="135" t="s">
        <v>141</v>
      </c>
      <c r="R2116" s="135" t="s">
        <v>16</v>
      </c>
      <c r="S2116" s="135" t="s">
        <v>16</v>
      </c>
    </row>
    <row r="2117" spans="1:20" hidden="1">
      <c r="A2117" s="113">
        <v>238</v>
      </c>
      <c r="B2117" s="113" t="s">
        <v>38</v>
      </c>
      <c r="C2117" s="117" t="s">
        <v>16777</v>
      </c>
      <c r="D2117" s="123" t="s">
        <v>16778</v>
      </c>
      <c r="E2117" s="123" t="s">
        <v>16777</v>
      </c>
      <c r="F2117" s="126">
        <v>45660</v>
      </c>
      <c r="G2117" s="117">
        <v>10340</v>
      </c>
      <c r="H2117" s="108" t="s">
        <v>635</v>
      </c>
      <c r="I2117" s="108" t="s">
        <v>37</v>
      </c>
      <c r="J2117" s="135" t="s">
        <v>41</v>
      </c>
      <c r="K2117" s="135">
        <v>10340</v>
      </c>
      <c r="L2117" s="135">
        <v>10340</v>
      </c>
      <c r="M2117" s="168">
        <v>46028</v>
      </c>
      <c r="N2117" s="135" t="str">
        <f t="shared" ref="N2117:N2118" si="107">+I2117</f>
        <v>HUZAIFA.KHAN</v>
      </c>
      <c r="O2117" s="135" t="s">
        <v>73</v>
      </c>
      <c r="P2117" s="135" t="s">
        <v>54</v>
      </c>
      <c r="Q2117" s="135" t="s">
        <v>141</v>
      </c>
      <c r="R2117" s="135" t="s">
        <v>16</v>
      </c>
      <c r="S2117" s="135" t="s">
        <v>16</v>
      </c>
    </row>
    <row r="2118" spans="1:20" hidden="1">
      <c r="A2118" s="113">
        <v>239</v>
      </c>
      <c r="B2118" s="113" t="s">
        <v>38</v>
      </c>
      <c r="C2118" s="117" t="s">
        <v>16779</v>
      </c>
      <c r="D2118" s="123" t="s">
        <v>16780</v>
      </c>
      <c r="E2118" s="123" t="s">
        <v>16779</v>
      </c>
      <c r="F2118" s="126">
        <v>45660</v>
      </c>
      <c r="G2118" s="117">
        <v>10340</v>
      </c>
      <c r="H2118" s="108" t="s">
        <v>635</v>
      </c>
      <c r="I2118" s="108" t="s">
        <v>37</v>
      </c>
      <c r="J2118" s="135" t="s">
        <v>41</v>
      </c>
      <c r="K2118" s="135">
        <v>10340</v>
      </c>
      <c r="L2118" s="135">
        <v>10340</v>
      </c>
      <c r="M2118" s="168">
        <v>46028</v>
      </c>
      <c r="N2118" s="135" t="str">
        <f t="shared" si="107"/>
        <v>HUZAIFA.KHAN</v>
      </c>
      <c r="O2118" s="135" t="s">
        <v>73</v>
      </c>
      <c r="P2118" s="135" t="s">
        <v>54</v>
      </c>
      <c r="Q2118" s="135" t="s">
        <v>141</v>
      </c>
      <c r="R2118" s="135" t="s">
        <v>16</v>
      </c>
      <c r="S2118" s="135" t="s">
        <v>16</v>
      </c>
    </row>
    <row r="2119" spans="1:20" hidden="1">
      <c r="A2119" s="113">
        <v>240</v>
      </c>
      <c r="B2119" s="113" t="s">
        <v>38</v>
      </c>
      <c r="C2119" s="127" t="s">
        <v>16781</v>
      </c>
      <c r="D2119" s="123" t="s">
        <v>16782</v>
      </c>
      <c r="E2119" s="123">
        <v>7100601</v>
      </c>
      <c r="F2119" s="126">
        <v>43846</v>
      </c>
      <c r="G2119" s="128">
        <v>7500</v>
      </c>
      <c r="H2119" s="108" t="s">
        <v>635</v>
      </c>
      <c r="I2119" s="108" t="s">
        <v>37</v>
      </c>
      <c r="J2119" s="135" t="s">
        <v>41</v>
      </c>
      <c r="K2119" s="135">
        <v>7500</v>
      </c>
      <c r="L2119" s="135">
        <v>7500</v>
      </c>
      <c r="M2119" s="168">
        <v>46028</v>
      </c>
      <c r="N2119" s="135" t="str">
        <f>+I2119</f>
        <v>HUZAIFA.KHAN</v>
      </c>
      <c r="O2119" s="135" t="s">
        <v>73</v>
      </c>
      <c r="P2119" s="135" t="s">
        <v>561</v>
      </c>
      <c r="Q2119" s="135" t="s">
        <v>141</v>
      </c>
      <c r="R2119" s="135" t="s">
        <v>16</v>
      </c>
      <c r="S2119" s="135" t="s">
        <v>16</v>
      </c>
    </row>
    <row r="2120" spans="1:20" hidden="1">
      <c r="A2120" s="113">
        <v>241</v>
      </c>
      <c r="B2120" s="113" t="s">
        <v>38</v>
      </c>
      <c r="C2120" s="127" t="s">
        <v>16783</v>
      </c>
      <c r="D2120" s="124" t="s">
        <v>16784</v>
      </c>
      <c r="E2120" s="123" t="s">
        <v>16785</v>
      </c>
      <c r="F2120" s="107">
        <v>45252</v>
      </c>
      <c r="G2120" s="113">
        <v>10000</v>
      </c>
      <c r="H2120" s="108" t="s">
        <v>635</v>
      </c>
      <c r="I2120" s="108" t="s">
        <v>37</v>
      </c>
      <c r="J2120" s="135" t="s">
        <v>41</v>
      </c>
      <c r="K2120" s="135">
        <v>6681</v>
      </c>
      <c r="L2120" s="135">
        <v>6681</v>
      </c>
      <c r="M2120" s="168">
        <v>46051</v>
      </c>
      <c r="N2120" s="135" t="str">
        <f>+I2120</f>
        <v>HUZAIFA.KHAN</v>
      </c>
      <c r="O2120" s="135" t="s">
        <v>73</v>
      </c>
      <c r="P2120" s="135" t="s">
        <v>54</v>
      </c>
      <c r="Q2120" s="135" t="s">
        <v>141</v>
      </c>
      <c r="R2120" s="135" t="s">
        <v>16</v>
      </c>
      <c r="S2120" s="135" t="s">
        <v>16</v>
      </c>
    </row>
    <row r="2121" spans="1:20" hidden="1">
      <c r="A2121" s="113">
        <v>242</v>
      </c>
      <c r="B2121" s="113" t="s">
        <v>38</v>
      </c>
      <c r="C2121" s="106" t="s">
        <v>16786</v>
      </c>
      <c r="D2121" s="108" t="s">
        <v>16787</v>
      </c>
      <c r="E2121" s="108" t="s">
        <v>16788</v>
      </c>
      <c r="F2121" s="129">
        <v>45311.620138888888</v>
      </c>
      <c r="G2121" s="106">
        <v>7520</v>
      </c>
      <c r="H2121" s="108" t="s">
        <v>635</v>
      </c>
      <c r="I2121" s="108" t="s">
        <v>37</v>
      </c>
      <c r="J2121" s="135" t="s">
        <v>41</v>
      </c>
      <c r="K2121" s="135">
        <v>7520</v>
      </c>
      <c r="L2121" s="135">
        <v>7520</v>
      </c>
      <c r="M2121" s="169">
        <v>46052</v>
      </c>
      <c r="N2121" s="135" t="str">
        <f t="shared" ref="N2121:N2123" si="108">+I2121</f>
        <v>HUZAIFA.KHAN</v>
      </c>
      <c r="O2121" s="135" t="s">
        <v>73</v>
      </c>
      <c r="P2121" s="135" t="s">
        <v>72</v>
      </c>
      <c r="Q2121" s="135" t="s">
        <v>141</v>
      </c>
      <c r="R2121" s="135" t="s">
        <v>16</v>
      </c>
      <c r="S2121" s="135" t="s">
        <v>16</v>
      </c>
    </row>
    <row r="2122" spans="1:20" hidden="1">
      <c r="A2122" s="113">
        <v>243</v>
      </c>
      <c r="B2122" s="113" t="s">
        <v>38</v>
      </c>
      <c r="C2122" s="106" t="s">
        <v>16789</v>
      </c>
      <c r="D2122" s="108" t="s">
        <v>16790</v>
      </c>
      <c r="E2122" s="108" t="s">
        <v>16791</v>
      </c>
      <c r="F2122" s="129">
        <v>45316.699305555558</v>
      </c>
      <c r="G2122" s="106">
        <v>7520</v>
      </c>
      <c r="H2122" s="108" t="s">
        <v>635</v>
      </c>
      <c r="I2122" s="108" t="s">
        <v>37</v>
      </c>
      <c r="J2122" s="135" t="s">
        <v>41</v>
      </c>
      <c r="K2122" s="135">
        <v>7520</v>
      </c>
      <c r="L2122" s="135">
        <v>7520</v>
      </c>
      <c r="M2122" s="169">
        <v>46052</v>
      </c>
      <c r="N2122" s="135" t="str">
        <f t="shared" si="108"/>
        <v>HUZAIFA.KHAN</v>
      </c>
      <c r="O2122" s="135" t="s">
        <v>73</v>
      </c>
      <c r="P2122" s="135" t="s">
        <v>72</v>
      </c>
      <c r="Q2122" s="135" t="s">
        <v>141</v>
      </c>
      <c r="R2122" s="135" t="s">
        <v>16</v>
      </c>
      <c r="S2122" s="135" t="s">
        <v>16</v>
      </c>
    </row>
    <row r="2123" spans="1:20" hidden="1">
      <c r="A2123" s="113">
        <v>244</v>
      </c>
      <c r="B2123" s="113" t="s">
        <v>38</v>
      </c>
      <c r="C2123" s="106" t="s">
        <v>16792</v>
      </c>
      <c r="D2123" s="108" t="s">
        <v>16793</v>
      </c>
      <c r="E2123" s="108" t="s">
        <v>16794</v>
      </c>
      <c r="F2123" s="129">
        <v>45316.728472222225</v>
      </c>
      <c r="G2123" s="106">
        <v>7520</v>
      </c>
      <c r="H2123" s="108" t="s">
        <v>635</v>
      </c>
      <c r="I2123" s="108" t="s">
        <v>37</v>
      </c>
      <c r="J2123" s="135" t="s">
        <v>41</v>
      </c>
      <c r="K2123" s="135">
        <v>7520</v>
      </c>
      <c r="L2123" s="135">
        <v>7520</v>
      </c>
      <c r="M2123" s="169">
        <v>46052</v>
      </c>
      <c r="N2123" s="135" t="str">
        <f t="shared" si="108"/>
        <v>HUZAIFA.KHAN</v>
      </c>
      <c r="O2123" s="135" t="s">
        <v>73</v>
      </c>
      <c r="P2123" s="135" t="s">
        <v>72</v>
      </c>
      <c r="Q2123" s="135" t="s">
        <v>141</v>
      </c>
      <c r="R2123" s="135" t="s">
        <v>16</v>
      </c>
      <c r="S2123" s="135" t="s">
        <v>16</v>
      </c>
    </row>
    <row r="2124" spans="1:20" hidden="1">
      <c r="A2124" s="113">
        <v>245</v>
      </c>
      <c r="B2124" s="113" t="s">
        <v>38</v>
      </c>
      <c r="C2124" s="108" t="s">
        <v>16795</v>
      </c>
      <c r="D2124" s="108" t="s">
        <v>16796</v>
      </c>
      <c r="E2124" s="113">
        <v>4510963</v>
      </c>
      <c r="F2124" s="108" t="s">
        <v>16797</v>
      </c>
      <c r="G2124" s="113">
        <v>12500</v>
      </c>
      <c r="H2124" s="108" t="s">
        <v>66</v>
      </c>
      <c r="I2124" s="108" t="s">
        <v>36</v>
      </c>
      <c r="J2124" s="135" t="s">
        <v>41</v>
      </c>
      <c r="K2124" s="135">
        <v>12500</v>
      </c>
      <c r="L2124" s="135">
        <f>VLOOKUP(E2124,[2]Sheet1!$E$2:$N$5262,3,0)</f>
        <v>12500</v>
      </c>
      <c r="M2124" s="168">
        <f>VLOOKUP(E2124,[2]Sheet1!$E$2:$N$5262,4,0)</f>
        <v>46044</v>
      </c>
      <c r="N2124" s="135" t="str">
        <f>VLOOKUP(E2124,[2]Sheet1!$E$2:$N$5262,5,0)</f>
        <v>M.MUSTAFA</v>
      </c>
      <c r="O2124" s="135" t="str">
        <f>VLOOKUP(E2124,[2]Sheet1!$E$2:$N$5262,6,0)</f>
        <v>Accepted</v>
      </c>
      <c r="P2124" s="135" t="str">
        <f>VLOOKUP(E2124,[2]Sheet1!$E$2:$N$5262,7,0)</f>
        <v>Online Transfer</v>
      </c>
      <c r="Q2124" s="135" t="str">
        <f>VLOOKUP(E2124,[2]Sheet1!$E$2:$N$5262,8,0)</f>
        <v>Renewal</v>
      </c>
      <c r="R2124" s="135" t="s">
        <v>16</v>
      </c>
      <c r="S2124" s="135" t="str">
        <f>VLOOKUP(E2124,[2]Sheet1!$E$2:$N$5262,10,0)</f>
        <v>-</v>
      </c>
      <c r="T2124" s="167">
        <f t="shared" ref="T2124:T2187" si="109">+G2124-L2124</f>
        <v>0</v>
      </c>
    </row>
    <row r="2125" spans="1:20" hidden="1">
      <c r="A2125" s="113">
        <v>246</v>
      </c>
      <c r="B2125" s="113" t="s">
        <v>38</v>
      </c>
      <c r="C2125" s="108" t="s">
        <v>16798</v>
      </c>
      <c r="D2125" s="113">
        <v>1023926</v>
      </c>
      <c r="E2125" s="113">
        <v>206584</v>
      </c>
      <c r="F2125" s="108" t="s">
        <v>16799</v>
      </c>
      <c r="G2125" s="113">
        <v>12000</v>
      </c>
      <c r="H2125" s="108" t="s">
        <v>67</v>
      </c>
      <c r="I2125" s="108" t="s">
        <v>36</v>
      </c>
      <c r="J2125" s="135" t="s">
        <v>41</v>
      </c>
      <c r="K2125" s="135">
        <v>12000</v>
      </c>
      <c r="L2125" s="135">
        <f>VLOOKUP(E2125,[2]Sheet1!$E$2:$N$5262,3,0)</f>
        <v>12000</v>
      </c>
      <c r="M2125" s="168">
        <f>VLOOKUP(E2125,[2]Sheet1!$E$2:$N$5262,4,0)</f>
        <v>46052</v>
      </c>
      <c r="N2125" s="135" t="str">
        <f>VLOOKUP(E2125,[2]Sheet1!$E$2:$N$5262,5,0)</f>
        <v>M.MUSTAFA</v>
      </c>
      <c r="O2125" s="135" t="str">
        <f>VLOOKUP(E2125,[2]Sheet1!$E$2:$N$5262,6,0)</f>
        <v>Accepted</v>
      </c>
      <c r="P2125" s="135" t="str">
        <f>VLOOKUP(E2125,[2]Sheet1!$E$2:$N$5262,7,0)</f>
        <v>Online Transfer</v>
      </c>
      <c r="Q2125" s="135" t="str">
        <f>VLOOKUP(E2125,[2]Sheet1!$E$2:$N$5262,8,0)</f>
        <v>Renewal</v>
      </c>
      <c r="R2125" s="135" t="s">
        <v>16</v>
      </c>
      <c r="S2125" s="135" t="str">
        <f>VLOOKUP(E2125,[2]Sheet1!$E$2:$N$5262,10,0)</f>
        <v>-</v>
      </c>
      <c r="T2125" s="167">
        <f t="shared" si="109"/>
        <v>0</v>
      </c>
    </row>
    <row r="2126" spans="1:20" hidden="1">
      <c r="A2126" s="113">
        <v>247</v>
      </c>
      <c r="B2126" s="113" t="s">
        <v>38</v>
      </c>
      <c r="C2126" s="108" t="s">
        <v>16800</v>
      </c>
      <c r="D2126" s="113">
        <v>13513904</v>
      </c>
      <c r="E2126" s="108" t="s">
        <v>16801</v>
      </c>
      <c r="F2126" s="108" t="s">
        <v>16802</v>
      </c>
      <c r="G2126" s="113">
        <v>14000</v>
      </c>
      <c r="H2126" s="108" t="s">
        <v>66</v>
      </c>
      <c r="I2126" s="108" t="s">
        <v>36</v>
      </c>
      <c r="J2126" s="135" t="s">
        <v>41</v>
      </c>
      <c r="K2126" s="135">
        <v>14000</v>
      </c>
      <c r="L2126" s="135">
        <f>VLOOKUP(E2126,[2]Sheet1!$E$2:$N$5262,3,0)</f>
        <v>14000</v>
      </c>
      <c r="M2126" s="168">
        <f>VLOOKUP(E2126,[2]Sheet1!$E$2:$N$5262,4,0)</f>
        <v>46053</v>
      </c>
      <c r="N2126" s="135" t="str">
        <f>VLOOKUP(E2126,[2]Sheet1!$E$2:$N$5262,5,0)</f>
        <v>M.MUSTAFA</v>
      </c>
      <c r="O2126" s="135" t="str">
        <f>VLOOKUP(E2126,[2]Sheet1!$E$2:$N$5262,6,0)</f>
        <v>Accepted</v>
      </c>
      <c r="P2126" s="135" t="str">
        <f>VLOOKUP(E2126,[2]Sheet1!$E$2:$N$5262,7,0)</f>
        <v>Online Transfer</v>
      </c>
      <c r="Q2126" s="135" t="str">
        <f>VLOOKUP(E2126,[2]Sheet1!$E$2:$N$5262,8,0)</f>
        <v>Renewal</v>
      </c>
      <c r="R2126" s="135" t="s">
        <v>16</v>
      </c>
      <c r="S2126" s="135" t="str">
        <f>VLOOKUP(E2126,[2]Sheet1!$E$2:$N$5262,10,0)</f>
        <v>-</v>
      </c>
      <c r="T2126" s="167">
        <f t="shared" si="109"/>
        <v>0</v>
      </c>
    </row>
    <row r="2127" spans="1:20" hidden="1">
      <c r="A2127" s="113">
        <v>248</v>
      </c>
      <c r="B2127" s="113" t="s">
        <v>38</v>
      </c>
      <c r="C2127" s="108" t="s">
        <v>16803</v>
      </c>
      <c r="D2127" s="113">
        <v>51017337</v>
      </c>
      <c r="E2127" s="108" t="s">
        <v>16804</v>
      </c>
      <c r="F2127" s="108" t="s">
        <v>13177</v>
      </c>
      <c r="G2127" s="113">
        <v>16000</v>
      </c>
      <c r="H2127" s="108" t="s">
        <v>66</v>
      </c>
      <c r="I2127" s="108" t="s">
        <v>36</v>
      </c>
      <c r="J2127" s="135" t="s">
        <v>41</v>
      </c>
      <c r="K2127" s="135">
        <v>16000</v>
      </c>
      <c r="L2127" s="135">
        <f>VLOOKUP(E2127,[2]Sheet1!$E$2:$N$5262,3,0)</f>
        <v>16000</v>
      </c>
      <c r="M2127" s="168">
        <f>VLOOKUP(E2127,[2]Sheet1!$E$2:$N$5262,4,0)</f>
        <v>46052</v>
      </c>
      <c r="N2127" s="135" t="str">
        <f>VLOOKUP(E2127,[2]Sheet1!$E$2:$N$5262,5,0)</f>
        <v>M.MUSTAFA</v>
      </c>
      <c r="O2127" s="135" t="str">
        <f>VLOOKUP(E2127,[2]Sheet1!$E$2:$N$5262,6,0)</f>
        <v>Accepted</v>
      </c>
      <c r="P2127" s="135" t="str">
        <f>VLOOKUP(E2127,[2]Sheet1!$E$2:$N$5262,7,0)</f>
        <v>Online Transfer</v>
      </c>
      <c r="Q2127" s="135" t="str">
        <f>VLOOKUP(E2127,[2]Sheet1!$E$2:$N$5262,8,0)</f>
        <v>Renewal</v>
      </c>
      <c r="R2127" s="135" t="s">
        <v>16</v>
      </c>
      <c r="S2127" s="135" t="str">
        <f>VLOOKUP(E2127,[2]Sheet1!$E$2:$N$5262,10,0)</f>
        <v>-</v>
      </c>
      <c r="T2127" s="167">
        <f t="shared" si="109"/>
        <v>0</v>
      </c>
    </row>
    <row r="2128" spans="1:20" hidden="1">
      <c r="A2128" s="113">
        <v>249</v>
      </c>
      <c r="B2128" s="113" t="s">
        <v>38</v>
      </c>
      <c r="C2128" s="108" t="s">
        <v>16805</v>
      </c>
      <c r="D2128" s="108" t="s">
        <v>16806</v>
      </c>
      <c r="E2128" s="108" t="s">
        <v>16807</v>
      </c>
      <c r="F2128" s="108" t="s">
        <v>16808</v>
      </c>
      <c r="G2128" s="113">
        <v>13000</v>
      </c>
      <c r="H2128" s="108" t="s">
        <v>66</v>
      </c>
      <c r="I2128" s="108" t="s">
        <v>36</v>
      </c>
      <c r="J2128" s="135" t="s">
        <v>41</v>
      </c>
      <c r="K2128" s="135">
        <v>13000</v>
      </c>
      <c r="L2128" s="135">
        <f>VLOOKUP(E2128,[2]Sheet1!$E$2:$N$5262,3,0)</f>
        <v>13000</v>
      </c>
      <c r="M2128" s="168">
        <f>VLOOKUP(E2128,[2]Sheet1!$E$2:$N$5262,4,0)</f>
        <v>46051</v>
      </c>
      <c r="N2128" s="135" t="str">
        <f>VLOOKUP(E2128,[2]Sheet1!$E$2:$N$5262,5,0)</f>
        <v>M.MUSTAFA</v>
      </c>
      <c r="O2128" s="135" t="str">
        <f>VLOOKUP(E2128,[2]Sheet1!$E$2:$N$5262,6,0)</f>
        <v>Accepted</v>
      </c>
      <c r="P2128" s="135" t="str">
        <f>VLOOKUP(E2128,[2]Sheet1!$E$2:$N$5262,7,0)</f>
        <v>Cash Deposit</v>
      </c>
      <c r="Q2128" s="135" t="str">
        <f>VLOOKUP(E2128,[2]Sheet1!$E$2:$N$5262,8,0)</f>
        <v>Renewal</v>
      </c>
      <c r="R2128" s="135" t="s">
        <v>16</v>
      </c>
      <c r="S2128" s="135" t="str">
        <f>VLOOKUP(E2128,[2]Sheet1!$E$2:$N$5262,10,0)</f>
        <v>-</v>
      </c>
      <c r="T2128" s="167">
        <f t="shared" si="109"/>
        <v>0</v>
      </c>
    </row>
    <row r="2129" spans="1:20" hidden="1">
      <c r="A2129" s="113">
        <v>250</v>
      </c>
      <c r="B2129" s="113" t="s">
        <v>38</v>
      </c>
      <c r="C2129" s="108" t="s">
        <v>16809</v>
      </c>
      <c r="D2129" s="108" t="s">
        <v>16810</v>
      </c>
      <c r="E2129" s="108" t="s">
        <v>16811</v>
      </c>
      <c r="F2129" s="108" t="s">
        <v>16812</v>
      </c>
      <c r="G2129" s="113">
        <v>13000</v>
      </c>
      <c r="H2129" s="108" t="s">
        <v>66</v>
      </c>
      <c r="I2129" s="108" t="s">
        <v>36</v>
      </c>
      <c r="J2129" s="135" t="s">
        <v>41</v>
      </c>
      <c r="K2129" s="135">
        <v>13000</v>
      </c>
      <c r="L2129" s="135">
        <f>VLOOKUP(E2129,[2]Sheet1!$E$2:$N$5262,3,0)</f>
        <v>13000</v>
      </c>
      <c r="M2129" s="168">
        <f>VLOOKUP(E2129,[2]Sheet1!$E$2:$N$5262,4,0)</f>
        <v>46051</v>
      </c>
      <c r="N2129" s="135" t="str">
        <f>VLOOKUP(E2129,[2]Sheet1!$E$2:$N$5262,5,0)</f>
        <v>M.MUSTAFA</v>
      </c>
      <c r="O2129" s="135" t="str">
        <f>VLOOKUP(E2129,[2]Sheet1!$E$2:$N$5262,6,0)</f>
        <v>Accepted</v>
      </c>
      <c r="P2129" s="135" t="str">
        <f>VLOOKUP(E2129,[2]Sheet1!$E$2:$N$5262,7,0)</f>
        <v>Cash Deposit</v>
      </c>
      <c r="Q2129" s="135" t="str">
        <f>VLOOKUP(E2129,[2]Sheet1!$E$2:$N$5262,8,0)</f>
        <v>Renewal</v>
      </c>
      <c r="R2129" s="135" t="s">
        <v>16</v>
      </c>
      <c r="S2129" s="135" t="str">
        <f>VLOOKUP(E2129,[2]Sheet1!$E$2:$N$5262,10,0)</f>
        <v>-</v>
      </c>
      <c r="T2129" s="167">
        <f t="shared" si="109"/>
        <v>0</v>
      </c>
    </row>
    <row r="2130" spans="1:20" hidden="1">
      <c r="A2130" s="113">
        <v>251</v>
      </c>
      <c r="B2130" s="113" t="s">
        <v>38</v>
      </c>
      <c r="C2130" s="108" t="s">
        <v>16813</v>
      </c>
      <c r="D2130" s="108" t="s">
        <v>16814</v>
      </c>
      <c r="E2130" s="108" t="s">
        <v>16815</v>
      </c>
      <c r="F2130" s="108" t="s">
        <v>16816</v>
      </c>
      <c r="G2130" s="113">
        <v>13000</v>
      </c>
      <c r="H2130" s="108" t="s">
        <v>66</v>
      </c>
      <c r="I2130" s="108" t="s">
        <v>36</v>
      </c>
      <c r="J2130" s="135" t="s">
        <v>41</v>
      </c>
      <c r="K2130" s="135">
        <v>13000</v>
      </c>
      <c r="L2130" s="135">
        <f>VLOOKUP(E2130,[2]Sheet1!$E$2:$N$5262,3,0)</f>
        <v>13000</v>
      </c>
      <c r="M2130" s="168">
        <f>VLOOKUP(E2130,[2]Sheet1!$E$2:$N$5262,4,0)</f>
        <v>46051</v>
      </c>
      <c r="N2130" s="135" t="str">
        <f>VLOOKUP(E2130,[2]Sheet1!$E$2:$N$5262,5,0)</f>
        <v>M.MUSTAFA</v>
      </c>
      <c r="O2130" s="135" t="str">
        <f>VLOOKUP(E2130,[2]Sheet1!$E$2:$N$5262,6,0)</f>
        <v>Accepted</v>
      </c>
      <c r="P2130" s="135" t="str">
        <f>VLOOKUP(E2130,[2]Sheet1!$E$2:$N$5262,7,0)</f>
        <v>Online Transfer</v>
      </c>
      <c r="Q2130" s="135" t="str">
        <f>VLOOKUP(E2130,[2]Sheet1!$E$2:$N$5262,8,0)</f>
        <v>Renewal</v>
      </c>
      <c r="R2130" s="135" t="s">
        <v>16</v>
      </c>
      <c r="S2130" s="135" t="str">
        <f>VLOOKUP(E2130,[2]Sheet1!$E$2:$N$5262,10,0)</f>
        <v>-</v>
      </c>
      <c r="T2130" s="167">
        <f t="shared" si="109"/>
        <v>0</v>
      </c>
    </row>
    <row r="2131" spans="1:20" hidden="1">
      <c r="A2131" s="113">
        <v>252</v>
      </c>
      <c r="B2131" s="113" t="s">
        <v>38</v>
      </c>
      <c r="C2131" s="108" t="s">
        <v>16817</v>
      </c>
      <c r="D2131" s="108" t="s">
        <v>16818</v>
      </c>
      <c r="E2131" s="113">
        <v>1095100</v>
      </c>
      <c r="F2131" s="108" t="s">
        <v>16819</v>
      </c>
      <c r="G2131" s="113">
        <v>5000</v>
      </c>
      <c r="H2131" s="108" t="s">
        <v>66</v>
      </c>
      <c r="I2131" s="108" t="s">
        <v>36</v>
      </c>
      <c r="J2131" s="135" t="s">
        <v>41</v>
      </c>
      <c r="K2131" s="135">
        <v>5000</v>
      </c>
      <c r="L2131" s="135">
        <f>VLOOKUP(E2131,[2]Sheet1!$E$2:$N$5262,3,0)</f>
        <v>5000</v>
      </c>
      <c r="M2131" s="168">
        <f>VLOOKUP(E2131,[2]Sheet1!$E$2:$N$5262,4,0)</f>
        <v>46050</v>
      </c>
      <c r="N2131" s="135" t="str">
        <f>VLOOKUP(E2131,[2]Sheet1!$E$2:$N$5262,5,0)</f>
        <v>M.MUSTAFA</v>
      </c>
      <c r="O2131" s="135" t="str">
        <f>VLOOKUP(E2131,[2]Sheet1!$E$2:$N$5262,6,0)</f>
        <v>Accepted</v>
      </c>
      <c r="P2131" s="135" t="str">
        <f>VLOOKUP(E2131,[2]Sheet1!$E$2:$N$5262,7,0)</f>
        <v>Online Transfer</v>
      </c>
      <c r="Q2131" s="135" t="str">
        <f>VLOOKUP(E2131,[2]Sheet1!$E$2:$N$5262,8,0)</f>
        <v>Renewal</v>
      </c>
      <c r="R2131" s="135" t="s">
        <v>16</v>
      </c>
      <c r="S2131" s="135" t="str">
        <f>VLOOKUP(E2131,[2]Sheet1!$E$2:$N$5262,10,0)</f>
        <v>-</v>
      </c>
      <c r="T2131" s="167">
        <f t="shared" si="109"/>
        <v>0</v>
      </c>
    </row>
    <row r="2132" spans="1:20" hidden="1">
      <c r="A2132" s="113">
        <v>253</v>
      </c>
      <c r="B2132" s="113" t="s">
        <v>38</v>
      </c>
      <c r="C2132" s="108" t="s">
        <v>16820</v>
      </c>
      <c r="D2132" s="113">
        <v>339447</v>
      </c>
      <c r="E2132" s="113">
        <v>1239439</v>
      </c>
      <c r="F2132" s="108" t="s">
        <v>16821</v>
      </c>
      <c r="G2132" s="113">
        <v>16000</v>
      </c>
      <c r="H2132" s="108" t="s">
        <v>66</v>
      </c>
      <c r="I2132" s="108" t="s">
        <v>36</v>
      </c>
      <c r="J2132" s="135" t="s">
        <v>41</v>
      </c>
      <c r="K2132" s="135">
        <v>16000</v>
      </c>
      <c r="L2132" s="135">
        <f>VLOOKUP(E2132,[2]Sheet1!$E$2:$N$5262,3,0)</f>
        <v>16000</v>
      </c>
      <c r="M2132" s="168">
        <f>VLOOKUP(E2132,[2]Sheet1!$E$2:$N$5262,4,0)</f>
        <v>46050</v>
      </c>
      <c r="N2132" s="135" t="str">
        <f>VLOOKUP(E2132,[2]Sheet1!$E$2:$N$5262,5,0)</f>
        <v>M.MUSTAFA</v>
      </c>
      <c r="O2132" s="135" t="str">
        <f>VLOOKUP(E2132,[2]Sheet1!$E$2:$N$5262,6,0)</f>
        <v>Accepted</v>
      </c>
      <c r="P2132" s="135" t="str">
        <f>VLOOKUP(E2132,[2]Sheet1!$E$2:$N$5262,7,0)</f>
        <v>Online Transfer</v>
      </c>
      <c r="Q2132" s="135" t="str">
        <f>VLOOKUP(E2132,[2]Sheet1!$E$2:$N$5262,8,0)</f>
        <v>Renewal</v>
      </c>
      <c r="R2132" s="135" t="s">
        <v>16</v>
      </c>
      <c r="S2132" s="135" t="str">
        <f>VLOOKUP(E2132,[2]Sheet1!$E$2:$N$5262,10,0)</f>
        <v>-</v>
      </c>
      <c r="T2132" s="167">
        <f t="shared" si="109"/>
        <v>0</v>
      </c>
    </row>
    <row r="2133" spans="1:20">
      <c r="A2133" s="113">
        <v>254</v>
      </c>
      <c r="B2133" s="113" t="s">
        <v>38</v>
      </c>
      <c r="C2133" s="108" t="s">
        <v>16822</v>
      </c>
      <c r="D2133" s="108" t="s">
        <v>16823</v>
      </c>
      <c r="E2133" s="108" t="s">
        <v>16824</v>
      </c>
      <c r="F2133" s="108" t="s">
        <v>16825</v>
      </c>
      <c r="G2133" s="113">
        <v>14000</v>
      </c>
      <c r="H2133" s="108" t="s">
        <v>67</v>
      </c>
      <c r="I2133" s="108" t="s">
        <v>36</v>
      </c>
      <c r="J2133" s="135" t="s">
        <v>41</v>
      </c>
      <c r="K2133" s="135">
        <v>14000</v>
      </c>
      <c r="L2133" s="135">
        <f>VLOOKUP(E2133,[2]Sheet1!$E$2:$N$5262,3,0)</f>
        <v>14000</v>
      </c>
      <c r="M2133" s="168">
        <f>VLOOKUP(E2133,[2]Sheet1!$E$2:$N$5262,4,0)</f>
        <v>46050</v>
      </c>
      <c r="N2133" s="135" t="str">
        <f>VLOOKUP(E2133,[2]Sheet1!$E$2:$N$5262,5,0)</f>
        <v>M.MUSTAFA</v>
      </c>
      <c r="O2133" s="135" t="str">
        <f>VLOOKUP(E2133,[2]Sheet1!$E$2:$N$5262,6,0)</f>
        <v>Accepted</v>
      </c>
      <c r="P2133" s="135" t="str">
        <f>VLOOKUP(E2133,[2]Sheet1!$E$2:$N$5262,7,0)</f>
        <v>Online Transfer</v>
      </c>
      <c r="Q2133" s="135" t="str">
        <f>VLOOKUP(E2133,[2]Sheet1!$E$2:$N$5262,8,0)</f>
        <v>Conversion</v>
      </c>
      <c r="R2133" s="135" t="s">
        <v>16</v>
      </c>
      <c r="S2133" s="135" t="str">
        <f>VLOOKUP(E2133,[2]Sheet1!$E$2:$N$5262,10,0)</f>
        <v>-</v>
      </c>
      <c r="T2133" s="167">
        <f t="shared" si="109"/>
        <v>0</v>
      </c>
    </row>
    <row r="2134" spans="1:20" hidden="1">
      <c r="A2134" s="113">
        <v>255</v>
      </c>
      <c r="B2134" s="113" t="s">
        <v>38</v>
      </c>
      <c r="C2134" s="108" t="s">
        <v>16826</v>
      </c>
      <c r="D2134" s="113">
        <v>1003505</v>
      </c>
      <c r="E2134" s="108" t="s">
        <v>16827</v>
      </c>
      <c r="F2134" s="108" t="s">
        <v>16828</v>
      </c>
      <c r="G2134" s="113">
        <v>12000</v>
      </c>
      <c r="H2134" s="108" t="s">
        <v>66</v>
      </c>
      <c r="I2134" s="108" t="s">
        <v>36</v>
      </c>
      <c r="J2134" s="135" t="s">
        <v>41</v>
      </c>
      <c r="K2134" s="135">
        <v>12000</v>
      </c>
      <c r="L2134" s="135">
        <f>VLOOKUP(E2134,[2]Sheet1!$E$2:$N$5262,3,0)</f>
        <v>12000</v>
      </c>
      <c r="M2134" s="168">
        <f>VLOOKUP(E2134,[2]Sheet1!$E$2:$N$5262,4,0)</f>
        <v>46049</v>
      </c>
      <c r="N2134" s="135" t="str">
        <f>VLOOKUP(E2134,[2]Sheet1!$E$2:$N$5262,5,0)</f>
        <v>M.MUSTAFA</v>
      </c>
      <c r="O2134" s="135" t="str">
        <f>VLOOKUP(E2134,[2]Sheet1!$E$2:$N$5262,6,0)</f>
        <v>Accepted</v>
      </c>
      <c r="P2134" s="135" t="str">
        <f>VLOOKUP(E2134,[2]Sheet1!$E$2:$N$5262,7,0)</f>
        <v>Cash Deposit</v>
      </c>
      <c r="Q2134" s="135" t="str">
        <f>VLOOKUP(E2134,[2]Sheet1!$E$2:$N$5262,8,0)</f>
        <v>Renewal</v>
      </c>
      <c r="R2134" s="135" t="s">
        <v>16</v>
      </c>
      <c r="S2134" s="135" t="str">
        <f>VLOOKUP(E2134,[2]Sheet1!$E$2:$N$5262,10,0)</f>
        <v>-</v>
      </c>
      <c r="T2134" s="167">
        <f t="shared" si="109"/>
        <v>0</v>
      </c>
    </row>
    <row r="2135" spans="1:20" hidden="1">
      <c r="A2135" s="113">
        <v>256</v>
      </c>
      <c r="B2135" s="113" t="s">
        <v>38</v>
      </c>
      <c r="C2135" s="108" t="s">
        <v>16829</v>
      </c>
      <c r="D2135" s="113">
        <v>16918779</v>
      </c>
      <c r="E2135" s="113">
        <v>70941</v>
      </c>
      <c r="F2135" s="108" t="s">
        <v>16830</v>
      </c>
      <c r="G2135" s="113">
        <v>12500</v>
      </c>
      <c r="H2135" s="108" t="s">
        <v>66</v>
      </c>
      <c r="I2135" s="108" t="s">
        <v>36</v>
      </c>
      <c r="J2135" s="135" t="s">
        <v>41</v>
      </c>
      <c r="K2135" s="135">
        <v>12500</v>
      </c>
      <c r="L2135" s="135">
        <f>VLOOKUP(E2135,[2]Sheet1!$E$2:$N$5262,3,0)</f>
        <v>12500</v>
      </c>
      <c r="M2135" s="168">
        <f>VLOOKUP(E2135,[2]Sheet1!$E$2:$N$5262,4,0)</f>
        <v>46050</v>
      </c>
      <c r="N2135" s="135" t="str">
        <f>VLOOKUP(E2135,[2]Sheet1!$E$2:$N$5262,5,0)</f>
        <v>M.MUSTAFA</v>
      </c>
      <c r="O2135" s="135" t="str">
        <f>VLOOKUP(E2135,[2]Sheet1!$E$2:$N$5262,6,0)</f>
        <v>Accepted</v>
      </c>
      <c r="P2135" s="135" t="str">
        <f>VLOOKUP(E2135,[2]Sheet1!$E$2:$N$5262,7,0)</f>
        <v>Online Transfer</v>
      </c>
      <c r="Q2135" s="135" t="str">
        <f>VLOOKUP(E2135,[2]Sheet1!$E$2:$N$5262,8,0)</f>
        <v>Renewal</v>
      </c>
      <c r="R2135" s="135" t="s">
        <v>16</v>
      </c>
      <c r="S2135" s="135" t="str">
        <f>VLOOKUP(E2135,[2]Sheet1!$E$2:$N$5262,10,0)</f>
        <v>-</v>
      </c>
      <c r="T2135" s="167">
        <f t="shared" si="109"/>
        <v>0</v>
      </c>
    </row>
    <row r="2136" spans="1:20" hidden="1">
      <c r="A2136" s="113">
        <v>257</v>
      </c>
      <c r="B2136" s="113" t="s">
        <v>38</v>
      </c>
      <c r="C2136" s="108" t="s">
        <v>16831</v>
      </c>
      <c r="D2136" s="113">
        <v>1824764</v>
      </c>
      <c r="E2136" s="113">
        <v>69950</v>
      </c>
      <c r="F2136" s="108" t="s">
        <v>16832</v>
      </c>
      <c r="G2136" s="113">
        <v>12500</v>
      </c>
      <c r="H2136" s="108" t="s">
        <v>66</v>
      </c>
      <c r="I2136" s="108" t="s">
        <v>36</v>
      </c>
      <c r="J2136" s="135" t="s">
        <v>41</v>
      </c>
      <c r="K2136" s="135">
        <v>12500</v>
      </c>
      <c r="L2136" s="135">
        <f>VLOOKUP(E2136,[2]Sheet1!$E$2:$N$5262,3,0)</f>
        <v>12500</v>
      </c>
      <c r="M2136" s="168">
        <f>VLOOKUP(E2136,[2]Sheet1!$E$2:$N$5262,4,0)</f>
        <v>46050</v>
      </c>
      <c r="N2136" s="135" t="str">
        <f>VLOOKUP(E2136,[2]Sheet1!$E$2:$N$5262,5,0)</f>
        <v>M.MUSTAFA</v>
      </c>
      <c r="O2136" s="135" t="str">
        <f>VLOOKUP(E2136,[2]Sheet1!$E$2:$N$5262,6,0)</f>
        <v>Accepted</v>
      </c>
      <c r="P2136" s="135" t="str">
        <f>VLOOKUP(E2136,[2]Sheet1!$E$2:$N$5262,7,0)</f>
        <v>Online Transfer</v>
      </c>
      <c r="Q2136" s="135" t="str">
        <f>VLOOKUP(E2136,[2]Sheet1!$E$2:$N$5262,8,0)</f>
        <v>Renewal</v>
      </c>
      <c r="R2136" s="135" t="s">
        <v>16</v>
      </c>
      <c r="S2136" s="135" t="str">
        <f>VLOOKUP(E2136,[2]Sheet1!$E$2:$N$5262,10,0)</f>
        <v>-</v>
      </c>
      <c r="T2136" s="167">
        <f t="shared" si="109"/>
        <v>0</v>
      </c>
    </row>
    <row r="2137" spans="1:20" hidden="1">
      <c r="A2137" s="113">
        <v>258</v>
      </c>
      <c r="B2137" s="113" t="s">
        <v>38</v>
      </c>
      <c r="C2137" s="108" t="s">
        <v>16833</v>
      </c>
      <c r="D2137" s="108" t="s">
        <v>16834</v>
      </c>
      <c r="E2137" s="108" t="s">
        <v>16835</v>
      </c>
      <c r="F2137" s="108" t="s">
        <v>16836</v>
      </c>
      <c r="G2137" s="113">
        <v>16000</v>
      </c>
      <c r="H2137" s="108" t="s">
        <v>66</v>
      </c>
      <c r="I2137" s="108" t="s">
        <v>36</v>
      </c>
      <c r="J2137" s="135" t="s">
        <v>41</v>
      </c>
      <c r="K2137" s="135">
        <v>16000</v>
      </c>
      <c r="L2137" s="135">
        <f>VLOOKUP(E2137,[2]Sheet1!$E$2:$N$5262,3,0)</f>
        <v>16000</v>
      </c>
      <c r="M2137" s="168">
        <f>VLOOKUP(E2137,[2]Sheet1!$E$2:$N$5262,4,0)</f>
        <v>46048</v>
      </c>
      <c r="N2137" s="135" t="str">
        <f>VLOOKUP(E2137,[2]Sheet1!$E$2:$N$5262,5,0)</f>
        <v>M.MUSTAFA</v>
      </c>
      <c r="O2137" s="135" t="str">
        <f>VLOOKUP(E2137,[2]Sheet1!$E$2:$N$5262,6,0)</f>
        <v>Accepted</v>
      </c>
      <c r="P2137" s="135" t="str">
        <f>VLOOKUP(E2137,[2]Sheet1!$E$2:$N$5262,7,0)</f>
        <v>Online Transfer</v>
      </c>
      <c r="Q2137" s="135" t="str">
        <f>VLOOKUP(E2137,[2]Sheet1!$E$2:$N$5262,8,0)</f>
        <v>Renewal</v>
      </c>
      <c r="R2137" s="135" t="s">
        <v>16</v>
      </c>
      <c r="S2137" s="135" t="str">
        <f>VLOOKUP(E2137,[2]Sheet1!$E$2:$N$5262,10,0)</f>
        <v>-</v>
      </c>
      <c r="T2137" s="167">
        <f t="shared" si="109"/>
        <v>0</v>
      </c>
    </row>
    <row r="2138" spans="1:20" hidden="1">
      <c r="A2138" s="113">
        <v>259</v>
      </c>
      <c r="B2138" s="113" t="s">
        <v>38</v>
      </c>
      <c r="C2138" s="108" t="s">
        <v>16837</v>
      </c>
      <c r="D2138" s="113">
        <v>1098999</v>
      </c>
      <c r="E2138" s="108" t="s">
        <v>16838</v>
      </c>
      <c r="F2138" s="108" t="s">
        <v>16839</v>
      </c>
      <c r="G2138" s="113">
        <v>11000</v>
      </c>
      <c r="H2138" s="108" t="s">
        <v>66</v>
      </c>
      <c r="I2138" s="108" t="s">
        <v>36</v>
      </c>
      <c r="J2138" s="135" t="s">
        <v>41</v>
      </c>
      <c r="K2138" s="135">
        <v>11000</v>
      </c>
      <c r="L2138" s="135">
        <f>VLOOKUP(E2138,[2]Sheet1!$E$2:$N$5262,3,0)</f>
        <v>11000</v>
      </c>
      <c r="M2138" s="168">
        <f>VLOOKUP(E2138,[2]Sheet1!$E$2:$N$5262,4,0)</f>
        <v>46048</v>
      </c>
      <c r="N2138" s="135" t="str">
        <f>VLOOKUP(E2138,[2]Sheet1!$E$2:$N$5262,5,0)</f>
        <v>M.MUSTAFA</v>
      </c>
      <c r="O2138" s="135" t="str">
        <f>VLOOKUP(E2138,[2]Sheet1!$E$2:$N$5262,6,0)</f>
        <v>Accepted</v>
      </c>
      <c r="P2138" s="135" t="str">
        <f>VLOOKUP(E2138,[2]Sheet1!$E$2:$N$5262,7,0)</f>
        <v>Online Transfer</v>
      </c>
      <c r="Q2138" s="135" t="str">
        <f>VLOOKUP(E2138,[2]Sheet1!$E$2:$N$5262,8,0)</f>
        <v>Renewal</v>
      </c>
      <c r="R2138" s="135" t="s">
        <v>16</v>
      </c>
      <c r="S2138" s="135" t="str">
        <f>VLOOKUP(E2138,[2]Sheet1!$E$2:$N$5262,10,0)</f>
        <v>-</v>
      </c>
      <c r="T2138" s="167">
        <f t="shared" si="109"/>
        <v>0</v>
      </c>
    </row>
    <row r="2139" spans="1:20">
      <c r="A2139" s="113">
        <v>260</v>
      </c>
      <c r="B2139" s="113" t="s">
        <v>38</v>
      </c>
      <c r="C2139" s="108" t="s">
        <v>16840</v>
      </c>
      <c r="D2139" s="108" t="s">
        <v>16841</v>
      </c>
      <c r="E2139" s="108" t="s">
        <v>16842</v>
      </c>
      <c r="F2139" s="108" t="s">
        <v>10708</v>
      </c>
      <c r="G2139" s="113">
        <v>18000</v>
      </c>
      <c r="H2139" s="108" t="s">
        <v>66</v>
      </c>
      <c r="I2139" s="108" t="s">
        <v>36</v>
      </c>
      <c r="J2139" s="135" t="s">
        <v>41</v>
      </c>
      <c r="K2139" s="135">
        <v>18000</v>
      </c>
      <c r="L2139" s="135">
        <f>VLOOKUP(E2139,[2]Sheet1!$E$2:$N$5262,3,0)</f>
        <v>18000</v>
      </c>
      <c r="M2139" s="168">
        <f>VLOOKUP(E2139,[2]Sheet1!$E$2:$N$5262,4,0)</f>
        <v>46048</v>
      </c>
      <c r="N2139" s="135" t="str">
        <f>VLOOKUP(E2139,[2]Sheet1!$E$2:$N$5262,5,0)</f>
        <v>M.MUSTAFA</v>
      </c>
      <c r="O2139" s="135" t="str">
        <f>VLOOKUP(E2139,[2]Sheet1!$E$2:$N$5262,6,0)</f>
        <v>Accepted</v>
      </c>
      <c r="P2139" s="135" t="str">
        <f>VLOOKUP(E2139,[2]Sheet1!$E$2:$N$5262,7,0)</f>
        <v>Online Transfer</v>
      </c>
      <c r="Q2139" s="135" t="str">
        <f>VLOOKUP(E2139,[2]Sheet1!$E$2:$N$5262,8,0)</f>
        <v>Conversion</v>
      </c>
      <c r="R2139" s="135" t="s">
        <v>16</v>
      </c>
      <c r="S2139" s="135" t="str">
        <f>VLOOKUP(E2139,[2]Sheet1!$E$2:$N$5262,10,0)</f>
        <v>-</v>
      </c>
      <c r="T2139" s="167">
        <f t="shared" si="109"/>
        <v>0</v>
      </c>
    </row>
    <row r="2140" spans="1:20" hidden="1">
      <c r="A2140" s="113">
        <v>261</v>
      </c>
      <c r="B2140" s="113" t="s">
        <v>38</v>
      </c>
      <c r="C2140" s="108" t="s">
        <v>16843</v>
      </c>
      <c r="D2140" s="113">
        <v>2836211</v>
      </c>
      <c r="E2140" s="108" t="s">
        <v>16844</v>
      </c>
      <c r="F2140" s="108" t="s">
        <v>16845</v>
      </c>
      <c r="G2140" s="113">
        <v>16000</v>
      </c>
      <c r="H2140" s="108" t="s">
        <v>66</v>
      </c>
      <c r="I2140" s="108" t="s">
        <v>36</v>
      </c>
      <c r="J2140" s="135" t="s">
        <v>41</v>
      </c>
      <c r="K2140" s="135">
        <v>16000</v>
      </c>
      <c r="L2140" s="135">
        <f>VLOOKUP(E2140,[2]Sheet1!$E$2:$N$5262,3,0)</f>
        <v>16000</v>
      </c>
      <c r="M2140" s="168">
        <f>VLOOKUP(E2140,[2]Sheet1!$E$2:$N$5262,4,0)</f>
        <v>46048</v>
      </c>
      <c r="N2140" s="135" t="str">
        <f>VLOOKUP(E2140,[2]Sheet1!$E$2:$N$5262,5,0)</f>
        <v>M.MUSTAFA</v>
      </c>
      <c r="O2140" s="135" t="str">
        <f>VLOOKUP(E2140,[2]Sheet1!$E$2:$N$5262,6,0)</f>
        <v>Accepted</v>
      </c>
      <c r="P2140" s="135" t="str">
        <f>VLOOKUP(E2140,[2]Sheet1!$E$2:$N$5262,7,0)</f>
        <v>Online Transfer</v>
      </c>
      <c r="Q2140" s="135" t="str">
        <f>VLOOKUP(E2140,[2]Sheet1!$E$2:$N$5262,8,0)</f>
        <v>Renewal</v>
      </c>
      <c r="R2140" s="135" t="s">
        <v>16</v>
      </c>
      <c r="S2140" s="135" t="str">
        <f>VLOOKUP(E2140,[2]Sheet1!$E$2:$N$5262,10,0)</f>
        <v>-</v>
      </c>
      <c r="T2140" s="167">
        <f t="shared" si="109"/>
        <v>0</v>
      </c>
    </row>
    <row r="2141" spans="1:20" hidden="1">
      <c r="A2141" s="113">
        <v>262</v>
      </c>
      <c r="B2141" s="113" t="s">
        <v>38</v>
      </c>
      <c r="C2141" s="108" t="s">
        <v>16846</v>
      </c>
      <c r="D2141" s="108" t="s">
        <v>16847</v>
      </c>
      <c r="E2141" s="108" t="s">
        <v>16848</v>
      </c>
      <c r="F2141" s="108" t="s">
        <v>16849</v>
      </c>
      <c r="G2141" s="113">
        <v>10000</v>
      </c>
      <c r="H2141" s="108" t="s">
        <v>66</v>
      </c>
      <c r="I2141" s="108" t="s">
        <v>36</v>
      </c>
      <c r="J2141" s="135" t="s">
        <v>41</v>
      </c>
      <c r="K2141" s="135">
        <v>10000</v>
      </c>
      <c r="L2141" s="135">
        <f>VLOOKUP(E2141,[2]Sheet1!$E$2:$N$5262,3,0)</f>
        <v>10000</v>
      </c>
      <c r="M2141" s="168">
        <f>VLOOKUP(E2141,[2]Sheet1!$E$2:$N$5262,4,0)</f>
        <v>46048</v>
      </c>
      <c r="N2141" s="135" t="str">
        <f>VLOOKUP(E2141,[2]Sheet1!$E$2:$N$5262,5,0)</f>
        <v>M.MUSTAFA</v>
      </c>
      <c r="O2141" s="135" t="str">
        <f>VLOOKUP(E2141,[2]Sheet1!$E$2:$N$5262,6,0)</f>
        <v>Accepted</v>
      </c>
      <c r="P2141" s="135" t="str">
        <f>VLOOKUP(E2141,[2]Sheet1!$E$2:$N$5262,7,0)</f>
        <v>Online Transfer</v>
      </c>
      <c r="Q2141" s="135" t="str">
        <f>VLOOKUP(E2141,[2]Sheet1!$E$2:$N$5262,8,0)</f>
        <v>Renewal</v>
      </c>
      <c r="R2141" s="135" t="s">
        <v>16</v>
      </c>
      <c r="S2141" s="135" t="str">
        <f>VLOOKUP(E2141,[2]Sheet1!$E$2:$N$5262,10,0)</f>
        <v>-</v>
      </c>
      <c r="T2141" s="167">
        <f t="shared" si="109"/>
        <v>0</v>
      </c>
    </row>
    <row r="2142" spans="1:20">
      <c r="A2142" s="113">
        <v>263</v>
      </c>
      <c r="B2142" s="113" t="s">
        <v>38</v>
      </c>
      <c r="C2142" s="108" t="s">
        <v>16850</v>
      </c>
      <c r="D2142" s="108" t="s">
        <v>16851</v>
      </c>
      <c r="E2142" s="108" t="s">
        <v>16852</v>
      </c>
      <c r="F2142" s="108" t="s">
        <v>10708</v>
      </c>
      <c r="G2142" s="113">
        <v>15500</v>
      </c>
      <c r="H2142" s="108" t="s">
        <v>66</v>
      </c>
      <c r="I2142" s="108" t="s">
        <v>36</v>
      </c>
      <c r="J2142" s="135" t="s">
        <v>41</v>
      </c>
      <c r="K2142" s="135">
        <v>15500</v>
      </c>
      <c r="L2142" s="135">
        <f>VLOOKUP(E2142,[2]Sheet1!$E$2:$N$5262,3,0)</f>
        <v>15500</v>
      </c>
      <c r="M2142" s="168">
        <f>VLOOKUP(E2142,[2]Sheet1!$E$2:$N$5262,4,0)</f>
        <v>46048</v>
      </c>
      <c r="N2142" s="135" t="str">
        <f>VLOOKUP(E2142,[2]Sheet1!$E$2:$N$5262,5,0)</f>
        <v>M.MUSTAFA</v>
      </c>
      <c r="O2142" s="135" t="str">
        <f>VLOOKUP(E2142,[2]Sheet1!$E$2:$N$5262,6,0)</f>
        <v>Accepted</v>
      </c>
      <c r="P2142" s="135" t="str">
        <f>VLOOKUP(E2142,[2]Sheet1!$E$2:$N$5262,7,0)</f>
        <v>Online Transfer</v>
      </c>
      <c r="Q2142" s="135" t="str">
        <f>VLOOKUP(E2142,[2]Sheet1!$E$2:$N$5262,8,0)</f>
        <v>Conversion</v>
      </c>
      <c r="R2142" s="135" t="s">
        <v>16</v>
      </c>
      <c r="S2142" s="135" t="str">
        <f>VLOOKUP(E2142,[2]Sheet1!$E$2:$N$5262,10,0)</f>
        <v>-</v>
      </c>
      <c r="T2142" s="167">
        <f t="shared" si="109"/>
        <v>0</v>
      </c>
    </row>
    <row r="2143" spans="1:20" hidden="1">
      <c r="A2143" s="113">
        <v>264</v>
      </c>
      <c r="B2143" s="113" t="s">
        <v>38</v>
      </c>
      <c r="C2143" s="108" t="s">
        <v>16853</v>
      </c>
      <c r="D2143" s="113">
        <v>249317</v>
      </c>
      <c r="E2143" s="113">
        <v>10149317</v>
      </c>
      <c r="F2143" s="108" t="s">
        <v>16854</v>
      </c>
      <c r="G2143" s="113">
        <v>16000</v>
      </c>
      <c r="H2143" s="108" t="s">
        <v>66</v>
      </c>
      <c r="I2143" s="108" t="s">
        <v>36</v>
      </c>
      <c r="J2143" s="135" t="s">
        <v>41</v>
      </c>
      <c r="K2143" s="135">
        <v>16000</v>
      </c>
      <c r="L2143" s="135">
        <f>VLOOKUP(E2143,[2]Sheet1!$E$2:$N$5262,3,0)</f>
        <v>16000</v>
      </c>
      <c r="M2143" s="168">
        <f>VLOOKUP(E2143,[2]Sheet1!$E$2:$N$5262,4,0)</f>
        <v>46046</v>
      </c>
      <c r="N2143" s="135" t="str">
        <f>VLOOKUP(E2143,[2]Sheet1!$E$2:$N$5262,5,0)</f>
        <v>M.MUSTAFA</v>
      </c>
      <c r="O2143" s="135" t="str">
        <f>VLOOKUP(E2143,[2]Sheet1!$E$2:$N$5262,6,0)</f>
        <v>Accepted</v>
      </c>
      <c r="P2143" s="135" t="str">
        <f>VLOOKUP(E2143,[2]Sheet1!$E$2:$N$5262,7,0)</f>
        <v>Online Transfer</v>
      </c>
      <c r="Q2143" s="135" t="str">
        <f>VLOOKUP(E2143,[2]Sheet1!$E$2:$N$5262,8,0)</f>
        <v>Renewal</v>
      </c>
      <c r="R2143" s="135" t="s">
        <v>16</v>
      </c>
      <c r="S2143" s="135" t="str">
        <f>VLOOKUP(E2143,[2]Sheet1!$E$2:$N$5262,10,0)</f>
        <v>-</v>
      </c>
      <c r="T2143" s="167">
        <f t="shared" si="109"/>
        <v>0</v>
      </c>
    </row>
    <row r="2144" spans="1:20" hidden="1">
      <c r="A2144" s="113">
        <v>265</v>
      </c>
      <c r="B2144" s="113" t="s">
        <v>38</v>
      </c>
      <c r="C2144" s="108" t="s">
        <v>16855</v>
      </c>
      <c r="D2144" s="108" t="s">
        <v>16856</v>
      </c>
      <c r="E2144" s="108" t="s">
        <v>16857</v>
      </c>
      <c r="F2144" s="108" t="s">
        <v>16858</v>
      </c>
      <c r="G2144" s="113">
        <v>13000</v>
      </c>
      <c r="H2144" s="108" t="s">
        <v>66</v>
      </c>
      <c r="I2144" s="108" t="s">
        <v>36</v>
      </c>
      <c r="J2144" s="135" t="s">
        <v>41</v>
      </c>
      <c r="K2144" s="135">
        <v>13000</v>
      </c>
      <c r="L2144" s="135">
        <f>VLOOKUP(E2144,[2]Sheet1!$E$2:$N$5262,3,0)</f>
        <v>13000</v>
      </c>
      <c r="M2144" s="168">
        <f>VLOOKUP(E2144,[2]Sheet1!$E$2:$N$5262,4,0)</f>
        <v>46046</v>
      </c>
      <c r="N2144" s="135" t="str">
        <f>VLOOKUP(E2144,[2]Sheet1!$E$2:$N$5262,5,0)</f>
        <v>M.MUSTAFA</v>
      </c>
      <c r="O2144" s="135" t="str">
        <f>VLOOKUP(E2144,[2]Sheet1!$E$2:$N$5262,6,0)</f>
        <v>Accepted</v>
      </c>
      <c r="P2144" s="135" t="str">
        <f>VLOOKUP(E2144,[2]Sheet1!$E$2:$N$5262,7,0)</f>
        <v>Online Transfer</v>
      </c>
      <c r="Q2144" s="135" t="str">
        <f>VLOOKUP(E2144,[2]Sheet1!$E$2:$N$5262,8,0)</f>
        <v>Renewal</v>
      </c>
      <c r="R2144" s="135" t="s">
        <v>16</v>
      </c>
      <c r="S2144" s="135" t="str">
        <f>VLOOKUP(E2144,[2]Sheet1!$E$2:$N$5262,10,0)</f>
        <v>-</v>
      </c>
      <c r="T2144" s="167">
        <f t="shared" si="109"/>
        <v>0</v>
      </c>
    </row>
    <row r="2145" spans="1:20" hidden="1">
      <c r="A2145" s="113">
        <v>266</v>
      </c>
      <c r="B2145" s="113" t="s">
        <v>38</v>
      </c>
      <c r="C2145" s="108" t="s">
        <v>16859</v>
      </c>
      <c r="D2145" s="113">
        <v>1003819</v>
      </c>
      <c r="E2145" s="108" t="s">
        <v>16860</v>
      </c>
      <c r="F2145" s="108" t="s">
        <v>16861</v>
      </c>
      <c r="G2145" s="113">
        <v>13000</v>
      </c>
      <c r="H2145" s="108" t="s">
        <v>66</v>
      </c>
      <c r="I2145" s="108" t="s">
        <v>36</v>
      </c>
      <c r="J2145" s="135" t="s">
        <v>41</v>
      </c>
      <c r="K2145" s="135">
        <v>13000</v>
      </c>
      <c r="L2145" s="135">
        <f>VLOOKUP(E2145,[2]Sheet1!$E$2:$N$5262,3,0)</f>
        <v>13000</v>
      </c>
      <c r="M2145" s="168">
        <f>VLOOKUP(E2145,[2]Sheet1!$E$2:$N$5262,4,0)</f>
        <v>46047</v>
      </c>
      <c r="N2145" s="135" t="str">
        <f>VLOOKUP(E2145,[2]Sheet1!$E$2:$N$5262,5,0)</f>
        <v>M.MUSTAFA</v>
      </c>
      <c r="O2145" s="135" t="str">
        <f>VLOOKUP(E2145,[2]Sheet1!$E$2:$N$5262,6,0)</f>
        <v>Accepted</v>
      </c>
      <c r="P2145" s="135" t="str">
        <f>VLOOKUP(E2145,[2]Sheet1!$E$2:$N$5262,7,0)</f>
        <v>Online Transfer</v>
      </c>
      <c r="Q2145" s="135" t="str">
        <f>VLOOKUP(E2145,[2]Sheet1!$E$2:$N$5262,8,0)</f>
        <v>Renewal</v>
      </c>
      <c r="R2145" s="135" t="s">
        <v>16</v>
      </c>
      <c r="S2145" s="135" t="str">
        <f>VLOOKUP(E2145,[2]Sheet1!$E$2:$N$5262,10,0)</f>
        <v>-</v>
      </c>
      <c r="T2145" s="167">
        <f t="shared" si="109"/>
        <v>0</v>
      </c>
    </row>
    <row r="2146" spans="1:20" hidden="1">
      <c r="A2146" s="113">
        <v>267</v>
      </c>
      <c r="B2146" s="113" t="s">
        <v>38</v>
      </c>
      <c r="C2146" s="108" t="s">
        <v>16862</v>
      </c>
      <c r="D2146" s="108" t="s">
        <v>16863</v>
      </c>
      <c r="E2146" s="113">
        <v>140957</v>
      </c>
      <c r="F2146" s="108" t="s">
        <v>16864</v>
      </c>
      <c r="G2146" s="113">
        <v>12000</v>
      </c>
      <c r="H2146" s="108" t="s">
        <v>66</v>
      </c>
      <c r="I2146" s="108" t="s">
        <v>36</v>
      </c>
      <c r="J2146" s="135" t="s">
        <v>41</v>
      </c>
      <c r="K2146" s="135">
        <v>12000</v>
      </c>
      <c r="L2146" s="135">
        <f>VLOOKUP(E2146,[2]Sheet1!$E$2:$N$5262,3,0)</f>
        <v>12000</v>
      </c>
      <c r="M2146" s="168">
        <f>VLOOKUP(E2146,[2]Sheet1!$E$2:$N$5262,4,0)</f>
        <v>46050</v>
      </c>
      <c r="N2146" s="135" t="str">
        <f>VLOOKUP(E2146,[2]Sheet1!$E$2:$N$5262,5,0)</f>
        <v>M.MUSTAFA</v>
      </c>
      <c r="O2146" s="135" t="str">
        <f>VLOOKUP(E2146,[2]Sheet1!$E$2:$N$5262,6,0)</f>
        <v>Accepted</v>
      </c>
      <c r="P2146" s="135" t="str">
        <f>VLOOKUP(E2146,[2]Sheet1!$E$2:$N$5262,7,0)</f>
        <v>Cheque</v>
      </c>
      <c r="Q2146" s="135" t="str">
        <f>VLOOKUP(E2146,[2]Sheet1!$E$2:$N$5262,8,0)</f>
        <v>Renewal</v>
      </c>
      <c r="R2146" s="135" t="s">
        <v>16</v>
      </c>
      <c r="S2146" s="135" t="str">
        <f>VLOOKUP(E2146,[2]Sheet1!$E$2:$N$5262,10,0)</f>
        <v>-</v>
      </c>
      <c r="T2146" s="167">
        <f t="shared" si="109"/>
        <v>0</v>
      </c>
    </row>
    <row r="2147" spans="1:20" hidden="1">
      <c r="A2147" s="113">
        <v>268</v>
      </c>
      <c r="B2147" s="113" t="s">
        <v>38</v>
      </c>
      <c r="C2147" s="108" t="s">
        <v>16865</v>
      </c>
      <c r="D2147" s="108" t="s">
        <v>16866</v>
      </c>
      <c r="E2147" s="108" t="s">
        <v>16867</v>
      </c>
      <c r="F2147" s="108" t="s">
        <v>16868</v>
      </c>
      <c r="G2147" s="113">
        <v>16000</v>
      </c>
      <c r="H2147" s="108" t="s">
        <v>66</v>
      </c>
      <c r="I2147" s="108" t="s">
        <v>36</v>
      </c>
      <c r="J2147" s="135" t="s">
        <v>41</v>
      </c>
      <c r="K2147" s="135">
        <v>16000</v>
      </c>
      <c r="L2147" s="135">
        <f>VLOOKUP(E2147,[2]Sheet1!$E$2:$N$5262,3,0)</f>
        <v>16000</v>
      </c>
      <c r="M2147" s="168">
        <f>VLOOKUP(E2147,[2]Sheet1!$E$2:$N$5262,4,0)</f>
        <v>46045</v>
      </c>
      <c r="N2147" s="135" t="str">
        <f>VLOOKUP(E2147,[2]Sheet1!$E$2:$N$5262,5,0)</f>
        <v>M.MUSTAFA</v>
      </c>
      <c r="O2147" s="135" t="str">
        <f>VLOOKUP(E2147,[2]Sheet1!$E$2:$N$5262,6,0)</f>
        <v>Accepted</v>
      </c>
      <c r="P2147" s="135" t="str">
        <f>VLOOKUP(E2147,[2]Sheet1!$E$2:$N$5262,7,0)</f>
        <v>Online Transfer</v>
      </c>
      <c r="Q2147" s="135" t="str">
        <f>VLOOKUP(E2147,[2]Sheet1!$E$2:$N$5262,8,0)</f>
        <v>Renewal</v>
      </c>
      <c r="R2147" s="135" t="s">
        <v>16</v>
      </c>
      <c r="S2147" s="135" t="str">
        <f>VLOOKUP(E2147,[2]Sheet1!$E$2:$N$5262,10,0)</f>
        <v>-</v>
      </c>
      <c r="T2147" s="167">
        <f t="shared" si="109"/>
        <v>0</v>
      </c>
    </row>
    <row r="2148" spans="1:20" hidden="1">
      <c r="A2148" s="113">
        <v>269</v>
      </c>
      <c r="B2148" s="113" t="s">
        <v>38</v>
      </c>
      <c r="C2148" s="108" t="s">
        <v>16869</v>
      </c>
      <c r="D2148" s="113">
        <v>1012510</v>
      </c>
      <c r="E2148" s="113">
        <v>1124908</v>
      </c>
      <c r="F2148" s="108" t="s">
        <v>16870</v>
      </c>
      <c r="G2148" s="113">
        <v>16000</v>
      </c>
      <c r="H2148" s="108" t="s">
        <v>66</v>
      </c>
      <c r="I2148" s="108" t="s">
        <v>36</v>
      </c>
      <c r="J2148" s="135" t="s">
        <v>41</v>
      </c>
      <c r="K2148" s="135">
        <v>16000</v>
      </c>
      <c r="L2148" s="135">
        <f>VLOOKUP(E2148,[2]Sheet1!$E$2:$N$5262,3,0)</f>
        <v>16000</v>
      </c>
      <c r="M2148" s="168">
        <f>VLOOKUP(E2148,[2]Sheet1!$E$2:$N$5262,4,0)</f>
        <v>46044</v>
      </c>
      <c r="N2148" s="135" t="str">
        <f>VLOOKUP(E2148,[2]Sheet1!$E$2:$N$5262,5,0)</f>
        <v>M.MUSTAFA</v>
      </c>
      <c r="O2148" s="135" t="str">
        <f>VLOOKUP(E2148,[2]Sheet1!$E$2:$N$5262,6,0)</f>
        <v>Accepted</v>
      </c>
      <c r="P2148" s="135" t="str">
        <f>VLOOKUP(E2148,[2]Sheet1!$E$2:$N$5262,7,0)</f>
        <v>Online Transfer</v>
      </c>
      <c r="Q2148" s="135" t="str">
        <f>VLOOKUP(E2148,[2]Sheet1!$E$2:$N$5262,8,0)</f>
        <v>Renewal</v>
      </c>
      <c r="R2148" s="135" t="s">
        <v>16</v>
      </c>
      <c r="S2148" s="135" t="str">
        <f>VLOOKUP(E2148,[2]Sheet1!$E$2:$N$5262,10,0)</f>
        <v>-</v>
      </c>
      <c r="T2148" s="167">
        <f t="shared" si="109"/>
        <v>0</v>
      </c>
    </row>
    <row r="2149" spans="1:20" hidden="1">
      <c r="A2149" s="113">
        <v>270</v>
      </c>
      <c r="B2149" s="113" t="s">
        <v>38</v>
      </c>
      <c r="C2149" s="108" t="s">
        <v>16871</v>
      </c>
      <c r="D2149" s="113">
        <v>219887</v>
      </c>
      <c r="E2149" s="113">
        <v>1000213</v>
      </c>
      <c r="F2149" s="108" t="s">
        <v>16872</v>
      </c>
      <c r="G2149" s="113">
        <v>10500</v>
      </c>
      <c r="H2149" s="108" t="s">
        <v>66</v>
      </c>
      <c r="I2149" s="108" t="s">
        <v>36</v>
      </c>
      <c r="J2149" s="135" t="s">
        <v>41</v>
      </c>
      <c r="K2149" s="135">
        <v>10500</v>
      </c>
      <c r="L2149" s="135">
        <f>VLOOKUP(E2149,[2]Sheet1!$E$2:$N$5262,3,0)</f>
        <v>10500</v>
      </c>
      <c r="M2149" s="168">
        <f>VLOOKUP(E2149,[2]Sheet1!$E$2:$N$5262,4,0)</f>
        <v>46044</v>
      </c>
      <c r="N2149" s="135" t="str">
        <f>VLOOKUP(E2149,[2]Sheet1!$E$2:$N$5262,5,0)</f>
        <v>M.MUSTAFA</v>
      </c>
      <c r="O2149" s="135" t="str">
        <f>VLOOKUP(E2149,[2]Sheet1!$E$2:$N$5262,6,0)</f>
        <v>Accepted</v>
      </c>
      <c r="P2149" s="135" t="str">
        <f>VLOOKUP(E2149,[2]Sheet1!$E$2:$N$5262,7,0)</f>
        <v>Online Transfer</v>
      </c>
      <c r="Q2149" s="135" t="str">
        <f>VLOOKUP(E2149,[2]Sheet1!$E$2:$N$5262,8,0)</f>
        <v>Renewal</v>
      </c>
      <c r="R2149" s="135" t="s">
        <v>16</v>
      </c>
      <c r="S2149" s="135" t="str">
        <f>VLOOKUP(E2149,[2]Sheet1!$E$2:$N$5262,10,0)</f>
        <v>-</v>
      </c>
      <c r="T2149" s="167">
        <f t="shared" si="109"/>
        <v>0</v>
      </c>
    </row>
    <row r="2150" spans="1:20" hidden="1">
      <c r="A2150" s="113">
        <v>271</v>
      </c>
      <c r="B2150" s="113" t="s">
        <v>38</v>
      </c>
      <c r="C2150" s="108" t="s">
        <v>16873</v>
      </c>
      <c r="D2150" s="113">
        <v>502741</v>
      </c>
      <c r="E2150" s="113">
        <v>1008995</v>
      </c>
      <c r="F2150" s="108" t="s">
        <v>16874</v>
      </c>
      <c r="G2150" s="113">
        <v>15000</v>
      </c>
      <c r="H2150" s="108" t="s">
        <v>66</v>
      </c>
      <c r="I2150" s="108" t="s">
        <v>36</v>
      </c>
      <c r="J2150" s="135" t="s">
        <v>41</v>
      </c>
      <c r="K2150" s="135">
        <v>15000</v>
      </c>
      <c r="L2150" s="135">
        <f>VLOOKUP(E2150,[2]Sheet1!$E$2:$N$5262,3,0)</f>
        <v>15000</v>
      </c>
      <c r="M2150" s="168">
        <f>VLOOKUP(E2150,[2]Sheet1!$E$2:$N$5262,4,0)</f>
        <v>46044</v>
      </c>
      <c r="N2150" s="135" t="str">
        <f>VLOOKUP(E2150,[2]Sheet1!$E$2:$N$5262,5,0)</f>
        <v>M.MUSTAFA</v>
      </c>
      <c r="O2150" s="135" t="str">
        <f>VLOOKUP(E2150,[2]Sheet1!$E$2:$N$5262,6,0)</f>
        <v>Accepted</v>
      </c>
      <c r="P2150" s="135" t="str">
        <f>VLOOKUP(E2150,[2]Sheet1!$E$2:$N$5262,7,0)</f>
        <v>Online Transfer</v>
      </c>
      <c r="Q2150" s="135" t="str">
        <f>VLOOKUP(E2150,[2]Sheet1!$E$2:$N$5262,8,0)</f>
        <v>Renewal</v>
      </c>
      <c r="R2150" s="135" t="s">
        <v>16</v>
      </c>
      <c r="S2150" s="135" t="str">
        <f>VLOOKUP(E2150,[2]Sheet1!$E$2:$N$5262,10,0)</f>
        <v>-</v>
      </c>
      <c r="T2150" s="167">
        <f t="shared" si="109"/>
        <v>0</v>
      </c>
    </row>
    <row r="2151" spans="1:20" hidden="1">
      <c r="A2151" s="113">
        <v>272</v>
      </c>
      <c r="B2151" s="113" t="s">
        <v>38</v>
      </c>
      <c r="C2151" s="108" t="s">
        <v>16875</v>
      </c>
      <c r="D2151" s="108" t="s">
        <v>16876</v>
      </c>
      <c r="E2151" s="108" t="s">
        <v>16877</v>
      </c>
      <c r="F2151" s="108" t="s">
        <v>16878</v>
      </c>
      <c r="G2151" s="113">
        <v>12000</v>
      </c>
      <c r="H2151" s="108" t="s">
        <v>66</v>
      </c>
      <c r="I2151" s="108" t="s">
        <v>36</v>
      </c>
      <c r="J2151" s="135" t="s">
        <v>41</v>
      </c>
      <c r="K2151" s="135">
        <v>12000</v>
      </c>
      <c r="L2151" s="135">
        <f>VLOOKUP(E2151,[2]Sheet1!$E$2:$N$5262,3,0)</f>
        <v>12000</v>
      </c>
      <c r="M2151" s="168">
        <f>VLOOKUP(E2151,[2]Sheet1!$E$2:$N$5262,4,0)</f>
        <v>46044</v>
      </c>
      <c r="N2151" s="135" t="str">
        <f>VLOOKUP(E2151,[2]Sheet1!$E$2:$N$5262,5,0)</f>
        <v>M.MUSTAFA</v>
      </c>
      <c r="O2151" s="135" t="str">
        <f>VLOOKUP(E2151,[2]Sheet1!$E$2:$N$5262,6,0)</f>
        <v>Accepted</v>
      </c>
      <c r="P2151" s="135" t="str">
        <f>VLOOKUP(E2151,[2]Sheet1!$E$2:$N$5262,7,0)</f>
        <v>Online Transfer</v>
      </c>
      <c r="Q2151" s="135" t="str">
        <f>VLOOKUP(E2151,[2]Sheet1!$E$2:$N$5262,8,0)</f>
        <v>Renewal</v>
      </c>
      <c r="R2151" s="135" t="s">
        <v>16</v>
      </c>
      <c r="S2151" s="135" t="str">
        <f>VLOOKUP(E2151,[2]Sheet1!$E$2:$N$5262,10,0)</f>
        <v>-</v>
      </c>
      <c r="T2151" s="167">
        <f t="shared" si="109"/>
        <v>0</v>
      </c>
    </row>
    <row r="2152" spans="1:20" hidden="1">
      <c r="A2152" s="113">
        <v>273</v>
      </c>
      <c r="B2152" s="113" t="s">
        <v>38</v>
      </c>
      <c r="C2152" s="108" t="s">
        <v>16879</v>
      </c>
      <c r="D2152" s="108" t="s">
        <v>16880</v>
      </c>
      <c r="E2152" s="108" t="s">
        <v>16881</v>
      </c>
      <c r="F2152" s="108" t="s">
        <v>16882</v>
      </c>
      <c r="G2152" s="113">
        <v>13000</v>
      </c>
      <c r="H2152" s="108" t="s">
        <v>66</v>
      </c>
      <c r="I2152" s="108" t="s">
        <v>36</v>
      </c>
      <c r="J2152" s="135" t="s">
        <v>41</v>
      </c>
      <c r="K2152" s="135">
        <v>13000</v>
      </c>
      <c r="L2152" s="135">
        <f>VLOOKUP(E2152,[2]Sheet1!$E$2:$N$5262,3,0)</f>
        <v>13000</v>
      </c>
      <c r="M2152" s="168">
        <f>VLOOKUP(E2152,[2]Sheet1!$E$2:$N$5262,4,0)</f>
        <v>46044</v>
      </c>
      <c r="N2152" s="135" t="str">
        <f>VLOOKUP(E2152,[2]Sheet1!$E$2:$N$5262,5,0)</f>
        <v>M.MUSTAFA</v>
      </c>
      <c r="O2152" s="135" t="str">
        <f>VLOOKUP(E2152,[2]Sheet1!$E$2:$N$5262,6,0)</f>
        <v>Accepted</v>
      </c>
      <c r="P2152" s="135" t="str">
        <f>VLOOKUP(E2152,[2]Sheet1!$E$2:$N$5262,7,0)</f>
        <v>Online Transfer</v>
      </c>
      <c r="Q2152" s="135" t="str">
        <f>VLOOKUP(E2152,[2]Sheet1!$E$2:$N$5262,8,0)</f>
        <v>Renewal</v>
      </c>
      <c r="R2152" s="135" t="s">
        <v>16</v>
      </c>
      <c r="S2152" s="135" t="str">
        <f>VLOOKUP(E2152,[2]Sheet1!$E$2:$N$5262,10,0)</f>
        <v>-</v>
      </c>
      <c r="T2152" s="167">
        <f t="shared" si="109"/>
        <v>0</v>
      </c>
    </row>
    <row r="2153" spans="1:20" hidden="1">
      <c r="A2153" s="113">
        <v>274</v>
      </c>
      <c r="B2153" s="113" t="s">
        <v>38</v>
      </c>
      <c r="C2153" s="108" t="s">
        <v>16883</v>
      </c>
      <c r="D2153" s="108" t="s">
        <v>16883</v>
      </c>
      <c r="E2153" s="113">
        <v>7016434</v>
      </c>
      <c r="F2153" s="108" t="s">
        <v>16884</v>
      </c>
      <c r="G2153" s="113">
        <v>11000</v>
      </c>
      <c r="H2153" s="108" t="s">
        <v>66</v>
      </c>
      <c r="I2153" s="108" t="s">
        <v>36</v>
      </c>
      <c r="J2153" s="135" t="s">
        <v>41</v>
      </c>
      <c r="K2153" s="135">
        <v>11000</v>
      </c>
      <c r="L2153" s="135">
        <f>VLOOKUP(E2153,[2]Sheet1!$E$2:$N$5262,3,0)</f>
        <v>11000</v>
      </c>
      <c r="M2153" s="168">
        <f>VLOOKUP(E2153,[2]Sheet1!$E$2:$N$5262,4,0)</f>
        <v>46043</v>
      </c>
      <c r="N2153" s="135" t="str">
        <f>VLOOKUP(E2153,[2]Sheet1!$E$2:$N$5262,5,0)</f>
        <v>M.MUSTAFA</v>
      </c>
      <c r="O2153" s="135" t="str">
        <f>VLOOKUP(E2153,[2]Sheet1!$E$2:$N$5262,6,0)</f>
        <v>Accepted</v>
      </c>
      <c r="P2153" s="135" t="str">
        <f>VLOOKUP(E2153,[2]Sheet1!$E$2:$N$5262,7,0)</f>
        <v>Online Transfer</v>
      </c>
      <c r="Q2153" s="135" t="str">
        <f>VLOOKUP(E2153,[2]Sheet1!$E$2:$N$5262,8,0)</f>
        <v>Renewal</v>
      </c>
      <c r="R2153" s="135" t="s">
        <v>16</v>
      </c>
      <c r="S2153" s="135" t="str">
        <f>VLOOKUP(E2153,[2]Sheet1!$E$2:$N$5262,10,0)</f>
        <v>-</v>
      </c>
      <c r="T2153" s="167">
        <f t="shared" si="109"/>
        <v>0</v>
      </c>
    </row>
    <row r="2154" spans="1:20" hidden="1">
      <c r="A2154" s="113">
        <v>275</v>
      </c>
      <c r="B2154" s="113" t="s">
        <v>38</v>
      </c>
      <c r="C2154" s="108" t="s">
        <v>16885</v>
      </c>
      <c r="D2154" s="108" t="s">
        <v>16886</v>
      </c>
      <c r="E2154" s="113">
        <v>9520479</v>
      </c>
      <c r="F2154" s="108" t="s">
        <v>16887</v>
      </c>
      <c r="G2154" s="113">
        <v>16000</v>
      </c>
      <c r="H2154" s="108" t="s">
        <v>66</v>
      </c>
      <c r="I2154" s="108" t="s">
        <v>36</v>
      </c>
      <c r="J2154" s="135" t="s">
        <v>41</v>
      </c>
      <c r="K2154" s="135">
        <v>16000</v>
      </c>
      <c r="L2154" s="135">
        <f>VLOOKUP(E2154,[2]Sheet1!$E$2:$N$5262,3,0)</f>
        <v>16000</v>
      </c>
      <c r="M2154" s="168">
        <f>VLOOKUP(E2154,[2]Sheet1!$E$2:$N$5262,4,0)</f>
        <v>46043</v>
      </c>
      <c r="N2154" s="135" t="str">
        <f>VLOOKUP(E2154,[2]Sheet1!$E$2:$N$5262,5,0)</f>
        <v>M.MUSTAFA</v>
      </c>
      <c r="O2154" s="135" t="str">
        <f>VLOOKUP(E2154,[2]Sheet1!$E$2:$N$5262,6,0)</f>
        <v>Accepted</v>
      </c>
      <c r="P2154" s="135" t="str">
        <f>VLOOKUP(E2154,[2]Sheet1!$E$2:$N$5262,7,0)</f>
        <v>Online Transfer</v>
      </c>
      <c r="Q2154" s="135" t="str">
        <f>VLOOKUP(E2154,[2]Sheet1!$E$2:$N$5262,8,0)</f>
        <v>Renewal</v>
      </c>
      <c r="R2154" s="135" t="s">
        <v>16</v>
      </c>
      <c r="S2154" s="135" t="str">
        <f>VLOOKUP(E2154,[2]Sheet1!$E$2:$N$5262,10,0)</f>
        <v>-</v>
      </c>
      <c r="T2154" s="167">
        <f t="shared" si="109"/>
        <v>0</v>
      </c>
    </row>
    <row r="2155" spans="1:20" hidden="1">
      <c r="A2155" s="113">
        <v>276</v>
      </c>
      <c r="B2155" s="113" t="s">
        <v>38</v>
      </c>
      <c r="C2155" s="108" t="s">
        <v>16888</v>
      </c>
      <c r="D2155" s="108" t="s">
        <v>16889</v>
      </c>
      <c r="E2155" s="108" t="s">
        <v>16888</v>
      </c>
      <c r="F2155" s="108" t="s">
        <v>16890</v>
      </c>
      <c r="G2155" s="113">
        <v>12500</v>
      </c>
      <c r="H2155" s="108" t="s">
        <v>66</v>
      </c>
      <c r="I2155" s="108" t="s">
        <v>36</v>
      </c>
      <c r="J2155" s="135" t="s">
        <v>41</v>
      </c>
      <c r="K2155" s="135">
        <v>12500</v>
      </c>
      <c r="L2155" s="135">
        <f>VLOOKUP(E2155,[2]Sheet1!$E$2:$N$5262,3,0)</f>
        <v>12500</v>
      </c>
      <c r="M2155" s="168">
        <f>VLOOKUP(E2155,[2]Sheet1!$E$2:$N$5262,4,0)</f>
        <v>46042</v>
      </c>
      <c r="N2155" s="135" t="str">
        <f>VLOOKUP(E2155,[2]Sheet1!$E$2:$N$5262,5,0)</f>
        <v>M.MUSTAFA</v>
      </c>
      <c r="O2155" s="135" t="str">
        <f>VLOOKUP(E2155,[2]Sheet1!$E$2:$N$5262,6,0)</f>
        <v>Accepted</v>
      </c>
      <c r="P2155" s="135" t="str">
        <f>VLOOKUP(E2155,[2]Sheet1!$E$2:$N$5262,7,0)</f>
        <v>Online Transfer</v>
      </c>
      <c r="Q2155" s="135" t="str">
        <f>VLOOKUP(E2155,[2]Sheet1!$E$2:$N$5262,8,0)</f>
        <v>Renewal</v>
      </c>
      <c r="R2155" s="135" t="s">
        <v>16</v>
      </c>
      <c r="S2155" s="135" t="str">
        <f>VLOOKUP(E2155,[2]Sheet1!$E$2:$N$5262,10,0)</f>
        <v>-</v>
      </c>
      <c r="T2155" s="167">
        <f t="shared" si="109"/>
        <v>0</v>
      </c>
    </row>
    <row r="2156" spans="1:20" hidden="1">
      <c r="A2156" s="113">
        <v>277</v>
      </c>
      <c r="B2156" s="113" t="s">
        <v>38</v>
      </c>
      <c r="C2156" s="108" t="s">
        <v>16891</v>
      </c>
      <c r="D2156" s="108" t="s">
        <v>16892</v>
      </c>
      <c r="E2156" s="113">
        <v>1040976</v>
      </c>
      <c r="F2156" s="108" t="s">
        <v>16893</v>
      </c>
      <c r="G2156" s="113">
        <v>12000</v>
      </c>
      <c r="H2156" s="108" t="s">
        <v>66</v>
      </c>
      <c r="I2156" s="108" t="s">
        <v>36</v>
      </c>
      <c r="J2156" s="135" t="s">
        <v>41</v>
      </c>
      <c r="K2156" s="135">
        <v>12000</v>
      </c>
      <c r="L2156" s="135">
        <f>VLOOKUP(E2156,[2]Sheet1!$E$2:$N$5262,3,0)</f>
        <v>12000</v>
      </c>
      <c r="M2156" s="168">
        <f>VLOOKUP(E2156,[2]Sheet1!$E$2:$N$5262,4,0)</f>
        <v>46042</v>
      </c>
      <c r="N2156" s="135" t="str">
        <f>VLOOKUP(E2156,[2]Sheet1!$E$2:$N$5262,5,0)</f>
        <v>M.MUSTAFA</v>
      </c>
      <c r="O2156" s="135" t="str">
        <f>VLOOKUP(E2156,[2]Sheet1!$E$2:$N$5262,6,0)</f>
        <v>Accepted</v>
      </c>
      <c r="P2156" s="135" t="str">
        <f>VLOOKUP(E2156,[2]Sheet1!$E$2:$N$5262,7,0)</f>
        <v>Online Transfer</v>
      </c>
      <c r="Q2156" s="135" t="str">
        <f>VLOOKUP(E2156,[2]Sheet1!$E$2:$N$5262,8,0)</f>
        <v>Renewal</v>
      </c>
      <c r="R2156" s="135" t="s">
        <v>16</v>
      </c>
      <c r="S2156" s="135" t="str">
        <f>VLOOKUP(E2156,[2]Sheet1!$E$2:$N$5262,10,0)</f>
        <v>-</v>
      </c>
      <c r="T2156" s="167">
        <f t="shared" si="109"/>
        <v>0</v>
      </c>
    </row>
    <row r="2157" spans="1:20" hidden="1">
      <c r="A2157" s="113">
        <v>278</v>
      </c>
      <c r="B2157" s="113" t="s">
        <v>38</v>
      </c>
      <c r="C2157" s="108" t="s">
        <v>16894</v>
      </c>
      <c r="D2157" s="108" t="s">
        <v>16895</v>
      </c>
      <c r="E2157" s="108" t="s">
        <v>16896</v>
      </c>
      <c r="F2157" s="108" t="s">
        <v>16897</v>
      </c>
      <c r="G2157" s="113">
        <v>16000</v>
      </c>
      <c r="H2157" s="108" t="s">
        <v>66</v>
      </c>
      <c r="I2157" s="108" t="s">
        <v>36</v>
      </c>
      <c r="J2157" s="135" t="s">
        <v>41</v>
      </c>
      <c r="K2157" s="135">
        <v>16000</v>
      </c>
      <c r="L2157" s="135">
        <f>VLOOKUP(E2157,[2]Sheet1!$E$2:$N$5262,3,0)</f>
        <v>16000</v>
      </c>
      <c r="M2157" s="168">
        <f>VLOOKUP(E2157,[2]Sheet1!$E$2:$N$5262,4,0)</f>
        <v>46042</v>
      </c>
      <c r="N2157" s="135" t="str">
        <f>VLOOKUP(E2157,[2]Sheet1!$E$2:$N$5262,5,0)</f>
        <v>M.MUSTAFA</v>
      </c>
      <c r="O2157" s="135" t="str">
        <f>VLOOKUP(E2157,[2]Sheet1!$E$2:$N$5262,6,0)</f>
        <v>Accepted</v>
      </c>
      <c r="P2157" s="135" t="str">
        <f>VLOOKUP(E2157,[2]Sheet1!$E$2:$N$5262,7,0)</f>
        <v>Cash Deposit</v>
      </c>
      <c r="Q2157" s="135" t="str">
        <f>VLOOKUP(E2157,[2]Sheet1!$E$2:$N$5262,8,0)</f>
        <v>Renewal</v>
      </c>
      <c r="R2157" s="135" t="s">
        <v>16</v>
      </c>
      <c r="S2157" s="135" t="str">
        <f>VLOOKUP(E2157,[2]Sheet1!$E$2:$N$5262,10,0)</f>
        <v>-</v>
      </c>
      <c r="T2157" s="167">
        <f t="shared" si="109"/>
        <v>0</v>
      </c>
    </row>
    <row r="2158" spans="1:20" hidden="1">
      <c r="A2158" s="113">
        <v>279</v>
      </c>
      <c r="B2158" s="113" t="s">
        <v>38</v>
      </c>
      <c r="C2158" s="108" t="s">
        <v>16898</v>
      </c>
      <c r="D2158" s="108" t="s">
        <v>16899</v>
      </c>
      <c r="E2158" s="108" t="s">
        <v>16898</v>
      </c>
      <c r="F2158" s="108" t="s">
        <v>16900</v>
      </c>
      <c r="G2158" s="113">
        <v>12500</v>
      </c>
      <c r="H2158" s="108" t="s">
        <v>66</v>
      </c>
      <c r="I2158" s="108" t="s">
        <v>36</v>
      </c>
      <c r="J2158" s="135" t="s">
        <v>41</v>
      </c>
      <c r="K2158" s="135">
        <v>12500</v>
      </c>
      <c r="L2158" s="135">
        <f>VLOOKUP(E2158,[2]Sheet1!$E$2:$N$5262,3,0)</f>
        <v>12500</v>
      </c>
      <c r="M2158" s="168">
        <f>VLOOKUP(E2158,[2]Sheet1!$E$2:$N$5262,4,0)</f>
        <v>46041</v>
      </c>
      <c r="N2158" s="135" t="str">
        <f>VLOOKUP(E2158,[2]Sheet1!$E$2:$N$5262,5,0)</f>
        <v>M.MUSTAFA</v>
      </c>
      <c r="O2158" s="135" t="str">
        <f>VLOOKUP(E2158,[2]Sheet1!$E$2:$N$5262,6,0)</f>
        <v>Accepted</v>
      </c>
      <c r="P2158" s="135" t="str">
        <f>VLOOKUP(E2158,[2]Sheet1!$E$2:$N$5262,7,0)</f>
        <v>Online Transfer</v>
      </c>
      <c r="Q2158" s="135" t="str">
        <f>VLOOKUP(E2158,[2]Sheet1!$E$2:$N$5262,8,0)</f>
        <v>Renewal</v>
      </c>
      <c r="R2158" s="135" t="s">
        <v>16</v>
      </c>
      <c r="S2158" s="135" t="str">
        <f>VLOOKUP(E2158,[2]Sheet1!$E$2:$N$5262,10,0)</f>
        <v>-</v>
      </c>
      <c r="T2158" s="167">
        <f t="shared" si="109"/>
        <v>0</v>
      </c>
    </row>
    <row r="2159" spans="1:20">
      <c r="A2159" s="113">
        <v>280</v>
      </c>
      <c r="B2159" s="113" t="s">
        <v>38</v>
      </c>
      <c r="C2159" s="108" t="s">
        <v>16901</v>
      </c>
      <c r="D2159" s="108" t="s">
        <v>16902</v>
      </c>
      <c r="E2159" s="113">
        <v>6069587</v>
      </c>
      <c r="F2159" s="108" t="s">
        <v>11843</v>
      </c>
      <c r="G2159" s="113">
        <v>14000</v>
      </c>
      <c r="H2159" s="108" t="s">
        <v>66</v>
      </c>
      <c r="I2159" s="108" t="s">
        <v>36</v>
      </c>
      <c r="J2159" s="135" t="s">
        <v>41</v>
      </c>
      <c r="K2159" s="135">
        <v>14000</v>
      </c>
      <c r="L2159" s="135">
        <f>VLOOKUP(E2159,[2]Sheet1!$E$2:$N$5262,3,0)</f>
        <v>14000</v>
      </c>
      <c r="M2159" s="168">
        <f>VLOOKUP(E2159,[2]Sheet1!$E$2:$N$5262,4,0)</f>
        <v>46041</v>
      </c>
      <c r="N2159" s="135" t="str">
        <f>VLOOKUP(E2159,[2]Sheet1!$E$2:$N$5262,5,0)</f>
        <v>M.MUSTAFA</v>
      </c>
      <c r="O2159" s="135" t="str">
        <f>VLOOKUP(E2159,[2]Sheet1!$E$2:$N$5262,6,0)</f>
        <v>Accepted</v>
      </c>
      <c r="P2159" s="135" t="str">
        <f>VLOOKUP(E2159,[2]Sheet1!$E$2:$N$5262,7,0)</f>
        <v>Online Transfer</v>
      </c>
      <c r="Q2159" s="135" t="str">
        <f>VLOOKUP(E2159,[2]Sheet1!$E$2:$N$5262,8,0)</f>
        <v>Conversion</v>
      </c>
      <c r="R2159" s="135" t="s">
        <v>16</v>
      </c>
      <c r="S2159" s="135" t="str">
        <f>VLOOKUP(E2159,[2]Sheet1!$E$2:$N$5262,10,0)</f>
        <v>-</v>
      </c>
      <c r="T2159" s="167">
        <f t="shared" si="109"/>
        <v>0</v>
      </c>
    </row>
    <row r="2160" spans="1:20" hidden="1">
      <c r="A2160" s="113">
        <v>281</v>
      </c>
      <c r="B2160" s="113" t="s">
        <v>38</v>
      </c>
      <c r="C2160" s="108" t="s">
        <v>16903</v>
      </c>
      <c r="D2160" s="113">
        <v>7918378</v>
      </c>
      <c r="E2160" s="108" t="s">
        <v>16904</v>
      </c>
      <c r="F2160" s="108" t="s">
        <v>16905</v>
      </c>
      <c r="G2160" s="113">
        <v>16000</v>
      </c>
      <c r="H2160" s="108" t="s">
        <v>66</v>
      </c>
      <c r="I2160" s="108" t="s">
        <v>36</v>
      </c>
      <c r="J2160" s="135" t="s">
        <v>41</v>
      </c>
      <c r="K2160" s="135">
        <v>16000</v>
      </c>
      <c r="L2160" s="135">
        <f>VLOOKUP(E2160,[2]Sheet1!$E$2:$N$5262,3,0)</f>
        <v>16000</v>
      </c>
      <c r="M2160" s="168">
        <f>VLOOKUP(E2160,[2]Sheet1!$E$2:$N$5262,4,0)</f>
        <v>46039</v>
      </c>
      <c r="N2160" s="135" t="str">
        <f>VLOOKUP(E2160,[2]Sheet1!$E$2:$N$5262,5,0)</f>
        <v>M.MUSTAFA</v>
      </c>
      <c r="O2160" s="135" t="str">
        <f>VLOOKUP(E2160,[2]Sheet1!$E$2:$N$5262,6,0)</f>
        <v>Accepted</v>
      </c>
      <c r="P2160" s="135" t="str">
        <f>VLOOKUP(E2160,[2]Sheet1!$E$2:$N$5262,7,0)</f>
        <v>Online Transfer</v>
      </c>
      <c r="Q2160" s="135" t="str">
        <f>VLOOKUP(E2160,[2]Sheet1!$E$2:$N$5262,8,0)</f>
        <v>Renewal</v>
      </c>
      <c r="R2160" s="135" t="s">
        <v>16</v>
      </c>
      <c r="S2160" s="135" t="str">
        <f>VLOOKUP(E2160,[2]Sheet1!$E$2:$N$5262,10,0)</f>
        <v>-</v>
      </c>
      <c r="T2160" s="167">
        <f t="shared" si="109"/>
        <v>0</v>
      </c>
    </row>
    <row r="2161" spans="1:20" hidden="1">
      <c r="A2161" s="113">
        <v>282</v>
      </c>
      <c r="B2161" s="113" t="s">
        <v>38</v>
      </c>
      <c r="C2161" s="108" t="s">
        <v>16906</v>
      </c>
      <c r="D2161" s="108" t="s">
        <v>16907</v>
      </c>
      <c r="E2161" s="108" t="s">
        <v>16908</v>
      </c>
      <c r="F2161" s="108" t="s">
        <v>16909</v>
      </c>
      <c r="G2161" s="113">
        <v>14000</v>
      </c>
      <c r="H2161" s="108" t="s">
        <v>66</v>
      </c>
      <c r="I2161" s="108" t="s">
        <v>36</v>
      </c>
      <c r="J2161" s="135" t="s">
        <v>41</v>
      </c>
      <c r="K2161" s="135">
        <v>14000</v>
      </c>
      <c r="L2161" s="135">
        <f>VLOOKUP(E2161,[2]Sheet1!$E$2:$N$5262,3,0)</f>
        <v>14000</v>
      </c>
      <c r="M2161" s="168">
        <f>VLOOKUP(E2161,[2]Sheet1!$E$2:$N$5262,4,0)</f>
        <v>46037</v>
      </c>
      <c r="N2161" s="135" t="str">
        <f>VLOOKUP(E2161,[2]Sheet1!$E$2:$N$5262,5,0)</f>
        <v>M.MUSTAFA</v>
      </c>
      <c r="O2161" s="135" t="str">
        <f>VLOOKUP(E2161,[2]Sheet1!$E$2:$N$5262,6,0)</f>
        <v>Accepted</v>
      </c>
      <c r="P2161" s="135" t="str">
        <f>VLOOKUP(E2161,[2]Sheet1!$E$2:$N$5262,7,0)</f>
        <v>Online Transfer</v>
      </c>
      <c r="Q2161" s="135" t="str">
        <f>VLOOKUP(E2161,[2]Sheet1!$E$2:$N$5262,8,0)</f>
        <v>Renewal</v>
      </c>
      <c r="R2161" s="135" t="s">
        <v>16</v>
      </c>
      <c r="S2161" s="135" t="str">
        <f>VLOOKUP(E2161,[2]Sheet1!$E$2:$N$5262,10,0)</f>
        <v>-</v>
      </c>
      <c r="T2161" s="167">
        <f t="shared" si="109"/>
        <v>0</v>
      </c>
    </row>
    <row r="2162" spans="1:20">
      <c r="A2162" s="113">
        <v>283</v>
      </c>
      <c r="B2162" s="113" t="s">
        <v>38</v>
      </c>
      <c r="C2162" s="108" t="s">
        <v>16910</v>
      </c>
      <c r="D2162" s="108" t="s">
        <v>16911</v>
      </c>
      <c r="E2162" s="108" t="s">
        <v>16912</v>
      </c>
      <c r="F2162" s="108" t="s">
        <v>11905</v>
      </c>
      <c r="G2162" s="113">
        <v>15000</v>
      </c>
      <c r="H2162" s="108" t="s">
        <v>66</v>
      </c>
      <c r="I2162" s="108" t="s">
        <v>36</v>
      </c>
      <c r="J2162" s="135" t="s">
        <v>41</v>
      </c>
      <c r="K2162" s="135">
        <v>15000</v>
      </c>
      <c r="L2162" s="135">
        <f>VLOOKUP(E2162,[2]Sheet1!$E$2:$N$5262,3,0)</f>
        <v>15000</v>
      </c>
      <c r="M2162" s="168">
        <f>VLOOKUP(E2162,[2]Sheet1!$E$2:$N$5262,4,0)</f>
        <v>46037</v>
      </c>
      <c r="N2162" s="135" t="str">
        <f>VLOOKUP(E2162,[2]Sheet1!$E$2:$N$5262,5,0)</f>
        <v>M.MUSTAFA</v>
      </c>
      <c r="O2162" s="135" t="str">
        <f>VLOOKUP(E2162,[2]Sheet1!$E$2:$N$5262,6,0)</f>
        <v>Accepted</v>
      </c>
      <c r="P2162" s="135" t="str">
        <f>VLOOKUP(E2162,[2]Sheet1!$E$2:$N$5262,7,0)</f>
        <v>Online Transfer</v>
      </c>
      <c r="Q2162" s="135" t="str">
        <f>VLOOKUP(E2162,[2]Sheet1!$E$2:$N$5262,8,0)</f>
        <v>Conversion</v>
      </c>
      <c r="R2162" s="135" t="s">
        <v>16</v>
      </c>
      <c r="S2162" s="135" t="str">
        <f>VLOOKUP(E2162,[2]Sheet1!$E$2:$N$5262,10,0)</f>
        <v>-</v>
      </c>
      <c r="T2162" s="167">
        <f t="shared" si="109"/>
        <v>0</v>
      </c>
    </row>
    <row r="2163" spans="1:20" hidden="1">
      <c r="A2163" s="113">
        <v>284</v>
      </c>
      <c r="B2163" s="113" t="s">
        <v>38</v>
      </c>
      <c r="C2163" s="108" t="s">
        <v>16913</v>
      </c>
      <c r="D2163" s="108" t="s">
        <v>16914</v>
      </c>
      <c r="E2163" s="108" t="s">
        <v>16915</v>
      </c>
      <c r="F2163" s="108" t="s">
        <v>16916</v>
      </c>
      <c r="G2163" s="113">
        <v>16000</v>
      </c>
      <c r="H2163" s="108" t="s">
        <v>66</v>
      </c>
      <c r="I2163" s="108" t="s">
        <v>36</v>
      </c>
      <c r="J2163" s="135" t="s">
        <v>41</v>
      </c>
      <c r="K2163" s="135">
        <v>16000</v>
      </c>
      <c r="L2163" s="135">
        <f>VLOOKUP(E2163,[2]Sheet1!$E$2:$N$5262,3,0)</f>
        <v>16000</v>
      </c>
      <c r="M2163" s="168">
        <f>VLOOKUP(E2163,[2]Sheet1!$E$2:$N$5262,4,0)</f>
        <v>46037</v>
      </c>
      <c r="N2163" s="135" t="str">
        <f>VLOOKUP(E2163,[2]Sheet1!$E$2:$N$5262,5,0)</f>
        <v>M.MUSTAFA</v>
      </c>
      <c r="O2163" s="135" t="str">
        <f>VLOOKUP(E2163,[2]Sheet1!$E$2:$N$5262,6,0)</f>
        <v>Accepted</v>
      </c>
      <c r="P2163" s="135" t="str">
        <f>VLOOKUP(E2163,[2]Sheet1!$E$2:$N$5262,7,0)</f>
        <v>Online Transfer</v>
      </c>
      <c r="Q2163" s="135" t="str">
        <f>VLOOKUP(E2163,[2]Sheet1!$E$2:$N$5262,8,0)</f>
        <v>Renewal</v>
      </c>
      <c r="R2163" s="135" t="s">
        <v>16</v>
      </c>
      <c r="S2163" s="135" t="str">
        <f>VLOOKUP(E2163,[2]Sheet1!$E$2:$N$5262,10,0)</f>
        <v>-</v>
      </c>
      <c r="T2163" s="167">
        <f t="shared" si="109"/>
        <v>0</v>
      </c>
    </row>
    <row r="2164" spans="1:20" hidden="1">
      <c r="A2164" s="113">
        <v>285</v>
      </c>
      <c r="B2164" s="113" t="s">
        <v>38</v>
      </c>
      <c r="C2164" s="108" t="s">
        <v>16917</v>
      </c>
      <c r="D2164" s="113">
        <v>10871</v>
      </c>
      <c r="E2164" s="113">
        <v>107437</v>
      </c>
      <c r="F2164" s="108" t="s">
        <v>16918</v>
      </c>
      <c r="G2164" s="113">
        <v>16000</v>
      </c>
      <c r="H2164" s="108" t="s">
        <v>66</v>
      </c>
      <c r="I2164" s="108" t="s">
        <v>36</v>
      </c>
      <c r="J2164" s="135" t="s">
        <v>41</v>
      </c>
      <c r="K2164" s="135">
        <v>16000</v>
      </c>
      <c r="L2164" s="135">
        <f>VLOOKUP(E2164,[2]Sheet1!$E$2:$N$5262,3,0)</f>
        <v>16000</v>
      </c>
      <c r="M2164" s="168">
        <f>VLOOKUP(E2164,[2]Sheet1!$E$2:$N$5262,4,0)</f>
        <v>46037</v>
      </c>
      <c r="N2164" s="135" t="str">
        <f>VLOOKUP(E2164,[2]Sheet1!$E$2:$N$5262,5,0)</f>
        <v>M.MUSTAFA</v>
      </c>
      <c r="O2164" s="135" t="str">
        <f>VLOOKUP(E2164,[2]Sheet1!$E$2:$N$5262,6,0)</f>
        <v>Accepted</v>
      </c>
      <c r="P2164" s="135" t="str">
        <f>VLOOKUP(E2164,[2]Sheet1!$E$2:$N$5262,7,0)</f>
        <v>Cash Deposit</v>
      </c>
      <c r="Q2164" s="135" t="str">
        <f>VLOOKUP(E2164,[2]Sheet1!$E$2:$N$5262,8,0)</f>
        <v>Renewal</v>
      </c>
      <c r="R2164" s="135" t="s">
        <v>16</v>
      </c>
      <c r="S2164" s="135" t="str">
        <f>VLOOKUP(E2164,[2]Sheet1!$E$2:$N$5262,10,0)</f>
        <v>-</v>
      </c>
      <c r="T2164" s="167">
        <f t="shared" si="109"/>
        <v>0</v>
      </c>
    </row>
    <row r="2165" spans="1:20" hidden="1">
      <c r="A2165" s="113">
        <v>286</v>
      </c>
      <c r="B2165" s="113" t="s">
        <v>38</v>
      </c>
      <c r="C2165" s="108" t="s">
        <v>16919</v>
      </c>
      <c r="D2165" s="108" t="s">
        <v>16920</v>
      </c>
      <c r="E2165" s="108" t="s">
        <v>16921</v>
      </c>
      <c r="F2165" s="108" t="s">
        <v>16922</v>
      </c>
      <c r="G2165" s="113">
        <v>14000</v>
      </c>
      <c r="H2165" s="108" t="s">
        <v>66</v>
      </c>
      <c r="I2165" s="108" t="s">
        <v>36</v>
      </c>
      <c r="J2165" s="135" t="s">
        <v>41</v>
      </c>
      <c r="K2165" s="135">
        <v>14000</v>
      </c>
      <c r="L2165" s="135">
        <f>VLOOKUP(E2165,[2]Sheet1!$E$2:$N$5262,3,0)</f>
        <v>14000</v>
      </c>
      <c r="M2165" s="168">
        <f>VLOOKUP(E2165,[2]Sheet1!$E$2:$N$5262,4,0)</f>
        <v>46037</v>
      </c>
      <c r="N2165" s="135" t="str">
        <f>VLOOKUP(E2165,[2]Sheet1!$E$2:$N$5262,5,0)</f>
        <v>M.MUSTAFA</v>
      </c>
      <c r="O2165" s="135" t="str">
        <f>VLOOKUP(E2165,[2]Sheet1!$E$2:$N$5262,6,0)</f>
        <v>Accepted</v>
      </c>
      <c r="P2165" s="135" t="str">
        <f>VLOOKUP(E2165,[2]Sheet1!$E$2:$N$5262,7,0)</f>
        <v>Online Transfer</v>
      </c>
      <c r="Q2165" s="135" t="str">
        <f>VLOOKUP(E2165,[2]Sheet1!$E$2:$N$5262,8,0)</f>
        <v>Renewal</v>
      </c>
      <c r="R2165" s="135" t="s">
        <v>16</v>
      </c>
      <c r="S2165" s="135" t="str">
        <f>VLOOKUP(E2165,[2]Sheet1!$E$2:$N$5262,10,0)</f>
        <v>-</v>
      </c>
      <c r="T2165" s="167">
        <f t="shared" si="109"/>
        <v>0</v>
      </c>
    </row>
    <row r="2166" spans="1:20" hidden="1">
      <c r="A2166" s="113">
        <v>287</v>
      </c>
      <c r="B2166" s="113" t="s">
        <v>38</v>
      </c>
      <c r="C2166" s="108" t="s">
        <v>16923</v>
      </c>
      <c r="D2166" s="108" t="s">
        <v>16924</v>
      </c>
      <c r="E2166" s="108" t="s">
        <v>16925</v>
      </c>
      <c r="F2166" s="108" t="s">
        <v>16926</v>
      </c>
      <c r="G2166" s="113">
        <v>10000</v>
      </c>
      <c r="H2166" s="108" t="s">
        <v>66</v>
      </c>
      <c r="I2166" s="108" t="s">
        <v>36</v>
      </c>
      <c r="J2166" s="135" t="s">
        <v>41</v>
      </c>
      <c r="K2166" s="135">
        <v>10000</v>
      </c>
      <c r="L2166" s="135">
        <f>VLOOKUP(E2166,[2]Sheet1!$E$2:$N$5262,3,0)</f>
        <v>10000</v>
      </c>
      <c r="M2166" s="168">
        <f>VLOOKUP(E2166,[2]Sheet1!$E$2:$N$5262,4,0)</f>
        <v>46036</v>
      </c>
      <c r="N2166" s="135" t="str">
        <f>VLOOKUP(E2166,[2]Sheet1!$E$2:$N$5262,5,0)</f>
        <v>M.MUSTAFA</v>
      </c>
      <c r="O2166" s="135" t="str">
        <f>VLOOKUP(E2166,[2]Sheet1!$E$2:$N$5262,6,0)</f>
        <v>Accepted</v>
      </c>
      <c r="P2166" s="135" t="str">
        <f>VLOOKUP(E2166,[2]Sheet1!$E$2:$N$5262,7,0)</f>
        <v>Online Transfer</v>
      </c>
      <c r="Q2166" s="135" t="str">
        <f>VLOOKUP(E2166,[2]Sheet1!$E$2:$N$5262,8,0)</f>
        <v>Renewal</v>
      </c>
      <c r="R2166" s="135" t="s">
        <v>16</v>
      </c>
      <c r="S2166" s="135" t="str">
        <f>VLOOKUP(E2166,[2]Sheet1!$E$2:$N$5262,10,0)</f>
        <v>-</v>
      </c>
      <c r="T2166" s="167">
        <f t="shared" si="109"/>
        <v>0</v>
      </c>
    </row>
    <row r="2167" spans="1:20" hidden="1">
      <c r="A2167" s="113">
        <v>288</v>
      </c>
      <c r="B2167" s="113" t="s">
        <v>38</v>
      </c>
      <c r="C2167" s="108" t="s">
        <v>16927</v>
      </c>
      <c r="D2167" s="108" t="s">
        <v>16928</v>
      </c>
      <c r="E2167" s="108" t="s">
        <v>16927</v>
      </c>
      <c r="F2167" s="108" t="s">
        <v>16929</v>
      </c>
      <c r="G2167" s="113">
        <v>10000</v>
      </c>
      <c r="H2167" s="108" t="s">
        <v>66</v>
      </c>
      <c r="I2167" s="108" t="s">
        <v>36</v>
      </c>
      <c r="J2167" s="135" t="s">
        <v>41</v>
      </c>
      <c r="K2167" s="135">
        <v>10000</v>
      </c>
      <c r="L2167" s="135">
        <f>VLOOKUP(E2167,[2]Sheet1!$E$2:$N$5262,3,0)</f>
        <v>10000</v>
      </c>
      <c r="M2167" s="168">
        <f>VLOOKUP(E2167,[2]Sheet1!$E$2:$N$5262,4,0)</f>
        <v>46035</v>
      </c>
      <c r="N2167" s="135" t="str">
        <f>VLOOKUP(E2167,[2]Sheet1!$E$2:$N$5262,5,0)</f>
        <v>M.MUSTAFA</v>
      </c>
      <c r="O2167" s="135" t="str">
        <f>VLOOKUP(E2167,[2]Sheet1!$E$2:$N$5262,6,0)</f>
        <v>Accepted</v>
      </c>
      <c r="P2167" s="135" t="str">
        <f>VLOOKUP(E2167,[2]Sheet1!$E$2:$N$5262,7,0)</f>
        <v>Online Transfer</v>
      </c>
      <c r="Q2167" s="135" t="str">
        <f>VLOOKUP(E2167,[2]Sheet1!$E$2:$N$5262,8,0)</f>
        <v>Renewal</v>
      </c>
      <c r="R2167" s="135" t="s">
        <v>16</v>
      </c>
      <c r="S2167" s="135" t="str">
        <f>VLOOKUP(E2167,[2]Sheet1!$E$2:$N$5262,10,0)</f>
        <v>-</v>
      </c>
      <c r="T2167" s="167">
        <f t="shared" si="109"/>
        <v>0</v>
      </c>
    </row>
    <row r="2168" spans="1:20" hidden="1">
      <c r="A2168" s="113">
        <v>289</v>
      </c>
      <c r="B2168" s="113" t="s">
        <v>38</v>
      </c>
      <c r="C2168" s="108" t="s">
        <v>16930</v>
      </c>
      <c r="D2168" s="108" t="s">
        <v>16931</v>
      </c>
      <c r="E2168" s="108" t="s">
        <v>16932</v>
      </c>
      <c r="F2168" s="108" t="s">
        <v>16933</v>
      </c>
      <c r="G2168" s="113">
        <v>11000</v>
      </c>
      <c r="H2168" s="108" t="s">
        <v>66</v>
      </c>
      <c r="I2168" s="108" t="s">
        <v>36</v>
      </c>
      <c r="J2168" s="135" t="s">
        <v>41</v>
      </c>
      <c r="K2168" s="135">
        <v>11000</v>
      </c>
      <c r="L2168" s="135">
        <f>VLOOKUP(E2168,[2]Sheet1!$E$2:$N$5262,3,0)</f>
        <v>11000</v>
      </c>
      <c r="M2168" s="168">
        <f>VLOOKUP(E2168,[2]Sheet1!$E$2:$N$5262,4,0)</f>
        <v>46035</v>
      </c>
      <c r="N2168" s="135" t="str">
        <f>VLOOKUP(E2168,[2]Sheet1!$E$2:$N$5262,5,0)</f>
        <v>M.MUSTAFA</v>
      </c>
      <c r="O2168" s="135" t="str">
        <f>VLOOKUP(E2168,[2]Sheet1!$E$2:$N$5262,6,0)</f>
        <v>Accepted</v>
      </c>
      <c r="P2168" s="135" t="str">
        <f>VLOOKUP(E2168,[2]Sheet1!$E$2:$N$5262,7,0)</f>
        <v>Online Transfer</v>
      </c>
      <c r="Q2168" s="135" t="str">
        <f>VLOOKUP(E2168,[2]Sheet1!$E$2:$N$5262,8,0)</f>
        <v>Renewal</v>
      </c>
      <c r="R2168" s="135" t="s">
        <v>16</v>
      </c>
      <c r="S2168" s="135" t="str">
        <f>VLOOKUP(E2168,[2]Sheet1!$E$2:$N$5262,10,0)</f>
        <v>-</v>
      </c>
      <c r="T2168" s="167">
        <f t="shared" si="109"/>
        <v>0</v>
      </c>
    </row>
    <row r="2169" spans="1:20" hidden="1">
      <c r="A2169" s="113">
        <v>290</v>
      </c>
      <c r="B2169" s="113" t="s">
        <v>38</v>
      </c>
      <c r="C2169" s="108" t="s">
        <v>16934</v>
      </c>
      <c r="D2169" s="108" t="s">
        <v>16935</v>
      </c>
      <c r="E2169" s="108" t="s">
        <v>16936</v>
      </c>
      <c r="F2169" s="108" t="s">
        <v>16937</v>
      </c>
      <c r="G2169" s="113">
        <v>16000</v>
      </c>
      <c r="H2169" s="108" t="s">
        <v>66</v>
      </c>
      <c r="I2169" s="108" t="s">
        <v>36</v>
      </c>
      <c r="J2169" s="135" t="s">
        <v>41</v>
      </c>
      <c r="K2169" s="135">
        <v>16000</v>
      </c>
      <c r="L2169" s="135">
        <f>VLOOKUP(E2169,[2]Sheet1!$E$2:$N$5262,3,0)</f>
        <v>16000</v>
      </c>
      <c r="M2169" s="168">
        <f>VLOOKUP(E2169,[2]Sheet1!$E$2:$N$5262,4,0)</f>
        <v>46034</v>
      </c>
      <c r="N2169" s="135" t="str">
        <f>VLOOKUP(E2169,[2]Sheet1!$E$2:$N$5262,5,0)</f>
        <v>M.MUSTAFA</v>
      </c>
      <c r="O2169" s="135" t="str">
        <f>VLOOKUP(E2169,[2]Sheet1!$E$2:$N$5262,6,0)</f>
        <v>Accepted</v>
      </c>
      <c r="P2169" s="135" t="str">
        <f>VLOOKUP(E2169,[2]Sheet1!$E$2:$N$5262,7,0)</f>
        <v>Online Transfer</v>
      </c>
      <c r="Q2169" s="135" t="str">
        <f>VLOOKUP(E2169,[2]Sheet1!$E$2:$N$5262,8,0)</f>
        <v>Renewal</v>
      </c>
      <c r="R2169" s="135" t="s">
        <v>16</v>
      </c>
      <c r="S2169" s="135" t="str">
        <f>VLOOKUP(E2169,[2]Sheet1!$E$2:$N$5262,10,0)</f>
        <v>-</v>
      </c>
      <c r="T2169" s="167">
        <f t="shared" si="109"/>
        <v>0</v>
      </c>
    </row>
    <row r="2170" spans="1:20" hidden="1">
      <c r="A2170" s="113">
        <v>291</v>
      </c>
      <c r="B2170" s="113" t="s">
        <v>38</v>
      </c>
      <c r="C2170" s="108" t="s">
        <v>16938</v>
      </c>
      <c r="D2170" s="108" t="s">
        <v>16939</v>
      </c>
      <c r="E2170" s="113">
        <v>5558866</v>
      </c>
      <c r="F2170" s="108" t="s">
        <v>16940</v>
      </c>
      <c r="G2170" s="113">
        <v>16000</v>
      </c>
      <c r="H2170" s="108" t="s">
        <v>66</v>
      </c>
      <c r="I2170" s="108" t="s">
        <v>36</v>
      </c>
      <c r="J2170" s="135" t="s">
        <v>41</v>
      </c>
      <c r="K2170" s="135">
        <v>16000</v>
      </c>
      <c r="L2170" s="135">
        <f>VLOOKUP(E2170,[2]Sheet1!$E$2:$N$5262,3,0)</f>
        <v>16000</v>
      </c>
      <c r="M2170" s="168">
        <f>VLOOKUP(E2170,[2]Sheet1!$E$2:$N$5262,4,0)</f>
        <v>46034</v>
      </c>
      <c r="N2170" s="135" t="str">
        <f>VLOOKUP(E2170,[2]Sheet1!$E$2:$N$5262,5,0)</f>
        <v>M.MUSTAFA</v>
      </c>
      <c r="O2170" s="135" t="str">
        <f>VLOOKUP(E2170,[2]Sheet1!$E$2:$N$5262,6,0)</f>
        <v>Accepted</v>
      </c>
      <c r="P2170" s="135" t="str">
        <f>VLOOKUP(E2170,[2]Sheet1!$E$2:$N$5262,7,0)</f>
        <v>Online Transfer</v>
      </c>
      <c r="Q2170" s="135" t="str">
        <f>VLOOKUP(E2170,[2]Sheet1!$E$2:$N$5262,8,0)</f>
        <v>Renewal</v>
      </c>
      <c r="R2170" s="135" t="s">
        <v>16</v>
      </c>
      <c r="S2170" s="135" t="str">
        <f>VLOOKUP(E2170,[2]Sheet1!$E$2:$N$5262,10,0)</f>
        <v>-</v>
      </c>
      <c r="T2170" s="167">
        <f t="shared" si="109"/>
        <v>0</v>
      </c>
    </row>
    <row r="2171" spans="1:20" hidden="1">
      <c r="A2171" s="113">
        <v>292</v>
      </c>
      <c r="B2171" s="113" t="s">
        <v>38</v>
      </c>
      <c r="C2171" s="108" t="s">
        <v>16941</v>
      </c>
      <c r="D2171" s="108" t="s">
        <v>16942</v>
      </c>
      <c r="E2171" s="108" t="s">
        <v>16943</v>
      </c>
      <c r="F2171" s="108" t="s">
        <v>16944</v>
      </c>
      <c r="G2171" s="113">
        <v>14000</v>
      </c>
      <c r="H2171" s="108" t="s">
        <v>66</v>
      </c>
      <c r="I2171" s="108" t="s">
        <v>36</v>
      </c>
      <c r="J2171" s="135" t="s">
        <v>41</v>
      </c>
      <c r="K2171" s="135">
        <v>14000</v>
      </c>
      <c r="L2171" s="135">
        <f>VLOOKUP(E2171,[2]Sheet1!$E$2:$N$5262,3,0)</f>
        <v>14000</v>
      </c>
      <c r="M2171" s="168">
        <f>VLOOKUP(E2171,[2]Sheet1!$E$2:$N$5262,4,0)</f>
        <v>46034</v>
      </c>
      <c r="N2171" s="135" t="str">
        <f>VLOOKUP(E2171,[2]Sheet1!$E$2:$N$5262,5,0)</f>
        <v>M.MUSTAFA</v>
      </c>
      <c r="O2171" s="135" t="str">
        <f>VLOOKUP(E2171,[2]Sheet1!$E$2:$N$5262,6,0)</f>
        <v>Accepted</v>
      </c>
      <c r="P2171" s="135" t="str">
        <f>VLOOKUP(E2171,[2]Sheet1!$E$2:$N$5262,7,0)</f>
        <v>Online Transfer</v>
      </c>
      <c r="Q2171" s="135" t="str">
        <f>VLOOKUP(E2171,[2]Sheet1!$E$2:$N$5262,8,0)</f>
        <v>Renewal</v>
      </c>
      <c r="R2171" s="135" t="s">
        <v>16</v>
      </c>
      <c r="S2171" s="135" t="str">
        <f>VLOOKUP(E2171,[2]Sheet1!$E$2:$N$5262,10,0)</f>
        <v>-</v>
      </c>
      <c r="T2171" s="167">
        <f t="shared" si="109"/>
        <v>0</v>
      </c>
    </row>
    <row r="2172" spans="1:20" hidden="1">
      <c r="A2172" s="113">
        <v>293</v>
      </c>
      <c r="B2172" s="113" t="s">
        <v>38</v>
      </c>
      <c r="C2172" s="108" t="s">
        <v>16945</v>
      </c>
      <c r="D2172" s="108" t="s">
        <v>16946</v>
      </c>
      <c r="E2172" s="108" t="s">
        <v>16947</v>
      </c>
      <c r="F2172" s="108" t="s">
        <v>16948</v>
      </c>
      <c r="G2172" s="113">
        <v>16000</v>
      </c>
      <c r="H2172" s="108" t="s">
        <v>66</v>
      </c>
      <c r="I2172" s="108" t="s">
        <v>36</v>
      </c>
      <c r="J2172" s="135" t="s">
        <v>41</v>
      </c>
      <c r="K2172" s="135">
        <v>16000</v>
      </c>
      <c r="L2172" s="135">
        <f>VLOOKUP(E2172,[2]Sheet1!$E$2:$N$5262,3,0)</f>
        <v>16000</v>
      </c>
      <c r="M2172" s="168">
        <f>VLOOKUP(E2172,[2]Sheet1!$E$2:$N$5262,4,0)</f>
        <v>46034</v>
      </c>
      <c r="N2172" s="135" t="str">
        <f>VLOOKUP(E2172,[2]Sheet1!$E$2:$N$5262,5,0)</f>
        <v>M.MUSTAFA</v>
      </c>
      <c r="O2172" s="135" t="str">
        <f>VLOOKUP(E2172,[2]Sheet1!$E$2:$N$5262,6,0)</f>
        <v>Accepted</v>
      </c>
      <c r="P2172" s="135" t="str">
        <f>VLOOKUP(E2172,[2]Sheet1!$E$2:$N$5262,7,0)</f>
        <v>Online Transfer</v>
      </c>
      <c r="Q2172" s="135" t="str">
        <f>VLOOKUP(E2172,[2]Sheet1!$E$2:$N$5262,8,0)</f>
        <v>Renewal</v>
      </c>
      <c r="R2172" s="135" t="s">
        <v>16</v>
      </c>
      <c r="S2172" s="135" t="str">
        <f>VLOOKUP(E2172,[2]Sheet1!$E$2:$N$5262,10,0)</f>
        <v>-</v>
      </c>
      <c r="T2172" s="167">
        <f t="shared" si="109"/>
        <v>0</v>
      </c>
    </row>
    <row r="2173" spans="1:20" hidden="1">
      <c r="A2173" s="113">
        <v>294</v>
      </c>
      <c r="B2173" s="113" t="s">
        <v>38</v>
      </c>
      <c r="C2173" s="108" t="s">
        <v>16949</v>
      </c>
      <c r="D2173" s="108" t="s">
        <v>16950</v>
      </c>
      <c r="E2173" s="108" t="s">
        <v>16951</v>
      </c>
      <c r="F2173" s="108" t="s">
        <v>16952</v>
      </c>
      <c r="G2173" s="113">
        <v>13000</v>
      </c>
      <c r="H2173" s="108" t="s">
        <v>66</v>
      </c>
      <c r="I2173" s="108" t="s">
        <v>36</v>
      </c>
      <c r="J2173" s="135" t="s">
        <v>41</v>
      </c>
      <c r="K2173" s="135">
        <v>13000</v>
      </c>
      <c r="L2173" s="135">
        <f>VLOOKUP(E2173,[2]Sheet1!$E$2:$N$5262,3,0)</f>
        <v>13000</v>
      </c>
      <c r="M2173" s="168">
        <f>VLOOKUP(E2173,[2]Sheet1!$E$2:$N$5262,4,0)</f>
        <v>46034</v>
      </c>
      <c r="N2173" s="135" t="str">
        <f>VLOOKUP(E2173,[2]Sheet1!$E$2:$N$5262,5,0)</f>
        <v>M.MUSTAFA</v>
      </c>
      <c r="O2173" s="135" t="str">
        <f>VLOOKUP(E2173,[2]Sheet1!$E$2:$N$5262,6,0)</f>
        <v>Accepted</v>
      </c>
      <c r="P2173" s="135" t="str">
        <f>VLOOKUP(E2173,[2]Sheet1!$E$2:$N$5262,7,0)</f>
        <v>Online Transfer</v>
      </c>
      <c r="Q2173" s="135" t="str">
        <f>VLOOKUP(E2173,[2]Sheet1!$E$2:$N$5262,8,0)</f>
        <v>Renewal</v>
      </c>
      <c r="R2173" s="135" t="s">
        <v>16</v>
      </c>
      <c r="S2173" s="135" t="str">
        <f>VLOOKUP(E2173,[2]Sheet1!$E$2:$N$5262,10,0)</f>
        <v>-</v>
      </c>
      <c r="T2173" s="167">
        <f t="shared" si="109"/>
        <v>0</v>
      </c>
    </row>
    <row r="2174" spans="1:20" hidden="1">
      <c r="A2174" s="113">
        <v>295</v>
      </c>
      <c r="B2174" s="113" t="s">
        <v>38</v>
      </c>
      <c r="C2174" s="108" t="s">
        <v>16953</v>
      </c>
      <c r="D2174" s="108" t="s">
        <v>16954</v>
      </c>
      <c r="E2174" s="108" t="s">
        <v>16955</v>
      </c>
      <c r="F2174" s="108" t="s">
        <v>16956</v>
      </c>
      <c r="G2174" s="113">
        <v>16000</v>
      </c>
      <c r="H2174" s="108" t="s">
        <v>66</v>
      </c>
      <c r="I2174" s="108" t="s">
        <v>36</v>
      </c>
      <c r="J2174" s="135" t="s">
        <v>41</v>
      </c>
      <c r="K2174" s="135">
        <v>16000</v>
      </c>
      <c r="L2174" s="135">
        <f>VLOOKUP(E2174,[2]Sheet1!$E$2:$N$5262,3,0)</f>
        <v>16000</v>
      </c>
      <c r="M2174" s="168">
        <f>VLOOKUP(E2174,[2]Sheet1!$E$2:$N$5262,4,0)</f>
        <v>46034</v>
      </c>
      <c r="N2174" s="135" t="str">
        <f>VLOOKUP(E2174,[2]Sheet1!$E$2:$N$5262,5,0)</f>
        <v>M.MUSTAFA</v>
      </c>
      <c r="O2174" s="135" t="str">
        <f>VLOOKUP(E2174,[2]Sheet1!$E$2:$N$5262,6,0)</f>
        <v>Accepted</v>
      </c>
      <c r="P2174" s="135" t="str">
        <f>VLOOKUP(E2174,[2]Sheet1!$E$2:$N$5262,7,0)</f>
        <v>Online Transfer</v>
      </c>
      <c r="Q2174" s="135" t="str">
        <f>VLOOKUP(E2174,[2]Sheet1!$E$2:$N$5262,8,0)</f>
        <v>Renewal</v>
      </c>
      <c r="R2174" s="135" t="s">
        <v>16</v>
      </c>
      <c r="S2174" s="135" t="str">
        <f>VLOOKUP(E2174,[2]Sheet1!$E$2:$N$5262,10,0)</f>
        <v>-</v>
      </c>
      <c r="T2174" s="167">
        <f t="shared" si="109"/>
        <v>0</v>
      </c>
    </row>
    <row r="2175" spans="1:20" hidden="1">
      <c r="A2175" s="113">
        <v>296</v>
      </c>
      <c r="B2175" s="113" t="s">
        <v>38</v>
      </c>
      <c r="C2175" s="108" t="s">
        <v>16957</v>
      </c>
      <c r="D2175" s="108" t="s">
        <v>16958</v>
      </c>
      <c r="E2175" s="113">
        <v>6066099</v>
      </c>
      <c r="F2175" s="108" t="s">
        <v>16959</v>
      </c>
      <c r="G2175" s="113">
        <v>13500</v>
      </c>
      <c r="H2175" s="108" t="s">
        <v>66</v>
      </c>
      <c r="I2175" s="108" t="s">
        <v>36</v>
      </c>
      <c r="J2175" s="135" t="s">
        <v>41</v>
      </c>
      <c r="K2175" s="135">
        <v>13500</v>
      </c>
      <c r="L2175" s="135">
        <f>VLOOKUP(E2175,[2]Sheet1!$E$2:$N$5262,3,0)</f>
        <v>13500</v>
      </c>
      <c r="M2175" s="168">
        <f>VLOOKUP(E2175,[2]Sheet1!$E$2:$N$5262,4,0)</f>
        <v>46034</v>
      </c>
      <c r="N2175" s="135" t="str">
        <f>VLOOKUP(E2175,[2]Sheet1!$E$2:$N$5262,5,0)</f>
        <v>M.MUSTAFA</v>
      </c>
      <c r="O2175" s="135" t="str">
        <f>VLOOKUP(E2175,[2]Sheet1!$E$2:$N$5262,6,0)</f>
        <v>Accepted</v>
      </c>
      <c r="P2175" s="135" t="str">
        <f>VLOOKUP(E2175,[2]Sheet1!$E$2:$N$5262,7,0)</f>
        <v>Online Transfer</v>
      </c>
      <c r="Q2175" s="135" t="str">
        <f>VLOOKUP(E2175,[2]Sheet1!$E$2:$N$5262,8,0)</f>
        <v>Renewal</v>
      </c>
      <c r="R2175" s="135" t="s">
        <v>16</v>
      </c>
      <c r="S2175" s="135" t="str">
        <f>VLOOKUP(E2175,[2]Sheet1!$E$2:$N$5262,10,0)</f>
        <v>-</v>
      </c>
      <c r="T2175" s="167">
        <f t="shared" si="109"/>
        <v>0</v>
      </c>
    </row>
    <row r="2176" spans="1:20">
      <c r="A2176" s="113">
        <v>297</v>
      </c>
      <c r="B2176" s="113" t="s">
        <v>38</v>
      </c>
      <c r="C2176" s="108" t="s">
        <v>16960</v>
      </c>
      <c r="D2176" s="108" t="s">
        <v>16961</v>
      </c>
      <c r="E2176" s="108" t="s">
        <v>16962</v>
      </c>
      <c r="F2176" s="108" t="s">
        <v>11411</v>
      </c>
      <c r="G2176" s="113">
        <v>18000</v>
      </c>
      <c r="H2176" s="108" t="s">
        <v>66</v>
      </c>
      <c r="I2176" s="108" t="s">
        <v>36</v>
      </c>
      <c r="J2176" s="135" t="s">
        <v>41</v>
      </c>
      <c r="K2176" s="135">
        <v>18000</v>
      </c>
      <c r="L2176" s="135">
        <f>VLOOKUP(E2176,[2]Sheet1!$E$2:$N$5262,3,0)</f>
        <v>18000</v>
      </c>
      <c r="M2176" s="168">
        <f>VLOOKUP(E2176,[2]Sheet1!$E$2:$N$5262,4,0)</f>
        <v>46034</v>
      </c>
      <c r="N2176" s="135" t="str">
        <f>VLOOKUP(E2176,[2]Sheet1!$E$2:$N$5262,5,0)</f>
        <v>M.MUSTAFA</v>
      </c>
      <c r="O2176" s="135" t="str">
        <f>VLOOKUP(E2176,[2]Sheet1!$E$2:$N$5262,6,0)</f>
        <v>Accepted</v>
      </c>
      <c r="P2176" s="135" t="str">
        <f>VLOOKUP(E2176,[2]Sheet1!$E$2:$N$5262,7,0)</f>
        <v>Online Transfer</v>
      </c>
      <c r="Q2176" s="135" t="str">
        <f>VLOOKUP(E2176,[2]Sheet1!$E$2:$N$5262,8,0)</f>
        <v>Conversion</v>
      </c>
      <c r="R2176" s="135" t="s">
        <v>16</v>
      </c>
      <c r="S2176" s="135" t="str">
        <f>VLOOKUP(E2176,[2]Sheet1!$E$2:$N$5262,10,0)</f>
        <v>-</v>
      </c>
      <c r="T2176" s="167">
        <f t="shared" si="109"/>
        <v>0</v>
      </c>
    </row>
    <row r="2177" spans="1:20" hidden="1">
      <c r="A2177" s="113">
        <v>298</v>
      </c>
      <c r="B2177" s="113" t="s">
        <v>38</v>
      </c>
      <c r="C2177" s="108" t="s">
        <v>16963</v>
      </c>
      <c r="D2177" s="113">
        <v>179978</v>
      </c>
      <c r="E2177" s="113">
        <v>10079956</v>
      </c>
      <c r="F2177" s="108" t="s">
        <v>16964</v>
      </c>
      <c r="G2177" s="113">
        <v>12000</v>
      </c>
      <c r="H2177" s="108" t="s">
        <v>66</v>
      </c>
      <c r="I2177" s="108" t="s">
        <v>36</v>
      </c>
      <c r="J2177" s="135" t="s">
        <v>41</v>
      </c>
      <c r="K2177" s="135">
        <v>12000</v>
      </c>
      <c r="L2177" s="135">
        <f>VLOOKUP(E2177,[2]Sheet1!$E$2:$N$5262,3,0)</f>
        <v>12000</v>
      </c>
      <c r="M2177" s="168">
        <f>VLOOKUP(E2177,[2]Sheet1!$E$2:$N$5262,4,0)</f>
        <v>46033</v>
      </c>
      <c r="N2177" s="135" t="str">
        <f>VLOOKUP(E2177,[2]Sheet1!$E$2:$N$5262,5,0)</f>
        <v>M.MUSTAFA</v>
      </c>
      <c r="O2177" s="135" t="str">
        <f>VLOOKUP(E2177,[2]Sheet1!$E$2:$N$5262,6,0)</f>
        <v>Accepted</v>
      </c>
      <c r="P2177" s="135" t="str">
        <f>VLOOKUP(E2177,[2]Sheet1!$E$2:$N$5262,7,0)</f>
        <v>Online Transfer</v>
      </c>
      <c r="Q2177" s="135" t="str">
        <f>VLOOKUP(E2177,[2]Sheet1!$E$2:$N$5262,8,0)</f>
        <v>Renewal</v>
      </c>
      <c r="R2177" s="135" t="s">
        <v>16</v>
      </c>
      <c r="S2177" s="135" t="str">
        <f>VLOOKUP(E2177,[2]Sheet1!$E$2:$N$5262,10,0)</f>
        <v>-</v>
      </c>
      <c r="T2177" s="167">
        <f t="shared" si="109"/>
        <v>0</v>
      </c>
    </row>
    <row r="2178" spans="1:20" hidden="1">
      <c r="A2178" s="113">
        <v>299</v>
      </c>
      <c r="B2178" s="113" t="s">
        <v>38</v>
      </c>
      <c r="C2178" s="108" t="s">
        <v>16965</v>
      </c>
      <c r="D2178" s="113">
        <v>6075301</v>
      </c>
      <c r="E2178" s="113">
        <v>97928</v>
      </c>
      <c r="F2178" s="108" t="s">
        <v>16966</v>
      </c>
      <c r="G2178" s="113">
        <v>14000</v>
      </c>
      <c r="H2178" s="108" t="s">
        <v>66</v>
      </c>
      <c r="I2178" s="108" t="s">
        <v>36</v>
      </c>
      <c r="J2178" s="135" t="s">
        <v>41</v>
      </c>
      <c r="K2178" s="135">
        <v>14000</v>
      </c>
      <c r="L2178" s="135">
        <f>VLOOKUP(E2178,[2]Sheet1!$E$2:$N$5262,3,0)</f>
        <v>14000</v>
      </c>
      <c r="M2178" s="168">
        <f>VLOOKUP(E2178,[2]Sheet1!$E$2:$N$5262,4,0)</f>
        <v>46032</v>
      </c>
      <c r="N2178" s="135" t="str">
        <f>VLOOKUP(E2178,[2]Sheet1!$E$2:$N$5262,5,0)</f>
        <v>M.MUSTAFA</v>
      </c>
      <c r="O2178" s="135" t="str">
        <f>VLOOKUP(E2178,[2]Sheet1!$E$2:$N$5262,6,0)</f>
        <v>Accepted</v>
      </c>
      <c r="P2178" s="135" t="str">
        <f>VLOOKUP(E2178,[2]Sheet1!$E$2:$N$5262,7,0)</f>
        <v>Online Transfer</v>
      </c>
      <c r="Q2178" s="135" t="str">
        <f>VLOOKUP(E2178,[2]Sheet1!$E$2:$N$5262,8,0)</f>
        <v>Renewal</v>
      </c>
      <c r="R2178" s="135" t="s">
        <v>16</v>
      </c>
      <c r="S2178" s="135" t="str">
        <f>VLOOKUP(E2178,[2]Sheet1!$E$2:$N$5262,10,0)</f>
        <v>-</v>
      </c>
      <c r="T2178" s="167">
        <f t="shared" si="109"/>
        <v>0</v>
      </c>
    </row>
    <row r="2179" spans="1:20" hidden="1">
      <c r="A2179" s="113">
        <v>300</v>
      </c>
      <c r="B2179" s="113" t="s">
        <v>38</v>
      </c>
      <c r="C2179" s="108" t="s">
        <v>16967</v>
      </c>
      <c r="D2179" s="108" t="s">
        <v>16968</v>
      </c>
      <c r="E2179" s="108" t="s">
        <v>16967</v>
      </c>
      <c r="F2179" s="108" t="s">
        <v>16969</v>
      </c>
      <c r="G2179" s="113">
        <v>13000</v>
      </c>
      <c r="H2179" s="108" t="s">
        <v>66</v>
      </c>
      <c r="I2179" s="108" t="s">
        <v>36</v>
      </c>
      <c r="J2179" s="135" t="s">
        <v>41</v>
      </c>
      <c r="K2179" s="135">
        <v>13000</v>
      </c>
      <c r="L2179" s="135">
        <f>VLOOKUP(E2179,[2]Sheet1!$E$2:$N$5262,3,0)</f>
        <v>13000</v>
      </c>
      <c r="M2179" s="168">
        <f>VLOOKUP(E2179,[2]Sheet1!$E$2:$N$5262,4,0)</f>
        <v>46032</v>
      </c>
      <c r="N2179" s="135" t="str">
        <f>VLOOKUP(E2179,[2]Sheet1!$E$2:$N$5262,5,0)</f>
        <v>M.MUSTAFA</v>
      </c>
      <c r="O2179" s="135" t="str">
        <f>VLOOKUP(E2179,[2]Sheet1!$E$2:$N$5262,6,0)</f>
        <v>Accepted</v>
      </c>
      <c r="P2179" s="135" t="str">
        <f>VLOOKUP(E2179,[2]Sheet1!$E$2:$N$5262,7,0)</f>
        <v>Online Transfer</v>
      </c>
      <c r="Q2179" s="135" t="str">
        <f>VLOOKUP(E2179,[2]Sheet1!$E$2:$N$5262,8,0)</f>
        <v>Renewal</v>
      </c>
      <c r="R2179" s="135" t="s">
        <v>16</v>
      </c>
      <c r="S2179" s="135" t="str">
        <f>VLOOKUP(E2179,[2]Sheet1!$E$2:$N$5262,10,0)</f>
        <v>-</v>
      </c>
      <c r="T2179" s="167">
        <f t="shared" si="109"/>
        <v>0</v>
      </c>
    </row>
    <row r="2180" spans="1:20" hidden="1">
      <c r="A2180" s="113">
        <v>301</v>
      </c>
      <c r="B2180" s="113" t="s">
        <v>38</v>
      </c>
      <c r="C2180" s="108" t="s">
        <v>16970</v>
      </c>
      <c r="D2180" s="108" t="s">
        <v>16971</v>
      </c>
      <c r="E2180" s="108" t="s">
        <v>16972</v>
      </c>
      <c r="F2180" s="108" t="s">
        <v>16973</v>
      </c>
      <c r="G2180" s="113">
        <v>15000</v>
      </c>
      <c r="H2180" s="108" t="s">
        <v>66</v>
      </c>
      <c r="I2180" s="108" t="s">
        <v>36</v>
      </c>
      <c r="J2180" s="135" t="s">
        <v>41</v>
      </c>
      <c r="K2180" s="135">
        <v>15000</v>
      </c>
      <c r="L2180" s="135">
        <f>VLOOKUP(E2180,[2]Sheet1!$E$2:$N$5262,3,0)</f>
        <v>15000</v>
      </c>
      <c r="M2180" s="168">
        <f>VLOOKUP(E2180,[2]Sheet1!$E$2:$N$5262,4,0)</f>
        <v>46032</v>
      </c>
      <c r="N2180" s="135" t="str">
        <f>VLOOKUP(E2180,[2]Sheet1!$E$2:$N$5262,5,0)</f>
        <v>M.MUSTAFA</v>
      </c>
      <c r="O2180" s="135" t="str">
        <f>VLOOKUP(E2180,[2]Sheet1!$E$2:$N$5262,6,0)</f>
        <v>Accepted</v>
      </c>
      <c r="P2180" s="135" t="str">
        <f>VLOOKUP(E2180,[2]Sheet1!$E$2:$N$5262,7,0)</f>
        <v>Online Transfer</v>
      </c>
      <c r="Q2180" s="135" t="str">
        <f>VLOOKUP(E2180,[2]Sheet1!$E$2:$N$5262,8,0)</f>
        <v>Renewal</v>
      </c>
      <c r="R2180" s="135" t="s">
        <v>16</v>
      </c>
      <c r="S2180" s="135" t="str">
        <f>VLOOKUP(E2180,[2]Sheet1!$E$2:$N$5262,10,0)</f>
        <v>-</v>
      </c>
      <c r="T2180" s="167">
        <f t="shared" si="109"/>
        <v>0</v>
      </c>
    </row>
    <row r="2181" spans="1:20" hidden="1">
      <c r="A2181" s="113">
        <v>302</v>
      </c>
      <c r="B2181" s="113" t="s">
        <v>38</v>
      </c>
      <c r="C2181" s="108" t="s">
        <v>16974</v>
      </c>
      <c r="D2181" s="108" t="s">
        <v>16975</v>
      </c>
      <c r="E2181" s="113">
        <v>101070</v>
      </c>
      <c r="F2181" s="108" t="s">
        <v>16976</v>
      </c>
      <c r="G2181" s="113">
        <v>15000</v>
      </c>
      <c r="H2181" s="108" t="s">
        <v>66</v>
      </c>
      <c r="I2181" s="108" t="s">
        <v>36</v>
      </c>
      <c r="J2181" s="135" t="s">
        <v>41</v>
      </c>
      <c r="K2181" s="135">
        <v>15000</v>
      </c>
      <c r="L2181" s="135">
        <f>VLOOKUP(E2181,[2]Sheet1!$E$2:$N$5262,3,0)</f>
        <v>15000</v>
      </c>
      <c r="M2181" s="168">
        <f>VLOOKUP(E2181,[2]Sheet1!$E$2:$N$5262,4,0)</f>
        <v>46031</v>
      </c>
      <c r="N2181" s="135" t="str">
        <f>VLOOKUP(E2181,[2]Sheet1!$E$2:$N$5262,5,0)</f>
        <v>M.MUSTAFA</v>
      </c>
      <c r="O2181" s="135" t="str">
        <f>VLOOKUP(E2181,[2]Sheet1!$E$2:$N$5262,6,0)</f>
        <v>Accepted</v>
      </c>
      <c r="P2181" s="135" t="str">
        <f>VLOOKUP(E2181,[2]Sheet1!$E$2:$N$5262,7,0)</f>
        <v>Online Transfer</v>
      </c>
      <c r="Q2181" s="135" t="str">
        <f>VLOOKUP(E2181,[2]Sheet1!$E$2:$N$5262,8,0)</f>
        <v>Renewal</v>
      </c>
      <c r="R2181" s="135" t="s">
        <v>16</v>
      </c>
      <c r="S2181" s="135" t="str">
        <f>VLOOKUP(E2181,[2]Sheet1!$E$2:$N$5262,10,0)</f>
        <v>-</v>
      </c>
      <c r="T2181" s="167">
        <f t="shared" si="109"/>
        <v>0</v>
      </c>
    </row>
    <row r="2182" spans="1:20" hidden="1">
      <c r="A2182" s="113">
        <v>303</v>
      </c>
      <c r="B2182" s="113" t="s">
        <v>38</v>
      </c>
      <c r="C2182" s="108" t="s">
        <v>16977</v>
      </c>
      <c r="D2182" s="108" t="s">
        <v>16978</v>
      </c>
      <c r="E2182" s="113">
        <v>1219583</v>
      </c>
      <c r="F2182" s="108" t="s">
        <v>16979</v>
      </c>
      <c r="G2182" s="113">
        <v>12500</v>
      </c>
      <c r="H2182" s="108" t="s">
        <v>66</v>
      </c>
      <c r="I2182" s="108" t="s">
        <v>36</v>
      </c>
      <c r="J2182" s="135" t="s">
        <v>41</v>
      </c>
      <c r="K2182" s="135">
        <v>12500</v>
      </c>
      <c r="L2182" s="135">
        <f>VLOOKUP(E2182,[2]Sheet1!$E$2:$N$5262,3,0)</f>
        <v>12500</v>
      </c>
      <c r="M2182" s="168">
        <f>VLOOKUP(E2182,[2]Sheet1!$E$2:$N$5262,4,0)</f>
        <v>46032</v>
      </c>
      <c r="N2182" s="135" t="str">
        <f>VLOOKUP(E2182,[2]Sheet1!$E$2:$N$5262,5,0)</f>
        <v>M.MUSTAFA</v>
      </c>
      <c r="O2182" s="135" t="str">
        <f>VLOOKUP(E2182,[2]Sheet1!$E$2:$N$5262,6,0)</f>
        <v>Accepted</v>
      </c>
      <c r="P2182" s="135" t="str">
        <f>VLOOKUP(E2182,[2]Sheet1!$E$2:$N$5262,7,0)</f>
        <v>Online Transfer</v>
      </c>
      <c r="Q2182" s="135" t="str">
        <f>VLOOKUP(E2182,[2]Sheet1!$E$2:$N$5262,8,0)</f>
        <v>Renewal</v>
      </c>
      <c r="R2182" s="135" t="s">
        <v>16</v>
      </c>
      <c r="S2182" s="135" t="str">
        <f>VLOOKUP(E2182,[2]Sheet1!$E$2:$N$5262,10,0)</f>
        <v>-</v>
      </c>
      <c r="T2182" s="167">
        <f t="shared" si="109"/>
        <v>0</v>
      </c>
    </row>
    <row r="2183" spans="1:20" hidden="1">
      <c r="A2183" s="113">
        <v>304</v>
      </c>
      <c r="B2183" s="113" t="s">
        <v>38</v>
      </c>
      <c r="C2183" s="108" t="s">
        <v>16980</v>
      </c>
      <c r="D2183" s="108" t="s">
        <v>16981</v>
      </c>
      <c r="E2183" s="113">
        <v>913306</v>
      </c>
      <c r="F2183" s="108" t="s">
        <v>16982</v>
      </c>
      <c r="G2183" s="113">
        <v>12000</v>
      </c>
      <c r="H2183" s="108" t="s">
        <v>66</v>
      </c>
      <c r="I2183" s="108" t="s">
        <v>36</v>
      </c>
      <c r="J2183" s="135" t="s">
        <v>41</v>
      </c>
      <c r="K2183" s="135">
        <v>12000</v>
      </c>
      <c r="L2183" s="135">
        <f>VLOOKUP(E2183,[2]Sheet1!$E$2:$N$5262,3,0)</f>
        <v>12000</v>
      </c>
      <c r="M2183" s="168">
        <f>VLOOKUP(E2183,[2]Sheet1!$E$2:$N$5262,4,0)</f>
        <v>46031</v>
      </c>
      <c r="N2183" s="135" t="str">
        <f>VLOOKUP(E2183,[2]Sheet1!$E$2:$N$5262,5,0)</f>
        <v>M.MUSTAFA</v>
      </c>
      <c r="O2183" s="135" t="str">
        <f>VLOOKUP(E2183,[2]Sheet1!$E$2:$N$5262,6,0)</f>
        <v>Accepted</v>
      </c>
      <c r="P2183" s="135" t="str">
        <f>VLOOKUP(E2183,[2]Sheet1!$E$2:$N$5262,7,0)</f>
        <v>Online Transfer</v>
      </c>
      <c r="Q2183" s="135" t="str">
        <f>VLOOKUP(E2183,[2]Sheet1!$E$2:$N$5262,8,0)</f>
        <v>Renewal</v>
      </c>
      <c r="R2183" s="135" t="s">
        <v>16</v>
      </c>
      <c r="S2183" s="135" t="str">
        <f>VLOOKUP(E2183,[2]Sheet1!$E$2:$N$5262,10,0)</f>
        <v>-</v>
      </c>
      <c r="T2183" s="167">
        <f t="shared" si="109"/>
        <v>0</v>
      </c>
    </row>
    <row r="2184" spans="1:20" hidden="1">
      <c r="A2184" s="113">
        <v>305</v>
      </c>
      <c r="B2184" s="113" t="s">
        <v>38</v>
      </c>
      <c r="C2184" s="108" t="s">
        <v>16983</v>
      </c>
      <c r="D2184" s="113">
        <v>24431528593</v>
      </c>
      <c r="E2184" s="113">
        <v>2012537</v>
      </c>
      <c r="F2184" s="108" t="s">
        <v>16984</v>
      </c>
      <c r="G2184" s="113">
        <v>14000</v>
      </c>
      <c r="H2184" s="108" t="s">
        <v>66</v>
      </c>
      <c r="I2184" s="108" t="s">
        <v>36</v>
      </c>
      <c r="J2184" s="135" t="s">
        <v>41</v>
      </c>
      <c r="K2184" s="135">
        <v>14000</v>
      </c>
      <c r="L2184" s="135">
        <f>VLOOKUP(E2184,[2]Sheet1!$E$2:$N$5262,3,0)</f>
        <v>14000</v>
      </c>
      <c r="M2184" s="168">
        <f>VLOOKUP(E2184,[2]Sheet1!$E$2:$N$5262,4,0)</f>
        <v>46031</v>
      </c>
      <c r="N2184" s="135" t="str">
        <f>VLOOKUP(E2184,[2]Sheet1!$E$2:$N$5262,5,0)</f>
        <v>M.MUSTAFA</v>
      </c>
      <c r="O2184" s="135" t="str">
        <f>VLOOKUP(E2184,[2]Sheet1!$E$2:$N$5262,6,0)</f>
        <v>Accepted</v>
      </c>
      <c r="P2184" s="135" t="str">
        <f>VLOOKUP(E2184,[2]Sheet1!$E$2:$N$5262,7,0)</f>
        <v>Online Transfer</v>
      </c>
      <c r="Q2184" s="135" t="str">
        <f>VLOOKUP(E2184,[2]Sheet1!$E$2:$N$5262,8,0)</f>
        <v>Renewal</v>
      </c>
      <c r="R2184" s="135" t="s">
        <v>16</v>
      </c>
      <c r="S2184" s="135" t="str">
        <f>VLOOKUP(E2184,[2]Sheet1!$E$2:$N$5262,10,0)</f>
        <v>-</v>
      </c>
      <c r="T2184" s="167">
        <f t="shared" si="109"/>
        <v>0</v>
      </c>
    </row>
    <row r="2185" spans="1:20" hidden="1">
      <c r="A2185" s="113">
        <v>306</v>
      </c>
      <c r="B2185" s="113" t="s">
        <v>38</v>
      </c>
      <c r="C2185" s="108" t="s">
        <v>16985</v>
      </c>
      <c r="D2185" s="108" t="s">
        <v>16986</v>
      </c>
      <c r="E2185" s="108" t="s">
        <v>16987</v>
      </c>
      <c r="F2185" s="108" t="s">
        <v>16988</v>
      </c>
      <c r="G2185" s="113">
        <v>16000</v>
      </c>
      <c r="H2185" s="108" t="s">
        <v>66</v>
      </c>
      <c r="I2185" s="108" t="s">
        <v>36</v>
      </c>
      <c r="J2185" s="135" t="s">
        <v>41</v>
      </c>
      <c r="K2185" s="135">
        <v>16000</v>
      </c>
      <c r="L2185" s="135">
        <f>VLOOKUP(E2185,[2]Sheet1!$E$2:$N$5262,3,0)</f>
        <v>16000</v>
      </c>
      <c r="M2185" s="168">
        <f>VLOOKUP(E2185,[2]Sheet1!$E$2:$N$5262,4,0)</f>
        <v>46031</v>
      </c>
      <c r="N2185" s="135" t="str">
        <f>VLOOKUP(E2185,[2]Sheet1!$E$2:$N$5262,5,0)</f>
        <v>M.MUSTAFA</v>
      </c>
      <c r="O2185" s="135" t="str">
        <f>VLOOKUP(E2185,[2]Sheet1!$E$2:$N$5262,6,0)</f>
        <v>Accepted</v>
      </c>
      <c r="P2185" s="135" t="str">
        <f>VLOOKUP(E2185,[2]Sheet1!$E$2:$N$5262,7,0)</f>
        <v>Online Transfer</v>
      </c>
      <c r="Q2185" s="135" t="str">
        <f>VLOOKUP(E2185,[2]Sheet1!$E$2:$N$5262,8,0)</f>
        <v>Renewal</v>
      </c>
      <c r="R2185" s="135" t="s">
        <v>16</v>
      </c>
      <c r="S2185" s="135" t="str">
        <f>VLOOKUP(E2185,[2]Sheet1!$E$2:$N$5262,10,0)</f>
        <v>-</v>
      </c>
      <c r="T2185" s="167">
        <f t="shared" si="109"/>
        <v>0</v>
      </c>
    </row>
    <row r="2186" spans="1:20">
      <c r="A2186" s="113">
        <v>307</v>
      </c>
      <c r="B2186" s="113" t="s">
        <v>38</v>
      </c>
      <c r="C2186" s="108" t="s">
        <v>16989</v>
      </c>
      <c r="D2186" s="108" t="s">
        <v>16990</v>
      </c>
      <c r="E2186" s="108" t="s">
        <v>16991</v>
      </c>
      <c r="F2186" s="108" t="s">
        <v>10944</v>
      </c>
      <c r="G2186" s="113">
        <v>13000</v>
      </c>
      <c r="H2186" s="108" t="s">
        <v>66</v>
      </c>
      <c r="I2186" s="108" t="s">
        <v>36</v>
      </c>
      <c r="J2186" s="135" t="s">
        <v>41</v>
      </c>
      <c r="K2186" s="135">
        <v>13000</v>
      </c>
      <c r="L2186" s="135">
        <f>VLOOKUP(E2186,[2]Sheet1!$E$2:$N$5262,3,0)</f>
        <v>13000</v>
      </c>
      <c r="M2186" s="168">
        <f>VLOOKUP(E2186,[2]Sheet1!$E$2:$N$5262,4,0)</f>
        <v>46031</v>
      </c>
      <c r="N2186" s="135" t="str">
        <f>VLOOKUP(E2186,[2]Sheet1!$E$2:$N$5262,5,0)</f>
        <v>M.MUSTAFA</v>
      </c>
      <c r="O2186" s="135" t="str">
        <f>VLOOKUP(E2186,[2]Sheet1!$E$2:$N$5262,6,0)</f>
        <v>Accepted</v>
      </c>
      <c r="P2186" s="135" t="str">
        <f>VLOOKUP(E2186,[2]Sheet1!$E$2:$N$5262,7,0)</f>
        <v>Online Transfer</v>
      </c>
      <c r="Q2186" s="135" t="str">
        <f>VLOOKUP(E2186,[2]Sheet1!$E$2:$N$5262,8,0)</f>
        <v>Conversion</v>
      </c>
      <c r="R2186" s="135" t="s">
        <v>16</v>
      </c>
      <c r="S2186" s="135" t="str">
        <f>VLOOKUP(E2186,[2]Sheet1!$E$2:$N$5262,10,0)</f>
        <v>-</v>
      </c>
      <c r="T2186" s="167">
        <f t="shared" si="109"/>
        <v>0</v>
      </c>
    </row>
    <row r="2187" spans="1:20" hidden="1">
      <c r="A2187" s="113">
        <v>308</v>
      </c>
      <c r="B2187" s="113" t="s">
        <v>38</v>
      </c>
      <c r="C2187" s="108" t="s">
        <v>16992</v>
      </c>
      <c r="D2187" s="108" t="s">
        <v>16993</v>
      </c>
      <c r="E2187" s="108" t="s">
        <v>16994</v>
      </c>
      <c r="F2187" s="108" t="s">
        <v>16995</v>
      </c>
      <c r="G2187" s="113">
        <v>13000</v>
      </c>
      <c r="H2187" s="108" t="s">
        <v>66</v>
      </c>
      <c r="I2187" s="108" t="s">
        <v>36</v>
      </c>
      <c r="J2187" s="135" t="s">
        <v>41</v>
      </c>
      <c r="K2187" s="135">
        <v>13000</v>
      </c>
      <c r="L2187" s="135">
        <f>VLOOKUP(E2187,[2]Sheet1!$E$2:$N$5262,3,0)</f>
        <v>13000</v>
      </c>
      <c r="M2187" s="168">
        <f>VLOOKUP(E2187,[2]Sheet1!$E$2:$N$5262,4,0)</f>
        <v>46030</v>
      </c>
      <c r="N2187" s="135" t="str">
        <f>VLOOKUP(E2187,[2]Sheet1!$E$2:$N$5262,5,0)</f>
        <v>M.MUSTAFA</v>
      </c>
      <c r="O2187" s="135" t="str">
        <f>VLOOKUP(E2187,[2]Sheet1!$E$2:$N$5262,6,0)</f>
        <v>Accepted</v>
      </c>
      <c r="P2187" s="135" t="str">
        <f>VLOOKUP(E2187,[2]Sheet1!$E$2:$N$5262,7,0)</f>
        <v>Online Transfer</v>
      </c>
      <c r="Q2187" s="135" t="str">
        <f>VLOOKUP(E2187,[2]Sheet1!$E$2:$N$5262,8,0)</f>
        <v>Renewal</v>
      </c>
      <c r="R2187" s="135" t="s">
        <v>16</v>
      </c>
      <c r="S2187" s="135" t="str">
        <f>VLOOKUP(E2187,[2]Sheet1!$E$2:$N$5262,10,0)</f>
        <v>-</v>
      </c>
      <c r="T2187" s="167">
        <f t="shared" si="109"/>
        <v>0</v>
      </c>
    </row>
    <row r="2188" spans="1:20" hidden="1">
      <c r="A2188" s="113">
        <v>309</v>
      </c>
      <c r="B2188" s="113" t="s">
        <v>38</v>
      </c>
      <c r="C2188" s="108" t="s">
        <v>16996</v>
      </c>
      <c r="D2188" s="108" t="s">
        <v>16997</v>
      </c>
      <c r="E2188" s="108" t="s">
        <v>16998</v>
      </c>
      <c r="F2188" s="108" t="s">
        <v>16999</v>
      </c>
      <c r="G2188" s="113">
        <v>10000</v>
      </c>
      <c r="H2188" s="108" t="s">
        <v>66</v>
      </c>
      <c r="I2188" s="108" t="s">
        <v>36</v>
      </c>
      <c r="J2188" s="135" t="s">
        <v>41</v>
      </c>
      <c r="K2188" s="135">
        <v>10000</v>
      </c>
      <c r="L2188" s="135">
        <f>VLOOKUP(E2188,[2]Sheet1!$E$2:$N$5262,3,0)</f>
        <v>10000</v>
      </c>
      <c r="M2188" s="168">
        <f>VLOOKUP(E2188,[2]Sheet1!$E$2:$N$5262,4,0)</f>
        <v>46028</v>
      </c>
      <c r="N2188" s="135" t="str">
        <f>VLOOKUP(E2188,[2]Sheet1!$E$2:$N$5262,5,0)</f>
        <v>M.MUSTAFA</v>
      </c>
      <c r="O2188" s="135" t="str">
        <f>VLOOKUP(E2188,[2]Sheet1!$E$2:$N$5262,6,0)</f>
        <v>Accepted</v>
      </c>
      <c r="P2188" s="135" t="str">
        <f>VLOOKUP(E2188,[2]Sheet1!$E$2:$N$5262,7,0)</f>
        <v>Online Transfer</v>
      </c>
      <c r="Q2188" s="135" t="str">
        <f>VLOOKUP(E2188,[2]Sheet1!$E$2:$N$5262,8,0)</f>
        <v>Renewal</v>
      </c>
      <c r="R2188" s="135" t="s">
        <v>16</v>
      </c>
      <c r="S2188" s="135" t="str">
        <f>VLOOKUP(E2188,[2]Sheet1!$E$2:$N$5262,10,0)</f>
        <v>-</v>
      </c>
      <c r="T2188" s="167">
        <f t="shared" ref="T2188:T2198" si="110">+G2188-L2188</f>
        <v>0</v>
      </c>
    </row>
    <row r="2189" spans="1:20" hidden="1">
      <c r="A2189" s="113">
        <v>310</v>
      </c>
      <c r="B2189" s="113" t="s">
        <v>38</v>
      </c>
      <c r="C2189" s="108" t="s">
        <v>17000</v>
      </c>
      <c r="D2189" s="108" t="s">
        <v>17001</v>
      </c>
      <c r="E2189" s="108" t="s">
        <v>17002</v>
      </c>
      <c r="F2189" s="108" t="s">
        <v>14461</v>
      </c>
      <c r="G2189" s="113">
        <v>15000</v>
      </c>
      <c r="H2189" s="108" t="s">
        <v>66</v>
      </c>
      <c r="I2189" s="108" t="s">
        <v>36</v>
      </c>
      <c r="J2189" s="135" t="s">
        <v>41</v>
      </c>
      <c r="K2189" s="135">
        <v>15000</v>
      </c>
      <c r="L2189" s="135">
        <f>VLOOKUP(E2189,[2]Sheet1!$E$2:$N$5262,3,0)</f>
        <v>15000</v>
      </c>
      <c r="M2189" s="168">
        <f>VLOOKUP(E2189,[2]Sheet1!$E$2:$N$5262,4,0)</f>
        <v>46028</v>
      </c>
      <c r="N2189" s="135" t="str">
        <f>VLOOKUP(E2189,[2]Sheet1!$E$2:$N$5262,5,0)</f>
        <v>M.MUSTAFA</v>
      </c>
      <c r="O2189" s="135" t="str">
        <f>VLOOKUP(E2189,[2]Sheet1!$E$2:$N$5262,6,0)</f>
        <v>Accepted</v>
      </c>
      <c r="P2189" s="135" t="str">
        <f>VLOOKUP(E2189,[2]Sheet1!$E$2:$N$5262,7,0)</f>
        <v>Online Transfer</v>
      </c>
      <c r="Q2189" s="135" t="str">
        <f>VLOOKUP(E2189,[2]Sheet1!$E$2:$N$5262,8,0)</f>
        <v>Renewal</v>
      </c>
      <c r="R2189" s="135" t="s">
        <v>16</v>
      </c>
      <c r="S2189" s="135" t="str">
        <f>VLOOKUP(E2189,[2]Sheet1!$E$2:$N$5262,10,0)</f>
        <v>-</v>
      </c>
      <c r="T2189" s="167">
        <f t="shared" si="110"/>
        <v>0</v>
      </c>
    </row>
    <row r="2190" spans="1:20" hidden="1">
      <c r="A2190" s="113">
        <v>311</v>
      </c>
      <c r="B2190" s="113" t="s">
        <v>38</v>
      </c>
      <c r="C2190" s="108" t="s">
        <v>17003</v>
      </c>
      <c r="D2190" s="108" t="s">
        <v>17004</v>
      </c>
      <c r="E2190" s="108" t="s">
        <v>17005</v>
      </c>
      <c r="F2190" s="108" t="s">
        <v>17006</v>
      </c>
      <c r="G2190" s="113">
        <v>12500</v>
      </c>
      <c r="H2190" s="108" t="s">
        <v>66</v>
      </c>
      <c r="I2190" s="108" t="s">
        <v>36</v>
      </c>
      <c r="J2190" s="135" t="s">
        <v>41</v>
      </c>
      <c r="K2190" s="135">
        <v>12500</v>
      </c>
      <c r="L2190" s="135">
        <f>VLOOKUP(E2190,[2]Sheet1!$E$2:$N$5262,3,0)</f>
        <v>12500</v>
      </c>
      <c r="M2190" s="168">
        <f>VLOOKUP(E2190,[2]Sheet1!$E$2:$N$5262,4,0)</f>
        <v>46028</v>
      </c>
      <c r="N2190" s="135" t="str">
        <f>VLOOKUP(E2190,[2]Sheet1!$E$2:$N$5262,5,0)</f>
        <v>M.MUSTAFA</v>
      </c>
      <c r="O2190" s="135" t="str">
        <f>VLOOKUP(E2190,[2]Sheet1!$E$2:$N$5262,6,0)</f>
        <v>Accepted</v>
      </c>
      <c r="P2190" s="135" t="str">
        <f>VLOOKUP(E2190,[2]Sheet1!$E$2:$N$5262,7,0)</f>
        <v>Online Transfer</v>
      </c>
      <c r="Q2190" s="135" t="str">
        <f>VLOOKUP(E2190,[2]Sheet1!$E$2:$N$5262,8,0)</f>
        <v>Renewal</v>
      </c>
      <c r="R2190" s="135" t="s">
        <v>16</v>
      </c>
      <c r="S2190" s="135" t="str">
        <f>VLOOKUP(E2190,[2]Sheet1!$E$2:$N$5262,10,0)</f>
        <v>-</v>
      </c>
      <c r="T2190" s="167">
        <f t="shared" si="110"/>
        <v>0</v>
      </c>
    </row>
    <row r="2191" spans="1:20" hidden="1">
      <c r="A2191" s="113">
        <v>312</v>
      </c>
      <c r="B2191" s="113" t="s">
        <v>38</v>
      </c>
      <c r="C2191" s="108" t="s">
        <v>17007</v>
      </c>
      <c r="D2191" s="113">
        <v>51020909</v>
      </c>
      <c r="E2191" s="108" t="s">
        <v>17008</v>
      </c>
      <c r="F2191" s="108" t="s">
        <v>17009</v>
      </c>
      <c r="G2191" s="113">
        <v>14000</v>
      </c>
      <c r="H2191" s="108" t="s">
        <v>66</v>
      </c>
      <c r="I2191" s="108" t="s">
        <v>36</v>
      </c>
      <c r="J2191" s="135" t="s">
        <v>41</v>
      </c>
      <c r="K2191" s="135">
        <v>14000</v>
      </c>
      <c r="L2191" s="135">
        <f>VLOOKUP(E2191,[2]Sheet1!$E$2:$N$5262,3,0)</f>
        <v>14000</v>
      </c>
      <c r="M2191" s="168">
        <f>VLOOKUP(E2191,[2]Sheet1!$E$2:$N$5262,4,0)</f>
        <v>46028</v>
      </c>
      <c r="N2191" s="135" t="str">
        <f>VLOOKUP(E2191,[2]Sheet1!$E$2:$N$5262,5,0)</f>
        <v>M.MUSTAFA</v>
      </c>
      <c r="O2191" s="135" t="str">
        <f>VLOOKUP(E2191,[2]Sheet1!$E$2:$N$5262,6,0)</f>
        <v>Accepted</v>
      </c>
      <c r="P2191" s="135" t="str">
        <f>VLOOKUP(E2191,[2]Sheet1!$E$2:$N$5262,7,0)</f>
        <v>Online Transfer</v>
      </c>
      <c r="Q2191" s="135" t="str">
        <f>VLOOKUP(E2191,[2]Sheet1!$E$2:$N$5262,8,0)</f>
        <v>Renewal</v>
      </c>
      <c r="R2191" s="135" t="s">
        <v>16</v>
      </c>
      <c r="S2191" s="135" t="str">
        <f>VLOOKUP(E2191,[2]Sheet1!$E$2:$N$5262,10,0)</f>
        <v>-</v>
      </c>
      <c r="T2191" s="167">
        <f t="shared" si="110"/>
        <v>0</v>
      </c>
    </row>
    <row r="2192" spans="1:20" hidden="1">
      <c r="A2192" s="113">
        <v>313</v>
      </c>
      <c r="B2192" s="113" t="s">
        <v>38</v>
      </c>
      <c r="C2192" s="108" t="s">
        <v>17010</v>
      </c>
      <c r="D2192" s="108" t="s">
        <v>17011</v>
      </c>
      <c r="E2192" s="113">
        <v>501896</v>
      </c>
      <c r="F2192" s="108" t="s">
        <v>17012</v>
      </c>
      <c r="G2192" s="113">
        <v>15000</v>
      </c>
      <c r="H2192" s="108" t="s">
        <v>66</v>
      </c>
      <c r="I2192" s="108" t="s">
        <v>36</v>
      </c>
      <c r="J2192" s="135" t="s">
        <v>41</v>
      </c>
      <c r="K2192" s="135">
        <v>15000</v>
      </c>
      <c r="L2192" s="135">
        <f>VLOOKUP(E2192,[2]Sheet1!$E$2:$N$5262,3,0)</f>
        <v>15000</v>
      </c>
      <c r="M2192" s="168">
        <f>VLOOKUP(E2192,[2]Sheet1!$E$2:$N$5262,4,0)</f>
        <v>46028</v>
      </c>
      <c r="N2192" s="135" t="str">
        <f>VLOOKUP(E2192,[2]Sheet1!$E$2:$N$5262,5,0)</f>
        <v>M.MUSTAFA</v>
      </c>
      <c r="O2192" s="135" t="str">
        <f>VLOOKUP(E2192,[2]Sheet1!$E$2:$N$5262,6,0)</f>
        <v>Accepted</v>
      </c>
      <c r="P2192" s="135" t="str">
        <f>VLOOKUP(E2192,[2]Sheet1!$E$2:$N$5262,7,0)</f>
        <v>Online Transfer</v>
      </c>
      <c r="Q2192" s="135" t="str">
        <f>VLOOKUP(E2192,[2]Sheet1!$E$2:$N$5262,8,0)</f>
        <v>Renewal</v>
      </c>
      <c r="R2192" s="135" t="s">
        <v>16</v>
      </c>
      <c r="S2192" s="135" t="str">
        <f>VLOOKUP(E2192,[2]Sheet1!$E$2:$N$5262,10,0)</f>
        <v>-</v>
      </c>
      <c r="T2192" s="167">
        <f t="shared" si="110"/>
        <v>0</v>
      </c>
    </row>
    <row r="2193" spans="1:20" hidden="1">
      <c r="A2193" s="113">
        <v>314</v>
      </c>
      <c r="B2193" s="113" t="s">
        <v>38</v>
      </c>
      <c r="C2193" s="108" t="s">
        <v>17013</v>
      </c>
      <c r="D2193" s="113">
        <v>183875</v>
      </c>
      <c r="E2193" s="113">
        <v>487864</v>
      </c>
      <c r="F2193" s="108" t="s">
        <v>17014</v>
      </c>
      <c r="G2193" s="113">
        <v>12500</v>
      </c>
      <c r="H2193" s="108" t="s">
        <v>66</v>
      </c>
      <c r="I2193" s="108" t="s">
        <v>36</v>
      </c>
      <c r="J2193" s="135" t="s">
        <v>41</v>
      </c>
      <c r="K2193" s="135">
        <v>12500</v>
      </c>
      <c r="L2193" s="135">
        <f>VLOOKUP(E2193,[2]Sheet1!$E$2:$N$5262,3,0)</f>
        <v>12500</v>
      </c>
      <c r="M2193" s="168">
        <f>VLOOKUP(E2193,[2]Sheet1!$E$2:$N$5262,4,0)</f>
        <v>46028</v>
      </c>
      <c r="N2193" s="135" t="str">
        <f>VLOOKUP(E2193,[2]Sheet1!$E$2:$N$5262,5,0)</f>
        <v>M.MUSTAFA</v>
      </c>
      <c r="O2193" s="135" t="str">
        <f>VLOOKUP(E2193,[2]Sheet1!$E$2:$N$5262,6,0)</f>
        <v>Accepted</v>
      </c>
      <c r="P2193" s="135" t="str">
        <f>VLOOKUP(E2193,[2]Sheet1!$E$2:$N$5262,7,0)</f>
        <v>Online Transfer</v>
      </c>
      <c r="Q2193" s="135" t="str">
        <f>VLOOKUP(E2193,[2]Sheet1!$E$2:$N$5262,8,0)</f>
        <v>Renewal</v>
      </c>
      <c r="R2193" s="135" t="s">
        <v>16</v>
      </c>
      <c r="S2193" s="135" t="str">
        <f>VLOOKUP(E2193,[2]Sheet1!$E$2:$N$5262,10,0)</f>
        <v>-</v>
      </c>
      <c r="T2193" s="167">
        <f t="shared" si="110"/>
        <v>0</v>
      </c>
    </row>
    <row r="2194" spans="1:20" hidden="1">
      <c r="A2194" s="113">
        <v>315</v>
      </c>
      <c r="B2194" s="113" t="s">
        <v>38</v>
      </c>
      <c r="C2194" s="108" t="s">
        <v>17015</v>
      </c>
      <c r="D2194" s="113">
        <v>104360</v>
      </c>
      <c r="E2194" s="113">
        <v>302361</v>
      </c>
      <c r="F2194" s="108" t="s">
        <v>17016</v>
      </c>
      <c r="G2194" s="113">
        <v>15000</v>
      </c>
      <c r="H2194" s="108" t="s">
        <v>66</v>
      </c>
      <c r="I2194" s="108" t="s">
        <v>36</v>
      </c>
      <c r="J2194" s="135" t="s">
        <v>41</v>
      </c>
      <c r="K2194" s="135">
        <v>15000</v>
      </c>
      <c r="L2194" s="135">
        <f>VLOOKUP(E2194,[2]Sheet1!$E$2:$N$5262,3,0)</f>
        <v>15000</v>
      </c>
      <c r="M2194" s="168">
        <f>VLOOKUP(E2194,[2]Sheet1!$E$2:$N$5262,4,0)</f>
        <v>46027</v>
      </c>
      <c r="N2194" s="135" t="str">
        <f>VLOOKUP(E2194,[2]Sheet1!$E$2:$N$5262,5,0)</f>
        <v>M.MUSTAFA</v>
      </c>
      <c r="O2194" s="135" t="str">
        <f>VLOOKUP(E2194,[2]Sheet1!$E$2:$N$5262,6,0)</f>
        <v>Accepted</v>
      </c>
      <c r="P2194" s="135" t="str">
        <f>VLOOKUP(E2194,[2]Sheet1!$E$2:$N$5262,7,0)</f>
        <v>Cash Deposit</v>
      </c>
      <c r="Q2194" s="135" t="str">
        <f>VLOOKUP(E2194,[2]Sheet1!$E$2:$N$5262,8,0)</f>
        <v>Renewal</v>
      </c>
      <c r="R2194" s="135" t="s">
        <v>16</v>
      </c>
      <c r="S2194" s="135" t="str">
        <f>VLOOKUP(E2194,[2]Sheet1!$E$2:$N$5262,10,0)</f>
        <v>-</v>
      </c>
      <c r="T2194" s="167">
        <f t="shared" si="110"/>
        <v>0</v>
      </c>
    </row>
    <row r="2195" spans="1:20" hidden="1">
      <c r="A2195" s="113">
        <v>316</v>
      </c>
      <c r="B2195" s="113" t="s">
        <v>38</v>
      </c>
      <c r="C2195" s="108" t="s">
        <v>17017</v>
      </c>
      <c r="D2195" s="108" t="s">
        <v>17018</v>
      </c>
      <c r="E2195" s="108" t="s">
        <v>17019</v>
      </c>
      <c r="F2195" s="108" t="s">
        <v>17020</v>
      </c>
      <c r="G2195" s="113">
        <v>15000</v>
      </c>
      <c r="H2195" s="108" t="s">
        <v>66</v>
      </c>
      <c r="I2195" s="108" t="s">
        <v>36</v>
      </c>
      <c r="J2195" s="135" t="s">
        <v>41</v>
      </c>
      <c r="K2195" s="135">
        <v>15000</v>
      </c>
      <c r="L2195" s="135">
        <f>VLOOKUP(E2195,[2]Sheet1!$E$2:$N$5262,3,0)</f>
        <v>15000</v>
      </c>
      <c r="M2195" s="168">
        <f>VLOOKUP(E2195,[2]Sheet1!$E$2:$N$5262,4,0)</f>
        <v>46025</v>
      </c>
      <c r="N2195" s="135" t="str">
        <f>VLOOKUP(E2195,[2]Sheet1!$E$2:$N$5262,5,0)</f>
        <v>M.MUSTAFA</v>
      </c>
      <c r="O2195" s="135" t="str">
        <f>VLOOKUP(E2195,[2]Sheet1!$E$2:$N$5262,6,0)</f>
        <v>Accepted</v>
      </c>
      <c r="P2195" s="135" t="str">
        <f>VLOOKUP(E2195,[2]Sheet1!$E$2:$N$5262,7,0)</f>
        <v>Online Transfer</v>
      </c>
      <c r="Q2195" s="135" t="str">
        <f>VLOOKUP(E2195,[2]Sheet1!$E$2:$N$5262,8,0)</f>
        <v>Renewal</v>
      </c>
      <c r="R2195" s="135" t="s">
        <v>16</v>
      </c>
      <c r="S2195" s="135" t="str">
        <f>VLOOKUP(E2195,[2]Sheet1!$E$2:$N$5262,10,0)</f>
        <v>-</v>
      </c>
      <c r="T2195" s="167">
        <f t="shared" si="110"/>
        <v>0</v>
      </c>
    </row>
    <row r="2196" spans="1:20" hidden="1">
      <c r="A2196" s="113">
        <v>317</v>
      </c>
      <c r="B2196" s="113" t="s">
        <v>38</v>
      </c>
      <c r="C2196" s="108" t="s">
        <v>17021</v>
      </c>
      <c r="D2196" s="113">
        <v>335137</v>
      </c>
      <c r="E2196" s="113">
        <v>1235152</v>
      </c>
      <c r="F2196" s="108" t="s">
        <v>17022</v>
      </c>
      <c r="G2196" s="113">
        <v>14000</v>
      </c>
      <c r="H2196" s="108" t="s">
        <v>66</v>
      </c>
      <c r="I2196" s="108" t="s">
        <v>36</v>
      </c>
      <c r="J2196" s="135" t="s">
        <v>41</v>
      </c>
      <c r="K2196" s="135">
        <v>14000</v>
      </c>
      <c r="L2196" s="135">
        <f>VLOOKUP(E2196,[2]Sheet1!$E$2:$N$5262,3,0)</f>
        <v>14000</v>
      </c>
      <c r="M2196" s="168">
        <f>VLOOKUP(E2196,[2]Sheet1!$E$2:$N$5262,4,0)</f>
        <v>46027</v>
      </c>
      <c r="N2196" s="135" t="str">
        <f>VLOOKUP(E2196,[2]Sheet1!$E$2:$N$5262,5,0)</f>
        <v>M.MUSTAFA</v>
      </c>
      <c r="O2196" s="135" t="str">
        <f>VLOOKUP(E2196,[2]Sheet1!$E$2:$N$5262,6,0)</f>
        <v>Accepted</v>
      </c>
      <c r="P2196" s="135" t="str">
        <f>VLOOKUP(E2196,[2]Sheet1!$E$2:$N$5262,7,0)</f>
        <v>Online Transfer</v>
      </c>
      <c r="Q2196" s="135" t="str">
        <f>VLOOKUP(E2196,[2]Sheet1!$E$2:$N$5262,8,0)</f>
        <v>Renewal</v>
      </c>
      <c r="R2196" s="135" t="s">
        <v>16</v>
      </c>
      <c r="S2196" s="135" t="str">
        <f>VLOOKUP(E2196,[2]Sheet1!$E$2:$N$5262,10,0)</f>
        <v>-</v>
      </c>
      <c r="T2196" s="167">
        <f t="shared" si="110"/>
        <v>0</v>
      </c>
    </row>
    <row r="2197" spans="1:20" hidden="1">
      <c r="A2197" s="113">
        <v>318</v>
      </c>
      <c r="B2197" s="113" t="s">
        <v>38</v>
      </c>
      <c r="C2197" s="108" t="s">
        <v>17023</v>
      </c>
      <c r="D2197" s="108" t="s">
        <v>17024</v>
      </c>
      <c r="E2197" s="108" t="s">
        <v>17025</v>
      </c>
      <c r="F2197" s="108" t="s">
        <v>17026</v>
      </c>
      <c r="G2197" s="113">
        <v>15000</v>
      </c>
      <c r="H2197" s="108" t="s">
        <v>66</v>
      </c>
      <c r="I2197" s="108" t="s">
        <v>36</v>
      </c>
      <c r="J2197" s="135" t="s">
        <v>41</v>
      </c>
      <c r="K2197" s="135">
        <v>15000</v>
      </c>
      <c r="L2197" s="135">
        <f>VLOOKUP(E2197,[2]Sheet1!$E$2:$N$5262,3,0)</f>
        <v>15000</v>
      </c>
      <c r="M2197" s="168">
        <f>VLOOKUP(E2197,[2]Sheet1!$E$2:$N$5262,4,0)</f>
        <v>46024</v>
      </c>
      <c r="N2197" s="135" t="str">
        <f>VLOOKUP(E2197,[2]Sheet1!$E$2:$N$5262,5,0)</f>
        <v>M.MUSTAFA</v>
      </c>
      <c r="O2197" s="135" t="str">
        <f>VLOOKUP(E2197,[2]Sheet1!$E$2:$N$5262,6,0)</f>
        <v>Accepted</v>
      </c>
      <c r="P2197" s="135" t="str">
        <f>VLOOKUP(E2197,[2]Sheet1!$E$2:$N$5262,7,0)</f>
        <v>Online Transfer</v>
      </c>
      <c r="Q2197" s="135" t="str">
        <f>VLOOKUP(E2197,[2]Sheet1!$E$2:$N$5262,8,0)</f>
        <v>Renewal</v>
      </c>
      <c r="R2197" s="135" t="s">
        <v>16</v>
      </c>
      <c r="S2197" s="135" t="str">
        <f>VLOOKUP(E2197,[2]Sheet1!$E$2:$N$5262,10,0)</f>
        <v>-</v>
      </c>
      <c r="T2197" s="167">
        <f t="shared" si="110"/>
        <v>0</v>
      </c>
    </row>
    <row r="2198" spans="1:20" hidden="1">
      <c r="A2198" s="113">
        <v>319</v>
      </c>
      <c r="B2198" s="113" t="s">
        <v>38</v>
      </c>
      <c r="C2198" s="108" t="s">
        <v>17027</v>
      </c>
      <c r="D2198" s="113">
        <v>1028296</v>
      </c>
      <c r="E2198" s="108" t="s">
        <v>17028</v>
      </c>
      <c r="F2198" s="108" t="s">
        <v>17029</v>
      </c>
      <c r="G2198" s="113">
        <v>14000</v>
      </c>
      <c r="H2198" s="108" t="s">
        <v>66</v>
      </c>
      <c r="I2198" s="108" t="s">
        <v>36</v>
      </c>
      <c r="J2198" s="135" t="s">
        <v>41</v>
      </c>
      <c r="K2198" s="135">
        <v>14000</v>
      </c>
      <c r="L2198" s="135">
        <f>VLOOKUP(E2198,[2]Sheet1!$E$2:$N$5262,3,0)</f>
        <v>14000</v>
      </c>
      <c r="M2198" s="168">
        <f>VLOOKUP(E2198,[2]Sheet1!$E$2:$N$5262,4,0)</f>
        <v>46023</v>
      </c>
      <c r="N2198" s="135" t="str">
        <f>VLOOKUP(E2198,[2]Sheet1!$E$2:$N$5262,5,0)</f>
        <v>M.MUSTAFA</v>
      </c>
      <c r="O2198" s="135" t="str">
        <f>VLOOKUP(E2198,[2]Sheet1!$E$2:$N$5262,6,0)</f>
        <v>Accepted</v>
      </c>
      <c r="P2198" s="135" t="str">
        <f>VLOOKUP(E2198,[2]Sheet1!$E$2:$N$5262,7,0)</f>
        <v>Online Transfer</v>
      </c>
      <c r="Q2198" s="135" t="str">
        <f>VLOOKUP(E2198,[2]Sheet1!$E$2:$N$5262,8,0)</f>
        <v>Renewal</v>
      </c>
      <c r="R2198" s="135" t="s">
        <v>16</v>
      </c>
      <c r="S2198" s="135" t="str">
        <f>VLOOKUP(E2198,[2]Sheet1!$E$2:$N$5262,10,0)</f>
        <v>-</v>
      </c>
      <c r="T2198" s="167">
        <f t="shared" si="110"/>
        <v>0</v>
      </c>
    </row>
    <row r="2199" spans="1:20" s="135" customFormat="1" hidden="1">
      <c r="A2199" s="74">
        <v>320</v>
      </c>
      <c r="B2199" s="74" t="s">
        <v>38</v>
      </c>
      <c r="C2199" s="73" t="s">
        <v>17030</v>
      </c>
      <c r="D2199" s="73" t="s">
        <v>17031</v>
      </c>
      <c r="E2199" s="73" t="s">
        <v>17032</v>
      </c>
      <c r="F2199" s="79">
        <v>45282</v>
      </c>
      <c r="G2199" s="164">
        <v>8166</v>
      </c>
      <c r="H2199" s="73" t="s">
        <v>146</v>
      </c>
      <c r="I2199" s="73" t="s">
        <v>36</v>
      </c>
      <c r="J2199" s="135" t="s">
        <v>41</v>
      </c>
      <c r="K2199" s="135">
        <v>8166</v>
      </c>
      <c r="L2199" s="135">
        <v>8166</v>
      </c>
      <c r="M2199" s="168">
        <v>46027</v>
      </c>
      <c r="N2199" s="135" t="str">
        <f t="shared" ref="N2199:N2210" si="111">+I2199</f>
        <v>M.MUSTAFA</v>
      </c>
      <c r="O2199" s="135" t="s">
        <v>73</v>
      </c>
      <c r="P2199" s="135" t="s">
        <v>54</v>
      </c>
      <c r="Q2199" s="135" t="s">
        <v>141</v>
      </c>
      <c r="R2199" s="135" t="s">
        <v>16</v>
      </c>
      <c r="S2199" s="135" t="s">
        <v>16</v>
      </c>
    </row>
    <row r="2200" spans="1:20" s="135" customFormat="1" hidden="1">
      <c r="A2200" s="74">
        <v>321</v>
      </c>
      <c r="B2200" s="74" t="s">
        <v>38</v>
      </c>
      <c r="C2200" s="73" t="s">
        <v>17033</v>
      </c>
      <c r="D2200" s="73">
        <v>316473</v>
      </c>
      <c r="E2200" s="73">
        <v>1216470</v>
      </c>
      <c r="F2200" s="79">
        <v>45498</v>
      </c>
      <c r="G2200" s="164">
        <v>8166</v>
      </c>
      <c r="H2200" s="73" t="s">
        <v>146</v>
      </c>
      <c r="I2200" s="73" t="s">
        <v>36</v>
      </c>
      <c r="J2200" s="135" t="s">
        <v>41</v>
      </c>
      <c r="K2200" s="135">
        <v>8166</v>
      </c>
      <c r="L2200" s="135">
        <v>8166</v>
      </c>
      <c r="M2200" s="168">
        <v>46027</v>
      </c>
      <c r="N2200" s="135" t="str">
        <f t="shared" si="111"/>
        <v>M.MUSTAFA</v>
      </c>
      <c r="O2200" s="135" t="s">
        <v>73</v>
      </c>
      <c r="P2200" s="135" t="s">
        <v>54</v>
      </c>
      <c r="Q2200" s="135" t="s">
        <v>141</v>
      </c>
      <c r="R2200" s="135" t="s">
        <v>16</v>
      </c>
      <c r="S2200" s="135" t="s">
        <v>16</v>
      </c>
    </row>
    <row r="2201" spans="1:20" s="135" customFormat="1" hidden="1">
      <c r="A2201" s="74">
        <v>322</v>
      </c>
      <c r="B2201" s="74" t="s">
        <v>38</v>
      </c>
      <c r="C2201" s="73" t="s">
        <v>17034</v>
      </c>
      <c r="D2201" s="73">
        <v>316414</v>
      </c>
      <c r="E2201" s="73">
        <v>1216471</v>
      </c>
      <c r="F2201" s="79">
        <v>45498</v>
      </c>
      <c r="G2201" s="164">
        <v>8166</v>
      </c>
      <c r="H2201" s="73" t="s">
        <v>146</v>
      </c>
      <c r="I2201" s="73" t="s">
        <v>36</v>
      </c>
      <c r="J2201" s="135" t="s">
        <v>41</v>
      </c>
      <c r="K2201" s="135">
        <v>8166</v>
      </c>
      <c r="L2201" s="135">
        <v>8166</v>
      </c>
      <c r="M2201" s="168">
        <v>46027</v>
      </c>
      <c r="N2201" s="135" t="str">
        <f t="shared" si="111"/>
        <v>M.MUSTAFA</v>
      </c>
      <c r="O2201" s="135" t="s">
        <v>73</v>
      </c>
      <c r="P2201" s="135" t="s">
        <v>54</v>
      </c>
      <c r="Q2201" s="135" t="s">
        <v>141</v>
      </c>
      <c r="R2201" s="135" t="s">
        <v>16</v>
      </c>
      <c r="S2201" s="135" t="s">
        <v>16</v>
      </c>
    </row>
    <row r="2202" spans="1:20" s="135" customFormat="1" hidden="1">
      <c r="A2202" s="74">
        <v>323</v>
      </c>
      <c r="B2202" s="74" t="s">
        <v>38</v>
      </c>
      <c r="C2202" s="73" t="s">
        <v>17035</v>
      </c>
      <c r="D2202" s="73">
        <v>316515</v>
      </c>
      <c r="E2202" s="73">
        <v>1216525</v>
      </c>
      <c r="F2202" s="79">
        <v>45498</v>
      </c>
      <c r="G2202" s="164">
        <v>8166</v>
      </c>
      <c r="H2202" s="73" t="s">
        <v>146</v>
      </c>
      <c r="I2202" s="73" t="s">
        <v>36</v>
      </c>
      <c r="J2202" s="135" t="s">
        <v>41</v>
      </c>
      <c r="K2202" s="135">
        <v>8166</v>
      </c>
      <c r="L2202" s="135">
        <v>8166</v>
      </c>
      <c r="M2202" s="168">
        <v>46027</v>
      </c>
      <c r="N2202" s="135" t="str">
        <f t="shared" si="111"/>
        <v>M.MUSTAFA</v>
      </c>
      <c r="O2202" s="135" t="s">
        <v>73</v>
      </c>
      <c r="P2202" s="135" t="s">
        <v>54</v>
      </c>
      <c r="Q2202" s="135" t="s">
        <v>141</v>
      </c>
      <c r="R2202" s="135" t="s">
        <v>16</v>
      </c>
      <c r="S2202" s="135" t="s">
        <v>16</v>
      </c>
    </row>
    <row r="2203" spans="1:20" s="135" customFormat="1" hidden="1">
      <c r="A2203" s="74">
        <v>324</v>
      </c>
      <c r="B2203" s="74" t="s">
        <v>38</v>
      </c>
      <c r="C2203" s="73" t="s">
        <v>17036</v>
      </c>
      <c r="D2203" s="73">
        <v>316550</v>
      </c>
      <c r="E2203" s="73">
        <v>1216473</v>
      </c>
      <c r="F2203" s="79">
        <v>45498</v>
      </c>
      <c r="G2203" s="164">
        <v>8166</v>
      </c>
      <c r="H2203" s="73" t="s">
        <v>146</v>
      </c>
      <c r="I2203" s="73" t="s">
        <v>36</v>
      </c>
      <c r="J2203" s="135" t="s">
        <v>41</v>
      </c>
      <c r="K2203" s="135">
        <v>8166</v>
      </c>
      <c r="L2203" s="135">
        <v>8166</v>
      </c>
      <c r="M2203" s="168">
        <v>46027</v>
      </c>
      <c r="N2203" s="135" t="str">
        <f t="shared" si="111"/>
        <v>M.MUSTAFA</v>
      </c>
      <c r="O2203" s="135" t="s">
        <v>73</v>
      </c>
      <c r="P2203" s="135" t="s">
        <v>54</v>
      </c>
      <c r="Q2203" s="135" t="s">
        <v>141</v>
      </c>
      <c r="R2203" s="135" t="s">
        <v>16</v>
      </c>
      <c r="S2203" s="135" t="s">
        <v>16</v>
      </c>
    </row>
    <row r="2204" spans="1:20" s="135" customFormat="1" hidden="1">
      <c r="A2204" s="74">
        <v>325</v>
      </c>
      <c r="B2204" s="74" t="s">
        <v>38</v>
      </c>
      <c r="C2204" s="73" t="s">
        <v>17037</v>
      </c>
      <c r="D2204" s="73">
        <v>316533</v>
      </c>
      <c r="E2204" s="73">
        <v>1216476</v>
      </c>
      <c r="F2204" s="79">
        <v>45498</v>
      </c>
      <c r="G2204" s="164">
        <v>8166</v>
      </c>
      <c r="H2204" s="73" t="s">
        <v>146</v>
      </c>
      <c r="I2204" s="73" t="s">
        <v>36</v>
      </c>
      <c r="J2204" s="135" t="s">
        <v>41</v>
      </c>
      <c r="K2204" s="135">
        <v>8166</v>
      </c>
      <c r="L2204" s="135">
        <v>8166</v>
      </c>
      <c r="M2204" s="168">
        <v>46027</v>
      </c>
      <c r="N2204" s="135" t="str">
        <f t="shared" si="111"/>
        <v>M.MUSTAFA</v>
      </c>
      <c r="O2204" s="135" t="s">
        <v>73</v>
      </c>
      <c r="P2204" s="135" t="s">
        <v>54</v>
      </c>
      <c r="Q2204" s="135" t="s">
        <v>141</v>
      </c>
      <c r="R2204" s="135" t="s">
        <v>16</v>
      </c>
      <c r="S2204" s="135" t="s">
        <v>16</v>
      </c>
    </row>
    <row r="2205" spans="1:20" s="135" customFormat="1" hidden="1">
      <c r="A2205" s="74">
        <v>326</v>
      </c>
      <c r="B2205" s="74" t="s">
        <v>38</v>
      </c>
      <c r="C2205" s="73" t="s">
        <v>17038</v>
      </c>
      <c r="D2205" s="73" t="s">
        <v>17039</v>
      </c>
      <c r="E2205" s="73">
        <v>1214759</v>
      </c>
      <c r="F2205" s="79">
        <v>45512</v>
      </c>
      <c r="G2205" s="164">
        <v>8166</v>
      </c>
      <c r="H2205" s="73" t="s">
        <v>146</v>
      </c>
      <c r="I2205" s="73" t="s">
        <v>36</v>
      </c>
      <c r="J2205" s="135" t="s">
        <v>41</v>
      </c>
      <c r="K2205" s="135">
        <v>8166</v>
      </c>
      <c r="L2205" s="135">
        <v>8166</v>
      </c>
      <c r="M2205" s="168">
        <v>46027</v>
      </c>
      <c r="N2205" s="135" t="str">
        <f t="shared" si="111"/>
        <v>M.MUSTAFA</v>
      </c>
      <c r="O2205" s="135" t="s">
        <v>73</v>
      </c>
      <c r="P2205" s="135" t="s">
        <v>54</v>
      </c>
      <c r="Q2205" s="135" t="s">
        <v>141</v>
      </c>
      <c r="R2205" s="135" t="s">
        <v>16</v>
      </c>
      <c r="S2205" s="135" t="s">
        <v>16</v>
      </c>
    </row>
    <row r="2206" spans="1:20" s="135" customFormat="1" hidden="1">
      <c r="A2206" s="74">
        <v>327</v>
      </c>
      <c r="B2206" s="74" t="s">
        <v>38</v>
      </c>
      <c r="C2206" s="73" t="s">
        <v>17040</v>
      </c>
      <c r="D2206" s="73" t="s">
        <v>17041</v>
      </c>
      <c r="E2206" s="73">
        <v>1214623</v>
      </c>
      <c r="F2206" s="79">
        <v>45512</v>
      </c>
      <c r="G2206" s="164">
        <v>8166</v>
      </c>
      <c r="H2206" s="73" t="s">
        <v>146</v>
      </c>
      <c r="I2206" s="73" t="s">
        <v>36</v>
      </c>
      <c r="J2206" s="135" t="s">
        <v>41</v>
      </c>
      <c r="K2206" s="135">
        <v>8166</v>
      </c>
      <c r="L2206" s="135">
        <v>8166</v>
      </c>
      <c r="M2206" s="168">
        <v>46027</v>
      </c>
      <c r="N2206" s="135" t="str">
        <f t="shared" si="111"/>
        <v>M.MUSTAFA</v>
      </c>
      <c r="O2206" s="135" t="s">
        <v>73</v>
      </c>
      <c r="P2206" s="135" t="s">
        <v>54</v>
      </c>
      <c r="Q2206" s="135" t="s">
        <v>141</v>
      </c>
      <c r="R2206" s="135" t="s">
        <v>16</v>
      </c>
      <c r="S2206" s="135" t="s">
        <v>16</v>
      </c>
    </row>
    <row r="2207" spans="1:20" s="135" customFormat="1" hidden="1">
      <c r="A2207" s="74">
        <v>328</v>
      </c>
      <c r="B2207" s="74" t="s">
        <v>38</v>
      </c>
      <c r="C2207" s="73" t="s">
        <v>17042</v>
      </c>
      <c r="D2207" s="73" t="s">
        <v>17043</v>
      </c>
      <c r="E2207" s="73">
        <v>1215942</v>
      </c>
      <c r="F2207" s="79">
        <v>45512</v>
      </c>
      <c r="G2207" s="164">
        <v>8166</v>
      </c>
      <c r="H2207" s="73" t="s">
        <v>146</v>
      </c>
      <c r="I2207" s="73" t="s">
        <v>36</v>
      </c>
      <c r="J2207" s="135" t="s">
        <v>41</v>
      </c>
      <c r="K2207" s="135">
        <v>8166</v>
      </c>
      <c r="L2207" s="135">
        <v>8166</v>
      </c>
      <c r="M2207" s="168">
        <v>46027</v>
      </c>
      <c r="N2207" s="135" t="str">
        <f t="shared" si="111"/>
        <v>M.MUSTAFA</v>
      </c>
      <c r="O2207" s="135" t="s">
        <v>73</v>
      </c>
      <c r="P2207" s="135" t="s">
        <v>54</v>
      </c>
      <c r="Q2207" s="135" t="s">
        <v>141</v>
      </c>
      <c r="R2207" s="135" t="s">
        <v>16</v>
      </c>
      <c r="S2207" s="135" t="s">
        <v>16</v>
      </c>
    </row>
    <row r="2208" spans="1:20" s="135" customFormat="1" hidden="1">
      <c r="A2208" s="74">
        <v>329</v>
      </c>
      <c r="B2208" s="74" t="s">
        <v>38</v>
      </c>
      <c r="C2208" s="73" t="s">
        <v>17044</v>
      </c>
      <c r="D2208" s="73" t="s">
        <v>17045</v>
      </c>
      <c r="E2208" s="73">
        <v>1214968</v>
      </c>
      <c r="F2208" s="79">
        <v>45512</v>
      </c>
      <c r="G2208" s="164">
        <v>8166</v>
      </c>
      <c r="H2208" s="73" t="s">
        <v>146</v>
      </c>
      <c r="I2208" s="73" t="s">
        <v>36</v>
      </c>
      <c r="J2208" s="135" t="s">
        <v>41</v>
      </c>
      <c r="K2208" s="135">
        <v>8166</v>
      </c>
      <c r="L2208" s="135">
        <v>8166</v>
      </c>
      <c r="M2208" s="168">
        <v>46027</v>
      </c>
      <c r="N2208" s="135" t="str">
        <f t="shared" si="111"/>
        <v>M.MUSTAFA</v>
      </c>
      <c r="O2208" s="135" t="s">
        <v>73</v>
      </c>
      <c r="P2208" s="135" t="s">
        <v>54</v>
      </c>
      <c r="Q2208" s="135" t="s">
        <v>141</v>
      </c>
      <c r="R2208" s="135" t="s">
        <v>16</v>
      </c>
      <c r="S2208" s="135" t="s">
        <v>16</v>
      </c>
    </row>
    <row r="2209" spans="1:20" s="135" customFormat="1" hidden="1">
      <c r="A2209" s="74">
        <v>330</v>
      </c>
      <c r="B2209" s="74" t="s">
        <v>38</v>
      </c>
      <c r="C2209" s="73" t="s">
        <v>17046</v>
      </c>
      <c r="D2209" s="73" t="s">
        <v>17047</v>
      </c>
      <c r="E2209" s="73" t="s">
        <v>17046</v>
      </c>
      <c r="F2209" s="79">
        <v>45628</v>
      </c>
      <c r="G2209" s="164">
        <v>10340</v>
      </c>
      <c r="H2209" s="73" t="s">
        <v>146</v>
      </c>
      <c r="I2209" s="73" t="s">
        <v>36</v>
      </c>
      <c r="J2209" s="135" t="s">
        <v>41</v>
      </c>
      <c r="K2209" s="135">
        <v>10340</v>
      </c>
      <c r="L2209" s="135">
        <v>10340</v>
      </c>
      <c r="M2209" s="168">
        <v>46028</v>
      </c>
      <c r="N2209" s="135" t="str">
        <f t="shared" si="111"/>
        <v>M.MUSTAFA</v>
      </c>
      <c r="O2209" s="135" t="s">
        <v>73</v>
      </c>
      <c r="P2209" s="135" t="s">
        <v>54</v>
      </c>
      <c r="Q2209" s="135" t="s">
        <v>141</v>
      </c>
      <c r="R2209" s="135" t="s">
        <v>16</v>
      </c>
      <c r="S2209" s="135" t="s">
        <v>16</v>
      </c>
    </row>
    <row r="2210" spans="1:20" s="135" customFormat="1" hidden="1">
      <c r="A2210" s="74">
        <v>331</v>
      </c>
      <c r="B2210" s="74" t="s">
        <v>38</v>
      </c>
      <c r="C2210" s="73" t="s">
        <v>17048</v>
      </c>
      <c r="D2210" s="73" t="s">
        <v>17049</v>
      </c>
      <c r="E2210" s="73" t="s">
        <v>17048</v>
      </c>
      <c r="F2210" s="79">
        <v>45639</v>
      </c>
      <c r="G2210" s="164">
        <v>10340</v>
      </c>
      <c r="H2210" s="73" t="s">
        <v>146</v>
      </c>
      <c r="I2210" s="73" t="s">
        <v>36</v>
      </c>
      <c r="J2210" s="135" t="s">
        <v>41</v>
      </c>
      <c r="K2210" s="135">
        <v>10340</v>
      </c>
      <c r="L2210" s="135">
        <v>10340</v>
      </c>
      <c r="M2210" s="168">
        <v>46028</v>
      </c>
      <c r="N2210" s="135" t="str">
        <f t="shared" si="111"/>
        <v>M.MUSTAFA</v>
      </c>
      <c r="O2210" s="135" t="s">
        <v>73</v>
      </c>
      <c r="P2210" s="135" t="s">
        <v>54</v>
      </c>
      <c r="Q2210" s="135" t="s">
        <v>141</v>
      </c>
      <c r="R2210" s="135" t="s">
        <v>16</v>
      </c>
      <c r="S2210" s="135" t="s">
        <v>16</v>
      </c>
    </row>
    <row r="2211" spans="1:20" s="135" customFormat="1" hidden="1">
      <c r="A2211" s="74">
        <v>332</v>
      </c>
      <c r="B2211" s="74" t="s">
        <v>38</v>
      </c>
      <c r="C2211" s="73" t="s">
        <v>17050</v>
      </c>
      <c r="D2211" s="73" t="s">
        <v>17051</v>
      </c>
      <c r="E2211" s="73" t="s">
        <v>17052</v>
      </c>
      <c r="F2211" s="79">
        <v>44212</v>
      </c>
      <c r="G2211" s="164">
        <v>7500</v>
      </c>
      <c r="H2211" s="73" t="s">
        <v>146</v>
      </c>
      <c r="I2211" s="73" t="s">
        <v>36</v>
      </c>
      <c r="J2211" s="135" t="s">
        <v>41</v>
      </c>
      <c r="K2211" s="135">
        <v>7500</v>
      </c>
      <c r="L2211" s="135">
        <v>7500</v>
      </c>
      <c r="M2211" s="168">
        <v>46028</v>
      </c>
      <c r="N2211" s="135" t="str">
        <f>+I2211</f>
        <v>M.MUSTAFA</v>
      </c>
      <c r="O2211" s="135" t="s">
        <v>73</v>
      </c>
      <c r="P2211" s="135" t="s">
        <v>561</v>
      </c>
      <c r="Q2211" s="135" t="s">
        <v>141</v>
      </c>
      <c r="R2211" s="135" t="s">
        <v>16</v>
      </c>
      <c r="S2211" s="135" t="s">
        <v>16</v>
      </c>
    </row>
    <row r="2212" spans="1:20" s="135" customFormat="1" hidden="1">
      <c r="A2212" s="74">
        <v>333</v>
      </c>
      <c r="B2212" s="74" t="s">
        <v>38</v>
      </c>
      <c r="C2212" s="73" t="s">
        <v>17053</v>
      </c>
      <c r="D2212" s="73" t="s">
        <v>17054</v>
      </c>
      <c r="E2212" s="73">
        <v>834454</v>
      </c>
      <c r="F2212" s="79">
        <v>45635</v>
      </c>
      <c r="G2212" s="164">
        <v>9710</v>
      </c>
      <c r="H2212" s="73" t="s">
        <v>146</v>
      </c>
      <c r="I2212" s="73" t="s">
        <v>36</v>
      </c>
      <c r="J2212" s="135" t="s">
        <v>41</v>
      </c>
      <c r="K2212" s="135">
        <v>6920</v>
      </c>
      <c r="L2212" s="135">
        <v>6920</v>
      </c>
      <c r="M2212" s="168">
        <v>46043</v>
      </c>
      <c r="N2212" s="135" t="str">
        <f t="shared" ref="N2212:N2218" si="112">+I2212</f>
        <v>M.MUSTAFA</v>
      </c>
      <c r="O2212" s="135" t="s">
        <v>73</v>
      </c>
      <c r="P2212" s="135" t="s">
        <v>72</v>
      </c>
      <c r="Q2212" s="135" t="s">
        <v>141</v>
      </c>
      <c r="R2212" s="135" t="s">
        <v>16</v>
      </c>
      <c r="S2212" s="135" t="s">
        <v>16</v>
      </c>
    </row>
    <row r="2213" spans="1:20" s="135" customFormat="1" hidden="1">
      <c r="A2213" s="74">
        <v>334</v>
      </c>
      <c r="B2213" s="74" t="s">
        <v>38</v>
      </c>
      <c r="C2213" s="73" t="s">
        <v>17055</v>
      </c>
      <c r="D2213" s="73">
        <v>1031305</v>
      </c>
      <c r="E2213" s="73">
        <v>1147810</v>
      </c>
      <c r="F2213" s="79">
        <v>45635</v>
      </c>
      <c r="G2213" s="164">
        <v>9710</v>
      </c>
      <c r="H2213" s="73" t="s">
        <v>146</v>
      </c>
      <c r="I2213" s="73" t="s">
        <v>36</v>
      </c>
      <c r="J2213" s="135" t="s">
        <v>41</v>
      </c>
      <c r="K2213" s="135">
        <v>6920</v>
      </c>
      <c r="L2213" s="135">
        <v>6920</v>
      </c>
      <c r="M2213" s="168">
        <v>46043</v>
      </c>
      <c r="N2213" s="135" t="str">
        <f t="shared" si="112"/>
        <v>M.MUSTAFA</v>
      </c>
      <c r="O2213" s="135" t="s">
        <v>73</v>
      </c>
      <c r="P2213" s="135" t="s">
        <v>72</v>
      </c>
      <c r="Q2213" s="135" t="s">
        <v>141</v>
      </c>
      <c r="R2213" s="135" t="s">
        <v>16</v>
      </c>
      <c r="S2213" s="135" t="s">
        <v>16</v>
      </c>
    </row>
    <row r="2214" spans="1:20" s="135" customFormat="1" hidden="1">
      <c r="A2214" s="74">
        <v>335</v>
      </c>
      <c r="B2214" s="74" t="s">
        <v>38</v>
      </c>
      <c r="C2214" s="73" t="s">
        <v>17056</v>
      </c>
      <c r="D2214" s="73">
        <v>2647535</v>
      </c>
      <c r="E2214" s="73">
        <v>600070507</v>
      </c>
      <c r="F2214" s="79">
        <v>45635</v>
      </c>
      <c r="G2214" s="164">
        <v>9710</v>
      </c>
      <c r="H2214" s="73" t="s">
        <v>146</v>
      </c>
      <c r="I2214" s="73" t="s">
        <v>36</v>
      </c>
      <c r="J2214" s="135" t="s">
        <v>41</v>
      </c>
      <c r="K2214" s="135">
        <v>6920</v>
      </c>
      <c r="L2214" s="135">
        <v>6920</v>
      </c>
      <c r="M2214" s="168">
        <v>46043</v>
      </c>
      <c r="N2214" s="135" t="str">
        <f t="shared" si="112"/>
        <v>M.MUSTAFA</v>
      </c>
      <c r="O2214" s="135" t="s">
        <v>73</v>
      </c>
      <c r="P2214" s="135" t="s">
        <v>72</v>
      </c>
      <c r="Q2214" s="135" t="s">
        <v>141</v>
      </c>
      <c r="R2214" s="135" t="s">
        <v>16</v>
      </c>
      <c r="S2214" s="135" t="s">
        <v>16</v>
      </c>
    </row>
    <row r="2215" spans="1:20" s="135" customFormat="1" hidden="1">
      <c r="A2215" s="74">
        <v>336</v>
      </c>
      <c r="B2215" s="74" t="s">
        <v>38</v>
      </c>
      <c r="C2215" s="73" t="s">
        <v>17057</v>
      </c>
      <c r="D2215" s="73" t="s">
        <v>17058</v>
      </c>
      <c r="E2215" s="73">
        <v>856879</v>
      </c>
      <c r="F2215" s="79">
        <v>45635</v>
      </c>
      <c r="G2215" s="164">
        <v>9710</v>
      </c>
      <c r="H2215" s="73" t="s">
        <v>146</v>
      </c>
      <c r="I2215" s="73" t="s">
        <v>36</v>
      </c>
      <c r="J2215" s="135" t="s">
        <v>41</v>
      </c>
      <c r="K2215" s="135">
        <v>6920</v>
      </c>
      <c r="L2215" s="135">
        <v>6920</v>
      </c>
      <c r="M2215" s="168">
        <v>46043</v>
      </c>
      <c r="N2215" s="135" t="str">
        <f t="shared" si="112"/>
        <v>M.MUSTAFA</v>
      </c>
      <c r="O2215" s="135" t="s">
        <v>73</v>
      </c>
      <c r="P2215" s="135" t="s">
        <v>72</v>
      </c>
      <c r="Q2215" s="135" t="s">
        <v>141</v>
      </c>
      <c r="R2215" s="135" t="s">
        <v>16</v>
      </c>
      <c r="S2215" s="135" t="s">
        <v>16</v>
      </c>
    </row>
    <row r="2216" spans="1:20" s="135" customFormat="1" hidden="1">
      <c r="A2216" s="74">
        <v>337</v>
      </c>
      <c r="B2216" s="74" t="s">
        <v>38</v>
      </c>
      <c r="C2216" s="73" t="s">
        <v>17059</v>
      </c>
      <c r="D2216" s="73" t="s">
        <v>17060</v>
      </c>
      <c r="E2216" s="73" t="s">
        <v>17061</v>
      </c>
      <c r="F2216" s="79">
        <v>45635</v>
      </c>
      <c r="G2216" s="164">
        <v>9710</v>
      </c>
      <c r="H2216" s="73" t="s">
        <v>146</v>
      </c>
      <c r="I2216" s="73" t="s">
        <v>36</v>
      </c>
      <c r="J2216" s="135" t="s">
        <v>41</v>
      </c>
      <c r="K2216" s="135">
        <v>6920</v>
      </c>
      <c r="L2216" s="135">
        <v>6920</v>
      </c>
      <c r="M2216" s="168">
        <v>46043</v>
      </c>
      <c r="N2216" s="135" t="str">
        <f t="shared" si="112"/>
        <v>M.MUSTAFA</v>
      </c>
      <c r="O2216" s="135" t="s">
        <v>73</v>
      </c>
      <c r="P2216" s="135" t="s">
        <v>72</v>
      </c>
      <c r="Q2216" s="135" t="s">
        <v>141</v>
      </c>
      <c r="R2216" s="135" t="s">
        <v>16</v>
      </c>
      <c r="S2216" s="135" t="s">
        <v>16</v>
      </c>
    </row>
    <row r="2217" spans="1:20" s="135" customFormat="1" hidden="1">
      <c r="A2217" s="74">
        <v>338</v>
      </c>
      <c r="B2217" s="74" t="s">
        <v>38</v>
      </c>
      <c r="C2217" s="73" t="s">
        <v>17062</v>
      </c>
      <c r="D2217" s="73">
        <v>1740345</v>
      </c>
      <c r="E2217" s="73">
        <v>856842</v>
      </c>
      <c r="F2217" s="79">
        <v>45635</v>
      </c>
      <c r="G2217" s="164">
        <v>9710</v>
      </c>
      <c r="H2217" s="73" t="s">
        <v>146</v>
      </c>
      <c r="I2217" s="73" t="s">
        <v>36</v>
      </c>
      <c r="J2217" s="135" t="s">
        <v>41</v>
      </c>
      <c r="K2217" s="135">
        <v>6920</v>
      </c>
      <c r="L2217" s="135">
        <v>6920</v>
      </c>
      <c r="M2217" s="168">
        <v>46043</v>
      </c>
      <c r="N2217" s="135" t="str">
        <f t="shared" si="112"/>
        <v>M.MUSTAFA</v>
      </c>
      <c r="O2217" s="135" t="s">
        <v>73</v>
      </c>
      <c r="P2217" s="135" t="s">
        <v>72</v>
      </c>
      <c r="Q2217" s="135" t="s">
        <v>141</v>
      </c>
      <c r="R2217" s="135" t="s">
        <v>16</v>
      </c>
      <c r="S2217" s="135" t="s">
        <v>16</v>
      </c>
    </row>
    <row r="2218" spans="1:20" s="135" customFormat="1" hidden="1">
      <c r="A2218" s="74">
        <v>339</v>
      </c>
      <c r="B2218" s="74" t="s">
        <v>38</v>
      </c>
      <c r="C2218" s="73" t="s">
        <v>17063</v>
      </c>
      <c r="D2218" s="73" t="s">
        <v>17064</v>
      </c>
      <c r="E2218" s="73" t="s">
        <v>17065</v>
      </c>
      <c r="F2218" s="79">
        <v>45637</v>
      </c>
      <c r="G2218" s="164">
        <v>9710</v>
      </c>
      <c r="H2218" s="73" t="s">
        <v>146</v>
      </c>
      <c r="I2218" s="73" t="s">
        <v>36</v>
      </c>
      <c r="J2218" s="135" t="s">
        <v>41</v>
      </c>
      <c r="K2218" s="135">
        <v>6920</v>
      </c>
      <c r="L2218" s="135">
        <v>6920</v>
      </c>
      <c r="M2218" s="168">
        <v>46043</v>
      </c>
      <c r="N2218" s="135" t="str">
        <f t="shared" si="112"/>
        <v>M.MUSTAFA</v>
      </c>
      <c r="O2218" s="135" t="s">
        <v>73</v>
      </c>
      <c r="P2218" s="135" t="s">
        <v>72</v>
      </c>
      <c r="Q2218" s="135" t="s">
        <v>141</v>
      </c>
      <c r="R2218" s="135" t="s">
        <v>16</v>
      </c>
      <c r="S2218" s="135" t="s">
        <v>16</v>
      </c>
    </row>
    <row r="2219" spans="1:20" s="135" customFormat="1" hidden="1">
      <c r="A2219" s="74">
        <v>340</v>
      </c>
      <c r="B2219" s="74" t="s">
        <v>38</v>
      </c>
      <c r="C2219" s="73" t="s">
        <v>17066</v>
      </c>
      <c r="D2219" s="73" t="s">
        <v>7666</v>
      </c>
      <c r="E2219" s="73" t="s">
        <v>7667</v>
      </c>
      <c r="F2219" s="79">
        <v>45670</v>
      </c>
      <c r="G2219" s="164">
        <v>10000</v>
      </c>
      <c r="H2219" s="73" t="s">
        <v>146</v>
      </c>
      <c r="I2219" s="73" t="s">
        <v>36</v>
      </c>
      <c r="J2219" s="135" t="s">
        <v>42</v>
      </c>
      <c r="K2219" s="135">
        <v>0</v>
      </c>
      <c r="L2219" s="135">
        <v>0</v>
      </c>
      <c r="M2219" s="168" t="s">
        <v>16</v>
      </c>
      <c r="N2219" s="135" t="str">
        <f>+I2219</f>
        <v>M.MUSTAFA</v>
      </c>
      <c r="O2219" s="135" t="s">
        <v>16</v>
      </c>
      <c r="P2219" s="135" t="s">
        <v>16</v>
      </c>
      <c r="Q2219" s="135" t="s">
        <v>16</v>
      </c>
      <c r="R2219" s="135" t="s">
        <v>16</v>
      </c>
      <c r="S2219" s="135" t="s">
        <v>16</v>
      </c>
      <c r="T2219" s="135" t="s">
        <v>18719</v>
      </c>
    </row>
    <row r="2220" spans="1:20" s="135" customFormat="1" hidden="1">
      <c r="A2220" s="74">
        <v>341</v>
      </c>
      <c r="B2220" s="74" t="s">
        <v>38</v>
      </c>
      <c r="C2220" s="73" t="s">
        <v>17067</v>
      </c>
      <c r="D2220" s="73" t="s">
        <v>17068</v>
      </c>
      <c r="E2220" s="73" t="s">
        <v>17069</v>
      </c>
      <c r="F2220" s="79">
        <v>45182</v>
      </c>
      <c r="G2220" s="164">
        <v>10000</v>
      </c>
      <c r="H2220" s="73" t="s">
        <v>146</v>
      </c>
      <c r="I2220" s="73" t="s">
        <v>36</v>
      </c>
      <c r="J2220" s="135" t="s">
        <v>41</v>
      </c>
      <c r="K2220" s="135">
        <v>10000</v>
      </c>
      <c r="L2220" s="135">
        <v>10000</v>
      </c>
      <c r="M2220" s="168" t="s">
        <v>18711</v>
      </c>
      <c r="N2220" s="135" t="str">
        <f t="shared" ref="N2220:N2222" si="113">+I2220</f>
        <v>M.MUSTAFA</v>
      </c>
      <c r="O2220" s="135" t="s">
        <v>73</v>
      </c>
      <c r="P2220" s="135" t="s">
        <v>54</v>
      </c>
      <c r="Q2220" s="135" t="s">
        <v>141</v>
      </c>
      <c r="R2220" s="135" t="s">
        <v>16</v>
      </c>
      <c r="S2220" s="135" t="s">
        <v>16</v>
      </c>
    </row>
    <row r="2221" spans="1:20" s="135" customFormat="1" hidden="1">
      <c r="A2221" s="74">
        <v>342</v>
      </c>
      <c r="B2221" s="74" t="s">
        <v>38</v>
      </c>
      <c r="C2221" s="139" t="s">
        <v>17070</v>
      </c>
      <c r="D2221" s="73" t="s">
        <v>17071</v>
      </c>
      <c r="E2221" s="73" t="s">
        <v>17072</v>
      </c>
      <c r="F2221" s="79">
        <v>45638</v>
      </c>
      <c r="G2221" s="164">
        <v>10000</v>
      </c>
      <c r="H2221" s="73" t="s">
        <v>146</v>
      </c>
      <c r="I2221" s="73" t="s">
        <v>36</v>
      </c>
      <c r="J2221" s="135" t="s">
        <v>41</v>
      </c>
      <c r="K2221" s="135">
        <v>10000</v>
      </c>
      <c r="L2221" s="135">
        <v>10000</v>
      </c>
      <c r="M2221" s="168" t="s">
        <v>18711</v>
      </c>
      <c r="N2221" s="135" t="str">
        <f t="shared" si="113"/>
        <v>M.MUSTAFA</v>
      </c>
      <c r="O2221" s="135" t="s">
        <v>73</v>
      </c>
      <c r="P2221" s="135" t="s">
        <v>54</v>
      </c>
      <c r="Q2221" s="135" t="s">
        <v>141</v>
      </c>
      <c r="R2221" s="135" t="s">
        <v>16</v>
      </c>
      <c r="S2221" s="135" t="s">
        <v>16</v>
      </c>
    </row>
    <row r="2222" spans="1:20" s="135" customFormat="1" hidden="1">
      <c r="A2222" s="74">
        <v>343</v>
      </c>
      <c r="B2222" s="74" t="s">
        <v>38</v>
      </c>
      <c r="C2222" s="139" t="s">
        <v>17073</v>
      </c>
      <c r="D2222" s="73">
        <v>5155644</v>
      </c>
      <c r="E2222" s="73">
        <v>123393</v>
      </c>
      <c r="F2222" s="79">
        <v>45638</v>
      </c>
      <c r="G2222" s="164">
        <v>10000</v>
      </c>
      <c r="H2222" s="73" t="s">
        <v>146</v>
      </c>
      <c r="I2222" s="73" t="s">
        <v>36</v>
      </c>
      <c r="J2222" s="135" t="s">
        <v>41</v>
      </c>
      <c r="K2222" s="135">
        <v>10000</v>
      </c>
      <c r="L2222" s="135">
        <v>10000</v>
      </c>
      <c r="M2222" s="168" t="s">
        <v>18711</v>
      </c>
      <c r="N2222" s="135" t="str">
        <f t="shared" si="113"/>
        <v>M.MUSTAFA</v>
      </c>
      <c r="O2222" s="135" t="s">
        <v>73</v>
      </c>
      <c r="P2222" s="135" t="s">
        <v>54</v>
      </c>
      <c r="Q2222" s="135" t="s">
        <v>141</v>
      </c>
      <c r="R2222" s="135" t="s">
        <v>16</v>
      </c>
      <c r="S2222" s="135" t="s">
        <v>16</v>
      </c>
    </row>
    <row r="2223" spans="1:20" s="135" customFormat="1" hidden="1">
      <c r="A2223" s="74">
        <v>344</v>
      </c>
      <c r="B2223" s="74" t="s">
        <v>38</v>
      </c>
      <c r="C2223" s="73" t="s">
        <v>17074</v>
      </c>
      <c r="D2223" s="73" t="s">
        <v>17075</v>
      </c>
      <c r="E2223" s="73" t="s">
        <v>17076</v>
      </c>
      <c r="F2223" s="79">
        <v>45351</v>
      </c>
      <c r="G2223" s="164">
        <v>9000</v>
      </c>
      <c r="H2223" s="73" t="s">
        <v>146</v>
      </c>
      <c r="I2223" s="73" t="s">
        <v>36</v>
      </c>
      <c r="J2223" s="135" t="s">
        <v>41</v>
      </c>
      <c r="K2223" s="135">
        <v>8217</v>
      </c>
      <c r="L2223" s="135">
        <v>8217</v>
      </c>
      <c r="M2223" s="168">
        <v>46051</v>
      </c>
      <c r="N2223" s="135" t="str">
        <f>+I2223</f>
        <v>M.MUSTAFA</v>
      </c>
      <c r="O2223" s="135" t="s">
        <v>73</v>
      </c>
      <c r="P2223" s="135" t="s">
        <v>54</v>
      </c>
      <c r="Q2223" s="135" t="s">
        <v>141</v>
      </c>
      <c r="R2223" s="135" t="s">
        <v>16</v>
      </c>
      <c r="S2223" s="135" t="s">
        <v>16</v>
      </c>
    </row>
    <row r="2224" spans="1:20" s="135" customFormat="1" hidden="1">
      <c r="A2224" s="74">
        <v>345</v>
      </c>
      <c r="B2224" s="74" t="s">
        <v>38</v>
      </c>
      <c r="C2224" s="77" t="s">
        <v>17077</v>
      </c>
      <c r="D2224" s="77" t="s">
        <v>17078</v>
      </c>
      <c r="E2224" s="77" t="s">
        <v>17079</v>
      </c>
      <c r="F2224" s="79">
        <v>45680</v>
      </c>
      <c r="G2224" s="164">
        <v>7520</v>
      </c>
      <c r="H2224" s="73" t="s">
        <v>146</v>
      </c>
      <c r="I2224" s="73" t="s">
        <v>36</v>
      </c>
      <c r="J2224" s="135" t="s">
        <v>41</v>
      </c>
      <c r="K2224" s="135">
        <v>7520</v>
      </c>
      <c r="L2224" s="135">
        <v>7520</v>
      </c>
      <c r="M2224" s="169">
        <v>46052</v>
      </c>
      <c r="N2224" s="135" t="str">
        <f t="shared" ref="N2224:N2225" si="114">+I2224</f>
        <v>M.MUSTAFA</v>
      </c>
      <c r="O2224" s="135" t="s">
        <v>73</v>
      </c>
      <c r="P2224" s="135" t="s">
        <v>72</v>
      </c>
      <c r="Q2224" s="135" t="s">
        <v>141</v>
      </c>
      <c r="R2224" s="135" t="s">
        <v>16</v>
      </c>
      <c r="S2224" s="135" t="s">
        <v>16</v>
      </c>
    </row>
    <row r="2225" spans="1:20" s="135" customFormat="1" hidden="1">
      <c r="A2225" s="74">
        <v>346</v>
      </c>
      <c r="B2225" s="74" t="s">
        <v>38</v>
      </c>
      <c r="C2225" s="77" t="s">
        <v>17080</v>
      </c>
      <c r="D2225" s="77" t="s">
        <v>17081</v>
      </c>
      <c r="E2225" s="77" t="s">
        <v>17082</v>
      </c>
      <c r="F2225" s="79">
        <v>45680</v>
      </c>
      <c r="G2225" s="164">
        <v>7520</v>
      </c>
      <c r="H2225" s="73" t="s">
        <v>146</v>
      </c>
      <c r="I2225" s="73" t="s">
        <v>36</v>
      </c>
      <c r="J2225" s="135" t="s">
        <v>41</v>
      </c>
      <c r="K2225" s="135">
        <v>7520</v>
      </c>
      <c r="L2225" s="135">
        <v>7520</v>
      </c>
      <c r="M2225" s="169">
        <v>46052</v>
      </c>
      <c r="N2225" s="135" t="str">
        <f t="shared" si="114"/>
        <v>M.MUSTAFA</v>
      </c>
      <c r="O2225" s="135" t="s">
        <v>73</v>
      </c>
      <c r="P2225" s="135" t="s">
        <v>72</v>
      </c>
      <c r="Q2225" s="135" t="s">
        <v>141</v>
      </c>
      <c r="R2225" s="135" t="s">
        <v>16</v>
      </c>
      <c r="S2225" s="135" t="s">
        <v>16</v>
      </c>
    </row>
    <row r="2226" spans="1:20" hidden="1">
      <c r="A2226" s="113">
        <v>347</v>
      </c>
      <c r="B2226" s="113" t="s">
        <v>38</v>
      </c>
      <c r="C2226" s="106" t="s">
        <v>17083</v>
      </c>
      <c r="D2226" s="130">
        <v>13515795</v>
      </c>
      <c r="E2226" s="106" t="s">
        <v>17084</v>
      </c>
      <c r="F2226" s="106" t="s">
        <v>17085</v>
      </c>
      <c r="G2226" s="130">
        <v>13000</v>
      </c>
      <c r="H2226" s="106" t="s">
        <v>67</v>
      </c>
      <c r="I2226" s="106" t="s">
        <v>100</v>
      </c>
      <c r="J2226" s="135" t="s">
        <v>41</v>
      </c>
      <c r="K2226" s="135">
        <v>13000</v>
      </c>
      <c r="L2226" s="135">
        <f>VLOOKUP(E2226,[2]Sheet1!$E$2:$N$5262,3,0)</f>
        <v>13000</v>
      </c>
      <c r="M2226" s="168">
        <f>VLOOKUP(E2226,[2]Sheet1!$E$2:$N$5262,4,0)</f>
        <v>46053</v>
      </c>
      <c r="N2226" s="135" t="str">
        <f>VLOOKUP(E2226,[2]Sheet1!$E$2:$N$5262,5,0)</f>
        <v>ZAYNAB.MUSTAFA</v>
      </c>
      <c r="O2226" s="135" t="str">
        <f>VLOOKUP(E2226,[2]Sheet1!$E$2:$N$5262,6,0)</f>
        <v>Accepted</v>
      </c>
      <c r="P2226" s="135" t="str">
        <f>VLOOKUP(E2226,[2]Sheet1!$E$2:$N$5262,7,0)</f>
        <v>Online Transfer</v>
      </c>
      <c r="Q2226" s="135" t="str">
        <f>VLOOKUP(E2226,[2]Sheet1!$E$2:$N$5262,8,0)</f>
        <v>Renewal</v>
      </c>
      <c r="R2226" s="135" t="s">
        <v>16</v>
      </c>
      <c r="S2226" s="135" t="str">
        <f>VLOOKUP(E2226,[2]Sheet1!$E$2:$N$5262,10,0)</f>
        <v>-</v>
      </c>
      <c r="T2226" s="167">
        <f>+G2226-L2226</f>
        <v>0</v>
      </c>
    </row>
    <row r="2227" spans="1:20" hidden="1">
      <c r="A2227" s="113">
        <v>348</v>
      </c>
      <c r="B2227" s="113" t="s">
        <v>38</v>
      </c>
      <c r="C2227" s="106" t="s">
        <v>17086</v>
      </c>
      <c r="D2227" s="106" t="s">
        <v>17087</v>
      </c>
      <c r="E2227" s="106" t="s">
        <v>17086</v>
      </c>
      <c r="F2227" s="106" t="s">
        <v>17088</v>
      </c>
      <c r="G2227" s="130">
        <v>10000</v>
      </c>
      <c r="H2227" s="106" t="s">
        <v>66</v>
      </c>
      <c r="I2227" s="106" t="s">
        <v>100</v>
      </c>
      <c r="J2227" s="109" t="s">
        <v>42</v>
      </c>
      <c r="K2227" s="135">
        <v>0</v>
      </c>
      <c r="L2227" s="135">
        <f>VLOOKUP(E2227,[2]Sheet1!$E$2:$N$5262,3,0)</f>
        <v>10000</v>
      </c>
      <c r="M2227" s="168">
        <f>VLOOKUP(E2227,[2]Sheet1!$E$2:$N$5262,4,0)</f>
        <v>46052</v>
      </c>
      <c r="N2227" s="135" t="str">
        <f>VLOOKUP(E2227,[2]Sheet1!$E$2:$N$5262,5,0)</f>
        <v>ZAYNAB.MUSTAFA</v>
      </c>
      <c r="O2227" s="135" t="str">
        <f>VLOOKUP(E2227,[2]Sheet1!$E$2:$N$5262,6,0)</f>
        <v>Accepted</v>
      </c>
      <c r="P2227" s="135" t="str">
        <f>VLOOKUP(E2227,[2]Sheet1!$E$2:$N$5262,7,0)</f>
        <v>Online Transfer</v>
      </c>
      <c r="Q2227" s="135" t="str">
        <f>VLOOKUP(E2227,[2]Sheet1!$E$2:$N$5262,8,0)</f>
        <v>Device Missing</v>
      </c>
      <c r="R2227" s="135" t="str">
        <f>VLOOKUP(E2227,[2]Sheet1!$E$2:$N$5262,9,0)</f>
        <v>-</v>
      </c>
      <c r="S2227" s="135" t="str">
        <f>VLOOKUP(E2227,[2]Sheet1!$E$2:$N$5262,10,0)</f>
        <v>-</v>
      </c>
      <c r="T2227" s="109" t="s">
        <v>17089</v>
      </c>
    </row>
    <row r="2228" spans="1:20" hidden="1">
      <c r="A2228" s="113">
        <v>349</v>
      </c>
      <c r="B2228" s="113" t="s">
        <v>38</v>
      </c>
      <c r="C2228" s="106" t="s">
        <v>17090</v>
      </c>
      <c r="D2228" s="130">
        <v>1024208</v>
      </c>
      <c r="E2228" s="130">
        <v>3414254</v>
      </c>
      <c r="F2228" s="106" t="s">
        <v>17091</v>
      </c>
      <c r="G2228" s="130">
        <v>13000</v>
      </c>
      <c r="H2228" s="106" t="s">
        <v>67</v>
      </c>
      <c r="I2228" s="106" t="s">
        <v>100</v>
      </c>
      <c r="J2228" s="135" t="s">
        <v>41</v>
      </c>
      <c r="K2228" s="135">
        <v>13000</v>
      </c>
      <c r="L2228" s="135">
        <f>VLOOKUP(E2228,[2]Sheet1!$E$2:$N$5262,3,0)</f>
        <v>13000</v>
      </c>
      <c r="M2228" s="169">
        <v>46051</v>
      </c>
      <c r="N2228" s="135" t="str">
        <f>VLOOKUP(E2228,[2]Sheet1!$E$2:$N$5262,5,0)</f>
        <v>ZAYNAB.MUSTAFA</v>
      </c>
      <c r="O2228" s="135" t="str">
        <f>VLOOKUP(E2228,[2]Sheet1!$E$2:$N$5262,6,0)</f>
        <v>Accepted</v>
      </c>
      <c r="P2228" s="135" t="str">
        <f>VLOOKUP(E2228,[2]Sheet1!$E$2:$N$5262,7,0)</f>
        <v>Cheque Deposit</v>
      </c>
      <c r="Q2228" s="135" t="str">
        <f>VLOOKUP(E2228,[2]Sheet1!$E$2:$N$5262,8,0)</f>
        <v>Renewal</v>
      </c>
      <c r="R2228" s="135" t="s">
        <v>16</v>
      </c>
      <c r="S2228" s="135" t="str">
        <f>VLOOKUP(E2228,[2]Sheet1!$E$2:$N$5262,10,0)</f>
        <v>-</v>
      </c>
      <c r="T2228" s="167">
        <f t="shared" ref="T2228:T2257" si="115">+G2228-L2228</f>
        <v>0</v>
      </c>
    </row>
    <row r="2229" spans="1:20" hidden="1">
      <c r="A2229" s="113">
        <v>350</v>
      </c>
      <c r="B2229" s="113" t="s">
        <v>38</v>
      </c>
      <c r="C2229" s="106" t="s">
        <v>17092</v>
      </c>
      <c r="D2229" s="106" t="s">
        <v>17093</v>
      </c>
      <c r="E2229" s="130">
        <v>4042951</v>
      </c>
      <c r="F2229" s="106" t="s">
        <v>17094</v>
      </c>
      <c r="G2229" s="130">
        <v>12000</v>
      </c>
      <c r="H2229" s="106" t="s">
        <v>66</v>
      </c>
      <c r="I2229" s="106" t="s">
        <v>100</v>
      </c>
      <c r="J2229" s="135" t="s">
        <v>41</v>
      </c>
      <c r="K2229" s="135">
        <v>12000</v>
      </c>
      <c r="L2229" s="135">
        <f>VLOOKUP(E2229,[2]Sheet1!$E$2:$N$5262,3,0)</f>
        <v>12000</v>
      </c>
      <c r="M2229" s="168">
        <f>VLOOKUP(E2229,[2]Sheet1!$E$2:$N$5262,4,0)</f>
        <v>46052</v>
      </c>
      <c r="N2229" s="135" t="str">
        <f>VLOOKUP(E2229,[2]Sheet1!$E$2:$N$5262,5,0)</f>
        <v>ZAYNAB.MUSTAFA</v>
      </c>
      <c r="O2229" s="135" t="str">
        <f>VLOOKUP(E2229,[2]Sheet1!$E$2:$N$5262,6,0)</f>
        <v>Accepted</v>
      </c>
      <c r="P2229" s="135" t="str">
        <f>VLOOKUP(E2229,[2]Sheet1!$E$2:$N$5262,7,0)</f>
        <v>Online Transfer</v>
      </c>
      <c r="Q2229" s="135" t="str">
        <f>VLOOKUP(E2229,[2]Sheet1!$E$2:$N$5262,8,0)</f>
        <v>Renewal</v>
      </c>
      <c r="R2229" s="135" t="s">
        <v>16</v>
      </c>
      <c r="S2229" s="135" t="str">
        <f>VLOOKUP(E2229,[2]Sheet1!$E$2:$N$5262,10,0)</f>
        <v>-</v>
      </c>
      <c r="T2229" s="167">
        <f t="shared" si="115"/>
        <v>0</v>
      </c>
    </row>
    <row r="2230" spans="1:20" hidden="1">
      <c r="A2230" s="113">
        <v>351</v>
      </c>
      <c r="B2230" s="113" t="s">
        <v>38</v>
      </c>
      <c r="C2230" s="106" t="s">
        <v>17095</v>
      </c>
      <c r="D2230" s="130">
        <v>12927400</v>
      </c>
      <c r="E2230" s="106" t="s">
        <v>17096</v>
      </c>
      <c r="F2230" s="106" t="s">
        <v>17097</v>
      </c>
      <c r="G2230" s="130">
        <v>10000</v>
      </c>
      <c r="H2230" s="106" t="s">
        <v>66</v>
      </c>
      <c r="I2230" s="106" t="s">
        <v>100</v>
      </c>
      <c r="J2230" s="135" t="s">
        <v>41</v>
      </c>
      <c r="K2230" s="135">
        <v>10000</v>
      </c>
      <c r="L2230" s="135">
        <f>VLOOKUP(E2230,[2]Sheet1!$E$2:$N$5262,3,0)</f>
        <v>10000</v>
      </c>
      <c r="M2230" s="168">
        <f>VLOOKUP(E2230,[2]Sheet1!$E$2:$N$5262,4,0)</f>
        <v>46051</v>
      </c>
      <c r="N2230" s="135" t="str">
        <f>VLOOKUP(E2230,[2]Sheet1!$E$2:$N$5262,5,0)</f>
        <v>ZAYNAB.MUSTAFA</v>
      </c>
      <c r="O2230" s="135" t="str">
        <f>VLOOKUP(E2230,[2]Sheet1!$E$2:$N$5262,6,0)</f>
        <v>Accepted</v>
      </c>
      <c r="P2230" s="135" t="str">
        <f>VLOOKUP(E2230,[2]Sheet1!$E$2:$N$5262,7,0)</f>
        <v>Online Transfer</v>
      </c>
      <c r="Q2230" s="135" t="str">
        <f>VLOOKUP(E2230,[2]Sheet1!$E$2:$N$5262,8,0)</f>
        <v>Renewal</v>
      </c>
      <c r="R2230" s="135" t="s">
        <v>16</v>
      </c>
      <c r="S2230" s="135" t="str">
        <f>VLOOKUP(E2230,[2]Sheet1!$E$2:$N$5262,10,0)</f>
        <v>-</v>
      </c>
      <c r="T2230" s="167">
        <f t="shared" si="115"/>
        <v>0</v>
      </c>
    </row>
    <row r="2231" spans="1:20" hidden="1">
      <c r="A2231" s="113">
        <v>352</v>
      </c>
      <c r="B2231" s="113" t="s">
        <v>38</v>
      </c>
      <c r="C2231" s="106" t="s">
        <v>17098</v>
      </c>
      <c r="D2231" s="130">
        <v>306640</v>
      </c>
      <c r="E2231" s="130">
        <v>312685</v>
      </c>
      <c r="F2231" s="106" t="s">
        <v>17099</v>
      </c>
      <c r="G2231" s="130">
        <v>10000</v>
      </c>
      <c r="H2231" s="106" t="s">
        <v>66</v>
      </c>
      <c r="I2231" s="106" t="s">
        <v>100</v>
      </c>
      <c r="J2231" s="135" t="s">
        <v>41</v>
      </c>
      <c r="K2231" s="135">
        <v>10000</v>
      </c>
      <c r="L2231" s="135">
        <f>VLOOKUP(E2231,[2]Sheet1!$E$2:$N$5262,3,0)</f>
        <v>10000</v>
      </c>
      <c r="M2231" s="168">
        <f>VLOOKUP(E2231,[2]Sheet1!$E$2:$N$5262,4,0)</f>
        <v>46050</v>
      </c>
      <c r="N2231" s="135" t="str">
        <f>VLOOKUP(E2231,[2]Sheet1!$E$2:$N$5262,5,0)</f>
        <v>ZAYNAB.MUSTAFA</v>
      </c>
      <c r="O2231" s="135" t="str">
        <f>VLOOKUP(E2231,[2]Sheet1!$E$2:$N$5262,6,0)</f>
        <v>Accepted</v>
      </c>
      <c r="P2231" s="135" t="str">
        <f>VLOOKUP(E2231,[2]Sheet1!$E$2:$N$5262,7,0)</f>
        <v>Online Transfer</v>
      </c>
      <c r="Q2231" s="135" t="str">
        <f>VLOOKUP(E2231,[2]Sheet1!$E$2:$N$5262,8,0)</f>
        <v>Renewal</v>
      </c>
      <c r="R2231" s="135" t="s">
        <v>16</v>
      </c>
      <c r="S2231" s="135" t="str">
        <f>VLOOKUP(E2231,[2]Sheet1!$E$2:$N$5262,10,0)</f>
        <v>-</v>
      </c>
      <c r="T2231" s="167">
        <f t="shared" si="115"/>
        <v>0</v>
      </c>
    </row>
    <row r="2232" spans="1:20" hidden="1">
      <c r="A2232" s="113">
        <v>353</v>
      </c>
      <c r="B2232" s="113" t="s">
        <v>38</v>
      </c>
      <c r="C2232" s="106" t="s">
        <v>17100</v>
      </c>
      <c r="D2232" s="106" t="s">
        <v>17101</v>
      </c>
      <c r="E2232" s="106" t="s">
        <v>17102</v>
      </c>
      <c r="F2232" s="106" t="s">
        <v>17103</v>
      </c>
      <c r="G2232" s="130">
        <v>13000</v>
      </c>
      <c r="H2232" s="106" t="s">
        <v>66</v>
      </c>
      <c r="I2232" s="106" t="s">
        <v>100</v>
      </c>
      <c r="J2232" s="135" t="s">
        <v>41</v>
      </c>
      <c r="K2232" s="135">
        <v>13000</v>
      </c>
      <c r="L2232" s="135">
        <f>VLOOKUP(E2232,[2]Sheet1!$E$2:$N$5262,3,0)</f>
        <v>13000</v>
      </c>
      <c r="M2232" s="168">
        <f>VLOOKUP(E2232,[2]Sheet1!$E$2:$N$5262,4,0)</f>
        <v>46051</v>
      </c>
      <c r="N2232" s="135" t="str">
        <f>VLOOKUP(E2232,[2]Sheet1!$E$2:$N$5262,5,0)</f>
        <v>ZAYNAB.MUSTAFA</v>
      </c>
      <c r="O2232" s="135" t="str">
        <f>VLOOKUP(E2232,[2]Sheet1!$E$2:$N$5262,6,0)</f>
        <v>Accepted</v>
      </c>
      <c r="P2232" s="135" t="str">
        <f>VLOOKUP(E2232,[2]Sheet1!$E$2:$N$5262,7,0)</f>
        <v>Online Transfer</v>
      </c>
      <c r="Q2232" s="135" t="str">
        <f>VLOOKUP(E2232,[2]Sheet1!$E$2:$N$5262,8,0)</f>
        <v>Renewal</v>
      </c>
      <c r="R2232" s="135" t="s">
        <v>16</v>
      </c>
      <c r="S2232" s="135" t="str">
        <f>VLOOKUP(E2232,[2]Sheet1!$E$2:$N$5262,10,0)</f>
        <v>-</v>
      </c>
      <c r="T2232" s="167">
        <f t="shared" si="115"/>
        <v>0</v>
      </c>
    </row>
    <row r="2233" spans="1:20">
      <c r="A2233" s="113">
        <v>354</v>
      </c>
      <c r="B2233" s="113" t="s">
        <v>38</v>
      </c>
      <c r="C2233" s="106" t="s">
        <v>17104</v>
      </c>
      <c r="D2233" s="106" t="s">
        <v>17105</v>
      </c>
      <c r="E2233" s="106" t="s">
        <v>17106</v>
      </c>
      <c r="F2233" s="106" t="s">
        <v>17107</v>
      </c>
      <c r="G2233" s="130">
        <v>18000</v>
      </c>
      <c r="H2233" s="106" t="s">
        <v>67</v>
      </c>
      <c r="I2233" s="106" t="s">
        <v>100</v>
      </c>
      <c r="J2233" s="135" t="s">
        <v>41</v>
      </c>
      <c r="K2233" s="135">
        <v>18000</v>
      </c>
      <c r="L2233" s="135">
        <f>VLOOKUP(E2233,[2]Sheet1!$E$2:$N$5262,3,0)</f>
        <v>18000</v>
      </c>
      <c r="M2233" s="168">
        <f>VLOOKUP(E2233,[2]Sheet1!$E$2:$N$5262,4,0)</f>
        <v>46051</v>
      </c>
      <c r="N2233" s="135" t="str">
        <f>VLOOKUP(E2233,[2]Sheet1!$E$2:$N$5262,5,0)</f>
        <v>ZAYNAB.MUSTAFA</v>
      </c>
      <c r="O2233" s="135" t="str">
        <f>VLOOKUP(E2233,[2]Sheet1!$E$2:$N$5262,6,0)</f>
        <v>Accepted</v>
      </c>
      <c r="P2233" s="135" t="str">
        <f>VLOOKUP(E2233,[2]Sheet1!$E$2:$N$5262,7,0)</f>
        <v>Online Transfer</v>
      </c>
      <c r="Q2233" s="135" t="str">
        <f>VLOOKUP(E2233,[2]Sheet1!$E$2:$N$5262,8,0)</f>
        <v>Conversion</v>
      </c>
      <c r="R2233" s="135" t="s">
        <v>16</v>
      </c>
      <c r="S2233" s="135" t="str">
        <f>VLOOKUP(E2233,[2]Sheet1!$E$2:$N$5262,10,0)</f>
        <v>-</v>
      </c>
      <c r="T2233" s="167">
        <f t="shared" si="115"/>
        <v>0</v>
      </c>
    </row>
    <row r="2234" spans="1:20" hidden="1">
      <c r="A2234" s="113">
        <v>355</v>
      </c>
      <c r="B2234" s="113" t="s">
        <v>38</v>
      </c>
      <c r="C2234" s="106" t="s">
        <v>17108</v>
      </c>
      <c r="D2234" s="106" t="s">
        <v>17109</v>
      </c>
      <c r="E2234" s="130">
        <v>1229991</v>
      </c>
      <c r="F2234" s="106" t="s">
        <v>17110</v>
      </c>
      <c r="G2234" s="130">
        <v>11000</v>
      </c>
      <c r="H2234" s="106" t="s">
        <v>66</v>
      </c>
      <c r="I2234" s="106" t="s">
        <v>100</v>
      </c>
      <c r="J2234" s="135" t="s">
        <v>41</v>
      </c>
      <c r="K2234" s="135">
        <v>11000</v>
      </c>
      <c r="L2234" s="135">
        <f>VLOOKUP(E2234,[2]Sheet1!$E$2:$N$5262,3,0)</f>
        <v>11000</v>
      </c>
      <c r="M2234" s="168">
        <f>VLOOKUP(E2234,[2]Sheet1!$E$2:$N$5262,4,0)</f>
        <v>46049</v>
      </c>
      <c r="N2234" s="135" t="str">
        <f>VLOOKUP(E2234,[2]Sheet1!$E$2:$N$5262,5,0)</f>
        <v>ZAYNAB.MUSTAFA</v>
      </c>
      <c r="O2234" s="135" t="str">
        <f>VLOOKUP(E2234,[2]Sheet1!$E$2:$N$5262,6,0)</f>
        <v>Accepted</v>
      </c>
      <c r="P2234" s="135" t="str">
        <f>VLOOKUP(E2234,[2]Sheet1!$E$2:$N$5262,7,0)</f>
        <v>Online Transfer</v>
      </c>
      <c r="Q2234" s="135" t="str">
        <f>VLOOKUP(E2234,[2]Sheet1!$E$2:$N$5262,8,0)</f>
        <v>Renewal</v>
      </c>
      <c r="R2234" s="135" t="s">
        <v>16</v>
      </c>
      <c r="S2234" s="135" t="str">
        <f>VLOOKUP(E2234,[2]Sheet1!$E$2:$N$5262,10,0)</f>
        <v>-</v>
      </c>
      <c r="T2234" s="167">
        <f t="shared" si="115"/>
        <v>0</v>
      </c>
    </row>
    <row r="2235" spans="1:20" hidden="1">
      <c r="A2235" s="113">
        <v>356</v>
      </c>
      <c r="B2235" s="113" t="s">
        <v>38</v>
      </c>
      <c r="C2235" s="106" t="s">
        <v>17111</v>
      </c>
      <c r="D2235" s="106" t="s">
        <v>17112</v>
      </c>
      <c r="E2235" s="106" t="s">
        <v>17113</v>
      </c>
      <c r="F2235" s="106" t="s">
        <v>17114</v>
      </c>
      <c r="G2235" s="130">
        <v>12000</v>
      </c>
      <c r="H2235" s="106" t="s">
        <v>66</v>
      </c>
      <c r="I2235" s="106" t="s">
        <v>100</v>
      </c>
      <c r="J2235" s="135" t="s">
        <v>41</v>
      </c>
      <c r="K2235" s="135">
        <v>12000</v>
      </c>
      <c r="L2235" s="135">
        <f>VLOOKUP(E2235,[2]Sheet1!$E$2:$N$5262,3,0)</f>
        <v>12000</v>
      </c>
      <c r="M2235" s="168">
        <f>VLOOKUP(E2235,[2]Sheet1!$E$2:$N$5262,4,0)</f>
        <v>46049</v>
      </c>
      <c r="N2235" s="135" t="str">
        <f>VLOOKUP(E2235,[2]Sheet1!$E$2:$N$5262,5,0)</f>
        <v>ZAYNAB.MUSTAFA</v>
      </c>
      <c r="O2235" s="135" t="str">
        <f>VLOOKUP(E2235,[2]Sheet1!$E$2:$N$5262,6,0)</f>
        <v>Accepted</v>
      </c>
      <c r="P2235" s="135" t="str">
        <f>VLOOKUP(E2235,[2]Sheet1!$E$2:$N$5262,7,0)</f>
        <v>Online Transfer</v>
      </c>
      <c r="Q2235" s="135" t="str">
        <f>VLOOKUP(E2235,[2]Sheet1!$E$2:$N$5262,8,0)</f>
        <v>Renewal</v>
      </c>
      <c r="R2235" s="135" t="s">
        <v>16</v>
      </c>
      <c r="S2235" s="135" t="str">
        <f>VLOOKUP(E2235,[2]Sheet1!$E$2:$N$5262,10,0)</f>
        <v>-</v>
      </c>
      <c r="T2235" s="167">
        <f t="shared" si="115"/>
        <v>0</v>
      </c>
    </row>
    <row r="2236" spans="1:20" hidden="1">
      <c r="A2236" s="113">
        <v>357</v>
      </c>
      <c r="B2236" s="113" t="s">
        <v>38</v>
      </c>
      <c r="C2236" s="106" t="s">
        <v>17115</v>
      </c>
      <c r="D2236" s="106" t="s">
        <v>17116</v>
      </c>
      <c r="E2236" s="106" t="s">
        <v>17115</v>
      </c>
      <c r="F2236" s="106" t="s">
        <v>17117</v>
      </c>
      <c r="G2236" s="130">
        <v>12000</v>
      </c>
      <c r="H2236" s="106" t="s">
        <v>66</v>
      </c>
      <c r="I2236" s="106" t="s">
        <v>100</v>
      </c>
      <c r="J2236" s="135" t="s">
        <v>41</v>
      </c>
      <c r="K2236" s="135">
        <v>12000</v>
      </c>
      <c r="L2236" s="135">
        <f>VLOOKUP(E2236,[2]Sheet1!$E$2:$N$5262,3,0)</f>
        <v>12000</v>
      </c>
      <c r="M2236" s="168">
        <f>VLOOKUP(E2236,[2]Sheet1!$E$2:$N$5262,4,0)</f>
        <v>46049</v>
      </c>
      <c r="N2236" s="135" t="str">
        <f>VLOOKUP(E2236,[2]Sheet1!$E$2:$N$5262,5,0)</f>
        <v>ZAYNAB.MUSTAFA</v>
      </c>
      <c r="O2236" s="135" t="str">
        <f>VLOOKUP(E2236,[2]Sheet1!$E$2:$N$5262,6,0)</f>
        <v>Accepted</v>
      </c>
      <c r="P2236" s="135" t="str">
        <f>VLOOKUP(E2236,[2]Sheet1!$E$2:$N$5262,7,0)</f>
        <v>Online Transfer</v>
      </c>
      <c r="Q2236" s="135" t="str">
        <f>VLOOKUP(E2236,[2]Sheet1!$E$2:$N$5262,8,0)</f>
        <v>Renewal</v>
      </c>
      <c r="R2236" s="135" t="s">
        <v>16</v>
      </c>
      <c r="S2236" s="135" t="str">
        <f>VLOOKUP(E2236,[2]Sheet1!$E$2:$N$5262,10,0)</f>
        <v>-</v>
      </c>
      <c r="T2236" s="167">
        <f t="shared" si="115"/>
        <v>0</v>
      </c>
    </row>
    <row r="2237" spans="1:20" hidden="1">
      <c r="A2237" s="113">
        <v>358</v>
      </c>
      <c r="B2237" s="113" t="s">
        <v>38</v>
      </c>
      <c r="C2237" s="106" t="s">
        <v>17118</v>
      </c>
      <c r="D2237" s="106" t="s">
        <v>17119</v>
      </c>
      <c r="E2237" s="106" t="s">
        <v>17118</v>
      </c>
      <c r="F2237" s="106" t="s">
        <v>17120</v>
      </c>
      <c r="G2237" s="130">
        <v>14500</v>
      </c>
      <c r="H2237" s="106" t="s">
        <v>66</v>
      </c>
      <c r="I2237" s="106" t="s">
        <v>100</v>
      </c>
      <c r="J2237" s="135" t="s">
        <v>41</v>
      </c>
      <c r="K2237" s="135">
        <v>14500</v>
      </c>
      <c r="L2237" s="135">
        <f>VLOOKUP(E2237,[2]Sheet1!$E$2:$N$5262,3,0)</f>
        <v>14500</v>
      </c>
      <c r="M2237" s="168">
        <f>VLOOKUP(E2237,[2]Sheet1!$E$2:$N$5262,4,0)</f>
        <v>46049</v>
      </c>
      <c r="N2237" s="135" t="str">
        <f>VLOOKUP(E2237,[2]Sheet1!$E$2:$N$5262,5,0)</f>
        <v>ZAYNAB.MUSTAFA</v>
      </c>
      <c r="O2237" s="135" t="str">
        <f>VLOOKUP(E2237,[2]Sheet1!$E$2:$N$5262,6,0)</f>
        <v>Accepted</v>
      </c>
      <c r="P2237" s="135" t="str">
        <f>VLOOKUP(E2237,[2]Sheet1!$E$2:$N$5262,7,0)</f>
        <v>Online Transfer</v>
      </c>
      <c r="Q2237" s="135" t="str">
        <f>VLOOKUP(E2237,[2]Sheet1!$E$2:$N$5262,8,0)</f>
        <v>Renewal</v>
      </c>
      <c r="R2237" s="135" t="s">
        <v>16</v>
      </c>
      <c r="S2237" s="135" t="str">
        <f>VLOOKUP(E2237,[2]Sheet1!$E$2:$N$5262,10,0)</f>
        <v>-</v>
      </c>
      <c r="T2237" s="167">
        <f t="shared" si="115"/>
        <v>0</v>
      </c>
    </row>
    <row r="2238" spans="1:20" hidden="1">
      <c r="A2238" s="113">
        <v>359</v>
      </c>
      <c r="B2238" s="113" t="s">
        <v>38</v>
      </c>
      <c r="C2238" s="106" t="s">
        <v>17121</v>
      </c>
      <c r="D2238" s="130">
        <v>1024035</v>
      </c>
      <c r="E2238" s="106" t="s">
        <v>17122</v>
      </c>
      <c r="F2238" s="106" t="s">
        <v>17123</v>
      </c>
      <c r="G2238" s="130">
        <v>16000</v>
      </c>
      <c r="H2238" s="106" t="s">
        <v>66</v>
      </c>
      <c r="I2238" s="106" t="s">
        <v>100</v>
      </c>
      <c r="J2238" s="135" t="s">
        <v>41</v>
      </c>
      <c r="K2238" s="135">
        <v>16000</v>
      </c>
      <c r="L2238" s="135">
        <f>VLOOKUP(E2238,[2]Sheet1!$E$2:$N$5262,3,0)</f>
        <v>16000</v>
      </c>
      <c r="M2238" s="168">
        <f>VLOOKUP(E2238,[2]Sheet1!$E$2:$N$5262,4,0)</f>
        <v>46049</v>
      </c>
      <c r="N2238" s="135" t="str">
        <f>VLOOKUP(E2238,[2]Sheet1!$E$2:$N$5262,5,0)</f>
        <v>ZAYNAB.MUSTAFA</v>
      </c>
      <c r="O2238" s="135" t="str">
        <f>VLOOKUP(E2238,[2]Sheet1!$E$2:$N$5262,6,0)</f>
        <v>Accepted</v>
      </c>
      <c r="P2238" s="135" t="str">
        <f>VLOOKUP(E2238,[2]Sheet1!$E$2:$N$5262,7,0)</f>
        <v>Online Transfer</v>
      </c>
      <c r="Q2238" s="135" t="str">
        <f>VLOOKUP(E2238,[2]Sheet1!$E$2:$N$5262,8,0)</f>
        <v>Renewal</v>
      </c>
      <c r="R2238" s="135" t="s">
        <v>16</v>
      </c>
      <c r="S2238" s="135" t="str">
        <f>VLOOKUP(E2238,[2]Sheet1!$E$2:$N$5262,10,0)</f>
        <v>-</v>
      </c>
      <c r="T2238" s="167">
        <f t="shared" si="115"/>
        <v>0</v>
      </c>
    </row>
    <row r="2239" spans="1:20">
      <c r="A2239" s="113">
        <v>360</v>
      </c>
      <c r="B2239" s="113" t="s">
        <v>38</v>
      </c>
      <c r="C2239" s="106" t="s">
        <v>17124</v>
      </c>
      <c r="D2239" s="130">
        <v>6912745</v>
      </c>
      <c r="E2239" s="106" t="s">
        <v>17125</v>
      </c>
      <c r="F2239" s="106" t="s">
        <v>11140</v>
      </c>
      <c r="G2239" s="130">
        <v>18000</v>
      </c>
      <c r="H2239" s="106" t="s">
        <v>66</v>
      </c>
      <c r="I2239" s="106" t="s">
        <v>100</v>
      </c>
      <c r="J2239" s="135" t="s">
        <v>41</v>
      </c>
      <c r="K2239" s="135">
        <v>18000</v>
      </c>
      <c r="L2239" s="135">
        <f>VLOOKUP(E2239,[2]Sheet1!$E$2:$N$5262,3,0)</f>
        <v>18000</v>
      </c>
      <c r="M2239" s="168">
        <f>VLOOKUP(E2239,[2]Sheet1!$E$2:$N$5262,4,0)</f>
        <v>46049</v>
      </c>
      <c r="N2239" s="135" t="str">
        <f>VLOOKUP(E2239,[2]Sheet1!$E$2:$N$5262,5,0)</f>
        <v>ZAYNAB.MUSTAFA</v>
      </c>
      <c r="O2239" s="135" t="str">
        <f>VLOOKUP(E2239,[2]Sheet1!$E$2:$N$5262,6,0)</f>
        <v>Accepted</v>
      </c>
      <c r="P2239" s="135" t="str">
        <f>VLOOKUP(E2239,[2]Sheet1!$E$2:$N$5262,7,0)</f>
        <v>Online Transfer</v>
      </c>
      <c r="Q2239" s="135" t="str">
        <f>VLOOKUP(E2239,[2]Sheet1!$E$2:$N$5262,8,0)</f>
        <v>Conversion</v>
      </c>
      <c r="R2239" s="135" t="s">
        <v>16</v>
      </c>
      <c r="S2239" s="135" t="str">
        <f>VLOOKUP(E2239,[2]Sheet1!$E$2:$N$5262,10,0)</f>
        <v>-</v>
      </c>
      <c r="T2239" s="167">
        <f t="shared" si="115"/>
        <v>0</v>
      </c>
    </row>
    <row r="2240" spans="1:20" hidden="1">
      <c r="A2240" s="113">
        <v>361</v>
      </c>
      <c r="B2240" s="113" t="s">
        <v>38</v>
      </c>
      <c r="C2240" s="106" t="s">
        <v>17126</v>
      </c>
      <c r="D2240" s="106" t="s">
        <v>17127</v>
      </c>
      <c r="E2240" s="106" t="s">
        <v>17128</v>
      </c>
      <c r="F2240" s="106" t="s">
        <v>17129</v>
      </c>
      <c r="G2240" s="130">
        <v>16000</v>
      </c>
      <c r="H2240" s="106" t="s">
        <v>66</v>
      </c>
      <c r="I2240" s="106" t="s">
        <v>100</v>
      </c>
      <c r="J2240" s="135" t="s">
        <v>41</v>
      </c>
      <c r="K2240" s="135">
        <v>16000</v>
      </c>
      <c r="L2240" s="135">
        <f>VLOOKUP(E2240,[2]Sheet1!$E$2:$N$5262,3,0)</f>
        <v>16000</v>
      </c>
      <c r="M2240" s="168">
        <f>VLOOKUP(E2240,[2]Sheet1!$E$2:$N$5262,4,0)</f>
        <v>46048</v>
      </c>
      <c r="N2240" s="135" t="str">
        <f>VLOOKUP(E2240,[2]Sheet1!$E$2:$N$5262,5,0)</f>
        <v>ZAYNAB.MUSTAFA</v>
      </c>
      <c r="O2240" s="135" t="str">
        <f>VLOOKUP(E2240,[2]Sheet1!$E$2:$N$5262,6,0)</f>
        <v>Accepted</v>
      </c>
      <c r="P2240" s="135" t="str">
        <f>VLOOKUP(E2240,[2]Sheet1!$E$2:$N$5262,7,0)</f>
        <v>Online Transfer</v>
      </c>
      <c r="Q2240" s="135" t="str">
        <f>VLOOKUP(E2240,[2]Sheet1!$E$2:$N$5262,8,0)</f>
        <v>Renewal</v>
      </c>
      <c r="R2240" s="135" t="s">
        <v>16</v>
      </c>
      <c r="S2240" s="135" t="str">
        <f>VLOOKUP(E2240,[2]Sheet1!$E$2:$N$5262,10,0)</f>
        <v>-</v>
      </c>
      <c r="T2240" s="167">
        <f t="shared" si="115"/>
        <v>0</v>
      </c>
    </row>
    <row r="2241" spans="1:20" hidden="1">
      <c r="A2241" s="113">
        <v>362</v>
      </c>
      <c r="B2241" s="113" t="s">
        <v>38</v>
      </c>
      <c r="C2241" s="106" t="s">
        <v>17130</v>
      </c>
      <c r="D2241" s="106" t="s">
        <v>17131</v>
      </c>
      <c r="E2241" s="130">
        <v>606212112</v>
      </c>
      <c r="F2241" s="106" t="s">
        <v>17132</v>
      </c>
      <c r="G2241" s="130">
        <v>10000</v>
      </c>
      <c r="H2241" s="106" t="s">
        <v>66</v>
      </c>
      <c r="I2241" s="106" t="s">
        <v>100</v>
      </c>
      <c r="J2241" s="135" t="s">
        <v>41</v>
      </c>
      <c r="K2241" s="135">
        <v>10000</v>
      </c>
      <c r="L2241" s="135">
        <f>VLOOKUP(E2241,[2]Sheet1!$E$2:$N$5262,3,0)</f>
        <v>10000</v>
      </c>
      <c r="M2241" s="168">
        <f>VLOOKUP(E2241,[2]Sheet1!$E$2:$N$5262,4,0)</f>
        <v>46048</v>
      </c>
      <c r="N2241" s="135" t="str">
        <f>VLOOKUP(E2241,[2]Sheet1!$E$2:$N$5262,5,0)</f>
        <v>ZAYNAB.MUSTAFA</v>
      </c>
      <c r="O2241" s="135" t="str">
        <f>VLOOKUP(E2241,[2]Sheet1!$E$2:$N$5262,6,0)</f>
        <v>Accepted</v>
      </c>
      <c r="P2241" s="135" t="str">
        <f>VLOOKUP(E2241,[2]Sheet1!$E$2:$N$5262,7,0)</f>
        <v>Online Transfer</v>
      </c>
      <c r="Q2241" s="135" t="str">
        <f>VLOOKUP(E2241,[2]Sheet1!$E$2:$N$5262,8,0)</f>
        <v>Renewal</v>
      </c>
      <c r="R2241" s="135" t="s">
        <v>16</v>
      </c>
      <c r="S2241" s="135" t="str">
        <f>VLOOKUP(E2241,[2]Sheet1!$E$2:$N$5262,10,0)</f>
        <v>-</v>
      </c>
      <c r="T2241" s="167">
        <f t="shared" si="115"/>
        <v>0</v>
      </c>
    </row>
    <row r="2242" spans="1:20" hidden="1">
      <c r="A2242" s="113">
        <v>363</v>
      </c>
      <c r="B2242" s="113" t="s">
        <v>38</v>
      </c>
      <c r="C2242" s="106" t="s">
        <v>17133</v>
      </c>
      <c r="D2242" s="106" t="s">
        <v>17134</v>
      </c>
      <c r="E2242" s="106" t="s">
        <v>17135</v>
      </c>
      <c r="F2242" s="106" t="s">
        <v>17136</v>
      </c>
      <c r="G2242" s="130">
        <v>16000</v>
      </c>
      <c r="H2242" s="106" t="s">
        <v>66</v>
      </c>
      <c r="I2242" s="106" t="s">
        <v>100</v>
      </c>
      <c r="J2242" s="135" t="s">
        <v>41</v>
      </c>
      <c r="K2242" s="135">
        <v>16000</v>
      </c>
      <c r="L2242" s="135">
        <f>VLOOKUP(E2242,[2]Sheet1!$E$2:$N$5262,3,0)</f>
        <v>16000</v>
      </c>
      <c r="M2242" s="168">
        <f>VLOOKUP(E2242,[2]Sheet1!$E$2:$N$5262,4,0)</f>
        <v>46048</v>
      </c>
      <c r="N2242" s="135" t="str">
        <f>VLOOKUP(E2242,[2]Sheet1!$E$2:$N$5262,5,0)</f>
        <v>ZAYNAB.MUSTAFA</v>
      </c>
      <c r="O2242" s="135" t="str">
        <f>VLOOKUP(E2242,[2]Sheet1!$E$2:$N$5262,6,0)</f>
        <v>Accepted</v>
      </c>
      <c r="P2242" s="135" t="str">
        <f>VLOOKUP(E2242,[2]Sheet1!$E$2:$N$5262,7,0)</f>
        <v>Online Transfer</v>
      </c>
      <c r="Q2242" s="135" t="str">
        <f>VLOOKUP(E2242,[2]Sheet1!$E$2:$N$5262,8,0)</f>
        <v>Renewal</v>
      </c>
      <c r="R2242" s="135" t="s">
        <v>16</v>
      </c>
      <c r="S2242" s="135" t="str">
        <f>VLOOKUP(E2242,[2]Sheet1!$E$2:$N$5262,10,0)</f>
        <v>-</v>
      </c>
      <c r="T2242" s="167">
        <f t="shared" si="115"/>
        <v>0</v>
      </c>
    </row>
    <row r="2243" spans="1:20" hidden="1">
      <c r="A2243" s="113">
        <v>364</v>
      </c>
      <c r="B2243" s="113" t="s">
        <v>38</v>
      </c>
      <c r="C2243" s="106" t="s">
        <v>17137</v>
      </c>
      <c r="D2243" s="106" t="s">
        <v>17137</v>
      </c>
      <c r="E2243" s="130">
        <v>1092797</v>
      </c>
      <c r="F2243" s="106" t="s">
        <v>17138</v>
      </c>
      <c r="G2243" s="130">
        <v>16000</v>
      </c>
      <c r="H2243" s="106" t="s">
        <v>66</v>
      </c>
      <c r="I2243" s="106" t="s">
        <v>100</v>
      </c>
      <c r="J2243" s="135" t="s">
        <v>41</v>
      </c>
      <c r="K2243" s="135">
        <v>16000</v>
      </c>
      <c r="L2243" s="135">
        <f>VLOOKUP(E2243,[2]Sheet1!$E$2:$N$5262,3,0)</f>
        <v>16000</v>
      </c>
      <c r="M2243" s="168">
        <f>VLOOKUP(E2243,[2]Sheet1!$E$2:$N$5262,4,0)</f>
        <v>46048</v>
      </c>
      <c r="N2243" s="135" t="str">
        <f>VLOOKUP(E2243,[2]Sheet1!$E$2:$N$5262,5,0)</f>
        <v>ZAYNAB.MUSTAFA</v>
      </c>
      <c r="O2243" s="135" t="str">
        <f>VLOOKUP(E2243,[2]Sheet1!$E$2:$N$5262,6,0)</f>
        <v>Accepted</v>
      </c>
      <c r="P2243" s="135" t="str">
        <f>VLOOKUP(E2243,[2]Sheet1!$E$2:$N$5262,7,0)</f>
        <v>Online Transfer</v>
      </c>
      <c r="Q2243" s="135" t="str">
        <f>VLOOKUP(E2243,[2]Sheet1!$E$2:$N$5262,8,0)</f>
        <v>Renewal</v>
      </c>
      <c r="R2243" s="135" t="s">
        <v>16</v>
      </c>
      <c r="S2243" s="135" t="str">
        <f>VLOOKUP(E2243,[2]Sheet1!$E$2:$N$5262,10,0)</f>
        <v>-</v>
      </c>
      <c r="T2243" s="167">
        <f t="shared" si="115"/>
        <v>0</v>
      </c>
    </row>
    <row r="2244" spans="1:20" hidden="1">
      <c r="A2244" s="113">
        <v>365</v>
      </c>
      <c r="B2244" s="113" t="s">
        <v>38</v>
      </c>
      <c r="C2244" s="106" t="s">
        <v>17139</v>
      </c>
      <c r="D2244" s="106" t="s">
        <v>17140</v>
      </c>
      <c r="E2244" s="130">
        <v>7014656</v>
      </c>
      <c r="F2244" s="106" t="s">
        <v>17141</v>
      </c>
      <c r="G2244" s="130">
        <v>12500</v>
      </c>
      <c r="H2244" s="106" t="s">
        <v>66</v>
      </c>
      <c r="I2244" s="106" t="s">
        <v>100</v>
      </c>
      <c r="J2244" s="135" t="s">
        <v>41</v>
      </c>
      <c r="K2244" s="135">
        <v>12500</v>
      </c>
      <c r="L2244" s="135">
        <f>VLOOKUP(E2244,[2]Sheet1!$E$2:$N$5262,3,0)</f>
        <v>12500</v>
      </c>
      <c r="M2244" s="168">
        <f>VLOOKUP(E2244,[2]Sheet1!$E$2:$N$5262,4,0)</f>
        <v>46048</v>
      </c>
      <c r="N2244" s="135" t="str">
        <f>VLOOKUP(E2244,[2]Sheet1!$E$2:$N$5262,5,0)</f>
        <v>ZAYNAB.MUSTAFA</v>
      </c>
      <c r="O2244" s="135" t="str">
        <f>VLOOKUP(E2244,[2]Sheet1!$E$2:$N$5262,6,0)</f>
        <v>Accepted</v>
      </c>
      <c r="P2244" s="135" t="str">
        <f>VLOOKUP(E2244,[2]Sheet1!$E$2:$N$5262,7,0)</f>
        <v>Online Transfer</v>
      </c>
      <c r="Q2244" s="135" t="str">
        <f>VLOOKUP(E2244,[2]Sheet1!$E$2:$N$5262,8,0)</f>
        <v>Renewal</v>
      </c>
      <c r="R2244" s="135" t="s">
        <v>16</v>
      </c>
      <c r="S2244" s="135" t="str">
        <f>VLOOKUP(E2244,[2]Sheet1!$E$2:$N$5262,10,0)</f>
        <v>-</v>
      </c>
      <c r="T2244" s="167">
        <f t="shared" si="115"/>
        <v>0</v>
      </c>
    </row>
    <row r="2245" spans="1:20" hidden="1">
      <c r="A2245" s="113">
        <v>366</v>
      </c>
      <c r="B2245" s="113" t="s">
        <v>38</v>
      </c>
      <c r="C2245" s="106" t="s">
        <v>17142</v>
      </c>
      <c r="D2245" s="106" t="s">
        <v>17143</v>
      </c>
      <c r="E2245" s="130">
        <v>3334</v>
      </c>
      <c r="F2245" s="106" t="s">
        <v>17144</v>
      </c>
      <c r="G2245" s="130">
        <v>14000</v>
      </c>
      <c r="H2245" s="106" t="s">
        <v>66</v>
      </c>
      <c r="I2245" s="106" t="s">
        <v>100</v>
      </c>
      <c r="J2245" s="135" t="s">
        <v>41</v>
      </c>
      <c r="K2245" s="135">
        <v>14000</v>
      </c>
      <c r="L2245" s="135">
        <f>VLOOKUP(E2245,[2]Sheet1!$E$2:$N$5262,3,0)</f>
        <v>14000</v>
      </c>
      <c r="M2245" s="168">
        <f>VLOOKUP(E2245,[2]Sheet1!$E$2:$N$5262,4,0)</f>
        <v>46047</v>
      </c>
      <c r="N2245" s="135" t="str">
        <f>VLOOKUP(E2245,[2]Sheet1!$E$2:$N$5262,5,0)</f>
        <v>ZAYNAB.MUSTAFA</v>
      </c>
      <c r="O2245" s="135" t="str">
        <f>VLOOKUP(E2245,[2]Sheet1!$E$2:$N$5262,6,0)</f>
        <v>Accepted</v>
      </c>
      <c r="P2245" s="135" t="str">
        <f>VLOOKUP(E2245,[2]Sheet1!$E$2:$N$5262,7,0)</f>
        <v>Online Transfer</v>
      </c>
      <c r="Q2245" s="135" t="str">
        <f>VLOOKUP(E2245,[2]Sheet1!$E$2:$N$5262,8,0)</f>
        <v>Renewal</v>
      </c>
      <c r="R2245" s="135" t="s">
        <v>16</v>
      </c>
      <c r="S2245" s="135" t="str">
        <f>VLOOKUP(E2245,[2]Sheet1!$E$2:$N$5262,10,0)</f>
        <v>-</v>
      </c>
      <c r="T2245" s="167">
        <f t="shared" si="115"/>
        <v>0</v>
      </c>
    </row>
    <row r="2246" spans="1:20" hidden="1">
      <c r="A2246" s="113">
        <v>367</v>
      </c>
      <c r="B2246" s="113" t="s">
        <v>38</v>
      </c>
      <c r="C2246" s="106" t="s">
        <v>17145</v>
      </c>
      <c r="D2246" s="106" t="s">
        <v>17146</v>
      </c>
      <c r="E2246" s="106" t="s">
        <v>17147</v>
      </c>
      <c r="F2246" s="106" t="s">
        <v>17148</v>
      </c>
      <c r="G2246" s="130">
        <v>14000</v>
      </c>
      <c r="H2246" s="106" t="s">
        <v>66</v>
      </c>
      <c r="I2246" s="106" t="s">
        <v>100</v>
      </c>
      <c r="J2246" s="135" t="s">
        <v>41</v>
      </c>
      <c r="K2246" s="135">
        <v>14000</v>
      </c>
      <c r="L2246" s="135">
        <f>VLOOKUP(E2246,[2]Sheet1!$E$2:$N$5262,3,0)</f>
        <v>14000</v>
      </c>
      <c r="M2246" s="168">
        <f>VLOOKUP(E2246,[2]Sheet1!$E$2:$N$5262,4,0)</f>
        <v>46046</v>
      </c>
      <c r="N2246" s="135" t="str">
        <f>VLOOKUP(E2246,[2]Sheet1!$E$2:$N$5262,5,0)</f>
        <v>ZAYNAB.MUSTAFA</v>
      </c>
      <c r="O2246" s="135" t="str">
        <f>VLOOKUP(E2246,[2]Sheet1!$E$2:$N$5262,6,0)</f>
        <v>Accepted</v>
      </c>
      <c r="P2246" s="135" t="str">
        <f>VLOOKUP(E2246,[2]Sheet1!$E$2:$N$5262,7,0)</f>
        <v>Online Transfer</v>
      </c>
      <c r="Q2246" s="135" t="str">
        <f>VLOOKUP(E2246,[2]Sheet1!$E$2:$N$5262,8,0)</f>
        <v>Renewal</v>
      </c>
      <c r="R2246" s="135" t="s">
        <v>16</v>
      </c>
      <c r="S2246" s="135" t="str">
        <f>VLOOKUP(E2246,[2]Sheet1!$E$2:$N$5262,10,0)</f>
        <v>-</v>
      </c>
      <c r="T2246" s="167">
        <f t="shared" si="115"/>
        <v>0</v>
      </c>
    </row>
    <row r="2247" spans="1:20" hidden="1">
      <c r="A2247" s="113">
        <v>368</v>
      </c>
      <c r="B2247" s="113" t="s">
        <v>38</v>
      </c>
      <c r="C2247" s="106" t="s">
        <v>17149</v>
      </c>
      <c r="D2247" s="106" t="s">
        <v>17150</v>
      </c>
      <c r="E2247" s="106" t="s">
        <v>17151</v>
      </c>
      <c r="F2247" s="106" t="s">
        <v>17152</v>
      </c>
      <c r="G2247" s="130">
        <v>12000</v>
      </c>
      <c r="H2247" s="106" t="s">
        <v>67</v>
      </c>
      <c r="I2247" s="106" t="s">
        <v>100</v>
      </c>
      <c r="J2247" s="135" t="s">
        <v>41</v>
      </c>
      <c r="K2247" s="135">
        <v>12000</v>
      </c>
      <c r="L2247" s="135">
        <f>VLOOKUP(E2247,[2]Sheet1!$E$2:$N$5262,3,0)</f>
        <v>12000</v>
      </c>
      <c r="M2247" s="169">
        <v>46046</v>
      </c>
      <c r="N2247" s="135" t="str">
        <f>VLOOKUP(E2247,[2]Sheet1!$E$2:$N$5262,5,0)</f>
        <v>ZAYNAB.MUSTAFA</v>
      </c>
      <c r="O2247" s="135" t="str">
        <f>VLOOKUP(E2247,[2]Sheet1!$E$2:$N$5262,6,0)</f>
        <v>Accepted</v>
      </c>
      <c r="P2247" s="135" t="str">
        <f>VLOOKUP(E2247,[2]Sheet1!$E$2:$N$5262,7,0)</f>
        <v>Cash</v>
      </c>
      <c r="Q2247" s="135" t="str">
        <f>VLOOKUP(E2247,[2]Sheet1!$E$2:$N$5262,8,0)</f>
        <v>Renewal</v>
      </c>
      <c r="R2247" s="135" t="s">
        <v>16</v>
      </c>
      <c r="S2247" s="135" t="str">
        <f>VLOOKUP(E2247,[2]Sheet1!$E$2:$N$5262,10,0)</f>
        <v>-</v>
      </c>
      <c r="T2247" s="167">
        <f t="shared" si="115"/>
        <v>0</v>
      </c>
    </row>
    <row r="2248" spans="1:20" hidden="1">
      <c r="A2248" s="113">
        <v>369</v>
      </c>
      <c r="B2248" s="113" t="s">
        <v>38</v>
      </c>
      <c r="C2248" s="106" t="s">
        <v>17153</v>
      </c>
      <c r="D2248" s="106" t="s">
        <v>17154</v>
      </c>
      <c r="E2248" s="106" t="s">
        <v>17153</v>
      </c>
      <c r="F2248" s="106" t="s">
        <v>17155</v>
      </c>
      <c r="G2248" s="130">
        <v>10000</v>
      </c>
      <c r="H2248" s="106" t="s">
        <v>66</v>
      </c>
      <c r="I2248" s="106" t="s">
        <v>100</v>
      </c>
      <c r="J2248" s="135" t="s">
        <v>41</v>
      </c>
      <c r="K2248" s="135">
        <v>10000</v>
      </c>
      <c r="L2248" s="135">
        <f>VLOOKUP(E2248,[2]Sheet1!$E$2:$N$5262,3,0)</f>
        <v>10000</v>
      </c>
      <c r="M2248" s="168">
        <f>VLOOKUP(E2248,[2]Sheet1!$E$2:$N$5262,4,0)</f>
        <v>46045</v>
      </c>
      <c r="N2248" s="135" t="str">
        <f>VLOOKUP(E2248,[2]Sheet1!$E$2:$N$5262,5,0)</f>
        <v>ZAYNAB.MUSTAFA</v>
      </c>
      <c r="O2248" s="135" t="str">
        <f>VLOOKUP(E2248,[2]Sheet1!$E$2:$N$5262,6,0)</f>
        <v>Accepted</v>
      </c>
      <c r="P2248" s="135" t="str">
        <f>VLOOKUP(E2248,[2]Sheet1!$E$2:$N$5262,7,0)</f>
        <v>Online Transfer</v>
      </c>
      <c r="Q2248" s="135" t="str">
        <f>VLOOKUP(E2248,[2]Sheet1!$E$2:$N$5262,8,0)</f>
        <v>Renewal</v>
      </c>
      <c r="R2248" s="135" t="s">
        <v>16</v>
      </c>
      <c r="S2248" s="135" t="str">
        <f>VLOOKUP(E2248,[2]Sheet1!$E$2:$N$5262,10,0)</f>
        <v>-</v>
      </c>
      <c r="T2248" s="167">
        <f t="shared" si="115"/>
        <v>0</v>
      </c>
    </row>
    <row r="2249" spans="1:20" hidden="1">
      <c r="A2249" s="113">
        <v>370</v>
      </c>
      <c r="B2249" s="113" t="s">
        <v>38</v>
      </c>
      <c r="C2249" s="106" t="s">
        <v>17156</v>
      </c>
      <c r="D2249" s="130">
        <v>334958</v>
      </c>
      <c r="E2249" s="130">
        <v>1234998</v>
      </c>
      <c r="F2249" s="106" t="s">
        <v>17157</v>
      </c>
      <c r="G2249" s="130">
        <v>14000</v>
      </c>
      <c r="H2249" s="106" t="s">
        <v>66</v>
      </c>
      <c r="I2249" s="106" t="s">
        <v>100</v>
      </c>
      <c r="J2249" s="135" t="s">
        <v>41</v>
      </c>
      <c r="K2249" s="135">
        <v>14000</v>
      </c>
      <c r="L2249" s="135">
        <f>VLOOKUP(E2249,[2]Sheet1!$E$2:$N$5262,3,0)</f>
        <v>14000</v>
      </c>
      <c r="M2249" s="168">
        <f>VLOOKUP(E2249,[2]Sheet1!$E$2:$N$5262,4,0)</f>
        <v>46045</v>
      </c>
      <c r="N2249" s="135" t="str">
        <f>VLOOKUP(E2249,[2]Sheet1!$E$2:$N$5262,5,0)</f>
        <v>ZAYNAB.MUSTAFA</v>
      </c>
      <c r="O2249" s="135" t="str">
        <f>VLOOKUP(E2249,[2]Sheet1!$E$2:$N$5262,6,0)</f>
        <v>Accepted</v>
      </c>
      <c r="P2249" s="135" t="str">
        <f>VLOOKUP(E2249,[2]Sheet1!$E$2:$N$5262,7,0)</f>
        <v>Online Transfer</v>
      </c>
      <c r="Q2249" s="135" t="str">
        <f>VLOOKUP(E2249,[2]Sheet1!$E$2:$N$5262,8,0)</f>
        <v>Renewal</v>
      </c>
      <c r="R2249" s="135" t="s">
        <v>16</v>
      </c>
      <c r="S2249" s="135" t="str">
        <f>VLOOKUP(E2249,[2]Sheet1!$E$2:$N$5262,10,0)</f>
        <v>-</v>
      </c>
      <c r="T2249" s="167">
        <f t="shared" si="115"/>
        <v>0</v>
      </c>
    </row>
    <row r="2250" spans="1:20" hidden="1">
      <c r="A2250" s="113">
        <v>371</v>
      </c>
      <c r="B2250" s="113" t="s">
        <v>38</v>
      </c>
      <c r="C2250" s="106" t="s">
        <v>17158</v>
      </c>
      <c r="D2250" s="130">
        <v>1004589</v>
      </c>
      <c r="E2250" s="106" t="s">
        <v>17159</v>
      </c>
      <c r="F2250" s="106" t="s">
        <v>17160</v>
      </c>
      <c r="G2250" s="130">
        <v>16000</v>
      </c>
      <c r="H2250" s="106" t="s">
        <v>66</v>
      </c>
      <c r="I2250" s="106" t="s">
        <v>100</v>
      </c>
      <c r="J2250" s="135" t="s">
        <v>41</v>
      </c>
      <c r="K2250" s="135">
        <v>16000</v>
      </c>
      <c r="L2250" s="135">
        <f>VLOOKUP(E2250,[2]Sheet1!$E$2:$N$5262,3,0)</f>
        <v>16000</v>
      </c>
      <c r="M2250" s="168">
        <f>VLOOKUP(E2250,[2]Sheet1!$E$2:$N$5262,4,0)</f>
        <v>46045</v>
      </c>
      <c r="N2250" s="135" t="str">
        <f>VLOOKUP(E2250,[2]Sheet1!$E$2:$N$5262,5,0)</f>
        <v>ZAYNAB.MUSTAFA</v>
      </c>
      <c r="O2250" s="135" t="str">
        <f>VLOOKUP(E2250,[2]Sheet1!$E$2:$N$5262,6,0)</f>
        <v>Accepted</v>
      </c>
      <c r="P2250" s="135" t="str">
        <f>VLOOKUP(E2250,[2]Sheet1!$E$2:$N$5262,7,0)</f>
        <v>Cash Deposit</v>
      </c>
      <c r="Q2250" s="135" t="str">
        <f>VLOOKUP(E2250,[2]Sheet1!$E$2:$N$5262,8,0)</f>
        <v>Renewal</v>
      </c>
      <c r="R2250" s="135" t="s">
        <v>16</v>
      </c>
      <c r="S2250" s="135" t="str">
        <f>VLOOKUP(E2250,[2]Sheet1!$E$2:$N$5262,10,0)</f>
        <v>-</v>
      </c>
      <c r="T2250" s="167">
        <f t="shared" si="115"/>
        <v>0</v>
      </c>
    </row>
    <row r="2251" spans="1:20">
      <c r="A2251" s="113">
        <v>372</v>
      </c>
      <c r="B2251" s="113" t="s">
        <v>38</v>
      </c>
      <c r="C2251" s="106" t="s">
        <v>17161</v>
      </c>
      <c r="D2251" s="106" t="s">
        <v>17162</v>
      </c>
      <c r="E2251" s="106" t="s">
        <v>17163</v>
      </c>
      <c r="F2251" s="106" t="s">
        <v>11212</v>
      </c>
      <c r="G2251" s="130">
        <v>13000</v>
      </c>
      <c r="H2251" s="106" t="s">
        <v>66</v>
      </c>
      <c r="I2251" s="106" t="s">
        <v>100</v>
      </c>
      <c r="J2251" s="135" t="s">
        <v>41</v>
      </c>
      <c r="K2251" s="135">
        <v>13000</v>
      </c>
      <c r="L2251" s="135">
        <f>VLOOKUP(E2251,[2]Sheet1!$E$2:$N$5262,3,0)</f>
        <v>13000</v>
      </c>
      <c r="M2251" s="168">
        <f>VLOOKUP(E2251,[2]Sheet1!$E$2:$N$5262,4,0)</f>
        <v>46049</v>
      </c>
      <c r="N2251" s="135" t="str">
        <f>VLOOKUP(E2251,[2]Sheet1!$E$2:$N$5262,5,0)</f>
        <v>ZAYNAB.MUSTAFA</v>
      </c>
      <c r="O2251" s="135" t="str">
        <f>VLOOKUP(E2251,[2]Sheet1!$E$2:$N$5262,6,0)</f>
        <v>Accepted</v>
      </c>
      <c r="P2251" s="135" t="str">
        <f>VLOOKUP(E2251,[2]Sheet1!$E$2:$N$5262,7,0)</f>
        <v>Cheque</v>
      </c>
      <c r="Q2251" s="135" t="str">
        <f>VLOOKUP(E2251,[2]Sheet1!$E$2:$N$5262,8,0)</f>
        <v>Conversion</v>
      </c>
      <c r="R2251" s="135" t="s">
        <v>16</v>
      </c>
      <c r="S2251" s="135" t="str">
        <f>VLOOKUP(E2251,[2]Sheet1!$E$2:$N$5262,10,0)</f>
        <v>-</v>
      </c>
      <c r="T2251" s="167">
        <f t="shared" si="115"/>
        <v>0</v>
      </c>
    </row>
    <row r="2252" spans="1:20">
      <c r="A2252" s="113">
        <v>373</v>
      </c>
      <c r="B2252" s="113" t="s">
        <v>38</v>
      </c>
      <c r="C2252" s="106" t="s">
        <v>17164</v>
      </c>
      <c r="D2252" s="106" t="s">
        <v>17165</v>
      </c>
      <c r="E2252" s="130">
        <v>1157694</v>
      </c>
      <c r="F2252" s="106" t="s">
        <v>10754</v>
      </c>
      <c r="G2252" s="130">
        <v>14000</v>
      </c>
      <c r="H2252" s="106" t="s">
        <v>66</v>
      </c>
      <c r="I2252" s="106" t="s">
        <v>100</v>
      </c>
      <c r="J2252" s="135" t="s">
        <v>41</v>
      </c>
      <c r="K2252" s="135">
        <v>14000</v>
      </c>
      <c r="L2252" s="135">
        <f>VLOOKUP(E2252,[2]Sheet1!$E$2:$N$5262,3,0)</f>
        <v>14000</v>
      </c>
      <c r="M2252" s="168">
        <f>VLOOKUP(E2252,[2]Sheet1!$E$2:$N$5262,4,0)</f>
        <v>46044</v>
      </c>
      <c r="N2252" s="135" t="str">
        <f>VLOOKUP(E2252,[2]Sheet1!$E$2:$N$5262,5,0)</f>
        <v>ZAYNAB.MUSTAFA</v>
      </c>
      <c r="O2252" s="135" t="str">
        <f>VLOOKUP(E2252,[2]Sheet1!$E$2:$N$5262,6,0)</f>
        <v>Accepted</v>
      </c>
      <c r="P2252" s="135" t="str">
        <f>VLOOKUP(E2252,[2]Sheet1!$E$2:$N$5262,7,0)</f>
        <v>Online Transfer</v>
      </c>
      <c r="Q2252" s="135" t="str">
        <f>VLOOKUP(E2252,[2]Sheet1!$E$2:$N$5262,8,0)</f>
        <v>Conversion</v>
      </c>
      <c r="R2252" s="135" t="s">
        <v>16</v>
      </c>
      <c r="S2252" s="135" t="str">
        <f>VLOOKUP(E2252,[2]Sheet1!$E$2:$N$5262,10,0)</f>
        <v>-</v>
      </c>
      <c r="T2252" s="167">
        <f t="shared" si="115"/>
        <v>0</v>
      </c>
    </row>
    <row r="2253" spans="1:20" hidden="1">
      <c r="A2253" s="113">
        <v>374</v>
      </c>
      <c r="B2253" s="113" t="s">
        <v>38</v>
      </c>
      <c r="C2253" s="106" t="s">
        <v>17166</v>
      </c>
      <c r="D2253" s="106" t="s">
        <v>17167</v>
      </c>
      <c r="E2253" s="106" t="s">
        <v>17168</v>
      </c>
      <c r="F2253" s="106" t="s">
        <v>17169</v>
      </c>
      <c r="G2253" s="130">
        <v>12000</v>
      </c>
      <c r="H2253" s="106" t="s">
        <v>66</v>
      </c>
      <c r="I2253" s="106" t="s">
        <v>100</v>
      </c>
      <c r="J2253" s="135" t="s">
        <v>41</v>
      </c>
      <c r="K2253" s="135">
        <v>12000</v>
      </c>
      <c r="L2253" s="135">
        <f>VLOOKUP(E2253,[2]Sheet1!$E$2:$N$5262,3,0)</f>
        <v>12000</v>
      </c>
      <c r="M2253" s="168">
        <f>VLOOKUP(E2253,[2]Sheet1!$E$2:$N$5262,4,0)</f>
        <v>46044</v>
      </c>
      <c r="N2253" s="135" t="str">
        <f>VLOOKUP(E2253,[2]Sheet1!$E$2:$N$5262,5,0)</f>
        <v>ZAYNAB.MUSTAFA</v>
      </c>
      <c r="O2253" s="135" t="str">
        <f>VLOOKUP(E2253,[2]Sheet1!$E$2:$N$5262,6,0)</f>
        <v>Accepted</v>
      </c>
      <c r="P2253" s="135" t="str">
        <f>VLOOKUP(E2253,[2]Sheet1!$E$2:$N$5262,7,0)</f>
        <v>Online Transfer</v>
      </c>
      <c r="Q2253" s="135" t="str">
        <f>VLOOKUP(E2253,[2]Sheet1!$E$2:$N$5262,8,0)</f>
        <v>Renewal</v>
      </c>
      <c r="R2253" s="135" t="s">
        <v>16</v>
      </c>
      <c r="S2253" s="135" t="str">
        <f>VLOOKUP(E2253,[2]Sheet1!$E$2:$N$5262,10,0)</f>
        <v>-</v>
      </c>
      <c r="T2253" s="167">
        <f t="shared" si="115"/>
        <v>0</v>
      </c>
    </row>
    <row r="2254" spans="1:20" hidden="1">
      <c r="A2254" s="113">
        <v>375</v>
      </c>
      <c r="B2254" s="113" t="s">
        <v>38</v>
      </c>
      <c r="C2254" s="106" t="s">
        <v>17170</v>
      </c>
      <c r="D2254" s="106" t="s">
        <v>17171</v>
      </c>
      <c r="E2254" s="130">
        <v>7100933</v>
      </c>
      <c r="F2254" s="106" t="s">
        <v>17172</v>
      </c>
      <c r="G2254" s="130">
        <v>10000</v>
      </c>
      <c r="H2254" s="106" t="s">
        <v>66</v>
      </c>
      <c r="I2254" s="106" t="s">
        <v>100</v>
      </c>
      <c r="J2254" s="135" t="s">
        <v>41</v>
      </c>
      <c r="K2254" s="135">
        <v>10000</v>
      </c>
      <c r="L2254" s="135">
        <f>VLOOKUP(E2254,[2]Sheet1!$E$2:$N$5262,3,0)</f>
        <v>10000</v>
      </c>
      <c r="M2254" s="168">
        <f>VLOOKUP(E2254,[2]Sheet1!$E$2:$N$5262,4,0)</f>
        <v>46043</v>
      </c>
      <c r="N2254" s="135" t="str">
        <f>VLOOKUP(E2254,[2]Sheet1!$E$2:$N$5262,5,0)</f>
        <v>ZAYNAB.MUSTAFA</v>
      </c>
      <c r="O2254" s="135" t="str">
        <f>VLOOKUP(E2254,[2]Sheet1!$E$2:$N$5262,6,0)</f>
        <v>Accepted</v>
      </c>
      <c r="P2254" s="135" t="str">
        <f>VLOOKUP(E2254,[2]Sheet1!$E$2:$N$5262,7,0)</f>
        <v>Online Transfer</v>
      </c>
      <c r="Q2254" s="135" t="str">
        <f>VLOOKUP(E2254,[2]Sheet1!$E$2:$N$5262,8,0)</f>
        <v>Renewal</v>
      </c>
      <c r="R2254" s="135" t="s">
        <v>16</v>
      </c>
      <c r="S2254" s="135" t="str">
        <f>VLOOKUP(E2254,[2]Sheet1!$E$2:$N$5262,10,0)</f>
        <v>-</v>
      </c>
      <c r="T2254" s="167">
        <f t="shared" si="115"/>
        <v>0</v>
      </c>
    </row>
    <row r="2255" spans="1:20" hidden="1">
      <c r="A2255" s="113">
        <v>376</v>
      </c>
      <c r="B2255" s="113" t="s">
        <v>38</v>
      </c>
      <c r="C2255" s="106" t="s">
        <v>17173</v>
      </c>
      <c r="D2255" s="106" t="s">
        <v>17174</v>
      </c>
      <c r="E2255" s="106" t="s">
        <v>17173</v>
      </c>
      <c r="F2255" s="106" t="s">
        <v>17175</v>
      </c>
      <c r="G2255" s="130">
        <v>14000</v>
      </c>
      <c r="H2255" s="106" t="s">
        <v>66</v>
      </c>
      <c r="I2255" s="106" t="s">
        <v>100</v>
      </c>
      <c r="J2255" s="135" t="s">
        <v>41</v>
      </c>
      <c r="K2255" s="135">
        <v>14000</v>
      </c>
      <c r="L2255" s="135">
        <f>VLOOKUP(E2255,[2]Sheet1!$E$2:$N$5262,3,0)</f>
        <v>14000</v>
      </c>
      <c r="M2255" s="168">
        <f>VLOOKUP(E2255,[2]Sheet1!$E$2:$N$5262,4,0)</f>
        <v>46043</v>
      </c>
      <c r="N2255" s="135" t="str">
        <f>VLOOKUP(E2255,[2]Sheet1!$E$2:$N$5262,5,0)</f>
        <v>ZAYNAB.MUSTAFA</v>
      </c>
      <c r="O2255" s="135" t="str">
        <f>VLOOKUP(E2255,[2]Sheet1!$E$2:$N$5262,6,0)</f>
        <v>Accepted</v>
      </c>
      <c r="P2255" s="135" t="str">
        <f>VLOOKUP(E2255,[2]Sheet1!$E$2:$N$5262,7,0)</f>
        <v>Online Transfer</v>
      </c>
      <c r="Q2255" s="135" t="str">
        <f>VLOOKUP(E2255,[2]Sheet1!$E$2:$N$5262,8,0)</f>
        <v>Renewal</v>
      </c>
      <c r="R2255" s="135" t="s">
        <v>16</v>
      </c>
      <c r="S2255" s="135" t="str">
        <f>VLOOKUP(E2255,[2]Sheet1!$E$2:$N$5262,10,0)</f>
        <v>-</v>
      </c>
      <c r="T2255" s="167">
        <f t="shared" si="115"/>
        <v>0</v>
      </c>
    </row>
    <row r="2256" spans="1:20" hidden="1">
      <c r="A2256" s="113">
        <v>377</v>
      </c>
      <c r="B2256" s="113" t="s">
        <v>38</v>
      </c>
      <c r="C2256" s="106" t="s">
        <v>17176</v>
      </c>
      <c r="D2256" s="130">
        <v>24431526227</v>
      </c>
      <c r="E2256" s="106" t="s">
        <v>17177</v>
      </c>
      <c r="F2256" s="106" t="s">
        <v>17178</v>
      </c>
      <c r="G2256" s="130">
        <v>10500</v>
      </c>
      <c r="H2256" s="106" t="s">
        <v>66</v>
      </c>
      <c r="I2256" s="106" t="s">
        <v>100</v>
      </c>
      <c r="J2256" s="135" t="s">
        <v>41</v>
      </c>
      <c r="K2256" s="135">
        <v>10500</v>
      </c>
      <c r="L2256" s="135">
        <f>VLOOKUP(E2256,[2]Sheet1!$E$2:$N$5262,3,0)</f>
        <v>10500</v>
      </c>
      <c r="M2256" s="168">
        <f>VLOOKUP(E2256,[2]Sheet1!$E$2:$N$5262,4,0)</f>
        <v>46044</v>
      </c>
      <c r="N2256" s="135" t="str">
        <f>VLOOKUP(E2256,[2]Sheet1!$E$2:$N$5262,5,0)</f>
        <v>ZAYNAB.MUSTAFA</v>
      </c>
      <c r="O2256" s="135" t="str">
        <f>VLOOKUP(E2256,[2]Sheet1!$E$2:$N$5262,6,0)</f>
        <v>Accepted</v>
      </c>
      <c r="P2256" s="135" t="str">
        <f>VLOOKUP(E2256,[2]Sheet1!$E$2:$N$5262,7,0)</f>
        <v>Online Transfer</v>
      </c>
      <c r="Q2256" s="135" t="str">
        <f>VLOOKUP(E2256,[2]Sheet1!$E$2:$N$5262,8,0)</f>
        <v>Renewal</v>
      </c>
      <c r="R2256" s="135" t="s">
        <v>16</v>
      </c>
      <c r="S2256" s="135" t="str">
        <f>VLOOKUP(E2256,[2]Sheet1!$E$2:$N$5262,10,0)</f>
        <v>-</v>
      </c>
      <c r="T2256" s="167">
        <f t="shared" si="115"/>
        <v>0</v>
      </c>
    </row>
    <row r="2257" spans="1:20" hidden="1">
      <c r="A2257" s="113">
        <v>378</v>
      </c>
      <c r="B2257" s="113" t="s">
        <v>38</v>
      </c>
      <c r="C2257" s="106" t="s">
        <v>17179</v>
      </c>
      <c r="D2257" s="106" t="s">
        <v>17180</v>
      </c>
      <c r="E2257" s="106" t="s">
        <v>17181</v>
      </c>
      <c r="F2257" s="106" t="s">
        <v>17182</v>
      </c>
      <c r="G2257" s="130">
        <v>11000</v>
      </c>
      <c r="H2257" s="106" t="s">
        <v>66</v>
      </c>
      <c r="I2257" s="106" t="s">
        <v>100</v>
      </c>
      <c r="J2257" s="135" t="s">
        <v>41</v>
      </c>
      <c r="K2257" s="135">
        <v>11000</v>
      </c>
      <c r="L2257" s="135">
        <v>11000</v>
      </c>
      <c r="M2257" s="168">
        <f>VLOOKUP(E2257,[2]Sheet1!$E$2:$N$5262,4,0)</f>
        <v>46043</v>
      </c>
      <c r="N2257" s="135" t="str">
        <f>VLOOKUP(E2257,[2]Sheet1!$E$2:$N$5262,5,0)</f>
        <v>ZAYNAB.MUSTAFA</v>
      </c>
      <c r="O2257" s="135" t="str">
        <f>VLOOKUP(E2257,[2]Sheet1!$E$2:$N$5262,6,0)</f>
        <v>Accepted</v>
      </c>
      <c r="P2257" s="135" t="str">
        <f>VLOOKUP(E2257,[2]Sheet1!$E$2:$N$5262,7,0)</f>
        <v>Online Transfer</v>
      </c>
      <c r="Q2257" s="135" t="str">
        <f>VLOOKUP(E2257,[2]Sheet1!$E$2:$N$5262,8,0)</f>
        <v>Renewal</v>
      </c>
      <c r="R2257" s="135" t="s">
        <v>16</v>
      </c>
      <c r="S2257" s="135" t="str">
        <f>VLOOKUP(E2257,[2]Sheet1!$E$2:$N$5262,10,0)</f>
        <v>-</v>
      </c>
      <c r="T2257" s="167">
        <f t="shared" si="115"/>
        <v>0</v>
      </c>
    </row>
    <row r="2258" spans="1:20" hidden="1">
      <c r="A2258" s="113">
        <v>380</v>
      </c>
      <c r="B2258" s="113" t="s">
        <v>38</v>
      </c>
      <c r="C2258" s="106" t="s">
        <v>17183</v>
      </c>
      <c r="D2258" s="106" t="s">
        <v>17184</v>
      </c>
      <c r="E2258" s="106" t="s">
        <v>17185</v>
      </c>
      <c r="F2258" s="106" t="s">
        <v>12611</v>
      </c>
      <c r="G2258" s="130">
        <v>12500</v>
      </c>
      <c r="H2258" s="106" t="s">
        <v>66</v>
      </c>
      <c r="I2258" s="106" t="s">
        <v>100</v>
      </c>
      <c r="J2258" s="135" t="s">
        <v>42</v>
      </c>
      <c r="K2258" s="135">
        <v>0</v>
      </c>
      <c r="L2258" s="135">
        <f>VLOOKUP(E2258,[2]Sheet1!$E$2:$N$5262,3,0)</f>
        <v>12500</v>
      </c>
      <c r="M2258" s="168">
        <f>VLOOKUP(E2258,[2]Sheet1!$E$2:$N$5262,4,0)</f>
        <v>46043</v>
      </c>
      <c r="N2258" s="135" t="str">
        <f>VLOOKUP(E2258,[2]Sheet1!$E$2:$N$5262,5,0)</f>
        <v>ZAYNAB.MUSTAFA</v>
      </c>
      <c r="O2258" s="135" t="str">
        <f>VLOOKUP(E2258,[2]Sheet1!$E$2:$N$5262,6,0)</f>
        <v>Accepted</v>
      </c>
      <c r="P2258" s="135" t="str">
        <f>VLOOKUP(E2258,[2]Sheet1!$E$2:$N$5262,7,0)</f>
        <v>Online Transfer</v>
      </c>
      <c r="Q2258" s="135" t="str">
        <f>VLOOKUP(E2258,[2]Sheet1!$E$2:$N$5262,8,0)</f>
        <v>Conversion</v>
      </c>
      <c r="R2258" s="135" t="str">
        <f>VLOOKUP(E2258,[2]Sheet1!$E$2:$N$5262,9,0)</f>
        <v>Waseem Gill (Sialkot technician)</v>
      </c>
      <c r="S2258" s="135" t="str">
        <f>VLOOKUP(E2258,[2]Sheet1!$E$2:$N$5262,10,0)</f>
        <v>-</v>
      </c>
      <c r="T2258" s="109" t="s">
        <v>18710</v>
      </c>
    </row>
    <row r="2259" spans="1:20" hidden="1">
      <c r="A2259" s="113">
        <v>381</v>
      </c>
      <c r="B2259" s="113" t="s">
        <v>38</v>
      </c>
      <c r="C2259" s="106" t="s">
        <v>17186</v>
      </c>
      <c r="D2259" s="130">
        <v>1305326</v>
      </c>
      <c r="E2259" s="106" t="s">
        <v>17187</v>
      </c>
      <c r="F2259" s="106" t="s">
        <v>17188</v>
      </c>
      <c r="G2259" s="130">
        <v>16000</v>
      </c>
      <c r="H2259" s="106" t="s">
        <v>66</v>
      </c>
      <c r="I2259" s="106" t="s">
        <v>100</v>
      </c>
      <c r="J2259" s="135" t="s">
        <v>41</v>
      </c>
      <c r="K2259" s="135">
        <v>16000</v>
      </c>
      <c r="L2259" s="135">
        <f>VLOOKUP(E2259,[2]Sheet1!$E$2:$N$5262,3,0)</f>
        <v>16000</v>
      </c>
      <c r="M2259" s="168">
        <f>VLOOKUP(E2259,[2]Sheet1!$E$2:$N$5262,4,0)</f>
        <v>46042</v>
      </c>
      <c r="N2259" s="135" t="str">
        <f>VLOOKUP(E2259,[2]Sheet1!$E$2:$N$5262,5,0)</f>
        <v>ZAYNAB.MUSTAFA</v>
      </c>
      <c r="O2259" s="135" t="str">
        <f>VLOOKUP(E2259,[2]Sheet1!$E$2:$N$5262,6,0)</f>
        <v>Accepted</v>
      </c>
      <c r="P2259" s="135" t="str">
        <f>VLOOKUP(E2259,[2]Sheet1!$E$2:$N$5262,7,0)</f>
        <v>Online Transfer</v>
      </c>
      <c r="Q2259" s="135" t="str">
        <f>VLOOKUP(E2259,[2]Sheet1!$E$2:$N$5262,8,0)</f>
        <v>Renewal</v>
      </c>
      <c r="R2259" s="135" t="s">
        <v>16</v>
      </c>
      <c r="S2259" s="135" t="str">
        <f>VLOOKUP(E2259,[2]Sheet1!$E$2:$N$5262,10,0)</f>
        <v>-</v>
      </c>
      <c r="T2259" s="167">
        <f t="shared" ref="T2259:T2312" si="116">+G2259-L2259</f>
        <v>0</v>
      </c>
    </row>
    <row r="2260" spans="1:20" hidden="1">
      <c r="A2260" s="113">
        <v>382</v>
      </c>
      <c r="B2260" s="113" t="s">
        <v>38</v>
      </c>
      <c r="C2260" s="106" t="s">
        <v>17189</v>
      </c>
      <c r="D2260" s="106" t="s">
        <v>17190</v>
      </c>
      <c r="E2260" s="106" t="s">
        <v>17191</v>
      </c>
      <c r="F2260" s="106" t="s">
        <v>17192</v>
      </c>
      <c r="G2260" s="130">
        <v>12500</v>
      </c>
      <c r="H2260" s="106" t="s">
        <v>66</v>
      </c>
      <c r="I2260" s="106" t="s">
        <v>100</v>
      </c>
      <c r="J2260" s="135" t="s">
        <v>41</v>
      </c>
      <c r="K2260" s="135">
        <v>12500</v>
      </c>
      <c r="L2260" s="135">
        <f>VLOOKUP(E2260,[2]Sheet1!$E$2:$N$5262,3,0)</f>
        <v>12500</v>
      </c>
      <c r="M2260" s="168">
        <f>VLOOKUP(E2260,[2]Sheet1!$E$2:$N$5262,4,0)</f>
        <v>46042</v>
      </c>
      <c r="N2260" s="135" t="str">
        <f>VLOOKUP(E2260,[2]Sheet1!$E$2:$N$5262,5,0)</f>
        <v>ZAYNAB.MUSTAFA</v>
      </c>
      <c r="O2260" s="135" t="str">
        <f>VLOOKUP(E2260,[2]Sheet1!$E$2:$N$5262,6,0)</f>
        <v>Accepted</v>
      </c>
      <c r="P2260" s="135" t="str">
        <f>VLOOKUP(E2260,[2]Sheet1!$E$2:$N$5262,7,0)</f>
        <v>Online Transfer</v>
      </c>
      <c r="Q2260" s="135" t="str">
        <f>VLOOKUP(E2260,[2]Sheet1!$E$2:$N$5262,8,0)</f>
        <v>Renewal</v>
      </c>
      <c r="R2260" s="135" t="s">
        <v>16</v>
      </c>
      <c r="S2260" s="135" t="str">
        <f>VLOOKUP(E2260,[2]Sheet1!$E$2:$N$5262,10,0)</f>
        <v>-</v>
      </c>
      <c r="T2260" s="167">
        <f t="shared" si="116"/>
        <v>0</v>
      </c>
    </row>
    <row r="2261" spans="1:20" hidden="1">
      <c r="A2261" s="113">
        <v>383</v>
      </c>
      <c r="B2261" s="113" t="s">
        <v>38</v>
      </c>
      <c r="C2261" s="106" t="s">
        <v>17193</v>
      </c>
      <c r="D2261" s="106" t="s">
        <v>17194</v>
      </c>
      <c r="E2261" s="106" t="s">
        <v>17195</v>
      </c>
      <c r="F2261" s="106" t="s">
        <v>17196</v>
      </c>
      <c r="G2261" s="130">
        <v>16000</v>
      </c>
      <c r="H2261" s="106" t="s">
        <v>66</v>
      </c>
      <c r="I2261" s="106" t="s">
        <v>100</v>
      </c>
      <c r="J2261" s="135" t="s">
        <v>41</v>
      </c>
      <c r="K2261" s="135">
        <v>16000</v>
      </c>
      <c r="L2261" s="135">
        <f>VLOOKUP(E2261,[2]Sheet1!$E$2:$N$5262,3,0)</f>
        <v>16000</v>
      </c>
      <c r="M2261" s="168">
        <f>VLOOKUP(E2261,[2]Sheet1!$E$2:$N$5262,4,0)</f>
        <v>46042</v>
      </c>
      <c r="N2261" s="135" t="str">
        <f>VLOOKUP(E2261,[2]Sheet1!$E$2:$N$5262,5,0)</f>
        <v>ZAYNAB.MUSTAFA</v>
      </c>
      <c r="O2261" s="135" t="str">
        <f>VLOOKUP(E2261,[2]Sheet1!$E$2:$N$5262,6,0)</f>
        <v>Accepted</v>
      </c>
      <c r="P2261" s="135" t="str">
        <f>VLOOKUP(E2261,[2]Sheet1!$E$2:$N$5262,7,0)</f>
        <v>Online Transfer</v>
      </c>
      <c r="Q2261" s="135" t="str">
        <f>VLOOKUP(E2261,[2]Sheet1!$E$2:$N$5262,8,0)</f>
        <v>Renewal</v>
      </c>
      <c r="R2261" s="135" t="s">
        <v>16</v>
      </c>
      <c r="S2261" s="135" t="str">
        <f>VLOOKUP(E2261,[2]Sheet1!$E$2:$N$5262,10,0)</f>
        <v>-</v>
      </c>
      <c r="T2261" s="167">
        <f t="shared" si="116"/>
        <v>0</v>
      </c>
    </row>
    <row r="2262" spans="1:20" hidden="1">
      <c r="A2262" s="113">
        <v>384</v>
      </c>
      <c r="B2262" s="113" t="s">
        <v>38</v>
      </c>
      <c r="C2262" s="106" t="s">
        <v>17197</v>
      </c>
      <c r="D2262" s="130">
        <v>51035528</v>
      </c>
      <c r="E2262" s="106" t="s">
        <v>17198</v>
      </c>
      <c r="F2262" s="106" t="s">
        <v>17199</v>
      </c>
      <c r="G2262" s="130">
        <v>13000</v>
      </c>
      <c r="H2262" s="106" t="s">
        <v>66</v>
      </c>
      <c r="I2262" s="106" t="s">
        <v>100</v>
      </c>
      <c r="J2262" s="135" t="s">
        <v>41</v>
      </c>
      <c r="K2262" s="135">
        <v>13000</v>
      </c>
      <c r="L2262" s="135">
        <f>VLOOKUP(E2262,[2]Sheet1!$E$2:$N$5262,3,0)</f>
        <v>13000</v>
      </c>
      <c r="M2262" s="168">
        <f>VLOOKUP(E2262,[2]Sheet1!$E$2:$N$5262,4,0)</f>
        <v>46041</v>
      </c>
      <c r="N2262" s="135" t="str">
        <f>VLOOKUP(E2262,[2]Sheet1!$E$2:$N$5262,5,0)</f>
        <v>ZAYNAB.MUSTAFA</v>
      </c>
      <c r="O2262" s="135" t="str">
        <f>VLOOKUP(E2262,[2]Sheet1!$E$2:$N$5262,6,0)</f>
        <v>Accepted</v>
      </c>
      <c r="P2262" s="135" t="str">
        <f>VLOOKUP(E2262,[2]Sheet1!$E$2:$N$5262,7,0)</f>
        <v>Online Transfer</v>
      </c>
      <c r="Q2262" s="135" t="str">
        <f>VLOOKUP(E2262,[2]Sheet1!$E$2:$N$5262,8,0)</f>
        <v>Renewal</v>
      </c>
      <c r="R2262" s="135" t="s">
        <v>16</v>
      </c>
      <c r="S2262" s="135" t="str">
        <f>VLOOKUP(E2262,[2]Sheet1!$E$2:$N$5262,10,0)</f>
        <v>-</v>
      </c>
      <c r="T2262" s="167">
        <f t="shared" si="116"/>
        <v>0</v>
      </c>
    </row>
    <row r="2263" spans="1:20" hidden="1">
      <c r="A2263" s="113">
        <v>385</v>
      </c>
      <c r="B2263" s="113" t="s">
        <v>38</v>
      </c>
      <c r="C2263" s="106" t="s">
        <v>17200</v>
      </c>
      <c r="D2263" s="130">
        <v>335903</v>
      </c>
      <c r="E2263" s="130">
        <v>1236016</v>
      </c>
      <c r="F2263" s="106" t="s">
        <v>17201</v>
      </c>
      <c r="G2263" s="130">
        <v>13000</v>
      </c>
      <c r="H2263" s="106" t="s">
        <v>66</v>
      </c>
      <c r="I2263" s="106" t="s">
        <v>100</v>
      </c>
      <c r="J2263" s="135" t="s">
        <v>41</v>
      </c>
      <c r="K2263" s="135">
        <v>13000</v>
      </c>
      <c r="L2263" s="135">
        <f>VLOOKUP(E2263,[2]Sheet1!$E$2:$N$5262,3,0)</f>
        <v>13000</v>
      </c>
      <c r="M2263" s="168">
        <f>VLOOKUP(E2263,[2]Sheet1!$E$2:$N$5262,4,0)</f>
        <v>46041</v>
      </c>
      <c r="N2263" s="135" t="str">
        <f>VLOOKUP(E2263,[2]Sheet1!$E$2:$N$5262,5,0)</f>
        <v>ZAYNAB.MUSTAFA</v>
      </c>
      <c r="O2263" s="135" t="str">
        <f>VLOOKUP(E2263,[2]Sheet1!$E$2:$N$5262,6,0)</f>
        <v>Accepted</v>
      </c>
      <c r="P2263" s="135" t="str">
        <f>VLOOKUP(E2263,[2]Sheet1!$E$2:$N$5262,7,0)</f>
        <v>Online Transfer</v>
      </c>
      <c r="Q2263" s="135" t="str">
        <f>VLOOKUP(E2263,[2]Sheet1!$E$2:$N$5262,8,0)</f>
        <v>Renewal</v>
      </c>
      <c r="R2263" s="135" t="s">
        <v>16</v>
      </c>
      <c r="S2263" s="135" t="str">
        <f>VLOOKUP(E2263,[2]Sheet1!$E$2:$N$5262,10,0)</f>
        <v>-</v>
      </c>
      <c r="T2263" s="167">
        <f t="shared" si="116"/>
        <v>0</v>
      </c>
    </row>
    <row r="2264" spans="1:20" hidden="1">
      <c r="A2264" s="113">
        <v>386</v>
      </c>
      <c r="B2264" s="113" t="s">
        <v>38</v>
      </c>
      <c r="C2264" s="106" t="s">
        <v>17202</v>
      </c>
      <c r="D2264" s="106" t="s">
        <v>17203</v>
      </c>
      <c r="E2264" s="106" t="s">
        <v>17204</v>
      </c>
      <c r="F2264" s="106" t="s">
        <v>17205</v>
      </c>
      <c r="G2264" s="130">
        <v>14000</v>
      </c>
      <c r="H2264" s="106" t="s">
        <v>66</v>
      </c>
      <c r="I2264" s="106" t="s">
        <v>100</v>
      </c>
      <c r="J2264" s="135" t="s">
        <v>41</v>
      </c>
      <c r="K2264" s="135">
        <v>14000</v>
      </c>
      <c r="L2264" s="135">
        <f>VLOOKUP(E2264,[2]Sheet1!$E$2:$N$5262,3,0)</f>
        <v>14000</v>
      </c>
      <c r="M2264" s="168">
        <f>VLOOKUP(E2264,[2]Sheet1!$E$2:$N$5262,4,0)</f>
        <v>46039</v>
      </c>
      <c r="N2264" s="135" t="str">
        <f>VLOOKUP(E2264,[2]Sheet1!$E$2:$N$5262,5,0)</f>
        <v>ZAYNAB.MUSTAFA</v>
      </c>
      <c r="O2264" s="135" t="str">
        <f>VLOOKUP(E2264,[2]Sheet1!$E$2:$N$5262,6,0)</f>
        <v>Accepted</v>
      </c>
      <c r="P2264" s="135" t="str">
        <f>VLOOKUP(E2264,[2]Sheet1!$E$2:$N$5262,7,0)</f>
        <v>Online Transfer</v>
      </c>
      <c r="Q2264" s="135" t="str">
        <f>VLOOKUP(E2264,[2]Sheet1!$E$2:$N$5262,8,0)</f>
        <v>Renewal</v>
      </c>
      <c r="R2264" s="135" t="s">
        <v>16</v>
      </c>
      <c r="S2264" s="135" t="str">
        <f>VLOOKUP(E2264,[2]Sheet1!$E$2:$N$5262,10,0)</f>
        <v>-</v>
      </c>
      <c r="T2264" s="167">
        <f t="shared" si="116"/>
        <v>0</v>
      </c>
    </row>
    <row r="2265" spans="1:20" hidden="1">
      <c r="A2265" s="113">
        <v>387</v>
      </c>
      <c r="B2265" s="113" t="s">
        <v>38</v>
      </c>
      <c r="C2265" s="106" t="s">
        <v>17206</v>
      </c>
      <c r="D2265" s="106" t="s">
        <v>17207</v>
      </c>
      <c r="E2265" s="130">
        <v>7006575</v>
      </c>
      <c r="F2265" s="106" t="s">
        <v>17208</v>
      </c>
      <c r="G2265" s="130">
        <v>13000</v>
      </c>
      <c r="H2265" s="106" t="s">
        <v>66</v>
      </c>
      <c r="I2265" s="106" t="s">
        <v>100</v>
      </c>
      <c r="J2265" s="135" t="s">
        <v>41</v>
      </c>
      <c r="K2265" s="135">
        <v>13000</v>
      </c>
      <c r="L2265" s="135">
        <f>VLOOKUP(E2265,[2]Sheet1!$E$2:$N$5262,3,0)</f>
        <v>13000</v>
      </c>
      <c r="M2265" s="168">
        <f>VLOOKUP(E2265,[2]Sheet1!$E$2:$N$5262,4,0)</f>
        <v>46039</v>
      </c>
      <c r="N2265" s="135" t="str">
        <f>VLOOKUP(E2265,[2]Sheet1!$E$2:$N$5262,5,0)</f>
        <v>ZAYNAB.MUSTAFA</v>
      </c>
      <c r="O2265" s="135" t="str">
        <f>VLOOKUP(E2265,[2]Sheet1!$E$2:$N$5262,6,0)</f>
        <v>Accepted</v>
      </c>
      <c r="P2265" s="135" t="str">
        <f>VLOOKUP(E2265,[2]Sheet1!$E$2:$N$5262,7,0)</f>
        <v>Online Transfer</v>
      </c>
      <c r="Q2265" s="135" t="str">
        <f>VLOOKUP(E2265,[2]Sheet1!$E$2:$N$5262,8,0)</f>
        <v>Renewal</v>
      </c>
      <c r="R2265" s="135" t="s">
        <v>16</v>
      </c>
      <c r="S2265" s="135" t="str">
        <f>VLOOKUP(E2265,[2]Sheet1!$E$2:$N$5262,10,0)</f>
        <v>-</v>
      </c>
      <c r="T2265" s="167">
        <f t="shared" si="116"/>
        <v>0</v>
      </c>
    </row>
    <row r="2266" spans="1:20" hidden="1">
      <c r="A2266" s="113">
        <v>388</v>
      </c>
      <c r="B2266" s="113" t="s">
        <v>38</v>
      </c>
      <c r="C2266" s="106" t="s">
        <v>17209</v>
      </c>
      <c r="D2266" s="106" t="s">
        <v>17210</v>
      </c>
      <c r="E2266" s="130">
        <v>6086890</v>
      </c>
      <c r="F2266" s="106" t="s">
        <v>17211</v>
      </c>
      <c r="G2266" s="130">
        <v>16000</v>
      </c>
      <c r="H2266" s="106" t="s">
        <v>66</v>
      </c>
      <c r="I2266" s="106" t="s">
        <v>100</v>
      </c>
      <c r="J2266" s="135" t="s">
        <v>41</v>
      </c>
      <c r="K2266" s="135">
        <v>16000</v>
      </c>
      <c r="L2266" s="135">
        <f>VLOOKUP(E2266,[2]Sheet1!$E$2:$N$5262,3,0)</f>
        <v>16000</v>
      </c>
      <c r="M2266" s="168">
        <f>VLOOKUP(E2266,[2]Sheet1!$E$2:$N$5262,4,0)</f>
        <v>46038</v>
      </c>
      <c r="N2266" s="135" t="str">
        <f>VLOOKUP(E2266,[2]Sheet1!$E$2:$N$5262,5,0)</f>
        <v>ZAYNAB.MUSTAFA</v>
      </c>
      <c r="O2266" s="135" t="str">
        <f>VLOOKUP(E2266,[2]Sheet1!$E$2:$N$5262,6,0)</f>
        <v>Accepted</v>
      </c>
      <c r="P2266" s="135" t="str">
        <f>VLOOKUP(E2266,[2]Sheet1!$E$2:$N$5262,7,0)</f>
        <v>Online Transfer</v>
      </c>
      <c r="Q2266" s="135" t="str">
        <f>VLOOKUP(E2266,[2]Sheet1!$E$2:$N$5262,8,0)</f>
        <v>Renewal</v>
      </c>
      <c r="R2266" s="135" t="s">
        <v>16</v>
      </c>
      <c r="S2266" s="135" t="str">
        <f>VLOOKUP(E2266,[2]Sheet1!$E$2:$N$5262,10,0)</f>
        <v>-</v>
      </c>
      <c r="T2266" s="167">
        <f t="shared" si="116"/>
        <v>0</v>
      </c>
    </row>
    <row r="2267" spans="1:20" hidden="1">
      <c r="A2267" s="113">
        <v>389</v>
      </c>
      <c r="B2267" s="113" t="s">
        <v>38</v>
      </c>
      <c r="C2267" s="106" t="s">
        <v>17212</v>
      </c>
      <c r="D2267" s="106" t="s">
        <v>17213</v>
      </c>
      <c r="E2267" s="106" t="s">
        <v>17214</v>
      </c>
      <c r="F2267" s="106" t="s">
        <v>17215</v>
      </c>
      <c r="G2267" s="130">
        <v>16000</v>
      </c>
      <c r="H2267" s="106" t="s">
        <v>66</v>
      </c>
      <c r="I2267" s="106" t="s">
        <v>100</v>
      </c>
      <c r="J2267" s="135" t="s">
        <v>41</v>
      </c>
      <c r="K2267" s="135">
        <v>16000</v>
      </c>
      <c r="L2267" s="135">
        <f>VLOOKUP(E2267,[2]Sheet1!$E$2:$N$5262,3,0)</f>
        <v>16000</v>
      </c>
      <c r="M2267" s="168">
        <f>VLOOKUP(E2267,[2]Sheet1!$E$2:$N$5262,4,0)</f>
        <v>46038</v>
      </c>
      <c r="N2267" s="135" t="str">
        <f>VLOOKUP(E2267,[2]Sheet1!$E$2:$N$5262,5,0)</f>
        <v>ZAYNAB.MUSTAFA</v>
      </c>
      <c r="O2267" s="135" t="str">
        <f>VLOOKUP(E2267,[2]Sheet1!$E$2:$N$5262,6,0)</f>
        <v>Accepted</v>
      </c>
      <c r="P2267" s="135" t="str">
        <f>VLOOKUP(E2267,[2]Sheet1!$E$2:$N$5262,7,0)</f>
        <v>Online Transfer</v>
      </c>
      <c r="Q2267" s="135" t="str">
        <f>VLOOKUP(E2267,[2]Sheet1!$E$2:$N$5262,8,0)</f>
        <v>Renewal</v>
      </c>
      <c r="R2267" s="135" t="s">
        <v>16</v>
      </c>
      <c r="S2267" s="135" t="str">
        <f>VLOOKUP(E2267,[2]Sheet1!$E$2:$N$5262,10,0)</f>
        <v>-</v>
      </c>
      <c r="T2267" s="167">
        <f t="shared" si="116"/>
        <v>0</v>
      </c>
    </row>
    <row r="2268" spans="1:20" hidden="1">
      <c r="A2268" s="113">
        <v>390</v>
      </c>
      <c r="B2268" s="113" t="s">
        <v>38</v>
      </c>
      <c r="C2268" s="106" t="s">
        <v>17216</v>
      </c>
      <c r="D2268" s="106" t="s">
        <v>17217</v>
      </c>
      <c r="E2268" s="106" t="s">
        <v>17218</v>
      </c>
      <c r="F2268" s="106" t="s">
        <v>17219</v>
      </c>
      <c r="G2268" s="130">
        <v>16000</v>
      </c>
      <c r="H2268" s="106" t="s">
        <v>66</v>
      </c>
      <c r="I2268" s="106" t="s">
        <v>100</v>
      </c>
      <c r="J2268" s="135" t="s">
        <v>41</v>
      </c>
      <c r="K2268" s="135">
        <v>16000</v>
      </c>
      <c r="L2268" s="135">
        <f>VLOOKUP(E2268,[2]Sheet1!$E$2:$N$5262,3,0)</f>
        <v>16000</v>
      </c>
      <c r="M2268" s="168">
        <f>VLOOKUP(E2268,[2]Sheet1!$E$2:$N$5262,4,0)</f>
        <v>46038</v>
      </c>
      <c r="N2268" s="135" t="str">
        <f>VLOOKUP(E2268,[2]Sheet1!$E$2:$N$5262,5,0)</f>
        <v>ZAYNAB.MUSTAFA</v>
      </c>
      <c r="O2268" s="135" t="str">
        <f>VLOOKUP(E2268,[2]Sheet1!$E$2:$N$5262,6,0)</f>
        <v>Accepted</v>
      </c>
      <c r="P2268" s="135" t="str">
        <f>VLOOKUP(E2268,[2]Sheet1!$E$2:$N$5262,7,0)</f>
        <v>Online Transfer</v>
      </c>
      <c r="Q2268" s="135" t="str">
        <f>VLOOKUP(E2268,[2]Sheet1!$E$2:$N$5262,8,0)</f>
        <v>Renewal</v>
      </c>
      <c r="R2268" s="135" t="s">
        <v>16</v>
      </c>
      <c r="S2268" s="135" t="str">
        <f>VLOOKUP(E2268,[2]Sheet1!$E$2:$N$5262,10,0)</f>
        <v>-</v>
      </c>
      <c r="T2268" s="167">
        <f t="shared" si="116"/>
        <v>0</v>
      </c>
    </row>
    <row r="2269" spans="1:20" hidden="1">
      <c r="A2269" s="113">
        <v>391</v>
      </c>
      <c r="B2269" s="113" t="s">
        <v>38</v>
      </c>
      <c r="C2269" s="106" t="s">
        <v>17220</v>
      </c>
      <c r="D2269" s="130">
        <v>4044357</v>
      </c>
      <c r="E2269" s="106" t="s">
        <v>17221</v>
      </c>
      <c r="F2269" s="106" t="s">
        <v>17222</v>
      </c>
      <c r="G2269" s="130">
        <v>14000</v>
      </c>
      <c r="H2269" s="106" t="s">
        <v>66</v>
      </c>
      <c r="I2269" s="106" t="s">
        <v>100</v>
      </c>
      <c r="J2269" s="135" t="s">
        <v>41</v>
      </c>
      <c r="K2269" s="135">
        <v>14000</v>
      </c>
      <c r="L2269" s="135">
        <f>VLOOKUP(E2269,[2]Sheet1!$E$2:$N$5262,3,0)</f>
        <v>14000</v>
      </c>
      <c r="M2269" s="168">
        <f>VLOOKUP(E2269,[2]Sheet1!$E$2:$N$5262,4,0)</f>
        <v>46038</v>
      </c>
      <c r="N2269" s="135" t="str">
        <f>VLOOKUP(E2269,[2]Sheet1!$E$2:$N$5262,5,0)</f>
        <v>ZAYNAB.MUSTAFA</v>
      </c>
      <c r="O2269" s="135" t="str">
        <f>VLOOKUP(E2269,[2]Sheet1!$E$2:$N$5262,6,0)</f>
        <v>Accepted</v>
      </c>
      <c r="P2269" s="135" t="str">
        <f>VLOOKUP(E2269,[2]Sheet1!$E$2:$N$5262,7,0)</f>
        <v>Online Transfer</v>
      </c>
      <c r="Q2269" s="135" t="str">
        <f>VLOOKUP(E2269,[2]Sheet1!$E$2:$N$5262,8,0)</f>
        <v>Renewal</v>
      </c>
      <c r="R2269" s="135" t="s">
        <v>16</v>
      </c>
      <c r="S2269" s="135" t="str">
        <f>VLOOKUP(E2269,[2]Sheet1!$E$2:$N$5262,10,0)</f>
        <v>-</v>
      </c>
      <c r="T2269" s="167">
        <f t="shared" si="116"/>
        <v>0</v>
      </c>
    </row>
    <row r="2270" spans="1:20" hidden="1">
      <c r="A2270" s="113">
        <v>392</v>
      </c>
      <c r="B2270" s="113" t="s">
        <v>38</v>
      </c>
      <c r="C2270" s="106" t="s">
        <v>17223</v>
      </c>
      <c r="D2270" s="130">
        <v>103205</v>
      </c>
      <c r="E2270" s="130">
        <v>1003208</v>
      </c>
      <c r="F2270" s="106" t="s">
        <v>17224</v>
      </c>
      <c r="G2270" s="130">
        <v>16000</v>
      </c>
      <c r="H2270" s="106" t="s">
        <v>66</v>
      </c>
      <c r="I2270" s="106" t="s">
        <v>100</v>
      </c>
      <c r="J2270" s="135" t="s">
        <v>41</v>
      </c>
      <c r="K2270" s="135">
        <v>16000</v>
      </c>
      <c r="L2270" s="135">
        <f>VLOOKUP(E2270,[2]Sheet1!$E$2:$N$5262,3,0)</f>
        <v>16000</v>
      </c>
      <c r="M2270" s="168">
        <f>VLOOKUP(E2270,[2]Sheet1!$E$2:$N$5262,4,0)</f>
        <v>46038</v>
      </c>
      <c r="N2270" s="135" t="str">
        <f>VLOOKUP(E2270,[2]Sheet1!$E$2:$N$5262,5,0)</f>
        <v>ZAYNAB.MUSTAFA</v>
      </c>
      <c r="O2270" s="135" t="str">
        <f>VLOOKUP(E2270,[2]Sheet1!$E$2:$N$5262,6,0)</f>
        <v>Accepted</v>
      </c>
      <c r="P2270" s="135" t="str">
        <f>VLOOKUP(E2270,[2]Sheet1!$E$2:$N$5262,7,0)</f>
        <v>Online Transfer</v>
      </c>
      <c r="Q2270" s="135" t="str">
        <f>VLOOKUP(E2270,[2]Sheet1!$E$2:$N$5262,8,0)</f>
        <v>Renewal</v>
      </c>
      <c r="R2270" s="135" t="s">
        <v>16</v>
      </c>
      <c r="S2270" s="135" t="str">
        <f>VLOOKUP(E2270,[2]Sheet1!$E$2:$N$5262,10,0)</f>
        <v>-</v>
      </c>
      <c r="T2270" s="167">
        <f t="shared" si="116"/>
        <v>0</v>
      </c>
    </row>
    <row r="2271" spans="1:20" hidden="1">
      <c r="A2271" s="113">
        <v>393</v>
      </c>
      <c r="B2271" s="113" t="s">
        <v>38</v>
      </c>
      <c r="C2271" s="106" t="s">
        <v>17225</v>
      </c>
      <c r="D2271" s="106" t="s">
        <v>17225</v>
      </c>
      <c r="E2271" s="106" t="s">
        <v>17226</v>
      </c>
      <c r="F2271" s="106" t="s">
        <v>17227</v>
      </c>
      <c r="G2271" s="130">
        <v>14000</v>
      </c>
      <c r="H2271" s="106" t="s">
        <v>66</v>
      </c>
      <c r="I2271" s="106" t="s">
        <v>100</v>
      </c>
      <c r="J2271" s="135" t="s">
        <v>41</v>
      </c>
      <c r="K2271" s="135">
        <v>14000</v>
      </c>
      <c r="L2271" s="135">
        <f>VLOOKUP(E2271,[2]Sheet1!$E$2:$N$5262,3,0)</f>
        <v>14000</v>
      </c>
      <c r="M2271" s="168">
        <f>VLOOKUP(E2271,[2]Sheet1!$E$2:$N$5262,4,0)</f>
        <v>46037</v>
      </c>
      <c r="N2271" s="135" t="str">
        <f>VLOOKUP(E2271,[2]Sheet1!$E$2:$N$5262,5,0)</f>
        <v>ZAYNAB.MUSTAFA</v>
      </c>
      <c r="O2271" s="135" t="str">
        <f>VLOOKUP(E2271,[2]Sheet1!$E$2:$N$5262,6,0)</f>
        <v>Accepted</v>
      </c>
      <c r="P2271" s="135" t="str">
        <f>VLOOKUP(E2271,[2]Sheet1!$E$2:$N$5262,7,0)</f>
        <v>Online Transfer</v>
      </c>
      <c r="Q2271" s="135" t="str">
        <f>VLOOKUP(E2271,[2]Sheet1!$E$2:$N$5262,8,0)</f>
        <v>Renewal</v>
      </c>
      <c r="R2271" s="135" t="s">
        <v>16</v>
      </c>
      <c r="S2271" s="135" t="str">
        <f>VLOOKUP(E2271,[2]Sheet1!$E$2:$N$5262,10,0)</f>
        <v>-</v>
      </c>
      <c r="T2271" s="167">
        <f t="shared" si="116"/>
        <v>0</v>
      </c>
    </row>
    <row r="2272" spans="1:20">
      <c r="A2272" s="113">
        <v>394</v>
      </c>
      <c r="B2272" s="113" t="s">
        <v>38</v>
      </c>
      <c r="C2272" s="106" t="s">
        <v>17228</v>
      </c>
      <c r="D2272" s="106" t="s">
        <v>17229</v>
      </c>
      <c r="E2272" s="130">
        <v>7044605</v>
      </c>
      <c r="F2272" s="106" t="s">
        <v>11905</v>
      </c>
      <c r="G2272" s="130">
        <v>18000</v>
      </c>
      <c r="H2272" s="106" t="s">
        <v>66</v>
      </c>
      <c r="I2272" s="106" t="s">
        <v>100</v>
      </c>
      <c r="J2272" s="135" t="s">
        <v>41</v>
      </c>
      <c r="K2272" s="135">
        <v>18000</v>
      </c>
      <c r="L2272" s="135">
        <f>VLOOKUP(E2272,[2]Sheet1!$E$2:$N$5262,3,0)</f>
        <v>18000</v>
      </c>
      <c r="M2272" s="168">
        <f>VLOOKUP(E2272,[2]Sheet1!$E$2:$N$5262,4,0)</f>
        <v>46037</v>
      </c>
      <c r="N2272" s="135" t="str">
        <f>VLOOKUP(E2272,[2]Sheet1!$E$2:$N$5262,5,0)</f>
        <v>ZAYNAB.MUSTAFA</v>
      </c>
      <c r="O2272" s="135" t="str">
        <f>VLOOKUP(E2272,[2]Sheet1!$E$2:$N$5262,6,0)</f>
        <v>Accepted</v>
      </c>
      <c r="P2272" s="135" t="str">
        <f>VLOOKUP(E2272,[2]Sheet1!$E$2:$N$5262,7,0)</f>
        <v>Online Transfer</v>
      </c>
      <c r="Q2272" s="135" t="str">
        <f>VLOOKUP(E2272,[2]Sheet1!$E$2:$N$5262,8,0)</f>
        <v>Conversion</v>
      </c>
      <c r="R2272" s="135" t="s">
        <v>16</v>
      </c>
      <c r="S2272" s="135" t="str">
        <f>VLOOKUP(E2272,[2]Sheet1!$E$2:$N$5262,10,0)</f>
        <v>-</v>
      </c>
      <c r="T2272" s="167">
        <f t="shared" si="116"/>
        <v>0</v>
      </c>
    </row>
    <row r="2273" spans="1:20" hidden="1">
      <c r="A2273" s="113">
        <v>395</v>
      </c>
      <c r="B2273" s="113" t="s">
        <v>38</v>
      </c>
      <c r="C2273" s="106" t="s">
        <v>17230</v>
      </c>
      <c r="D2273" s="106" t="s">
        <v>17231</v>
      </c>
      <c r="E2273" s="130">
        <v>7001131</v>
      </c>
      <c r="F2273" s="106" t="s">
        <v>17232</v>
      </c>
      <c r="G2273" s="130">
        <v>10000</v>
      </c>
      <c r="H2273" s="106" t="s">
        <v>66</v>
      </c>
      <c r="I2273" s="106" t="s">
        <v>100</v>
      </c>
      <c r="J2273" s="135" t="s">
        <v>41</v>
      </c>
      <c r="K2273" s="135">
        <v>10000</v>
      </c>
      <c r="L2273" s="135">
        <f>VLOOKUP(E2273,[2]Sheet1!$E$2:$N$5262,3,0)</f>
        <v>10000</v>
      </c>
      <c r="M2273" s="168">
        <f>VLOOKUP(E2273,[2]Sheet1!$E$2:$N$5262,4,0)</f>
        <v>46036</v>
      </c>
      <c r="N2273" s="135" t="str">
        <f>VLOOKUP(E2273,[2]Sheet1!$E$2:$N$5262,5,0)</f>
        <v>ZAYNAB.MUSTAFA</v>
      </c>
      <c r="O2273" s="135" t="str">
        <f>VLOOKUP(E2273,[2]Sheet1!$E$2:$N$5262,6,0)</f>
        <v>Accepted</v>
      </c>
      <c r="P2273" s="135" t="str">
        <f>VLOOKUP(E2273,[2]Sheet1!$E$2:$N$5262,7,0)</f>
        <v>Online Transfer</v>
      </c>
      <c r="Q2273" s="135" t="str">
        <f>VLOOKUP(E2273,[2]Sheet1!$E$2:$N$5262,8,0)</f>
        <v>Renewal</v>
      </c>
      <c r="R2273" s="135" t="s">
        <v>16</v>
      </c>
      <c r="S2273" s="135" t="str">
        <f>VLOOKUP(E2273,[2]Sheet1!$E$2:$N$5262,10,0)</f>
        <v>-</v>
      </c>
      <c r="T2273" s="167">
        <f t="shared" si="116"/>
        <v>0</v>
      </c>
    </row>
    <row r="2274" spans="1:20" hidden="1">
      <c r="A2274" s="113">
        <v>396</v>
      </c>
      <c r="B2274" s="113" t="s">
        <v>38</v>
      </c>
      <c r="C2274" s="106" t="s">
        <v>17233</v>
      </c>
      <c r="D2274" s="106" t="s">
        <v>17234</v>
      </c>
      <c r="E2274" s="106" t="s">
        <v>17235</v>
      </c>
      <c r="F2274" s="106" t="s">
        <v>17236</v>
      </c>
      <c r="G2274" s="130">
        <v>13000</v>
      </c>
      <c r="H2274" s="106" t="s">
        <v>66</v>
      </c>
      <c r="I2274" s="106" t="s">
        <v>100</v>
      </c>
      <c r="J2274" s="135" t="s">
        <v>41</v>
      </c>
      <c r="K2274" s="135">
        <v>13000</v>
      </c>
      <c r="L2274" s="135">
        <f>VLOOKUP(E2274,[2]Sheet1!$E$2:$N$5262,3,0)</f>
        <v>13000</v>
      </c>
      <c r="M2274" s="168">
        <f>VLOOKUP(E2274,[2]Sheet1!$E$2:$N$5262,4,0)</f>
        <v>46036</v>
      </c>
      <c r="N2274" s="135" t="str">
        <f>VLOOKUP(E2274,[2]Sheet1!$E$2:$N$5262,5,0)</f>
        <v>ZAYNAB.MUSTAFA</v>
      </c>
      <c r="O2274" s="135" t="str">
        <f>VLOOKUP(E2274,[2]Sheet1!$E$2:$N$5262,6,0)</f>
        <v>Accepted</v>
      </c>
      <c r="P2274" s="135" t="str">
        <f>VLOOKUP(E2274,[2]Sheet1!$E$2:$N$5262,7,0)</f>
        <v>Online Transfer</v>
      </c>
      <c r="Q2274" s="135" t="str">
        <f>VLOOKUP(E2274,[2]Sheet1!$E$2:$N$5262,8,0)</f>
        <v>Renewal</v>
      </c>
      <c r="R2274" s="135" t="s">
        <v>16</v>
      </c>
      <c r="S2274" s="135" t="str">
        <f>VLOOKUP(E2274,[2]Sheet1!$E$2:$N$5262,10,0)</f>
        <v>-</v>
      </c>
      <c r="T2274" s="167">
        <f t="shared" si="116"/>
        <v>0</v>
      </c>
    </row>
    <row r="2275" spans="1:20" hidden="1">
      <c r="A2275" s="113">
        <v>397</v>
      </c>
      <c r="B2275" s="113" t="s">
        <v>38</v>
      </c>
      <c r="C2275" s="106" t="s">
        <v>17237</v>
      </c>
      <c r="D2275" s="130">
        <v>150389</v>
      </c>
      <c r="E2275" s="106" t="s">
        <v>17238</v>
      </c>
      <c r="F2275" s="106" t="s">
        <v>17239</v>
      </c>
      <c r="G2275" s="130">
        <v>13000</v>
      </c>
      <c r="H2275" s="106" t="s">
        <v>66</v>
      </c>
      <c r="I2275" s="106" t="s">
        <v>100</v>
      </c>
      <c r="J2275" s="135" t="s">
        <v>41</v>
      </c>
      <c r="K2275" s="135">
        <v>13000</v>
      </c>
      <c r="L2275" s="135">
        <f>VLOOKUP(E2275,[2]Sheet1!$E$2:$N$5262,3,0)</f>
        <v>13000</v>
      </c>
      <c r="M2275" s="168">
        <f>VLOOKUP(E2275,[2]Sheet1!$E$2:$N$5262,4,0)</f>
        <v>46036</v>
      </c>
      <c r="N2275" s="135" t="str">
        <f>VLOOKUP(E2275,[2]Sheet1!$E$2:$N$5262,5,0)</f>
        <v>ZAYNAB.MUSTAFA</v>
      </c>
      <c r="O2275" s="135" t="str">
        <f>VLOOKUP(E2275,[2]Sheet1!$E$2:$N$5262,6,0)</f>
        <v>Accepted</v>
      </c>
      <c r="P2275" s="135" t="str">
        <f>VLOOKUP(E2275,[2]Sheet1!$E$2:$N$5262,7,0)</f>
        <v>Online Transfer</v>
      </c>
      <c r="Q2275" s="135" t="str">
        <f>VLOOKUP(E2275,[2]Sheet1!$E$2:$N$5262,8,0)</f>
        <v>Renewal</v>
      </c>
      <c r="R2275" s="135" t="s">
        <v>16</v>
      </c>
      <c r="S2275" s="135" t="str">
        <f>VLOOKUP(E2275,[2]Sheet1!$E$2:$N$5262,10,0)</f>
        <v>-</v>
      </c>
      <c r="T2275" s="167">
        <f t="shared" si="116"/>
        <v>0</v>
      </c>
    </row>
    <row r="2276" spans="1:20" hidden="1">
      <c r="A2276" s="113">
        <v>398</v>
      </c>
      <c r="B2276" s="113" t="s">
        <v>38</v>
      </c>
      <c r="C2276" s="106" t="s">
        <v>17240</v>
      </c>
      <c r="D2276" s="106" t="s">
        <v>17241</v>
      </c>
      <c r="E2276" s="106" t="s">
        <v>17242</v>
      </c>
      <c r="F2276" s="106" t="s">
        <v>17243</v>
      </c>
      <c r="G2276" s="130">
        <v>13000</v>
      </c>
      <c r="H2276" s="106" t="s">
        <v>66</v>
      </c>
      <c r="I2276" s="106" t="s">
        <v>100</v>
      </c>
      <c r="J2276" s="135" t="s">
        <v>41</v>
      </c>
      <c r="K2276" s="135">
        <v>13000</v>
      </c>
      <c r="L2276" s="135">
        <f>VLOOKUP(E2276,[2]Sheet1!$E$2:$N$5262,3,0)</f>
        <v>13000</v>
      </c>
      <c r="M2276" s="168">
        <f>VLOOKUP(E2276,[2]Sheet1!$E$2:$N$5262,4,0)</f>
        <v>46036</v>
      </c>
      <c r="N2276" s="135" t="str">
        <f>VLOOKUP(E2276,[2]Sheet1!$E$2:$N$5262,5,0)</f>
        <v>ZAYNAB.MUSTAFA</v>
      </c>
      <c r="O2276" s="135" t="str">
        <f>VLOOKUP(E2276,[2]Sheet1!$E$2:$N$5262,6,0)</f>
        <v>Accepted</v>
      </c>
      <c r="P2276" s="135" t="str">
        <f>VLOOKUP(E2276,[2]Sheet1!$E$2:$N$5262,7,0)</f>
        <v>Online Transfer</v>
      </c>
      <c r="Q2276" s="135" t="str">
        <f>VLOOKUP(E2276,[2]Sheet1!$E$2:$N$5262,8,0)</f>
        <v>Renewal</v>
      </c>
      <c r="R2276" s="135" t="s">
        <v>16</v>
      </c>
      <c r="S2276" s="135" t="str">
        <f>VLOOKUP(E2276,[2]Sheet1!$E$2:$N$5262,10,0)</f>
        <v>-</v>
      </c>
      <c r="T2276" s="167">
        <f t="shared" si="116"/>
        <v>0</v>
      </c>
    </row>
    <row r="2277" spans="1:20" hidden="1">
      <c r="A2277" s="113">
        <v>399</v>
      </c>
      <c r="B2277" s="113" t="s">
        <v>38</v>
      </c>
      <c r="C2277" s="106" t="s">
        <v>17244</v>
      </c>
      <c r="D2277" s="106" t="s">
        <v>17245</v>
      </c>
      <c r="E2277" s="106" t="s">
        <v>17246</v>
      </c>
      <c r="F2277" s="106" t="s">
        <v>17247</v>
      </c>
      <c r="G2277" s="130">
        <v>16000</v>
      </c>
      <c r="H2277" s="106" t="s">
        <v>66</v>
      </c>
      <c r="I2277" s="106" t="s">
        <v>100</v>
      </c>
      <c r="J2277" s="135" t="s">
        <v>41</v>
      </c>
      <c r="K2277" s="135">
        <v>16000</v>
      </c>
      <c r="L2277" s="135">
        <f>VLOOKUP(E2277,[2]Sheet1!$E$2:$N$5262,3,0)</f>
        <v>16000</v>
      </c>
      <c r="M2277" s="168">
        <f>VLOOKUP(E2277,[2]Sheet1!$E$2:$N$5262,4,0)</f>
        <v>46036</v>
      </c>
      <c r="N2277" s="135" t="str">
        <f>VLOOKUP(E2277,[2]Sheet1!$E$2:$N$5262,5,0)</f>
        <v>ZAYNAB.MUSTAFA</v>
      </c>
      <c r="O2277" s="135" t="str">
        <f>VLOOKUP(E2277,[2]Sheet1!$E$2:$N$5262,6,0)</f>
        <v>Accepted</v>
      </c>
      <c r="P2277" s="135" t="str">
        <f>VLOOKUP(E2277,[2]Sheet1!$E$2:$N$5262,7,0)</f>
        <v>Online Transfer</v>
      </c>
      <c r="Q2277" s="135" t="str">
        <f>VLOOKUP(E2277,[2]Sheet1!$E$2:$N$5262,8,0)</f>
        <v>Renewal</v>
      </c>
      <c r="R2277" s="135" t="s">
        <v>16</v>
      </c>
      <c r="S2277" s="135" t="str">
        <f>VLOOKUP(E2277,[2]Sheet1!$E$2:$N$5262,10,0)</f>
        <v>-</v>
      </c>
      <c r="T2277" s="167">
        <f t="shared" si="116"/>
        <v>0</v>
      </c>
    </row>
    <row r="2278" spans="1:20" hidden="1">
      <c r="A2278" s="113">
        <v>400</v>
      </c>
      <c r="B2278" s="113" t="s">
        <v>38</v>
      </c>
      <c r="C2278" s="106" t="s">
        <v>17248</v>
      </c>
      <c r="D2278" s="106" t="s">
        <v>17249</v>
      </c>
      <c r="E2278" s="106" t="s">
        <v>17250</v>
      </c>
      <c r="F2278" s="106" t="s">
        <v>17251</v>
      </c>
      <c r="G2278" s="130">
        <v>10000</v>
      </c>
      <c r="H2278" s="106" t="s">
        <v>66</v>
      </c>
      <c r="I2278" s="106" t="s">
        <v>100</v>
      </c>
      <c r="J2278" s="135" t="s">
        <v>41</v>
      </c>
      <c r="K2278" s="135">
        <v>10000</v>
      </c>
      <c r="L2278" s="135">
        <f>VLOOKUP(E2278,[2]Sheet1!$E$2:$N$5262,3,0)</f>
        <v>10000</v>
      </c>
      <c r="M2278" s="168">
        <f>VLOOKUP(E2278,[2]Sheet1!$E$2:$N$5262,4,0)</f>
        <v>46034</v>
      </c>
      <c r="N2278" s="135" t="str">
        <f>VLOOKUP(E2278,[2]Sheet1!$E$2:$N$5262,5,0)</f>
        <v>ZAYNAB.MUSTAFA</v>
      </c>
      <c r="O2278" s="135" t="str">
        <f>VLOOKUP(E2278,[2]Sheet1!$E$2:$N$5262,6,0)</f>
        <v>Accepted</v>
      </c>
      <c r="P2278" s="135" t="str">
        <f>VLOOKUP(E2278,[2]Sheet1!$E$2:$N$5262,7,0)</f>
        <v>Online Transfer</v>
      </c>
      <c r="Q2278" s="135" t="str">
        <f>VLOOKUP(E2278,[2]Sheet1!$E$2:$N$5262,8,0)</f>
        <v>Renewal</v>
      </c>
      <c r="R2278" s="135" t="s">
        <v>16</v>
      </c>
      <c r="S2278" s="135" t="str">
        <f>VLOOKUP(E2278,[2]Sheet1!$E$2:$N$5262,10,0)</f>
        <v>-</v>
      </c>
      <c r="T2278" s="167">
        <f t="shared" si="116"/>
        <v>0</v>
      </c>
    </row>
    <row r="2279" spans="1:20" hidden="1">
      <c r="A2279" s="113">
        <v>401</v>
      </c>
      <c r="B2279" s="113" t="s">
        <v>38</v>
      </c>
      <c r="C2279" s="106" t="s">
        <v>17252</v>
      </c>
      <c r="D2279" s="106" t="s">
        <v>17253</v>
      </c>
      <c r="E2279" s="130">
        <v>1226421</v>
      </c>
      <c r="F2279" s="106" t="s">
        <v>17254</v>
      </c>
      <c r="G2279" s="130">
        <v>12500</v>
      </c>
      <c r="H2279" s="106" t="s">
        <v>66</v>
      </c>
      <c r="I2279" s="106" t="s">
        <v>100</v>
      </c>
      <c r="J2279" s="135" t="s">
        <v>41</v>
      </c>
      <c r="K2279" s="135">
        <v>12500</v>
      </c>
      <c r="L2279" s="135">
        <v>12500</v>
      </c>
      <c r="M2279" s="168">
        <f>VLOOKUP(E2279,[2]Sheet1!$E$2:$N$5262,4,0)</f>
        <v>46035</v>
      </c>
      <c r="N2279" s="135" t="str">
        <f>VLOOKUP(E2279,[2]Sheet1!$E$2:$N$5262,5,0)</f>
        <v>ZAYNAB.MUSTAFA</v>
      </c>
      <c r="O2279" s="135" t="str">
        <f>VLOOKUP(E2279,[2]Sheet1!$E$2:$N$5262,6,0)</f>
        <v>Accepted</v>
      </c>
      <c r="P2279" s="135" t="str">
        <f>VLOOKUP(E2279,[2]Sheet1!$E$2:$N$5262,7,0)</f>
        <v>Online Transfer</v>
      </c>
      <c r="Q2279" s="135" t="str">
        <f>VLOOKUP(E2279,[2]Sheet1!$E$2:$N$5262,8,0)</f>
        <v>Renewal</v>
      </c>
      <c r="R2279" s="135" t="s">
        <v>16</v>
      </c>
      <c r="S2279" s="135" t="str">
        <f>VLOOKUP(E2279,[2]Sheet1!$E$2:$N$5262,10,0)</f>
        <v>-</v>
      </c>
      <c r="T2279" s="167">
        <f t="shared" si="116"/>
        <v>0</v>
      </c>
    </row>
    <row r="2280" spans="1:20" hidden="1">
      <c r="A2280" s="113">
        <v>403</v>
      </c>
      <c r="B2280" s="113" t="s">
        <v>38</v>
      </c>
      <c r="C2280" s="106" t="s">
        <v>17255</v>
      </c>
      <c r="D2280" s="106" t="s">
        <v>17255</v>
      </c>
      <c r="E2280" s="130">
        <v>2003650</v>
      </c>
      <c r="F2280" s="106" t="s">
        <v>17256</v>
      </c>
      <c r="G2280" s="130">
        <v>10000</v>
      </c>
      <c r="H2280" s="106" t="s">
        <v>66</v>
      </c>
      <c r="I2280" s="106" t="s">
        <v>100</v>
      </c>
      <c r="J2280" s="135" t="s">
        <v>41</v>
      </c>
      <c r="K2280" s="135">
        <v>10000</v>
      </c>
      <c r="L2280" s="135">
        <f>VLOOKUP(E2280,[2]Sheet1!$E$2:$N$5262,3,0)</f>
        <v>10000</v>
      </c>
      <c r="M2280" s="168">
        <f>VLOOKUP(E2280,[2]Sheet1!$E$2:$N$5262,4,0)</f>
        <v>46035</v>
      </c>
      <c r="N2280" s="135" t="str">
        <f>VLOOKUP(E2280,[2]Sheet1!$E$2:$N$5262,5,0)</f>
        <v>ZAYNAB.MUSTAFA</v>
      </c>
      <c r="O2280" s="135" t="str">
        <f>VLOOKUP(E2280,[2]Sheet1!$E$2:$N$5262,6,0)</f>
        <v>Accepted</v>
      </c>
      <c r="P2280" s="135" t="str">
        <f>VLOOKUP(E2280,[2]Sheet1!$E$2:$N$5262,7,0)</f>
        <v>Online Transfer</v>
      </c>
      <c r="Q2280" s="135" t="str">
        <f>VLOOKUP(E2280,[2]Sheet1!$E$2:$N$5262,8,0)</f>
        <v>Renewal</v>
      </c>
      <c r="R2280" s="135" t="s">
        <v>16</v>
      </c>
      <c r="S2280" s="135" t="str">
        <f>VLOOKUP(E2280,[2]Sheet1!$E$2:$N$5262,10,0)</f>
        <v>-</v>
      </c>
      <c r="T2280" s="167">
        <f t="shared" si="116"/>
        <v>0</v>
      </c>
    </row>
    <row r="2281" spans="1:20">
      <c r="A2281" s="113">
        <v>404</v>
      </c>
      <c r="B2281" s="113" t="s">
        <v>38</v>
      </c>
      <c r="C2281" s="106" t="s">
        <v>17257</v>
      </c>
      <c r="D2281" s="130">
        <v>222068</v>
      </c>
      <c r="E2281" s="130">
        <v>10122084</v>
      </c>
      <c r="F2281" s="106" t="s">
        <v>11421</v>
      </c>
      <c r="G2281" s="130">
        <v>16000</v>
      </c>
      <c r="H2281" s="106" t="s">
        <v>66</v>
      </c>
      <c r="I2281" s="106" t="s">
        <v>100</v>
      </c>
      <c r="J2281" s="135" t="s">
        <v>41</v>
      </c>
      <c r="K2281" s="135">
        <v>16000</v>
      </c>
      <c r="L2281" s="135">
        <f>VLOOKUP(E2281,[2]Sheet1!$E$2:$N$5262,3,0)</f>
        <v>16000</v>
      </c>
      <c r="M2281" s="168">
        <f>VLOOKUP(E2281,[2]Sheet1!$E$2:$N$5262,4,0)</f>
        <v>46035</v>
      </c>
      <c r="N2281" s="135" t="str">
        <f>VLOOKUP(E2281,[2]Sheet1!$E$2:$N$5262,5,0)</f>
        <v>ZAYNAB.MUSTAFA</v>
      </c>
      <c r="O2281" s="135" t="str">
        <f>VLOOKUP(E2281,[2]Sheet1!$E$2:$N$5262,6,0)</f>
        <v>Accepted</v>
      </c>
      <c r="P2281" s="135" t="str">
        <f>VLOOKUP(E2281,[2]Sheet1!$E$2:$N$5262,7,0)</f>
        <v>Online Transfer</v>
      </c>
      <c r="Q2281" s="135" t="str">
        <f>VLOOKUP(E2281,[2]Sheet1!$E$2:$N$5262,8,0)</f>
        <v>Conversion</v>
      </c>
      <c r="R2281" s="135" t="s">
        <v>16</v>
      </c>
      <c r="S2281" s="135" t="str">
        <f>VLOOKUP(E2281,[2]Sheet1!$E$2:$N$5262,10,0)</f>
        <v>-</v>
      </c>
      <c r="T2281" s="167">
        <f t="shared" si="116"/>
        <v>0</v>
      </c>
    </row>
    <row r="2282" spans="1:20" hidden="1">
      <c r="A2282" s="113">
        <v>405</v>
      </c>
      <c r="B2282" s="113" t="s">
        <v>38</v>
      </c>
      <c r="C2282" s="106" t="s">
        <v>17258</v>
      </c>
      <c r="D2282" s="106" t="s">
        <v>17259</v>
      </c>
      <c r="E2282" s="106" t="s">
        <v>17260</v>
      </c>
      <c r="F2282" s="106" t="s">
        <v>17261</v>
      </c>
      <c r="G2282" s="130">
        <v>16000</v>
      </c>
      <c r="H2282" s="106" t="s">
        <v>66</v>
      </c>
      <c r="I2282" s="106" t="s">
        <v>100</v>
      </c>
      <c r="J2282" s="135" t="s">
        <v>41</v>
      </c>
      <c r="K2282" s="135">
        <v>16000</v>
      </c>
      <c r="L2282" s="135">
        <f>VLOOKUP(E2282,[2]Sheet1!$E$2:$N$5262,3,0)</f>
        <v>16000</v>
      </c>
      <c r="M2282" s="168">
        <f>VLOOKUP(E2282,[2]Sheet1!$E$2:$N$5262,4,0)</f>
        <v>46034</v>
      </c>
      <c r="N2282" s="135" t="str">
        <f>VLOOKUP(E2282,[2]Sheet1!$E$2:$N$5262,5,0)</f>
        <v>ZAYNAB.MUSTAFA</v>
      </c>
      <c r="O2282" s="135" t="str">
        <f>VLOOKUP(E2282,[2]Sheet1!$E$2:$N$5262,6,0)</f>
        <v>Accepted</v>
      </c>
      <c r="P2282" s="135" t="str">
        <f>VLOOKUP(E2282,[2]Sheet1!$E$2:$N$5262,7,0)</f>
        <v>Cash Deposit</v>
      </c>
      <c r="Q2282" s="135" t="str">
        <f>VLOOKUP(E2282,[2]Sheet1!$E$2:$N$5262,8,0)</f>
        <v>Renewal</v>
      </c>
      <c r="R2282" s="135" t="s">
        <v>16</v>
      </c>
      <c r="S2282" s="135" t="str">
        <f>VLOOKUP(E2282,[2]Sheet1!$E$2:$N$5262,10,0)</f>
        <v>-</v>
      </c>
      <c r="T2282" s="167">
        <f t="shared" si="116"/>
        <v>0</v>
      </c>
    </row>
    <row r="2283" spans="1:20" hidden="1">
      <c r="A2283" s="113">
        <v>406</v>
      </c>
      <c r="B2283" s="113" t="s">
        <v>38</v>
      </c>
      <c r="C2283" s="106" t="s">
        <v>17262</v>
      </c>
      <c r="D2283" s="106" t="s">
        <v>17263</v>
      </c>
      <c r="E2283" s="130">
        <v>7070666</v>
      </c>
      <c r="F2283" s="106" t="s">
        <v>17264</v>
      </c>
      <c r="G2283" s="130">
        <v>13000</v>
      </c>
      <c r="H2283" s="106" t="s">
        <v>66</v>
      </c>
      <c r="I2283" s="106" t="s">
        <v>100</v>
      </c>
      <c r="J2283" s="135" t="s">
        <v>41</v>
      </c>
      <c r="K2283" s="135">
        <v>13000</v>
      </c>
      <c r="L2283" s="135">
        <f>VLOOKUP(E2283,[2]Sheet1!$E$2:$N$5262,3,0)</f>
        <v>13000</v>
      </c>
      <c r="M2283" s="168">
        <f>VLOOKUP(E2283,[2]Sheet1!$E$2:$N$5262,4,0)</f>
        <v>46034</v>
      </c>
      <c r="N2283" s="135" t="str">
        <f>VLOOKUP(E2283,[2]Sheet1!$E$2:$N$5262,5,0)</f>
        <v>ZAYNAB.MUSTAFA</v>
      </c>
      <c r="O2283" s="135" t="str">
        <f>VLOOKUP(E2283,[2]Sheet1!$E$2:$N$5262,6,0)</f>
        <v>Accepted</v>
      </c>
      <c r="P2283" s="135" t="str">
        <f>VLOOKUP(E2283,[2]Sheet1!$E$2:$N$5262,7,0)</f>
        <v>Online Transfer</v>
      </c>
      <c r="Q2283" s="135" t="str">
        <f>VLOOKUP(E2283,[2]Sheet1!$E$2:$N$5262,8,0)</f>
        <v>Renewal</v>
      </c>
      <c r="R2283" s="135" t="s">
        <v>16</v>
      </c>
      <c r="S2283" s="135" t="str">
        <f>VLOOKUP(E2283,[2]Sheet1!$E$2:$N$5262,10,0)</f>
        <v>-</v>
      </c>
      <c r="T2283" s="167">
        <f t="shared" si="116"/>
        <v>0</v>
      </c>
    </row>
    <row r="2284" spans="1:20" hidden="1">
      <c r="A2284" s="113">
        <v>407</v>
      </c>
      <c r="B2284" s="113" t="s">
        <v>38</v>
      </c>
      <c r="C2284" s="106" t="s">
        <v>17265</v>
      </c>
      <c r="D2284" s="106" t="s">
        <v>17266</v>
      </c>
      <c r="E2284" s="130">
        <v>6064418</v>
      </c>
      <c r="F2284" s="106" t="s">
        <v>17267</v>
      </c>
      <c r="G2284" s="130">
        <v>16000</v>
      </c>
      <c r="H2284" s="106" t="s">
        <v>66</v>
      </c>
      <c r="I2284" s="106" t="s">
        <v>100</v>
      </c>
      <c r="J2284" s="135" t="s">
        <v>41</v>
      </c>
      <c r="K2284" s="135">
        <v>16000</v>
      </c>
      <c r="L2284" s="135">
        <f>VLOOKUP(E2284,[2]Sheet1!$E$2:$N$5262,3,0)</f>
        <v>16000</v>
      </c>
      <c r="M2284" s="168">
        <f>VLOOKUP(E2284,[2]Sheet1!$E$2:$N$5262,4,0)</f>
        <v>46034</v>
      </c>
      <c r="N2284" s="135" t="str">
        <f>VLOOKUP(E2284,[2]Sheet1!$E$2:$N$5262,5,0)</f>
        <v>ZAYNAB.MUSTAFA</v>
      </c>
      <c r="O2284" s="135" t="str">
        <f>VLOOKUP(E2284,[2]Sheet1!$E$2:$N$5262,6,0)</f>
        <v>Accepted</v>
      </c>
      <c r="P2284" s="135" t="str">
        <f>VLOOKUP(E2284,[2]Sheet1!$E$2:$N$5262,7,0)</f>
        <v>Online Transfer</v>
      </c>
      <c r="Q2284" s="135" t="str">
        <f>VLOOKUP(E2284,[2]Sheet1!$E$2:$N$5262,8,0)</f>
        <v>Renewal</v>
      </c>
      <c r="R2284" s="135" t="s">
        <v>16</v>
      </c>
      <c r="S2284" s="135" t="str">
        <f>VLOOKUP(E2284,[2]Sheet1!$E$2:$N$5262,10,0)</f>
        <v>-</v>
      </c>
      <c r="T2284" s="167">
        <f t="shared" si="116"/>
        <v>0</v>
      </c>
    </row>
    <row r="2285" spans="1:20" hidden="1">
      <c r="A2285" s="113">
        <v>408</v>
      </c>
      <c r="B2285" s="113" t="s">
        <v>38</v>
      </c>
      <c r="C2285" s="106" t="s">
        <v>17268</v>
      </c>
      <c r="D2285" s="106" t="s">
        <v>17269</v>
      </c>
      <c r="E2285" s="106" t="s">
        <v>17270</v>
      </c>
      <c r="F2285" s="106" t="s">
        <v>12901</v>
      </c>
      <c r="G2285" s="130">
        <v>13000</v>
      </c>
      <c r="H2285" s="106" t="s">
        <v>66</v>
      </c>
      <c r="I2285" s="106" t="s">
        <v>100</v>
      </c>
      <c r="J2285" s="135" t="s">
        <v>41</v>
      </c>
      <c r="K2285" s="135">
        <v>13000</v>
      </c>
      <c r="L2285" s="135">
        <f>VLOOKUP(E2285,[2]Sheet1!$E$2:$N$5262,3,0)</f>
        <v>13000</v>
      </c>
      <c r="M2285" s="168">
        <f>VLOOKUP(E2285,[2]Sheet1!$E$2:$N$5262,4,0)</f>
        <v>46034</v>
      </c>
      <c r="N2285" s="135" t="str">
        <f>VLOOKUP(E2285,[2]Sheet1!$E$2:$N$5262,5,0)</f>
        <v>ZAYNAB.MUSTAFA</v>
      </c>
      <c r="O2285" s="135" t="str">
        <f>VLOOKUP(E2285,[2]Sheet1!$E$2:$N$5262,6,0)</f>
        <v>Accepted</v>
      </c>
      <c r="P2285" s="135" t="str">
        <f>VLOOKUP(E2285,[2]Sheet1!$E$2:$N$5262,7,0)</f>
        <v>Online Transfer</v>
      </c>
      <c r="Q2285" s="135" t="str">
        <f>VLOOKUP(E2285,[2]Sheet1!$E$2:$N$5262,8,0)</f>
        <v>Renewal</v>
      </c>
      <c r="R2285" s="135" t="s">
        <v>16</v>
      </c>
      <c r="S2285" s="135" t="str">
        <f>VLOOKUP(E2285,[2]Sheet1!$E$2:$N$5262,10,0)</f>
        <v>-</v>
      </c>
      <c r="T2285" s="167">
        <f t="shared" si="116"/>
        <v>0</v>
      </c>
    </row>
    <row r="2286" spans="1:20" hidden="1">
      <c r="A2286" s="113">
        <v>409</v>
      </c>
      <c r="B2286" s="113" t="s">
        <v>38</v>
      </c>
      <c r="C2286" s="106" t="s">
        <v>17271</v>
      </c>
      <c r="D2286" s="130">
        <v>267423</v>
      </c>
      <c r="E2286" s="130">
        <v>1000462</v>
      </c>
      <c r="F2286" s="106" t="s">
        <v>17272</v>
      </c>
      <c r="G2286" s="130">
        <v>16000</v>
      </c>
      <c r="H2286" s="106" t="s">
        <v>66</v>
      </c>
      <c r="I2286" s="106" t="s">
        <v>100</v>
      </c>
      <c r="J2286" s="135" t="s">
        <v>41</v>
      </c>
      <c r="K2286" s="135">
        <v>16000</v>
      </c>
      <c r="L2286" s="135">
        <f>VLOOKUP(E2286,[2]Sheet1!$E$2:$N$5262,3,0)</f>
        <v>16000</v>
      </c>
      <c r="M2286" s="168">
        <f>VLOOKUP(E2286,[2]Sheet1!$E$2:$N$5262,4,0)</f>
        <v>46034</v>
      </c>
      <c r="N2286" s="135" t="str">
        <f>VLOOKUP(E2286,[2]Sheet1!$E$2:$N$5262,5,0)</f>
        <v>ZAYNAB.MUSTAFA</v>
      </c>
      <c r="O2286" s="135" t="str">
        <f>VLOOKUP(E2286,[2]Sheet1!$E$2:$N$5262,6,0)</f>
        <v>Accepted</v>
      </c>
      <c r="P2286" s="135" t="str">
        <f>VLOOKUP(E2286,[2]Sheet1!$E$2:$N$5262,7,0)</f>
        <v>Online Transfer</v>
      </c>
      <c r="Q2286" s="135" t="str">
        <f>VLOOKUP(E2286,[2]Sheet1!$E$2:$N$5262,8,0)</f>
        <v>Renewal</v>
      </c>
      <c r="R2286" s="135" t="s">
        <v>16</v>
      </c>
      <c r="S2286" s="135" t="str">
        <f>VLOOKUP(E2286,[2]Sheet1!$E$2:$N$5262,10,0)</f>
        <v>-</v>
      </c>
      <c r="T2286" s="167">
        <f t="shared" si="116"/>
        <v>0</v>
      </c>
    </row>
    <row r="2287" spans="1:20" hidden="1">
      <c r="A2287" s="113">
        <v>410</v>
      </c>
      <c r="B2287" s="113" t="s">
        <v>38</v>
      </c>
      <c r="C2287" s="106" t="s">
        <v>17273</v>
      </c>
      <c r="D2287" s="106" t="s">
        <v>17274</v>
      </c>
      <c r="E2287" s="106" t="s">
        <v>17275</v>
      </c>
      <c r="F2287" s="106" t="s">
        <v>17276</v>
      </c>
      <c r="G2287" s="130">
        <v>16000</v>
      </c>
      <c r="H2287" s="106" t="s">
        <v>66</v>
      </c>
      <c r="I2287" s="106" t="s">
        <v>100</v>
      </c>
      <c r="J2287" s="135" t="s">
        <v>41</v>
      </c>
      <c r="K2287" s="135">
        <v>16000</v>
      </c>
      <c r="L2287" s="135">
        <f>VLOOKUP(E2287,[2]Sheet1!$E$2:$N$5262,3,0)</f>
        <v>16000</v>
      </c>
      <c r="M2287" s="168">
        <f>VLOOKUP(E2287,[2]Sheet1!$E$2:$N$5262,4,0)</f>
        <v>46038</v>
      </c>
      <c r="N2287" s="135" t="str">
        <f>VLOOKUP(E2287,[2]Sheet1!$E$2:$N$5262,5,0)</f>
        <v>ZAYNAB.MUSTAFA</v>
      </c>
      <c r="O2287" s="135" t="str">
        <f>VLOOKUP(E2287,[2]Sheet1!$E$2:$N$5262,6,0)</f>
        <v>Accepted</v>
      </c>
      <c r="P2287" s="135" t="str">
        <f>VLOOKUP(E2287,[2]Sheet1!$E$2:$N$5262,7,0)</f>
        <v>Cash</v>
      </c>
      <c r="Q2287" s="135" t="str">
        <f>VLOOKUP(E2287,[2]Sheet1!$E$2:$N$5262,8,0)</f>
        <v>Renewal</v>
      </c>
      <c r="R2287" s="135" t="s">
        <v>16</v>
      </c>
      <c r="S2287" s="135" t="str">
        <f>VLOOKUP(E2287,[2]Sheet1!$E$2:$N$5262,10,0)</f>
        <v>-</v>
      </c>
      <c r="T2287" s="167">
        <f t="shared" si="116"/>
        <v>0</v>
      </c>
    </row>
    <row r="2288" spans="1:20" hidden="1">
      <c r="A2288" s="113">
        <v>411</v>
      </c>
      <c r="B2288" s="113" t="s">
        <v>38</v>
      </c>
      <c r="C2288" s="106" t="s">
        <v>17277</v>
      </c>
      <c r="D2288" s="106" t="s">
        <v>17278</v>
      </c>
      <c r="E2288" s="106" t="s">
        <v>17279</v>
      </c>
      <c r="F2288" s="106" t="s">
        <v>17280</v>
      </c>
      <c r="G2288" s="130">
        <v>13000</v>
      </c>
      <c r="H2288" s="106" t="s">
        <v>66</v>
      </c>
      <c r="I2288" s="106" t="s">
        <v>100</v>
      </c>
      <c r="J2288" s="135" t="s">
        <v>41</v>
      </c>
      <c r="K2288" s="135">
        <v>13000</v>
      </c>
      <c r="L2288" s="135">
        <f>VLOOKUP(E2288,[2]Sheet1!$E$2:$N$5262,3,0)</f>
        <v>13000</v>
      </c>
      <c r="M2288" s="168">
        <f>VLOOKUP(E2288,[2]Sheet1!$E$2:$N$5262,4,0)</f>
        <v>46031</v>
      </c>
      <c r="N2288" s="135" t="str">
        <f>VLOOKUP(E2288,[2]Sheet1!$E$2:$N$5262,5,0)</f>
        <v>ZAYNAB.MUSTAFA</v>
      </c>
      <c r="O2288" s="135" t="str">
        <f>VLOOKUP(E2288,[2]Sheet1!$E$2:$N$5262,6,0)</f>
        <v>Accepted</v>
      </c>
      <c r="P2288" s="135" t="str">
        <f>VLOOKUP(E2288,[2]Sheet1!$E$2:$N$5262,7,0)</f>
        <v>Online Transfer</v>
      </c>
      <c r="Q2288" s="135" t="str">
        <f>VLOOKUP(E2288,[2]Sheet1!$E$2:$N$5262,8,0)</f>
        <v>Renewal</v>
      </c>
      <c r="R2288" s="135" t="s">
        <v>16</v>
      </c>
      <c r="S2288" s="135" t="str">
        <f>VLOOKUP(E2288,[2]Sheet1!$E$2:$N$5262,10,0)</f>
        <v>-</v>
      </c>
      <c r="T2288" s="167">
        <f t="shared" si="116"/>
        <v>0</v>
      </c>
    </row>
    <row r="2289" spans="1:20" hidden="1">
      <c r="A2289" s="113">
        <v>412</v>
      </c>
      <c r="B2289" s="113" t="s">
        <v>38</v>
      </c>
      <c r="C2289" s="106" t="s">
        <v>17281</v>
      </c>
      <c r="D2289" s="106" t="s">
        <v>17282</v>
      </c>
      <c r="E2289" s="106" t="s">
        <v>17283</v>
      </c>
      <c r="F2289" s="106" t="s">
        <v>17284</v>
      </c>
      <c r="G2289" s="130">
        <v>14000</v>
      </c>
      <c r="H2289" s="106" t="s">
        <v>66</v>
      </c>
      <c r="I2289" s="106" t="s">
        <v>100</v>
      </c>
      <c r="J2289" s="135" t="s">
        <v>41</v>
      </c>
      <c r="K2289" s="135">
        <v>14000</v>
      </c>
      <c r="L2289" s="135">
        <f>VLOOKUP(E2289,[2]Sheet1!$E$2:$N$5262,3,0)</f>
        <v>14000</v>
      </c>
      <c r="M2289" s="168">
        <f>VLOOKUP(E2289,[2]Sheet1!$E$2:$N$5262,4,0)</f>
        <v>46031</v>
      </c>
      <c r="N2289" s="135" t="str">
        <f>VLOOKUP(E2289,[2]Sheet1!$E$2:$N$5262,5,0)</f>
        <v>ZAYNAB.MUSTAFA</v>
      </c>
      <c r="O2289" s="135" t="str">
        <f>VLOOKUP(E2289,[2]Sheet1!$E$2:$N$5262,6,0)</f>
        <v>Accepted</v>
      </c>
      <c r="P2289" s="135" t="str">
        <f>VLOOKUP(E2289,[2]Sheet1!$E$2:$N$5262,7,0)</f>
        <v>Online Transfer</v>
      </c>
      <c r="Q2289" s="135" t="str">
        <f>VLOOKUP(E2289,[2]Sheet1!$E$2:$N$5262,8,0)</f>
        <v>Renewal</v>
      </c>
      <c r="R2289" s="135" t="s">
        <v>16</v>
      </c>
      <c r="S2289" s="135" t="str">
        <f>VLOOKUP(E2289,[2]Sheet1!$E$2:$N$5262,10,0)</f>
        <v>-</v>
      </c>
      <c r="T2289" s="167">
        <f t="shared" si="116"/>
        <v>0</v>
      </c>
    </row>
    <row r="2290" spans="1:20" hidden="1">
      <c r="A2290" s="113">
        <v>413</v>
      </c>
      <c r="B2290" s="113" t="s">
        <v>38</v>
      </c>
      <c r="C2290" s="106" t="s">
        <v>17285</v>
      </c>
      <c r="D2290" s="106" t="s">
        <v>17286</v>
      </c>
      <c r="E2290" s="130">
        <v>6424242</v>
      </c>
      <c r="F2290" s="106" t="s">
        <v>17287</v>
      </c>
      <c r="G2290" s="130">
        <v>7000</v>
      </c>
      <c r="H2290" s="106" t="s">
        <v>66</v>
      </c>
      <c r="I2290" s="106" t="s">
        <v>100</v>
      </c>
      <c r="J2290" s="135" t="s">
        <v>41</v>
      </c>
      <c r="K2290" s="135">
        <v>7000</v>
      </c>
      <c r="L2290" s="135">
        <f>VLOOKUP(E2290,[2]Sheet1!$E$2:$N$5262,3,0)</f>
        <v>7000</v>
      </c>
      <c r="M2290" s="168">
        <f>VLOOKUP(E2290,[2]Sheet1!$E$2:$N$5262,4,0)</f>
        <v>46030</v>
      </c>
      <c r="N2290" s="135" t="str">
        <f>VLOOKUP(E2290,[2]Sheet1!$E$2:$N$5262,5,0)</f>
        <v>ZAYNAB.MUSTAFA</v>
      </c>
      <c r="O2290" s="135" t="str">
        <f>VLOOKUP(E2290,[2]Sheet1!$E$2:$N$5262,6,0)</f>
        <v>Accepted</v>
      </c>
      <c r="P2290" s="135" t="str">
        <f>VLOOKUP(E2290,[2]Sheet1!$E$2:$N$5262,7,0)</f>
        <v>Online Transfer</v>
      </c>
      <c r="Q2290" s="135" t="str">
        <f>VLOOKUP(E2290,[2]Sheet1!$E$2:$N$5262,8,0)</f>
        <v>Renewal</v>
      </c>
      <c r="R2290" s="135" t="s">
        <v>16</v>
      </c>
      <c r="S2290" s="135" t="str">
        <f>VLOOKUP(E2290,[2]Sheet1!$E$2:$N$5262,10,0)</f>
        <v>-</v>
      </c>
      <c r="T2290" s="167">
        <f t="shared" si="116"/>
        <v>0</v>
      </c>
    </row>
    <row r="2291" spans="1:20" hidden="1">
      <c r="A2291" s="113">
        <v>414</v>
      </c>
      <c r="B2291" s="113" t="s">
        <v>38</v>
      </c>
      <c r="C2291" s="106" t="s">
        <v>17288</v>
      </c>
      <c r="D2291" s="106" t="s">
        <v>17289</v>
      </c>
      <c r="E2291" s="106" t="s">
        <v>17288</v>
      </c>
      <c r="F2291" s="106" t="s">
        <v>17290</v>
      </c>
      <c r="G2291" s="130">
        <v>13000</v>
      </c>
      <c r="H2291" s="106" t="s">
        <v>66</v>
      </c>
      <c r="I2291" s="106" t="s">
        <v>100</v>
      </c>
      <c r="J2291" s="135" t="s">
        <v>41</v>
      </c>
      <c r="K2291" s="135">
        <v>13000</v>
      </c>
      <c r="L2291" s="135">
        <f>VLOOKUP(E2291,[2]Sheet1!$E$2:$N$5262,3,0)</f>
        <v>13000</v>
      </c>
      <c r="M2291" s="168">
        <f>VLOOKUP(E2291,[2]Sheet1!$E$2:$N$5262,4,0)</f>
        <v>46030</v>
      </c>
      <c r="N2291" s="135" t="str">
        <f>VLOOKUP(E2291,[2]Sheet1!$E$2:$N$5262,5,0)</f>
        <v>ZAYNAB.MUSTAFA</v>
      </c>
      <c r="O2291" s="135" t="str">
        <f>VLOOKUP(E2291,[2]Sheet1!$E$2:$N$5262,6,0)</f>
        <v>Accepted</v>
      </c>
      <c r="P2291" s="135" t="str">
        <f>VLOOKUP(E2291,[2]Sheet1!$E$2:$N$5262,7,0)</f>
        <v>Online Transfer</v>
      </c>
      <c r="Q2291" s="135" t="str">
        <f>VLOOKUP(E2291,[2]Sheet1!$E$2:$N$5262,8,0)</f>
        <v>Renewal</v>
      </c>
      <c r="R2291" s="135" t="s">
        <v>16</v>
      </c>
      <c r="S2291" s="135" t="str">
        <f>VLOOKUP(E2291,[2]Sheet1!$E$2:$N$5262,10,0)</f>
        <v>-</v>
      </c>
      <c r="T2291" s="167">
        <f t="shared" si="116"/>
        <v>0</v>
      </c>
    </row>
    <row r="2292" spans="1:20" hidden="1">
      <c r="A2292" s="113">
        <v>415</v>
      </c>
      <c r="B2292" s="113" t="s">
        <v>38</v>
      </c>
      <c r="C2292" s="106" t="s">
        <v>17291</v>
      </c>
      <c r="D2292" s="130">
        <v>6038301</v>
      </c>
      <c r="E2292" s="106" t="s">
        <v>17291</v>
      </c>
      <c r="F2292" s="106" t="s">
        <v>572</v>
      </c>
      <c r="G2292" s="130">
        <v>13000</v>
      </c>
      <c r="H2292" s="106" t="s">
        <v>66</v>
      </c>
      <c r="I2292" s="106" t="s">
        <v>100</v>
      </c>
      <c r="J2292" s="135" t="s">
        <v>41</v>
      </c>
      <c r="K2292" s="135">
        <v>13000</v>
      </c>
      <c r="L2292" s="135">
        <f>VLOOKUP(E2292,[2]Sheet1!$E$2:$N$5262,3,0)</f>
        <v>13000</v>
      </c>
      <c r="M2292" s="168">
        <f>VLOOKUP(E2292,[2]Sheet1!$E$2:$N$5262,4,0)</f>
        <v>46031</v>
      </c>
      <c r="N2292" s="135" t="str">
        <f>VLOOKUP(E2292,[2]Sheet1!$E$2:$N$5262,5,0)</f>
        <v>ZAYNAB.MUSTAFA</v>
      </c>
      <c r="O2292" s="135" t="str">
        <f>VLOOKUP(E2292,[2]Sheet1!$E$2:$N$5262,6,0)</f>
        <v>Accepted</v>
      </c>
      <c r="P2292" s="135" t="str">
        <f>VLOOKUP(E2292,[2]Sheet1!$E$2:$N$5262,7,0)</f>
        <v>Online Transfer</v>
      </c>
      <c r="Q2292" s="135" t="str">
        <f>VLOOKUP(E2292,[2]Sheet1!$E$2:$N$5262,8,0)</f>
        <v>Renewal</v>
      </c>
      <c r="R2292" s="135" t="s">
        <v>16</v>
      </c>
      <c r="S2292" s="135" t="str">
        <f>VLOOKUP(E2292,[2]Sheet1!$E$2:$N$5262,10,0)</f>
        <v>-</v>
      </c>
      <c r="T2292" s="167">
        <f t="shared" si="116"/>
        <v>0</v>
      </c>
    </row>
    <row r="2293" spans="1:20" hidden="1">
      <c r="A2293" s="113">
        <v>416</v>
      </c>
      <c r="B2293" s="113" t="s">
        <v>38</v>
      </c>
      <c r="C2293" s="106" t="s">
        <v>17292</v>
      </c>
      <c r="D2293" s="106" t="s">
        <v>17293</v>
      </c>
      <c r="E2293" s="130">
        <v>4156992</v>
      </c>
      <c r="F2293" s="106" t="s">
        <v>17294</v>
      </c>
      <c r="G2293" s="130">
        <v>13000</v>
      </c>
      <c r="H2293" s="106" t="s">
        <v>66</v>
      </c>
      <c r="I2293" s="106" t="s">
        <v>100</v>
      </c>
      <c r="J2293" s="135" t="s">
        <v>41</v>
      </c>
      <c r="K2293" s="135">
        <v>13000</v>
      </c>
      <c r="L2293" s="135">
        <f>VLOOKUP(E2293,[2]Sheet1!$E$2:$N$5262,3,0)</f>
        <v>13000</v>
      </c>
      <c r="M2293" s="168">
        <f>VLOOKUP(E2293,[2]Sheet1!$E$2:$N$5262,4,0)</f>
        <v>46030</v>
      </c>
      <c r="N2293" s="135" t="str">
        <f>VLOOKUP(E2293,[2]Sheet1!$E$2:$N$5262,5,0)</f>
        <v>ZAYNAB.MUSTAFA</v>
      </c>
      <c r="O2293" s="135" t="str">
        <f>VLOOKUP(E2293,[2]Sheet1!$E$2:$N$5262,6,0)</f>
        <v>Accepted</v>
      </c>
      <c r="P2293" s="135" t="str">
        <f>VLOOKUP(E2293,[2]Sheet1!$E$2:$N$5262,7,0)</f>
        <v>Online Transfer</v>
      </c>
      <c r="Q2293" s="135" t="str">
        <f>VLOOKUP(E2293,[2]Sheet1!$E$2:$N$5262,8,0)</f>
        <v>Renewal</v>
      </c>
      <c r="R2293" s="135" t="s">
        <v>16</v>
      </c>
      <c r="S2293" s="135" t="str">
        <f>VLOOKUP(E2293,[2]Sheet1!$E$2:$N$5262,10,0)</f>
        <v>-</v>
      </c>
      <c r="T2293" s="167">
        <f t="shared" si="116"/>
        <v>0</v>
      </c>
    </row>
    <row r="2294" spans="1:20" hidden="1">
      <c r="A2294" s="113">
        <v>417</v>
      </c>
      <c r="B2294" s="113" t="s">
        <v>38</v>
      </c>
      <c r="C2294" s="106" t="s">
        <v>17295</v>
      </c>
      <c r="D2294" s="130">
        <v>12923054</v>
      </c>
      <c r="E2294" s="106" t="s">
        <v>17296</v>
      </c>
      <c r="F2294" s="106" t="s">
        <v>17297</v>
      </c>
      <c r="G2294" s="130">
        <v>16000</v>
      </c>
      <c r="H2294" s="106" t="s">
        <v>66</v>
      </c>
      <c r="I2294" s="106" t="s">
        <v>100</v>
      </c>
      <c r="J2294" s="135" t="s">
        <v>41</v>
      </c>
      <c r="K2294" s="135">
        <v>16000</v>
      </c>
      <c r="L2294" s="135">
        <f>VLOOKUP(E2294,[2]Sheet1!$E$2:$N$5262,3,0)</f>
        <v>16000</v>
      </c>
      <c r="M2294" s="168">
        <f>VLOOKUP(E2294,[2]Sheet1!$E$2:$N$5262,4,0)</f>
        <v>46030</v>
      </c>
      <c r="N2294" s="135" t="str">
        <f>VLOOKUP(E2294,[2]Sheet1!$E$2:$N$5262,5,0)</f>
        <v>ZAYNAB.MUSTAFA</v>
      </c>
      <c r="O2294" s="135" t="str">
        <f>VLOOKUP(E2294,[2]Sheet1!$E$2:$N$5262,6,0)</f>
        <v>Accepted</v>
      </c>
      <c r="P2294" s="135" t="str">
        <f>VLOOKUP(E2294,[2]Sheet1!$E$2:$N$5262,7,0)</f>
        <v>Online Transfer</v>
      </c>
      <c r="Q2294" s="135" t="str">
        <f>VLOOKUP(E2294,[2]Sheet1!$E$2:$N$5262,8,0)</f>
        <v>Renewal</v>
      </c>
      <c r="R2294" s="135" t="s">
        <v>16</v>
      </c>
      <c r="S2294" s="135" t="str">
        <f>VLOOKUP(E2294,[2]Sheet1!$E$2:$N$5262,10,0)</f>
        <v>-</v>
      </c>
      <c r="T2294" s="167">
        <f t="shared" si="116"/>
        <v>0</v>
      </c>
    </row>
    <row r="2295" spans="1:20" hidden="1">
      <c r="A2295" s="113">
        <v>418</v>
      </c>
      <c r="B2295" s="113" t="s">
        <v>38</v>
      </c>
      <c r="C2295" s="106" t="s">
        <v>17298</v>
      </c>
      <c r="D2295" s="130">
        <v>49538</v>
      </c>
      <c r="E2295" s="130">
        <v>7031064</v>
      </c>
      <c r="F2295" s="106" t="s">
        <v>17299</v>
      </c>
      <c r="G2295" s="130">
        <v>14000</v>
      </c>
      <c r="H2295" s="106" t="s">
        <v>66</v>
      </c>
      <c r="I2295" s="106" t="s">
        <v>100</v>
      </c>
      <c r="J2295" s="135" t="s">
        <v>41</v>
      </c>
      <c r="K2295" s="135">
        <v>14000</v>
      </c>
      <c r="L2295" s="135">
        <f>VLOOKUP(E2295,[2]Sheet1!$E$2:$N$5262,3,0)</f>
        <v>14000</v>
      </c>
      <c r="M2295" s="168">
        <f>VLOOKUP(E2295,[2]Sheet1!$E$2:$N$5262,4,0)</f>
        <v>46030</v>
      </c>
      <c r="N2295" s="135" t="str">
        <f>VLOOKUP(E2295,[2]Sheet1!$E$2:$N$5262,5,0)</f>
        <v>ZAYNAB.MUSTAFA</v>
      </c>
      <c r="O2295" s="135" t="str">
        <f>VLOOKUP(E2295,[2]Sheet1!$E$2:$N$5262,6,0)</f>
        <v>Accepted</v>
      </c>
      <c r="P2295" s="135" t="str">
        <f>VLOOKUP(E2295,[2]Sheet1!$E$2:$N$5262,7,0)</f>
        <v>Cash Deposit</v>
      </c>
      <c r="Q2295" s="135" t="str">
        <f>VLOOKUP(E2295,[2]Sheet1!$E$2:$N$5262,8,0)</f>
        <v>Renewal</v>
      </c>
      <c r="R2295" s="135" t="s">
        <v>16</v>
      </c>
      <c r="S2295" s="135" t="str">
        <f>VLOOKUP(E2295,[2]Sheet1!$E$2:$N$5262,10,0)</f>
        <v>-</v>
      </c>
      <c r="T2295" s="167">
        <f t="shared" si="116"/>
        <v>0</v>
      </c>
    </row>
    <row r="2296" spans="1:20" hidden="1">
      <c r="A2296" s="113">
        <v>419</v>
      </c>
      <c r="B2296" s="113" t="s">
        <v>38</v>
      </c>
      <c r="C2296" s="106" t="s">
        <v>17300</v>
      </c>
      <c r="D2296" s="130">
        <v>149994</v>
      </c>
      <c r="E2296" s="130">
        <v>10049957</v>
      </c>
      <c r="F2296" s="106" t="s">
        <v>17301</v>
      </c>
      <c r="G2296" s="130">
        <v>16000</v>
      </c>
      <c r="H2296" s="106" t="s">
        <v>66</v>
      </c>
      <c r="I2296" s="106" t="s">
        <v>100</v>
      </c>
      <c r="J2296" s="135" t="s">
        <v>41</v>
      </c>
      <c r="K2296" s="135">
        <v>16000</v>
      </c>
      <c r="L2296" s="135">
        <f>VLOOKUP(E2296,[2]Sheet1!$E$2:$N$5262,3,0)</f>
        <v>16000</v>
      </c>
      <c r="M2296" s="168">
        <f>VLOOKUP(E2296,[2]Sheet1!$E$2:$N$5262,4,0)</f>
        <v>46029</v>
      </c>
      <c r="N2296" s="135" t="str">
        <f>VLOOKUP(E2296,[2]Sheet1!$E$2:$N$5262,5,0)</f>
        <v>ZAYNAB.MUSTAFA</v>
      </c>
      <c r="O2296" s="135" t="str">
        <f>VLOOKUP(E2296,[2]Sheet1!$E$2:$N$5262,6,0)</f>
        <v>Accepted</v>
      </c>
      <c r="P2296" s="135" t="str">
        <f>VLOOKUP(E2296,[2]Sheet1!$E$2:$N$5262,7,0)</f>
        <v>Cash Deposit</v>
      </c>
      <c r="Q2296" s="135" t="str">
        <f>VLOOKUP(E2296,[2]Sheet1!$E$2:$N$5262,8,0)</f>
        <v>Renewal</v>
      </c>
      <c r="R2296" s="135" t="s">
        <v>16</v>
      </c>
      <c r="S2296" s="135" t="str">
        <f>VLOOKUP(E2296,[2]Sheet1!$E$2:$N$5262,10,0)</f>
        <v>-</v>
      </c>
      <c r="T2296" s="167">
        <f t="shared" si="116"/>
        <v>0</v>
      </c>
    </row>
    <row r="2297" spans="1:20" hidden="1">
      <c r="A2297" s="113">
        <v>420</v>
      </c>
      <c r="B2297" s="113" t="s">
        <v>38</v>
      </c>
      <c r="C2297" s="106" t="s">
        <v>17302</v>
      </c>
      <c r="D2297" s="130">
        <v>140143</v>
      </c>
      <c r="E2297" s="106" t="s">
        <v>17303</v>
      </c>
      <c r="F2297" s="106" t="s">
        <v>17304</v>
      </c>
      <c r="G2297" s="130">
        <v>12500</v>
      </c>
      <c r="H2297" s="106" t="s">
        <v>66</v>
      </c>
      <c r="I2297" s="106" t="s">
        <v>100</v>
      </c>
      <c r="J2297" s="135" t="s">
        <v>41</v>
      </c>
      <c r="K2297" s="135">
        <v>12500</v>
      </c>
      <c r="L2297" s="135">
        <f>VLOOKUP(E2297,[2]Sheet1!$E$2:$N$5262,3,0)</f>
        <v>12500</v>
      </c>
      <c r="M2297" s="168">
        <f>VLOOKUP(E2297,[2]Sheet1!$E$2:$N$5262,4,0)</f>
        <v>46029</v>
      </c>
      <c r="N2297" s="135" t="str">
        <f>VLOOKUP(E2297,[2]Sheet1!$E$2:$N$5262,5,0)</f>
        <v>ZAYNAB.MUSTAFA</v>
      </c>
      <c r="O2297" s="135" t="str">
        <f>VLOOKUP(E2297,[2]Sheet1!$E$2:$N$5262,6,0)</f>
        <v>Accepted</v>
      </c>
      <c r="P2297" s="135" t="str">
        <f>VLOOKUP(E2297,[2]Sheet1!$E$2:$N$5262,7,0)</f>
        <v>Online Transfer</v>
      </c>
      <c r="Q2297" s="135" t="str">
        <f>VLOOKUP(E2297,[2]Sheet1!$E$2:$N$5262,8,0)</f>
        <v>Renewal</v>
      </c>
      <c r="R2297" s="135" t="s">
        <v>16</v>
      </c>
      <c r="S2297" s="135" t="str">
        <f>VLOOKUP(E2297,[2]Sheet1!$E$2:$N$5262,10,0)</f>
        <v>-</v>
      </c>
      <c r="T2297" s="167">
        <f t="shared" si="116"/>
        <v>0</v>
      </c>
    </row>
    <row r="2298" spans="1:20" hidden="1">
      <c r="A2298" s="113">
        <v>421</v>
      </c>
      <c r="B2298" s="113" t="s">
        <v>38</v>
      </c>
      <c r="C2298" s="106" t="s">
        <v>17305</v>
      </c>
      <c r="D2298" s="106" t="s">
        <v>17306</v>
      </c>
      <c r="E2298" s="130">
        <v>7070306</v>
      </c>
      <c r="F2298" s="106" t="s">
        <v>17307</v>
      </c>
      <c r="G2298" s="130">
        <v>16000</v>
      </c>
      <c r="H2298" s="106" t="s">
        <v>66</v>
      </c>
      <c r="I2298" s="106" t="s">
        <v>100</v>
      </c>
      <c r="J2298" s="135" t="s">
        <v>41</v>
      </c>
      <c r="K2298" s="135">
        <v>16000</v>
      </c>
      <c r="L2298" s="135">
        <f>VLOOKUP(E2298,[2]Sheet1!$E$2:$N$5262,3,0)</f>
        <v>16000</v>
      </c>
      <c r="M2298" s="168">
        <f>VLOOKUP(E2298,[2]Sheet1!$E$2:$N$5262,4,0)</f>
        <v>46028</v>
      </c>
      <c r="N2298" s="135" t="str">
        <f>VLOOKUP(E2298,[2]Sheet1!$E$2:$N$5262,5,0)</f>
        <v>ZAYNAB.MUSTAFA</v>
      </c>
      <c r="O2298" s="135" t="str">
        <f>VLOOKUP(E2298,[2]Sheet1!$E$2:$N$5262,6,0)</f>
        <v>Accepted</v>
      </c>
      <c r="P2298" s="135" t="str">
        <f>VLOOKUP(E2298,[2]Sheet1!$E$2:$N$5262,7,0)</f>
        <v>Online Transfer</v>
      </c>
      <c r="Q2298" s="135" t="str">
        <f>VLOOKUP(E2298,[2]Sheet1!$E$2:$N$5262,8,0)</f>
        <v>Renewal</v>
      </c>
      <c r="R2298" s="135" t="s">
        <v>16</v>
      </c>
      <c r="S2298" s="135" t="str">
        <f>VLOOKUP(E2298,[2]Sheet1!$E$2:$N$5262,10,0)</f>
        <v>-</v>
      </c>
      <c r="T2298" s="167">
        <f t="shared" si="116"/>
        <v>0</v>
      </c>
    </row>
    <row r="2299" spans="1:20" hidden="1">
      <c r="A2299" s="113">
        <v>422</v>
      </c>
      <c r="B2299" s="113" t="s">
        <v>38</v>
      </c>
      <c r="C2299" s="106" t="s">
        <v>17308</v>
      </c>
      <c r="D2299" s="106" t="s">
        <v>17309</v>
      </c>
      <c r="E2299" s="130">
        <v>10143027</v>
      </c>
      <c r="F2299" s="106" t="s">
        <v>17310</v>
      </c>
      <c r="G2299" s="130">
        <v>14000</v>
      </c>
      <c r="H2299" s="106" t="s">
        <v>66</v>
      </c>
      <c r="I2299" s="106" t="s">
        <v>100</v>
      </c>
      <c r="J2299" s="135" t="s">
        <v>41</v>
      </c>
      <c r="K2299" s="135">
        <v>14000</v>
      </c>
      <c r="L2299" s="135">
        <f>VLOOKUP(E2299,[2]Sheet1!$E$2:$N$5262,3,0)</f>
        <v>14000</v>
      </c>
      <c r="M2299" s="168">
        <f>VLOOKUP(E2299,[2]Sheet1!$E$2:$N$5262,4,0)</f>
        <v>46028</v>
      </c>
      <c r="N2299" s="135" t="str">
        <f>VLOOKUP(E2299,[2]Sheet1!$E$2:$N$5262,5,0)</f>
        <v>ZAYNAB.MUSTAFA</v>
      </c>
      <c r="O2299" s="135" t="str">
        <f>VLOOKUP(E2299,[2]Sheet1!$E$2:$N$5262,6,0)</f>
        <v>Accepted</v>
      </c>
      <c r="P2299" s="135" t="str">
        <f>VLOOKUP(E2299,[2]Sheet1!$E$2:$N$5262,7,0)</f>
        <v>Online Transfer</v>
      </c>
      <c r="Q2299" s="135" t="str">
        <f>VLOOKUP(E2299,[2]Sheet1!$E$2:$N$5262,8,0)</f>
        <v>Renewal</v>
      </c>
      <c r="R2299" s="135" t="s">
        <v>16</v>
      </c>
      <c r="S2299" s="135" t="str">
        <f>VLOOKUP(E2299,[2]Sheet1!$E$2:$N$5262,10,0)</f>
        <v>-</v>
      </c>
      <c r="T2299" s="167">
        <f t="shared" si="116"/>
        <v>0</v>
      </c>
    </row>
    <row r="2300" spans="1:20" hidden="1">
      <c r="A2300" s="113">
        <v>423</v>
      </c>
      <c r="B2300" s="113" t="s">
        <v>38</v>
      </c>
      <c r="C2300" s="106" t="s">
        <v>17311</v>
      </c>
      <c r="D2300" s="106" t="s">
        <v>17312</v>
      </c>
      <c r="E2300" s="106" t="s">
        <v>17313</v>
      </c>
      <c r="F2300" s="106" t="s">
        <v>10971</v>
      </c>
      <c r="G2300" s="130">
        <v>16000</v>
      </c>
      <c r="H2300" s="106" t="s">
        <v>66</v>
      </c>
      <c r="I2300" s="106" t="s">
        <v>100</v>
      </c>
      <c r="J2300" s="135" t="s">
        <v>41</v>
      </c>
      <c r="K2300" s="135">
        <v>16000</v>
      </c>
      <c r="L2300" s="135">
        <f>VLOOKUP(E2300,[2]Sheet1!$E$2:$N$5262,3,0)</f>
        <v>16000</v>
      </c>
      <c r="M2300" s="168">
        <f>VLOOKUP(E2300,[2]Sheet1!$E$2:$N$5262,4,0)</f>
        <v>46028</v>
      </c>
      <c r="N2300" s="135" t="str">
        <f>VLOOKUP(E2300,[2]Sheet1!$E$2:$N$5262,5,0)</f>
        <v>ZAYNAB.MUSTAFA</v>
      </c>
      <c r="O2300" s="135" t="str">
        <f>VLOOKUP(E2300,[2]Sheet1!$E$2:$N$5262,6,0)</f>
        <v>Accepted</v>
      </c>
      <c r="P2300" s="135" t="str">
        <f>VLOOKUP(E2300,[2]Sheet1!$E$2:$N$5262,7,0)</f>
        <v>Online Transfer</v>
      </c>
      <c r="Q2300" s="135" t="str">
        <f>VLOOKUP(E2300,[2]Sheet1!$E$2:$N$5262,8,0)</f>
        <v>Renewal</v>
      </c>
      <c r="R2300" s="135" t="s">
        <v>16</v>
      </c>
      <c r="S2300" s="135" t="str">
        <f>VLOOKUP(E2300,[2]Sheet1!$E$2:$N$5262,10,0)</f>
        <v>-</v>
      </c>
      <c r="T2300" s="167">
        <f t="shared" si="116"/>
        <v>0</v>
      </c>
    </row>
    <row r="2301" spans="1:20" hidden="1">
      <c r="A2301" s="113">
        <v>424</v>
      </c>
      <c r="B2301" s="113" t="s">
        <v>38</v>
      </c>
      <c r="C2301" s="106" t="s">
        <v>17314</v>
      </c>
      <c r="D2301" s="106" t="s">
        <v>17315</v>
      </c>
      <c r="E2301" s="130">
        <v>6084251</v>
      </c>
      <c r="F2301" s="106" t="s">
        <v>17316</v>
      </c>
      <c r="G2301" s="130">
        <v>16000</v>
      </c>
      <c r="H2301" s="106" t="s">
        <v>66</v>
      </c>
      <c r="I2301" s="106" t="s">
        <v>100</v>
      </c>
      <c r="J2301" s="135" t="s">
        <v>41</v>
      </c>
      <c r="K2301" s="135">
        <v>16000</v>
      </c>
      <c r="L2301" s="135">
        <f>VLOOKUP(E2301,[2]Sheet1!$E$2:$N$5262,3,0)</f>
        <v>16000</v>
      </c>
      <c r="M2301" s="168">
        <f>VLOOKUP(E2301,[2]Sheet1!$E$2:$N$5262,4,0)</f>
        <v>46028</v>
      </c>
      <c r="N2301" s="135" t="str">
        <f>VLOOKUP(E2301,[2]Sheet1!$E$2:$N$5262,5,0)</f>
        <v>ZAYNAB.MUSTAFA</v>
      </c>
      <c r="O2301" s="135" t="str">
        <f>VLOOKUP(E2301,[2]Sheet1!$E$2:$N$5262,6,0)</f>
        <v>Accepted</v>
      </c>
      <c r="P2301" s="135" t="str">
        <f>VLOOKUP(E2301,[2]Sheet1!$E$2:$N$5262,7,0)</f>
        <v>Online Transfer</v>
      </c>
      <c r="Q2301" s="135" t="str">
        <f>VLOOKUP(E2301,[2]Sheet1!$E$2:$N$5262,8,0)</f>
        <v>Renewal</v>
      </c>
      <c r="R2301" s="135" t="s">
        <v>16</v>
      </c>
      <c r="S2301" s="135" t="str">
        <f>VLOOKUP(E2301,[2]Sheet1!$E$2:$N$5262,10,0)</f>
        <v>-</v>
      </c>
      <c r="T2301" s="167">
        <f t="shared" si="116"/>
        <v>0</v>
      </c>
    </row>
    <row r="2302" spans="1:20" hidden="1">
      <c r="A2302" s="113">
        <v>425</v>
      </c>
      <c r="B2302" s="113" t="s">
        <v>38</v>
      </c>
      <c r="C2302" s="106" t="s">
        <v>17317</v>
      </c>
      <c r="D2302" s="106" t="s">
        <v>17318</v>
      </c>
      <c r="E2302" s="106" t="s">
        <v>17319</v>
      </c>
      <c r="F2302" s="106" t="s">
        <v>17320</v>
      </c>
      <c r="G2302" s="130">
        <v>16000</v>
      </c>
      <c r="H2302" s="106" t="s">
        <v>66</v>
      </c>
      <c r="I2302" s="106" t="s">
        <v>100</v>
      </c>
      <c r="J2302" s="135" t="s">
        <v>41</v>
      </c>
      <c r="K2302" s="135">
        <v>16000</v>
      </c>
      <c r="L2302" s="135">
        <f>VLOOKUP(E2302,[2]Sheet1!$E$2:$N$5262,3,0)</f>
        <v>16000</v>
      </c>
      <c r="M2302" s="168">
        <f>VLOOKUP(E2302,[2]Sheet1!$E$2:$N$5262,4,0)</f>
        <v>46027</v>
      </c>
      <c r="N2302" s="135" t="str">
        <f>VLOOKUP(E2302,[2]Sheet1!$E$2:$N$5262,5,0)</f>
        <v>ZAYNAB.MUSTAFA</v>
      </c>
      <c r="O2302" s="135" t="str">
        <f>VLOOKUP(E2302,[2]Sheet1!$E$2:$N$5262,6,0)</f>
        <v>Accepted</v>
      </c>
      <c r="P2302" s="135" t="str">
        <f>VLOOKUP(E2302,[2]Sheet1!$E$2:$N$5262,7,0)</f>
        <v>Online Transfer</v>
      </c>
      <c r="Q2302" s="135" t="str">
        <f>VLOOKUP(E2302,[2]Sheet1!$E$2:$N$5262,8,0)</f>
        <v>Renewal</v>
      </c>
      <c r="R2302" s="135" t="s">
        <v>16</v>
      </c>
      <c r="S2302" s="135" t="str">
        <f>VLOOKUP(E2302,[2]Sheet1!$E$2:$N$5262,10,0)</f>
        <v>-</v>
      </c>
      <c r="T2302" s="167">
        <f t="shared" si="116"/>
        <v>0</v>
      </c>
    </row>
    <row r="2303" spans="1:20" hidden="1">
      <c r="A2303" s="113">
        <v>426</v>
      </c>
      <c r="B2303" s="113" t="s">
        <v>38</v>
      </c>
      <c r="C2303" s="106" t="s">
        <v>17321</v>
      </c>
      <c r="D2303" s="106" t="s">
        <v>17322</v>
      </c>
      <c r="E2303" s="130">
        <v>10046662</v>
      </c>
      <c r="F2303" s="106" t="s">
        <v>17323</v>
      </c>
      <c r="G2303" s="130">
        <v>14000</v>
      </c>
      <c r="H2303" s="106" t="s">
        <v>66</v>
      </c>
      <c r="I2303" s="106" t="s">
        <v>100</v>
      </c>
      <c r="J2303" s="135" t="s">
        <v>41</v>
      </c>
      <c r="K2303" s="135">
        <v>14000</v>
      </c>
      <c r="L2303" s="135">
        <f>VLOOKUP(E2303,[2]Sheet1!$E$2:$N$5262,3,0)</f>
        <v>14000</v>
      </c>
      <c r="M2303" s="168">
        <f>VLOOKUP(E2303,[2]Sheet1!$E$2:$N$5262,4,0)</f>
        <v>46027</v>
      </c>
      <c r="N2303" s="135" t="str">
        <f>VLOOKUP(E2303,[2]Sheet1!$E$2:$N$5262,5,0)</f>
        <v>ZAYNAB.MUSTAFA</v>
      </c>
      <c r="O2303" s="135" t="str">
        <f>VLOOKUP(E2303,[2]Sheet1!$E$2:$N$5262,6,0)</f>
        <v>Accepted</v>
      </c>
      <c r="P2303" s="135" t="str">
        <f>VLOOKUP(E2303,[2]Sheet1!$E$2:$N$5262,7,0)</f>
        <v>Online Transfer</v>
      </c>
      <c r="Q2303" s="135" t="str">
        <f>VLOOKUP(E2303,[2]Sheet1!$E$2:$N$5262,8,0)</f>
        <v>Renewal</v>
      </c>
      <c r="R2303" s="135" t="s">
        <v>16</v>
      </c>
      <c r="S2303" s="135" t="str">
        <f>VLOOKUP(E2303,[2]Sheet1!$E$2:$N$5262,10,0)</f>
        <v>-</v>
      </c>
      <c r="T2303" s="167">
        <f t="shared" si="116"/>
        <v>0</v>
      </c>
    </row>
    <row r="2304" spans="1:20" hidden="1">
      <c r="A2304" s="113">
        <v>427</v>
      </c>
      <c r="B2304" s="113" t="s">
        <v>38</v>
      </c>
      <c r="C2304" s="106" t="s">
        <v>17324</v>
      </c>
      <c r="D2304" s="106" t="s">
        <v>17325</v>
      </c>
      <c r="E2304" s="106" t="s">
        <v>17326</v>
      </c>
      <c r="F2304" s="106" t="s">
        <v>17327</v>
      </c>
      <c r="G2304" s="130">
        <v>13000</v>
      </c>
      <c r="H2304" s="106" t="s">
        <v>66</v>
      </c>
      <c r="I2304" s="106" t="s">
        <v>100</v>
      </c>
      <c r="J2304" s="135" t="s">
        <v>41</v>
      </c>
      <c r="K2304" s="135">
        <v>13000</v>
      </c>
      <c r="L2304" s="135">
        <f>VLOOKUP(E2304,[2]Sheet1!$E$2:$N$5262,3,0)</f>
        <v>13000</v>
      </c>
      <c r="M2304" s="168">
        <f>VLOOKUP(E2304,[2]Sheet1!$E$2:$N$5262,4,0)</f>
        <v>46027</v>
      </c>
      <c r="N2304" s="135" t="str">
        <f>VLOOKUP(E2304,[2]Sheet1!$E$2:$N$5262,5,0)</f>
        <v>ZAYNAB.MUSTAFA</v>
      </c>
      <c r="O2304" s="135" t="str">
        <f>VLOOKUP(E2304,[2]Sheet1!$E$2:$N$5262,6,0)</f>
        <v>Accepted</v>
      </c>
      <c r="P2304" s="135" t="str">
        <f>VLOOKUP(E2304,[2]Sheet1!$E$2:$N$5262,7,0)</f>
        <v>Online Transfer</v>
      </c>
      <c r="Q2304" s="135" t="str">
        <f>VLOOKUP(E2304,[2]Sheet1!$E$2:$N$5262,8,0)</f>
        <v>Renewal</v>
      </c>
      <c r="R2304" s="135" t="s">
        <v>16</v>
      </c>
      <c r="S2304" s="135" t="str">
        <f>VLOOKUP(E2304,[2]Sheet1!$E$2:$N$5262,10,0)</f>
        <v>-</v>
      </c>
      <c r="T2304" s="167">
        <f t="shared" si="116"/>
        <v>0</v>
      </c>
    </row>
    <row r="2305" spans="1:20" hidden="1">
      <c r="A2305" s="113">
        <v>428</v>
      </c>
      <c r="B2305" s="113" t="s">
        <v>38</v>
      </c>
      <c r="C2305" s="106" t="s">
        <v>17328</v>
      </c>
      <c r="D2305" s="130">
        <v>154065</v>
      </c>
      <c r="E2305" s="130">
        <v>1054009</v>
      </c>
      <c r="F2305" s="106" t="s">
        <v>17329</v>
      </c>
      <c r="G2305" s="130">
        <v>10000</v>
      </c>
      <c r="H2305" s="106" t="s">
        <v>66</v>
      </c>
      <c r="I2305" s="106" t="s">
        <v>100</v>
      </c>
      <c r="J2305" s="135" t="s">
        <v>41</v>
      </c>
      <c r="K2305" s="135">
        <v>10000</v>
      </c>
      <c r="L2305" s="135">
        <f>VLOOKUP(E2305,[2]Sheet1!$E$2:$N$5262,3,0)</f>
        <v>10000</v>
      </c>
      <c r="M2305" s="168">
        <f>VLOOKUP(E2305,[2]Sheet1!$E$2:$N$5262,4,0)</f>
        <v>46027</v>
      </c>
      <c r="N2305" s="135" t="str">
        <f>VLOOKUP(E2305,[2]Sheet1!$E$2:$N$5262,5,0)</f>
        <v>ZAYNAB.MUSTAFA</v>
      </c>
      <c r="O2305" s="135" t="str">
        <f>VLOOKUP(E2305,[2]Sheet1!$E$2:$N$5262,6,0)</f>
        <v>Accepted</v>
      </c>
      <c r="P2305" s="135" t="str">
        <f>VLOOKUP(E2305,[2]Sheet1!$E$2:$N$5262,7,0)</f>
        <v>Online Transfer</v>
      </c>
      <c r="Q2305" s="135" t="str">
        <f>VLOOKUP(E2305,[2]Sheet1!$E$2:$N$5262,8,0)</f>
        <v>Renewal</v>
      </c>
      <c r="R2305" s="135" t="s">
        <v>16</v>
      </c>
      <c r="S2305" s="135" t="str">
        <f>VLOOKUP(E2305,[2]Sheet1!$E$2:$N$5262,10,0)</f>
        <v>-</v>
      </c>
      <c r="T2305" s="167">
        <f t="shared" si="116"/>
        <v>0</v>
      </c>
    </row>
    <row r="2306" spans="1:20">
      <c r="A2306" s="113">
        <v>429</v>
      </c>
      <c r="B2306" s="113" t="s">
        <v>38</v>
      </c>
      <c r="C2306" s="106" t="s">
        <v>17330</v>
      </c>
      <c r="D2306" s="106" t="s">
        <v>17331</v>
      </c>
      <c r="E2306" s="106" t="s">
        <v>17332</v>
      </c>
      <c r="F2306" s="106" t="s">
        <v>11563</v>
      </c>
      <c r="G2306" s="130">
        <v>18000</v>
      </c>
      <c r="H2306" s="106" t="s">
        <v>66</v>
      </c>
      <c r="I2306" s="106" t="s">
        <v>100</v>
      </c>
      <c r="J2306" s="135" t="s">
        <v>41</v>
      </c>
      <c r="K2306" s="135">
        <v>18000</v>
      </c>
      <c r="L2306" s="135">
        <f>VLOOKUP(E2306,[2]Sheet1!$E$2:$N$5262,3,0)</f>
        <v>18000</v>
      </c>
      <c r="M2306" s="168">
        <f>VLOOKUP(E2306,[2]Sheet1!$E$2:$N$5262,4,0)</f>
        <v>46027</v>
      </c>
      <c r="N2306" s="135" t="str">
        <f>VLOOKUP(E2306,[2]Sheet1!$E$2:$N$5262,5,0)</f>
        <v>ZAYNAB.MUSTAFA</v>
      </c>
      <c r="O2306" s="135" t="str">
        <f>VLOOKUP(E2306,[2]Sheet1!$E$2:$N$5262,6,0)</f>
        <v>Accepted</v>
      </c>
      <c r="P2306" s="135" t="str">
        <f>VLOOKUP(E2306,[2]Sheet1!$E$2:$N$5262,7,0)</f>
        <v>Online Transfer</v>
      </c>
      <c r="Q2306" s="135" t="str">
        <f>VLOOKUP(E2306,[2]Sheet1!$E$2:$N$5262,8,0)</f>
        <v>Conversion</v>
      </c>
      <c r="R2306" s="135" t="s">
        <v>16</v>
      </c>
      <c r="S2306" s="135" t="str">
        <f>VLOOKUP(E2306,[2]Sheet1!$E$2:$N$5262,10,0)</f>
        <v>-</v>
      </c>
      <c r="T2306" s="167">
        <f t="shared" si="116"/>
        <v>0</v>
      </c>
    </row>
    <row r="2307" spans="1:20" hidden="1">
      <c r="A2307" s="113">
        <v>430</v>
      </c>
      <c r="B2307" s="113" t="s">
        <v>38</v>
      </c>
      <c r="C2307" s="106" t="s">
        <v>17333</v>
      </c>
      <c r="D2307" s="106" t="s">
        <v>17334</v>
      </c>
      <c r="E2307" s="106" t="s">
        <v>17335</v>
      </c>
      <c r="F2307" s="106" t="s">
        <v>17336</v>
      </c>
      <c r="G2307" s="130">
        <v>16000</v>
      </c>
      <c r="H2307" s="106" t="s">
        <v>66</v>
      </c>
      <c r="I2307" s="106" t="s">
        <v>100</v>
      </c>
      <c r="J2307" s="135" t="s">
        <v>41</v>
      </c>
      <c r="K2307" s="135">
        <v>16000</v>
      </c>
      <c r="L2307" s="135">
        <f>VLOOKUP(E2307,[2]Sheet1!$E$2:$N$5262,3,0)</f>
        <v>16000</v>
      </c>
      <c r="M2307" s="168">
        <f>VLOOKUP(E2307,[2]Sheet1!$E$2:$N$5262,4,0)</f>
        <v>46027</v>
      </c>
      <c r="N2307" s="135" t="str">
        <f>VLOOKUP(E2307,[2]Sheet1!$E$2:$N$5262,5,0)</f>
        <v>ZAYNAB.MUSTAFA</v>
      </c>
      <c r="O2307" s="135" t="str">
        <f>VLOOKUP(E2307,[2]Sheet1!$E$2:$N$5262,6,0)</f>
        <v>Accepted</v>
      </c>
      <c r="P2307" s="135" t="str">
        <f>VLOOKUP(E2307,[2]Sheet1!$E$2:$N$5262,7,0)</f>
        <v>Online Transfer</v>
      </c>
      <c r="Q2307" s="135" t="str">
        <f>VLOOKUP(E2307,[2]Sheet1!$E$2:$N$5262,8,0)</f>
        <v>Renewal</v>
      </c>
      <c r="R2307" s="135" t="s">
        <v>16</v>
      </c>
      <c r="S2307" s="135" t="str">
        <f>VLOOKUP(E2307,[2]Sheet1!$E$2:$N$5262,10,0)</f>
        <v>-</v>
      </c>
      <c r="T2307" s="167">
        <f t="shared" si="116"/>
        <v>0</v>
      </c>
    </row>
    <row r="2308" spans="1:20" hidden="1">
      <c r="A2308" s="113">
        <v>431</v>
      </c>
      <c r="B2308" s="113" t="s">
        <v>38</v>
      </c>
      <c r="C2308" s="106" t="s">
        <v>17337</v>
      </c>
      <c r="D2308" s="106" t="s">
        <v>17338</v>
      </c>
      <c r="E2308" s="106" t="s">
        <v>17339</v>
      </c>
      <c r="F2308" s="106" t="s">
        <v>17340</v>
      </c>
      <c r="G2308" s="130">
        <v>11000</v>
      </c>
      <c r="H2308" s="106" t="s">
        <v>66</v>
      </c>
      <c r="I2308" s="106" t="s">
        <v>100</v>
      </c>
      <c r="J2308" s="135" t="s">
        <v>41</v>
      </c>
      <c r="K2308" s="135">
        <v>11000</v>
      </c>
      <c r="L2308" s="135">
        <f>VLOOKUP(E2308,[2]Sheet1!$E$2:$N$5262,3,0)</f>
        <v>11000</v>
      </c>
      <c r="M2308" s="168">
        <f>VLOOKUP(E2308,[2]Sheet1!$E$2:$N$5262,4,0)</f>
        <v>46027</v>
      </c>
      <c r="N2308" s="135" t="str">
        <f>VLOOKUP(E2308,[2]Sheet1!$E$2:$N$5262,5,0)</f>
        <v>ZAYNAB.MUSTAFA</v>
      </c>
      <c r="O2308" s="135" t="str">
        <f>VLOOKUP(E2308,[2]Sheet1!$E$2:$N$5262,6,0)</f>
        <v>Accepted</v>
      </c>
      <c r="P2308" s="135" t="str">
        <f>VLOOKUP(E2308,[2]Sheet1!$E$2:$N$5262,7,0)</f>
        <v>Online Transfer</v>
      </c>
      <c r="Q2308" s="135" t="str">
        <f>VLOOKUP(E2308,[2]Sheet1!$E$2:$N$5262,8,0)</f>
        <v>Renewal</v>
      </c>
      <c r="R2308" s="135" t="s">
        <v>16</v>
      </c>
      <c r="S2308" s="135" t="str">
        <f>VLOOKUP(E2308,[2]Sheet1!$E$2:$N$5262,10,0)</f>
        <v>-</v>
      </c>
      <c r="T2308" s="167">
        <f t="shared" si="116"/>
        <v>0</v>
      </c>
    </row>
    <row r="2309" spans="1:20" hidden="1">
      <c r="A2309" s="113">
        <v>432</v>
      </c>
      <c r="B2309" s="113" t="s">
        <v>38</v>
      </c>
      <c r="C2309" s="106" t="s">
        <v>17341</v>
      </c>
      <c r="D2309" s="106" t="s">
        <v>17342</v>
      </c>
      <c r="E2309" s="106" t="s">
        <v>17343</v>
      </c>
      <c r="F2309" s="106" t="s">
        <v>17344</v>
      </c>
      <c r="G2309" s="130">
        <v>14000</v>
      </c>
      <c r="H2309" s="106" t="s">
        <v>66</v>
      </c>
      <c r="I2309" s="106" t="s">
        <v>100</v>
      </c>
      <c r="J2309" s="135" t="s">
        <v>41</v>
      </c>
      <c r="K2309" s="135">
        <v>14000</v>
      </c>
      <c r="L2309" s="135">
        <f>VLOOKUP(E2309,[2]Sheet1!$E$2:$N$5262,3,0)</f>
        <v>14000</v>
      </c>
      <c r="M2309" s="168">
        <f>VLOOKUP(E2309,[2]Sheet1!$E$2:$N$5262,4,0)</f>
        <v>46024</v>
      </c>
      <c r="N2309" s="135" t="str">
        <f>VLOOKUP(E2309,[2]Sheet1!$E$2:$N$5262,5,0)</f>
        <v>ZAYNAB.MUSTAFA</v>
      </c>
      <c r="O2309" s="135" t="str">
        <f>VLOOKUP(E2309,[2]Sheet1!$E$2:$N$5262,6,0)</f>
        <v>Accepted</v>
      </c>
      <c r="P2309" s="135" t="str">
        <f>VLOOKUP(E2309,[2]Sheet1!$E$2:$N$5262,7,0)</f>
        <v>Online Transfer</v>
      </c>
      <c r="Q2309" s="135" t="str">
        <f>VLOOKUP(E2309,[2]Sheet1!$E$2:$N$5262,8,0)</f>
        <v>Renewal</v>
      </c>
      <c r="R2309" s="135" t="s">
        <v>16</v>
      </c>
      <c r="S2309" s="135" t="str">
        <f>VLOOKUP(E2309,[2]Sheet1!$E$2:$N$5262,10,0)</f>
        <v>-</v>
      </c>
      <c r="T2309" s="167">
        <f t="shared" si="116"/>
        <v>0</v>
      </c>
    </row>
    <row r="2310" spans="1:20" hidden="1">
      <c r="A2310" s="113">
        <v>433</v>
      </c>
      <c r="B2310" s="113" t="s">
        <v>38</v>
      </c>
      <c r="C2310" s="106" t="s">
        <v>17345</v>
      </c>
      <c r="D2310" s="106" t="s">
        <v>17346</v>
      </c>
      <c r="E2310" s="106" t="s">
        <v>17347</v>
      </c>
      <c r="F2310" s="106" t="s">
        <v>17348</v>
      </c>
      <c r="G2310" s="130">
        <v>14000</v>
      </c>
      <c r="H2310" s="106" t="s">
        <v>66</v>
      </c>
      <c r="I2310" s="106" t="s">
        <v>100</v>
      </c>
      <c r="J2310" s="135" t="s">
        <v>41</v>
      </c>
      <c r="K2310" s="135">
        <v>14000</v>
      </c>
      <c r="L2310" s="135">
        <f>VLOOKUP(E2310,[2]Sheet1!$E$2:$N$5262,3,0)</f>
        <v>14000</v>
      </c>
      <c r="M2310" s="168">
        <f>VLOOKUP(E2310,[2]Sheet1!$E$2:$N$5262,4,0)</f>
        <v>46024</v>
      </c>
      <c r="N2310" s="135" t="str">
        <f>VLOOKUP(E2310,[2]Sheet1!$E$2:$N$5262,5,0)</f>
        <v>ZAYNAB.MUSTAFA</v>
      </c>
      <c r="O2310" s="135" t="str">
        <f>VLOOKUP(E2310,[2]Sheet1!$E$2:$N$5262,6,0)</f>
        <v>Accepted</v>
      </c>
      <c r="P2310" s="135" t="str">
        <f>VLOOKUP(E2310,[2]Sheet1!$E$2:$N$5262,7,0)</f>
        <v>Online Transfer</v>
      </c>
      <c r="Q2310" s="135" t="str">
        <f>VLOOKUP(E2310,[2]Sheet1!$E$2:$N$5262,8,0)</f>
        <v>Renewal</v>
      </c>
      <c r="R2310" s="135" t="s">
        <v>16</v>
      </c>
      <c r="S2310" s="135" t="str">
        <f>VLOOKUP(E2310,[2]Sheet1!$E$2:$N$5262,10,0)</f>
        <v>-</v>
      </c>
      <c r="T2310" s="167">
        <f t="shared" si="116"/>
        <v>0</v>
      </c>
    </row>
    <row r="2311" spans="1:20" hidden="1">
      <c r="A2311" s="113">
        <v>434</v>
      </c>
      <c r="B2311" s="113" t="s">
        <v>38</v>
      </c>
      <c r="C2311" s="106" t="s">
        <v>17349</v>
      </c>
      <c r="D2311" s="106" t="s">
        <v>17350</v>
      </c>
      <c r="E2311" s="106" t="s">
        <v>17351</v>
      </c>
      <c r="F2311" s="106" t="s">
        <v>17352</v>
      </c>
      <c r="G2311" s="130">
        <v>12000</v>
      </c>
      <c r="H2311" s="106" t="s">
        <v>66</v>
      </c>
      <c r="I2311" s="106" t="s">
        <v>100</v>
      </c>
      <c r="J2311" s="135" t="s">
        <v>41</v>
      </c>
      <c r="K2311" s="135">
        <v>12000</v>
      </c>
      <c r="L2311" s="135">
        <f>VLOOKUP(E2311,[2]Sheet1!$E$2:$N$5262,3,0)</f>
        <v>12000</v>
      </c>
      <c r="M2311" s="168">
        <f>VLOOKUP(E2311,[2]Sheet1!$E$2:$N$5262,4,0)</f>
        <v>46024</v>
      </c>
      <c r="N2311" s="135" t="str">
        <f>VLOOKUP(E2311,[2]Sheet1!$E$2:$N$5262,5,0)</f>
        <v>ZAYNAB.MUSTAFA</v>
      </c>
      <c r="O2311" s="135" t="str">
        <f>VLOOKUP(E2311,[2]Sheet1!$E$2:$N$5262,6,0)</f>
        <v>Accepted</v>
      </c>
      <c r="P2311" s="135" t="str">
        <f>VLOOKUP(E2311,[2]Sheet1!$E$2:$N$5262,7,0)</f>
        <v>Online Transfer</v>
      </c>
      <c r="Q2311" s="135" t="str">
        <f>VLOOKUP(E2311,[2]Sheet1!$E$2:$N$5262,8,0)</f>
        <v>Renewal</v>
      </c>
      <c r="R2311" s="135" t="s">
        <v>16</v>
      </c>
      <c r="S2311" s="135" t="str">
        <f>VLOOKUP(E2311,[2]Sheet1!$E$2:$N$5262,10,0)</f>
        <v>-</v>
      </c>
      <c r="T2311" s="167">
        <f t="shared" si="116"/>
        <v>0</v>
      </c>
    </row>
    <row r="2312" spans="1:20">
      <c r="A2312" s="113">
        <v>435</v>
      </c>
      <c r="B2312" s="113" t="s">
        <v>38</v>
      </c>
      <c r="C2312" s="106" t="s">
        <v>17353</v>
      </c>
      <c r="D2312" s="106" t="s">
        <v>17354</v>
      </c>
      <c r="E2312" s="106" t="s">
        <v>17355</v>
      </c>
      <c r="F2312" s="106" t="s">
        <v>17356</v>
      </c>
      <c r="G2312" s="130">
        <v>18000</v>
      </c>
      <c r="H2312" s="106" t="s">
        <v>67</v>
      </c>
      <c r="I2312" s="106" t="s">
        <v>100</v>
      </c>
      <c r="J2312" s="135" t="s">
        <v>41</v>
      </c>
      <c r="K2312" s="135">
        <v>18000</v>
      </c>
      <c r="L2312" s="135">
        <f>VLOOKUP(E2312,[2]Sheet1!$E$2:$N$5262,3,0)</f>
        <v>18000</v>
      </c>
      <c r="M2312" s="168">
        <f>VLOOKUP(E2312,[2]Sheet1!$E$2:$N$5262,4,0)</f>
        <v>46053</v>
      </c>
      <c r="N2312" s="135" t="str">
        <f>VLOOKUP(E2312,[2]Sheet1!$E$2:$N$5262,5,0)</f>
        <v>ZAYNAB.MUSTAFA</v>
      </c>
      <c r="O2312" s="135" t="str">
        <f>VLOOKUP(E2312,[2]Sheet1!$E$2:$N$5262,6,0)</f>
        <v>Accepted</v>
      </c>
      <c r="P2312" s="135" t="str">
        <f>VLOOKUP(E2312,[2]Sheet1!$E$2:$N$5262,7,0)</f>
        <v>Online Transfer</v>
      </c>
      <c r="Q2312" s="135" t="str">
        <f>VLOOKUP(E2312,[2]Sheet1!$E$2:$N$5262,8,0)</f>
        <v>Conversion</v>
      </c>
      <c r="R2312" s="135" t="s">
        <v>16</v>
      </c>
      <c r="S2312" s="135" t="str">
        <f>VLOOKUP(E2312,[2]Sheet1!$E$2:$N$5262,10,0)</f>
        <v>-</v>
      </c>
      <c r="T2312" s="167">
        <f t="shared" si="116"/>
        <v>0</v>
      </c>
    </row>
    <row r="2313" spans="1:20" hidden="1">
      <c r="A2313" s="113">
        <v>436</v>
      </c>
      <c r="B2313" s="113" t="s">
        <v>38</v>
      </c>
      <c r="C2313" s="117" t="s">
        <v>17357</v>
      </c>
      <c r="D2313" s="106" t="s">
        <v>17358</v>
      </c>
      <c r="E2313" s="106" t="s">
        <v>17357</v>
      </c>
      <c r="F2313" s="131">
        <v>45615</v>
      </c>
      <c r="G2313" s="132">
        <v>10340</v>
      </c>
      <c r="H2313" s="106" t="s">
        <v>146</v>
      </c>
      <c r="I2313" s="106" t="s">
        <v>100</v>
      </c>
      <c r="J2313" s="135" t="s">
        <v>41</v>
      </c>
      <c r="K2313" s="135">
        <v>10340</v>
      </c>
      <c r="L2313" s="135">
        <v>10340</v>
      </c>
      <c r="M2313" s="168">
        <v>46028</v>
      </c>
      <c r="N2313" s="135" t="str">
        <f>+I2313</f>
        <v>ZAYNAB.MUSTAFA</v>
      </c>
      <c r="O2313" s="135" t="s">
        <v>73</v>
      </c>
      <c r="P2313" s="135" t="s">
        <v>54</v>
      </c>
      <c r="Q2313" s="135" t="s">
        <v>141</v>
      </c>
      <c r="R2313" s="135" t="s">
        <v>16</v>
      </c>
      <c r="S2313" s="135" t="s">
        <v>16</v>
      </c>
    </row>
    <row r="2314" spans="1:20" hidden="1">
      <c r="A2314" s="113">
        <v>437</v>
      </c>
      <c r="B2314" s="113" t="s">
        <v>38</v>
      </c>
      <c r="C2314" s="106" t="s">
        <v>17359</v>
      </c>
      <c r="D2314" s="106" t="s">
        <v>17360</v>
      </c>
      <c r="E2314" s="106">
        <v>1212772</v>
      </c>
      <c r="F2314" s="131">
        <v>44212</v>
      </c>
      <c r="G2314" s="132">
        <v>7500</v>
      </c>
      <c r="H2314" s="106" t="s">
        <v>146</v>
      </c>
      <c r="I2314" s="106" t="s">
        <v>100</v>
      </c>
      <c r="J2314" s="135" t="s">
        <v>41</v>
      </c>
      <c r="K2314" s="135">
        <v>7500</v>
      </c>
      <c r="L2314" s="135">
        <v>7500</v>
      </c>
      <c r="M2314" s="168">
        <v>46028</v>
      </c>
      <c r="N2314" s="135" t="str">
        <f>+I2314</f>
        <v>ZAYNAB.MUSTAFA</v>
      </c>
      <c r="O2314" s="135" t="s">
        <v>73</v>
      </c>
      <c r="P2314" s="135" t="s">
        <v>561</v>
      </c>
      <c r="Q2314" s="135" t="s">
        <v>141</v>
      </c>
      <c r="R2314" s="135" t="s">
        <v>16</v>
      </c>
      <c r="S2314" s="135" t="s">
        <v>16</v>
      </c>
    </row>
    <row r="2315" spans="1:20" hidden="1">
      <c r="A2315" s="113">
        <v>438</v>
      </c>
      <c r="B2315" s="113" t="s">
        <v>38</v>
      </c>
      <c r="C2315" s="117" t="s">
        <v>17361</v>
      </c>
      <c r="D2315" s="106" t="s">
        <v>17362</v>
      </c>
      <c r="E2315" s="106" t="s">
        <v>17361</v>
      </c>
      <c r="F2315" s="131">
        <v>45266</v>
      </c>
      <c r="G2315" s="132">
        <v>8217</v>
      </c>
      <c r="H2315" s="106" t="s">
        <v>146</v>
      </c>
      <c r="I2315" s="106" t="s">
        <v>100</v>
      </c>
      <c r="J2315" s="135" t="s">
        <v>41</v>
      </c>
      <c r="K2315" s="135">
        <v>8217</v>
      </c>
      <c r="L2315" s="135">
        <v>8217</v>
      </c>
      <c r="M2315" s="168">
        <v>46034</v>
      </c>
      <c r="N2315" s="135" t="str">
        <f>+I2315</f>
        <v>ZAYNAB.MUSTAFA</v>
      </c>
      <c r="O2315" s="135" t="s">
        <v>73</v>
      </c>
      <c r="P2315" s="135" t="s">
        <v>72</v>
      </c>
      <c r="Q2315" s="135" t="s">
        <v>141</v>
      </c>
      <c r="R2315" s="135" t="s">
        <v>16</v>
      </c>
      <c r="S2315" s="135" t="s">
        <v>16</v>
      </c>
    </row>
    <row r="2316" spans="1:20" hidden="1">
      <c r="A2316" s="113">
        <v>439</v>
      </c>
      <c r="B2316" s="113" t="s">
        <v>38</v>
      </c>
      <c r="C2316" s="106" t="s">
        <v>17363</v>
      </c>
      <c r="D2316" s="106" t="s">
        <v>17364</v>
      </c>
      <c r="E2316" s="106">
        <v>856882</v>
      </c>
      <c r="F2316" s="131">
        <v>45636</v>
      </c>
      <c r="G2316" s="132">
        <v>9710</v>
      </c>
      <c r="H2316" s="106" t="s">
        <v>146</v>
      </c>
      <c r="I2316" s="106" t="s">
        <v>100</v>
      </c>
      <c r="J2316" s="135" t="s">
        <v>41</v>
      </c>
      <c r="K2316" s="135">
        <v>6920</v>
      </c>
      <c r="L2316" s="135">
        <v>6920</v>
      </c>
      <c r="M2316" s="168">
        <v>46043</v>
      </c>
      <c r="N2316" s="135" t="str">
        <f>+I2316</f>
        <v>ZAYNAB.MUSTAFA</v>
      </c>
      <c r="O2316" s="135" t="s">
        <v>73</v>
      </c>
      <c r="P2316" s="135" t="s">
        <v>72</v>
      </c>
      <c r="Q2316" s="135" t="s">
        <v>141</v>
      </c>
      <c r="R2316" s="135" t="s">
        <v>16</v>
      </c>
      <c r="S2316" s="135" t="s">
        <v>16</v>
      </c>
    </row>
    <row r="2317" spans="1:20" hidden="1">
      <c r="A2317" s="113">
        <v>440</v>
      </c>
      <c r="B2317" s="113" t="s">
        <v>38</v>
      </c>
      <c r="C2317" s="108" t="s">
        <v>17365</v>
      </c>
      <c r="D2317" s="106" t="s">
        <v>17366</v>
      </c>
      <c r="E2317" s="106">
        <v>1096338</v>
      </c>
      <c r="F2317" s="131">
        <v>45266</v>
      </c>
      <c r="G2317" s="132">
        <v>10000</v>
      </c>
      <c r="H2317" s="106" t="s">
        <v>146</v>
      </c>
      <c r="I2317" s="106" t="s">
        <v>100</v>
      </c>
      <c r="J2317" s="135" t="s">
        <v>41</v>
      </c>
      <c r="K2317" s="135">
        <v>10000</v>
      </c>
      <c r="L2317" s="135">
        <v>10000</v>
      </c>
      <c r="M2317" s="168" t="s">
        <v>18711</v>
      </c>
      <c r="N2317" s="135" t="str">
        <f t="shared" ref="N2317:N2319" si="117">+I2317</f>
        <v>ZAYNAB.MUSTAFA</v>
      </c>
      <c r="O2317" s="135" t="s">
        <v>73</v>
      </c>
      <c r="P2317" s="135" t="s">
        <v>54</v>
      </c>
      <c r="Q2317" s="135" t="s">
        <v>141</v>
      </c>
      <c r="R2317" s="135" t="s">
        <v>16</v>
      </c>
      <c r="S2317" s="135" t="s">
        <v>16</v>
      </c>
    </row>
    <row r="2318" spans="1:20" hidden="1">
      <c r="A2318" s="113">
        <v>441</v>
      </c>
      <c r="B2318" s="113" t="s">
        <v>38</v>
      </c>
      <c r="C2318" s="106" t="s">
        <v>17367</v>
      </c>
      <c r="D2318" s="106" t="s">
        <v>17368</v>
      </c>
      <c r="E2318" s="106">
        <v>71006</v>
      </c>
      <c r="F2318" s="131">
        <v>45640</v>
      </c>
      <c r="G2318" s="132">
        <v>10000</v>
      </c>
      <c r="H2318" s="106" t="s">
        <v>146</v>
      </c>
      <c r="I2318" s="106" t="s">
        <v>100</v>
      </c>
      <c r="J2318" s="135" t="s">
        <v>41</v>
      </c>
      <c r="K2318" s="135">
        <v>10000</v>
      </c>
      <c r="L2318" s="135">
        <v>10000</v>
      </c>
      <c r="M2318" s="168" t="s">
        <v>18711</v>
      </c>
      <c r="N2318" s="135" t="str">
        <f t="shared" si="117"/>
        <v>ZAYNAB.MUSTAFA</v>
      </c>
      <c r="O2318" s="135" t="s">
        <v>73</v>
      </c>
      <c r="P2318" s="135" t="s">
        <v>54</v>
      </c>
      <c r="Q2318" s="135" t="s">
        <v>141</v>
      </c>
      <c r="R2318" s="135" t="s">
        <v>16</v>
      </c>
      <c r="S2318" s="135" t="s">
        <v>16</v>
      </c>
    </row>
    <row r="2319" spans="1:20" hidden="1">
      <c r="A2319" s="113">
        <v>442</v>
      </c>
      <c r="B2319" s="113" t="s">
        <v>38</v>
      </c>
      <c r="C2319" s="106" t="s">
        <v>17369</v>
      </c>
      <c r="D2319" s="106">
        <v>2120326983</v>
      </c>
      <c r="E2319" s="106">
        <v>17523</v>
      </c>
      <c r="F2319" s="131">
        <v>45640</v>
      </c>
      <c r="G2319" s="132">
        <v>10000</v>
      </c>
      <c r="H2319" s="106" t="s">
        <v>146</v>
      </c>
      <c r="I2319" s="106" t="s">
        <v>100</v>
      </c>
      <c r="J2319" s="135" t="s">
        <v>41</v>
      </c>
      <c r="K2319" s="135">
        <v>10000</v>
      </c>
      <c r="L2319" s="135">
        <v>10000</v>
      </c>
      <c r="M2319" s="168" t="s">
        <v>18711</v>
      </c>
      <c r="N2319" s="135" t="str">
        <f t="shared" si="117"/>
        <v>ZAYNAB.MUSTAFA</v>
      </c>
      <c r="O2319" s="135" t="s">
        <v>73</v>
      </c>
      <c r="P2319" s="135" t="s">
        <v>54</v>
      </c>
      <c r="Q2319" s="135" t="s">
        <v>141</v>
      </c>
      <c r="R2319" s="135" t="s">
        <v>16</v>
      </c>
      <c r="S2319" s="135" t="s">
        <v>16</v>
      </c>
    </row>
    <row r="2320" spans="1:20" hidden="1">
      <c r="A2320" s="113">
        <v>443</v>
      </c>
      <c r="B2320" s="113" t="s">
        <v>38</v>
      </c>
      <c r="C2320" s="106" t="s">
        <v>17370</v>
      </c>
      <c r="D2320" s="106">
        <v>533181</v>
      </c>
      <c r="E2320" s="106">
        <v>9453342</v>
      </c>
      <c r="F2320" s="131">
        <v>45640</v>
      </c>
      <c r="G2320" s="132">
        <v>8500</v>
      </c>
      <c r="H2320" s="106" t="s">
        <v>146</v>
      </c>
      <c r="I2320" s="106" t="s">
        <v>100</v>
      </c>
      <c r="J2320" s="135" t="s">
        <v>41</v>
      </c>
      <c r="K2320" s="135">
        <v>8500</v>
      </c>
      <c r="L2320" s="135">
        <v>8500</v>
      </c>
      <c r="M2320" s="168">
        <v>46049</v>
      </c>
      <c r="N2320" s="135" t="str">
        <f t="shared" ref="N2320:N2325" si="118">+I2320</f>
        <v>ZAYNAB.MUSTAFA</v>
      </c>
      <c r="O2320" s="135" t="s">
        <v>73</v>
      </c>
      <c r="P2320" s="135" t="s">
        <v>54</v>
      </c>
      <c r="Q2320" s="135" t="s">
        <v>141</v>
      </c>
      <c r="R2320" s="135" t="s">
        <v>16</v>
      </c>
      <c r="S2320" s="135" t="s">
        <v>16</v>
      </c>
    </row>
    <row r="2321" spans="1:20" hidden="1">
      <c r="A2321" s="113">
        <v>444</v>
      </c>
      <c r="B2321" s="113" t="s">
        <v>38</v>
      </c>
      <c r="C2321" s="106" t="s">
        <v>17371</v>
      </c>
      <c r="D2321" s="106">
        <v>161808</v>
      </c>
      <c r="E2321" s="106">
        <v>171232</v>
      </c>
      <c r="F2321" s="131">
        <v>45630</v>
      </c>
      <c r="G2321" s="132">
        <v>8500</v>
      </c>
      <c r="H2321" s="106" t="s">
        <v>146</v>
      </c>
      <c r="I2321" s="106" t="s">
        <v>100</v>
      </c>
      <c r="J2321" s="135" t="s">
        <v>41</v>
      </c>
      <c r="K2321" s="135">
        <v>8500</v>
      </c>
      <c r="L2321" s="135">
        <v>8500</v>
      </c>
      <c r="M2321" s="168">
        <v>46049</v>
      </c>
      <c r="N2321" s="135" t="str">
        <f t="shared" si="118"/>
        <v>ZAYNAB.MUSTAFA</v>
      </c>
      <c r="O2321" s="135" t="s">
        <v>73</v>
      </c>
      <c r="P2321" s="135" t="s">
        <v>54</v>
      </c>
      <c r="Q2321" s="135" t="s">
        <v>141</v>
      </c>
      <c r="R2321" s="135" t="s">
        <v>16</v>
      </c>
      <c r="S2321" s="135" t="s">
        <v>16</v>
      </c>
    </row>
    <row r="2322" spans="1:20" hidden="1">
      <c r="A2322" s="113">
        <v>445</v>
      </c>
      <c r="B2322" s="113" t="s">
        <v>38</v>
      </c>
      <c r="C2322" s="106" t="s">
        <v>17372</v>
      </c>
      <c r="D2322" s="106">
        <v>4681058</v>
      </c>
      <c r="E2322" s="106">
        <v>160290</v>
      </c>
      <c r="F2322" s="131">
        <v>45630</v>
      </c>
      <c r="G2322" s="132">
        <v>8500</v>
      </c>
      <c r="H2322" s="106" t="s">
        <v>146</v>
      </c>
      <c r="I2322" s="106" t="s">
        <v>100</v>
      </c>
      <c r="J2322" s="135" t="s">
        <v>41</v>
      </c>
      <c r="K2322" s="135">
        <v>8500</v>
      </c>
      <c r="L2322" s="135">
        <v>8500</v>
      </c>
      <c r="M2322" s="168">
        <v>46049</v>
      </c>
      <c r="N2322" s="135" t="str">
        <f t="shared" si="118"/>
        <v>ZAYNAB.MUSTAFA</v>
      </c>
      <c r="O2322" s="135" t="s">
        <v>73</v>
      </c>
      <c r="P2322" s="135" t="s">
        <v>54</v>
      </c>
      <c r="Q2322" s="135" t="s">
        <v>141</v>
      </c>
      <c r="R2322" s="135" t="s">
        <v>16</v>
      </c>
      <c r="S2322" s="135" t="s">
        <v>16</v>
      </c>
    </row>
    <row r="2323" spans="1:20" hidden="1">
      <c r="A2323" s="113">
        <v>446</v>
      </c>
      <c r="B2323" s="113" t="s">
        <v>38</v>
      </c>
      <c r="C2323" s="106" t="s">
        <v>17373</v>
      </c>
      <c r="D2323" s="106" t="s">
        <v>17374</v>
      </c>
      <c r="E2323" s="106">
        <v>4130572</v>
      </c>
      <c r="F2323" s="131">
        <v>45638</v>
      </c>
      <c r="G2323" s="132">
        <v>8500</v>
      </c>
      <c r="H2323" s="106" t="s">
        <v>146</v>
      </c>
      <c r="I2323" s="106" t="s">
        <v>100</v>
      </c>
      <c r="J2323" s="135" t="s">
        <v>41</v>
      </c>
      <c r="K2323" s="135">
        <v>8500</v>
      </c>
      <c r="L2323" s="135">
        <v>8500</v>
      </c>
      <c r="M2323" s="168">
        <v>46049</v>
      </c>
      <c r="N2323" s="135" t="str">
        <f t="shared" si="118"/>
        <v>ZAYNAB.MUSTAFA</v>
      </c>
      <c r="O2323" s="135" t="s">
        <v>73</v>
      </c>
      <c r="P2323" s="135" t="s">
        <v>54</v>
      </c>
      <c r="Q2323" s="135" t="s">
        <v>141</v>
      </c>
      <c r="R2323" s="135" t="s">
        <v>16</v>
      </c>
      <c r="S2323" s="135" t="s">
        <v>16</v>
      </c>
    </row>
    <row r="2324" spans="1:20" hidden="1">
      <c r="A2324" s="113">
        <v>447</v>
      </c>
      <c r="B2324" s="113" t="s">
        <v>38</v>
      </c>
      <c r="C2324" s="106" t="s">
        <v>17375</v>
      </c>
      <c r="D2324" s="106" t="s">
        <v>17376</v>
      </c>
      <c r="E2324" s="106">
        <v>4130653</v>
      </c>
      <c r="F2324" s="131">
        <v>45638</v>
      </c>
      <c r="G2324" s="132">
        <v>8500</v>
      </c>
      <c r="H2324" s="106" t="s">
        <v>146</v>
      </c>
      <c r="I2324" s="106" t="s">
        <v>100</v>
      </c>
      <c r="J2324" s="135" t="s">
        <v>41</v>
      </c>
      <c r="K2324" s="135">
        <v>8500</v>
      </c>
      <c r="L2324" s="135">
        <v>8500</v>
      </c>
      <c r="M2324" s="168">
        <v>46049</v>
      </c>
      <c r="N2324" s="135" t="str">
        <f t="shared" si="118"/>
        <v>ZAYNAB.MUSTAFA</v>
      </c>
      <c r="O2324" s="135" t="s">
        <v>73</v>
      </c>
      <c r="P2324" s="135" t="s">
        <v>54</v>
      </c>
      <c r="Q2324" s="135" t="s">
        <v>141</v>
      </c>
      <c r="R2324" s="135" t="s">
        <v>16</v>
      </c>
      <c r="S2324" s="135" t="s">
        <v>16</v>
      </c>
    </row>
    <row r="2325" spans="1:20" hidden="1">
      <c r="A2325" s="113">
        <v>448</v>
      </c>
      <c r="B2325" s="113" t="s">
        <v>38</v>
      </c>
      <c r="C2325" s="106" t="s">
        <v>17377</v>
      </c>
      <c r="D2325" s="106" t="s">
        <v>17378</v>
      </c>
      <c r="E2325" s="106">
        <v>7101155</v>
      </c>
      <c r="F2325" s="131">
        <v>45593</v>
      </c>
      <c r="G2325" s="132">
        <v>8500</v>
      </c>
      <c r="H2325" s="106" t="s">
        <v>146</v>
      </c>
      <c r="I2325" s="106" t="s">
        <v>100</v>
      </c>
      <c r="J2325" s="135" t="s">
        <v>41</v>
      </c>
      <c r="K2325" s="135">
        <v>8500</v>
      </c>
      <c r="L2325" s="135">
        <v>8500</v>
      </c>
      <c r="M2325" s="168">
        <v>46049</v>
      </c>
      <c r="N2325" s="135" t="str">
        <f t="shared" si="118"/>
        <v>ZAYNAB.MUSTAFA</v>
      </c>
      <c r="O2325" s="135" t="s">
        <v>73</v>
      </c>
      <c r="P2325" s="135" t="s">
        <v>54</v>
      </c>
      <c r="Q2325" s="135" t="s">
        <v>141</v>
      </c>
      <c r="R2325" s="135" t="s">
        <v>16</v>
      </c>
      <c r="S2325" s="135" t="s">
        <v>16</v>
      </c>
    </row>
    <row r="2326" spans="1:20" hidden="1">
      <c r="A2326" s="113">
        <v>449</v>
      </c>
      <c r="B2326" s="113" t="s">
        <v>38</v>
      </c>
      <c r="C2326" s="106" t="s">
        <v>17379</v>
      </c>
      <c r="D2326" s="106">
        <v>329098</v>
      </c>
      <c r="E2326" s="106">
        <v>1229152</v>
      </c>
      <c r="F2326" s="131">
        <v>45665</v>
      </c>
      <c r="G2326" s="132">
        <v>9500</v>
      </c>
      <c r="H2326" s="106" t="s">
        <v>146</v>
      </c>
      <c r="I2326" s="106" t="s">
        <v>100</v>
      </c>
      <c r="J2326" s="135" t="s">
        <v>41</v>
      </c>
      <c r="K2326" s="135">
        <v>9499</v>
      </c>
      <c r="L2326" s="135">
        <v>9499</v>
      </c>
      <c r="M2326" s="168">
        <v>46050</v>
      </c>
      <c r="N2326" s="135" t="str">
        <f>+I2326</f>
        <v>ZAYNAB.MUSTAFA</v>
      </c>
      <c r="O2326" s="135" t="s">
        <v>73</v>
      </c>
      <c r="P2326" s="135" t="s">
        <v>54</v>
      </c>
      <c r="Q2326" s="135" t="s">
        <v>141</v>
      </c>
      <c r="R2326" s="135" t="s">
        <v>16</v>
      </c>
      <c r="S2326" s="135" t="s">
        <v>16</v>
      </c>
    </row>
    <row r="2327" spans="1:20" hidden="1">
      <c r="A2327" s="113">
        <v>450</v>
      </c>
      <c r="B2327" s="113" t="s">
        <v>38</v>
      </c>
      <c r="C2327" s="106" t="s">
        <v>17380</v>
      </c>
      <c r="D2327" s="106" t="s">
        <v>17381</v>
      </c>
      <c r="E2327" s="106" t="s">
        <v>17382</v>
      </c>
      <c r="F2327" s="131">
        <v>45664</v>
      </c>
      <c r="G2327" s="132">
        <v>7520</v>
      </c>
      <c r="H2327" s="106" t="s">
        <v>146</v>
      </c>
      <c r="I2327" s="106" t="s">
        <v>100</v>
      </c>
      <c r="J2327" s="135" t="s">
        <v>41</v>
      </c>
      <c r="K2327" s="135">
        <v>7520</v>
      </c>
      <c r="L2327" s="135">
        <v>7520</v>
      </c>
      <c r="M2327" s="169">
        <v>46052</v>
      </c>
      <c r="N2327" s="135" t="str">
        <f>+I2327</f>
        <v>ZAYNAB.MUSTAFA</v>
      </c>
      <c r="O2327" s="135" t="s">
        <v>73</v>
      </c>
      <c r="P2327" s="135" t="s">
        <v>72</v>
      </c>
      <c r="Q2327" s="135" t="s">
        <v>141</v>
      </c>
      <c r="R2327" s="135" t="s">
        <v>16</v>
      </c>
      <c r="S2327" s="135" t="s">
        <v>16</v>
      </c>
    </row>
    <row r="2328" spans="1:20" hidden="1">
      <c r="A2328" s="113">
        <v>451</v>
      </c>
      <c r="B2328" s="113" t="s">
        <v>38</v>
      </c>
      <c r="C2328" s="106" t="s">
        <v>17383</v>
      </c>
      <c r="D2328" s="106" t="s">
        <v>17384</v>
      </c>
      <c r="E2328" s="106" t="s">
        <v>17385</v>
      </c>
      <c r="F2328" s="131">
        <v>45664</v>
      </c>
      <c r="G2328" s="132">
        <v>7520</v>
      </c>
      <c r="H2328" s="106" t="s">
        <v>146</v>
      </c>
      <c r="I2328" s="106" t="s">
        <v>100</v>
      </c>
      <c r="J2328" s="135" t="s">
        <v>41</v>
      </c>
      <c r="K2328" s="135">
        <v>7520</v>
      </c>
      <c r="L2328" s="135">
        <v>7520</v>
      </c>
      <c r="M2328" s="169">
        <v>46052</v>
      </c>
      <c r="N2328" s="135" t="str">
        <f t="shared" ref="N2328:N2330" si="119">+I2328</f>
        <v>ZAYNAB.MUSTAFA</v>
      </c>
      <c r="O2328" s="135" t="s">
        <v>73</v>
      </c>
      <c r="P2328" s="135" t="s">
        <v>72</v>
      </c>
      <c r="Q2328" s="135" t="s">
        <v>141</v>
      </c>
      <c r="R2328" s="135" t="s">
        <v>16</v>
      </c>
      <c r="S2328" s="135" t="s">
        <v>16</v>
      </c>
    </row>
    <row r="2329" spans="1:20" hidden="1">
      <c r="A2329" s="113">
        <v>452</v>
      </c>
      <c r="B2329" s="113" t="s">
        <v>38</v>
      </c>
      <c r="C2329" s="106" t="s">
        <v>17386</v>
      </c>
      <c r="D2329" s="106" t="s">
        <v>17387</v>
      </c>
      <c r="E2329" s="106" t="s">
        <v>17388</v>
      </c>
      <c r="F2329" s="131">
        <v>45688</v>
      </c>
      <c r="G2329" s="132">
        <v>7520</v>
      </c>
      <c r="H2329" s="106" t="s">
        <v>146</v>
      </c>
      <c r="I2329" s="106" t="s">
        <v>100</v>
      </c>
      <c r="J2329" s="135" t="s">
        <v>41</v>
      </c>
      <c r="K2329" s="135">
        <v>7520</v>
      </c>
      <c r="L2329" s="135">
        <v>7520</v>
      </c>
      <c r="M2329" s="169">
        <v>46052</v>
      </c>
      <c r="N2329" s="135" t="str">
        <f t="shared" si="119"/>
        <v>ZAYNAB.MUSTAFA</v>
      </c>
      <c r="O2329" s="135" t="s">
        <v>73</v>
      </c>
      <c r="P2329" s="135" t="s">
        <v>72</v>
      </c>
      <c r="Q2329" s="135" t="s">
        <v>141</v>
      </c>
      <c r="R2329" s="135" t="s">
        <v>16</v>
      </c>
      <c r="S2329" s="135" t="s">
        <v>16</v>
      </c>
    </row>
    <row r="2330" spans="1:20" hidden="1">
      <c r="A2330" s="113">
        <v>453</v>
      </c>
      <c r="B2330" s="113" t="s">
        <v>38</v>
      </c>
      <c r="C2330" s="106" t="s">
        <v>17389</v>
      </c>
      <c r="D2330" s="106" t="s">
        <v>17390</v>
      </c>
      <c r="E2330" s="106" t="s">
        <v>17391</v>
      </c>
      <c r="F2330" s="131">
        <v>45688</v>
      </c>
      <c r="G2330" s="132">
        <v>7520</v>
      </c>
      <c r="H2330" s="106" t="s">
        <v>146</v>
      </c>
      <c r="I2330" s="106" t="s">
        <v>100</v>
      </c>
      <c r="J2330" s="135" t="s">
        <v>41</v>
      </c>
      <c r="K2330" s="135">
        <v>7520</v>
      </c>
      <c r="L2330" s="135">
        <v>7520</v>
      </c>
      <c r="M2330" s="169">
        <v>46052</v>
      </c>
      <c r="N2330" s="135" t="str">
        <f t="shared" si="119"/>
        <v>ZAYNAB.MUSTAFA</v>
      </c>
      <c r="O2330" s="135" t="s">
        <v>73</v>
      </c>
      <c r="P2330" s="135" t="s">
        <v>72</v>
      </c>
      <c r="Q2330" s="135" t="s">
        <v>141</v>
      </c>
      <c r="R2330" s="135" t="s">
        <v>16</v>
      </c>
      <c r="S2330" s="135" t="s">
        <v>16</v>
      </c>
    </row>
    <row r="2331" spans="1:20" s="135" customFormat="1" hidden="1">
      <c r="A2331" s="74">
        <v>454</v>
      </c>
      <c r="B2331" s="74" t="s">
        <v>38</v>
      </c>
      <c r="C2331" s="85" t="s">
        <v>17392</v>
      </c>
      <c r="D2331" s="85" t="s">
        <v>17393</v>
      </c>
      <c r="E2331" s="85" t="s">
        <v>17394</v>
      </c>
      <c r="F2331" s="85" t="s">
        <v>17395</v>
      </c>
      <c r="G2331" s="87">
        <v>10000</v>
      </c>
      <c r="H2331" s="85" t="s">
        <v>67</v>
      </c>
      <c r="I2331" s="85" t="s">
        <v>35</v>
      </c>
      <c r="J2331" s="135" t="s">
        <v>41</v>
      </c>
      <c r="K2331" s="135">
        <v>10000</v>
      </c>
      <c r="L2331" s="135">
        <f>VLOOKUP(E2331,[2]Sheet1!$E$2:$N$5262,3,0)</f>
        <v>10000</v>
      </c>
      <c r="M2331" s="168">
        <f>VLOOKUP(E2331,[2]Sheet1!$E$2:$N$5262,4,0)</f>
        <v>46053</v>
      </c>
      <c r="N2331" s="135" t="str">
        <f>VLOOKUP(E2331,[2]Sheet1!$E$2:$N$5262,5,0)</f>
        <v>FARJAD.MANZOOR</v>
      </c>
      <c r="O2331" s="135" t="str">
        <f>VLOOKUP(E2331,[2]Sheet1!$E$2:$N$5262,6,0)</f>
        <v>Accepted</v>
      </c>
      <c r="P2331" s="135" t="str">
        <f>VLOOKUP(E2331,[2]Sheet1!$E$2:$N$5262,7,0)</f>
        <v>Online Transfer</v>
      </c>
      <c r="Q2331" s="135" t="str">
        <f>VLOOKUP(E2331,[2]Sheet1!$E$2:$N$5262,8,0)</f>
        <v>Renewal</v>
      </c>
      <c r="R2331" s="135" t="s">
        <v>16</v>
      </c>
      <c r="S2331" s="135" t="str">
        <f>VLOOKUP(E2331,[2]Sheet1!$E$2:$N$5262,10,0)</f>
        <v>-</v>
      </c>
      <c r="T2331" s="167">
        <f t="shared" ref="T2331:T2394" si="120">+G2331-L2331</f>
        <v>0</v>
      </c>
    </row>
    <row r="2332" spans="1:20" s="135" customFormat="1" hidden="1">
      <c r="A2332" s="74">
        <v>455</v>
      </c>
      <c r="B2332" s="74" t="s">
        <v>38</v>
      </c>
      <c r="C2332" s="85" t="s">
        <v>17396</v>
      </c>
      <c r="D2332" s="85" t="s">
        <v>17397</v>
      </c>
      <c r="E2332" s="85" t="s">
        <v>17398</v>
      </c>
      <c r="F2332" s="85" t="s">
        <v>17399</v>
      </c>
      <c r="G2332" s="87">
        <v>10000</v>
      </c>
      <c r="H2332" s="85" t="s">
        <v>67</v>
      </c>
      <c r="I2332" s="85" t="s">
        <v>35</v>
      </c>
      <c r="J2332" s="135" t="s">
        <v>41</v>
      </c>
      <c r="K2332" s="135">
        <v>10000</v>
      </c>
      <c r="L2332" s="135">
        <f>VLOOKUP(E2332,[2]Sheet1!$E$2:$N$5262,3,0)</f>
        <v>10000</v>
      </c>
      <c r="M2332" s="168">
        <f>VLOOKUP(E2332,[2]Sheet1!$E$2:$N$5262,4,0)</f>
        <v>46053</v>
      </c>
      <c r="N2332" s="135" t="str">
        <f>VLOOKUP(E2332,[2]Sheet1!$E$2:$N$5262,5,0)</f>
        <v>FARJAD.MANZOOR</v>
      </c>
      <c r="O2332" s="135" t="str">
        <f>VLOOKUP(E2332,[2]Sheet1!$E$2:$N$5262,6,0)</f>
        <v>Accepted</v>
      </c>
      <c r="P2332" s="135" t="str">
        <f>VLOOKUP(E2332,[2]Sheet1!$E$2:$N$5262,7,0)</f>
        <v>Online Transfer</v>
      </c>
      <c r="Q2332" s="135" t="str">
        <f>VLOOKUP(E2332,[2]Sheet1!$E$2:$N$5262,8,0)</f>
        <v>Renewal</v>
      </c>
      <c r="R2332" s="135" t="s">
        <v>16</v>
      </c>
      <c r="S2332" s="135" t="str">
        <f>VLOOKUP(E2332,[2]Sheet1!$E$2:$N$5262,10,0)</f>
        <v>-</v>
      </c>
      <c r="T2332" s="167">
        <f t="shared" si="120"/>
        <v>0</v>
      </c>
    </row>
    <row r="2333" spans="1:20" s="135" customFormat="1" hidden="1">
      <c r="A2333" s="74">
        <v>456</v>
      </c>
      <c r="B2333" s="74" t="s">
        <v>38</v>
      </c>
      <c r="C2333" s="85" t="s">
        <v>17400</v>
      </c>
      <c r="D2333" s="85" t="s">
        <v>17401</v>
      </c>
      <c r="E2333" s="85" t="s">
        <v>17402</v>
      </c>
      <c r="F2333" s="85" t="s">
        <v>17403</v>
      </c>
      <c r="G2333" s="87">
        <v>10000</v>
      </c>
      <c r="H2333" s="85" t="s">
        <v>67</v>
      </c>
      <c r="I2333" s="85" t="s">
        <v>35</v>
      </c>
      <c r="J2333" s="135" t="s">
        <v>41</v>
      </c>
      <c r="K2333" s="135">
        <v>10000</v>
      </c>
      <c r="L2333" s="135">
        <f>VLOOKUP(E2333,[2]Sheet1!$E$2:$N$5262,3,0)</f>
        <v>10000</v>
      </c>
      <c r="M2333" s="168">
        <f>VLOOKUP(E2333,[2]Sheet1!$E$2:$N$5262,4,0)</f>
        <v>46053</v>
      </c>
      <c r="N2333" s="135" t="str">
        <f>VLOOKUP(E2333,[2]Sheet1!$E$2:$N$5262,5,0)</f>
        <v>FARJAD.MANZOOR</v>
      </c>
      <c r="O2333" s="135" t="str">
        <f>VLOOKUP(E2333,[2]Sheet1!$E$2:$N$5262,6,0)</f>
        <v>Accepted</v>
      </c>
      <c r="P2333" s="135" t="str">
        <f>VLOOKUP(E2333,[2]Sheet1!$E$2:$N$5262,7,0)</f>
        <v>Online Transfer</v>
      </c>
      <c r="Q2333" s="135" t="str">
        <f>VLOOKUP(E2333,[2]Sheet1!$E$2:$N$5262,8,0)</f>
        <v>Renewal</v>
      </c>
      <c r="R2333" s="135" t="s">
        <v>16</v>
      </c>
      <c r="S2333" s="135" t="str">
        <f>VLOOKUP(E2333,[2]Sheet1!$E$2:$N$5262,10,0)</f>
        <v>-</v>
      </c>
      <c r="T2333" s="167">
        <f t="shared" si="120"/>
        <v>0</v>
      </c>
    </row>
    <row r="2334" spans="1:20" s="135" customFormat="1" hidden="1">
      <c r="A2334" s="74">
        <v>457</v>
      </c>
      <c r="B2334" s="74" t="s">
        <v>38</v>
      </c>
      <c r="C2334" s="85" t="s">
        <v>17404</v>
      </c>
      <c r="D2334" s="85" t="s">
        <v>17405</v>
      </c>
      <c r="E2334" s="85" t="s">
        <v>17406</v>
      </c>
      <c r="F2334" s="85" t="s">
        <v>17407</v>
      </c>
      <c r="G2334" s="87">
        <v>10000</v>
      </c>
      <c r="H2334" s="85" t="s">
        <v>67</v>
      </c>
      <c r="I2334" s="85" t="s">
        <v>35</v>
      </c>
      <c r="J2334" s="135" t="s">
        <v>41</v>
      </c>
      <c r="K2334" s="135">
        <v>10000</v>
      </c>
      <c r="L2334" s="135">
        <f>VLOOKUP(E2334,[2]Sheet1!$E$2:$N$5262,3,0)</f>
        <v>10000</v>
      </c>
      <c r="M2334" s="168">
        <f>VLOOKUP(E2334,[2]Sheet1!$E$2:$N$5262,4,0)</f>
        <v>46053</v>
      </c>
      <c r="N2334" s="135" t="str">
        <f>VLOOKUP(E2334,[2]Sheet1!$E$2:$N$5262,5,0)</f>
        <v>FARJAD.MANZOOR</v>
      </c>
      <c r="O2334" s="135" t="str">
        <f>VLOOKUP(E2334,[2]Sheet1!$E$2:$N$5262,6,0)</f>
        <v>Accepted</v>
      </c>
      <c r="P2334" s="135" t="str">
        <f>VLOOKUP(E2334,[2]Sheet1!$E$2:$N$5262,7,0)</f>
        <v>Online Transfer</v>
      </c>
      <c r="Q2334" s="135" t="str">
        <f>VLOOKUP(E2334,[2]Sheet1!$E$2:$N$5262,8,0)</f>
        <v>Renewal</v>
      </c>
      <c r="R2334" s="135" t="s">
        <v>16</v>
      </c>
      <c r="S2334" s="135" t="str">
        <f>VLOOKUP(E2334,[2]Sheet1!$E$2:$N$5262,10,0)</f>
        <v>-</v>
      </c>
      <c r="T2334" s="167">
        <f t="shared" si="120"/>
        <v>0</v>
      </c>
    </row>
    <row r="2335" spans="1:20" s="135" customFormat="1" hidden="1">
      <c r="A2335" s="74">
        <v>458</v>
      </c>
      <c r="B2335" s="74" t="s">
        <v>38</v>
      </c>
      <c r="C2335" s="85" t="s">
        <v>17408</v>
      </c>
      <c r="D2335" s="85" t="s">
        <v>17409</v>
      </c>
      <c r="E2335" s="85" t="s">
        <v>17410</v>
      </c>
      <c r="F2335" s="85" t="s">
        <v>17411</v>
      </c>
      <c r="G2335" s="87">
        <v>10000</v>
      </c>
      <c r="H2335" s="85" t="s">
        <v>67</v>
      </c>
      <c r="I2335" s="85" t="s">
        <v>35</v>
      </c>
      <c r="J2335" s="135" t="s">
        <v>41</v>
      </c>
      <c r="K2335" s="135">
        <v>10000</v>
      </c>
      <c r="L2335" s="135">
        <f>VLOOKUP(E2335,[2]Sheet1!$E$2:$N$5262,3,0)</f>
        <v>10000</v>
      </c>
      <c r="M2335" s="168">
        <f>VLOOKUP(E2335,[2]Sheet1!$E$2:$N$5262,4,0)</f>
        <v>46053</v>
      </c>
      <c r="N2335" s="135" t="str">
        <f>VLOOKUP(E2335,[2]Sheet1!$E$2:$N$5262,5,0)</f>
        <v>FARJAD.MANZOOR</v>
      </c>
      <c r="O2335" s="135" t="str">
        <f>VLOOKUP(E2335,[2]Sheet1!$E$2:$N$5262,6,0)</f>
        <v>Accepted</v>
      </c>
      <c r="P2335" s="135" t="str">
        <f>VLOOKUP(E2335,[2]Sheet1!$E$2:$N$5262,7,0)</f>
        <v>Online Transfer</v>
      </c>
      <c r="Q2335" s="135" t="str">
        <f>VLOOKUP(E2335,[2]Sheet1!$E$2:$N$5262,8,0)</f>
        <v>Renewal</v>
      </c>
      <c r="R2335" s="135" t="s">
        <v>16</v>
      </c>
      <c r="S2335" s="135" t="str">
        <f>VLOOKUP(E2335,[2]Sheet1!$E$2:$N$5262,10,0)</f>
        <v>-</v>
      </c>
      <c r="T2335" s="167">
        <f t="shared" si="120"/>
        <v>0</v>
      </c>
    </row>
    <row r="2336" spans="1:20" s="135" customFormat="1" hidden="1">
      <c r="A2336" s="74">
        <v>459</v>
      </c>
      <c r="B2336" s="74" t="s">
        <v>38</v>
      </c>
      <c r="C2336" s="85" t="s">
        <v>17412</v>
      </c>
      <c r="D2336" s="85" t="s">
        <v>17413</v>
      </c>
      <c r="E2336" s="85" t="s">
        <v>17414</v>
      </c>
      <c r="F2336" s="85" t="s">
        <v>17415</v>
      </c>
      <c r="G2336" s="87">
        <v>10000</v>
      </c>
      <c r="H2336" s="85" t="s">
        <v>67</v>
      </c>
      <c r="I2336" s="85" t="s">
        <v>35</v>
      </c>
      <c r="J2336" s="135" t="s">
        <v>41</v>
      </c>
      <c r="K2336" s="135">
        <v>10000</v>
      </c>
      <c r="L2336" s="135">
        <f>VLOOKUP(E2336,[2]Sheet1!$E$2:$N$5262,3,0)</f>
        <v>10000</v>
      </c>
      <c r="M2336" s="168">
        <f>VLOOKUP(E2336,[2]Sheet1!$E$2:$N$5262,4,0)</f>
        <v>46053</v>
      </c>
      <c r="N2336" s="135" t="str">
        <f>VLOOKUP(E2336,[2]Sheet1!$E$2:$N$5262,5,0)</f>
        <v>FARJAD.MANZOOR</v>
      </c>
      <c r="O2336" s="135" t="str">
        <f>VLOOKUP(E2336,[2]Sheet1!$E$2:$N$5262,6,0)</f>
        <v>Accepted</v>
      </c>
      <c r="P2336" s="135" t="str">
        <f>VLOOKUP(E2336,[2]Sheet1!$E$2:$N$5262,7,0)</f>
        <v>Online Transfer</v>
      </c>
      <c r="Q2336" s="135" t="str">
        <f>VLOOKUP(E2336,[2]Sheet1!$E$2:$N$5262,8,0)</f>
        <v>Renewal</v>
      </c>
      <c r="R2336" s="135" t="s">
        <v>16</v>
      </c>
      <c r="S2336" s="135" t="str">
        <f>VLOOKUP(E2336,[2]Sheet1!$E$2:$N$5262,10,0)</f>
        <v>-</v>
      </c>
      <c r="T2336" s="167">
        <f t="shared" si="120"/>
        <v>0</v>
      </c>
    </row>
    <row r="2337" spans="1:20" s="135" customFormat="1" hidden="1">
      <c r="A2337" s="74">
        <v>460</v>
      </c>
      <c r="B2337" s="74" t="s">
        <v>38</v>
      </c>
      <c r="C2337" s="85" t="s">
        <v>17416</v>
      </c>
      <c r="D2337" s="85" t="s">
        <v>17417</v>
      </c>
      <c r="E2337" s="85" t="s">
        <v>17418</v>
      </c>
      <c r="F2337" s="85" t="s">
        <v>17419</v>
      </c>
      <c r="G2337" s="87">
        <v>10000</v>
      </c>
      <c r="H2337" s="85" t="s">
        <v>66</v>
      </c>
      <c r="I2337" s="85" t="s">
        <v>35</v>
      </c>
      <c r="J2337" s="135" t="s">
        <v>41</v>
      </c>
      <c r="K2337" s="135">
        <v>10000</v>
      </c>
      <c r="L2337" s="135">
        <f>VLOOKUP(E2337,[2]Sheet1!$E$2:$N$5262,3,0)</f>
        <v>10000</v>
      </c>
      <c r="M2337" s="168">
        <f>VLOOKUP(E2337,[2]Sheet1!$E$2:$N$5262,4,0)</f>
        <v>46053</v>
      </c>
      <c r="N2337" s="135" t="str">
        <f>VLOOKUP(E2337,[2]Sheet1!$E$2:$N$5262,5,0)</f>
        <v>FARJAD.MANZOOR</v>
      </c>
      <c r="O2337" s="135" t="str">
        <f>VLOOKUP(E2337,[2]Sheet1!$E$2:$N$5262,6,0)</f>
        <v>Accepted</v>
      </c>
      <c r="P2337" s="135" t="str">
        <f>VLOOKUP(E2337,[2]Sheet1!$E$2:$N$5262,7,0)</f>
        <v>Online Transfer</v>
      </c>
      <c r="Q2337" s="135" t="str">
        <f>VLOOKUP(E2337,[2]Sheet1!$E$2:$N$5262,8,0)</f>
        <v>Renewal</v>
      </c>
      <c r="R2337" s="135" t="s">
        <v>16</v>
      </c>
      <c r="S2337" s="135" t="str">
        <f>VLOOKUP(E2337,[2]Sheet1!$E$2:$N$5262,10,0)</f>
        <v>-</v>
      </c>
      <c r="T2337" s="167">
        <f t="shared" si="120"/>
        <v>0</v>
      </c>
    </row>
    <row r="2338" spans="1:20" s="135" customFormat="1" hidden="1">
      <c r="A2338" s="74">
        <v>461</v>
      </c>
      <c r="B2338" s="74" t="s">
        <v>38</v>
      </c>
      <c r="C2338" s="85" t="s">
        <v>17420</v>
      </c>
      <c r="D2338" s="85" t="s">
        <v>17421</v>
      </c>
      <c r="E2338" s="85" t="s">
        <v>17422</v>
      </c>
      <c r="F2338" s="85" t="s">
        <v>17423</v>
      </c>
      <c r="G2338" s="87">
        <v>8000</v>
      </c>
      <c r="H2338" s="85" t="s">
        <v>66</v>
      </c>
      <c r="I2338" s="85" t="s">
        <v>35</v>
      </c>
      <c r="J2338" s="135" t="s">
        <v>41</v>
      </c>
      <c r="K2338" s="135">
        <v>8000</v>
      </c>
      <c r="L2338" s="135">
        <f>VLOOKUP(E2338,[2]Sheet1!$E$2:$N$5262,3,0)</f>
        <v>8000</v>
      </c>
      <c r="M2338" s="168">
        <f>VLOOKUP(E2338,[2]Sheet1!$E$2:$N$5262,4,0)</f>
        <v>46048</v>
      </c>
      <c r="N2338" s="135" t="str">
        <f>VLOOKUP(E2338,[2]Sheet1!$E$2:$N$5262,5,0)</f>
        <v>FARJAD.MANZOOR</v>
      </c>
      <c r="O2338" s="135" t="str">
        <f>VLOOKUP(E2338,[2]Sheet1!$E$2:$N$5262,6,0)</f>
        <v>Accepted</v>
      </c>
      <c r="P2338" s="135" t="str">
        <f>VLOOKUP(E2338,[2]Sheet1!$E$2:$N$5262,7,0)</f>
        <v>Online Transfer</v>
      </c>
      <c r="Q2338" s="135" t="str">
        <f>VLOOKUP(E2338,[2]Sheet1!$E$2:$N$5262,8,0)</f>
        <v>Renewal</v>
      </c>
      <c r="R2338" s="135" t="s">
        <v>16</v>
      </c>
      <c r="S2338" s="135" t="str">
        <f>VLOOKUP(E2338,[2]Sheet1!$E$2:$N$5262,10,0)</f>
        <v>-</v>
      </c>
      <c r="T2338" s="167">
        <f t="shared" si="120"/>
        <v>0</v>
      </c>
    </row>
    <row r="2339" spans="1:20" s="135" customFormat="1" hidden="1">
      <c r="A2339" s="74">
        <v>462</v>
      </c>
      <c r="B2339" s="74" t="s">
        <v>38</v>
      </c>
      <c r="C2339" s="85" t="s">
        <v>17424</v>
      </c>
      <c r="D2339" s="85" t="s">
        <v>17425</v>
      </c>
      <c r="E2339" s="87">
        <v>6031481</v>
      </c>
      <c r="F2339" s="85" t="s">
        <v>17426</v>
      </c>
      <c r="G2339" s="87">
        <v>16000</v>
      </c>
      <c r="H2339" s="85" t="s">
        <v>66</v>
      </c>
      <c r="I2339" s="85" t="s">
        <v>35</v>
      </c>
      <c r="J2339" s="135" t="s">
        <v>41</v>
      </c>
      <c r="K2339" s="135">
        <v>16000</v>
      </c>
      <c r="L2339" s="135">
        <f>VLOOKUP(E2339,[2]Sheet1!$E$2:$N$5262,3,0)</f>
        <v>16000</v>
      </c>
      <c r="M2339" s="168">
        <f>VLOOKUP(E2339,[2]Sheet1!$E$2:$N$5262,4,0)</f>
        <v>46052</v>
      </c>
      <c r="N2339" s="135" t="str">
        <f>VLOOKUP(E2339,[2]Sheet1!$E$2:$N$5262,5,0)</f>
        <v>FARJAD.MANZOOR</v>
      </c>
      <c r="O2339" s="135" t="str">
        <f>VLOOKUP(E2339,[2]Sheet1!$E$2:$N$5262,6,0)</f>
        <v>Accepted</v>
      </c>
      <c r="P2339" s="135" t="str">
        <f>VLOOKUP(E2339,[2]Sheet1!$E$2:$N$5262,7,0)</f>
        <v>Online Transfer</v>
      </c>
      <c r="Q2339" s="135" t="str">
        <f>VLOOKUP(E2339,[2]Sheet1!$E$2:$N$5262,8,0)</f>
        <v>Renewal</v>
      </c>
      <c r="R2339" s="135" t="s">
        <v>16</v>
      </c>
      <c r="S2339" s="135" t="str">
        <f>VLOOKUP(E2339,[2]Sheet1!$E$2:$N$5262,10,0)</f>
        <v>-</v>
      </c>
      <c r="T2339" s="167">
        <f t="shared" si="120"/>
        <v>0</v>
      </c>
    </row>
    <row r="2340" spans="1:20" s="135" customFormat="1" hidden="1">
      <c r="A2340" s="74">
        <v>463</v>
      </c>
      <c r="B2340" s="74" t="s">
        <v>38</v>
      </c>
      <c r="C2340" s="85" t="s">
        <v>17427</v>
      </c>
      <c r="D2340" s="85" t="s">
        <v>17428</v>
      </c>
      <c r="E2340" s="85" t="s">
        <v>17429</v>
      </c>
      <c r="F2340" s="85" t="s">
        <v>17430</v>
      </c>
      <c r="G2340" s="87">
        <v>16000</v>
      </c>
      <c r="H2340" s="85" t="s">
        <v>66</v>
      </c>
      <c r="I2340" s="85" t="s">
        <v>35</v>
      </c>
      <c r="J2340" s="135" t="s">
        <v>41</v>
      </c>
      <c r="K2340" s="135">
        <v>16000</v>
      </c>
      <c r="L2340" s="135">
        <f>VLOOKUP(E2340,[2]Sheet1!$E$2:$N$5262,3,0)</f>
        <v>16000</v>
      </c>
      <c r="M2340" s="168">
        <f>VLOOKUP(E2340,[2]Sheet1!$E$2:$N$5262,4,0)</f>
        <v>46052</v>
      </c>
      <c r="N2340" s="135" t="str">
        <f>VLOOKUP(E2340,[2]Sheet1!$E$2:$N$5262,5,0)</f>
        <v>FARJAD.MANZOOR</v>
      </c>
      <c r="O2340" s="135" t="str">
        <f>VLOOKUP(E2340,[2]Sheet1!$E$2:$N$5262,6,0)</f>
        <v>Accepted</v>
      </c>
      <c r="P2340" s="135" t="str">
        <f>VLOOKUP(E2340,[2]Sheet1!$E$2:$N$5262,7,0)</f>
        <v>Online Transfer</v>
      </c>
      <c r="Q2340" s="135" t="str">
        <f>VLOOKUP(E2340,[2]Sheet1!$E$2:$N$5262,8,0)</f>
        <v>Renewal</v>
      </c>
      <c r="R2340" s="135" t="s">
        <v>16</v>
      </c>
      <c r="S2340" s="135" t="str">
        <f>VLOOKUP(E2340,[2]Sheet1!$E$2:$N$5262,10,0)</f>
        <v>-</v>
      </c>
      <c r="T2340" s="167">
        <f t="shared" si="120"/>
        <v>0</v>
      </c>
    </row>
    <row r="2341" spans="1:20" s="135" customFormat="1" hidden="1">
      <c r="A2341" s="74">
        <v>464</v>
      </c>
      <c r="B2341" s="74" t="s">
        <v>38</v>
      </c>
      <c r="C2341" s="85" t="s">
        <v>17431</v>
      </c>
      <c r="D2341" s="85" t="s">
        <v>17432</v>
      </c>
      <c r="E2341" s="85" t="s">
        <v>17433</v>
      </c>
      <c r="F2341" s="85" t="s">
        <v>17434</v>
      </c>
      <c r="G2341" s="87">
        <v>13000</v>
      </c>
      <c r="H2341" s="85" t="s">
        <v>66</v>
      </c>
      <c r="I2341" s="85" t="s">
        <v>35</v>
      </c>
      <c r="J2341" s="135" t="s">
        <v>41</v>
      </c>
      <c r="K2341" s="135">
        <v>13000</v>
      </c>
      <c r="L2341" s="135">
        <f>VLOOKUP(E2341,[2]Sheet1!$E$2:$N$5262,3,0)</f>
        <v>13000</v>
      </c>
      <c r="M2341" s="168">
        <f>VLOOKUP(E2341,[2]Sheet1!$E$2:$N$5262,4,0)</f>
        <v>46052</v>
      </c>
      <c r="N2341" s="135" t="str">
        <f>VLOOKUP(E2341,[2]Sheet1!$E$2:$N$5262,5,0)</f>
        <v>FARJAD.MANZOOR</v>
      </c>
      <c r="O2341" s="135" t="str">
        <f>VLOOKUP(E2341,[2]Sheet1!$E$2:$N$5262,6,0)</f>
        <v>Accepted</v>
      </c>
      <c r="P2341" s="135" t="str">
        <f>VLOOKUP(E2341,[2]Sheet1!$E$2:$N$5262,7,0)</f>
        <v>Online Transfer</v>
      </c>
      <c r="Q2341" s="135" t="str">
        <f>VLOOKUP(E2341,[2]Sheet1!$E$2:$N$5262,8,0)</f>
        <v>Renewal</v>
      </c>
      <c r="R2341" s="135" t="s">
        <v>16</v>
      </c>
      <c r="S2341" s="135" t="str">
        <f>VLOOKUP(E2341,[2]Sheet1!$E$2:$N$5262,10,0)</f>
        <v>-</v>
      </c>
      <c r="T2341" s="167">
        <f t="shared" si="120"/>
        <v>0</v>
      </c>
    </row>
    <row r="2342" spans="1:20" s="135" customFormat="1">
      <c r="A2342" s="74">
        <v>465</v>
      </c>
      <c r="B2342" s="74" t="s">
        <v>38</v>
      </c>
      <c r="C2342" s="85" t="s">
        <v>17435</v>
      </c>
      <c r="D2342" s="85" t="s">
        <v>17436</v>
      </c>
      <c r="E2342" s="85" t="s">
        <v>17437</v>
      </c>
      <c r="F2342" s="85" t="s">
        <v>10651</v>
      </c>
      <c r="G2342" s="87">
        <v>13000</v>
      </c>
      <c r="H2342" s="85" t="s">
        <v>67</v>
      </c>
      <c r="I2342" s="85" t="s">
        <v>35</v>
      </c>
      <c r="J2342" s="135" t="s">
        <v>41</v>
      </c>
      <c r="K2342" s="135">
        <v>13000</v>
      </c>
      <c r="L2342" s="135">
        <f>VLOOKUP(E2342,[2]Sheet1!$E$2:$N$5262,3,0)</f>
        <v>13000</v>
      </c>
      <c r="M2342" s="168">
        <f>VLOOKUP(E2342,[2]Sheet1!$E$2:$N$5262,4,0)</f>
        <v>46052</v>
      </c>
      <c r="N2342" s="135" t="str">
        <f>VLOOKUP(E2342,[2]Sheet1!$E$2:$N$5262,5,0)</f>
        <v>FARJAD.MANZOOR</v>
      </c>
      <c r="O2342" s="135" t="str">
        <f>VLOOKUP(E2342,[2]Sheet1!$E$2:$N$5262,6,0)</f>
        <v>Accepted</v>
      </c>
      <c r="P2342" s="135" t="str">
        <f>VLOOKUP(E2342,[2]Sheet1!$E$2:$N$5262,7,0)</f>
        <v>Online Transfer</v>
      </c>
      <c r="Q2342" s="135" t="str">
        <f>VLOOKUP(E2342,[2]Sheet1!$E$2:$N$5262,8,0)</f>
        <v>Conversion</v>
      </c>
      <c r="R2342" s="135" t="s">
        <v>16</v>
      </c>
      <c r="S2342" s="135" t="str">
        <f>VLOOKUP(E2342,[2]Sheet1!$E$2:$N$5262,10,0)</f>
        <v>-</v>
      </c>
      <c r="T2342" s="167">
        <f t="shared" si="120"/>
        <v>0</v>
      </c>
    </row>
    <row r="2343" spans="1:20" s="135" customFormat="1" hidden="1">
      <c r="A2343" s="74">
        <v>466</v>
      </c>
      <c r="B2343" s="74" t="s">
        <v>38</v>
      </c>
      <c r="C2343" s="85" t="s">
        <v>17438</v>
      </c>
      <c r="D2343" s="87">
        <v>328457</v>
      </c>
      <c r="E2343" s="87">
        <v>7027588</v>
      </c>
      <c r="F2343" s="85" t="s">
        <v>17439</v>
      </c>
      <c r="G2343" s="87">
        <v>10000</v>
      </c>
      <c r="H2343" s="85" t="s">
        <v>66</v>
      </c>
      <c r="I2343" s="85" t="s">
        <v>35</v>
      </c>
      <c r="J2343" s="135" t="s">
        <v>41</v>
      </c>
      <c r="K2343" s="135">
        <v>10000</v>
      </c>
      <c r="L2343" s="135">
        <f>VLOOKUP(E2343,[2]Sheet1!$E$2:$N$5262,3,0)</f>
        <v>10000</v>
      </c>
      <c r="M2343" s="168">
        <f>VLOOKUP(E2343,[2]Sheet1!$E$2:$N$5262,4,0)</f>
        <v>46051</v>
      </c>
      <c r="N2343" s="135" t="str">
        <f>VLOOKUP(E2343,[2]Sheet1!$E$2:$N$5262,5,0)</f>
        <v>FARJAD.MANZOOR</v>
      </c>
      <c r="O2343" s="135" t="str">
        <f>VLOOKUP(E2343,[2]Sheet1!$E$2:$N$5262,6,0)</f>
        <v>Accepted</v>
      </c>
      <c r="P2343" s="135" t="str">
        <f>VLOOKUP(E2343,[2]Sheet1!$E$2:$N$5262,7,0)</f>
        <v>Online Transfer</v>
      </c>
      <c r="Q2343" s="135" t="str">
        <f>VLOOKUP(E2343,[2]Sheet1!$E$2:$N$5262,8,0)</f>
        <v>Renewal</v>
      </c>
      <c r="R2343" s="135" t="s">
        <v>16</v>
      </c>
      <c r="S2343" s="135" t="str">
        <f>VLOOKUP(E2343,[2]Sheet1!$E$2:$N$5262,10,0)</f>
        <v>-</v>
      </c>
      <c r="T2343" s="167">
        <f t="shared" si="120"/>
        <v>0</v>
      </c>
    </row>
    <row r="2344" spans="1:20" s="135" customFormat="1" hidden="1">
      <c r="A2344" s="74">
        <v>467</v>
      </c>
      <c r="B2344" s="74" t="s">
        <v>38</v>
      </c>
      <c r="C2344" s="85" t="s">
        <v>17440</v>
      </c>
      <c r="D2344" s="85" t="s">
        <v>17441</v>
      </c>
      <c r="E2344" s="85" t="s">
        <v>17440</v>
      </c>
      <c r="F2344" s="85" t="s">
        <v>17442</v>
      </c>
      <c r="G2344" s="87">
        <v>16000</v>
      </c>
      <c r="H2344" s="85" t="s">
        <v>66</v>
      </c>
      <c r="I2344" s="85" t="s">
        <v>35</v>
      </c>
      <c r="J2344" s="135" t="s">
        <v>41</v>
      </c>
      <c r="K2344" s="135">
        <v>16000</v>
      </c>
      <c r="L2344" s="135">
        <f>VLOOKUP(E2344,[2]Sheet1!$E$2:$N$5262,3,0)</f>
        <v>16000</v>
      </c>
      <c r="M2344" s="168">
        <f>VLOOKUP(E2344,[2]Sheet1!$E$2:$N$5262,4,0)</f>
        <v>46051</v>
      </c>
      <c r="N2344" s="135" t="str">
        <f>VLOOKUP(E2344,[2]Sheet1!$E$2:$N$5262,5,0)</f>
        <v>FARJAD.MANZOOR</v>
      </c>
      <c r="O2344" s="135" t="str">
        <f>VLOOKUP(E2344,[2]Sheet1!$E$2:$N$5262,6,0)</f>
        <v>Accepted</v>
      </c>
      <c r="P2344" s="135" t="str">
        <f>VLOOKUP(E2344,[2]Sheet1!$E$2:$N$5262,7,0)</f>
        <v>Online Transfer</v>
      </c>
      <c r="Q2344" s="135" t="str">
        <f>VLOOKUP(E2344,[2]Sheet1!$E$2:$N$5262,8,0)</f>
        <v>Renewal</v>
      </c>
      <c r="R2344" s="135" t="s">
        <v>16</v>
      </c>
      <c r="S2344" s="135" t="str">
        <f>VLOOKUP(E2344,[2]Sheet1!$E$2:$N$5262,10,0)</f>
        <v>-</v>
      </c>
      <c r="T2344" s="167">
        <f t="shared" si="120"/>
        <v>0</v>
      </c>
    </row>
    <row r="2345" spans="1:20" s="135" customFormat="1" hidden="1">
      <c r="A2345" s="74">
        <v>468</v>
      </c>
      <c r="B2345" s="74" t="s">
        <v>38</v>
      </c>
      <c r="C2345" s="85" t="s">
        <v>17443</v>
      </c>
      <c r="D2345" s="85" t="s">
        <v>17444</v>
      </c>
      <c r="E2345" s="87">
        <v>1801936</v>
      </c>
      <c r="F2345" s="85" t="s">
        <v>17445</v>
      </c>
      <c r="G2345" s="87">
        <v>14000</v>
      </c>
      <c r="H2345" s="85" t="s">
        <v>66</v>
      </c>
      <c r="I2345" s="85" t="s">
        <v>35</v>
      </c>
      <c r="J2345" s="135" t="s">
        <v>41</v>
      </c>
      <c r="K2345" s="135">
        <v>14000</v>
      </c>
      <c r="L2345" s="135">
        <f>VLOOKUP(E2345,[2]Sheet1!$E$2:$N$5262,3,0)</f>
        <v>14000</v>
      </c>
      <c r="M2345" s="168">
        <f>VLOOKUP(E2345,[2]Sheet1!$E$2:$N$5262,4,0)</f>
        <v>46050</v>
      </c>
      <c r="N2345" s="135" t="str">
        <f>VLOOKUP(E2345,[2]Sheet1!$E$2:$N$5262,5,0)</f>
        <v>FARJAD.MANZOOR</v>
      </c>
      <c r="O2345" s="135" t="str">
        <f>VLOOKUP(E2345,[2]Sheet1!$E$2:$N$5262,6,0)</f>
        <v>Accepted</v>
      </c>
      <c r="P2345" s="135" t="str">
        <f>VLOOKUP(E2345,[2]Sheet1!$E$2:$N$5262,7,0)</f>
        <v>Online Transfer</v>
      </c>
      <c r="Q2345" s="135" t="str">
        <f>VLOOKUP(E2345,[2]Sheet1!$E$2:$N$5262,8,0)</f>
        <v>Renewal</v>
      </c>
      <c r="R2345" s="135" t="s">
        <v>16</v>
      </c>
      <c r="S2345" s="135" t="str">
        <f>VLOOKUP(E2345,[2]Sheet1!$E$2:$N$5262,10,0)</f>
        <v>-</v>
      </c>
      <c r="T2345" s="167">
        <f t="shared" si="120"/>
        <v>0</v>
      </c>
    </row>
    <row r="2346" spans="1:20" s="135" customFormat="1" hidden="1">
      <c r="A2346" s="74">
        <v>469</v>
      </c>
      <c r="B2346" s="74" t="s">
        <v>38</v>
      </c>
      <c r="C2346" s="85" t="s">
        <v>17446</v>
      </c>
      <c r="D2346" s="85" t="s">
        <v>17447</v>
      </c>
      <c r="E2346" s="85" t="s">
        <v>17446</v>
      </c>
      <c r="F2346" s="85" t="s">
        <v>17448</v>
      </c>
      <c r="G2346" s="87">
        <v>10000</v>
      </c>
      <c r="H2346" s="85" t="s">
        <v>66</v>
      </c>
      <c r="I2346" s="85" t="s">
        <v>35</v>
      </c>
      <c r="J2346" s="135" t="s">
        <v>41</v>
      </c>
      <c r="K2346" s="135">
        <v>10000</v>
      </c>
      <c r="L2346" s="135">
        <f>VLOOKUP(E2346,[2]Sheet1!$E$2:$N$5262,3,0)</f>
        <v>10000</v>
      </c>
      <c r="M2346" s="168">
        <f>VLOOKUP(E2346,[2]Sheet1!$E$2:$N$5262,4,0)</f>
        <v>46050</v>
      </c>
      <c r="N2346" s="135" t="str">
        <f>VLOOKUP(E2346,[2]Sheet1!$E$2:$N$5262,5,0)</f>
        <v>FARJAD.MANZOOR</v>
      </c>
      <c r="O2346" s="135" t="str">
        <f>VLOOKUP(E2346,[2]Sheet1!$E$2:$N$5262,6,0)</f>
        <v>Accepted</v>
      </c>
      <c r="P2346" s="135" t="str">
        <f>VLOOKUP(E2346,[2]Sheet1!$E$2:$N$5262,7,0)</f>
        <v>Online Transfer</v>
      </c>
      <c r="Q2346" s="135" t="str">
        <f>VLOOKUP(E2346,[2]Sheet1!$E$2:$N$5262,8,0)</f>
        <v>Renewal</v>
      </c>
      <c r="R2346" s="135" t="s">
        <v>16</v>
      </c>
      <c r="S2346" s="135" t="str">
        <f>VLOOKUP(E2346,[2]Sheet1!$E$2:$N$5262,10,0)</f>
        <v>-</v>
      </c>
      <c r="T2346" s="167">
        <f t="shared" si="120"/>
        <v>0</v>
      </c>
    </row>
    <row r="2347" spans="1:20" s="135" customFormat="1" hidden="1">
      <c r="A2347" s="74">
        <v>470</v>
      </c>
      <c r="B2347" s="74" t="s">
        <v>38</v>
      </c>
      <c r="C2347" s="85" t="s">
        <v>17449</v>
      </c>
      <c r="D2347" s="85" t="s">
        <v>17450</v>
      </c>
      <c r="E2347" s="85" t="s">
        <v>17451</v>
      </c>
      <c r="F2347" s="85" t="s">
        <v>17452</v>
      </c>
      <c r="G2347" s="87">
        <v>12000</v>
      </c>
      <c r="H2347" s="85" t="s">
        <v>66</v>
      </c>
      <c r="I2347" s="85" t="s">
        <v>35</v>
      </c>
      <c r="J2347" s="135" t="s">
        <v>41</v>
      </c>
      <c r="K2347" s="135">
        <v>12000</v>
      </c>
      <c r="L2347" s="135">
        <f>VLOOKUP(E2347,[2]Sheet1!$E$2:$N$5262,3,0)</f>
        <v>12000</v>
      </c>
      <c r="M2347" s="168">
        <f>VLOOKUP(E2347,[2]Sheet1!$E$2:$N$5262,4,0)</f>
        <v>46050</v>
      </c>
      <c r="N2347" s="135" t="str">
        <f>VLOOKUP(E2347,[2]Sheet1!$E$2:$N$5262,5,0)</f>
        <v>FARJAD.MANZOOR</v>
      </c>
      <c r="O2347" s="135" t="str">
        <f>VLOOKUP(E2347,[2]Sheet1!$E$2:$N$5262,6,0)</f>
        <v>Accepted</v>
      </c>
      <c r="P2347" s="135" t="str">
        <f>VLOOKUP(E2347,[2]Sheet1!$E$2:$N$5262,7,0)</f>
        <v>Online Transfer</v>
      </c>
      <c r="Q2347" s="135" t="str">
        <f>VLOOKUP(E2347,[2]Sheet1!$E$2:$N$5262,8,0)</f>
        <v>Renewal</v>
      </c>
      <c r="R2347" s="135" t="s">
        <v>16</v>
      </c>
      <c r="S2347" s="135" t="str">
        <f>VLOOKUP(E2347,[2]Sheet1!$E$2:$N$5262,10,0)</f>
        <v>-</v>
      </c>
      <c r="T2347" s="167">
        <f t="shared" si="120"/>
        <v>0</v>
      </c>
    </row>
    <row r="2348" spans="1:20" s="135" customFormat="1" hidden="1">
      <c r="A2348" s="74">
        <v>471</v>
      </c>
      <c r="B2348" s="74" t="s">
        <v>38</v>
      </c>
      <c r="C2348" s="85" t="s">
        <v>17453</v>
      </c>
      <c r="D2348" s="85" t="s">
        <v>17454</v>
      </c>
      <c r="E2348" s="85" t="s">
        <v>17453</v>
      </c>
      <c r="F2348" s="85" t="s">
        <v>17455</v>
      </c>
      <c r="G2348" s="87">
        <v>12000</v>
      </c>
      <c r="H2348" s="85" t="s">
        <v>66</v>
      </c>
      <c r="I2348" s="85" t="s">
        <v>35</v>
      </c>
      <c r="J2348" s="135" t="s">
        <v>41</v>
      </c>
      <c r="K2348" s="135">
        <v>12000</v>
      </c>
      <c r="L2348" s="135">
        <f>VLOOKUP(E2348,[2]Sheet1!$E$2:$N$5262,3,0)</f>
        <v>12000</v>
      </c>
      <c r="M2348" s="168">
        <f>VLOOKUP(E2348,[2]Sheet1!$E$2:$N$5262,4,0)</f>
        <v>46050</v>
      </c>
      <c r="N2348" s="135" t="str">
        <f>VLOOKUP(E2348,[2]Sheet1!$E$2:$N$5262,5,0)</f>
        <v>FARJAD.MANZOOR</v>
      </c>
      <c r="O2348" s="135" t="str">
        <f>VLOOKUP(E2348,[2]Sheet1!$E$2:$N$5262,6,0)</f>
        <v>Accepted</v>
      </c>
      <c r="P2348" s="135" t="str">
        <f>VLOOKUP(E2348,[2]Sheet1!$E$2:$N$5262,7,0)</f>
        <v>Online Transfer</v>
      </c>
      <c r="Q2348" s="135" t="str">
        <f>VLOOKUP(E2348,[2]Sheet1!$E$2:$N$5262,8,0)</f>
        <v>Renewal</v>
      </c>
      <c r="R2348" s="135" t="s">
        <v>16</v>
      </c>
      <c r="S2348" s="135" t="str">
        <f>VLOOKUP(E2348,[2]Sheet1!$E$2:$N$5262,10,0)</f>
        <v>-</v>
      </c>
      <c r="T2348" s="167">
        <f t="shared" si="120"/>
        <v>0</v>
      </c>
    </row>
    <row r="2349" spans="1:20" s="135" customFormat="1" hidden="1">
      <c r="A2349" s="74">
        <v>472</v>
      </c>
      <c r="B2349" s="74" t="s">
        <v>38</v>
      </c>
      <c r="C2349" s="85" t="s">
        <v>17456</v>
      </c>
      <c r="D2349" s="87">
        <v>340117</v>
      </c>
      <c r="E2349" s="87">
        <v>1240157</v>
      </c>
      <c r="F2349" s="85" t="s">
        <v>17457</v>
      </c>
      <c r="G2349" s="87">
        <v>13000</v>
      </c>
      <c r="H2349" s="85" t="s">
        <v>66</v>
      </c>
      <c r="I2349" s="85" t="s">
        <v>35</v>
      </c>
      <c r="J2349" s="135" t="s">
        <v>41</v>
      </c>
      <c r="K2349" s="135">
        <v>13000</v>
      </c>
      <c r="L2349" s="135">
        <f>VLOOKUP(E2349,[2]Sheet1!$E$2:$N$5262,3,0)</f>
        <v>13000</v>
      </c>
      <c r="M2349" s="168">
        <f>VLOOKUP(E2349,[2]Sheet1!$E$2:$N$5262,4,0)</f>
        <v>46050</v>
      </c>
      <c r="N2349" s="135" t="str">
        <f>VLOOKUP(E2349,[2]Sheet1!$E$2:$N$5262,5,0)</f>
        <v>FARJAD.MANZOOR</v>
      </c>
      <c r="O2349" s="135" t="str">
        <f>VLOOKUP(E2349,[2]Sheet1!$E$2:$N$5262,6,0)</f>
        <v>Accepted</v>
      </c>
      <c r="P2349" s="135" t="str">
        <f>VLOOKUP(E2349,[2]Sheet1!$E$2:$N$5262,7,0)</f>
        <v>Online Transfer</v>
      </c>
      <c r="Q2349" s="135" t="str">
        <f>VLOOKUP(E2349,[2]Sheet1!$E$2:$N$5262,8,0)</f>
        <v>Renewal</v>
      </c>
      <c r="R2349" s="135" t="s">
        <v>16</v>
      </c>
      <c r="S2349" s="135" t="str">
        <f>VLOOKUP(E2349,[2]Sheet1!$E$2:$N$5262,10,0)</f>
        <v>-</v>
      </c>
      <c r="T2349" s="167">
        <f t="shared" si="120"/>
        <v>0</v>
      </c>
    </row>
    <row r="2350" spans="1:20" s="135" customFormat="1" hidden="1">
      <c r="A2350" s="74">
        <v>473</v>
      </c>
      <c r="B2350" s="74" t="s">
        <v>38</v>
      </c>
      <c r="C2350" s="85" t="s">
        <v>17458</v>
      </c>
      <c r="D2350" s="85" t="s">
        <v>17459</v>
      </c>
      <c r="E2350" s="85" t="s">
        <v>17460</v>
      </c>
      <c r="F2350" s="85" t="s">
        <v>17461</v>
      </c>
      <c r="G2350" s="87">
        <v>16000</v>
      </c>
      <c r="H2350" s="85" t="s">
        <v>66</v>
      </c>
      <c r="I2350" s="85" t="s">
        <v>35</v>
      </c>
      <c r="J2350" s="135" t="s">
        <v>41</v>
      </c>
      <c r="K2350" s="135">
        <v>16000</v>
      </c>
      <c r="L2350" s="135">
        <f>VLOOKUP(E2350,[2]Sheet1!$E$2:$N$5262,3,0)</f>
        <v>16000</v>
      </c>
      <c r="M2350" s="168">
        <f>VLOOKUP(E2350,[2]Sheet1!$E$2:$N$5262,4,0)</f>
        <v>46050</v>
      </c>
      <c r="N2350" s="135" t="str">
        <f>VLOOKUP(E2350,[2]Sheet1!$E$2:$N$5262,5,0)</f>
        <v>FARJAD.MANZOOR</v>
      </c>
      <c r="O2350" s="135" t="str">
        <f>VLOOKUP(E2350,[2]Sheet1!$E$2:$N$5262,6,0)</f>
        <v>Accepted</v>
      </c>
      <c r="P2350" s="135" t="str">
        <f>VLOOKUP(E2350,[2]Sheet1!$E$2:$N$5262,7,0)</f>
        <v>Online Transfer</v>
      </c>
      <c r="Q2350" s="135" t="str">
        <f>VLOOKUP(E2350,[2]Sheet1!$E$2:$N$5262,8,0)</f>
        <v>Renewal</v>
      </c>
      <c r="R2350" s="135" t="s">
        <v>16</v>
      </c>
      <c r="S2350" s="135" t="str">
        <f>VLOOKUP(E2350,[2]Sheet1!$E$2:$N$5262,10,0)</f>
        <v>-</v>
      </c>
      <c r="T2350" s="167">
        <f t="shared" si="120"/>
        <v>0</v>
      </c>
    </row>
    <row r="2351" spans="1:20" s="135" customFormat="1" hidden="1">
      <c r="A2351" s="74">
        <v>474</v>
      </c>
      <c r="B2351" s="74" t="s">
        <v>38</v>
      </c>
      <c r="C2351" s="85" t="s">
        <v>17462</v>
      </c>
      <c r="D2351" s="87">
        <v>338295</v>
      </c>
      <c r="E2351" s="87">
        <v>1238322</v>
      </c>
      <c r="F2351" s="85" t="s">
        <v>17463</v>
      </c>
      <c r="G2351" s="87">
        <v>16000</v>
      </c>
      <c r="H2351" s="85" t="s">
        <v>66</v>
      </c>
      <c r="I2351" s="85" t="s">
        <v>35</v>
      </c>
      <c r="J2351" s="135" t="s">
        <v>41</v>
      </c>
      <c r="K2351" s="135">
        <v>16000</v>
      </c>
      <c r="L2351" s="135">
        <f>VLOOKUP(E2351,[2]Sheet1!$E$2:$N$5262,3,0)</f>
        <v>16000</v>
      </c>
      <c r="M2351" s="168">
        <f>VLOOKUP(E2351,[2]Sheet1!$E$2:$N$5262,4,0)</f>
        <v>46050</v>
      </c>
      <c r="N2351" s="135" t="str">
        <f>VLOOKUP(E2351,[2]Sheet1!$E$2:$N$5262,5,0)</f>
        <v>FARJAD.MANZOOR</v>
      </c>
      <c r="O2351" s="135" t="str">
        <f>VLOOKUP(E2351,[2]Sheet1!$E$2:$N$5262,6,0)</f>
        <v>Accepted</v>
      </c>
      <c r="P2351" s="135" t="str">
        <f>VLOOKUP(E2351,[2]Sheet1!$E$2:$N$5262,7,0)</f>
        <v>Online Transfer</v>
      </c>
      <c r="Q2351" s="135" t="str">
        <f>VLOOKUP(E2351,[2]Sheet1!$E$2:$N$5262,8,0)</f>
        <v>Renewal</v>
      </c>
      <c r="R2351" s="135" t="s">
        <v>16</v>
      </c>
      <c r="S2351" s="135" t="str">
        <f>VLOOKUP(E2351,[2]Sheet1!$E$2:$N$5262,10,0)</f>
        <v>-</v>
      </c>
      <c r="T2351" s="167">
        <f t="shared" si="120"/>
        <v>0</v>
      </c>
    </row>
    <row r="2352" spans="1:20" s="135" customFormat="1" hidden="1">
      <c r="A2352" s="74">
        <v>475</v>
      </c>
      <c r="B2352" s="74" t="s">
        <v>38</v>
      </c>
      <c r="C2352" s="85" t="s">
        <v>17464</v>
      </c>
      <c r="D2352" s="85" t="s">
        <v>17465</v>
      </c>
      <c r="E2352" s="85" t="s">
        <v>17466</v>
      </c>
      <c r="F2352" s="85" t="s">
        <v>17467</v>
      </c>
      <c r="G2352" s="87">
        <v>16000</v>
      </c>
      <c r="H2352" s="85" t="s">
        <v>66</v>
      </c>
      <c r="I2352" s="85" t="s">
        <v>35</v>
      </c>
      <c r="J2352" s="135" t="s">
        <v>41</v>
      </c>
      <c r="K2352" s="135">
        <v>16000</v>
      </c>
      <c r="L2352" s="135">
        <f>VLOOKUP(E2352,[2]Sheet1!$E$2:$N$5262,3,0)</f>
        <v>16000</v>
      </c>
      <c r="M2352" s="168">
        <f>VLOOKUP(E2352,[2]Sheet1!$E$2:$N$5262,4,0)</f>
        <v>46051</v>
      </c>
      <c r="N2352" s="135" t="str">
        <f>VLOOKUP(E2352,[2]Sheet1!$E$2:$N$5262,5,0)</f>
        <v>FARJAD.MANZOOR</v>
      </c>
      <c r="O2352" s="135" t="str">
        <f>VLOOKUP(E2352,[2]Sheet1!$E$2:$N$5262,6,0)</f>
        <v>Accepted</v>
      </c>
      <c r="P2352" s="135" t="str">
        <f>VLOOKUP(E2352,[2]Sheet1!$E$2:$N$5262,7,0)</f>
        <v>Cheque</v>
      </c>
      <c r="Q2352" s="135" t="str">
        <f>VLOOKUP(E2352,[2]Sheet1!$E$2:$N$5262,8,0)</f>
        <v>Renewal</v>
      </c>
      <c r="R2352" s="135" t="s">
        <v>16</v>
      </c>
      <c r="S2352" s="135" t="str">
        <f>VLOOKUP(E2352,[2]Sheet1!$E$2:$N$5262,10,0)</f>
        <v>-</v>
      </c>
      <c r="T2352" s="167">
        <f t="shared" si="120"/>
        <v>0</v>
      </c>
    </row>
    <row r="2353" spans="1:20" s="135" customFormat="1" hidden="1">
      <c r="A2353" s="74">
        <v>476</v>
      </c>
      <c r="B2353" s="74" t="s">
        <v>38</v>
      </c>
      <c r="C2353" s="85" t="s">
        <v>17468</v>
      </c>
      <c r="D2353" s="85" t="s">
        <v>17469</v>
      </c>
      <c r="E2353" s="85" t="s">
        <v>17470</v>
      </c>
      <c r="F2353" s="85" t="s">
        <v>17471</v>
      </c>
      <c r="G2353" s="87">
        <v>13000</v>
      </c>
      <c r="H2353" s="85" t="s">
        <v>66</v>
      </c>
      <c r="I2353" s="85" t="s">
        <v>35</v>
      </c>
      <c r="J2353" s="135" t="s">
        <v>41</v>
      </c>
      <c r="K2353" s="135">
        <v>13000</v>
      </c>
      <c r="L2353" s="135">
        <f>VLOOKUP(E2353,[2]Sheet1!$E$2:$N$5262,3,0)</f>
        <v>13000</v>
      </c>
      <c r="M2353" s="168">
        <f>VLOOKUP(E2353,[2]Sheet1!$E$2:$N$5262,4,0)</f>
        <v>46049</v>
      </c>
      <c r="N2353" s="135" t="str">
        <f>VLOOKUP(E2353,[2]Sheet1!$E$2:$N$5262,5,0)</f>
        <v>FARJAD.MANZOOR</v>
      </c>
      <c r="O2353" s="135" t="str">
        <f>VLOOKUP(E2353,[2]Sheet1!$E$2:$N$5262,6,0)</f>
        <v>Accepted</v>
      </c>
      <c r="P2353" s="135" t="str">
        <f>VLOOKUP(E2353,[2]Sheet1!$E$2:$N$5262,7,0)</f>
        <v>Online Transfer</v>
      </c>
      <c r="Q2353" s="135" t="str">
        <f>VLOOKUP(E2353,[2]Sheet1!$E$2:$N$5262,8,0)</f>
        <v>Renewal</v>
      </c>
      <c r="R2353" s="135" t="s">
        <v>16</v>
      </c>
      <c r="S2353" s="135" t="str">
        <f>VLOOKUP(E2353,[2]Sheet1!$E$2:$N$5262,10,0)</f>
        <v>-</v>
      </c>
      <c r="T2353" s="167">
        <f t="shared" si="120"/>
        <v>0</v>
      </c>
    </row>
    <row r="2354" spans="1:20" s="135" customFormat="1">
      <c r="A2354" s="74">
        <v>477</v>
      </c>
      <c r="B2354" s="74" t="s">
        <v>38</v>
      </c>
      <c r="C2354" s="85" t="s">
        <v>17472</v>
      </c>
      <c r="D2354" s="85" t="s">
        <v>17473</v>
      </c>
      <c r="E2354" s="85" t="s">
        <v>17474</v>
      </c>
      <c r="F2354" s="85" t="s">
        <v>11140</v>
      </c>
      <c r="G2354" s="87">
        <v>15000</v>
      </c>
      <c r="H2354" s="85" t="s">
        <v>66</v>
      </c>
      <c r="I2354" s="85" t="s">
        <v>35</v>
      </c>
      <c r="J2354" s="135" t="s">
        <v>41</v>
      </c>
      <c r="K2354" s="135">
        <v>15000</v>
      </c>
      <c r="L2354" s="135">
        <f>VLOOKUP(E2354,[2]Sheet1!$E$2:$N$5262,3,0)</f>
        <v>15000</v>
      </c>
      <c r="M2354" s="168">
        <f>VLOOKUP(E2354,[2]Sheet1!$E$2:$N$5262,4,0)</f>
        <v>46049</v>
      </c>
      <c r="N2354" s="135" t="str">
        <f>VLOOKUP(E2354,[2]Sheet1!$E$2:$N$5262,5,0)</f>
        <v>FARJAD.MANZOOR</v>
      </c>
      <c r="O2354" s="135" t="str">
        <f>VLOOKUP(E2354,[2]Sheet1!$E$2:$N$5262,6,0)</f>
        <v>Accepted</v>
      </c>
      <c r="P2354" s="135" t="str">
        <f>VLOOKUP(E2354,[2]Sheet1!$E$2:$N$5262,7,0)</f>
        <v>Online Transfer</v>
      </c>
      <c r="Q2354" s="135" t="str">
        <f>VLOOKUP(E2354,[2]Sheet1!$E$2:$N$5262,8,0)</f>
        <v>Conversion</v>
      </c>
      <c r="R2354" s="135" t="s">
        <v>16</v>
      </c>
      <c r="S2354" s="135" t="str">
        <f>VLOOKUP(E2354,[2]Sheet1!$E$2:$N$5262,10,0)</f>
        <v>-</v>
      </c>
      <c r="T2354" s="167">
        <f t="shared" si="120"/>
        <v>0</v>
      </c>
    </row>
    <row r="2355" spans="1:20" s="135" customFormat="1" hidden="1">
      <c r="A2355" s="74">
        <v>478</v>
      </c>
      <c r="B2355" s="74" t="s">
        <v>38</v>
      </c>
      <c r="C2355" s="85" t="s">
        <v>17475</v>
      </c>
      <c r="D2355" s="85" t="s">
        <v>17476</v>
      </c>
      <c r="E2355" s="85" t="s">
        <v>17477</v>
      </c>
      <c r="F2355" s="85" t="s">
        <v>17478</v>
      </c>
      <c r="G2355" s="87">
        <v>16000</v>
      </c>
      <c r="H2355" s="85" t="s">
        <v>66</v>
      </c>
      <c r="I2355" s="85" t="s">
        <v>35</v>
      </c>
      <c r="J2355" s="135" t="s">
        <v>41</v>
      </c>
      <c r="K2355" s="135">
        <v>16000</v>
      </c>
      <c r="L2355" s="135">
        <f>VLOOKUP(E2355,[2]Sheet1!$E$2:$N$5262,3,0)</f>
        <v>16000</v>
      </c>
      <c r="M2355" s="168">
        <f>VLOOKUP(E2355,[2]Sheet1!$E$2:$N$5262,4,0)</f>
        <v>46048</v>
      </c>
      <c r="N2355" s="135" t="str">
        <f>VLOOKUP(E2355,[2]Sheet1!$E$2:$N$5262,5,0)</f>
        <v>FARJAD.MANZOOR</v>
      </c>
      <c r="O2355" s="135" t="str">
        <f>VLOOKUP(E2355,[2]Sheet1!$E$2:$N$5262,6,0)</f>
        <v>Accepted</v>
      </c>
      <c r="P2355" s="135" t="str">
        <f>VLOOKUP(E2355,[2]Sheet1!$E$2:$N$5262,7,0)</f>
        <v>Cheque Deposit</v>
      </c>
      <c r="Q2355" s="135" t="str">
        <f>VLOOKUP(E2355,[2]Sheet1!$E$2:$N$5262,8,0)</f>
        <v>Renewal</v>
      </c>
      <c r="R2355" s="135" t="s">
        <v>16</v>
      </c>
      <c r="S2355" s="135" t="str">
        <f>VLOOKUP(E2355,[2]Sheet1!$E$2:$N$5262,10,0)</f>
        <v>-</v>
      </c>
      <c r="T2355" s="167">
        <f t="shared" si="120"/>
        <v>0</v>
      </c>
    </row>
    <row r="2356" spans="1:20" s="135" customFormat="1" hidden="1">
      <c r="A2356" s="74">
        <v>479</v>
      </c>
      <c r="B2356" s="74" t="s">
        <v>38</v>
      </c>
      <c r="C2356" s="85" t="s">
        <v>17479</v>
      </c>
      <c r="D2356" s="85" t="s">
        <v>17480</v>
      </c>
      <c r="E2356" s="85" t="s">
        <v>17481</v>
      </c>
      <c r="F2356" s="85" t="s">
        <v>17482</v>
      </c>
      <c r="G2356" s="87">
        <v>9000</v>
      </c>
      <c r="H2356" s="85" t="s">
        <v>66</v>
      </c>
      <c r="I2356" s="85" t="s">
        <v>35</v>
      </c>
      <c r="J2356" s="135" t="s">
        <v>41</v>
      </c>
      <c r="K2356" s="135">
        <v>9000</v>
      </c>
      <c r="L2356" s="135">
        <f>VLOOKUP(E2356,[2]Sheet1!$E$2:$N$5262,3,0)</f>
        <v>9000</v>
      </c>
      <c r="M2356" s="168">
        <f>VLOOKUP(E2356,[2]Sheet1!$E$2:$N$5262,4,0)</f>
        <v>46043</v>
      </c>
      <c r="N2356" s="135" t="str">
        <f>VLOOKUP(E2356,[2]Sheet1!$E$2:$N$5262,5,0)</f>
        <v>FARJAD.MANZOOR</v>
      </c>
      <c r="O2356" s="135" t="str">
        <f>VLOOKUP(E2356,[2]Sheet1!$E$2:$N$5262,6,0)</f>
        <v>Accepted</v>
      </c>
      <c r="P2356" s="135" t="str">
        <f>VLOOKUP(E2356,[2]Sheet1!$E$2:$N$5262,7,0)</f>
        <v>Online Transfer</v>
      </c>
      <c r="Q2356" s="135" t="str">
        <f>VLOOKUP(E2356,[2]Sheet1!$E$2:$N$5262,8,0)</f>
        <v>Renewal</v>
      </c>
      <c r="R2356" s="135" t="s">
        <v>16</v>
      </c>
      <c r="S2356" s="135" t="str">
        <f>VLOOKUP(E2356,[2]Sheet1!$E$2:$N$5262,10,0)</f>
        <v>-</v>
      </c>
      <c r="T2356" s="167">
        <f t="shared" si="120"/>
        <v>0</v>
      </c>
    </row>
    <row r="2357" spans="1:20" s="135" customFormat="1">
      <c r="A2357" s="74">
        <v>480</v>
      </c>
      <c r="B2357" s="74" t="s">
        <v>38</v>
      </c>
      <c r="C2357" s="85" t="s">
        <v>8788</v>
      </c>
      <c r="D2357" s="85" t="s">
        <v>8790</v>
      </c>
      <c r="E2357" s="85" t="s">
        <v>8791</v>
      </c>
      <c r="F2357" s="85" t="s">
        <v>11140</v>
      </c>
      <c r="G2357" s="87">
        <v>24000</v>
      </c>
      <c r="H2357" s="85" t="s">
        <v>66</v>
      </c>
      <c r="I2357" s="85" t="s">
        <v>35</v>
      </c>
      <c r="J2357" s="135" t="s">
        <v>41</v>
      </c>
      <c r="K2357" s="135">
        <v>24000</v>
      </c>
      <c r="L2357" s="135">
        <f>VLOOKUP(E2357,[2]Sheet1!$E$2:$N$5262,3,0)</f>
        <v>24000</v>
      </c>
      <c r="M2357" s="168">
        <f>VLOOKUP(E2357,[2]Sheet1!$E$2:$N$5262,4,0)</f>
        <v>46048</v>
      </c>
      <c r="N2357" s="135" t="str">
        <f>VLOOKUP(E2357,[2]Sheet1!$E$2:$N$5262,5,0)</f>
        <v>FARJAD.MANZOOR</v>
      </c>
      <c r="O2357" s="135" t="str">
        <f>VLOOKUP(E2357,[2]Sheet1!$E$2:$N$5262,6,0)</f>
        <v>Accepted</v>
      </c>
      <c r="P2357" s="135" t="str">
        <f>VLOOKUP(E2357,[2]Sheet1!$E$2:$N$5262,7,0)</f>
        <v>Online Transfer</v>
      </c>
      <c r="Q2357" s="135" t="str">
        <f>VLOOKUP(E2357,[2]Sheet1!$E$2:$N$5262,8,0)</f>
        <v>Conversion</v>
      </c>
      <c r="R2357" s="135" t="s">
        <v>16</v>
      </c>
      <c r="S2357" s="135" t="str">
        <f>VLOOKUP(E2357,[2]Sheet1!$E$2:$N$5262,10,0)</f>
        <v>-</v>
      </c>
      <c r="T2357" s="167">
        <f t="shared" si="120"/>
        <v>0</v>
      </c>
    </row>
    <row r="2358" spans="1:20" s="135" customFormat="1" hidden="1">
      <c r="A2358" s="74">
        <v>481</v>
      </c>
      <c r="B2358" s="74" t="s">
        <v>38</v>
      </c>
      <c r="C2358" s="85" t="s">
        <v>17483</v>
      </c>
      <c r="D2358" s="85" t="s">
        <v>17484</v>
      </c>
      <c r="E2358" s="85" t="s">
        <v>17485</v>
      </c>
      <c r="F2358" s="85" t="s">
        <v>17486</v>
      </c>
      <c r="G2358" s="87">
        <v>16000</v>
      </c>
      <c r="H2358" s="85" t="s">
        <v>66</v>
      </c>
      <c r="I2358" s="85" t="s">
        <v>35</v>
      </c>
      <c r="J2358" s="135" t="s">
        <v>41</v>
      </c>
      <c r="K2358" s="135">
        <v>16000</v>
      </c>
      <c r="L2358" s="135">
        <f>VLOOKUP(E2358,[2]Sheet1!$E$2:$N$5262,3,0)</f>
        <v>16000</v>
      </c>
      <c r="M2358" s="168">
        <f>VLOOKUP(E2358,[2]Sheet1!$E$2:$N$5262,4,0)</f>
        <v>46049</v>
      </c>
      <c r="N2358" s="135" t="str">
        <f>VLOOKUP(E2358,[2]Sheet1!$E$2:$N$5262,5,0)</f>
        <v>FARJAD.MANZOOR</v>
      </c>
      <c r="O2358" s="135" t="str">
        <f>VLOOKUP(E2358,[2]Sheet1!$E$2:$N$5262,6,0)</f>
        <v>Accepted</v>
      </c>
      <c r="P2358" s="135" t="str">
        <f>VLOOKUP(E2358,[2]Sheet1!$E$2:$N$5262,7,0)</f>
        <v>Online Transfer</v>
      </c>
      <c r="Q2358" s="135" t="str">
        <f>VLOOKUP(E2358,[2]Sheet1!$E$2:$N$5262,8,0)</f>
        <v>Renewal</v>
      </c>
      <c r="R2358" s="135" t="s">
        <v>16</v>
      </c>
      <c r="S2358" s="135" t="str">
        <f>VLOOKUP(E2358,[2]Sheet1!$E$2:$N$5262,10,0)</f>
        <v>-</v>
      </c>
      <c r="T2358" s="167">
        <f t="shared" si="120"/>
        <v>0</v>
      </c>
    </row>
    <row r="2359" spans="1:20" s="135" customFormat="1" hidden="1">
      <c r="A2359" s="74">
        <v>482</v>
      </c>
      <c r="B2359" s="74" t="s">
        <v>38</v>
      </c>
      <c r="C2359" s="85" t="s">
        <v>17487</v>
      </c>
      <c r="D2359" s="85" t="s">
        <v>17487</v>
      </c>
      <c r="E2359" s="85" t="s">
        <v>17488</v>
      </c>
      <c r="F2359" s="85" t="s">
        <v>17489</v>
      </c>
      <c r="G2359" s="87">
        <v>13000</v>
      </c>
      <c r="H2359" s="85" t="s">
        <v>66</v>
      </c>
      <c r="I2359" s="85" t="s">
        <v>35</v>
      </c>
      <c r="J2359" s="135" t="s">
        <v>41</v>
      </c>
      <c r="K2359" s="135">
        <v>13000</v>
      </c>
      <c r="L2359" s="135">
        <f>VLOOKUP(E2359,[2]Sheet1!$E$2:$N$5262,3,0)</f>
        <v>13000</v>
      </c>
      <c r="M2359" s="168">
        <f>VLOOKUP(E2359,[2]Sheet1!$E$2:$N$5262,4,0)</f>
        <v>46049</v>
      </c>
      <c r="N2359" s="135" t="str">
        <f>VLOOKUP(E2359,[2]Sheet1!$E$2:$N$5262,5,0)</f>
        <v>FARJAD.MANZOOR</v>
      </c>
      <c r="O2359" s="135" t="str">
        <f>VLOOKUP(E2359,[2]Sheet1!$E$2:$N$5262,6,0)</f>
        <v>Accepted</v>
      </c>
      <c r="P2359" s="135" t="str">
        <f>VLOOKUP(E2359,[2]Sheet1!$E$2:$N$5262,7,0)</f>
        <v>Online Transfer</v>
      </c>
      <c r="Q2359" s="135" t="str">
        <f>VLOOKUP(E2359,[2]Sheet1!$E$2:$N$5262,8,0)</f>
        <v>Renewal</v>
      </c>
      <c r="R2359" s="135" t="s">
        <v>16</v>
      </c>
      <c r="S2359" s="135" t="str">
        <f>VLOOKUP(E2359,[2]Sheet1!$E$2:$N$5262,10,0)</f>
        <v>-</v>
      </c>
      <c r="T2359" s="167">
        <f t="shared" si="120"/>
        <v>0</v>
      </c>
    </row>
    <row r="2360" spans="1:20" s="135" customFormat="1">
      <c r="A2360" s="74">
        <v>483</v>
      </c>
      <c r="B2360" s="74" t="s">
        <v>38</v>
      </c>
      <c r="C2360" s="85" t="s">
        <v>17490</v>
      </c>
      <c r="D2360" s="87">
        <v>143799</v>
      </c>
      <c r="E2360" s="87">
        <v>1043973</v>
      </c>
      <c r="F2360" s="85" t="s">
        <v>11885</v>
      </c>
      <c r="G2360" s="87">
        <v>18000</v>
      </c>
      <c r="H2360" s="85" t="s">
        <v>66</v>
      </c>
      <c r="I2360" s="85" t="s">
        <v>35</v>
      </c>
      <c r="J2360" s="135" t="s">
        <v>41</v>
      </c>
      <c r="K2360" s="135">
        <v>18000</v>
      </c>
      <c r="L2360" s="135">
        <f>VLOOKUP(E2360,[2]Sheet1!$E$2:$N$5262,3,0)</f>
        <v>18000</v>
      </c>
      <c r="M2360" s="168">
        <f>VLOOKUP(E2360,[2]Sheet1!$E$2:$N$5262,4,0)</f>
        <v>46038</v>
      </c>
      <c r="N2360" s="135" t="str">
        <f>VLOOKUP(E2360,[2]Sheet1!$E$2:$N$5262,5,0)</f>
        <v>FARJAD.MANZOOR</v>
      </c>
      <c r="O2360" s="135" t="str">
        <f>VLOOKUP(E2360,[2]Sheet1!$E$2:$N$5262,6,0)</f>
        <v>Accepted</v>
      </c>
      <c r="P2360" s="135" t="str">
        <f>VLOOKUP(E2360,[2]Sheet1!$E$2:$N$5262,7,0)</f>
        <v>Online Transfer</v>
      </c>
      <c r="Q2360" s="135" t="str">
        <f>VLOOKUP(E2360,[2]Sheet1!$E$2:$N$5262,8,0)</f>
        <v>Conversion</v>
      </c>
      <c r="R2360" s="135" t="s">
        <v>16</v>
      </c>
      <c r="S2360" s="135" t="str">
        <f>VLOOKUP(E2360,[2]Sheet1!$E$2:$N$5262,10,0)</f>
        <v>-</v>
      </c>
      <c r="T2360" s="167">
        <f t="shared" si="120"/>
        <v>0</v>
      </c>
    </row>
    <row r="2361" spans="1:20" s="135" customFormat="1" hidden="1">
      <c r="A2361" s="74">
        <v>484</v>
      </c>
      <c r="B2361" s="74" t="s">
        <v>38</v>
      </c>
      <c r="C2361" s="85" t="s">
        <v>17491</v>
      </c>
      <c r="D2361" s="85" t="s">
        <v>17492</v>
      </c>
      <c r="E2361" s="85" t="s">
        <v>17493</v>
      </c>
      <c r="F2361" s="85" t="s">
        <v>17494</v>
      </c>
      <c r="G2361" s="87">
        <v>12000</v>
      </c>
      <c r="H2361" s="85" t="s">
        <v>66</v>
      </c>
      <c r="I2361" s="85" t="s">
        <v>35</v>
      </c>
      <c r="J2361" s="135" t="s">
        <v>41</v>
      </c>
      <c r="K2361" s="135">
        <v>12000</v>
      </c>
      <c r="L2361" s="135">
        <f>VLOOKUP(E2361,[2]Sheet1!$E$2:$N$5262,3,0)</f>
        <v>12000</v>
      </c>
      <c r="M2361" s="168">
        <f>VLOOKUP(E2361,[2]Sheet1!$E$2:$N$5262,4,0)</f>
        <v>46048</v>
      </c>
      <c r="N2361" s="135" t="str">
        <f>VLOOKUP(E2361,[2]Sheet1!$E$2:$N$5262,5,0)</f>
        <v>FARJAD.MANZOOR</v>
      </c>
      <c r="O2361" s="135" t="str">
        <f>VLOOKUP(E2361,[2]Sheet1!$E$2:$N$5262,6,0)</f>
        <v>Accepted</v>
      </c>
      <c r="P2361" s="135" t="str">
        <f>VLOOKUP(E2361,[2]Sheet1!$E$2:$N$5262,7,0)</f>
        <v>Online Transfer</v>
      </c>
      <c r="Q2361" s="135" t="str">
        <f>VLOOKUP(E2361,[2]Sheet1!$E$2:$N$5262,8,0)</f>
        <v>Renewal</v>
      </c>
      <c r="R2361" s="135" t="s">
        <v>16</v>
      </c>
      <c r="S2361" s="135" t="str">
        <f>VLOOKUP(E2361,[2]Sheet1!$E$2:$N$5262,10,0)</f>
        <v>-</v>
      </c>
      <c r="T2361" s="167">
        <f t="shared" si="120"/>
        <v>0</v>
      </c>
    </row>
    <row r="2362" spans="1:20" s="135" customFormat="1">
      <c r="A2362" s="74">
        <v>485</v>
      </c>
      <c r="B2362" s="74" t="s">
        <v>38</v>
      </c>
      <c r="C2362" s="85" t="s">
        <v>17495</v>
      </c>
      <c r="D2362" s="85" t="s">
        <v>17496</v>
      </c>
      <c r="E2362" s="87">
        <v>1094034</v>
      </c>
      <c r="F2362" s="85" t="s">
        <v>10708</v>
      </c>
      <c r="G2362" s="87">
        <v>23000</v>
      </c>
      <c r="H2362" s="85" t="s">
        <v>66</v>
      </c>
      <c r="I2362" s="85" t="s">
        <v>35</v>
      </c>
      <c r="J2362" s="135" t="s">
        <v>41</v>
      </c>
      <c r="K2362" s="135">
        <v>23000</v>
      </c>
      <c r="L2362" s="135">
        <f>VLOOKUP(E2362,[2]Sheet1!$E$2:$N$5262,3,0)</f>
        <v>23000</v>
      </c>
      <c r="M2362" s="168">
        <f>VLOOKUP(E2362,[2]Sheet1!$E$2:$N$5262,4,0)</f>
        <v>46048</v>
      </c>
      <c r="N2362" s="135" t="str">
        <f>VLOOKUP(E2362,[2]Sheet1!$E$2:$N$5262,5,0)</f>
        <v>FARJAD.MANZOOR</v>
      </c>
      <c r="O2362" s="135" t="str">
        <f>VLOOKUP(E2362,[2]Sheet1!$E$2:$N$5262,6,0)</f>
        <v>Accepted</v>
      </c>
      <c r="P2362" s="135" t="str">
        <f>VLOOKUP(E2362,[2]Sheet1!$E$2:$N$5262,7,0)</f>
        <v>Online Transfer</v>
      </c>
      <c r="Q2362" s="135" t="str">
        <f>VLOOKUP(E2362,[2]Sheet1!$E$2:$N$5262,8,0)</f>
        <v>Conversion</v>
      </c>
      <c r="R2362" s="135" t="s">
        <v>16</v>
      </c>
      <c r="S2362" s="135" t="str">
        <f>VLOOKUP(E2362,[2]Sheet1!$E$2:$N$5262,10,0)</f>
        <v>-</v>
      </c>
      <c r="T2362" s="167">
        <f t="shared" si="120"/>
        <v>0</v>
      </c>
    </row>
    <row r="2363" spans="1:20" s="135" customFormat="1" hidden="1">
      <c r="A2363" s="74">
        <v>486</v>
      </c>
      <c r="B2363" s="74" t="s">
        <v>38</v>
      </c>
      <c r="C2363" s="85" t="s">
        <v>17497</v>
      </c>
      <c r="D2363" s="85" t="s">
        <v>17498</v>
      </c>
      <c r="E2363" s="85" t="s">
        <v>17499</v>
      </c>
      <c r="F2363" s="85" t="s">
        <v>17500</v>
      </c>
      <c r="G2363" s="87">
        <v>12500</v>
      </c>
      <c r="H2363" s="85" t="s">
        <v>66</v>
      </c>
      <c r="I2363" s="85" t="s">
        <v>35</v>
      </c>
      <c r="J2363" s="135" t="s">
        <v>41</v>
      </c>
      <c r="K2363" s="135">
        <v>12500</v>
      </c>
      <c r="L2363" s="135">
        <f>VLOOKUP(E2363,[2]Sheet1!$E$2:$N$5262,3,0)</f>
        <v>12500</v>
      </c>
      <c r="M2363" s="168">
        <f>VLOOKUP(E2363,[2]Sheet1!$E$2:$N$5262,4,0)</f>
        <v>46048</v>
      </c>
      <c r="N2363" s="135" t="str">
        <f>VLOOKUP(E2363,[2]Sheet1!$E$2:$N$5262,5,0)</f>
        <v>FARJAD.MANZOOR</v>
      </c>
      <c r="O2363" s="135" t="str">
        <f>VLOOKUP(E2363,[2]Sheet1!$E$2:$N$5262,6,0)</f>
        <v>Accepted</v>
      </c>
      <c r="P2363" s="135" t="str">
        <f>VLOOKUP(E2363,[2]Sheet1!$E$2:$N$5262,7,0)</f>
        <v>Online Transfer</v>
      </c>
      <c r="Q2363" s="135" t="str">
        <f>VLOOKUP(E2363,[2]Sheet1!$E$2:$N$5262,8,0)</f>
        <v>Renewal</v>
      </c>
      <c r="R2363" s="135" t="s">
        <v>16</v>
      </c>
      <c r="S2363" s="135" t="str">
        <f>VLOOKUP(E2363,[2]Sheet1!$E$2:$N$5262,10,0)</f>
        <v>-</v>
      </c>
      <c r="T2363" s="167">
        <f t="shared" si="120"/>
        <v>0</v>
      </c>
    </row>
    <row r="2364" spans="1:20" s="135" customFormat="1" hidden="1">
      <c r="A2364" s="74">
        <v>487</v>
      </c>
      <c r="B2364" s="74" t="s">
        <v>38</v>
      </c>
      <c r="C2364" s="85" t="s">
        <v>17501</v>
      </c>
      <c r="D2364" s="85" t="s">
        <v>17502</v>
      </c>
      <c r="E2364" s="85" t="s">
        <v>17503</v>
      </c>
      <c r="F2364" s="85" t="s">
        <v>17504</v>
      </c>
      <c r="G2364" s="87">
        <v>16000</v>
      </c>
      <c r="H2364" s="85" t="s">
        <v>66</v>
      </c>
      <c r="I2364" s="85" t="s">
        <v>35</v>
      </c>
      <c r="J2364" s="135" t="s">
        <v>41</v>
      </c>
      <c r="K2364" s="135">
        <v>16000</v>
      </c>
      <c r="L2364" s="135">
        <f>VLOOKUP(E2364,[2]Sheet1!$E$2:$N$5262,3,0)</f>
        <v>16000</v>
      </c>
      <c r="M2364" s="168">
        <f>VLOOKUP(E2364,[2]Sheet1!$E$2:$N$5262,4,0)</f>
        <v>46048</v>
      </c>
      <c r="N2364" s="135" t="str">
        <f>VLOOKUP(E2364,[2]Sheet1!$E$2:$N$5262,5,0)</f>
        <v>FARJAD.MANZOOR</v>
      </c>
      <c r="O2364" s="135" t="str">
        <f>VLOOKUP(E2364,[2]Sheet1!$E$2:$N$5262,6,0)</f>
        <v>Accepted</v>
      </c>
      <c r="P2364" s="135" t="str">
        <f>VLOOKUP(E2364,[2]Sheet1!$E$2:$N$5262,7,0)</f>
        <v>Online Transfer</v>
      </c>
      <c r="Q2364" s="135" t="str">
        <f>VLOOKUP(E2364,[2]Sheet1!$E$2:$N$5262,8,0)</f>
        <v>Renewal</v>
      </c>
      <c r="R2364" s="135" t="s">
        <v>16</v>
      </c>
      <c r="S2364" s="135" t="str">
        <f>VLOOKUP(E2364,[2]Sheet1!$E$2:$N$5262,10,0)</f>
        <v>-</v>
      </c>
      <c r="T2364" s="167">
        <f t="shared" si="120"/>
        <v>0</v>
      </c>
    </row>
    <row r="2365" spans="1:20" s="135" customFormat="1" hidden="1">
      <c r="A2365" s="74">
        <v>488</v>
      </c>
      <c r="B2365" s="74" t="s">
        <v>38</v>
      </c>
      <c r="C2365" s="85" t="s">
        <v>17505</v>
      </c>
      <c r="D2365" s="85" t="s">
        <v>17506</v>
      </c>
      <c r="E2365" s="85" t="s">
        <v>17507</v>
      </c>
      <c r="F2365" s="85" t="s">
        <v>17508</v>
      </c>
      <c r="G2365" s="87">
        <v>11000</v>
      </c>
      <c r="H2365" s="85" t="s">
        <v>66</v>
      </c>
      <c r="I2365" s="85" t="s">
        <v>35</v>
      </c>
      <c r="J2365" s="135" t="s">
        <v>41</v>
      </c>
      <c r="K2365" s="135">
        <v>11000</v>
      </c>
      <c r="L2365" s="135">
        <f>VLOOKUP(E2365,[2]Sheet1!$E$2:$N$5262,3,0)</f>
        <v>11000</v>
      </c>
      <c r="M2365" s="168">
        <f>VLOOKUP(E2365,[2]Sheet1!$E$2:$N$5262,4,0)</f>
        <v>46050</v>
      </c>
      <c r="N2365" s="135" t="str">
        <f>VLOOKUP(E2365,[2]Sheet1!$E$2:$N$5262,5,0)</f>
        <v>FARJAD.MANZOOR</v>
      </c>
      <c r="O2365" s="135" t="str">
        <f>VLOOKUP(E2365,[2]Sheet1!$E$2:$N$5262,6,0)</f>
        <v>Accepted</v>
      </c>
      <c r="P2365" s="135" t="str">
        <f>VLOOKUP(E2365,[2]Sheet1!$E$2:$N$5262,7,0)</f>
        <v>Cash</v>
      </c>
      <c r="Q2365" s="135" t="str">
        <f>VLOOKUP(E2365,[2]Sheet1!$E$2:$N$5262,8,0)</f>
        <v>Renewal</v>
      </c>
      <c r="R2365" s="135" t="s">
        <v>16</v>
      </c>
      <c r="S2365" s="135" t="str">
        <f>VLOOKUP(E2365,[2]Sheet1!$E$2:$N$5262,10,0)</f>
        <v>-</v>
      </c>
      <c r="T2365" s="167">
        <f t="shared" si="120"/>
        <v>0</v>
      </c>
    </row>
    <row r="2366" spans="1:20" s="135" customFormat="1" hidden="1">
      <c r="A2366" s="74">
        <v>489</v>
      </c>
      <c r="B2366" s="74" t="s">
        <v>38</v>
      </c>
      <c r="C2366" s="85" t="s">
        <v>17509</v>
      </c>
      <c r="D2366" s="85" t="s">
        <v>17509</v>
      </c>
      <c r="E2366" s="85" t="s">
        <v>17510</v>
      </c>
      <c r="F2366" s="85" t="s">
        <v>17511</v>
      </c>
      <c r="G2366" s="87">
        <v>12500</v>
      </c>
      <c r="H2366" s="85" t="s">
        <v>66</v>
      </c>
      <c r="I2366" s="85" t="s">
        <v>35</v>
      </c>
      <c r="J2366" s="135" t="s">
        <v>41</v>
      </c>
      <c r="K2366" s="135">
        <v>12500</v>
      </c>
      <c r="L2366" s="135">
        <f>VLOOKUP(E2366,[2]Sheet1!$E$2:$N$5262,3,0)</f>
        <v>12500</v>
      </c>
      <c r="M2366" s="168">
        <f>VLOOKUP(E2366,[2]Sheet1!$E$2:$N$5262,4,0)</f>
        <v>46045</v>
      </c>
      <c r="N2366" s="135" t="str">
        <f>VLOOKUP(E2366,[2]Sheet1!$E$2:$N$5262,5,0)</f>
        <v>FARJAD.MANZOOR</v>
      </c>
      <c r="O2366" s="135" t="str">
        <f>VLOOKUP(E2366,[2]Sheet1!$E$2:$N$5262,6,0)</f>
        <v>Accepted</v>
      </c>
      <c r="P2366" s="135" t="str">
        <f>VLOOKUP(E2366,[2]Sheet1!$E$2:$N$5262,7,0)</f>
        <v>Online Transfer</v>
      </c>
      <c r="Q2366" s="135" t="str">
        <f>VLOOKUP(E2366,[2]Sheet1!$E$2:$N$5262,8,0)</f>
        <v>Renewal</v>
      </c>
      <c r="R2366" s="135" t="s">
        <v>16</v>
      </c>
      <c r="S2366" s="135" t="str">
        <f>VLOOKUP(E2366,[2]Sheet1!$E$2:$N$5262,10,0)</f>
        <v>-</v>
      </c>
      <c r="T2366" s="167">
        <f t="shared" si="120"/>
        <v>0</v>
      </c>
    </row>
    <row r="2367" spans="1:20" s="135" customFormat="1" hidden="1">
      <c r="A2367" s="74">
        <v>490</v>
      </c>
      <c r="B2367" s="74" t="s">
        <v>38</v>
      </c>
      <c r="C2367" s="85" t="s">
        <v>17512</v>
      </c>
      <c r="D2367" s="85" t="s">
        <v>17512</v>
      </c>
      <c r="E2367" s="87">
        <v>10066395</v>
      </c>
      <c r="F2367" s="85" t="s">
        <v>13528</v>
      </c>
      <c r="G2367" s="87">
        <v>13000</v>
      </c>
      <c r="H2367" s="85" t="s">
        <v>66</v>
      </c>
      <c r="I2367" s="85" t="s">
        <v>35</v>
      </c>
      <c r="J2367" s="135" t="s">
        <v>41</v>
      </c>
      <c r="K2367" s="135">
        <v>13000</v>
      </c>
      <c r="L2367" s="135">
        <f>VLOOKUP(E2367,[2]Sheet1!$E$2:$N$5262,3,0)</f>
        <v>13000</v>
      </c>
      <c r="M2367" s="168">
        <f>VLOOKUP(E2367,[2]Sheet1!$E$2:$N$5262,4,0)</f>
        <v>46045</v>
      </c>
      <c r="N2367" s="135" t="str">
        <f>VLOOKUP(E2367,[2]Sheet1!$E$2:$N$5262,5,0)</f>
        <v>FARJAD.MANZOOR</v>
      </c>
      <c r="O2367" s="135" t="str">
        <f>VLOOKUP(E2367,[2]Sheet1!$E$2:$N$5262,6,0)</f>
        <v>Accepted</v>
      </c>
      <c r="P2367" s="135" t="str">
        <f>VLOOKUP(E2367,[2]Sheet1!$E$2:$N$5262,7,0)</f>
        <v>Online Transfer</v>
      </c>
      <c r="Q2367" s="135" t="str">
        <f>VLOOKUP(E2367,[2]Sheet1!$E$2:$N$5262,8,0)</f>
        <v>Renewal</v>
      </c>
      <c r="R2367" s="135" t="s">
        <v>16</v>
      </c>
      <c r="S2367" s="135" t="str">
        <f>VLOOKUP(E2367,[2]Sheet1!$E$2:$N$5262,10,0)</f>
        <v>-</v>
      </c>
      <c r="T2367" s="167">
        <f t="shared" si="120"/>
        <v>0</v>
      </c>
    </row>
    <row r="2368" spans="1:20" s="135" customFormat="1" hidden="1">
      <c r="A2368" s="74">
        <v>491</v>
      </c>
      <c r="B2368" s="74" t="s">
        <v>38</v>
      </c>
      <c r="C2368" s="85" t="s">
        <v>17513</v>
      </c>
      <c r="D2368" s="85" t="s">
        <v>17514</v>
      </c>
      <c r="E2368" s="85" t="s">
        <v>17515</v>
      </c>
      <c r="F2368" s="85" t="s">
        <v>17516</v>
      </c>
      <c r="G2368" s="87">
        <v>16000</v>
      </c>
      <c r="H2368" s="85" t="s">
        <v>66</v>
      </c>
      <c r="I2368" s="85" t="s">
        <v>35</v>
      </c>
      <c r="J2368" s="135" t="s">
        <v>41</v>
      </c>
      <c r="K2368" s="135">
        <v>16000</v>
      </c>
      <c r="L2368" s="135">
        <f>VLOOKUP(E2368,[2]Sheet1!$E$2:$N$5262,3,0)</f>
        <v>16000</v>
      </c>
      <c r="M2368" s="168">
        <f>VLOOKUP(E2368,[2]Sheet1!$E$2:$N$5262,4,0)</f>
        <v>46045</v>
      </c>
      <c r="N2368" s="135" t="str">
        <f>VLOOKUP(E2368,[2]Sheet1!$E$2:$N$5262,5,0)</f>
        <v>FARJAD.MANZOOR</v>
      </c>
      <c r="O2368" s="135" t="str">
        <f>VLOOKUP(E2368,[2]Sheet1!$E$2:$N$5262,6,0)</f>
        <v>Accepted</v>
      </c>
      <c r="P2368" s="135" t="str">
        <f>VLOOKUP(E2368,[2]Sheet1!$E$2:$N$5262,7,0)</f>
        <v>Online Transfer</v>
      </c>
      <c r="Q2368" s="135" t="str">
        <f>VLOOKUP(E2368,[2]Sheet1!$E$2:$N$5262,8,0)</f>
        <v>Renewal</v>
      </c>
      <c r="R2368" s="135" t="s">
        <v>16</v>
      </c>
      <c r="S2368" s="135" t="str">
        <f>VLOOKUP(E2368,[2]Sheet1!$E$2:$N$5262,10,0)</f>
        <v>-</v>
      </c>
      <c r="T2368" s="167">
        <f t="shared" si="120"/>
        <v>0</v>
      </c>
    </row>
    <row r="2369" spans="1:20" s="135" customFormat="1" hidden="1">
      <c r="A2369" s="74">
        <v>492</v>
      </c>
      <c r="B2369" s="74" t="s">
        <v>38</v>
      </c>
      <c r="C2369" s="85" t="s">
        <v>17517</v>
      </c>
      <c r="D2369" s="85" t="s">
        <v>17518</v>
      </c>
      <c r="E2369" s="85" t="s">
        <v>17517</v>
      </c>
      <c r="F2369" s="85" t="s">
        <v>17519</v>
      </c>
      <c r="G2369" s="87">
        <v>16000</v>
      </c>
      <c r="H2369" s="85" t="s">
        <v>66</v>
      </c>
      <c r="I2369" s="85" t="s">
        <v>35</v>
      </c>
      <c r="J2369" s="135" t="s">
        <v>41</v>
      </c>
      <c r="K2369" s="135">
        <v>16000</v>
      </c>
      <c r="L2369" s="135">
        <f>VLOOKUP(E2369,[2]Sheet1!$E$2:$N$5262,3,0)</f>
        <v>16000</v>
      </c>
      <c r="M2369" s="168">
        <f>VLOOKUP(E2369,[2]Sheet1!$E$2:$N$5262,4,0)</f>
        <v>46045</v>
      </c>
      <c r="N2369" s="135" t="str">
        <f>VLOOKUP(E2369,[2]Sheet1!$E$2:$N$5262,5,0)</f>
        <v>FARJAD.MANZOOR</v>
      </c>
      <c r="O2369" s="135" t="str">
        <f>VLOOKUP(E2369,[2]Sheet1!$E$2:$N$5262,6,0)</f>
        <v>Accepted</v>
      </c>
      <c r="P2369" s="135" t="str">
        <f>VLOOKUP(E2369,[2]Sheet1!$E$2:$N$5262,7,0)</f>
        <v>Online Transfer</v>
      </c>
      <c r="Q2369" s="135" t="str">
        <f>VLOOKUP(E2369,[2]Sheet1!$E$2:$N$5262,8,0)</f>
        <v>Renewal</v>
      </c>
      <c r="R2369" s="135" t="s">
        <v>16</v>
      </c>
      <c r="S2369" s="135" t="str">
        <f>VLOOKUP(E2369,[2]Sheet1!$E$2:$N$5262,10,0)</f>
        <v>-</v>
      </c>
      <c r="T2369" s="167">
        <f t="shared" si="120"/>
        <v>0</v>
      </c>
    </row>
    <row r="2370" spans="1:20" s="135" customFormat="1">
      <c r="A2370" s="74">
        <v>493</v>
      </c>
      <c r="B2370" s="74" t="s">
        <v>38</v>
      </c>
      <c r="C2370" s="85" t="s">
        <v>17520</v>
      </c>
      <c r="D2370" s="85" t="s">
        <v>17521</v>
      </c>
      <c r="E2370" s="85" t="s">
        <v>17522</v>
      </c>
      <c r="F2370" s="85" t="s">
        <v>11212</v>
      </c>
      <c r="G2370" s="87">
        <v>10000</v>
      </c>
      <c r="H2370" s="85" t="s">
        <v>66</v>
      </c>
      <c r="I2370" s="85" t="s">
        <v>35</v>
      </c>
      <c r="J2370" s="135" t="s">
        <v>41</v>
      </c>
      <c r="K2370" s="135">
        <v>10000</v>
      </c>
      <c r="L2370" s="135">
        <f>VLOOKUP(E2370,[2]Sheet1!$E$2:$N$5262,3,0)</f>
        <v>10000</v>
      </c>
      <c r="M2370" s="168">
        <f>VLOOKUP(E2370,[2]Sheet1!$E$2:$N$5262,4,0)</f>
        <v>46044</v>
      </c>
      <c r="N2370" s="135" t="str">
        <f>VLOOKUP(E2370,[2]Sheet1!$E$2:$N$5262,5,0)</f>
        <v>FARJAD.MANZOOR</v>
      </c>
      <c r="O2370" s="135" t="str">
        <f>VLOOKUP(E2370,[2]Sheet1!$E$2:$N$5262,6,0)</f>
        <v>Accepted</v>
      </c>
      <c r="P2370" s="135" t="str">
        <f>VLOOKUP(E2370,[2]Sheet1!$E$2:$N$5262,7,0)</f>
        <v>Online Transfer</v>
      </c>
      <c r="Q2370" s="135" t="str">
        <f>VLOOKUP(E2370,[2]Sheet1!$E$2:$N$5262,8,0)</f>
        <v>Conversion</v>
      </c>
      <c r="R2370" s="135" t="s">
        <v>16</v>
      </c>
      <c r="S2370" s="135" t="str">
        <f>VLOOKUP(E2370,[2]Sheet1!$E$2:$N$5262,10,0)</f>
        <v>-</v>
      </c>
      <c r="T2370" s="167">
        <f t="shared" si="120"/>
        <v>0</v>
      </c>
    </row>
    <row r="2371" spans="1:20" s="135" customFormat="1" hidden="1">
      <c r="A2371" s="74">
        <v>494</v>
      </c>
      <c r="B2371" s="74" t="s">
        <v>38</v>
      </c>
      <c r="C2371" s="85" t="s">
        <v>17523</v>
      </c>
      <c r="D2371" s="87">
        <v>375981</v>
      </c>
      <c r="E2371" s="87">
        <v>1276047</v>
      </c>
      <c r="F2371" s="85" t="s">
        <v>17524</v>
      </c>
      <c r="G2371" s="87">
        <v>13000</v>
      </c>
      <c r="H2371" s="85" t="s">
        <v>66</v>
      </c>
      <c r="I2371" s="85" t="s">
        <v>35</v>
      </c>
      <c r="J2371" s="135" t="s">
        <v>41</v>
      </c>
      <c r="K2371" s="135">
        <v>13000</v>
      </c>
      <c r="L2371" s="135">
        <f>VLOOKUP(E2371,[2]Sheet1!$E$2:$N$5262,3,0)</f>
        <v>13000</v>
      </c>
      <c r="M2371" s="168">
        <f>VLOOKUP(E2371,[2]Sheet1!$E$2:$N$5262,4,0)</f>
        <v>46044</v>
      </c>
      <c r="N2371" s="135" t="str">
        <f>VLOOKUP(E2371,[2]Sheet1!$E$2:$N$5262,5,0)</f>
        <v>FARJAD.MANZOOR</v>
      </c>
      <c r="O2371" s="135" t="str">
        <f>VLOOKUP(E2371,[2]Sheet1!$E$2:$N$5262,6,0)</f>
        <v>Accepted</v>
      </c>
      <c r="P2371" s="135" t="str">
        <f>VLOOKUP(E2371,[2]Sheet1!$E$2:$N$5262,7,0)</f>
        <v>Online Transfer</v>
      </c>
      <c r="Q2371" s="135" t="str">
        <f>VLOOKUP(E2371,[2]Sheet1!$E$2:$N$5262,8,0)</f>
        <v>Renewal</v>
      </c>
      <c r="R2371" s="135" t="s">
        <v>16</v>
      </c>
      <c r="S2371" s="135" t="str">
        <f>VLOOKUP(E2371,[2]Sheet1!$E$2:$N$5262,10,0)</f>
        <v>-</v>
      </c>
      <c r="T2371" s="167">
        <f t="shared" si="120"/>
        <v>0</v>
      </c>
    </row>
    <row r="2372" spans="1:20" s="135" customFormat="1" hidden="1">
      <c r="A2372" s="74">
        <v>495</v>
      </c>
      <c r="B2372" s="74" t="s">
        <v>38</v>
      </c>
      <c r="C2372" s="85" t="s">
        <v>17525</v>
      </c>
      <c r="D2372" s="85" t="s">
        <v>17526</v>
      </c>
      <c r="E2372" s="87">
        <v>106344345</v>
      </c>
      <c r="F2372" s="85" t="s">
        <v>17527</v>
      </c>
      <c r="G2372" s="87">
        <v>13000</v>
      </c>
      <c r="H2372" s="85" t="s">
        <v>66</v>
      </c>
      <c r="I2372" s="85" t="s">
        <v>35</v>
      </c>
      <c r="J2372" s="135" t="s">
        <v>41</v>
      </c>
      <c r="K2372" s="135">
        <v>13000</v>
      </c>
      <c r="L2372" s="135">
        <f>VLOOKUP(E2372,[2]Sheet1!$E$2:$N$5262,3,0)</f>
        <v>13000</v>
      </c>
      <c r="M2372" s="168">
        <f>VLOOKUP(E2372,[2]Sheet1!$E$2:$N$5262,4,0)</f>
        <v>46045</v>
      </c>
      <c r="N2372" s="135" t="str">
        <f>VLOOKUP(E2372,[2]Sheet1!$E$2:$N$5262,5,0)</f>
        <v>FARJAD.MANZOOR</v>
      </c>
      <c r="O2372" s="135" t="str">
        <f>VLOOKUP(E2372,[2]Sheet1!$E$2:$N$5262,6,0)</f>
        <v>Accepted</v>
      </c>
      <c r="P2372" s="135" t="str">
        <f>VLOOKUP(E2372,[2]Sheet1!$E$2:$N$5262,7,0)</f>
        <v>Online Transfer</v>
      </c>
      <c r="Q2372" s="135" t="str">
        <f>VLOOKUP(E2372,[2]Sheet1!$E$2:$N$5262,8,0)</f>
        <v>Renewal</v>
      </c>
      <c r="R2372" s="135" t="s">
        <v>16</v>
      </c>
      <c r="S2372" s="135" t="str">
        <f>VLOOKUP(E2372,[2]Sheet1!$E$2:$N$5262,10,0)</f>
        <v>-</v>
      </c>
      <c r="T2372" s="167">
        <f t="shared" si="120"/>
        <v>0</v>
      </c>
    </row>
    <row r="2373" spans="1:20" s="135" customFormat="1" hidden="1">
      <c r="A2373" s="74">
        <v>496</v>
      </c>
      <c r="B2373" s="74" t="s">
        <v>38</v>
      </c>
      <c r="C2373" s="85" t="s">
        <v>17528</v>
      </c>
      <c r="D2373" s="87">
        <v>204345</v>
      </c>
      <c r="E2373" s="87">
        <v>10104334</v>
      </c>
      <c r="F2373" s="85" t="s">
        <v>12040</v>
      </c>
      <c r="G2373" s="87">
        <v>13000</v>
      </c>
      <c r="H2373" s="85" t="s">
        <v>66</v>
      </c>
      <c r="I2373" s="85" t="s">
        <v>35</v>
      </c>
      <c r="J2373" s="135" t="s">
        <v>41</v>
      </c>
      <c r="K2373" s="135">
        <v>13000</v>
      </c>
      <c r="L2373" s="135">
        <f>VLOOKUP(E2373,[2]Sheet1!$E$2:$N$5262,3,0)</f>
        <v>13000</v>
      </c>
      <c r="M2373" s="168">
        <f>VLOOKUP(E2373,[2]Sheet1!$E$2:$N$5262,4,0)</f>
        <v>46043</v>
      </c>
      <c r="N2373" s="135" t="str">
        <f>VLOOKUP(E2373,[2]Sheet1!$E$2:$N$5262,5,0)</f>
        <v>FARJAD.MANZOOR</v>
      </c>
      <c r="O2373" s="135" t="str">
        <f>VLOOKUP(E2373,[2]Sheet1!$E$2:$N$5262,6,0)</f>
        <v>Accepted</v>
      </c>
      <c r="P2373" s="135" t="str">
        <f>VLOOKUP(E2373,[2]Sheet1!$E$2:$N$5262,7,0)</f>
        <v>Online Transfer</v>
      </c>
      <c r="Q2373" s="135" t="str">
        <f>VLOOKUP(E2373,[2]Sheet1!$E$2:$N$5262,8,0)</f>
        <v>Renewal</v>
      </c>
      <c r="R2373" s="135" t="s">
        <v>16</v>
      </c>
      <c r="S2373" s="135" t="str">
        <f>VLOOKUP(E2373,[2]Sheet1!$E$2:$N$5262,10,0)</f>
        <v>-</v>
      </c>
      <c r="T2373" s="167">
        <f t="shared" si="120"/>
        <v>0</v>
      </c>
    </row>
    <row r="2374" spans="1:20" s="135" customFormat="1" hidden="1">
      <c r="A2374" s="74">
        <v>497</v>
      </c>
      <c r="B2374" s="74" t="s">
        <v>38</v>
      </c>
      <c r="C2374" s="85" t="s">
        <v>17529</v>
      </c>
      <c r="D2374" s="85" t="s">
        <v>17530</v>
      </c>
      <c r="E2374" s="85" t="s">
        <v>17531</v>
      </c>
      <c r="F2374" s="85" t="s">
        <v>17532</v>
      </c>
      <c r="G2374" s="87">
        <v>12500</v>
      </c>
      <c r="H2374" s="85" t="s">
        <v>66</v>
      </c>
      <c r="I2374" s="85" t="s">
        <v>35</v>
      </c>
      <c r="J2374" s="135" t="s">
        <v>41</v>
      </c>
      <c r="K2374" s="135">
        <v>12500</v>
      </c>
      <c r="L2374" s="135">
        <f>VLOOKUP(E2374,[2]Sheet1!$E$2:$N$5262,3,0)</f>
        <v>12500</v>
      </c>
      <c r="M2374" s="168">
        <f>VLOOKUP(E2374,[2]Sheet1!$E$2:$N$5262,4,0)</f>
        <v>46043</v>
      </c>
      <c r="N2374" s="135" t="str">
        <f>VLOOKUP(E2374,[2]Sheet1!$E$2:$N$5262,5,0)</f>
        <v>FARJAD.MANZOOR</v>
      </c>
      <c r="O2374" s="135" t="str">
        <f>VLOOKUP(E2374,[2]Sheet1!$E$2:$N$5262,6,0)</f>
        <v>Accepted</v>
      </c>
      <c r="P2374" s="135" t="str">
        <f>VLOOKUP(E2374,[2]Sheet1!$E$2:$N$5262,7,0)</f>
        <v>Online Transfer</v>
      </c>
      <c r="Q2374" s="135" t="str">
        <f>VLOOKUP(E2374,[2]Sheet1!$E$2:$N$5262,8,0)</f>
        <v>Renewal</v>
      </c>
      <c r="R2374" s="135" t="s">
        <v>16</v>
      </c>
      <c r="S2374" s="135" t="str">
        <f>VLOOKUP(E2374,[2]Sheet1!$E$2:$N$5262,10,0)</f>
        <v>-</v>
      </c>
      <c r="T2374" s="167">
        <f t="shared" si="120"/>
        <v>0</v>
      </c>
    </row>
    <row r="2375" spans="1:20" s="135" customFormat="1" hidden="1">
      <c r="A2375" s="74">
        <v>498</v>
      </c>
      <c r="B2375" s="74" t="s">
        <v>38</v>
      </c>
      <c r="C2375" s="85" t="s">
        <v>17533</v>
      </c>
      <c r="D2375" s="85" t="s">
        <v>17533</v>
      </c>
      <c r="E2375" s="87">
        <v>10108749</v>
      </c>
      <c r="F2375" s="85" t="s">
        <v>17534</v>
      </c>
      <c r="G2375" s="87">
        <v>16000</v>
      </c>
      <c r="H2375" s="85" t="s">
        <v>66</v>
      </c>
      <c r="I2375" s="85" t="s">
        <v>35</v>
      </c>
      <c r="J2375" s="135" t="s">
        <v>41</v>
      </c>
      <c r="K2375" s="135">
        <v>16000</v>
      </c>
      <c r="L2375" s="135">
        <f>VLOOKUP(E2375,[2]Sheet1!$E$2:$N$5262,3,0)</f>
        <v>16000</v>
      </c>
      <c r="M2375" s="168">
        <f>VLOOKUP(E2375,[2]Sheet1!$E$2:$N$5262,4,0)</f>
        <v>46043</v>
      </c>
      <c r="N2375" s="135" t="str">
        <f>VLOOKUP(E2375,[2]Sheet1!$E$2:$N$5262,5,0)</f>
        <v>FARJAD.MANZOOR</v>
      </c>
      <c r="O2375" s="135" t="str">
        <f>VLOOKUP(E2375,[2]Sheet1!$E$2:$N$5262,6,0)</f>
        <v>Accepted</v>
      </c>
      <c r="P2375" s="135" t="str">
        <f>VLOOKUP(E2375,[2]Sheet1!$E$2:$N$5262,7,0)</f>
        <v>Online Transfer</v>
      </c>
      <c r="Q2375" s="135" t="str">
        <f>VLOOKUP(E2375,[2]Sheet1!$E$2:$N$5262,8,0)</f>
        <v>Renewal</v>
      </c>
      <c r="R2375" s="135" t="s">
        <v>16</v>
      </c>
      <c r="S2375" s="135" t="str">
        <f>VLOOKUP(E2375,[2]Sheet1!$E$2:$N$5262,10,0)</f>
        <v>-</v>
      </c>
      <c r="T2375" s="167">
        <f t="shared" si="120"/>
        <v>0</v>
      </c>
    </row>
    <row r="2376" spans="1:20" s="135" customFormat="1" hidden="1">
      <c r="A2376" s="74">
        <v>499</v>
      </c>
      <c r="B2376" s="74" t="s">
        <v>38</v>
      </c>
      <c r="C2376" s="85" t="s">
        <v>17535</v>
      </c>
      <c r="D2376" s="85" t="s">
        <v>17536</v>
      </c>
      <c r="E2376" s="87">
        <v>1219254</v>
      </c>
      <c r="F2376" s="85" t="s">
        <v>17537</v>
      </c>
      <c r="G2376" s="87">
        <v>12000</v>
      </c>
      <c r="H2376" s="85" t="s">
        <v>66</v>
      </c>
      <c r="I2376" s="85" t="s">
        <v>35</v>
      </c>
      <c r="J2376" s="135" t="s">
        <v>41</v>
      </c>
      <c r="K2376" s="135">
        <v>12000</v>
      </c>
      <c r="L2376" s="135">
        <f>VLOOKUP(E2376,[2]Sheet1!$E$2:$N$5262,3,0)</f>
        <v>12000</v>
      </c>
      <c r="M2376" s="168">
        <f>VLOOKUP(E2376,[2]Sheet1!$E$2:$N$5262,4,0)</f>
        <v>46042</v>
      </c>
      <c r="N2376" s="135" t="str">
        <f>VLOOKUP(E2376,[2]Sheet1!$E$2:$N$5262,5,0)</f>
        <v>FARJAD.MANZOOR</v>
      </c>
      <c r="O2376" s="135" t="str">
        <f>VLOOKUP(E2376,[2]Sheet1!$E$2:$N$5262,6,0)</f>
        <v>Accepted</v>
      </c>
      <c r="P2376" s="135" t="str">
        <f>VLOOKUP(E2376,[2]Sheet1!$E$2:$N$5262,7,0)</f>
        <v>Online Transfer</v>
      </c>
      <c r="Q2376" s="135" t="str">
        <f>VLOOKUP(E2376,[2]Sheet1!$E$2:$N$5262,8,0)</f>
        <v>Renewal</v>
      </c>
      <c r="R2376" s="135" t="s">
        <v>16</v>
      </c>
      <c r="S2376" s="135" t="str">
        <f>VLOOKUP(E2376,[2]Sheet1!$E$2:$N$5262,10,0)</f>
        <v>-</v>
      </c>
      <c r="T2376" s="167">
        <f t="shared" si="120"/>
        <v>0</v>
      </c>
    </row>
    <row r="2377" spans="1:20" s="135" customFormat="1" hidden="1">
      <c r="A2377" s="74">
        <v>500</v>
      </c>
      <c r="B2377" s="74" t="s">
        <v>38</v>
      </c>
      <c r="C2377" s="85" t="s">
        <v>17538</v>
      </c>
      <c r="D2377" s="85" t="s">
        <v>17539</v>
      </c>
      <c r="E2377" s="85" t="s">
        <v>17540</v>
      </c>
      <c r="F2377" s="85" t="s">
        <v>17541</v>
      </c>
      <c r="G2377" s="87">
        <v>13000</v>
      </c>
      <c r="H2377" s="85" t="s">
        <v>66</v>
      </c>
      <c r="I2377" s="85" t="s">
        <v>35</v>
      </c>
      <c r="J2377" s="135" t="s">
        <v>41</v>
      </c>
      <c r="K2377" s="135">
        <v>13000</v>
      </c>
      <c r="L2377" s="135">
        <f>VLOOKUP(E2377,[2]Sheet1!$E$2:$N$5262,3,0)</f>
        <v>13000</v>
      </c>
      <c r="M2377" s="168">
        <f>VLOOKUP(E2377,[2]Sheet1!$E$2:$N$5262,4,0)</f>
        <v>46043</v>
      </c>
      <c r="N2377" s="135" t="str">
        <f>VLOOKUP(E2377,[2]Sheet1!$E$2:$N$5262,5,0)</f>
        <v>FARJAD.MANZOOR</v>
      </c>
      <c r="O2377" s="135" t="str">
        <f>VLOOKUP(E2377,[2]Sheet1!$E$2:$N$5262,6,0)</f>
        <v>Accepted</v>
      </c>
      <c r="P2377" s="135" t="str">
        <f>VLOOKUP(E2377,[2]Sheet1!$E$2:$N$5262,7,0)</f>
        <v>Online Transfer</v>
      </c>
      <c r="Q2377" s="135" t="str">
        <f>VLOOKUP(E2377,[2]Sheet1!$E$2:$N$5262,8,0)</f>
        <v>Renewal</v>
      </c>
      <c r="R2377" s="135" t="s">
        <v>16</v>
      </c>
      <c r="S2377" s="135" t="str">
        <f>VLOOKUP(E2377,[2]Sheet1!$E$2:$N$5262,10,0)</f>
        <v>-</v>
      </c>
      <c r="T2377" s="167">
        <f t="shared" si="120"/>
        <v>0</v>
      </c>
    </row>
    <row r="2378" spans="1:20" s="135" customFormat="1" hidden="1">
      <c r="A2378" s="74">
        <v>501</v>
      </c>
      <c r="B2378" s="74" t="s">
        <v>38</v>
      </c>
      <c r="C2378" s="85" t="s">
        <v>17542</v>
      </c>
      <c r="D2378" s="87">
        <v>478461</v>
      </c>
      <c r="E2378" s="85" t="s">
        <v>17542</v>
      </c>
      <c r="F2378" s="85" t="s">
        <v>17543</v>
      </c>
      <c r="G2378" s="87">
        <v>16000</v>
      </c>
      <c r="H2378" s="85" t="s">
        <v>66</v>
      </c>
      <c r="I2378" s="85" t="s">
        <v>35</v>
      </c>
      <c r="J2378" s="135" t="s">
        <v>41</v>
      </c>
      <c r="K2378" s="135">
        <v>16000</v>
      </c>
      <c r="L2378" s="135">
        <f>VLOOKUP(E2378,[2]Sheet1!$E$2:$N$5262,3,0)</f>
        <v>16000</v>
      </c>
      <c r="M2378" s="168">
        <f>VLOOKUP(E2378,[2]Sheet1!$E$2:$N$5262,4,0)</f>
        <v>46042</v>
      </c>
      <c r="N2378" s="135" t="str">
        <f>VLOOKUP(E2378,[2]Sheet1!$E$2:$N$5262,5,0)</f>
        <v>FARJAD.MANZOOR</v>
      </c>
      <c r="O2378" s="135" t="str">
        <f>VLOOKUP(E2378,[2]Sheet1!$E$2:$N$5262,6,0)</f>
        <v>Accepted</v>
      </c>
      <c r="P2378" s="135" t="str">
        <f>VLOOKUP(E2378,[2]Sheet1!$E$2:$N$5262,7,0)</f>
        <v>Online Transfer</v>
      </c>
      <c r="Q2378" s="135" t="str">
        <f>VLOOKUP(E2378,[2]Sheet1!$E$2:$N$5262,8,0)</f>
        <v>Renewal</v>
      </c>
      <c r="R2378" s="135" t="s">
        <v>16</v>
      </c>
      <c r="S2378" s="135" t="str">
        <f>VLOOKUP(E2378,[2]Sheet1!$E$2:$N$5262,10,0)</f>
        <v>-</v>
      </c>
      <c r="T2378" s="167">
        <f t="shared" si="120"/>
        <v>0</v>
      </c>
    </row>
    <row r="2379" spans="1:20" s="135" customFormat="1" hidden="1">
      <c r="A2379" s="74">
        <v>502</v>
      </c>
      <c r="B2379" s="74" t="s">
        <v>38</v>
      </c>
      <c r="C2379" s="85" t="s">
        <v>17544</v>
      </c>
      <c r="D2379" s="85" t="s">
        <v>17544</v>
      </c>
      <c r="E2379" s="87">
        <v>1275985</v>
      </c>
      <c r="F2379" s="85" t="s">
        <v>17545</v>
      </c>
      <c r="G2379" s="87">
        <v>14000</v>
      </c>
      <c r="H2379" s="85" t="s">
        <v>66</v>
      </c>
      <c r="I2379" s="85" t="s">
        <v>35</v>
      </c>
      <c r="J2379" s="135" t="s">
        <v>41</v>
      </c>
      <c r="K2379" s="135">
        <v>14000</v>
      </c>
      <c r="L2379" s="135">
        <f>VLOOKUP(E2379,[2]Sheet1!$E$2:$N$5262,3,0)</f>
        <v>14000</v>
      </c>
      <c r="M2379" s="168">
        <f>VLOOKUP(E2379,[2]Sheet1!$E$2:$N$5262,4,0)</f>
        <v>46042</v>
      </c>
      <c r="N2379" s="135" t="str">
        <f>VLOOKUP(E2379,[2]Sheet1!$E$2:$N$5262,5,0)</f>
        <v>FARJAD.MANZOOR</v>
      </c>
      <c r="O2379" s="135" t="str">
        <f>VLOOKUP(E2379,[2]Sheet1!$E$2:$N$5262,6,0)</f>
        <v>Accepted</v>
      </c>
      <c r="P2379" s="135" t="str">
        <f>VLOOKUP(E2379,[2]Sheet1!$E$2:$N$5262,7,0)</f>
        <v>Cash Deposit</v>
      </c>
      <c r="Q2379" s="135" t="str">
        <f>VLOOKUP(E2379,[2]Sheet1!$E$2:$N$5262,8,0)</f>
        <v>Renewal</v>
      </c>
      <c r="R2379" s="135" t="s">
        <v>16</v>
      </c>
      <c r="S2379" s="135" t="str">
        <f>VLOOKUP(E2379,[2]Sheet1!$E$2:$N$5262,10,0)</f>
        <v>-</v>
      </c>
      <c r="T2379" s="167">
        <f t="shared" si="120"/>
        <v>0</v>
      </c>
    </row>
    <row r="2380" spans="1:20" s="135" customFormat="1" hidden="1">
      <c r="A2380" s="74">
        <v>503</v>
      </c>
      <c r="B2380" s="74" t="s">
        <v>38</v>
      </c>
      <c r="C2380" s="85" t="s">
        <v>17546</v>
      </c>
      <c r="D2380" s="85" t="s">
        <v>17546</v>
      </c>
      <c r="E2380" s="85" t="s">
        <v>17547</v>
      </c>
      <c r="F2380" s="85" t="s">
        <v>17548</v>
      </c>
      <c r="G2380" s="87">
        <v>16000</v>
      </c>
      <c r="H2380" s="85" t="s">
        <v>66</v>
      </c>
      <c r="I2380" s="85" t="s">
        <v>35</v>
      </c>
      <c r="J2380" s="135" t="s">
        <v>41</v>
      </c>
      <c r="K2380" s="135">
        <v>16000</v>
      </c>
      <c r="L2380" s="135">
        <f>VLOOKUP(E2380,[2]Sheet1!$E$2:$N$5262,3,0)</f>
        <v>16000</v>
      </c>
      <c r="M2380" s="168">
        <f>VLOOKUP(E2380,[2]Sheet1!$E$2:$N$5262,4,0)</f>
        <v>46042</v>
      </c>
      <c r="N2380" s="135" t="str">
        <f>VLOOKUP(E2380,[2]Sheet1!$E$2:$N$5262,5,0)</f>
        <v>FARJAD.MANZOOR</v>
      </c>
      <c r="O2380" s="135" t="str">
        <f>VLOOKUP(E2380,[2]Sheet1!$E$2:$N$5262,6,0)</f>
        <v>Accepted</v>
      </c>
      <c r="P2380" s="135" t="str">
        <f>VLOOKUP(E2380,[2]Sheet1!$E$2:$N$5262,7,0)</f>
        <v>Online Transfer</v>
      </c>
      <c r="Q2380" s="135" t="str">
        <f>VLOOKUP(E2380,[2]Sheet1!$E$2:$N$5262,8,0)</f>
        <v>Renewal</v>
      </c>
      <c r="R2380" s="135" t="s">
        <v>16</v>
      </c>
      <c r="S2380" s="135" t="str">
        <f>VLOOKUP(E2380,[2]Sheet1!$E$2:$N$5262,10,0)</f>
        <v>-</v>
      </c>
      <c r="T2380" s="167">
        <f t="shared" si="120"/>
        <v>0</v>
      </c>
    </row>
    <row r="2381" spans="1:20" s="135" customFormat="1" hidden="1">
      <c r="A2381" s="74">
        <v>504</v>
      </c>
      <c r="B2381" s="74" t="s">
        <v>38</v>
      </c>
      <c r="C2381" s="85" t="s">
        <v>17549</v>
      </c>
      <c r="D2381" s="85" t="s">
        <v>17550</v>
      </c>
      <c r="E2381" s="87">
        <v>5571460</v>
      </c>
      <c r="F2381" s="85" t="s">
        <v>17551</v>
      </c>
      <c r="G2381" s="87">
        <v>16000</v>
      </c>
      <c r="H2381" s="85" t="s">
        <v>66</v>
      </c>
      <c r="I2381" s="85" t="s">
        <v>35</v>
      </c>
      <c r="J2381" s="135" t="s">
        <v>41</v>
      </c>
      <c r="K2381" s="135">
        <v>16000</v>
      </c>
      <c r="L2381" s="135">
        <f>VLOOKUP(E2381,[2]Sheet1!$E$2:$N$5262,3,0)</f>
        <v>16000</v>
      </c>
      <c r="M2381" s="168">
        <f>VLOOKUP(E2381,[2]Sheet1!$E$2:$N$5262,4,0)</f>
        <v>46042</v>
      </c>
      <c r="N2381" s="135" t="str">
        <f>VLOOKUP(E2381,[2]Sheet1!$E$2:$N$5262,5,0)</f>
        <v>FARJAD.MANZOOR</v>
      </c>
      <c r="O2381" s="135" t="str">
        <f>VLOOKUP(E2381,[2]Sheet1!$E$2:$N$5262,6,0)</f>
        <v>Accepted</v>
      </c>
      <c r="P2381" s="135" t="str">
        <f>VLOOKUP(E2381,[2]Sheet1!$E$2:$N$5262,7,0)</f>
        <v>Online Transfer</v>
      </c>
      <c r="Q2381" s="135" t="str">
        <f>VLOOKUP(E2381,[2]Sheet1!$E$2:$N$5262,8,0)</f>
        <v>Renewal</v>
      </c>
      <c r="R2381" s="135" t="s">
        <v>16</v>
      </c>
      <c r="S2381" s="135" t="str">
        <f>VLOOKUP(E2381,[2]Sheet1!$E$2:$N$5262,10,0)</f>
        <v>-</v>
      </c>
      <c r="T2381" s="167">
        <f t="shared" si="120"/>
        <v>0</v>
      </c>
    </row>
    <row r="2382" spans="1:20" s="135" customFormat="1" hidden="1">
      <c r="A2382" s="74">
        <v>505</v>
      </c>
      <c r="B2382" s="74" t="s">
        <v>38</v>
      </c>
      <c r="C2382" s="85" t="s">
        <v>17552</v>
      </c>
      <c r="D2382" s="85" t="s">
        <v>17553</v>
      </c>
      <c r="E2382" s="85" t="s">
        <v>17554</v>
      </c>
      <c r="F2382" s="85" t="s">
        <v>17555</v>
      </c>
      <c r="G2382" s="87">
        <v>14000</v>
      </c>
      <c r="H2382" s="85" t="s">
        <v>66</v>
      </c>
      <c r="I2382" s="85" t="s">
        <v>35</v>
      </c>
      <c r="J2382" s="135" t="s">
        <v>41</v>
      </c>
      <c r="K2382" s="135">
        <v>14000</v>
      </c>
      <c r="L2382" s="135">
        <f>VLOOKUP(E2382,[2]Sheet1!$E$2:$N$5262,3,0)</f>
        <v>14000</v>
      </c>
      <c r="M2382" s="168">
        <f>VLOOKUP(E2382,[2]Sheet1!$E$2:$N$5262,4,0)</f>
        <v>46041</v>
      </c>
      <c r="N2382" s="135" t="str">
        <f>VLOOKUP(E2382,[2]Sheet1!$E$2:$N$5262,5,0)</f>
        <v>FARJAD.MANZOOR</v>
      </c>
      <c r="O2382" s="135" t="str">
        <f>VLOOKUP(E2382,[2]Sheet1!$E$2:$N$5262,6,0)</f>
        <v>Accepted</v>
      </c>
      <c r="P2382" s="135" t="str">
        <f>VLOOKUP(E2382,[2]Sheet1!$E$2:$N$5262,7,0)</f>
        <v>Online Transfer</v>
      </c>
      <c r="Q2382" s="135" t="str">
        <f>VLOOKUP(E2382,[2]Sheet1!$E$2:$N$5262,8,0)</f>
        <v>Renewal</v>
      </c>
      <c r="R2382" s="135" t="s">
        <v>16</v>
      </c>
      <c r="S2382" s="135" t="str">
        <f>VLOOKUP(E2382,[2]Sheet1!$E$2:$N$5262,10,0)</f>
        <v>-</v>
      </c>
      <c r="T2382" s="167">
        <f t="shared" si="120"/>
        <v>0</v>
      </c>
    </row>
    <row r="2383" spans="1:20" s="135" customFormat="1" hidden="1">
      <c r="A2383" s="74">
        <v>506</v>
      </c>
      <c r="B2383" s="74" t="s">
        <v>38</v>
      </c>
      <c r="C2383" s="85" t="s">
        <v>17556</v>
      </c>
      <c r="D2383" s="85" t="s">
        <v>17557</v>
      </c>
      <c r="E2383" s="85" t="s">
        <v>17556</v>
      </c>
      <c r="F2383" s="85" t="s">
        <v>17558</v>
      </c>
      <c r="G2383" s="87">
        <v>16000</v>
      </c>
      <c r="H2383" s="85" t="s">
        <v>66</v>
      </c>
      <c r="I2383" s="85" t="s">
        <v>35</v>
      </c>
      <c r="J2383" s="135" t="s">
        <v>41</v>
      </c>
      <c r="K2383" s="135">
        <v>16000</v>
      </c>
      <c r="L2383" s="135">
        <f>VLOOKUP(E2383,[2]Sheet1!$E$2:$N$5262,3,0)</f>
        <v>16000</v>
      </c>
      <c r="M2383" s="168">
        <f>VLOOKUP(E2383,[2]Sheet1!$E$2:$N$5262,4,0)</f>
        <v>46041</v>
      </c>
      <c r="N2383" s="135" t="str">
        <f>VLOOKUP(E2383,[2]Sheet1!$E$2:$N$5262,5,0)</f>
        <v>FARJAD.MANZOOR</v>
      </c>
      <c r="O2383" s="135" t="str">
        <f>VLOOKUP(E2383,[2]Sheet1!$E$2:$N$5262,6,0)</f>
        <v>Accepted</v>
      </c>
      <c r="P2383" s="135" t="str">
        <f>VLOOKUP(E2383,[2]Sheet1!$E$2:$N$5262,7,0)</f>
        <v>Online Transfer</v>
      </c>
      <c r="Q2383" s="135" t="str">
        <f>VLOOKUP(E2383,[2]Sheet1!$E$2:$N$5262,8,0)</f>
        <v>Renewal</v>
      </c>
      <c r="R2383" s="135" t="s">
        <v>16</v>
      </c>
      <c r="S2383" s="135" t="str">
        <f>VLOOKUP(E2383,[2]Sheet1!$E$2:$N$5262,10,0)</f>
        <v>-</v>
      </c>
      <c r="T2383" s="167">
        <f t="shared" si="120"/>
        <v>0</v>
      </c>
    </row>
    <row r="2384" spans="1:20" s="135" customFormat="1">
      <c r="A2384" s="74">
        <v>507</v>
      </c>
      <c r="B2384" s="74" t="s">
        <v>38</v>
      </c>
      <c r="C2384" s="85" t="s">
        <v>17559</v>
      </c>
      <c r="D2384" s="85" t="s">
        <v>17560</v>
      </c>
      <c r="E2384" s="85" t="s">
        <v>17561</v>
      </c>
      <c r="F2384" s="85" t="s">
        <v>11843</v>
      </c>
      <c r="G2384" s="87">
        <v>18000</v>
      </c>
      <c r="H2384" s="85" t="s">
        <v>66</v>
      </c>
      <c r="I2384" s="85" t="s">
        <v>35</v>
      </c>
      <c r="J2384" s="135" t="s">
        <v>41</v>
      </c>
      <c r="K2384" s="135">
        <v>18000</v>
      </c>
      <c r="L2384" s="135">
        <f>VLOOKUP(E2384,[2]Sheet1!$E$2:$N$5262,3,0)</f>
        <v>18000</v>
      </c>
      <c r="M2384" s="168">
        <f>VLOOKUP(E2384,[2]Sheet1!$E$2:$N$5262,4,0)</f>
        <v>46041</v>
      </c>
      <c r="N2384" s="135" t="str">
        <f>VLOOKUP(E2384,[2]Sheet1!$E$2:$N$5262,5,0)</f>
        <v>FARJAD.MANZOOR</v>
      </c>
      <c r="O2384" s="135" t="str">
        <f>VLOOKUP(E2384,[2]Sheet1!$E$2:$N$5262,6,0)</f>
        <v>Accepted</v>
      </c>
      <c r="P2384" s="135" t="str">
        <f>VLOOKUP(E2384,[2]Sheet1!$E$2:$N$5262,7,0)</f>
        <v>Online Transfer</v>
      </c>
      <c r="Q2384" s="135" t="str">
        <f>VLOOKUP(E2384,[2]Sheet1!$E$2:$N$5262,8,0)</f>
        <v>Conversion</v>
      </c>
      <c r="R2384" s="135" t="s">
        <v>16</v>
      </c>
      <c r="S2384" s="135" t="str">
        <f>VLOOKUP(E2384,[2]Sheet1!$E$2:$N$5262,10,0)</f>
        <v>-</v>
      </c>
      <c r="T2384" s="167">
        <f t="shared" si="120"/>
        <v>0</v>
      </c>
    </row>
    <row r="2385" spans="1:20" s="135" customFormat="1">
      <c r="A2385" s="74">
        <v>508</v>
      </c>
      <c r="B2385" s="74" t="s">
        <v>38</v>
      </c>
      <c r="C2385" s="85" t="s">
        <v>17562</v>
      </c>
      <c r="D2385" s="85" t="s">
        <v>17563</v>
      </c>
      <c r="E2385" s="85" t="s">
        <v>17564</v>
      </c>
      <c r="F2385" s="85" t="s">
        <v>12287</v>
      </c>
      <c r="G2385" s="87">
        <v>18000</v>
      </c>
      <c r="H2385" s="85" t="s">
        <v>66</v>
      </c>
      <c r="I2385" s="85" t="s">
        <v>35</v>
      </c>
      <c r="J2385" s="135" t="s">
        <v>41</v>
      </c>
      <c r="K2385" s="135">
        <v>18000</v>
      </c>
      <c r="L2385" s="135">
        <f>VLOOKUP(E2385,[2]Sheet1!$E$2:$N$5262,3,0)</f>
        <v>18000</v>
      </c>
      <c r="M2385" s="168">
        <f>VLOOKUP(E2385,[2]Sheet1!$E$2:$N$5262,4,0)</f>
        <v>46041</v>
      </c>
      <c r="N2385" s="135" t="str">
        <f>VLOOKUP(E2385,[2]Sheet1!$E$2:$N$5262,5,0)</f>
        <v>FARJAD.MANZOOR</v>
      </c>
      <c r="O2385" s="135" t="str">
        <f>VLOOKUP(E2385,[2]Sheet1!$E$2:$N$5262,6,0)</f>
        <v>Accepted</v>
      </c>
      <c r="P2385" s="135" t="str">
        <f>VLOOKUP(E2385,[2]Sheet1!$E$2:$N$5262,7,0)</f>
        <v>Online Transfer</v>
      </c>
      <c r="Q2385" s="135" t="str">
        <f>VLOOKUP(E2385,[2]Sheet1!$E$2:$N$5262,8,0)</f>
        <v>Conversion</v>
      </c>
      <c r="R2385" s="135" t="s">
        <v>16</v>
      </c>
      <c r="S2385" s="135" t="str">
        <f>VLOOKUP(E2385,[2]Sheet1!$E$2:$N$5262,10,0)</f>
        <v>-</v>
      </c>
      <c r="T2385" s="167">
        <f t="shared" si="120"/>
        <v>0</v>
      </c>
    </row>
    <row r="2386" spans="1:20" s="135" customFormat="1">
      <c r="A2386" s="74">
        <v>509</v>
      </c>
      <c r="B2386" s="74" t="s">
        <v>38</v>
      </c>
      <c r="C2386" s="85" t="s">
        <v>17565</v>
      </c>
      <c r="D2386" s="87">
        <v>7002715</v>
      </c>
      <c r="E2386" s="85" t="s">
        <v>17566</v>
      </c>
      <c r="F2386" s="85" t="s">
        <v>11885</v>
      </c>
      <c r="G2386" s="87">
        <v>13000</v>
      </c>
      <c r="H2386" s="85" t="s">
        <v>66</v>
      </c>
      <c r="I2386" s="85" t="s">
        <v>35</v>
      </c>
      <c r="J2386" s="135" t="s">
        <v>41</v>
      </c>
      <c r="K2386" s="135">
        <v>13000</v>
      </c>
      <c r="L2386" s="135">
        <f>VLOOKUP(E2386,[2]Sheet1!$E$2:$N$5262,3,0)</f>
        <v>13000</v>
      </c>
      <c r="M2386" s="168">
        <f>VLOOKUP(E2386,[2]Sheet1!$E$2:$N$5262,4,0)</f>
        <v>46038</v>
      </c>
      <c r="N2386" s="135" t="str">
        <f>VLOOKUP(E2386,[2]Sheet1!$E$2:$N$5262,5,0)</f>
        <v>FARJAD.MANZOOR</v>
      </c>
      <c r="O2386" s="135" t="str">
        <f>VLOOKUP(E2386,[2]Sheet1!$E$2:$N$5262,6,0)</f>
        <v>Accepted</v>
      </c>
      <c r="P2386" s="135" t="str">
        <f>VLOOKUP(E2386,[2]Sheet1!$E$2:$N$5262,7,0)</f>
        <v>Online Transfer</v>
      </c>
      <c r="Q2386" s="135" t="str">
        <f>VLOOKUP(E2386,[2]Sheet1!$E$2:$N$5262,8,0)</f>
        <v>Conversion</v>
      </c>
      <c r="R2386" s="135" t="s">
        <v>16</v>
      </c>
      <c r="S2386" s="135" t="str">
        <f>VLOOKUP(E2386,[2]Sheet1!$E$2:$N$5262,10,0)</f>
        <v>-</v>
      </c>
      <c r="T2386" s="167">
        <f t="shared" si="120"/>
        <v>0</v>
      </c>
    </row>
    <row r="2387" spans="1:20" s="135" customFormat="1">
      <c r="A2387" s="74">
        <v>510</v>
      </c>
      <c r="B2387" s="74" t="s">
        <v>38</v>
      </c>
      <c r="C2387" s="85" t="s">
        <v>17567</v>
      </c>
      <c r="D2387" s="85" t="s">
        <v>17568</v>
      </c>
      <c r="E2387" s="85" t="s">
        <v>17569</v>
      </c>
      <c r="F2387" s="85" t="s">
        <v>12611</v>
      </c>
      <c r="G2387" s="87">
        <v>18000</v>
      </c>
      <c r="H2387" s="85" t="s">
        <v>66</v>
      </c>
      <c r="I2387" s="85" t="s">
        <v>35</v>
      </c>
      <c r="J2387" s="135" t="s">
        <v>41</v>
      </c>
      <c r="K2387" s="135">
        <v>18000</v>
      </c>
      <c r="L2387" s="135">
        <f>VLOOKUP(E2387,[2]Sheet1!$E$2:$N$5262,3,0)</f>
        <v>18000</v>
      </c>
      <c r="M2387" s="168">
        <f>VLOOKUP(E2387,[2]Sheet1!$E$2:$N$5262,4,0)</f>
        <v>46038</v>
      </c>
      <c r="N2387" s="135" t="str">
        <f>VLOOKUP(E2387,[2]Sheet1!$E$2:$N$5262,5,0)</f>
        <v>FARJAD.MANZOOR</v>
      </c>
      <c r="O2387" s="135" t="str">
        <f>VLOOKUP(E2387,[2]Sheet1!$E$2:$N$5262,6,0)</f>
        <v>Accepted</v>
      </c>
      <c r="P2387" s="135" t="str">
        <f>VLOOKUP(E2387,[2]Sheet1!$E$2:$N$5262,7,0)</f>
        <v>Online Transfer</v>
      </c>
      <c r="Q2387" s="135" t="str">
        <f>VLOOKUP(E2387,[2]Sheet1!$E$2:$N$5262,8,0)</f>
        <v>Conversion</v>
      </c>
      <c r="R2387" s="135" t="s">
        <v>16</v>
      </c>
      <c r="S2387" s="135" t="str">
        <f>VLOOKUP(E2387,[2]Sheet1!$E$2:$N$5262,10,0)</f>
        <v>-</v>
      </c>
      <c r="T2387" s="167">
        <f t="shared" si="120"/>
        <v>0</v>
      </c>
    </row>
    <row r="2388" spans="1:20" s="135" customFormat="1" hidden="1">
      <c r="A2388" s="74">
        <v>511</v>
      </c>
      <c r="B2388" s="74" t="s">
        <v>38</v>
      </c>
      <c r="C2388" s="85" t="s">
        <v>17570</v>
      </c>
      <c r="D2388" s="87">
        <v>336989</v>
      </c>
      <c r="E2388" s="87">
        <v>1236992</v>
      </c>
      <c r="F2388" s="85" t="s">
        <v>17571</v>
      </c>
      <c r="G2388" s="87">
        <v>16000</v>
      </c>
      <c r="H2388" s="85" t="s">
        <v>66</v>
      </c>
      <c r="I2388" s="85" t="s">
        <v>35</v>
      </c>
      <c r="J2388" s="135" t="s">
        <v>41</v>
      </c>
      <c r="K2388" s="135">
        <v>16000</v>
      </c>
      <c r="L2388" s="135">
        <f>VLOOKUP(E2388,[2]Sheet1!$E$2:$N$5262,3,0)</f>
        <v>16000</v>
      </c>
      <c r="M2388" s="168">
        <f>VLOOKUP(E2388,[2]Sheet1!$E$2:$N$5262,4,0)</f>
        <v>46038</v>
      </c>
      <c r="N2388" s="135" t="str">
        <f>VLOOKUP(E2388,[2]Sheet1!$E$2:$N$5262,5,0)</f>
        <v>FARJAD.MANZOOR</v>
      </c>
      <c r="O2388" s="135" t="str">
        <f>VLOOKUP(E2388,[2]Sheet1!$E$2:$N$5262,6,0)</f>
        <v>Accepted</v>
      </c>
      <c r="P2388" s="135" t="str">
        <f>VLOOKUP(E2388,[2]Sheet1!$E$2:$N$5262,7,0)</f>
        <v>Online Transfer</v>
      </c>
      <c r="Q2388" s="135" t="str">
        <f>VLOOKUP(E2388,[2]Sheet1!$E$2:$N$5262,8,0)</f>
        <v>Renewal</v>
      </c>
      <c r="R2388" s="135" t="s">
        <v>16</v>
      </c>
      <c r="S2388" s="135" t="str">
        <f>VLOOKUP(E2388,[2]Sheet1!$E$2:$N$5262,10,0)</f>
        <v>-</v>
      </c>
      <c r="T2388" s="167">
        <f t="shared" si="120"/>
        <v>0</v>
      </c>
    </row>
    <row r="2389" spans="1:20" s="135" customFormat="1" hidden="1">
      <c r="A2389" s="74">
        <v>512</v>
      </c>
      <c r="B2389" s="74" t="s">
        <v>38</v>
      </c>
      <c r="C2389" s="85" t="s">
        <v>17572</v>
      </c>
      <c r="D2389" s="85" t="s">
        <v>17573</v>
      </c>
      <c r="E2389" s="85" t="s">
        <v>17574</v>
      </c>
      <c r="F2389" s="85" t="s">
        <v>17575</v>
      </c>
      <c r="G2389" s="87">
        <v>12000</v>
      </c>
      <c r="H2389" s="85" t="s">
        <v>66</v>
      </c>
      <c r="I2389" s="85" t="s">
        <v>35</v>
      </c>
      <c r="J2389" s="135" t="s">
        <v>41</v>
      </c>
      <c r="K2389" s="135">
        <v>12000</v>
      </c>
      <c r="L2389" s="135">
        <f>VLOOKUP(E2389,[2]Sheet1!$E$2:$N$5262,3,0)</f>
        <v>12000</v>
      </c>
      <c r="M2389" s="168">
        <f>VLOOKUP(E2389,[2]Sheet1!$E$2:$N$5262,4,0)</f>
        <v>46038</v>
      </c>
      <c r="N2389" s="135" t="str">
        <f>VLOOKUP(E2389,[2]Sheet1!$E$2:$N$5262,5,0)</f>
        <v>FARJAD.MANZOOR</v>
      </c>
      <c r="O2389" s="135" t="str">
        <f>VLOOKUP(E2389,[2]Sheet1!$E$2:$N$5262,6,0)</f>
        <v>Accepted</v>
      </c>
      <c r="P2389" s="135" t="str">
        <f>VLOOKUP(E2389,[2]Sheet1!$E$2:$N$5262,7,0)</f>
        <v>Online Transfer</v>
      </c>
      <c r="Q2389" s="135" t="str">
        <f>VLOOKUP(E2389,[2]Sheet1!$E$2:$N$5262,8,0)</f>
        <v>Renewal</v>
      </c>
      <c r="R2389" s="135" t="s">
        <v>16</v>
      </c>
      <c r="S2389" s="135" t="str">
        <f>VLOOKUP(E2389,[2]Sheet1!$E$2:$N$5262,10,0)</f>
        <v>-</v>
      </c>
      <c r="T2389" s="167">
        <f t="shared" si="120"/>
        <v>0</v>
      </c>
    </row>
    <row r="2390" spans="1:20" s="135" customFormat="1" hidden="1">
      <c r="A2390" s="74">
        <v>513</v>
      </c>
      <c r="B2390" s="74" t="s">
        <v>38</v>
      </c>
      <c r="C2390" s="85" t="s">
        <v>17576</v>
      </c>
      <c r="D2390" s="85" t="s">
        <v>17577</v>
      </c>
      <c r="E2390" s="85" t="s">
        <v>17578</v>
      </c>
      <c r="F2390" s="85" t="s">
        <v>17579</v>
      </c>
      <c r="G2390" s="87">
        <v>12500</v>
      </c>
      <c r="H2390" s="85" t="s">
        <v>66</v>
      </c>
      <c r="I2390" s="85" t="s">
        <v>35</v>
      </c>
      <c r="J2390" s="135" t="s">
        <v>41</v>
      </c>
      <c r="K2390" s="135">
        <v>12500</v>
      </c>
      <c r="L2390" s="135">
        <f>VLOOKUP(E2390,[2]Sheet1!$E$2:$N$5262,3,0)</f>
        <v>12500</v>
      </c>
      <c r="M2390" s="168">
        <f>VLOOKUP(E2390,[2]Sheet1!$E$2:$N$5262,4,0)</f>
        <v>46038</v>
      </c>
      <c r="N2390" s="135" t="str">
        <f>VLOOKUP(E2390,[2]Sheet1!$E$2:$N$5262,5,0)</f>
        <v>FARJAD.MANZOOR</v>
      </c>
      <c r="O2390" s="135" t="str">
        <f>VLOOKUP(E2390,[2]Sheet1!$E$2:$N$5262,6,0)</f>
        <v>Accepted</v>
      </c>
      <c r="P2390" s="135" t="str">
        <f>VLOOKUP(E2390,[2]Sheet1!$E$2:$N$5262,7,0)</f>
        <v>Online Transfer</v>
      </c>
      <c r="Q2390" s="135" t="str">
        <f>VLOOKUP(E2390,[2]Sheet1!$E$2:$N$5262,8,0)</f>
        <v>Renewal</v>
      </c>
      <c r="R2390" s="135" t="s">
        <v>16</v>
      </c>
      <c r="S2390" s="135" t="str">
        <f>VLOOKUP(E2390,[2]Sheet1!$E$2:$N$5262,10,0)</f>
        <v>-</v>
      </c>
      <c r="T2390" s="167">
        <f t="shared" si="120"/>
        <v>0</v>
      </c>
    </row>
    <row r="2391" spans="1:20" s="135" customFormat="1" hidden="1">
      <c r="A2391" s="74">
        <v>514</v>
      </c>
      <c r="B2391" s="74" t="s">
        <v>38</v>
      </c>
      <c r="C2391" s="85" t="s">
        <v>17580</v>
      </c>
      <c r="D2391" s="85" t="s">
        <v>17581</v>
      </c>
      <c r="E2391" s="85" t="s">
        <v>17582</v>
      </c>
      <c r="F2391" s="85" t="s">
        <v>17583</v>
      </c>
      <c r="G2391" s="87">
        <v>15000</v>
      </c>
      <c r="H2391" s="85" t="s">
        <v>66</v>
      </c>
      <c r="I2391" s="85" t="s">
        <v>35</v>
      </c>
      <c r="J2391" s="135" t="s">
        <v>41</v>
      </c>
      <c r="K2391" s="135">
        <v>15000</v>
      </c>
      <c r="L2391" s="135">
        <f>VLOOKUP(E2391,[2]Sheet1!$E$2:$N$5262,3,0)</f>
        <v>15000</v>
      </c>
      <c r="M2391" s="168">
        <f>VLOOKUP(E2391,[2]Sheet1!$E$2:$N$5262,4,0)</f>
        <v>46038</v>
      </c>
      <c r="N2391" s="135" t="str">
        <f>VLOOKUP(E2391,[2]Sheet1!$E$2:$N$5262,5,0)</f>
        <v>FARJAD.MANZOOR</v>
      </c>
      <c r="O2391" s="135" t="str">
        <f>VLOOKUP(E2391,[2]Sheet1!$E$2:$N$5262,6,0)</f>
        <v>Accepted</v>
      </c>
      <c r="P2391" s="135" t="str">
        <f>VLOOKUP(E2391,[2]Sheet1!$E$2:$N$5262,7,0)</f>
        <v>Online Transfer</v>
      </c>
      <c r="Q2391" s="135" t="str">
        <f>VLOOKUP(E2391,[2]Sheet1!$E$2:$N$5262,8,0)</f>
        <v>Renewal</v>
      </c>
      <c r="R2391" s="135" t="s">
        <v>16</v>
      </c>
      <c r="S2391" s="135" t="str">
        <f>VLOOKUP(E2391,[2]Sheet1!$E$2:$N$5262,10,0)</f>
        <v>-</v>
      </c>
      <c r="T2391" s="167">
        <f t="shared" si="120"/>
        <v>0</v>
      </c>
    </row>
    <row r="2392" spans="1:20" s="135" customFormat="1" hidden="1">
      <c r="A2392" s="74">
        <v>515</v>
      </c>
      <c r="B2392" s="74" t="s">
        <v>38</v>
      </c>
      <c r="C2392" s="85" t="s">
        <v>17584</v>
      </c>
      <c r="D2392" s="85" t="s">
        <v>17585</v>
      </c>
      <c r="E2392" s="87">
        <v>516758</v>
      </c>
      <c r="F2392" s="85" t="s">
        <v>17586</v>
      </c>
      <c r="G2392" s="87">
        <v>16000</v>
      </c>
      <c r="H2392" s="85" t="s">
        <v>66</v>
      </c>
      <c r="I2392" s="85" t="s">
        <v>35</v>
      </c>
      <c r="J2392" s="135" t="s">
        <v>41</v>
      </c>
      <c r="K2392" s="135">
        <v>16000</v>
      </c>
      <c r="L2392" s="135">
        <f>VLOOKUP(E2392,[2]Sheet1!$E$2:$N$5262,3,0)</f>
        <v>16000</v>
      </c>
      <c r="M2392" s="168">
        <f>VLOOKUP(E2392,[2]Sheet1!$E$2:$N$5262,4,0)</f>
        <v>46038</v>
      </c>
      <c r="N2392" s="135" t="str">
        <f>VLOOKUP(E2392,[2]Sheet1!$E$2:$N$5262,5,0)</f>
        <v>FARJAD.MANZOOR</v>
      </c>
      <c r="O2392" s="135" t="str">
        <f>VLOOKUP(E2392,[2]Sheet1!$E$2:$N$5262,6,0)</f>
        <v>Accepted</v>
      </c>
      <c r="P2392" s="135" t="str">
        <f>VLOOKUP(E2392,[2]Sheet1!$E$2:$N$5262,7,0)</f>
        <v>Online Transfer</v>
      </c>
      <c r="Q2392" s="135" t="str">
        <f>VLOOKUP(E2392,[2]Sheet1!$E$2:$N$5262,8,0)</f>
        <v>Renewal</v>
      </c>
      <c r="R2392" s="135" t="s">
        <v>16</v>
      </c>
      <c r="S2392" s="135" t="str">
        <f>VLOOKUP(E2392,[2]Sheet1!$E$2:$N$5262,10,0)</f>
        <v>-</v>
      </c>
      <c r="T2392" s="167">
        <f t="shared" si="120"/>
        <v>0</v>
      </c>
    </row>
    <row r="2393" spans="1:20" s="135" customFormat="1" hidden="1">
      <c r="A2393" s="74">
        <v>516</v>
      </c>
      <c r="B2393" s="74" t="s">
        <v>38</v>
      </c>
      <c r="C2393" s="85" t="s">
        <v>17587</v>
      </c>
      <c r="D2393" s="85" t="s">
        <v>17588</v>
      </c>
      <c r="E2393" s="85" t="s">
        <v>17589</v>
      </c>
      <c r="F2393" s="85" t="s">
        <v>17590</v>
      </c>
      <c r="G2393" s="87">
        <v>14500</v>
      </c>
      <c r="H2393" s="85" t="s">
        <v>66</v>
      </c>
      <c r="I2393" s="85" t="s">
        <v>35</v>
      </c>
      <c r="J2393" s="135" t="s">
        <v>41</v>
      </c>
      <c r="K2393" s="135">
        <v>14500</v>
      </c>
      <c r="L2393" s="135">
        <f>VLOOKUP(E2393,[2]Sheet1!$E$2:$N$5262,3,0)</f>
        <v>14500</v>
      </c>
      <c r="M2393" s="168">
        <f>VLOOKUP(E2393,[2]Sheet1!$E$2:$N$5262,4,0)</f>
        <v>46036</v>
      </c>
      <c r="N2393" s="135" t="str">
        <f>VLOOKUP(E2393,[2]Sheet1!$E$2:$N$5262,5,0)</f>
        <v>FARJAD.MANZOOR</v>
      </c>
      <c r="O2393" s="135" t="str">
        <f>VLOOKUP(E2393,[2]Sheet1!$E$2:$N$5262,6,0)</f>
        <v>Accepted</v>
      </c>
      <c r="P2393" s="135" t="str">
        <f>VLOOKUP(E2393,[2]Sheet1!$E$2:$N$5262,7,0)</f>
        <v>Online Transfer</v>
      </c>
      <c r="Q2393" s="135" t="str">
        <f>VLOOKUP(E2393,[2]Sheet1!$E$2:$N$5262,8,0)</f>
        <v>Renewal</v>
      </c>
      <c r="R2393" s="135" t="s">
        <v>16</v>
      </c>
      <c r="S2393" s="135" t="str">
        <f>VLOOKUP(E2393,[2]Sheet1!$E$2:$N$5262,10,0)</f>
        <v>-</v>
      </c>
      <c r="T2393" s="167">
        <f t="shared" si="120"/>
        <v>0</v>
      </c>
    </row>
    <row r="2394" spans="1:20" s="135" customFormat="1" hidden="1">
      <c r="A2394" s="74">
        <v>517</v>
      </c>
      <c r="B2394" s="74" t="s">
        <v>38</v>
      </c>
      <c r="C2394" s="85" t="s">
        <v>17591</v>
      </c>
      <c r="D2394" s="85" t="s">
        <v>17592</v>
      </c>
      <c r="E2394" s="85" t="s">
        <v>17593</v>
      </c>
      <c r="F2394" s="85" t="s">
        <v>17594</v>
      </c>
      <c r="G2394" s="87">
        <v>11000</v>
      </c>
      <c r="H2394" s="85" t="s">
        <v>66</v>
      </c>
      <c r="I2394" s="85" t="s">
        <v>35</v>
      </c>
      <c r="J2394" s="135" t="s">
        <v>41</v>
      </c>
      <c r="K2394" s="135">
        <v>11000</v>
      </c>
      <c r="L2394" s="135">
        <f>VLOOKUP(E2394,[2]Sheet1!$E$2:$N$5262,3,0)</f>
        <v>11000</v>
      </c>
      <c r="M2394" s="168">
        <f>VLOOKUP(E2394,[2]Sheet1!$E$2:$N$5262,4,0)</f>
        <v>46036</v>
      </c>
      <c r="N2394" s="135" t="str">
        <f>VLOOKUP(E2394,[2]Sheet1!$E$2:$N$5262,5,0)</f>
        <v>FARJAD.MANZOOR</v>
      </c>
      <c r="O2394" s="135" t="str">
        <f>VLOOKUP(E2394,[2]Sheet1!$E$2:$N$5262,6,0)</f>
        <v>Accepted</v>
      </c>
      <c r="P2394" s="135" t="str">
        <f>VLOOKUP(E2394,[2]Sheet1!$E$2:$N$5262,7,0)</f>
        <v>Online Transfer</v>
      </c>
      <c r="Q2394" s="135" t="str">
        <f>VLOOKUP(E2394,[2]Sheet1!$E$2:$N$5262,8,0)</f>
        <v>Renewal</v>
      </c>
      <c r="R2394" s="135" t="s">
        <v>16</v>
      </c>
      <c r="S2394" s="135" t="str">
        <f>VLOOKUP(E2394,[2]Sheet1!$E$2:$N$5262,10,0)</f>
        <v>-</v>
      </c>
      <c r="T2394" s="167">
        <f t="shared" si="120"/>
        <v>0</v>
      </c>
    </row>
    <row r="2395" spans="1:20" s="135" customFormat="1" hidden="1">
      <c r="A2395" s="74">
        <v>518</v>
      </c>
      <c r="B2395" s="74" t="s">
        <v>38</v>
      </c>
      <c r="C2395" s="85" t="s">
        <v>17595</v>
      </c>
      <c r="D2395" s="85" t="s">
        <v>17596</v>
      </c>
      <c r="E2395" s="85" t="s">
        <v>17595</v>
      </c>
      <c r="F2395" s="85" t="s">
        <v>17597</v>
      </c>
      <c r="G2395" s="87">
        <v>13000</v>
      </c>
      <c r="H2395" s="85" t="s">
        <v>66</v>
      </c>
      <c r="I2395" s="85" t="s">
        <v>35</v>
      </c>
      <c r="J2395" s="135" t="s">
        <v>41</v>
      </c>
      <c r="K2395" s="135">
        <v>13000</v>
      </c>
      <c r="L2395" s="135">
        <f>VLOOKUP(E2395,[2]Sheet1!$E$2:$N$5262,3,0)</f>
        <v>13000</v>
      </c>
      <c r="M2395" s="168">
        <f>VLOOKUP(E2395,[2]Sheet1!$E$2:$N$5262,4,0)</f>
        <v>46030</v>
      </c>
      <c r="N2395" s="135" t="str">
        <f>VLOOKUP(E2395,[2]Sheet1!$E$2:$N$5262,5,0)</f>
        <v>FARJAD.MANZOOR</v>
      </c>
      <c r="O2395" s="135" t="str">
        <f>VLOOKUP(E2395,[2]Sheet1!$E$2:$N$5262,6,0)</f>
        <v>Accepted</v>
      </c>
      <c r="P2395" s="135" t="str">
        <f>VLOOKUP(E2395,[2]Sheet1!$E$2:$N$5262,7,0)</f>
        <v>Online Transfer</v>
      </c>
      <c r="Q2395" s="135" t="str">
        <f>VLOOKUP(E2395,[2]Sheet1!$E$2:$N$5262,8,0)</f>
        <v>Renewal</v>
      </c>
      <c r="R2395" s="135" t="s">
        <v>16</v>
      </c>
      <c r="S2395" s="135" t="str">
        <f>VLOOKUP(E2395,[2]Sheet1!$E$2:$N$5262,10,0)</f>
        <v>-</v>
      </c>
      <c r="T2395" s="167">
        <f t="shared" ref="T2395:T2414" si="121">+G2395-L2395</f>
        <v>0</v>
      </c>
    </row>
    <row r="2396" spans="1:20" s="135" customFormat="1">
      <c r="A2396" s="74">
        <v>519</v>
      </c>
      <c r="B2396" s="74" t="s">
        <v>38</v>
      </c>
      <c r="C2396" s="85" t="s">
        <v>17598</v>
      </c>
      <c r="D2396" s="85" t="s">
        <v>17599</v>
      </c>
      <c r="E2396" s="87">
        <v>1416180</v>
      </c>
      <c r="F2396" s="85" t="s">
        <v>11414</v>
      </c>
      <c r="G2396" s="87">
        <v>18000</v>
      </c>
      <c r="H2396" s="85" t="s">
        <v>66</v>
      </c>
      <c r="I2396" s="85" t="s">
        <v>35</v>
      </c>
      <c r="J2396" s="135" t="s">
        <v>41</v>
      </c>
      <c r="K2396" s="135">
        <v>18000</v>
      </c>
      <c r="L2396" s="135">
        <f>VLOOKUP(E2396,[2]Sheet1!$E$2:$N$5262,3,0)</f>
        <v>18000</v>
      </c>
      <c r="M2396" s="168">
        <f>VLOOKUP(E2396,[2]Sheet1!$E$2:$N$5262,4,0)</f>
        <v>46036</v>
      </c>
      <c r="N2396" s="135" t="str">
        <f>VLOOKUP(E2396,[2]Sheet1!$E$2:$N$5262,5,0)</f>
        <v>FARJAD.MANZOOR</v>
      </c>
      <c r="O2396" s="135" t="str">
        <f>VLOOKUP(E2396,[2]Sheet1!$E$2:$N$5262,6,0)</f>
        <v>Accepted</v>
      </c>
      <c r="P2396" s="135" t="str">
        <f>VLOOKUP(E2396,[2]Sheet1!$E$2:$N$5262,7,0)</f>
        <v>Online Transfer</v>
      </c>
      <c r="Q2396" s="135" t="str">
        <f>VLOOKUP(E2396,[2]Sheet1!$E$2:$N$5262,8,0)</f>
        <v>Conversion</v>
      </c>
      <c r="R2396" s="135" t="s">
        <v>16</v>
      </c>
      <c r="S2396" s="135" t="str">
        <f>VLOOKUP(E2396,[2]Sheet1!$E$2:$N$5262,10,0)</f>
        <v>-</v>
      </c>
      <c r="T2396" s="167">
        <f t="shared" si="121"/>
        <v>0</v>
      </c>
    </row>
    <row r="2397" spans="1:20" s="135" customFormat="1" hidden="1">
      <c r="A2397" s="74">
        <v>520</v>
      </c>
      <c r="B2397" s="74" t="s">
        <v>38</v>
      </c>
      <c r="C2397" s="85" t="s">
        <v>17600</v>
      </c>
      <c r="D2397" s="85" t="s">
        <v>17601</v>
      </c>
      <c r="E2397" s="85" t="s">
        <v>17602</v>
      </c>
      <c r="F2397" s="85" t="s">
        <v>17603</v>
      </c>
      <c r="G2397" s="87">
        <v>15000</v>
      </c>
      <c r="H2397" s="85" t="s">
        <v>66</v>
      </c>
      <c r="I2397" s="85" t="s">
        <v>35</v>
      </c>
      <c r="J2397" s="135" t="s">
        <v>41</v>
      </c>
      <c r="K2397" s="135">
        <v>15000</v>
      </c>
      <c r="L2397" s="135">
        <f>VLOOKUP(E2397,[2]Sheet1!$E$2:$N$5262,3,0)</f>
        <v>15000</v>
      </c>
      <c r="M2397" s="168">
        <f>VLOOKUP(E2397,[2]Sheet1!$E$2:$N$5262,4,0)</f>
        <v>46036</v>
      </c>
      <c r="N2397" s="135" t="str">
        <f>VLOOKUP(E2397,[2]Sheet1!$E$2:$N$5262,5,0)</f>
        <v>FARJAD.MANZOOR</v>
      </c>
      <c r="O2397" s="135" t="str">
        <f>VLOOKUP(E2397,[2]Sheet1!$E$2:$N$5262,6,0)</f>
        <v>Accepted</v>
      </c>
      <c r="P2397" s="135" t="str">
        <f>VLOOKUP(E2397,[2]Sheet1!$E$2:$N$5262,7,0)</f>
        <v>Online Transfer</v>
      </c>
      <c r="Q2397" s="135" t="str">
        <f>VLOOKUP(E2397,[2]Sheet1!$E$2:$N$5262,8,0)</f>
        <v>Renewal</v>
      </c>
      <c r="R2397" s="135" t="s">
        <v>16</v>
      </c>
      <c r="S2397" s="135" t="str">
        <f>VLOOKUP(E2397,[2]Sheet1!$E$2:$N$5262,10,0)</f>
        <v>-</v>
      </c>
      <c r="T2397" s="167">
        <f t="shared" si="121"/>
        <v>0</v>
      </c>
    </row>
    <row r="2398" spans="1:20" s="135" customFormat="1" hidden="1">
      <c r="A2398" s="74">
        <v>521</v>
      </c>
      <c r="B2398" s="74" t="s">
        <v>38</v>
      </c>
      <c r="C2398" s="85" t="s">
        <v>17604</v>
      </c>
      <c r="D2398" s="85" t="s">
        <v>17605</v>
      </c>
      <c r="E2398" s="85" t="s">
        <v>17606</v>
      </c>
      <c r="F2398" s="85" t="s">
        <v>17607</v>
      </c>
      <c r="G2398" s="87">
        <v>16000</v>
      </c>
      <c r="H2398" s="85" t="s">
        <v>66</v>
      </c>
      <c r="I2398" s="85" t="s">
        <v>35</v>
      </c>
      <c r="J2398" s="135" t="s">
        <v>41</v>
      </c>
      <c r="K2398" s="135">
        <v>16000</v>
      </c>
      <c r="L2398" s="135">
        <f>VLOOKUP(E2398,[2]Sheet1!$E$2:$N$5262,3,0)</f>
        <v>16000</v>
      </c>
      <c r="M2398" s="168">
        <f>VLOOKUP(E2398,[2]Sheet1!$E$2:$N$5262,4,0)</f>
        <v>46036</v>
      </c>
      <c r="N2398" s="135" t="str">
        <f>VLOOKUP(E2398,[2]Sheet1!$E$2:$N$5262,5,0)</f>
        <v>FARJAD.MANZOOR</v>
      </c>
      <c r="O2398" s="135" t="str">
        <f>VLOOKUP(E2398,[2]Sheet1!$E$2:$N$5262,6,0)</f>
        <v>Accepted</v>
      </c>
      <c r="P2398" s="135" t="str">
        <f>VLOOKUP(E2398,[2]Sheet1!$E$2:$N$5262,7,0)</f>
        <v>Online Transfer</v>
      </c>
      <c r="Q2398" s="135" t="str">
        <f>VLOOKUP(E2398,[2]Sheet1!$E$2:$N$5262,8,0)</f>
        <v>Renewal</v>
      </c>
      <c r="R2398" s="135" t="s">
        <v>16</v>
      </c>
      <c r="S2398" s="135" t="str">
        <f>VLOOKUP(E2398,[2]Sheet1!$E$2:$N$5262,10,0)</f>
        <v>-</v>
      </c>
      <c r="T2398" s="167">
        <f t="shared" si="121"/>
        <v>0</v>
      </c>
    </row>
    <row r="2399" spans="1:20" s="135" customFormat="1" hidden="1">
      <c r="A2399" s="74">
        <v>522</v>
      </c>
      <c r="B2399" s="74" t="s">
        <v>38</v>
      </c>
      <c r="C2399" s="85" t="s">
        <v>17608</v>
      </c>
      <c r="D2399" s="85" t="s">
        <v>17609</v>
      </c>
      <c r="E2399" s="87">
        <v>1235538</v>
      </c>
      <c r="F2399" s="85" t="s">
        <v>17610</v>
      </c>
      <c r="G2399" s="87">
        <v>13000</v>
      </c>
      <c r="H2399" s="85" t="s">
        <v>66</v>
      </c>
      <c r="I2399" s="85" t="s">
        <v>35</v>
      </c>
      <c r="J2399" s="135" t="s">
        <v>41</v>
      </c>
      <c r="K2399" s="135">
        <v>13000</v>
      </c>
      <c r="L2399" s="135">
        <f>VLOOKUP(E2399,[2]Sheet1!$E$2:$N$5262,3,0)</f>
        <v>13000</v>
      </c>
      <c r="M2399" s="168">
        <f>VLOOKUP(E2399,[2]Sheet1!$E$2:$N$5262,4,0)</f>
        <v>46035</v>
      </c>
      <c r="N2399" s="135" t="str">
        <f>VLOOKUP(E2399,[2]Sheet1!$E$2:$N$5262,5,0)</f>
        <v>FARJAD.MANZOOR</v>
      </c>
      <c r="O2399" s="135" t="str">
        <f>VLOOKUP(E2399,[2]Sheet1!$E$2:$N$5262,6,0)</f>
        <v>Accepted</v>
      </c>
      <c r="P2399" s="135" t="str">
        <f>VLOOKUP(E2399,[2]Sheet1!$E$2:$N$5262,7,0)</f>
        <v>Online Transfer</v>
      </c>
      <c r="Q2399" s="135" t="str">
        <f>VLOOKUP(E2399,[2]Sheet1!$E$2:$N$5262,8,0)</f>
        <v>Renewal</v>
      </c>
      <c r="R2399" s="135" t="s">
        <v>16</v>
      </c>
      <c r="S2399" s="135" t="str">
        <f>VLOOKUP(E2399,[2]Sheet1!$E$2:$N$5262,10,0)</f>
        <v>-</v>
      </c>
      <c r="T2399" s="167">
        <f t="shared" si="121"/>
        <v>0</v>
      </c>
    </row>
    <row r="2400" spans="1:20" s="135" customFormat="1" hidden="1">
      <c r="A2400" s="74">
        <v>523</v>
      </c>
      <c r="B2400" s="74" t="s">
        <v>38</v>
      </c>
      <c r="C2400" s="85" t="s">
        <v>17611</v>
      </c>
      <c r="D2400" s="85" t="s">
        <v>17612</v>
      </c>
      <c r="E2400" s="85" t="s">
        <v>17613</v>
      </c>
      <c r="F2400" s="85" t="s">
        <v>17614</v>
      </c>
      <c r="G2400" s="87">
        <v>12500</v>
      </c>
      <c r="H2400" s="85" t="s">
        <v>66</v>
      </c>
      <c r="I2400" s="85" t="s">
        <v>35</v>
      </c>
      <c r="J2400" s="135" t="s">
        <v>41</v>
      </c>
      <c r="K2400" s="135">
        <v>12500</v>
      </c>
      <c r="L2400" s="135">
        <f>VLOOKUP(E2400,[2]Sheet1!$E$2:$N$5262,3,0)</f>
        <v>12500</v>
      </c>
      <c r="M2400" s="168">
        <f>VLOOKUP(E2400,[2]Sheet1!$E$2:$N$5262,4,0)</f>
        <v>46035</v>
      </c>
      <c r="N2400" s="135" t="str">
        <f>VLOOKUP(E2400,[2]Sheet1!$E$2:$N$5262,5,0)</f>
        <v>FARJAD.MANZOOR</v>
      </c>
      <c r="O2400" s="135" t="str">
        <f>VLOOKUP(E2400,[2]Sheet1!$E$2:$N$5262,6,0)</f>
        <v>Accepted</v>
      </c>
      <c r="P2400" s="135" t="str">
        <f>VLOOKUP(E2400,[2]Sheet1!$E$2:$N$5262,7,0)</f>
        <v>Online Transfer</v>
      </c>
      <c r="Q2400" s="135" t="str">
        <f>VLOOKUP(E2400,[2]Sheet1!$E$2:$N$5262,8,0)</f>
        <v>Renewal</v>
      </c>
      <c r="R2400" s="135" t="s">
        <v>16</v>
      </c>
      <c r="S2400" s="135" t="str">
        <f>VLOOKUP(E2400,[2]Sheet1!$E$2:$N$5262,10,0)</f>
        <v>-</v>
      </c>
      <c r="T2400" s="167">
        <f t="shared" si="121"/>
        <v>0</v>
      </c>
    </row>
    <row r="2401" spans="1:20" s="135" customFormat="1">
      <c r="A2401" s="74">
        <v>524</v>
      </c>
      <c r="B2401" s="74" t="s">
        <v>38</v>
      </c>
      <c r="C2401" s="85" t="s">
        <v>17615</v>
      </c>
      <c r="D2401" s="85" t="s">
        <v>17616</v>
      </c>
      <c r="E2401" s="85" t="s">
        <v>17617</v>
      </c>
      <c r="F2401" s="85" t="s">
        <v>11414</v>
      </c>
      <c r="G2401" s="87">
        <v>18000</v>
      </c>
      <c r="H2401" s="85" t="s">
        <v>66</v>
      </c>
      <c r="I2401" s="85" t="s">
        <v>35</v>
      </c>
      <c r="J2401" s="135" t="s">
        <v>41</v>
      </c>
      <c r="K2401" s="135">
        <v>18000</v>
      </c>
      <c r="L2401" s="135">
        <f>VLOOKUP(E2401,[2]Sheet1!$E$2:$N$5262,3,0)</f>
        <v>18000</v>
      </c>
      <c r="M2401" s="168">
        <f>VLOOKUP(E2401,[2]Sheet1!$E$2:$N$5262,4,0)</f>
        <v>46036</v>
      </c>
      <c r="N2401" s="135" t="str">
        <f>VLOOKUP(E2401,[2]Sheet1!$E$2:$N$5262,5,0)</f>
        <v>FARJAD.MANZOOR</v>
      </c>
      <c r="O2401" s="135" t="str">
        <f>VLOOKUP(E2401,[2]Sheet1!$E$2:$N$5262,6,0)</f>
        <v>Accepted</v>
      </c>
      <c r="P2401" s="135" t="str">
        <f>VLOOKUP(E2401,[2]Sheet1!$E$2:$N$5262,7,0)</f>
        <v>Online Transfer</v>
      </c>
      <c r="Q2401" s="135" t="str">
        <f>VLOOKUP(E2401,[2]Sheet1!$E$2:$N$5262,8,0)</f>
        <v>Conversion</v>
      </c>
      <c r="R2401" s="135" t="s">
        <v>16</v>
      </c>
      <c r="S2401" s="135" t="str">
        <f>VLOOKUP(E2401,[2]Sheet1!$E$2:$N$5262,10,0)</f>
        <v>-</v>
      </c>
      <c r="T2401" s="167">
        <f t="shared" si="121"/>
        <v>0</v>
      </c>
    </row>
    <row r="2402" spans="1:20" s="135" customFormat="1" hidden="1">
      <c r="A2402" s="74">
        <v>525</v>
      </c>
      <c r="B2402" s="74" t="s">
        <v>38</v>
      </c>
      <c r="C2402" s="85" t="s">
        <v>17618</v>
      </c>
      <c r="D2402" s="85" t="s">
        <v>17619</v>
      </c>
      <c r="E2402" s="85" t="s">
        <v>17620</v>
      </c>
      <c r="F2402" s="85" t="s">
        <v>17621</v>
      </c>
      <c r="G2402" s="87">
        <v>13000</v>
      </c>
      <c r="H2402" s="85" t="s">
        <v>66</v>
      </c>
      <c r="I2402" s="85" t="s">
        <v>35</v>
      </c>
      <c r="J2402" s="135" t="s">
        <v>41</v>
      </c>
      <c r="K2402" s="135">
        <v>13000</v>
      </c>
      <c r="L2402" s="135">
        <f>VLOOKUP(E2402,[2]Sheet1!$E$2:$N$5262,3,0)</f>
        <v>13000</v>
      </c>
      <c r="M2402" s="168">
        <f>VLOOKUP(E2402,[2]Sheet1!$E$2:$N$5262,4,0)</f>
        <v>46036</v>
      </c>
      <c r="N2402" s="135" t="str">
        <f>VLOOKUP(E2402,[2]Sheet1!$E$2:$N$5262,5,0)</f>
        <v>FARJAD.MANZOOR</v>
      </c>
      <c r="O2402" s="135" t="str">
        <f>VLOOKUP(E2402,[2]Sheet1!$E$2:$N$5262,6,0)</f>
        <v>Accepted</v>
      </c>
      <c r="P2402" s="135" t="str">
        <f>VLOOKUP(E2402,[2]Sheet1!$E$2:$N$5262,7,0)</f>
        <v>Online Transfer</v>
      </c>
      <c r="Q2402" s="135" t="str">
        <f>VLOOKUP(E2402,[2]Sheet1!$E$2:$N$5262,8,0)</f>
        <v>Renewal</v>
      </c>
      <c r="R2402" s="135" t="s">
        <v>16</v>
      </c>
      <c r="S2402" s="135" t="str">
        <f>VLOOKUP(E2402,[2]Sheet1!$E$2:$N$5262,10,0)</f>
        <v>-</v>
      </c>
      <c r="T2402" s="167">
        <f t="shared" si="121"/>
        <v>0</v>
      </c>
    </row>
    <row r="2403" spans="1:20" s="135" customFormat="1">
      <c r="A2403" s="74">
        <v>526</v>
      </c>
      <c r="B2403" s="74" t="s">
        <v>38</v>
      </c>
      <c r="C2403" s="85" t="s">
        <v>17622</v>
      </c>
      <c r="D2403" s="85" t="s">
        <v>17623</v>
      </c>
      <c r="E2403" s="87">
        <v>114640</v>
      </c>
      <c r="F2403" s="85" t="s">
        <v>11499</v>
      </c>
      <c r="G2403" s="87">
        <v>13000</v>
      </c>
      <c r="H2403" s="85" t="s">
        <v>66</v>
      </c>
      <c r="I2403" s="85" t="s">
        <v>35</v>
      </c>
      <c r="J2403" s="135" t="s">
        <v>41</v>
      </c>
      <c r="K2403" s="135">
        <v>13000</v>
      </c>
      <c r="L2403" s="135">
        <f>VLOOKUP(E2403,[2]Sheet1!$E$2:$N$5262,3,0)</f>
        <v>13000</v>
      </c>
      <c r="M2403" s="168">
        <f>VLOOKUP(E2403,[2]Sheet1!$E$2:$N$5262,4,0)</f>
        <v>46031</v>
      </c>
      <c r="N2403" s="135" t="str">
        <f>VLOOKUP(E2403,[2]Sheet1!$E$2:$N$5262,5,0)</f>
        <v>FARJAD.MANZOOR</v>
      </c>
      <c r="O2403" s="135" t="str">
        <f>VLOOKUP(E2403,[2]Sheet1!$E$2:$N$5262,6,0)</f>
        <v>Accepted</v>
      </c>
      <c r="P2403" s="135" t="str">
        <f>VLOOKUP(E2403,[2]Sheet1!$E$2:$N$5262,7,0)</f>
        <v>Online Transfer</v>
      </c>
      <c r="Q2403" s="135" t="str">
        <f>VLOOKUP(E2403,[2]Sheet1!$E$2:$N$5262,8,0)</f>
        <v>Conversion</v>
      </c>
      <c r="R2403" s="135" t="s">
        <v>16</v>
      </c>
      <c r="S2403" s="135" t="str">
        <f>VLOOKUP(E2403,[2]Sheet1!$E$2:$N$5262,10,0)</f>
        <v>-</v>
      </c>
      <c r="T2403" s="167">
        <f t="shared" si="121"/>
        <v>0</v>
      </c>
    </row>
    <row r="2404" spans="1:20" s="135" customFormat="1" hidden="1">
      <c r="A2404" s="74">
        <v>527</v>
      </c>
      <c r="B2404" s="74" t="s">
        <v>38</v>
      </c>
      <c r="C2404" s="85" t="s">
        <v>17624</v>
      </c>
      <c r="D2404" s="85" t="s">
        <v>17625</v>
      </c>
      <c r="E2404" s="87">
        <v>7196923</v>
      </c>
      <c r="F2404" s="85" t="s">
        <v>17626</v>
      </c>
      <c r="G2404" s="87">
        <v>10000</v>
      </c>
      <c r="H2404" s="85" t="s">
        <v>66</v>
      </c>
      <c r="I2404" s="85" t="s">
        <v>35</v>
      </c>
      <c r="J2404" s="135" t="s">
        <v>41</v>
      </c>
      <c r="K2404" s="135">
        <v>10000</v>
      </c>
      <c r="L2404" s="135">
        <f>VLOOKUP(E2404,[2]Sheet1!$E$2:$N$5262,3,0)</f>
        <v>10000</v>
      </c>
      <c r="M2404" s="168">
        <f>VLOOKUP(E2404,[2]Sheet1!$E$2:$N$5262,4,0)</f>
        <v>46030</v>
      </c>
      <c r="N2404" s="135" t="str">
        <f>VLOOKUP(E2404,[2]Sheet1!$E$2:$N$5262,5,0)</f>
        <v>FARJAD.MANZOOR</v>
      </c>
      <c r="O2404" s="135" t="str">
        <f>VLOOKUP(E2404,[2]Sheet1!$E$2:$N$5262,6,0)</f>
        <v>Accepted</v>
      </c>
      <c r="P2404" s="135" t="str">
        <f>VLOOKUP(E2404,[2]Sheet1!$E$2:$N$5262,7,0)</f>
        <v>Online Transfer</v>
      </c>
      <c r="Q2404" s="135" t="str">
        <f>VLOOKUP(E2404,[2]Sheet1!$E$2:$N$5262,8,0)</f>
        <v>Renewal</v>
      </c>
      <c r="R2404" s="135" t="s">
        <v>16</v>
      </c>
      <c r="S2404" s="135" t="str">
        <f>VLOOKUP(E2404,[2]Sheet1!$E$2:$N$5262,10,0)</f>
        <v>-</v>
      </c>
      <c r="T2404" s="167">
        <f t="shared" si="121"/>
        <v>0</v>
      </c>
    </row>
    <row r="2405" spans="1:20" s="135" customFormat="1" hidden="1">
      <c r="A2405" s="74">
        <v>528</v>
      </c>
      <c r="B2405" s="74" t="s">
        <v>38</v>
      </c>
      <c r="C2405" s="85" t="s">
        <v>17627</v>
      </c>
      <c r="D2405" s="87">
        <v>1004641</v>
      </c>
      <c r="E2405" s="85" t="s">
        <v>17628</v>
      </c>
      <c r="F2405" s="85" t="s">
        <v>17629</v>
      </c>
      <c r="G2405" s="87">
        <v>14000</v>
      </c>
      <c r="H2405" s="85" t="s">
        <v>66</v>
      </c>
      <c r="I2405" s="85" t="s">
        <v>35</v>
      </c>
      <c r="J2405" s="135" t="s">
        <v>41</v>
      </c>
      <c r="K2405" s="135">
        <v>14000</v>
      </c>
      <c r="L2405" s="135">
        <f>VLOOKUP(E2405,[2]Sheet1!$E$2:$N$5262,3,0)</f>
        <v>14000</v>
      </c>
      <c r="M2405" s="168">
        <f>VLOOKUP(E2405,[2]Sheet1!$E$2:$N$5262,4,0)</f>
        <v>46029</v>
      </c>
      <c r="N2405" s="135" t="str">
        <f>VLOOKUP(E2405,[2]Sheet1!$E$2:$N$5262,5,0)</f>
        <v>FARJAD.MANZOOR</v>
      </c>
      <c r="O2405" s="135" t="str">
        <f>VLOOKUP(E2405,[2]Sheet1!$E$2:$N$5262,6,0)</f>
        <v>Accepted</v>
      </c>
      <c r="P2405" s="135" t="str">
        <f>VLOOKUP(E2405,[2]Sheet1!$E$2:$N$5262,7,0)</f>
        <v>Online Transfer</v>
      </c>
      <c r="Q2405" s="135" t="str">
        <f>VLOOKUP(E2405,[2]Sheet1!$E$2:$N$5262,8,0)</f>
        <v>Renewal</v>
      </c>
      <c r="R2405" s="135" t="s">
        <v>16</v>
      </c>
      <c r="S2405" s="135" t="str">
        <f>VLOOKUP(E2405,[2]Sheet1!$E$2:$N$5262,10,0)</f>
        <v>-</v>
      </c>
      <c r="T2405" s="167">
        <f t="shared" si="121"/>
        <v>0</v>
      </c>
    </row>
    <row r="2406" spans="1:20" s="135" customFormat="1" hidden="1">
      <c r="A2406" s="74">
        <v>529</v>
      </c>
      <c r="B2406" s="74" t="s">
        <v>38</v>
      </c>
      <c r="C2406" s="85" t="s">
        <v>17630</v>
      </c>
      <c r="D2406" s="85" t="s">
        <v>17631</v>
      </c>
      <c r="E2406" s="85" t="s">
        <v>17632</v>
      </c>
      <c r="F2406" s="85" t="s">
        <v>13528</v>
      </c>
      <c r="G2406" s="87">
        <v>13000</v>
      </c>
      <c r="H2406" s="85" t="s">
        <v>66</v>
      </c>
      <c r="I2406" s="85" t="s">
        <v>35</v>
      </c>
      <c r="J2406" s="135" t="s">
        <v>41</v>
      </c>
      <c r="K2406" s="135">
        <v>13000</v>
      </c>
      <c r="L2406" s="135">
        <f>VLOOKUP(E2406,[2]Sheet1!$E$2:$N$5262,3,0)</f>
        <v>13000</v>
      </c>
      <c r="M2406" s="168">
        <f>VLOOKUP(E2406,[2]Sheet1!$E$2:$N$5262,4,0)</f>
        <v>46029</v>
      </c>
      <c r="N2406" s="135" t="str">
        <f>VLOOKUP(E2406,[2]Sheet1!$E$2:$N$5262,5,0)</f>
        <v>FARJAD.MANZOOR</v>
      </c>
      <c r="O2406" s="135" t="str">
        <f>VLOOKUP(E2406,[2]Sheet1!$E$2:$N$5262,6,0)</f>
        <v>Accepted</v>
      </c>
      <c r="P2406" s="135" t="str">
        <f>VLOOKUP(E2406,[2]Sheet1!$E$2:$N$5262,7,0)</f>
        <v>Online Transfer</v>
      </c>
      <c r="Q2406" s="135" t="str">
        <f>VLOOKUP(E2406,[2]Sheet1!$E$2:$N$5262,8,0)</f>
        <v>Renewal</v>
      </c>
      <c r="R2406" s="135" t="s">
        <v>16</v>
      </c>
      <c r="S2406" s="135" t="str">
        <f>VLOOKUP(E2406,[2]Sheet1!$E$2:$N$5262,10,0)</f>
        <v>-</v>
      </c>
      <c r="T2406" s="167">
        <f t="shared" si="121"/>
        <v>0</v>
      </c>
    </row>
    <row r="2407" spans="1:20" s="135" customFormat="1" hidden="1">
      <c r="A2407" s="74">
        <v>530</v>
      </c>
      <c r="B2407" s="74" t="s">
        <v>38</v>
      </c>
      <c r="C2407" s="85" t="s">
        <v>17633</v>
      </c>
      <c r="D2407" s="85" t="s">
        <v>17634</v>
      </c>
      <c r="E2407" s="85" t="s">
        <v>17633</v>
      </c>
      <c r="F2407" s="85" t="s">
        <v>579</v>
      </c>
      <c r="G2407" s="87">
        <v>16000</v>
      </c>
      <c r="H2407" s="85" t="s">
        <v>66</v>
      </c>
      <c r="I2407" s="85" t="s">
        <v>35</v>
      </c>
      <c r="J2407" s="135" t="s">
        <v>41</v>
      </c>
      <c r="K2407" s="135">
        <v>16000</v>
      </c>
      <c r="L2407" s="135">
        <f>VLOOKUP(E2407,[2]Sheet1!$E$2:$N$5262,3,0)</f>
        <v>16000</v>
      </c>
      <c r="M2407" s="168">
        <f>VLOOKUP(E2407,[2]Sheet1!$E$2:$N$5262,4,0)</f>
        <v>46028</v>
      </c>
      <c r="N2407" s="135" t="str">
        <f>VLOOKUP(E2407,[2]Sheet1!$E$2:$N$5262,5,0)</f>
        <v>FARJAD.MANZOOR</v>
      </c>
      <c r="O2407" s="135" t="str">
        <f>VLOOKUP(E2407,[2]Sheet1!$E$2:$N$5262,6,0)</f>
        <v>Accepted</v>
      </c>
      <c r="P2407" s="135" t="str">
        <f>VLOOKUP(E2407,[2]Sheet1!$E$2:$N$5262,7,0)</f>
        <v>Online Transfer</v>
      </c>
      <c r="Q2407" s="135" t="str">
        <f>VLOOKUP(E2407,[2]Sheet1!$E$2:$N$5262,8,0)</f>
        <v>Renewal</v>
      </c>
      <c r="R2407" s="135" t="s">
        <v>16</v>
      </c>
      <c r="S2407" s="135" t="str">
        <f>VLOOKUP(E2407,[2]Sheet1!$E$2:$N$5262,10,0)</f>
        <v>-</v>
      </c>
      <c r="T2407" s="167">
        <f t="shared" si="121"/>
        <v>0</v>
      </c>
    </row>
    <row r="2408" spans="1:20" s="135" customFormat="1" hidden="1">
      <c r="A2408" s="74">
        <v>531</v>
      </c>
      <c r="B2408" s="74" t="s">
        <v>38</v>
      </c>
      <c r="C2408" s="85" t="s">
        <v>17635</v>
      </c>
      <c r="D2408" s="85" t="s">
        <v>17636</v>
      </c>
      <c r="E2408" s="87">
        <v>6047511</v>
      </c>
      <c r="F2408" s="85" t="s">
        <v>17637</v>
      </c>
      <c r="G2408" s="87">
        <v>16000</v>
      </c>
      <c r="H2408" s="85" t="s">
        <v>66</v>
      </c>
      <c r="I2408" s="85" t="s">
        <v>35</v>
      </c>
      <c r="J2408" s="135" t="s">
        <v>41</v>
      </c>
      <c r="K2408" s="135">
        <v>16000</v>
      </c>
      <c r="L2408" s="135">
        <f>VLOOKUP(E2408,[2]Sheet1!$E$2:$N$5262,3,0)</f>
        <v>16000</v>
      </c>
      <c r="M2408" s="168">
        <f>VLOOKUP(E2408,[2]Sheet1!$E$2:$N$5262,4,0)</f>
        <v>46028</v>
      </c>
      <c r="N2408" s="135" t="str">
        <f>VLOOKUP(E2408,[2]Sheet1!$E$2:$N$5262,5,0)</f>
        <v>FARJAD.MANZOOR</v>
      </c>
      <c r="O2408" s="135" t="str">
        <f>VLOOKUP(E2408,[2]Sheet1!$E$2:$N$5262,6,0)</f>
        <v>Accepted</v>
      </c>
      <c r="P2408" s="135" t="str">
        <f>VLOOKUP(E2408,[2]Sheet1!$E$2:$N$5262,7,0)</f>
        <v>Online Transfer</v>
      </c>
      <c r="Q2408" s="135" t="str">
        <f>VLOOKUP(E2408,[2]Sheet1!$E$2:$N$5262,8,0)</f>
        <v>Renewal</v>
      </c>
      <c r="R2408" s="135" t="s">
        <v>16</v>
      </c>
      <c r="S2408" s="135" t="str">
        <f>VLOOKUP(E2408,[2]Sheet1!$E$2:$N$5262,10,0)</f>
        <v>-</v>
      </c>
      <c r="T2408" s="167">
        <f t="shared" si="121"/>
        <v>0</v>
      </c>
    </row>
    <row r="2409" spans="1:20" s="135" customFormat="1" hidden="1">
      <c r="A2409" s="74">
        <v>532</v>
      </c>
      <c r="B2409" s="74" t="s">
        <v>38</v>
      </c>
      <c r="C2409" s="85" t="s">
        <v>17638</v>
      </c>
      <c r="D2409" s="85" t="s">
        <v>17639</v>
      </c>
      <c r="E2409" s="87">
        <v>1235976</v>
      </c>
      <c r="F2409" s="85" t="s">
        <v>17640</v>
      </c>
      <c r="G2409" s="87">
        <v>16000</v>
      </c>
      <c r="H2409" s="85" t="s">
        <v>66</v>
      </c>
      <c r="I2409" s="85" t="s">
        <v>35</v>
      </c>
      <c r="J2409" s="135" t="s">
        <v>41</v>
      </c>
      <c r="K2409" s="135">
        <v>16000</v>
      </c>
      <c r="L2409" s="135">
        <f>VLOOKUP(E2409,[2]Sheet1!$E$2:$N$5262,3,0)</f>
        <v>16000</v>
      </c>
      <c r="M2409" s="168">
        <f>VLOOKUP(E2409,[2]Sheet1!$E$2:$N$5262,4,0)</f>
        <v>46028</v>
      </c>
      <c r="N2409" s="135" t="str">
        <f>VLOOKUP(E2409,[2]Sheet1!$E$2:$N$5262,5,0)</f>
        <v>FARJAD.MANZOOR</v>
      </c>
      <c r="O2409" s="135" t="str">
        <f>VLOOKUP(E2409,[2]Sheet1!$E$2:$N$5262,6,0)</f>
        <v>Accepted</v>
      </c>
      <c r="P2409" s="135" t="str">
        <f>VLOOKUP(E2409,[2]Sheet1!$E$2:$N$5262,7,0)</f>
        <v>Online Transfer</v>
      </c>
      <c r="Q2409" s="135" t="str">
        <f>VLOOKUP(E2409,[2]Sheet1!$E$2:$N$5262,8,0)</f>
        <v>Renewal</v>
      </c>
      <c r="R2409" s="135" t="s">
        <v>16</v>
      </c>
      <c r="S2409" s="135" t="str">
        <f>VLOOKUP(E2409,[2]Sheet1!$E$2:$N$5262,10,0)</f>
        <v>-</v>
      </c>
      <c r="T2409" s="167">
        <f t="shared" si="121"/>
        <v>0</v>
      </c>
    </row>
    <row r="2410" spans="1:20" s="135" customFormat="1" hidden="1">
      <c r="A2410" s="74">
        <v>533</v>
      </c>
      <c r="B2410" s="74" t="s">
        <v>38</v>
      </c>
      <c r="C2410" s="85" t="s">
        <v>17641</v>
      </c>
      <c r="D2410" s="85" t="s">
        <v>17642</v>
      </c>
      <c r="E2410" s="87">
        <v>6065696</v>
      </c>
      <c r="F2410" s="85" t="s">
        <v>17643</v>
      </c>
      <c r="G2410" s="87">
        <v>16000</v>
      </c>
      <c r="H2410" s="85" t="s">
        <v>66</v>
      </c>
      <c r="I2410" s="85" t="s">
        <v>35</v>
      </c>
      <c r="J2410" s="135" t="s">
        <v>41</v>
      </c>
      <c r="K2410" s="135">
        <v>16000</v>
      </c>
      <c r="L2410" s="135">
        <f>VLOOKUP(E2410,[2]Sheet1!$E$2:$N$5262,3,0)</f>
        <v>16000</v>
      </c>
      <c r="M2410" s="168">
        <f>VLOOKUP(E2410,[2]Sheet1!$E$2:$N$5262,4,0)</f>
        <v>46025</v>
      </c>
      <c r="N2410" s="135" t="str">
        <f>VLOOKUP(E2410,[2]Sheet1!$E$2:$N$5262,5,0)</f>
        <v>FARJAD.MANZOOR</v>
      </c>
      <c r="O2410" s="135" t="str">
        <f>VLOOKUP(E2410,[2]Sheet1!$E$2:$N$5262,6,0)</f>
        <v>Accepted</v>
      </c>
      <c r="P2410" s="135" t="str">
        <f>VLOOKUP(E2410,[2]Sheet1!$E$2:$N$5262,7,0)</f>
        <v>Online Transfer</v>
      </c>
      <c r="Q2410" s="135" t="str">
        <f>VLOOKUP(E2410,[2]Sheet1!$E$2:$N$5262,8,0)</f>
        <v>Renewal</v>
      </c>
      <c r="R2410" s="135" t="s">
        <v>16</v>
      </c>
      <c r="S2410" s="135" t="str">
        <f>VLOOKUP(E2410,[2]Sheet1!$E$2:$N$5262,10,0)</f>
        <v>-</v>
      </c>
      <c r="T2410" s="167">
        <f t="shared" si="121"/>
        <v>0</v>
      </c>
    </row>
    <row r="2411" spans="1:20" s="135" customFormat="1" hidden="1">
      <c r="A2411" s="74">
        <v>534</v>
      </c>
      <c r="B2411" s="74" t="s">
        <v>38</v>
      </c>
      <c r="C2411" s="85" t="s">
        <v>17644</v>
      </c>
      <c r="D2411" s="85" t="s">
        <v>17645</v>
      </c>
      <c r="E2411" s="85" t="s">
        <v>17646</v>
      </c>
      <c r="F2411" s="85" t="s">
        <v>17647</v>
      </c>
      <c r="G2411" s="87">
        <v>16000</v>
      </c>
      <c r="H2411" s="85" t="s">
        <v>66</v>
      </c>
      <c r="I2411" s="85" t="s">
        <v>35</v>
      </c>
      <c r="J2411" s="135" t="s">
        <v>41</v>
      </c>
      <c r="K2411" s="135">
        <v>16000</v>
      </c>
      <c r="L2411" s="135">
        <f>VLOOKUP(E2411,[2]Sheet1!$E$2:$N$5262,3,0)</f>
        <v>16000</v>
      </c>
      <c r="M2411" s="168">
        <f>VLOOKUP(E2411,[2]Sheet1!$E$2:$N$5262,4,0)</f>
        <v>46028</v>
      </c>
      <c r="N2411" s="135" t="str">
        <f>VLOOKUP(E2411,[2]Sheet1!$E$2:$N$5262,5,0)</f>
        <v>FARJAD.MANZOOR</v>
      </c>
      <c r="O2411" s="135" t="str">
        <f>VLOOKUP(E2411,[2]Sheet1!$E$2:$N$5262,6,0)</f>
        <v>Accepted</v>
      </c>
      <c r="P2411" s="135" t="str">
        <f>VLOOKUP(E2411,[2]Sheet1!$E$2:$N$5262,7,0)</f>
        <v>Online Transfer</v>
      </c>
      <c r="Q2411" s="135" t="str">
        <f>VLOOKUP(E2411,[2]Sheet1!$E$2:$N$5262,8,0)</f>
        <v>Renewal</v>
      </c>
      <c r="R2411" s="135" t="s">
        <v>16</v>
      </c>
      <c r="S2411" s="135" t="str">
        <f>VLOOKUP(E2411,[2]Sheet1!$E$2:$N$5262,10,0)</f>
        <v>-</v>
      </c>
      <c r="T2411" s="167">
        <f t="shared" si="121"/>
        <v>0</v>
      </c>
    </row>
    <row r="2412" spans="1:20" s="135" customFormat="1" hidden="1">
      <c r="A2412" s="74">
        <v>535</v>
      </c>
      <c r="B2412" s="74" t="s">
        <v>38</v>
      </c>
      <c r="C2412" s="85" t="s">
        <v>17648</v>
      </c>
      <c r="D2412" s="87">
        <v>4241736</v>
      </c>
      <c r="E2412" s="85" t="s">
        <v>17649</v>
      </c>
      <c r="F2412" s="85" t="s">
        <v>17650</v>
      </c>
      <c r="G2412" s="87">
        <v>12500</v>
      </c>
      <c r="H2412" s="85" t="s">
        <v>66</v>
      </c>
      <c r="I2412" s="85" t="s">
        <v>35</v>
      </c>
      <c r="J2412" s="135" t="s">
        <v>41</v>
      </c>
      <c r="K2412" s="135">
        <v>12500</v>
      </c>
      <c r="L2412" s="135">
        <f>VLOOKUP(E2412,[2]Sheet1!$E$2:$N$5262,3,0)</f>
        <v>12500</v>
      </c>
      <c r="M2412" s="168">
        <f>VLOOKUP(E2412,[2]Sheet1!$E$2:$N$5262,4,0)</f>
        <v>46025</v>
      </c>
      <c r="N2412" s="135" t="str">
        <f>VLOOKUP(E2412,[2]Sheet1!$E$2:$N$5262,5,0)</f>
        <v>FARJAD.MANZOOR</v>
      </c>
      <c r="O2412" s="135" t="str">
        <f>VLOOKUP(E2412,[2]Sheet1!$E$2:$N$5262,6,0)</f>
        <v>Accepted</v>
      </c>
      <c r="P2412" s="135" t="str">
        <f>VLOOKUP(E2412,[2]Sheet1!$E$2:$N$5262,7,0)</f>
        <v>Online Transfer</v>
      </c>
      <c r="Q2412" s="135" t="str">
        <f>VLOOKUP(E2412,[2]Sheet1!$E$2:$N$5262,8,0)</f>
        <v>Renewal</v>
      </c>
      <c r="R2412" s="135" t="s">
        <v>16</v>
      </c>
      <c r="S2412" s="135" t="str">
        <f>VLOOKUP(E2412,[2]Sheet1!$E$2:$N$5262,10,0)</f>
        <v>-</v>
      </c>
      <c r="T2412" s="167">
        <f t="shared" si="121"/>
        <v>0</v>
      </c>
    </row>
    <row r="2413" spans="1:20" s="135" customFormat="1" hidden="1">
      <c r="A2413" s="74">
        <v>536</v>
      </c>
      <c r="B2413" s="74" t="s">
        <v>38</v>
      </c>
      <c r="C2413" s="85" t="s">
        <v>17651</v>
      </c>
      <c r="D2413" s="87">
        <v>17461254</v>
      </c>
      <c r="E2413" s="85" t="s">
        <v>17652</v>
      </c>
      <c r="F2413" s="85" t="s">
        <v>17653</v>
      </c>
      <c r="G2413" s="87">
        <v>12500</v>
      </c>
      <c r="H2413" s="85" t="s">
        <v>66</v>
      </c>
      <c r="I2413" s="85" t="s">
        <v>35</v>
      </c>
      <c r="J2413" s="135" t="s">
        <v>41</v>
      </c>
      <c r="K2413" s="135">
        <v>12500</v>
      </c>
      <c r="L2413" s="135">
        <f>VLOOKUP(E2413,[2]Sheet1!$E$2:$N$5262,3,0)</f>
        <v>12500</v>
      </c>
      <c r="M2413" s="168">
        <f>VLOOKUP(E2413,[2]Sheet1!$E$2:$N$5262,4,0)</f>
        <v>46024</v>
      </c>
      <c r="N2413" s="135" t="str">
        <f>VLOOKUP(E2413,[2]Sheet1!$E$2:$N$5262,5,0)</f>
        <v>FARJAD.MANZOOR</v>
      </c>
      <c r="O2413" s="135" t="str">
        <f>VLOOKUP(E2413,[2]Sheet1!$E$2:$N$5262,6,0)</f>
        <v>Accepted</v>
      </c>
      <c r="P2413" s="135" t="str">
        <f>VLOOKUP(E2413,[2]Sheet1!$E$2:$N$5262,7,0)</f>
        <v>Online Transfer</v>
      </c>
      <c r="Q2413" s="135" t="str">
        <f>VLOOKUP(E2413,[2]Sheet1!$E$2:$N$5262,8,0)</f>
        <v>Renewal</v>
      </c>
      <c r="R2413" s="135" t="s">
        <v>16</v>
      </c>
      <c r="S2413" s="135" t="str">
        <f>VLOOKUP(E2413,[2]Sheet1!$E$2:$N$5262,10,0)</f>
        <v>-</v>
      </c>
      <c r="T2413" s="167">
        <f t="shared" si="121"/>
        <v>0</v>
      </c>
    </row>
    <row r="2414" spans="1:20" s="135" customFormat="1" hidden="1">
      <c r="A2414" s="74">
        <v>537</v>
      </c>
      <c r="B2414" s="74" t="s">
        <v>38</v>
      </c>
      <c r="C2414" s="85" t="s">
        <v>17654</v>
      </c>
      <c r="D2414" s="87">
        <v>1018363</v>
      </c>
      <c r="E2414" s="85" t="s">
        <v>17655</v>
      </c>
      <c r="F2414" s="85" t="s">
        <v>17656</v>
      </c>
      <c r="G2414" s="87">
        <v>13000</v>
      </c>
      <c r="H2414" s="85" t="s">
        <v>66</v>
      </c>
      <c r="I2414" s="85" t="s">
        <v>35</v>
      </c>
      <c r="J2414" s="135" t="s">
        <v>41</v>
      </c>
      <c r="K2414" s="135">
        <v>13000</v>
      </c>
      <c r="L2414" s="135">
        <f>VLOOKUP(E2414,[2]Sheet1!$E$2:$N$5262,3,0)</f>
        <v>13000</v>
      </c>
      <c r="M2414" s="168">
        <f>VLOOKUP(E2414,[2]Sheet1!$E$2:$N$5262,4,0)</f>
        <v>46024</v>
      </c>
      <c r="N2414" s="135" t="str">
        <f>VLOOKUP(E2414,[2]Sheet1!$E$2:$N$5262,5,0)</f>
        <v>FARJAD.MANZOOR</v>
      </c>
      <c r="O2414" s="135" t="str">
        <f>VLOOKUP(E2414,[2]Sheet1!$E$2:$N$5262,6,0)</f>
        <v>Accepted</v>
      </c>
      <c r="P2414" s="135" t="str">
        <f>VLOOKUP(E2414,[2]Sheet1!$E$2:$N$5262,7,0)</f>
        <v>Online Transfer</v>
      </c>
      <c r="Q2414" s="135" t="str">
        <f>VLOOKUP(E2414,[2]Sheet1!$E$2:$N$5262,8,0)</f>
        <v>Renewal</v>
      </c>
      <c r="R2414" s="135" t="s">
        <v>16</v>
      </c>
      <c r="S2414" s="135" t="str">
        <f>VLOOKUP(E2414,[2]Sheet1!$E$2:$N$5262,10,0)</f>
        <v>-</v>
      </c>
      <c r="T2414" s="167">
        <f t="shared" si="121"/>
        <v>0</v>
      </c>
    </row>
    <row r="2415" spans="1:20" s="135" customFormat="1" hidden="1">
      <c r="A2415" s="74">
        <v>538</v>
      </c>
      <c r="B2415" s="74" t="s">
        <v>38</v>
      </c>
      <c r="C2415" s="85" t="s">
        <v>17657</v>
      </c>
      <c r="D2415" s="85" t="s">
        <v>17658</v>
      </c>
      <c r="E2415" s="85">
        <v>1216855</v>
      </c>
      <c r="F2415" s="86">
        <v>45500</v>
      </c>
      <c r="G2415" s="136">
        <v>8166</v>
      </c>
      <c r="H2415" s="77" t="s">
        <v>146</v>
      </c>
      <c r="I2415" s="85" t="s">
        <v>35</v>
      </c>
      <c r="J2415" s="135" t="s">
        <v>41</v>
      </c>
      <c r="K2415" s="135">
        <v>8166</v>
      </c>
      <c r="L2415" s="135">
        <v>8166</v>
      </c>
      <c r="M2415" s="168">
        <v>46027</v>
      </c>
      <c r="N2415" s="135" t="str">
        <f>+I2415</f>
        <v>FARJAD.MANZOOR</v>
      </c>
      <c r="O2415" s="135" t="s">
        <v>73</v>
      </c>
      <c r="P2415" s="135" t="s">
        <v>54</v>
      </c>
      <c r="Q2415" s="135" t="s">
        <v>141</v>
      </c>
      <c r="R2415" s="135" t="s">
        <v>16</v>
      </c>
      <c r="S2415" s="135" t="s">
        <v>16</v>
      </c>
    </row>
    <row r="2416" spans="1:20" s="135" customFormat="1" hidden="1">
      <c r="A2416" s="74">
        <v>539</v>
      </c>
      <c r="B2416" s="74" t="s">
        <v>38</v>
      </c>
      <c r="C2416" s="85" t="s">
        <v>17659</v>
      </c>
      <c r="D2416" s="85" t="s">
        <v>17660</v>
      </c>
      <c r="E2416" s="85" t="s">
        <v>17659</v>
      </c>
      <c r="F2416" s="86">
        <v>45687</v>
      </c>
      <c r="G2416" s="136">
        <v>10000</v>
      </c>
      <c r="H2416" s="77" t="s">
        <v>146</v>
      </c>
      <c r="I2416" s="85" t="s">
        <v>35</v>
      </c>
      <c r="J2416" s="135" t="s">
        <v>41</v>
      </c>
      <c r="K2416" s="135">
        <v>10000</v>
      </c>
      <c r="L2416" s="135">
        <v>10000</v>
      </c>
      <c r="M2416" s="168">
        <v>46028</v>
      </c>
      <c r="N2416" s="135" t="str">
        <f t="shared" ref="N2416:N2421" si="122">+I2416</f>
        <v>FARJAD.MANZOOR</v>
      </c>
      <c r="O2416" s="135" t="s">
        <v>73</v>
      </c>
      <c r="P2416" s="135" t="s">
        <v>54</v>
      </c>
      <c r="Q2416" s="135" t="s">
        <v>141</v>
      </c>
      <c r="R2416" s="135" t="s">
        <v>16</v>
      </c>
      <c r="S2416" s="135" t="s">
        <v>16</v>
      </c>
    </row>
    <row r="2417" spans="1:20" s="135" customFormat="1" hidden="1">
      <c r="A2417" s="74">
        <v>540</v>
      </c>
      <c r="B2417" s="74" t="s">
        <v>38</v>
      </c>
      <c r="C2417" s="85" t="s">
        <v>17661</v>
      </c>
      <c r="D2417" s="85" t="s">
        <v>17662</v>
      </c>
      <c r="E2417" s="85" t="s">
        <v>17661</v>
      </c>
      <c r="F2417" s="86">
        <v>45689</v>
      </c>
      <c r="G2417" s="136">
        <v>10000</v>
      </c>
      <c r="H2417" s="77" t="s">
        <v>146</v>
      </c>
      <c r="I2417" s="85" t="s">
        <v>35</v>
      </c>
      <c r="J2417" s="135" t="s">
        <v>41</v>
      </c>
      <c r="K2417" s="135">
        <v>10000</v>
      </c>
      <c r="L2417" s="135">
        <v>10000</v>
      </c>
      <c r="M2417" s="168">
        <v>46028</v>
      </c>
      <c r="N2417" s="135" t="str">
        <f t="shared" si="122"/>
        <v>FARJAD.MANZOOR</v>
      </c>
      <c r="O2417" s="135" t="s">
        <v>73</v>
      </c>
      <c r="P2417" s="135" t="s">
        <v>54</v>
      </c>
      <c r="Q2417" s="135" t="s">
        <v>141</v>
      </c>
      <c r="R2417" s="135" t="s">
        <v>16</v>
      </c>
      <c r="S2417" s="135" t="s">
        <v>16</v>
      </c>
    </row>
    <row r="2418" spans="1:20" s="135" customFormat="1" hidden="1">
      <c r="A2418" s="74">
        <v>541</v>
      </c>
      <c r="B2418" s="74" t="s">
        <v>38</v>
      </c>
      <c r="C2418" s="85" t="s">
        <v>17663</v>
      </c>
      <c r="D2418" s="85" t="s">
        <v>17664</v>
      </c>
      <c r="E2418" s="85" t="s">
        <v>17665</v>
      </c>
      <c r="F2418" s="86">
        <v>45688</v>
      </c>
      <c r="G2418" s="136">
        <v>10000</v>
      </c>
      <c r="H2418" s="77" t="s">
        <v>146</v>
      </c>
      <c r="I2418" s="85" t="s">
        <v>35</v>
      </c>
      <c r="J2418" s="135" t="s">
        <v>41</v>
      </c>
      <c r="K2418" s="135">
        <v>10000</v>
      </c>
      <c r="L2418" s="135">
        <v>10000</v>
      </c>
      <c r="M2418" s="168">
        <v>46028</v>
      </c>
      <c r="N2418" s="135" t="str">
        <f t="shared" si="122"/>
        <v>FARJAD.MANZOOR</v>
      </c>
      <c r="O2418" s="135" t="s">
        <v>73</v>
      </c>
      <c r="P2418" s="135" t="s">
        <v>54</v>
      </c>
      <c r="Q2418" s="135" t="s">
        <v>141</v>
      </c>
      <c r="R2418" s="135" t="s">
        <v>16</v>
      </c>
      <c r="S2418" s="135" t="s">
        <v>16</v>
      </c>
    </row>
    <row r="2419" spans="1:20" s="135" customFormat="1" hidden="1">
      <c r="A2419" s="74">
        <v>542</v>
      </c>
      <c r="B2419" s="74" t="s">
        <v>38</v>
      </c>
      <c r="C2419" s="85" t="s">
        <v>17666</v>
      </c>
      <c r="D2419" s="85" t="s">
        <v>17667</v>
      </c>
      <c r="E2419" s="85" t="s">
        <v>17668</v>
      </c>
      <c r="F2419" s="86">
        <v>45688</v>
      </c>
      <c r="G2419" s="136">
        <v>10000</v>
      </c>
      <c r="H2419" s="77" t="s">
        <v>146</v>
      </c>
      <c r="I2419" s="85" t="s">
        <v>35</v>
      </c>
      <c r="J2419" s="135" t="s">
        <v>41</v>
      </c>
      <c r="K2419" s="135">
        <v>10000</v>
      </c>
      <c r="L2419" s="135">
        <v>10000</v>
      </c>
      <c r="M2419" s="168">
        <v>46028</v>
      </c>
      <c r="N2419" s="135" t="str">
        <f t="shared" si="122"/>
        <v>FARJAD.MANZOOR</v>
      </c>
      <c r="O2419" s="135" t="s">
        <v>73</v>
      </c>
      <c r="P2419" s="135" t="s">
        <v>54</v>
      </c>
      <c r="Q2419" s="135" t="s">
        <v>141</v>
      </c>
      <c r="R2419" s="135" t="s">
        <v>16</v>
      </c>
      <c r="S2419" s="135" t="s">
        <v>16</v>
      </c>
    </row>
    <row r="2420" spans="1:20" s="135" customFormat="1" hidden="1">
      <c r="A2420" s="74">
        <v>543</v>
      </c>
      <c r="B2420" s="74" t="s">
        <v>38</v>
      </c>
      <c r="C2420" s="85" t="s">
        <v>17669</v>
      </c>
      <c r="D2420" s="85" t="s">
        <v>17670</v>
      </c>
      <c r="E2420" s="85" t="s">
        <v>17669</v>
      </c>
      <c r="F2420" s="86">
        <v>45687</v>
      </c>
      <c r="G2420" s="136">
        <v>10000</v>
      </c>
      <c r="H2420" s="77" t="s">
        <v>146</v>
      </c>
      <c r="I2420" s="85" t="s">
        <v>35</v>
      </c>
      <c r="J2420" s="135" t="s">
        <v>41</v>
      </c>
      <c r="K2420" s="135">
        <v>10000</v>
      </c>
      <c r="L2420" s="135">
        <v>10000</v>
      </c>
      <c r="M2420" s="168">
        <v>46028</v>
      </c>
      <c r="N2420" s="135" t="str">
        <f t="shared" si="122"/>
        <v>FARJAD.MANZOOR</v>
      </c>
      <c r="O2420" s="135" t="s">
        <v>73</v>
      </c>
      <c r="P2420" s="135" t="s">
        <v>54</v>
      </c>
      <c r="Q2420" s="135" t="s">
        <v>141</v>
      </c>
      <c r="R2420" s="135" t="s">
        <v>16</v>
      </c>
      <c r="S2420" s="135" t="s">
        <v>16</v>
      </c>
    </row>
    <row r="2421" spans="1:20" s="135" customFormat="1" hidden="1">
      <c r="A2421" s="74">
        <v>544</v>
      </c>
      <c r="B2421" s="74" t="s">
        <v>38</v>
      </c>
      <c r="C2421" s="85" t="s">
        <v>17671</v>
      </c>
      <c r="D2421" s="137" t="s">
        <v>17672</v>
      </c>
      <c r="E2421" s="85" t="s">
        <v>17671</v>
      </c>
      <c r="F2421" s="86">
        <v>45687</v>
      </c>
      <c r="G2421" s="136">
        <v>10000</v>
      </c>
      <c r="H2421" s="77" t="s">
        <v>146</v>
      </c>
      <c r="I2421" s="85" t="s">
        <v>35</v>
      </c>
      <c r="J2421" s="135" t="s">
        <v>41</v>
      </c>
      <c r="K2421" s="135">
        <v>10000</v>
      </c>
      <c r="L2421" s="135">
        <v>10000</v>
      </c>
      <c r="M2421" s="168">
        <v>46028</v>
      </c>
      <c r="N2421" s="135" t="str">
        <f t="shared" si="122"/>
        <v>FARJAD.MANZOOR</v>
      </c>
      <c r="O2421" s="135" t="s">
        <v>73</v>
      </c>
      <c r="P2421" s="135" t="s">
        <v>54</v>
      </c>
      <c r="Q2421" s="135" t="s">
        <v>141</v>
      </c>
      <c r="R2421" s="135" t="s">
        <v>16</v>
      </c>
      <c r="S2421" s="135" t="s">
        <v>16</v>
      </c>
    </row>
    <row r="2422" spans="1:20" s="135" customFormat="1" hidden="1">
      <c r="A2422" s="74">
        <v>545</v>
      </c>
      <c r="B2422" s="74" t="s">
        <v>38</v>
      </c>
      <c r="C2422" s="85" t="s">
        <v>17673</v>
      </c>
      <c r="D2422" s="85">
        <v>1658</v>
      </c>
      <c r="E2422" s="85">
        <v>5229469</v>
      </c>
      <c r="F2422" s="86">
        <v>44212</v>
      </c>
      <c r="G2422" s="136">
        <v>7500</v>
      </c>
      <c r="H2422" s="77" t="s">
        <v>146</v>
      </c>
      <c r="I2422" s="85" t="s">
        <v>35</v>
      </c>
      <c r="J2422" s="135" t="s">
        <v>41</v>
      </c>
      <c r="K2422" s="135">
        <v>7500</v>
      </c>
      <c r="L2422" s="135">
        <v>7500</v>
      </c>
      <c r="M2422" s="168">
        <v>46028</v>
      </c>
      <c r="N2422" s="135" t="str">
        <f>+I2422</f>
        <v>FARJAD.MANZOOR</v>
      </c>
      <c r="O2422" s="135" t="s">
        <v>73</v>
      </c>
      <c r="P2422" s="135" t="s">
        <v>561</v>
      </c>
      <c r="Q2422" s="135" t="s">
        <v>141</v>
      </c>
      <c r="R2422" s="135" t="s">
        <v>16</v>
      </c>
      <c r="S2422" s="135" t="s">
        <v>16</v>
      </c>
    </row>
    <row r="2423" spans="1:20" s="135" customFormat="1" hidden="1">
      <c r="A2423" s="74">
        <v>546</v>
      </c>
      <c r="B2423" s="74" t="s">
        <v>38</v>
      </c>
      <c r="C2423" s="85" t="s">
        <v>17674</v>
      </c>
      <c r="D2423" s="138">
        <v>14290</v>
      </c>
      <c r="E2423" s="138">
        <v>40252</v>
      </c>
      <c r="F2423" s="86">
        <v>45628</v>
      </c>
      <c r="G2423" s="136">
        <v>8000</v>
      </c>
      <c r="H2423" s="77" t="s">
        <v>146</v>
      </c>
      <c r="I2423" s="85" t="s">
        <v>35</v>
      </c>
      <c r="J2423" s="135" t="s">
        <v>41</v>
      </c>
      <c r="K2423" s="135">
        <v>8000</v>
      </c>
      <c r="L2423" s="135">
        <v>8000</v>
      </c>
      <c r="M2423" s="168">
        <v>46050</v>
      </c>
      <c r="N2423" s="135" t="str">
        <f>+I2423</f>
        <v>FARJAD.MANZOOR</v>
      </c>
      <c r="O2423" s="135" t="s">
        <v>73</v>
      </c>
      <c r="P2423" s="135" t="s">
        <v>54</v>
      </c>
      <c r="Q2423" s="135" t="s">
        <v>141</v>
      </c>
      <c r="R2423" s="135" t="s">
        <v>16</v>
      </c>
      <c r="S2423" s="135" t="s">
        <v>16</v>
      </c>
    </row>
    <row r="2424" spans="1:20" s="135" customFormat="1" hidden="1">
      <c r="A2424" s="74">
        <v>547</v>
      </c>
      <c r="B2424" s="74" t="s">
        <v>38</v>
      </c>
      <c r="C2424" s="85" t="s">
        <v>17675</v>
      </c>
      <c r="D2424" s="85" t="s">
        <v>17676</v>
      </c>
      <c r="E2424" s="85" t="s">
        <v>17677</v>
      </c>
      <c r="F2424" s="86">
        <v>45233</v>
      </c>
      <c r="G2424" s="136">
        <v>10000</v>
      </c>
      <c r="H2424" s="77" t="s">
        <v>146</v>
      </c>
      <c r="I2424" s="85" t="s">
        <v>35</v>
      </c>
      <c r="J2424" s="135" t="s">
        <v>41</v>
      </c>
      <c r="K2424" s="135">
        <v>6681</v>
      </c>
      <c r="L2424" s="135">
        <v>6681</v>
      </c>
      <c r="M2424" s="168">
        <v>46051</v>
      </c>
      <c r="N2424" s="135" t="str">
        <f>+I2424</f>
        <v>FARJAD.MANZOOR</v>
      </c>
      <c r="O2424" s="135" t="s">
        <v>73</v>
      </c>
      <c r="P2424" s="135" t="s">
        <v>54</v>
      </c>
      <c r="Q2424" s="135" t="s">
        <v>141</v>
      </c>
      <c r="R2424" s="135" t="s">
        <v>16</v>
      </c>
      <c r="S2424" s="135" t="s">
        <v>16</v>
      </c>
    </row>
    <row r="2425" spans="1:20" s="135" customFormat="1" hidden="1">
      <c r="A2425" s="74">
        <v>548</v>
      </c>
      <c r="B2425" s="74" t="s">
        <v>38</v>
      </c>
      <c r="C2425" s="85" t="s">
        <v>17678</v>
      </c>
      <c r="D2425" s="85">
        <v>10101374</v>
      </c>
      <c r="E2425" s="87">
        <v>201434</v>
      </c>
      <c r="F2425" s="86">
        <v>44854</v>
      </c>
      <c r="G2425" s="136">
        <v>7000</v>
      </c>
      <c r="H2425" s="77" t="s">
        <v>146</v>
      </c>
      <c r="I2425" s="85" t="s">
        <v>35</v>
      </c>
      <c r="J2425" s="135" t="s">
        <v>41</v>
      </c>
      <c r="K2425" s="135">
        <v>7000</v>
      </c>
      <c r="L2425" s="135">
        <v>7000</v>
      </c>
      <c r="M2425" s="168">
        <v>46050</v>
      </c>
      <c r="N2425" s="135" t="str">
        <f>+I2425</f>
        <v>FARJAD.MANZOOR</v>
      </c>
      <c r="O2425" s="135" t="s">
        <v>73</v>
      </c>
      <c r="P2425" s="135" t="s">
        <v>10564</v>
      </c>
      <c r="Q2425" s="135" t="s">
        <v>141</v>
      </c>
      <c r="R2425" s="135" t="s">
        <v>16</v>
      </c>
      <c r="S2425" s="135" t="s">
        <v>16</v>
      </c>
    </row>
    <row r="2426" spans="1:20" s="135" customFormat="1" hidden="1">
      <c r="A2426" s="74">
        <v>549</v>
      </c>
      <c r="B2426" s="74" t="s">
        <v>38</v>
      </c>
      <c r="C2426" s="85" t="s">
        <v>17679</v>
      </c>
      <c r="D2426" s="85" t="s">
        <v>17680</v>
      </c>
      <c r="E2426" s="85" t="s">
        <v>17681</v>
      </c>
      <c r="F2426" s="86">
        <v>45091</v>
      </c>
      <c r="G2426" s="136">
        <v>9000</v>
      </c>
      <c r="H2426" s="77" t="s">
        <v>146</v>
      </c>
      <c r="I2426" s="85" t="s">
        <v>35</v>
      </c>
      <c r="J2426" s="135" t="s">
        <v>41</v>
      </c>
      <c r="K2426" s="135">
        <v>8217</v>
      </c>
      <c r="L2426" s="135">
        <v>8217</v>
      </c>
      <c r="M2426" s="168">
        <v>46051</v>
      </c>
      <c r="N2426" s="135" t="str">
        <f t="shared" ref="N2426:N2430" si="123">+I2426</f>
        <v>FARJAD.MANZOOR</v>
      </c>
      <c r="O2426" s="135" t="s">
        <v>73</v>
      </c>
      <c r="P2426" s="135" t="s">
        <v>54</v>
      </c>
      <c r="Q2426" s="135" t="s">
        <v>141</v>
      </c>
      <c r="R2426" s="135" t="s">
        <v>16</v>
      </c>
      <c r="S2426" s="135" t="s">
        <v>16</v>
      </c>
    </row>
    <row r="2427" spans="1:20" s="135" customFormat="1" hidden="1">
      <c r="A2427" s="74">
        <v>550</v>
      </c>
      <c r="B2427" s="74" t="s">
        <v>38</v>
      </c>
      <c r="C2427" s="85" t="s">
        <v>17682</v>
      </c>
      <c r="D2427" s="85" t="s">
        <v>17683</v>
      </c>
      <c r="E2427" s="85" t="s">
        <v>17684</v>
      </c>
      <c r="F2427" s="86">
        <v>45091</v>
      </c>
      <c r="G2427" s="136">
        <v>9000</v>
      </c>
      <c r="H2427" s="77" t="s">
        <v>146</v>
      </c>
      <c r="I2427" s="85" t="s">
        <v>35</v>
      </c>
      <c r="J2427" s="135" t="s">
        <v>41</v>
      </c>
      <c r="K2427" s="135">
        <v>8217</v>
      </c>
      <c r="L2427" s="135">
        <v>8217</v>
      </c>
      <c r="M2427" s="168">
        <v>46051</v>
      </c>
      <c r="N2427" s="135" t="str">
        <f t="shared" si="123"/>
        <v>FARJAD.MANZOOR</v>
      </c>
      <c r="O2427" s="135" t="s">
        <v>73</v>
      </c>
      <c r="P2427" s="135" t="s">
        <v>54</v>
      </c>
      <c r="Q2427" s="135" t="s">
        <v>141</v>
      </c>
      <c r="R2427" s="135" t="s">
        <v>16</v>
      </c>
      <c r="S2427" s="135" t="s">
        <v>16</v>
      </c>
    </row>
    <row r="2428" spans="1:20" s="135" customFormat="1" hidden="1">
      <c r="A2428" s="74">
        <v>551</v>
      </c>
      <c r="B2428" s="74" t="s">
        <v>38</v>
      </c>
      <c r="C2428" s="85" t="s">
        <v>17685</v>
      </c>
      <c r="D2428" s="85" t="s">
        <v>17686</v>
      </c>
      <c r="E2428" s="85" t="s">
        <v>17687</v>
      </c>
      <c r="F2428" s="86">
        <v>45091</v>
      </c>
      <c r="G2428" s="136">
        <v>9000</v>
      </c>
      <c r="H2428" s="77" t="s">
        <v>146</v>
      </c>
      <c r="I2428" s="85" t="s">
        <v>35</v>
      </c>
      <c r="J2428" s="135" t="s">
        <v>41</v>
      </c>
      <c r="K2428" s="135">
        <v>8217</v>
      </c>
      <c r="L2428" s="135">
        <v>8217</v>
      </c>
      <c r="M2428" s="168">
        <v>46051</v>
      </c>
      <c r="N2428" s="135" t="str">
        <f t="shared" si="123"/>
        <v>FARJAD.MANZOOR</v>
      </c>
      <c r="O2428" s="135" t="s">
        <v>73</v>
      </c>
      <c r="P2428" s="135" t="s">
        <v>54</v>
      </c>
      <c r="Q2428" s="135" t="s">
        <v>141</v>
      </c>
      <c r="R2428" s="135" t="s">
        <v>16</v>
      </c>
      <c r="S2428" s="135" t="s">
        <v>16</v>
      </c>
    </row>
    <row r="2429" spans="1:20" s="135" customFormat="1" hidden="1">
      <c r="A2429" s="74">
        <v>552</v>
      </c>
      <c r="B2429" s="74" t="s">
        <v>38</v>
      </c>
      <c r="C2429" s="85" t="s">
        <v>17688</v>
      </c>
      <c r="D2429" s="138" t="s">
        <v>17689</v>
      </c>
      <c r="E2429" s="138" t="s">
        <v>17690</v>
      </c>
      <c r="F2429" s="86">
        <v>45500</v>
      </c>
      <c r="G2429" s="136">
        <v>9000</v>
      </c>
      <c r="H2429" s="77" t="s">
        <v>146</v>
      </c>
      <c r="I2429" s="85" t="s">
        <v>35</v>
      </c>
      <c r="J2429" s="135" t="s">
        <v>41</v>
      </c>
      <c r="K2429" s="135">
        <v>8217</v>
      </c>
      <c r="L2429" s="135">
        <v>8217</v>
      </c>
      <c r="M2429" s="168">
        <v>46051</v>
      </c>
      <c r="N2429" s="135" t="str">
        <f t="shared" si="123"/>
        <v>FARJAD.MANZOOR</v>
      </c>
      <c r="O2429" s="135" t="s">
        <v>73</v>
      </c>
      <c r="P2429" s="135" t="s">
        <v>54</v>
      </c>
      <c r="Q2429" s="135" t="s">
        <v>141</v>
      </c>
      <c r="R2429" s="135" t="s">
        <v>16</v>
      </c>
      <c r="S2429" s="135" t="s">
        <v>16</v>
      </c>
    </row>
    <row r="2430" spans="1:20" s="135" customFormat="1" hidden="1">
      <c r="A2430" s="74">
        <v>553</v>
      </c>
      <c r="B2430" s="74" t="s">
        <v>38</v>
      </c>
      <c r="C2430" s="85" t="s">
        <v>17691</v>
      </c>
      <c r="D2430" s="138" t="s">
        <v>17692</v>
      </c>
      <c r="E2430" s="138" t="s">
        <v>17693</v>
      </c>
      <c r="F2430" s="86">
        <v>45500</v>
      </c>
      <c r="G2430" s="136">
        <v>9000</v>
      </c>
      <c r="H2430" s="77" t="s">
        <v>146</v>
      </c>
      <c r="I2430" s="85" t="s">
        <v>35</v>
      </c>
      <c r="J2430" s="135" t="s">
        <v>41</v>
      </c>
      <c r="K2430" s="135">
        <v>8217</v>
      </c>
      <c r="L2430" s="135">
        <v>8217</v>
      </c>
      <c r="M2430" s="168">
        <v>46051</v>
      </c>
      <c r="N2430" s="135" t="str">
        <f t="shared" si="123"/>
        <v>FARJAD.MANZOOR</v>
      </c>
      <c r="O2430" s="135" t="s">
        <v>73</v>
      </c>
      <c r="P2430" s="135" t="s">
        <v>54</v>
      </c>
      <c r="Q2430" s="135" t="s">
        <v>141</v>
      </c>
      <c r="R2430" s="135" t="s">
        <v>16</v>
      </c>
      <c r="S2430" s="135" t="s">
        <v>16</v>
      </c>
    </row>
    <row r="2431" spans="1:20" s="135" customFormat="1" hidden="1">
      <c r="A2431" s="74">
        <v>554</v>
      </c>
      <c r="B2431" s="74" t="s">
        <v>38</v>
      </c>
      <c r="C2431" s="85" t="s">
        <v>17694</v>
      </c>
      <c r="D2431" s="85" t="s">
        <v>17695</v>
      </c>
      <c r="E2431" s="85" t="s">
        <v>17696</v>
      </c>
      <c r="F2431" s="86">
        <v>45311</v>
      </c>
      <c r="G2431" s="136">
        <v>7520</v>
      </c>
      <c r="H2431" s="77" t="s">
        <v>146</v>
      </c>
      <c r="I2431" s="85" t="s">
        <v>35</v>
      </c>
      <c r="J2431" s="135" t="s">
        <v>41</v>
      </c>
      <c r="K2431" s="135">
        <v>7520</v>
      </c>
      <c r="L2431" s="135">
        <v>7520</v>
      </c>
      <c r="M2431" s="169">
        <v>46052</v>
      </c>
      <c r="N2431" s="135" t="str">
        <f>+I2431</f>
        <v>FARJAD.MANZOOR</v>
      </c>
      <c r="O2431" s="135" t="s">
        <v>73</v>
      </c>
      <c r="P2431" s="135" t="s">
        <v>72</v>
      </c>
      <c r="Q2431" s="135" t="s">
        <v>141</v>
      </c>
      <c r="R2431" s="135" t="s">
        <v>16</v>
      </c>
      <c r="S2431" s="135" t="s">
        <v>16</v>
      </c>
    </row>
    <row r="2432" spans="1:20" hidden="1">
      <c r="A2432" s="113">
        <v>555</v>
      </c>
      <c r="B2432" s="113" t="s">
        <v>38</v>
      </c>
      <c r="C2432" s="108" t="s">
        <v>17697</v>
      </c>
      <c r="D2432" s="108" t="s">
        <v>17698</v>
      </c>
      <c r="E2432" s="113">
        <v>10097089</v>
      </c>
      <c r="F2432" s="108" t="s">
        <v>17699</v>
      </c>
      <c r="G2432" s="113">
        <v>12000</v>
      </c>
      <c r="H2432" s="108" t="s">
        <v>66</v>
      </c>
      <c r="I2432" s="108" t="s">
        <v>138</v>
      </c>
      <c r="J2432" s="135" t="s">
        <v>41</v>
      </c>
      <c r="K2432" s="135">
        <v>12000</v>
      </c>
      <c r="L2432" s="135">
        <f>VLOOKUP(E2432,[2]Sheet1!$E$2:$N$5262,3,0)</f>
        <v>12000</v>
      </c>
      <c r="M2432" s="168">
        <f>VLOOKUP(E2432,[2]Sheet1!$E$2:$N$5262,4,0)</f>
        <v>46053</v>
      </c>
      <c r="N2432" s="135" t="str">
        <f>VLOOKUP(E2432,[2]Sheet1!$E$2:$N$5262,5,0)</f>
        <v>ALIZA.WALEED</v>
      </c>
      <c r="O2432" s="135" t="str">
        <f>VLOOKUP(E2432,[2]Sheet1!$E$2:$N$5262,6,0)</f>
        <v>Accepted</v>
      </c>
      <c r="P2432" s="135" t="str">
        <f>VLOOKUP(E2432,[2]Sheet1!$E$2:$N$5262,7,0)</f>
        <v>Online Transfer</v>
      </c>
      <c r="Q2432" s="135" t="str">
        <f>VLOOKUP(E2432,[2]Sheet1!$E$2:$N$5262,8,0)</f>
        <v>Renewal</v>
      </c>
      <c r="R2432" s="135" t="s">
        <v>16</v>
      </c>
      <c r="S2432" s="135" t="str">
        <f>VLOOKUP(E2432,[2]Sheet1!$E$2:$N$5262,10,0)</f>
        <v>-</v>
      </c>
      <c r="T2432" s="167">
        <f t="shared" ref="T2432:T2461" si="124">+G2432-L2432</f>
        <v>0</v>
      </c>
    </row>
    <row r="2433" spans="1:20" hidden="1">
      <c r="A2433" s="113">
        <v>556</v>
      </c>
      <c r="B2433" s="113" t="s">
        <v>38</v>
      </c>
      <c r="C2433" s="108" t="s">
        <v>17700</v>
      </c>
      <c r="D2433" s="113">
        <v>21737924</v>
      </c>
      <c r="E2433" s="108" t="s">
        <v>17701</v>
      </c>
      <c r="F2433" s="108" t="s">
        <v>10636</v>
      </c>
      <c r="G2433" s="113">
        <v>13000</v>
      </c>
      <c r="H2433" s="108" t="s">
        <v>66</v>
      </c>
      <c r="I2433" s="108" t="s">
        <v>138</v>
      </c>
      <c r="J2433" s="135" t="s">
        <v>41</v>
      </c>
      <c r="K2433" s="135">
        <v>13000</v>
      </c>
      <c r="L2433" s="135">
        <f>VLOOKUP(E2433,[2]Sheet1!$E$2:$N$5262,3,0)</f>
        <v>13000</v>
      </c>
      <c r="M2433" s="168">
        <f>VLOOKUP(E2433,[2]Sheet1!$E$2:$N$5262,4,0)</f>
        <v>46053</v>
      </c>
      <c r="N2433" s="135" t="str">
        <f>VLOOKUP(E2433,[2]Sheet1!$E$2:$N$5262,5,0)</f>
        <v>ALIZA.WALEED</v>
      </c>
      <c r="O2433" s="135" t="str">
        <f>VLOOKUP(E2433,[2]Sheet1!$E$2:$N$5262,6,0)</f>
        <v>Accepted</v>
      </c>
      <c r="P2433" s="135" t="str">
        <f>VLOOKUP(E2433,[2]Sheet1!$E$2:$N$5262,7,0)</f>
        <v>Online Transfer</v>
      </c>
      <c r="Q2433" s="135" t="str">
        <f>VLOOKUP(E2433,[2]Sheet1!$E$2:$N$5262,8,0)</f>
        <v>Renewal</v>
      </c>
      <c r="R2433" s="135" t="s">
        <v>16</v>
      </c>
      <c r="S2433" s="135" t="str">
        <f>VLOOKUP(E2433,[2]Sheet1!$E$2:$N$5262,10,0)</f>
        <v>-</v>
      </c>
      <c r="T2433" s="167">
        <f t="shared" si="124"/>
        <v>0</v>
      </c>
    </row>
    <row r="2434" spans="1:20" hidden="1">
      <c r="A2434" s="113">
        <v>557</v>
      </c>
      <c r="B2434" s="113" t="s">
        <v>38</v>
      </c>
      <c r="C2434" s="108" t="s">
        <v>17702</v>
      </c>
      <c r="D2434" s="108" t="s">
        <v>17703</v>
      </c>
      <c r="E2434" s="108" t="s">
        <v>17704</v>
      </c>
      <c r="F2434" s="108" t="s">
        <v>17705</v>
      </c>
      <c r="G2434" s="113">
        <v>14000</v>
      </c>
      <c r="H2434" s="108" t="s">
        <v>66</v>
      </c>
      <c r="I2434" s="108" t="s">
        <v>138</v>
      </c>
      <c r="J2434" s="135" t="s">
        <v>41</v>
      </c>
      <c r="K2434" s="135">
        <v>14000</v>
      </c>
      <c r="L2434" s="135">
        <f>VLOOKUP(E2434,[2]Sheet1!$E$2:$N$5262,3,0)</f>
        <v>14000</v>
      </c>
      <c r="M2434" s="168">
        <f>VLOOKUP(E2434,[2]Sheet1!$E$2:$N$5262,4,0)</f>
        <v>46052</v>
      </c>
      <c r="N2434" s="135" t="str">
        <f>VLOOKUP(E2434,[2]Sheet1!$E$2:$N$5262,5,0)</f>
        <v>ALIZA.WALEED</v>
      </c>
      <c r="O2434" s="135" t="str">
        <f>VLOOKUP(E2434,[2]Sheet1!$E$2:$N$5262,6,0)</f>
        <v>Accepted</v>
      </c>
      <c r="P2434" s="135" t="str">
        <f>VLOOKUP(E2434,[2]Sheet1!$E$2:$N$5262,7,0)</f>
        <v>Online Transfer</v>
      </c>
      <c r="Q2434" s="135" t="str">
        <f>VLOOKUP(E2434,[2]Sheet1!$E$2:$N$5262,8,0)</f>
        <v>Renewal</v>
      </c>
      <c r="R2434" s="135" t="s">
        <v>16</v>
      </c>
      <c r="S2434" s="135" t="str">
        <f>VLOOKUP(E2434,[2]Sheet1!$E$2:$N$5262,10,0)</f>
        <v>-</v>
      </c>
      <c r="T2434" s="167">
        <f t="shared" si="124"/>
        <v>0</v>
      </c>
    </row>
    <row r="2435" spans="1:20" hidden="1">
      <c r="A2435" s="113">
        <v>558</v>
      </c>
      <c r="B2435" s="113" t="s">
        <v>38</v>
      </c>
      <c r="C2435" s="108" t="s">
        <v>17706</v>
      </c>
      <c r="D2435" s="108" t="s">
        <v>17707</v>
      </c>
      <c r="E2435" s="108" t="s">
        <v>17708</v>
      </c>
      <c r="F2435" s="108" t="s">
        <v>17709</v>
      </c>
      <c r="G2435" s="113">
        <v>10000</v>
      </c>
      <c r="H2435" s="108" t="s">
        <v>66</v>
      </c>
      <c r="I2435" s="108" t="s">
        <v>138</v>
      </c>
      <c r="J2435" s="135" t="s">
        <v>41</v>
      </c>
      <c r="K2435" s="135">
        <v>10000</v>
      </c>
      <c r="L2435" s="135">
        <f>VLOOKUP(E2435,[2]Sheet1!$E$2:$N$5262,3,0)</f>
        <v>10000</v>
      </c>
      <c r="M2435" s="168">
        <f>VLOOKUP(E2435,[2]Sheet1!$E$2:$N$5262,4,0)</f>
        <v>46052</v>
      </c>
      <c r="N2435" s="135" t="str">
        <f>VLOOKUP(E2435,[2]Sheet1!$E$2:$N$5262,5,0)</f>
        <v>ALIZA.WALEED</v>
      </c>
      <c r="O2435" s="135" t="str">
        <f>VLOOKUP(E2435,[2]Sheet1!$E$2:$N$5262,6,0)</f>
        <v>Accepted</v>
      </c>
      <c r="P2435" s="135" t="str">
        <f>VLOOKUP(E2435,[2]Sheet1!$E$2:$N$5262,7,0)</f>
        <v>Online Transfer</v>
      </c>
      <c r="Q2435" s="135" t="str">
        <f>VLOOKUP(E2435,[2]Sheet1!$E$2:$N$5262,8,0)</f>
        <v>Renewal</v>
      </c>
      <c r="R2435" s="135" t="s">
        <v>16</v>
      </c>
      <c r="S2435" s="135" t="str">
        <f>VLOOKUP(E2435,[2]Sheet1!$E$2:$N$5262,10,0)</f>
        <v>-</v>
      </c>
      <c r="T2435" s="167">
        <f t="shared" si="124"/>
        <v>0</v>
      </c>
    </row>
    <row r="2436" spans="1:20" hidden="1">
      <c r="A2436" s="113">
        <v>559</v>
      </c>
      <c r="B2436" s="113" t="s">
        <v>38</v>
      </c>
      <c r="C2436" s="108" t="s">
        <v>17710</v>
      </c>
      <c r="D2436" s="108" t="s">
        <v>17711</v>
      </c>
      <c r="E2436" s="108" t="s">
        <v>17712</v>
      </c>
      <c r="F2436" s="108" t="s">
        <v>17713</v>
      </c>
      <c r="G2436" s="113">
        <v>12000</v>
      </c>
      <c r="H2436" s="108" t="s">
        <v>66</v>
      </c>
      <c r="I2436" s="108" t="s">
        <v>138</v>
      </c>
      <c r="J2436" s="135" t="s">
        <v>41</v>
      </c>
      <c r="K2436" s="135">
        <v>12000</v>
      </c>
      <c r="L2436" s="135">
        <f>VLOOKUP(E2436,[2]Sheet1!$E$2:$N$5262,3,0)</f>
        <v>12000</v>
      </c>
      <c r="M2436" s="168">
        <f>VLOOKUP(E2436,[2]Sheet1!$E$2:$N$5262,4,0)</f>
        <v>46049</v>
      </c>
      <c r="N2436" s="135" t="str">
        <f>VLOOKUP(E2436,[2]Sheet1!$E$2:$N$5262,5,0)</f>
        <v>ALIZA.WALEED</v>
      </c>
      <c r="O2436" s="135" t="str">
        <f>VLOOKUP(E2436,[2]Sheet1!$E$2:$N$5262,6,0)</f>
        <v>Accepted</v>
      </c>
      <c r="P2436" s="135" t="str">
        <f>VLOOKUP(E2436,[2]Sheet1!$E$2:$N$5262,7,0)</f>
        <v>Online Transfer</v>
      </c>
      <c r="Q2436" s="135" t="str">
        <f>VLOOKUP(E2436,[2]Sheet1!$E$2:$N$5262,8,0)</f>
        <v>Renewal</v>
      </c>
      <c r="R2436" s="135" t="s">
        <v>16</v>
      </c>
      <c r="S2436" s="135" t="str">
        <f>VLOOKUP(E2436,[2]Sheet1!$E$2:$N$5262,10,0)</f>
        <v>-</v>
      </c>
      <c r="T2436" s="167">
        <f t="shared" si="124"/>
        <v>0</v>
      </c>
    </row>
    <row r="2437" spans="1:20" hidden="1">
      <c r="A2437" s="113">
        <v>560</v>
      </c>
      <c r="B2437" s="113" t="s">
        <v>38</v>
      </c>
      <c r="C2437" s="108" t="s">
        <v>17714</v>
      </c>
      <c r="D2437" s="113">
        <v>212218</v>
      </c>
      <c r="E2437" s="113">
        <v>1112208</v>
      </c>
      <c r="F2437" s="108" t="s">
        <v>17715</v>
      </c>
      <c r="G2437" s="113">
        <v>10000</v>
      </c>
      <c r="H2437" s="108" t="s">
        <v>66</v>
      </c>
      <c r="I2437" s="108" t="s">
        <v>138</v>
      </c>
      <c r="J2437" s="135" t="s">
        <v>41</v>
      </c>
      <c r="K2437" s="135">
        <v>10000</v>
      </c>
      <c r="L2437" s="135">
        <f>VLOOKUP(E2437,[2]Sheet1!$E$2:$N$5262,3,0)</f>
        <v>10000</v>
      </c>
      <c r="M2437" s="168">
        <f>VLOOKUP(E2437,[2]Sheet1!$E$2:$N$5262,4,0)</f>
        <v>46050</v>
      </c>
      <c r="N2437" s="135" t="str">
        <f>VLOOKUP(E2437,[2]Sheet1!$E$2:$N$5262,5,0)</f>
        <v>ALIZA.WALEED</v>
      </c>
      <c r="O2437" s="135" t="str">
        <f>VLOOKUP(E2437,[2]Sheet1!$E$2:$N$5262,6,0)</f>
        <v>Accepted</v>
      </c>
      <c r="P2437" s="135" t="str">
        <f>VLOOKUP(E2437,[2]Sheet1!$E$2:$N$5262,7,0)</f>
        <v>Online Transfer</v>
      </c>
      <c r="Q2437" s="135" t="str">
        <f>VLOOKUP(E2437,[2]Sheet1!$E$2:$N$5262,8,0)</f>
        <v>Renewal</v>
      </c>
      <c r="R2437" s="135" t="s">
        <v>16</v>
      </c>
      <c r="S2437" s="135" t="str">
        <f>VLOOKUP(E2437,[2]Sheet1!$E$2:$N$5262,10,0)</f>
        <v>-</v>
      </c>
      <c r="T2437" s="167">
        <f t="shared" si="124"/>
        <v>0</v>
      </c>
    </row>
    <row r="2438" spans="1:20" hidden="1">
      <c r="A2438" s="113">
        <v>561</v>
      </c>
      <c r="B2438" s="113" t="s">
        <v>38</v>
      </c>
      <c r="C2438" s="108" t="s">
        <v>17716</v>
      </c>
      <c r="D2438" s="113">
        <v>197456</v>
      </c>
      <c r="E2438" s="113">
        <v>10079478</v>
      </c>
      <c r="F2438" s="108" t="s">
        <v>17717</v>
      </c>
      <c r="G2438" s="113">
        <v>16000</v>
      </c>
      <c r="H2438" s="108" t="s">
        <v>66</v>
      </c>
      <c r="I2438" s="108" t="s">
        <v>138</v>
      </c>
      <c r="J2438" s="135" t="s">
        <v>41</v>
      </c>
      <c r="K2438" s="135">
        <v>16000</v>
      </c>
      <c r="L2438" s="135">
        <f>VLOOKUP(E2438,[2]Sheet1!$E$2:$N$5262,3,0)</f>
        <v>16000</v>
      </c>
      <c r="M2438" s="168">
        <f>VLOOKUP(E2438,[2]Sheet1!$E$2:$N$5262,4,0)</f>
        <v>46051</v>
      </c>
      <c r="N2438" s="135" t="str">
        <f>VLOOKUP(E2438,[2]Sheet1!$E$2:$N$5262,5,0)</f>
        <v>ALIZA.WALEED</v>
      </c>
      <c r="O2438" s="135" t="str">
        <f>VLOOKUP(E2438,[2]Sheet1!$E$2:$N$5262,6,0)</f>
        <v>Accepted</v>
      </c>
      <c r="P2438" s="135" t="str">
        <f>VLOOKUP(E2438,[2]Sheet1!$E$2:$N$5262,7,0)</f>
        <v>Online Transfer</v>
      </c>
      <c r="Q2438" s="135" t="str">
        <f>VLOOKUP(E2438,[2]Sheet1!$E$2:$N$5262,8,0)</f>
        <v>Renewal</v>
      </c>
      <c r="R2438" s="135" t="s">
        <v>16</v>
      </c>
      <c r="S2438" s="135" t="str">
        <f>VLOOKUP(E2438,[2]Sheet1!$E$2:$N$5262,10,0)</f>
        <v>-</v>
      </c>
      <c r="T2438" s="167">
        <f t="shared" si="124"/>
        <v>0</v>
      </c>
    </row>
    <row r="2439" spans="1:20" hidden="1">
      <c r="A2439" s="113">
        <v>562</v>
      </c>
      <c r="B2439" s="113" t="s">
        <v>38</v>
      </c>
      <c r="C2439" s="108" t="s">
        <v>17718</v>
      </c>
      <c r="D2439" s="113">
        <v>1004000</v>
      </c>
      <c r="E2439" s="108" t="s">
        <v>17719</v>
      </c>
      <c r="F2439" s="108" t="s">
        <v>17720</v>
      </c>
      <c r="G2439" s="113">
        <v>12000</v>
      </c>
      <c r="H2439" s="108" t="s">
        <v>66</v>
      </c>
      <c r="I2439" s="108" t="s">
        <v>138</v>
      </c>
      <c r="J2439" s="135" t="s">
        <v>41</v>
      </c>
      <c r="K2439" s="135">
        <v>12000</v>
      </c>
      <c r="L2439" s="135">
        <f>VLOOKUP(E2439,[2]Sheet1!$E$2:$N$5262,3,0)</f>
        <v>12000</v>
      </c>
      <c r="M2439" s="168">
        <f>VLOOKUP(E2439,[2]Sheet1!$E$2:$N$5262,4,0)</f>
        <v>46051</v>
      </c>
      <c r="N2439" s="135" t="str">
        <f>VLOOKUP(E2439,[2]Sheet1!$E$2:$N$5262,5,0)</f>
        <v>ALIZA.WALEED</v>
      </c>
      <c r="O2439" s="135" t="str">
        <f>VLOOKUP(E2439,[2]Sheet1!$E$2:$N$5262,6,0)</f>
        <v>Accepted</v>
      </c>
      <c r="P2439" s="135" t="str">
        <f>VLOOKUP(E2439,[2]Sheet1!$E$2:$N$5262,7,0)</f>
        <v>Online Transfer</v>
      </c>
      <c r="Q2439" s="135" t="str">
        <f>VLOOKUP(E2439,[2]Sheet1!$E$2:$N$5262,8,0)</f>
        <v>Renewal</v>
      </c>
      <c r="R2439" s="135" t="s">
        <v>16</v>
      </c>
      <c r="S2439" s="135" t="str">
        <f>VLOOKUP(E2439,[2]Sheet1!$E$2:$N$5262,10,0)</f>
        <v>-</v>
      </c>
      <c r="T2439" s="167">
        <f t="shared" si="124"/>
        <v>0</v>
      </c>
    </row>
    <row r="2440" spans="1:20" hidden="1">
      <c r="A2440" s="113">
        <v>563</v>
      </c>
      <c r="B2440" s="113" t="s">
        <v>38</v>
      </c>
      <c r="C2440" s="108" t="s">
        <v>17721</v>
      </c>
      <c r="D2440" s="113">
        <v>4808191</v>
      </c>
      <c r="E2440" s="108" t="s">
        <v>17722</v>
      </c>
      <c r="F2440" s="108" t="s">
        <v>17723</v>
      </c>
      <c r="G2440" s="113">
        <v>16000</v>
      </c>
      <c r="H2440" s="108" t="s">
        <v>66</v>
      </c>
      <c r="I2440" s="108" t="s">
        <v>138</v>
      </c>
      <c r="J2440" s="135" t="s">
        <v>41</v>
      </c>
      <c r="K2440" s="135">
        <v>16000</v>
      </c>
      <c r="L2440" s="135">
        <f>VLOOKUP(E2440,[2]Sheet1!$E$2:$N$5262,3,0)</f>
        <v>16000</v>
      </c>
      <c r="M2440" s="168">
        <f>VLOOKUP(E2440,[2]Sheet1!$E$2:$N$5262,4,0)</f>
        <v>46050</v>
      </c>
      <c r="N2440" s="135" t="str">
        <f>VLOOKUP(E2440,[2]Sheet1!$E$2:$N$5262,5,0)</f>
        <v>ALIZA.WALEED</v>
      </c>
      <c r="O2440" s="135" t="str">
        <f>VLOOKUP(E2440,[2]Sheet1!$E$2:$N$5262,6,0)</f>
        <v>Accepted</v>
      </c>
      <c r="P2440" s="135" t="str">
        <f>VLOOKUP(E2440,[2]Sheet1!$E$2:$N$5262,7,0)</f>
        <v>Cash Deposit</v>
      </c>
      <c r="Q2440" s="135" t="str">
        <f>VLOOKUP(E2440,[2]Sheet1!$E$2:$N$5262,8,0)</f>
        <v>Renewal</v>
      </c>
      <c r="R2440" s="135" t="s">
        <v>16</v>
      </c>
      <c r="S2440" s="135" t="str">
        <f>VLOOKUP(E2440,[2]Sheet1!$E$2:$N$5262,10,0)</f>
        <v>-</v>
      </c>
      <c r="T2440" s="167">
        <f t="shared" si="124"/>
        <v>0</v>
      </c>
    </row>
    <row r="2441" spans="1:20" hidden="1">
      <c r="A2441" s="113">
        <v>564</v>
      </c>
      <c r="B2441" s="113" t="s">
        <v>38</v>
      </c>
      <c r="C2441" s="108" t="s">
        <v>17724</v>
      </c>
      <c r="D2441" s="113">
        <v>32042</v>
      </c>
      <c r="E2441" s="113">
        <v>9512342</v>
      </c>
      <c r="F2441" s="108" t="s">
        <v>17725</v>
      </c>
      <c r="G2441" s="113">
        <v>11000</v>
      </c>
      <c r="H2441" s="108" t="s">
        <v>66</v>
      </c>
      <c r="I2441" s="108" t="s">
        <v>138</v>
      </c>
      <c r="J2441" s="135" t="s">
        <v>41</v>
      </c>
      <c r="K2441" s="135">
        <v>11000</v>
      </c>
      <c r="L2441" s="135">
        <f>VLOOKUP(E2441,[2]Sheet1!$E$2:$N$5262,3,0)</f>
        <v>11000</v>
      </c>
      <c r="M2441" s="168">
        <f>VLOOKUP(E2441,[2]Sheet1!$E$2:$N$5262,4,0)</f>
        <v>46049</v>
      </c>
      <c r="N2441" s="135" t="str">
        <f>VLOOKUP(E2441,[2]Sheet1!$E$2:$N$5262,5,0)</f>
        <v>ALIZA.WALEED</v>
      </c>
      <c r="O2441" s="135" t="str">
        <f>VLOOKUP(E2441,[2]Sheet1!$E$2:$N$5262,6,0)</f>
        <v>Accepted</v>
      </c>
      <c r="P2441" s="135" t="str">
        <f>VLOOKUP(E2441,[2]Sheet1!$E$2:$N$5262,7,0)</f>
        <v>Online Transfer</v>
      </c>
      <c r="Q2441" s="135" t="str">
        <f>VLOOKUP(E2441,[2]Sheet1!$E$2:$N$5262,8,0)</f>
        <v>Renewal</v>
      </c>
      <c r="R2441" s="135" t="s">
        <v>16</v>
      </c>
      <c r="S2441" s="135" t="str">
        <f>VLOOKUP(E2441,[2]Sheet1!$E$2:$N$5262,10,0)</f>
        <v>-</v>
      </c>
      <c r="T2441" s="167">
        <f t="shared" si="124"/>
        <v>0</v>
      </c>
    </row>
    <row r="2442" spans="1:20" hidden="1">
      <c r="A2442" s="113">
        <v>565</v>
      </c>
      <c r="B2442" s="113" t="s">
        <v>38</v>
      </c>
      <c r="C2442" s="108" t="s">
        <v>17726</v>
      </c>
      <c r="D2442" s="108" t="s">
        <v>17727</v>
      </c>
      <c r="E2442" s="108" t="s">
        <v>17728</v>
      </c>
      <c r="F2442" s="108" t="s">
        <v>10813</v>
      </c>
      <c r="G2442" s="113">
        <v>10000</v>
      </c>
      <c r="H2442" s="108" t="s">
        <v>66</v>
      </c>
      <c r="I2442" s="108" t="s">
        <v>138</v>
      </c>
      <c r="J2442" s="135" t="s">
        <v>41</v>
      </c>
      <c r="K2442" s="135">
        <v>10000</v>
      </c>
      <c r="L2442" s="135">
        <f>VLOOKUP(E2442,[2]Sheet1!$E$2:$N$5262,3,0)</f>
        <v>10000</v>
      </c>
      <c r="M2442" s="168">
        <f>VLOOKUP(E2442,[2]Sheet1!$E$2:$N$5262,4,0)</f>
        <v>46050</v>
      </c>
      <c r="N2442" s="135" t="str">
        <f>VLOOKUP(E2442,[2]Sheet1!$E$2:$N$5262,5,0)</f>
        <v>ALIZA.WALEED</v>
      </c>
      <c r="O2442" s="135" t="str">
        <f>VLOOKUP(E2442,[2]Sheet1!$E$2:$N$5262,6,0)</f>
        <v>Accepted</v>
      </c>
      <c r="P2442" s="135" t="str">
        <f>VLOOKUP(E2442,[2]Sheet1!$E$2:$N$5262,7,0)</f>
        <v>Online Transfer</v>
      </c>
      <c r="Q2442" s="135" t="str">
        <f>VLOOKUP(E2442,[2]Sheet1!$E$2:$N$5262,8,0)</f>
        <v>Renewal</v>
      </c>
      <c r="R2442" s="135" t="s">
        <v>16</v>
      </c>
      <c r="S2442" s="135" t="str">
        <f>VLOOKUP(E2442,[2]Sheet1!$E$2:$N$5262,10,0)</f>
        <v>-</v>
      </c>
      <c r="T2442" s="167">
        <f t="shared" si="124"/>
        <v>0</v>
      </c>
    </row>
    <row r="2443" spans="1:20" hidden="1">
      <c r="A2443" s="113">
        <v>566</v>
      </c>
      <c r="B2443" s="113" t="s">
        <v>38</v>
      </c>
      <c r="C2443" s="108" t="s">
        <v>17729</v>
      </c>
      <c r="D2443" s="108" t="s">
        <v>17730</v>
      </c>
      <c r="E2443" s="113">
        <v>7046431</v>
      </c>
      <c r="F2443" s="108" t="s">
        <v>17731</v>
      </c>
      <c r="G2443" s="113">
        <v>10000</v>
      </c>
      <c r="H2443" s="108" t="s">
        <v>66</v>
      </c>
      <c r="I2443" s="108" t="s">
        <v>138</v>
      </c>
      <c r="J2443" s="135" t="s">
        <v>41</v>
      </c>
      <c r="K2443" s="135">
        <v>10000</v>
      </c>
      <c r="L2443" s="135">
        <f>VLOOKUP(E2443,[2]Sheet1!$E$2:$N$5262,3,0)</f>
        <v>10000</v>
      </c>
      <c r="M2443" s="168">
        <f>VLOOKUP(E2443,[2]Sheet1!$E$2:$N$5262,4,0)</f>
        <v>46051</v>
      </c>
      <c r="N2443" s="135" t="str">
        <f>VLOOKUP(E2443,[2]Sheet1!$E$2:$N$5262,5,0)</f>
        <v>ALIZA.WALEED</v>
      </c>
      <c r="O2443" s="135" t="str">
        <f>VLOOKUP(E2443,[2]Sheet1!$E$2:$N$5262,6,0)</f>
        <v>Accepted</v>
      </c>
      <c r="P2443" s="135" t="str">
        <f>VLOOKUP(E2443,[2]Sheet1!$E$2:$N$5262,7,0)</f>
        <v>Online Transfer</v>
      </c>
      <c r="Q2443" s="135" t="str">
        <f>VLOOKUP(E2443,[2]Sheet1!$E$2:$N$5262,8,0)</f>
        <v>Renewal</v>
      </c>
      <c r="R2443" s="135" t="s">
        <v>16</v>
      </c>
      <c r="S2443" s="135" t="str">
        <f>VLOOKUP(E2443,[2]Sheet1!$E$2:$N$5262,10,0)</f>
        <v>-</v>
      </c>
      <c r="T2443" s="167">
        <f t="shared" si="124"/>
        <v>0</v>
      </c>
    </row>
    <row r="2444" spans="1:20" hidden="1">
      <c r="A2444" s="113">
        <v>567</v>
      </c>
      <c r="B2444" s="113" t="s">
        <v>38</v>
      </c>
      <c r="C2444" s="108" t="s">
        <v>17732</v>
      </c>
      <c r="D2444" s="113">
        <v>131986</v>
      </c>
      <c r="E2444" s="113">
        <v>10031975</v>
      </c>
      <c r="F2444" s="108" t="s">
        <v>17733</v>
      </c>
      <c r="G2444" s="113">
        <v>13000</v>
      </c>
      <c r="H2444" s="108" t="s">
        <v>66</v>
      </c>
      <c r="I2444" s="108" t="s">
        <v>138</v>
      </c>
      <c r="J2444" s="135" t="s">
        <v>41</v>
      </c>
      <c r="K2444" s="135">
        <v>13000</v>
      </c>
      <c r="L2444" s="135">
        <f>VLOOKUP(E2444,[2]Sheet1!$E$2:$N$5262,3,0)</f>
        <v>13000</v>
      </c>
      <c r="M2444" s="168">
        <f>VLOOKUP(E2444,[2]Sheet1!$E$2:$N$5262,4,0)</f>
        <v>46050</v>
      </c>
      <c r="N2444" s="135" t="str">
        <f>VLOOKUP(E2444,[2]Sheet1!$E$2:$N$5262,5,0)</f>
        <v>ALIZA.WALEED</v>
      </c>
      <c r="O2444" s="135" t="str">
        <f>VLOOKUP(E2444,[2]Sheet1!$E$2:$N$5262,6,0)</f>
        <v>Accepted</v>
      </c>
      <c r="P2444" s="135" t="str">
        <f>VLOOKUP(E2444,[2]Sheet1!$E$2:$N$5262,7,0)</f>
        <v>Online Transfer</v>
      </c>
      <c r="Q2444" s="135" t="str">
        <f>VLOOKUP(E2444,[2]Sheet1!$E$2:$N$5262,8,0)</f>
        <v>Renewal</v>
      </c>
      <c r="R2444" s="135" t="s">
        <v>16</v>
      </c>
      <c r="S2444" s="135" t="str">
        <f>VLOOKUP(E2444,[2]Sheet1!$E$2:$N$5262,10,0)</f>
        <v>-</v>
      </c>
      <c r="T2444" s="167">
        <f t="shared" si="124"/>
        <v>0</v>
      </c>
    </row>
    <row r="2445" spans="1:20" hidden="1">
      <c r="A2445" s="113">
        <v>568</v>
      </c>
      <c r="B2445" s="113" t="s">
        <v>38</v>
      </c>
      <c r="C2445" s="108" t="s">
        <v>17734</v>
      </c>
      <c r="D2445" s="108" t="s">
        <v>17735</v>
      </c>
      <c r="E2445" s="108" t="s">
        <v>17736</v>
      </c>
      <c r="F2445" s="108" t="s">
        <v>17737</v>
      </c>
      <c r="G2445" s="113">
        <v>14000</v>
      </c>
      <c r="H2445" s="108" t="s">
        <v>66</v>
      </c>
      <c r="I2445" s="108" t="s">
        <v>138</v>
      </c>
      <c r="J2445" s="135" t="s">
        <v>41</v>
      </c>
      <c r="K2445" s="135">
        <v>14000</v>
      </c>
      <c r="L2445" s="135">
        <f>VLOOKUP(E2445,[2]Sheet1!$E$2:$N$5262,3,0)</f>
        <v>14000</v>
      </c>
      <c r="M2445" s="168">
        <f>VLOOKUP(E2445,[2]Sheet1!$E$2:$N$5262,4,0)</f>
        <v>46050</v>
      </c>
      <c r="N2445" s="135" t="str">
        <f>VLOOKUP(E2445,[2]Sheet1!$E$2:$N$5262,5,0)</f>
        <v>ALIZA.WALEED</v>
      </c>
      <c r="O2445" s="135" t="str">
        <f>VLOOKUP(E2445,[2]Sheet1!$E$2:$N$5262,6,0)</f>
        <v>Accepted</v>
      </c>
      <c r="P2445" s="135" t="str">
        <f>VLOOKUP(E2445,[2]Sheet1!$E$2:$N$5262,7,0)</f>
        <v>Online Transfer</v>
      </c>
      <c r="Q2445" s="135" t="str">
        <f>VLOOKUP(E2445,[2]Sheet1!$E$2:$N$5262,8,0)</f>
        <v>Renewal</v>
      </c>
      <c r="R2445" s="135" t="s">
        <v>16</v>
      </c>
      <c r="S2445" s="135" t="str">
        <f>VLOOKUP(E2445,[2]Sheet1!$E$2:$N$5262,10,0)</f>
        <v>-</v>
      </c>
      <c r="T2445" s="167">
        <f t="shared" si="124"/>
        <v>0</v>
      </c>
    </row>
    <row r="2446" spans="1:20">
      <c r="A2446" s="113">
        <v>569</v>
      </c>
      <c r="B2446" s="113" t="s">
        <v>38</v>
      </c>
      <c r="C2446" s="108" t="s">
        <v>17738</v>
      </c>
      <c r="D2446" s="108" t="s">
        <v>17739</v>
      </c>
      <c r="E2446" s="108" t="s">
        <v>17740</v>
      </c>
      <c r="F2446" s="108" t="s">
        <v>10684</v>
      </c>
      <c r="G2446" s="113">
        <v>13000</v>
      </c>
      <c r="H2446" s="108" t="s">
        <v>66</v>
      </c>
      <c r="I2446" s="108" t="s">
        <v>138</v>
      </c>
      <c r="J2446" s="135" t="s">
        <v>41</v>
      </c>
      <c r="K2446" s="135">
        <v>13000</v>
      </c>
      <c r="L2446" s="135">
        <f>VLOOKUP(E2446,[2]Sheet1!$E$2:$N$5262,3,0)</f>
        <v>13000</v>
      </c>
      <c r="M2446" s="168">
        <f>VLOOKUP(E2446,[2]Sheet1!$E$2:$N$5262,4,0)</f>
        <v>46050</v>
      </c>
      <c r="N2446" s="135" t="str">
        <f>VLOOKUP(E2446,[2]Sheet1!$E$2:$N$5262,5,0)</f>
        <v>ALIZA.WALEED</v>
      </c>
      <c r="O2446" s="135" t="str">
        <f>VLOOKUP(E2446,[2]Sheet1!$E$2:$N$5262,6,0)</f>
        <v>Accepted</v>
      </c>
      <c r="P2446" s="135" t="str">
        <f>VLOOKUP(E2446,[2]Sheet1!$E$2:$N$5262,7,0)</f>
        <v>Online Transfer</v>
      </c>
      <c r="Q2446" s="135" t="str">
        <f>VLOOKUP(E2446,[2]Sheet1!$E$2:$N$5262,8,0)</f>
        <v>Conversion</v>
      </c>
      <c r="R2446" s="135" t="s">
        <v>16</v>
      </c>
      <c r="S2446" s="135" t="str">
        <f>VLOOKUP(E2446,[2]Sheet1!$E$2:$N$5262,10,0)</f>
        <v>-</v>
      </c>
      <c r="T2446" s="167">
        <f t="shared" si="124"/>
        <v>0</v>
      </c>
    </row>
    <row r="2447" spans="1:20" hidden="1">
      <c r="A2447" s="113">
        <v>570</v>
      </c>
      <c r="B2447" s="113" t="s">
        <v>38</v>
      </c>
      <c r="C2447" s="108" t="s">
        <v>17741</v>
      </c>
      <c r="D2447" s="113">
        <v>2653075</v>
      </c>
      <c r="E2447" s="113">
        <v>116165</v>
      </c>
      <c r="F2447" s="108" t="s">
        <v>17742</v>
      </c>
      <c r="G2447" s="113">
        <v>11000</v>
      </c>
      <c r="H2447" s="108" t="s">
        <v>66</v>
      </c>
      <c r="I2447" s="108" t="s">
        <v>138</v>
      </c>
      <c r="J2447" s="135" t="s">
        <v>41</v>
      </c>
      <c r="K2447" s="135">
        <v>11000</v>
      </c>
      <c r="L2447" s="135">
        <f>VLOOKUP(E2447,[2]Sheet1!$E$2:$N$5262,3,0)</f>
        <v>11000</v>
      </c>
      <c r="M2447" s="168">
        <f>VLOOKUP(E2447,[2]Sheet1!$E$2:$N$5262,4,0)</f>
        <v>46051</v>
      </c>
      <c r="N2447" s="135" t="str">
        <f>VLOOKUP(E2447,[2]Sheet1!$E$2:$N$5262,5,0)</f>
        <v>ALIZA.WALEED</v>
      </c>
      <c r="O2447" s="135" t="str">
        <f>VLOOKUP(E2447,[2]Sheet1!$E$2:$N$5262,6,0)</f>
        <v>Accepted</v>
      </c>
      <c r="P2447" s="135" t="str">
        <f>VLOOKUP(E2447,[2]Sheet1!$E$2:$N$5262,7,0)</f>
        <v>Cheque</v>
      </c>
      <c r="Q2447" s="135" t="str">
        <f>VLOOKUP(E2447,[2]Sheet1!$E$2:$N$5262,8,0)</f>
        <v>Renewal</v>
      </c>
      <c r="R2447" s="135" t="s">
        <v>16</v>
      </c>
      <c r="S2447" s="135" t="str">
        <f>VLOOKUP(E2447,[2]Sheet1!$E$2:$N$5262,10,0)</f>
        <v>-</v>
      </c>
      <c r="T2447" s="167">
        <f t="shared" si="124"/>
        <v>0</v>
      </c>
    </row>
    <row r="2448" spans="1:20" hidden="1">
      <c r="A2448" s="113">
        <v>571</v>
      </c>
      <c r="B2448" s="113" t="s">
        <v>38</v>
      </c>
      <c r="C2448" s="108" t="s">
        <v>17743</v>
      </c>
      <c r="D2448" s="108" t="s">
        <v>17744</v>
      </c>
      <c r="E2448" s="108" t="s">
        <v>17745</v>
      </c>
      <c r="F2448" s="108" t="s">
        <v>17746</v>
      </c>
      <c r="G2448" s="113">
        <v>11000</v>
      </c>
      <c r="H2448" s="108" t="s">
        <v>66</v>
      </c>
      <c r="I2448" s="108" t="s">
        <v>138</v>
      </c>
      <c r="J2448" s="135" t="s">
        <v>41</v>
      </c>
      <c r="K2448" s="135">
        <v>11000</v>
      </c>
      <c r="L2448" s="135">
        <f>VLOOKUP(E2448,[2]Sheet1!$E$2:$N$5262,3,0)</f>
        <v>11000</v>
      </c>
      <c r="M2448" s="168">
        <f>VLOOKUP(E2448,[2]Sheet1!$E$2:$N$5262,4,0)</f>
        <v>46051</v>
      </c>
      <c r="N2448" s="135" t="str">
        <f>VLOOKUP(E2448,[2]Sheet1!$E$2:$N$5262,5,0)</f>
        <v>ALIZA.WALEED</v>
      </c>
      <c r="O2448" s="135" t="str">
        <f>VLOOKUP(E2448,[2]Sheet1!$E$2:$N$5262,6,0)</f>
        <v>Accepted</v>
      </c>
      <c r="P2448" s="135" t="str">
        <f>VLOOKUP(E2448,[2]Sheet1!$E$2:$N$5262,7,0)</f>
        <v>Cheque</v>
      </c>
      <c r="Q2448" s="135" t="str">
        <f>VLOOKUP(E2448,[2]Sheet1!$E$2:$N$5262,8,0)</f>
        <v>Renewal</v>
      </c>
      <c r="R2448" s="135" t="s">
        <v>16</v>
      </c>
      <c r="S2448" s="135" t="str">
        <f>VLOOKUP(E2448,[2]Sheet1!$E$2:$N$5262,10,0)</f>
        <v>-</v>
      </c>
      <c r="T2448" s="167">
        <f t="shared" si="124"/>
        <v>0</v>
      </c>
    </row>
    <row r="2449" spans="1:20" hidden="1">
      <c r="A2449" s="113">
        <v>572</v>
      </c>
      <c r="B2449" s="113" t="s">
        <v>38</v>
      </c>
      <c r="C2449" s="108" t="s">
        <v>17747</v>
      </c>
      <c r="D2449" s="108" t="s">
        <v>17748</v>
      </c>
      <c r="E2449" s="108" t="s">
        <v>17749</v>
      </c>
      <c r="F2449" s="108" t="s">
        <v>17750</v>
      </c>
      <c r="G2449" s="113">
        <v>16000</v>
      </c>
      <c r="H2449" s="108" t="s">
        <v>66</v>
      </c>
      <c r="I2449" s="108" t="s">
        <v>138</v>
      </c>
      <c r="J2449" s="135" t="s">
        <v>41</v>
      </c>
      <c r="K2449" s="135">
        <v>16000</v>
      </c>
      <c r="L2449" s="135">
        <f>VLOOKUP(E2449,[2]Sheet1!$E$2:$N$5262,3,0)</f>
        <v>16000</v>
      </c>
      <c r="M2449" s="168">
        <f>VLOOKUP(E2449,[2]Sheet1!$E$2:$N$5262,4,0)</f>
        <v>46050</v>
      </c>
      <c r="N2449" s="135" t="str">
        <f>VLOOKUP(E2449,[2]Sheet1!$E$2:$N$5262,5,0)</f>
        <v>ALIZA.WALEED</v>
      </c>
      <c r="O2449" s="135" t="str">
        <f>VLOOKUP(E2449,[2]Sheet1!$E$2:$N$5262,6,0)</f>
        <v>Accepted</v>
      </c>
      <c r="P2449" s="135" t="str">
        <f>VLOOKUP(E2449,[2]Sheet1!$E$2:$N$5262,7,0)</f>
        <v>Online Transfer</v>
      </c>
      <c r="Q2449" s="135" t="str">
        <f>VLOOKUP(E2449,[2]Sheet1!$E$2:$N$5262,8,0)</f>
        <v>Renewal</v>
      </c>
      <c r="R2449" s="135" t="s">
        <v>16</v>
      </c>
      <c r="S2449" s="135" t="str">
        <f>VLOOKUP(E2449,[2]Sheet1!$E$2:$N$5262,10,0)</f>
        <v>-</v>
      </c>
      <c r="T2449" s="167">
        <f t="shared" si="124"/>
        <v>0</v>
      </c>
    </row>
    <row r="2450" spans="1:20" hidden="1">
      <c r="A2450" s="113">
        <v>573</v>
      </c>
      <c r="B2450" s="113" t="s">
        <v>38</v>
      </c>
      <c r="C2450" s="108" t="s">
        <v>17751</v>
      </c>
      <c r="D2450" s="108" t="s">
        <v>17752</v>
      </c>
      <c r="E2450" s="113">
        <v>7010078</v>
      </c>
      <c r="F2450" s="108" t="s">
        <v>17753</v>
      </c>
      <c r="G2450" s="113">
        <v>14000</v>
      </c>
      <c r="H2450" s="108" t="s">
        <v>66</v>
      </c>
      <c r="I2450" s="108" t="s">
        <v>138</v>
      </c>
      <c r="J2450" s="135" t="s">
        <v>41</v>
      </c>
      <c r="K2450" s="135">
        <v>14000</v>
      </c>
      <c r="L2450" s="135">
        <f>VLOOKUP(E2450,[2]Sheet1!$E$2:$N$5262,3,0)</f>
        <v>14000</v>
      </c>
      <c r="M2450" s="168">
        <f>VLOOKUP(E2450,[2]Sheet1!$E$2:$N$5262,4,0)</f>
        <v>46049</v>
      </c>
      <c r="N2450" s="135" t="str">
        <f>VLOOKUP(E2450,[2]Sheet1!$E$2:$N$5262,5,0)</f>
        <v>ALIZA.WALEED</v>
      </c>
      <c r="O2450" s="135" t="str">
        <f>VLOOKUP(E2450,[2]Sheet1!$E$2:$N$5262,6,0)</f>
        <v>Accepted</v>
      </c>
      <c r="P2450" s="135" t="str">
        <f>VLOOKUP(E2450,[2]Sheet1!$E$2:$N$5262,7,0)</f>
        <v>Online Transfer</v>
      </c>
      <c r="Q2450" s="135" t="str">
        <f>VLOOKUP(E2450,[2]Sheet1!$E$2:$N$5262,8,0)</f>
        <v>Renewal</v>
      </c>
      <c r="R2450" s="135" t="s">
        <v>16</v>
      </c>
      <c r="S2450" s="135" t="str">
        <f>VLOOKUP(E2450,[2]Sheet1!$E$2:$N$5262,10,0)</f>
        <v>-</v>
      </c>
      <c r="T2450" s="167">
        <f t="shared" si="124"/>
        <v>0</v>
      </c>
    </row>
    <row r="2451" spans="1:20" hidden="1">
      <c r="A2451" s="113">
        <v>574</v>
      </c>
      <c r="B2451" s="113" t="s">
        <v>38</v>
      </c>
      <c r="C2451" s="108" t="s">
        <v>17754</v>
      </c>
      <c r="D2451" s="113">
        <v>256443</v>
      </c>
      <c r="E2451" s="113">
        <v>1156467</v>
      </c>
      <c r="F2451" s="108" t="s">
        <v>17755</v>
      </c>
      <c r="G2451" s="113">
        <v>13000</v>
      </c>
      <c r="H2451" s="108" t="s">
        <v>66</v>
      </c>
      <c r="I2451" s="108" t="s">
        <v>138</v>
      </c>
      <c r="J2451" s="135" t="s">
        <v>41</v>
      </c>
      <c r="K2451" s="135">
        <v>13000</v>
      </c>
      <c r="L2451" s="135">
        <f>VLOOKUP(E2451,[2]Sheet1!$E$2:$N$5262,3,0)</f>
        <v>13000</v>
      </c>
      <c r="M2451" s="168">
        <f>VLOOKUP(E2451,[2]Sheet1!$E$2:$N$5262,4,0)</f>
        <v>46049</v>
      </c>
      <c r="N2451" s="135" t="str">
        <f>VLOOKUP(E2451,[2]Sheet1!$E$2:$N$5262,5,0)</f>
        <v>ALIZA.WALEED</v>
      </c>
      <c r="O2451" s="135" t="str">
        <f>VLOOKUP(E2451,[2]Sheet1!$E$2:$N$5262,6,0)</f>
        <v>Accepted</v>
      </c>
      <c r="P2451" s="135" t="str">
        <f>VLOOKUP(E2451,[2]Sheet1!$E$2:$N$5262,7,0)</f>
        <v>Online Transfer</v>
      </c>
      <c r="Q2451" s="135" t="str">
        <f>VLOOKUP(E2451,[2]Sheet1!$E$2:$N$5262,8,0)</f>
        <v>Renewal</v>
      </c>
      <c r="R2451" s="135" t="s">
        <v>16</v>
      </c>
      <c r="S2451" s="135" t="str">
        <f>VLOOKUP(E2451,[2]Sheet1!$E$2:$N$5262,10,0)</f>
        <v>-</v>
      </c>
      <c r="T2451" s="167">
        <f t="shared" si="124"/>
        <v>0</v>
      </c>
    </row>
    <row r="2452" spans="1:20" hidden="1">
      <c r="A2452" s="113">
        <v>575</v>
      </c>
      <c r="B2452" s="113" t="s">
        <v>38</v>
      </c>
      <c r="C2452" s="108" t="s">
        <v>17756</v>
      </c>
      <c r="D2452" s="108" t="s">
        <v>17757</v>
      </c>
      <c r="E2452" s="113">
        <v>9507341</v>
      </c>
      <c r="F2452" s="108" t="s">
        <v>17758</v>
      </c>
      <c r="G2452" s="113">
        <v>11000</v>
      </c>
      <c r="H2452" s="108" t="s">
        <v>66</v>
      </c>
      <c r="I2452" s="108" t="s">
        <v>138</v>
      </c>
      <c r="J2452" s="135" t="s">
        <v>41</v>
      </c>
      <c r="K2452" s="135">
        <v>11000</v>
      </c>
      <c r="L2452" s="135">
        <f>VLOOKUP(E2452,[2]Sheet1!$E$2:$N$5262,3,0)</f>
        <v>11000</v>
      </c>
      <c r="M2452" s="168">
        <f>VLOOKUP(E2452,[2]Sheet1!$E$2:$N$5262,4,0)</f>
        <v>46049</v>
      </c>
      <c r="N2452" s="135" t="str">
        <f>VLOOKUP(E2452,[2]Sheet1!$E$2:$N$5262,5,0)</f>
        <v>ALIZA.WALEED</v>
      </c>
      <c r="O2452" s="135" t="str">
        <f>VLOOKUP(E2452,[2]Sheet1!$E$2:$N$5262,6,0)</f>
        <v>Accepted</v>
      </c>
      <c r="P2452" s="135" t="str">
        <f>VLOOKUP(E2452,[2]Sheet1!$E$2:$N$5262,7,0)</f>
        <v>Online Transfer</v>
      </c>
      <c r="Q2452" s="135" t="str">
        <f>VLOOKUP(E2452,[2]Sheet1!$E$2:$N$5262,8,0)</f>
        <v>Renewal</v>
      </c>
      <c r="R2452" s="135" t="s">
        <v>16</v>
      </c>
      <c r="S2452" s="135" t="str">
        <f>VLOOKUP(E2452,[2]Sheet1!$E$2:$N$5262,10,0)</f>
        <v>-</v>
      </c>
      <c r="T2452" s="167">
        <f t="shared" si="124"/>
        <v>0</v>
      </c>
    </row>
    <row r="2453" spans="1:20" hidden="1">
      <c r="A2453" s="113">
        <v>576</v>
      </c>
      <c r="B2453" s="113" t="s">
        <v>38</v>
      </c>
      <c r="C2453" s="108" t="s">
        <v>17759</v>
      </c>
      <c r="D2453" s="108" t="s">
        <v>17760</v>
      </c>
      <c r="E2453" s="108" t="s">
        <v>17761</v>
      </c>
      <c r="F2453" s="108" t="s">
        <v>17762</v>
      </c>
      <c r="G2453" s="113">
        <v>13000</v>
      </c>
      <c r="H2453" s="108" t="s">
        <v>66</v>
      </c>
      <c r="I2453" s="108" t="s">
        <v>138</v>
      </c>
      <c r="J2453" s="135" t="s">
        <v>41</v>
      </c>
      <c r="K2453" s="135">
        <v>13000</v>
      </c>
      <c r="L2453" s="135">
        <f>VLOOKUP(E2453,[2]Sheet1!$E$2:$N$5262,3,0)</f>
        <v>13000</v>
      </c>
      <c r="M2453" s="168">
        <f>VLOOKUP(E2453,[2]Sheet1!$E$2:$N$5262,4,0)</f>
        <v>46049</v>
      </c>
      <c r="N2453" s="135" t="str">
        <f>VLOOKUP(E2453,[2]Sheet1!$E$2:$N$5262,5,0)</f>
        <v>ALIZA.WALEED</v>
      </c>
      <c r="O2453" s="135" t="str">
        <f>VLOOKUP(E2453,[2]Sheet1!$E$2:$N$5262,6,0)</f>
        <v>Accepted</v>
      </c>
      <c r="P2453" s="135" t="str">
        <f>VLOOKUP(E2453,[2]Sheet1!$E$2:$N$5262,7,0)</f>
        <v>Online Transfer</v>
      </c>
      <c r="Q2453" s="135" t="str">
        <f>VLOOKUP(E2453,[2]Sheet1!$E$2:$N$5262,8,0)</f>
        <v>Renewal</v>
      </c>
      <c r="R2453" s="135" t="s">
        <v>16</v>
      </c>
      <c r="S2453" s="135" t="str">
        <f>VLOOKUP(E2453,[2]Sheet1!$E$2:$N$5262,10,0)</f>
        <v>-</v>
      </c>
      <c r="T2453" s="167">
        <f t="shared" si="124"/>
        <v>0</v>
      </c>
    </row>
    <row r="2454" spans="1:20" hidden="1">
      <c r="A2454" s="113">
        <v>577</v>
      </c>
      <c r="B2454" s="113" t="s">
        <v>38</v>
      </c>
      <c r="C2454" s="108" t="s">
        <v>17763</v>
      </c>
      <c r="D2454" s="113">
        <v>5056489</v>
      </c>
      <c r="E2454" s="113">
        <v>5277872</v>
      </c>
      <c r="F2454" s="108" t="s">
        <v>17764</v>
      </c>
      <c r="G2454" s="113">
        <v>11000</v>
      </c>
      <c r="H2454" s="108" t="s">
        <v>66</v>
      </c>
      <c r="I2454" s="108" t="s">
        <v>138</v>
      </c>
      <c r="J2454" s="135" t="s">
        <v>41</v>
      </c>
      <c r="K2454" s="135">
        <v>11000</v>
      </c>
      <c r="L2454" s="135">
        <f>VLOOKUP(E2454,[2]Sheet1!$E$2:$N$5262,3,0)</f>
        <v>11000</v>
      </c>
      <c r="M2454" s="168">
        <f>VLOOKUP(E2454,[2]Sheet1!$E$2:$N$5262,4,0)</f>
        <v>46049</v>
      </c>
      <c r="N2454" s="135" t="str">
        <f>VLOOKUP(E2454,[2]Sheet1!$E$2:$N$5262,5,0)</f>
        <v>ALIZA.WALEED</v>
      </c>
      <c r="O2454" s="135" t="str">
        <f>VLOOKUP(E2454,[2]Sheet1!$E$2:$N$5262,6,0)</f>
        <v>Accepted</v>
      </c>
      <c r="P2454" s="135" t="str">
        <f>VLOOKUP(E2454,[2]Sheet1!$E$2:$N$5262,7,0)</f>
        <v>Online Transfer</v>
      </c>
      <c r="Q2454" s="135" t="str">
        <f>VLOOKUP(E2454,[2]Sheet1!$E$2:$N$5262,8,0)</f>
        <v>Renewal</v>
      </c>
      <c r="R2454" s="135" t="s">
        <v>16</v>
      </c>
      <c r="S2454" s="135" t="str">
        <f>VLOOKUP(E2454,[2]Sheet1!$E$2:$N$5262,10,0)</f>
        <v>-</v>
      </c>
      <c r="T2454" s="167">
        <f t="shared" si="124"/>
        <v>0</v>
      </c>
    </row>
    <row r="2455" spans="1:20" hidden="1">
      <c r="A2455" s="113">
        <v>578</v>
      </c>
      <c r="B2455" s="113" t="s">
        <v>38</v>
      </c>
      <c r="C2455" s="108" t="s">
        <v>17765</v>
      </c>
      <c r="D2455" s="113">
        <v>5234218</v>
      </c>
      <c r="E2455" s="113">
        <v>1102777</v>
      </c>
      <c r="F2455" s="108" t="s">
        <v>17766</v>
      </c>
      <c r="G2455" s="113">
        <v>14000</v>
      </c>
      <c r="H2455" s="108" t="s">
        <v>66</v>
      </c>
      <c r="I2455" s="108" t="s">
        <v>138</v>
      </c>
      <c r="J2455" s="135" t="s">
        <v>41</v>
      </c>
      <c r="K2455" s="135">
        <v>14000</v>
      </c>
      <c r="L2455" s="135">
        <f>VLOOKUP(E2455,[2]Sheet1!$E$2:$N$5262,3,0)</f>
        <v>14000</v>
      </c>
      <c r="M2455" s="168">
        <f>VLOOKUP(E2455,[2]Sheet1!$E$2:$N$5262,4,0)</f>
        <v>46049</v>
      </c>
      <c r="N2455" s="135" t="str">
        <f>VLOOKUP(E2455,[2]Sheet1!$E$2:$N$5262,5,0)</f>
        <v>ALIZA.WALEED</v>
      </c>
      <c r="O2455" s="135" t="str">
        <f>VLOOKUP(E2455,[2]Sheet1!$E$2:$N$5262,6,0)</f>
        <v>Accepted</v>
      </c>
      <c r="P2455" s="135" t="str">
        <f>VLOOKUP(E2455,[2]Sheet1!$E$2:$N$5262,7,0)</f>
        <v>Online Transfer</v>
      </c>
      <c r="Q2455" s="135" t="str">
        <f>VLOOKUP(E2455,[2]Sheet1!$E$2:$N$5262,8,0)</f>
        <v>Renewal</v>
      </c>
      <c r="R2455" s="135" t="s">
        <v>16</v>
      </c>
      <c r="S2455" s="135" t="str">
        <f>VLOOKUP(E2455,[2]Sheet1!$E$2:$N$5262,10,0)</f>
        <v>-</v>
      </c>
      <c r="T2455" s="167">
        <f t="shared" si="124"/>
        <v>0</v>
      </c>
    </row>
    <row r="2456" spans="1:20" hidden="1">
      <c r="A2456" s="113">
        <v>579</v>
      </c>
      <c r="B2456" s="113" t="s">
        <v>38</v>
      </c>
      <c r="C2456" s="108" t="s">
        <v>17767</v>
      </c>
      <c r="D2456" s="108" t="s">
        <v>17768</v>
      </c>
      <c r="E2456" s="108" t="s">
        <v>17769</v>
      </c>
      <c r="F2456" s="108" t="s">
        <v>17770</v>
      </c>
      <c r="G2456" s="113">
        <v>12000</v>
      </c>
      <c r="H2456" s="108" t="s">
        <v>66</v>
      </c>
      <c r="I2456" s="108" t="s">
        <v>138</v>
      </c>
      <c r="J2456" s="135" t="s">
        <v>41</v>
      </c>
      <c r="K2456" s="135">
        <v>12000</v>
      </c>
      <c r="L2456" s="135">
        <f>VLOOKUP(E2456,[2]Sheet1!$E$2:$N$5262,3,0)</f>
        <v>12000</v>
      </c>
      <c r="M2456" s="168">
        <f>VLOOKUP(E2456,[2]Sheet1!$E$2:$N$5262,4,0)</f>
        <v>46048</v>
      </c>
      <c r="N2456" s="135" t="str">
        <f>VLOOKUP(E2456,[2]Sheet1!$E$2:$N$5262,5,0)</f>
        <v>ALIZA.WALEED</v>
      </c>
      <c r="O2456" s="135" t="str">
        <f>VLOOKUP(E2456,[2]Sheet1!$E$2:$N$5262,6,0)</f>
        <v>Accepted</v>
      </c>
      <c r="P2456" s="135" t="str">
        <f>VLOOKUP(E2456,[2]Sheet1!$E$2:$N$5262,7,0)</f>
        <v>Online Transfer</v>
      </c>
      <c r="Q2456" s="135" t="str">
        <f>VLOOKUP(E2456,[2]Sheet1!$E$2:$N$5262,8,0)</f>
        <v>Renewal</v>
      </c>
      <c r="R2456" s="135" t="s">
        <v>16</v>
      </c>
      <c r="S2456" s="135" t="str">
        <f>VLOOKUP(E2456,[2]Sheet1!$E$2:$N$5262,10,0)</f>
        <v>-</v>
      </c>
      <c r="T2456" s="167">
        <f t="shared" si="124"/>
        <v>0</v>
      </c>
    </row>
    <row r="2457" spans="1:20" hidden="1">
      <c r="A2457" s="113">
        <v>580</v>
      </c>
      <c r="B2457" s="113" t="s">
        <v>38</v>
      </c>
      <c r="C2457" s="108" t="s">
        <v>17771</v>
      </c>
      <c r="D2457" s="113">
        <v>167199</v>
      </c>
      <c r="E2457" s="108" t="s">
        <v>17772</v>
      </c>
      <c r="F2457" s="108" t="s">
        <v>17773</v>
      </c>
      <c r="G2457" s="113">
        <v>11000</v>
      </c>
      <c r="H2457" s="108" t="s">
        <v>66</v>
      </c>
      <c r="I2457" s="108" t="s">
        <v>138</v>
      </c>
      <c r="J2457" s="135" t="s">
        <v>41</v>
      </c>
      <c r="K2457" s="135">
        <v>11000</v>
      </c>
      <c r="L2457" s="135">
        <f>VLOOKUP(E2457,[2]Sheet1!$E$2:$N$5262,3,0)</f>
        <v>11000</v>
      </c>
      <c r="M2457" s="168">
        <f>VLOOKUP(E2457,[2]Sheet1!$E$2:$N$5262,4,0)</f>
        <v>46048</v>
      </c>
      <c r="N2457" s="135" t="str">
        <f>VLOOKUP(E2457,[2]Sheet1!$E$2:$N$5262,5,0)</f>
        <v>ALIZA.WALEED</v>
      </c>
      <c r="O2457" s="135" t="str">
        <f>VLOOKUP(E2457,[2]Sheet1!$E$2:$N$5262,6,0)</f>
        <v>Accepted</v>
      </c>
      <c r="P2457" s="135" t="str">
        <f>VLOOKUP(E2457,[2]Sheet1!$E$2:$N$5262,7,0)</f>
        <v>Online Transfer</v>
      </c>
      <c r="Q2457" s="135" t="str">
        <f>VLOOKUP(E2457,[2]Sheet1!$E$2:$N$5262,8,0)</f>
        <v>Renewal</v>
      </c>
      <c r="R2457" s="135" t="s">
        <v>16</v>
      </c>
      <c r="S2457" s="135" t="str">
        <f>VLOOKUP(E2457,[2]Sheet1!$E$2:$N$5262,10,0)</f>
        <v>-</v>
      </c>
      <c r="T2457" s="167">
        <f t="shared" si="124"/>
        <v>0</v>
      </c>
    </row>
    <row r="2458" spans="1:20" hidden="1">
      <c r="A2458" s="113">
        <v>581</v>
      </c>
      <c r="B2458" s="113" t="s">
        <v>38</v>
      </c>
      <c r="C2458" s="108" t="s">
        <v>17774</v>
      </c>
      <c r="D2458" s="108" t="s">
        <v>17775</v>
      </c>
      <c r="E2458" s="108" t="s">
        <v>17776</v>
      </c>
      <c r="F2458" s="108" t="s">
        <v>17777</v>
      </c>
      <c r="G2458" s="113">
        <v>14000</v>
      </c>
      <c r="H2458" s="108" t="s">
        <v>66</v>
      </c>
      <c r="I2458" s="108" t="s">
        <v>138</v>
      </c>
      <c r="J2458" s="135" t="s">
        <v>41</v>
      </c>
      <c r="K2458" s="135">
        <v>14000</v>
      </c>
      <c r="L2458" s="135">
        <f>VLOOKUP(E2458,[2]Sheet1!$E$2:$N$5262,3,0)</f>
        <v>14000</v>
      </c>
      <c r="M2458" s="168">
        <f>VLOOKUP(E2458,[2]Sheet1!$E$2:$N$5262,4,0)</f>
        <v>46048</v>
      </c>
      <c r="N2458" s="135" t="str">
        <f>VLOOKUP(E2458,[2]Sheet1!$E$2:$N$5262,5,0)</f>
        <v>ALIZA.WALEED</v>
      </c>
      <c r="O2458" s="135" t="str">
        <f>VLOOKUP(E2458,[2]Sheet1!$E$2:$N$5262,6,0)</f>
        <v>Accepted</v>
      </c>
      <c r="P2458" s="135" t="str">
        <f>VLOOKUP(E2458,[2]Sheet1!$E$2:$N$5262,7,0)</f>
        <v>Online Transfer</v>
      </c>
      <c r="Q2458" s="135" t="str">
        <f>VLOOKUP(E2458,[2]Sheet1!$E$2:$N$5262,8,0)</f>
        <v>Renewal</v>
      </c>
      <c r="R2458" s="135" t="s">
        <v>16</v>
      </c>
      <c r="S2458" s="135" t="str">
        <f>VLOOKUP(E2458,[2]Sheet1!$E$2:$N$5262,10,0)</f>
        <v>-</v>
      </c>
      <c r="T2458" s="167">
        <f t="shared" si="124"/>
        <v>0</v>
      </c>
    </row>
    <row r="2459" spans="1:20" hidden="1">
      <c r="A2459" s="113">
        <v>582</v>
      </c>
      <c r="B2459" s="113" t="s">
        <v>38</v>
      </c>
      <c r="C2459" s="108" t="s">
        <v>17778</v>
      </c>
      <c r="D2459" s="108" t="s">
        <v>17779</v>
      </c>
      <c r="E2459" s="113">
        <v>4168765</v>
      </c>
      <c r="F2459" s="108" t="s">
        <v>17504</v>
      </c>
      <c r="G2459" s="113">
        <v>16000</v>
      </c>
      <c r="H2459" s="108" t="s">
        <v>66</v>
      </c>
      <c r="I2459" s="108" t="s">
        <v>138</v>
      </c>
      <c r="J2459" s="135" t="s">
        <v>41</v>
      </c>
      <c r="K2459" s="135">
        <v>16000</v>
      </c>
      <c r="L2459" s="135">
        <f>VLOOKUP(E2459,[2]Sheet1!$E$2:$N$5262,3,0)</f>
        <v>16000</v>
      </c>
      <c r="M2459" s="168">
        <f>VLOOKUP(E2459,[2]Sheet1!$E$2:$N$5262,4,0)</f>
        <v>46048</v>
      </c>
      <c r="N2459" s="135" t="str">
        <f>VLOOKUP(E2459,[2]Sheet1!$E$2:$N$5262,5,0)</f>
        <v>ALIZA.WALEED</v>
      </c>
      <c r="O2459" s="135" t="str">
        <f>VLOOKUP(E2459,[2]Sheet1!$E$2:$N$5262,6,0)</f>
        <v>Accepted</v>
      </c>
      <c r="P2459" s="135" t="str">
        <f>VLOOKUP(E2459,[2]Sheet1!$E$2:$N$5262,7,0)</f>
        <v>Online Transfer</v>
      </c>
      <c r="Q2459" s="135" t="str">
        <f>VLOOKUP(E2459,[2]Sheet1!$E$2:$N$5262,8,0)</f>
        <v>Renewal</v>
      </c>
      <c r="R2459" s="135" t="s">
        <v>16</v>
      </c>
      <c r="S2459" s="135" t="str">
        <f>VLOOKUP(E2459,[2]Sheet1!$E$2:$N$5262,10,0)</f>
        <v>-</v>
      </c>
      <c r="T2459" s="167">
        <f t="shared" si="124"/>
        <v>0</v>
      </c>
    </row>
    <row r="2460" spans="1:20" hidden="1">
      <c r="A2460" s="113">
        <v>583</v>
      </c>
      <c r="B2460" s="113" t="s">
        <v>38</v>
      </c>
      <c r="C2460" s="108" t="s">
        <v>17780</v>
      </c>
      <c r="D2460" s="108" t="s">
        <v>17781</v>
      </c>
      <c r="E2460" s="113">
        <v>6065872</v>
      </c>
      <c r="F2460" s="108" t="s">
        <v>17782</v>
      </c>
      <c r="G2460" s="113">
        <v>12500</v>
      </c>
      <c r="H2460" s="108" t="s">
        <v>66</v>
      </c>
      <c r="I2460" s="108" t="s">
        <v>138</v>
      </c>
      <c r="J2460" s="135" t="s">
        <v>41</v>
      </c>
      <c r="K2460" s="135">
        <v>12500</v>
      </c>
      <c r="L2460" s="135">
        <f>VLOOKUP(E2460,[2]Sheet1!$E$2:$N$5262,3,0)</f>
        <v>12500</v>
      </c>
      <c r="M2460" s="168">
        <f>VLOOKUP(E2460,[2]Sheet1!$E$2:$N$5262,4,0)</f>
        <v>46048</v>
      </c>
      <c r="N2460" s="135" t="str">
        <f>VLOOKUP(E2460,[2]Sheet1!$E$2:$N$5262,5,0)</f>
        <v>ALIZA.WALEED</v>
      </c>
      <c r="O2460" s="135" t="str">
        <f>VLOOKUP(E2460,[2]Sheet1!$E$2:$N$5262,6,0)</f>
        <v>Accepted</v>
      </c>
      <c r="P2460" s="135" t="str">
        <f>VLOOKUP(E2460,[2]Sheet1!$E$2:$N$5262,7,0)</f>
        <v>Online Transfer</v>
      </c>
      <c r="Q2460" s="135" t="str">
        <f>VLOOKUP(E2460,[2]Sheet1!$E$2:$N$5262,8,0)</f>
        <v>Renewal</v>
      </c>
      <c r="R2460" s="135" t="s">
        <v>16</v>
      </c>
      <c r="S2460" s="135" t="str">
        <f>VLOOKUP(E2460,[2]Sheet1!$E$2:$N$5262,10,0)</f>
        <v>-</v>
      </c>
      <c r="T2460" s="167">
        <f t="shared" si="124"/>
        <v>0</v>
      </c>
    </row>
    <row r="2461" spans="1:20" hidden="1">
      <c r="A2461" s="113">
        <v>584</v>
      </c>
      <c r="B2461" s="113" t="s">
        <v>38</v>
      </c>
      <c r="C2461" s="108" t="s">
        <v>17783</v>
      </c>
      <c r="D2461" s="113">
        <v>13050319</v>
      </c>
      <c r="E2461" s="113">
        <v>10050314</v>
      </c>
      <c r="F2461" s="108" t="s">
        <v>17784</v>
      </c>
      <c r="G2461" s="113">
        <v>16000</v>
      </c>
      <c r="H2461" s="108" t="s">
        <v>66</v>
      </c>
      <c r="I2461" s="108" t="s">
        <v>138</v>
      </c>
      <c r="J2461" s="135" t="s">
        <v>41</v>
      </c>
      <c r="K2461" s="135">
        <v>16000</v>
      </c>
      <c r="L2461" s="135">
        <f>VLOOKUP(E2461,[2]Sheet1!$E$2:$N$5262,3,0)</f>
        <v>16000</v>
      </c>
      <c r="M2461" s="168">
        <f>VLOOKUP(E2461,[2]Sheet1!$E$2:$N$5262,4,0)</f>
        <v>46048</v>
      </c>
      <c r="N2461" s="135" t="str">
        <f>VLOOKUP(E2461,[2]Sheet1!$E$2:$N$5262,5,0)</f>
        <v>ALIZA.WALEED</v>
      </c>
      <c r="O2461" s="135" t="str">
        <f>VLOOKUP(E2461,[2]Sheet1!$E$2:$N$5262,6,0)</f>
        <v>Accepted</v>
      </c>
      <c r="P2461" s="135" t="str">
        <f>VLOOKUP(E2461,[2]Sheet1!$E$2:$N$5262,7,0)</f>
        <v>Online Transfer</v>
      </c>
      <c r="Q2461" s="135" t="str">
        <f>VLOOKUP(E2461,[2]Sheet1!$E$2:$N$5262,8,0)</f>
        <v>Renewal</v>
      </c>
      <c r="R2461" s="135" t="s">
        <v>16</v>
      </c>
      <c r="S2461" s="135" t="str">
        <f>VLOOKUP(E2461,[2]Sheet1!$E$2:$N$5262,10,0)</f>
        <v>-</v>
      </c>
      <c r="T2461" s="167">
        <f t="shared" si="124"/>
        <v>0</v>
      </c>
    </row>
    <row r="2462" spans="1:20" hidden="1">
      <c r="A2462" s="113">
        <v>585</v>
      </c>
      <c r="B2462" s="113" t="s">
        <v>38</v>
      </c>
      <c r="C2462" s="108" t="s">
        <v>17785</v>
      </c>
      <c r="D2462" s="113">
        <v>1016291</v>
      </c>
      <c r="E2462" s="108" t="s">
        <v>17786</v>
      </c>
      <c r="F2462" s="108" t="s">
        <v>11140</v>
      </c>
      <c r="G2462" s="113">
        <v>12000</v>
      </c>
      <c r="H2462" s="108" t="s">
        <v>66</v>
      </c>
      <c r="I2462" s="108" t="s">
        <v>138</v>
      </c>
      <c r="J2462" s="135" t="s">
        <v>42</v>
      </c>
      <c r="K2462" s="135">
        <v>0</v>
      </c>
      <c r="L2462" s="135">
        <f>VLOOKUP(E2462,[2]Sheet1!$E$2:$N$5262,3,0)</f>
        <v>12000</v>
      </c>
      <c r="M2462" s="168">
        <f>VLOOKUP(E2462,[2]Sheet1!$E$2:$N$5262,4,0)</f>
        <v>46048</v>
      </c>
      <c r="N2462" s="135" t="str">
        <f>VLOOKUP(E2462,[2]Sheet1!$E$2:$N$5262,5,0)</f>
        <v>ALIZA.WALEED</v>
      </c>
      <c r="O2462" s="135" t="str">
        <f>VLOOKUP(E2462,[2]Sheet1!$E$2:$N$5262,6,0)</f>
        <v>Accepted</v>
      </c>
      <c r="P2462" s="135" t="str">
        <f>VLOOKUP(E2462,[2]Sheet1!$E$2:$N$5262,7,0)</f>
        <v>Online Transfer</v>
      </c>
      <c r="Q2462" s="135" t="str">
        <f>VLOOKUP(E2462,[2]Sheet1!$E$2:$N$5262,8,0)</f>
        <v>Conversion</v>
      </c>
      <c r="R2462" s="135" t="str">
        <f>VLOOKUP(E2462,[2]Sheet1!$E$2:$N$5262,9,0)</f>
        <v>Abu huraira</v>
      </c>
      <c r="S2462" s="135" t="str">
        <f>VLOOKUP(E2462,[2]Sheet1!$E$2:$N$5262,10,0)</f>
        <v>-</v>
      </c>
      <c r="T2462" s="109" t="s">
        <v>18710</v>
      </c>
    </row>
    <row r="2463" spans="1:20" hidden="1">
      <c r="A2463" s="113">
        <v>586</v>
      </c>
      <c r="B2463" s="113" t="s">
        <v>38</v>
      </c>
      <c r="C2463" s="108" t="s">
        <v>17787</v>
      </c>
      <c r="D2463" s="108" t="s">
        <v>17788</v>
      </c>
      <c r="E2463" s="108" t="s">
        <v>17789</v>
      </c>
      <c r="F2463" s="108" t="s">
        <v>17790</v>
      </c>
      <c r="G2463" s="113">
        <v>13000</v>
      </c>
      <c r="H2463" s="108" t="s">
        <v>66</v>
      </c>
      <c r="I2463" s="108" t="s">
        <v>138</v>
      </c>
      <c r="J2463" s="135" t="s">
        <v>41</v>
      </c>
      <c r="K2463" s="135">
        <v>13000</v>
      </c>
      <c r="L2463" s="135">
        <f>VLOOKUP(E2463,[2]Sheet1!$E$2:$N$5262,3,0)</f>
        <v>13000</v>
      </c>
      <c r="M2463" s="168">
        <f>VLOOKUP(E2463,[2]Sheet1!$E$2:$N$5262,4,0)</f>
        <v>46048</v>
      </c>
      <c r="N2463" s="135" t="str">
        <f>VLOOKUP(E2463,[2]Sheet1!$E$2:$N$5262,5,0)</f>
        <v>ALIZA.WALEED</v>
      </c>
      <c r="O2463" s="135" t="str">
        <f>VLOOKUP(E2463,[2]Sheet1!$E$2:$N$5262,6,0)</f>
        <v>Accepted</v>
      </c>
      <c r="P2463" s="135" t="str">
        <f>VLOOKUP(E2463,[2]Sheet1!$E$2:$N$5262,7,0)</f>
        <v>Online Transfer</v>
      </c>
      <c r="Q2463" s="135" t="str">
        <f>VLOOKUP(E2463,[2]Sheet1!$E$2:$N$5262,8,0)</f>
        <v>Renewal</v>
      </c>
      <c r="R2463" s="135" t="s">
        <v>16</v>
      </c>
      <c r="S2463" s="135" t="str">
        <f>VLOOKUP(E2463,[2]Sheet1!$E$2:$N$5262,10,0)</f>
        <v>-</v>
      </c>
      <c r="T2463" s="167">
        <f t="shared" ref="T2463:T2515" si="125">+G2463-L2463</f>
        <v>0</v>
      </c>
    </row>
    <row r="2464" spans="1:20" hidden="1">
      <c r="A2464" s="113">
        <v>587</v>
      </c>
      <c r="B2464" s="113" t="s">
        <v>38</v>
      </c>
      <c r="C2464" s="108" t="s">
        <v>17791</v>
      </c>
      <c r="D2464" s="113">
        <v>208690</v>
      </c>
      <c r="E2464" s="113">
        <v>1108784</v>
      </c>
      <c r="F2464" s="108" t="s">
        <v>17792</v>
      </c>
      <c r="G2464" s="113">
        <v>12500</v>
      </c>
      <c r="H2464" s="108" t="s">
        <v>66</v>
      </c>
      <c r="I2464" s="108" t="s">
        <v>138</v>
      </c>
      <c r="J2464" s="135" t="s">
        <v>41</v>
      </c>
      <c r="K2464" s="135">
        <v>12500</v>
      </c>
      <c r="L2464" s="135">
        <f>VLOOKUP(E2464,[2]Sheet1!$E$2:$N$5262,3,0)</f>
        <v>12500</v>
      </c>
      <c r="M2464" s="168">
        <f>VLOOKUP(E2464,[2]Sheet1!$E$2:$N$5262,4,0)</f>
        <v>46048</v>
      </c>
      <c r="N2464" s="135" t="str">
        <f>VLOOKUP(E2464,[2]Sheet1!$E$2:$N$5262,5,0)</f>
        <v>ALIZA.WALEED</v>
      </c>
      <c r="O2464" s="135" t="str">
        <f>VLOOKUP(E2464,[2]Sheet1!$E$2:$N$5262,6,0)</f>
        <v>Accepted</v>
      </c>
      <c r="P2464" s="135" t="str">
        <f>VLOOKUP(E2464,[2]Sheet1!$E$2:$N$5262,7,0)</f>
        <v>Online Transfer</v>
      </c>
      <c r="Q2464" s="135" t="str">
        <f>VLOOKUP(E2464,[2]Sheet1!$E$2:$N$5262,8,0)</f>
        <v>Renewal</v>
      </c>
      <c r="R2464" s="135" t="s">
        <v>16</v>
      </c>
      <c r="S2464" s="135" t="str">
        <f>VLOOKUP(E2464,[2]Sheet1!$E$2:$N$5262,10,0)</f>
        <v>-</v>
      </c>
      <c r="T2464" s="167">
        <f t="shared" si="125"/>
        <v>0</v>
      </c>
    </row>
    <row r="2465" spans="1:20" hidden="1">
      <c r="A2465" s="113">
        <v>588</v>
      </c>
      <c r="B2465" s="113" t="s">
        <v>38</v>
      </c>
      <c r="C2465" s="108" t="s">
        <v>17793</v>
      </c>
      <c r="D2465" s="113">
        <v>5280446</v>
      </c>
      <c r="E2465" s="113">
        <v>5560832</v>
      </c>
      <c r="F2465" s="108" t="s">
        <v>17794</v>
      </c>
      <c r="G2465" s="113">
        <v>16000</v>
      </c>
      <c r="H2465" s="108" t="s">
        <v>66</v>
      </c>
      <c r="I2465" s="108" t="s">
        <v>138</v>
      </c>
      <c r="J2465" s="135" t="s">
        <v>41</v>
      </c>
      <c r="K2465" s="135">
        <v>16000</v>
      </c>
      <c r="L2465" s="135">
        <f>VLOOKUP(E2465,[2]Sheet1!$E$2:$N$5262,3,0)</f>
        <v>16000</v>
      </c>
      <c r="M2465" s="168">
        <f>VLOOKUP(E2465,[2]Sheet1!$E$2:$N$5262,4,0)</f>
        <v>46048</v>
      </c>
      <c r="N2465" s="135" t="str">
        <f>VLOOKUP(E2465,[2]Sheet1!$E$2:$N$5262,5,0)</f>
        <v>ALIZA.WALEED</v>
      </c>
      <c r="O2465" s="135" t="str">
        <f>VLOOKUP(E2465,[2]Sheet1!$E$2:$N$5262,6,0)</f>
        <v>Accepted</v>
      </c>
      <c r="P2465" s="135" t="str">
        <f>VLOOKUP(E2465,[2]Sheet1!$E$2:$N$5262,7,0)</f>
        <v>Online Transfer</v>
      </c>
      <c r="Q2465" s="135" t="str">
        <f>VLOOKUP(E2465,[2]Sheet1!$E$2:$N$5262,8,0)</f>
        <v>Renewal</v>
      </c>
      <c r="R2465" s="135" t="s">
        <v>16</v>
      </c>
      <c r="S2465" s="135" t="str">
        <f>VLOOKUP(E2465,[2]Sheet1!$E$2:$N$5262,10,0)</f>
        <v>-</v>
      </c>
      <c r="T2465" s="167">
        <f t="shared" si="125"/>
        <v>0</v>
      </c>
    </row>
    <row r="2466" spans="1:20" hidden="1">
      <c r="A2466" s="113">
        <v>589</v>
      </c>
      <c r="B2466" s="113" t="s">
        <v>38</v>
      </c>
      <c r="C2466" s="108" t="s">
        <v>17795</v>
      </c>
      <c r="D2466" s="108" t="s">
        <v>17796</v>
      </c>
      <c r="E2466" s="113">
        <v>6063631</v>
      </c>
      <c r="F2466" s="108" t="s">
        <v>17797</v>
      </c>
      <c r="G2466" s="113">
        <v>16000</v>
      </c>
      <c r="H2466" s="108" t="s">
        <v>66</v>
      </c>
      <c r="I2466" s="108" t="s">
        <v>138</v>
      </c>
      <c r="J2466" s="135" t="s">
        <v>41</v>
      </c>
      <c r="K2466" s="135">
        <v>16000</v>
      </c>
      <c r="L2466" s="135">
        <f>VLOOKUP(E2466,[2]Sheet1!$E$2:$N$5262,3,0)</f>
        <v>16000</v>
      </c>
      <c r="M2466" s="168">
        <f>VLOOKUP(E2466,[2]Sheet1!$E$2:$N$5262,4,0)</f>
        <v>46048</v>
      </c>
      <c r="N2466" s="135" t="str">
        <f>VLOOKUP(E2466,[2]Sheet1!$E$2:$N$5262,5,0)</f>
        <v>ALIZA.WALEED</v>
      </c>
      <c r="O2466" s="135" t="str">
        <f>VLOOKUP(E2466,[2]Sheet1!$E$2:$N$5262,6,0)</f>
        <v>Accepted</v>
      </c>
      <c r="P2466" s="135" t="str">
        <f>VLOOKUP(E2466,[2]Sheet1!$E$2:$N$5262,7,0)</f>
        <v>Online Transfer</v>
      </c>
      <c r="Q2466" s="135" t="str">
        <f>VLOOKUP(E2466,[2]Sheet1!$E$2:$N$5262,8,0)</f>
        <v>Renewal</v>
      </c>
      <c r="R2466" s="135" t="s">
        <v>16</v>
      </c>
      <c r="S2466" s="135" t="str">
        <f>VLOOKUP(E2466,[2]Sheet1!$E$2:$N$5262,10,0)</f>
        <v>-</v>
      </c>
      <c r="T2466" s="167">
        <f t="shared" si="125"/>
        <v>0</v>
      </c>
    </row>
    <row r="2467" spans="1:20" hidden="1">
      <c r="A2467" s="113">
        <v>590</v>
      </c>
      <c r="B2467" s="113" t="s">
        <v>38</v>
      </c>
      <c r="C2467" s="108" t="s">
        <v>17798</v>
      </c>
      <c r="D2467" s="108" t="s">
        <v>17799</v>
      </c>
      <c r="E2467" s="108" t="s">
        <v>17800</v>
      </c>
      <c r="F2467" s="108" t="s">
        <v>17801</v>
      </c>
      <c r="G2467" s="113">
        <v>16000</v>
      </c>
      <c r="H2467" s="108" t="s">
        <v>66</v>
      </c>
      <c r="I2467" s="108" t="s">
        <v>138</v>
      </c>
      <c r="J2467" s="135" t="s">
        <v>41</v>
      </c>
      <c r="K2467" s="135">
        <v>16000</v>
      </c>
      <c r="L2467" s="135">
        <f>VLOOKUP(E2467,[2]Sheet1!$E$2:$N$5262,3,0)</f>
        <v>16000</v>
      </c>
      <c r="M2467" s="168">
        <f>VLOOKUP(E2467,[2]Sheet1!$E$2:$N$5262,4,0)</f>
        <v>46046</v>
      </c>
      <c r="N2467" s="135" t="str">
        <f>VLOOKUP(E2467,[2]Sheet1!$E$2:$N$5262,5,0)</f>
        <v>ALIZA.WALEED</v>
      </c>
      <c r="O2467" s="135" t="str">
        <f>VLOOKUP(E2467,[2]Sheet1!$E$2:$N$5262,6,0)</f>
        <v>Accepted</v>
      </c>
      <c r="P2467" s="135" t="str">
        <f>VLOOKUP(E2467,[2]Sheet1!$E$2:$N$5262,7,0)</f>
        <v>Online Transfer</v>
      </c>
      <c r="Q2467" s="135" t="str">
        <f>VLOOKUP(E2467,[2]Sheet1!$E$2:$N$5262,8,0)</f>
        <v>Renewal</v>
      </c>
      <c r="R2467" s="135" t="s">
        <v>16</v>
      </c>
      <c r="S2467" s="135" t="str">
        <f>VLOOKUP(E2467,[2]Sheet1!$E$2:$N$5262,10,0)</f>
        <v>-</v>
      </c>
      <c r="T2467" s="167">
        <f t="shared" si="125"/>
        <v>0</v>
      </c>
    </row>
    <row r="2468" spans="1:20" hidden="1">
      <c r="A2468" s="113">
        <v>591</v>
      </c>
      <c r="B2468" s="113" t="s">
        <v>38</v>
      </c>
      <c r="C2468" s="108" t="s">
        <v>17802</v>
      </c>
      <c r="D2468" s="108" t="s">
        <v>17803</v>
      </c>
      <c r="E2468" s="108" t="s">
        <v>17804</v>
      </c>
      <c r="F2468" s="108" t="s">
        <v>17805</v>
      </c>
      <c r="G2468" s="113">
        <v>12000</v>
      </c>
      <c r="H2468" s="108" t="s">
        <v>66</v>
      </c>
      <c r="I2468" s="108" t="s">
        <v>138</v>
      </c>
      <c r="J2468" s="135" t="s">
        <v>41</v>
      </c>
      <c r="K2468" s="135">
        <v>12000</v>
      </c>
      <c r="L2468" s="135">
        <f>VLOOKUP(E2468,[2]Sheet1!$E$2:$N$5262,3,0)</f>
        <v>12000</v>
      </c>
      <c r="M2468" s="168">
        <f>VLOOKUP(E2468,[2]Sheet1!$E$2:$N$5262,4,0)</f>
        <v>46046</v>
      </c>
      <c r="N2468" s="135" t="str">
        <f>VLOOKUP(E2468,[2]Sheet1!$E$2:$N$5262,5,0)</f>
        <v>ALIZA.WALEED</v>
      </c>
      <c r="O2468" s="135" t="str">
        <f>VLOOKUP(E2468,[2]Sheet1!$E$2:$N$5262,6,0)</f>
        <v>Accepted</v>
      </c>
      <c r="P2468" s="135" t="str">
        <f>VLOOKUP(E2468,[2]Sheet1!$E$2:$N$5262,7,0)</f>
        <v>Online Transfer</v>
      </c>
      <c r="Q2468" s="135" t="str">
        <f>VLOOKUP(E2468,[2]Sheet1!$E$2:$N$5262,8,0)</f>
        <v>Renewal</v>
      </c>
      <c r="R2468" s="135" t="s">
        <v>16</v>
      </c>
      <c r="S2468" s="135" t="str">
        <f>VLOOKUP(E2468,[2]Sheet1!$E$2:$N$5262,10,0)</f>
        <v>-</v>
      </c>
      <c r="T2468" s="167">
        <f t="shared" si="125"/>
        <v>0</v>
      </c>
    </row>
    <row r="2469" spans="1:20" hidden="1">
      <c r="A2469" s="113">
        <v>592</v>
      </c>
      <c r="B2469" s="113" t="s">
        <v>38</v>
      </c>
      <c r="C2469" s="108" t="s">
        <v>17806</v>
      </c>
      <c r="D2469" s="113">
        <v>377603</v>
      </c>
      <c r="E2469" s="113">
        <v>482276</v>
      </c>
      <c r="F2469" s="108" t="s">
        <v>17807</v>
      </c>
      <c r="G2469" s="113">
        <v>10000</v>
      </c>
      <c r="H2469" s="108" t="s">
        <v>66</v>
      </c>
      <c r="I2469" s="108" t="s">
        <v>138</v>
      </c>
      <c r="J2469" s="135" t="s">
        <v>41</v>
      </c>
      <c r="K2469" s="135">
        <v>10000</v>
      </c>
      <c r="L2469" s="135">
        <f>VLOOKUP(E2469,[2]Sheet1!$E$2:$N$5262,3,0)</f>
        <v>10000</v>
      </c>
      <c r="M2469" s="168">
        <f>VLOOKUP(E2469,[2]Sheet1!$E$2:$N$5262,4,0)</f>
        <v>46045</v>
      </c>
      <c r="N2469" s="135" t="str">
        <f>VLOOKUP(E2469,[2]Sheet1!$E$2:$N$5262,5,0)</f>
        <v>ALIZA.WALEED</v>
      </c>
      <c r="O2469" s="135" t="str">
        <f>VLOOKUP(E2469,[2]Sheet1!$E$2:$N$5262,6,0)</f>
        <v>Accepted</v>
      </c>
      <c r="P2469" s="135" t="str">
        <f>VLOOKUP(E2469,[2]Sheet1!$E$2:$N$5262,7,0)</f>
        <v>Cheque Deposit</v>
      </c>
      <c r="Q2469" s="135" t="str">
        <f>VLOOKUP(E2469,[2]Sheet1!$E$2:$N$5262,8,0)</f>
        <v>Renewal</v>
      </c>
      <c r="R2469" s="135" t="s">
        <v>16</v>
      </c>
      <c r="S2469" s="135" t="str">
        <f>VLOOKUP(E2469,[2]Sheet1!$E$2:$N$5262,10,0)</f>
        <v>-</v>
      </c>
      <c r="T2469" s="167">
        <f t="shared" si="125"/>
        <v>0</v>
      </c>
    </row>
    <row r="2470" spans="1:20" hidden="1">
      <c r="A2470" s="113">
        <v>593</v>
      </c>
      <c r="B2470" s="113" t="s">
        <v>38</v>
      </c>
      <c r="C2470" s="108" t="s">
        <v>17808</v>
      </c>
      <c r="D2470" s="108" t="s">
        <v>17809</v>
      </c>
      <c r="E2470" s="108" t="s">
        <v>17810</v>
      </c>
      <c r="F2470" s="108" t="s">
        <v>566</v>
      </c>
      <c r="G2470" s="113">
        <v>12000</v>
      </c>
      <c r="H2470" s="108" t="s">
        <v>66</v>
      </c>
      <c r="I2470" s="108" t="s">
        <v>138</v>
      </c>
      <c r="J2470" s="135" t="s">
        <v>41</v>
      </c>
      <c r="K2470" s="135">
        <v>12000</v>
      </c>
      <c r="L2470" s="135">
        <f>VLOOKUP(E2470,[2]Sheet1!$E$2:$N$5262,3,0)</f>
        <v>12000</v>
      </c>
      <c r="M2470" s="168">
        <f>VLOOKUP(E2470,[2]Sheet1!$E$2:$N$5262,4,0)</f>
        <v>46046</v>
      </c>
      <c r="N2470" s="135" t="str">
        <f>VLOOKUP(E2470,[2]Sheet1!$E$2:$N$5262,5,0)</f>
        <v>ALIZA.WALEED</v>
      </c>
      <c r="O2470" s="135" t="str">
        <f>VLOOKUP(E2470,[2]Sheet1!$E$2:$N$5262,6,0)</f>
        <v>Accepted</v>
      </c>
      <c r="P2470" s="135" t="str">
        <f>VLOOKUP(E2470,[2]Sheet1!$E$2:$N$5262,7,0)</f>
        <v>Online Transfer</v>
      </c>
      <c r="Q2470" s="135" t="str">
        <f>VLOOKUP(E2470,[2]Sheet1!$E$2:$N$5262,8,0)</f>
        <v>Renewal</v>
      </c>
      <c r="R2470" s="135" t="s">
        <v>16</v>
      </c>
      <c r="S2470" s="135" t="str">
        <f>VLOOKUP(E2470,[2]Sheet1!$E$2:$N$5262,10,0)</f>
        <v>-</v>
      </c>
      <c r="T2470" s="167">
        <f t="shared" si="125"/>
        <v>0</v>
      </c>
    </row>
    <row r="2471" spans="1:20" hidden="1">
      <c r="A2471" s="113">
        <v>594</v>
      </c>
      <c r="B2471" s="113" t="s">
        <v>38</v>
      </c>
      <c r="C2471" s="108" t="s">
        <v>17811</v>
      </c>
      <c r="D2471" s="108" t="s">
        <v>17812</v>
      </c>
      <c r="E2471" s="108" t="s">
        <v>17813</v>
      </c>
      <c r="F2471" s="108" t="s">
        <v>17814</v>
      </c>
      <c r="G2471" s="113">
        <v>16000</v>
      </c>
      <c r="H2471" s="108" t="s">
        <v>66</v>
      </c>
      <c r="I2471" s="108" t="s">
        <v>138</v>
      </c>
      <c r="J2471" s="135" t="s">
        <v>41</v>
      </c>
      <c r="K2471" s="135">
        <v>16000</v>
      </c>
      <c r="L2471" s="135">
        <f>VLOOKUP(E2471,[2]Sheet1!$E$2:$N$5262,3,0)</f>
        <v>16000</v>
      </c>
      <c r="M2471" s="168">
        <f>VLOOKUP(E2471,[2]Sheet1!$E$2:$N$5262,4,0)</f>
        <v>46045</v>
      </c>
      <c r="N2471" s="135" t="str">
        <f>VLOOKUP(E2471,[2]Sheet1!$E$2:$N$5262,5,0)</f>
        <v>ALIZA.WALEED</v>
      </c>
      <c r="O2471" s="135" t="str">
        <f>VLOOKUP(E2471,[2]Sheet1!$E$2:$N$5262,6,0)</f>
        <v>Accepted</v>
      </c>
      <c r="P2471" s="135" t="str">
        <f>VLOOKUP(E2471,[2]Sheet1!$E$2:$N$5262,7,0)</f>
        <v>Online Transfer</v>
      </c>
      <c r="Q2471" s="135" t="str">
        <f>VLOOKUP(E2471,[2]Sheet1!$E$2:$N$5262,8,0)</f>
        <v>Renewal</v>
      </c>
      <c r="R2471" s="135" t="s">
        <v>16</v>
      </c>
      <c r="S2471" s="135" t="str">
        <f>VLOOKUP(E2471,[2]Sheet1!$E$2:$N$5262,10,0)</f>
        <v>-</v>
      </c>
      <c r="T2471" s="167">
        <f t="shared" si="125"/>
        <v>0</v>
      </c>
    </row>
    <row r="2472" spans="1:20" hidden="1">
      <c r="A2472" s="113">
        <v>595</v>
      </c>
      <c r="B2472" s="113" t="s">
        <v>38</v>
      </c>
      <c r="C2472" s="108" t="s">
        <v>17815</v>
      </c>
      <c r="D2472" s="108" t="s">
        <v>17816</v>
      </c>
      <c r="E2472" s="113">
        <v>7002057</v>
      </c>
      <c r="F2472" s="108" t="s">
        <v>10867</v>
      </c>
      <c r="G2472" s="113">
        <v>13000</v>
      </c>
      <c r="H2472" s="108" t="s">
        <v>66</v>
      </c>
      <c r="I2472" s="108" t="s">
        <v>138</v>
      </c>
      <c r="J2472" s="135" t="s">
        <v>41</v>
      </c>
      <c r="K2472" s="135">
        <v>13000</v>
      </c>
      <c r="L2472" s="135">
        <f>VLOOKUP(E2472,[2]Sheet1!$E$2:$N$5262,3,0)</f>
        <v>13000</v>
      </c>
      <c r="M2472" s="168">
        <f>VLOOKUP(E2472,[2]Sheet1!$E$2:$N$5262,4,0)</f>
        <v>46045</v>
      </c>
      <c r="N2472" s="135" t="str">
        <f>VLOOKUP(E2472,[2]Sheet1!$E$2:$N$5262,5,0)</f>
        <v>ALIZA.WALEED</v>
      </c>
      <c r="O2472" s="135" t="str">
        <f>VLOOKUP(E2472,[2]Sheet1!$E$2:$N$5262,6,0)</f>
        <v>Accepted</v>
      </c>
      <c r="P2472" s="135" t="str">
        <f>VLOOKUP(E2472,[2]Sheet1!$E$2:$N$5262,7,0)</f>
        <v>Online Transfer</v>
      </c>
      <c r="Q2472" s="135" t="str">
        <f>VLOOKUP(E2472,[2]Sheet1!$E$2:$N$5262,8,0)</f>
        <v>Renewal</v>
      </c>
      <c r="R2472" s="135" t="s">
        <v>16</v>
      </c>
      <c r="S2472" s="135" t="str">
        <f>VLOOKUP(E2472,[2]Sheet1!$E$2:$N$5262,10,0)</f>
        <v>-</v>
      </c>
      <c r="T2472" s="167">
        <f t="shared" si="125"/>
        <v>0</v>
      </c>
    </row>
    <row r="2473" spans="1:20" hidden="1">
      <c r="A2473" s="113">
        <v>596</v>
      </c>
      <c r="B2473" s="113" t="s">
        <v>38</v>
      </c>
      <c r="C2473" s="108" t="s">
        <v>17817</v>
      </c>
      <c r="D2473" s="108" t="s">
        <v>17818</v>
      </c>
      <c r="E2473" s="108" t="s">
        <v>17819</v>
      </c>
      <c r="F2473" s="108" t="s">
        <v>17820</v>
      </c>
      <c r="G2473" s="113">
        <v>12000</v>
      </c>
      <c r="H2473" s="108" t="s">
        <v>66</v>
      </c>
      <c r="I2473" s="108" t="s">
        <v>138</v>
      </c>
      <c r="J2473" s="135" t="s">
        <v>41</v>
      </c>
      <c r="K2473" s="135">
        <v>12000</v>
      </c>
      <c r="L2473" s="135">
        <f>VLOOKUP(E2473,[2]Sheet1!$E$2:$N$5262,3,0)</f>
        <v>12000</v>
      </c>
      <c r="M2473" s="168">
        <f>VLOOKUP(E2473,[2]Sheet1!$E$2:$N$5262,4,0)</f>
        <v>46045</v>
      </c>
      <c r="N2473" s="135" t="str">
        <f>VLOOKUP(E2473,[2]Sheet1!$E$2:$N$5262,5,0)</f>
        <v>ALIZA.WALEED</v>
      </c>
      <c r="O2473" s="135" t="str">
        <f>VLOOKUP(E2473,[2]Sheet1!$E$2:$N$5262,6,0)</f>
        <v>Accepted</v>
      </c>
      <c r="P2473" s="135" t="str">
        <f>VLOOKUP(E2473,[2]Sheet1!$E$2:$N$5262,7,0)</f>
        <v>Online Transfer</v>
      </c>
      <c r="Q2473" s="135" t="str">
        <f>VLOOKUP(E2473,[2]Sheet1!$E$2:$N$5262,8,0)</f>
        <v>Renewal</v>
      </c>
      <c r="R2473" s="135" t="s">
        <v>16</v>
      </c>
      <c r="S2473" s="135" t="str">
        <f>VLOOKUP(E2473,[2]Sheet1!$E$2:$N$5262,10,0)</f>
        <v>-</v>
      </c>
      <c r="T2473" s="167">
        <f t="shared" si="125"/>
        <v>0</v>
      </c>
    </row>
    <row r="2474" spans="1:20" hidden="1">
      <c r="A2474" s="113">
        <v>597</v>
      </c>
      <c r="B2474" s="113" t="s">
        <v>38</v>
      </c>
      <c r="C2474" s="108" t="s">
        <v>17821</v>
      </c>
      <c r="D2474" s="108" t="s">
        <v>17822</v>
      </c>
      <c r="E2474" s="108" t="s">
        <v>17823</v>
      </c>
      <c r="F2474" s="108" t="s">
        <v>17824</v>
      </c>
      <c r="G2474" s="113">
        <v>16000</v>
      </c>
      <c r="H2474" s="108" t="s">
        <v>66</v>
      </c>
      <c r="I2474" s="108" t="s">
        <v>138</v>
      </c>
      <c r="J2474" s="135" t="s">
        <v>41</v>
      </c>
      <c r="K2474" s="135">
        <v>16000</v>
      </c>
      <c r="L2474" s="135">
        <f>VLOOKUP(E2474,[2]Sheet1!$E$2:$N$5262,3,0)</f>
        <v>16000</v>
      </c>
      <c r="M2474" s="168">
        <f>VLOOKUP(E2474,[2]Sheet1!$E$2:$N$5262,4,0)</f>
        <v>46045</v>
      </c>
      <c r="N2474" s="135" t="str">
        <f>VLOOKUP(E2474,[2]Sheet1!$E$2:$N$5262,5,0)</f>
        <v>ALIZA.WALEED</v>
      </c>
      <c r="O2474" s="135" t="str">
        <f>VLOOKUP(E2474,[2]Sheet1!$E$2:$N$5262,6,0)</f>
        <v>Accepted</v>
      </c>
      <c r="P2474" s="135" t="str">
        <f>VLOOKUP(E2474,[2]Sheet1!$E$2:$N$5262,7,0)</f>
        <v>Online Transfer</v>
      </c>
      <c r="Q2474" s="135" t="str">
        <f>VLOOKUP(E2474,[2]Sheet1!$E$2:$N$5262,8,0)</f>
        <v>Renewal</v>
      </c>
      <c r="R2474" s="135" t="s">
        <v>16</v>
      </c>
      <c r="S2474" s="135" t="str">
        <f>VLOOKUP(E2474,[2]Sheet1!$E$2:$N$5262,10,0)</f>
        <v>-</v>
      </c>
      <c r="T2474" s="167">
        <f t="shared" si="125"/>
        <v>0</v>
      </c>
    </row>
    <row r="2475" spans="1:20" hidden="1">
      <c r="A2475" s="113">
        <v>598</v>
      </c>
      <c r="B2475" s="113" t="s">
        <v>38</v>
      </c>
      <c r="C2475" s="108" t="s">
        <v>17825</v>
      </c>
      <c r="D2475" s="108" t="s">
        <v>17826</v>
      </c>
      <c r="E2475" s="108" t="s">
        <v>17827</v>
      </c>
      <c r="F2475" s="108" t="s">
        <v>12411</v>
      </c>
      <c r="G2475" s="113">
        <v>11000</v>
      </c>
      <c r="H2475" s="108" t="s">
        <v>66</v>
      </c>
      <c r="I2475" s="108" t="s">
        <v>138</v>
      </c>
      <c r="J2475" s="135" t="s">
        <v>41</v>
      </c>
      <c r="K2475" s="135">
        <v>11000</v>
      </c>
      <c r="L2475" s="135">
        <f>VLOOKUP(E2475,[2]Sheet1!$E$2:$N$5262,3,0)</f>
        <v>11000</v>
      </c>
      <c r="M2475" s="168">
        <f>VLOOKUP(E2475,[2]Sheet1!$E$2:$N$5262,4,0)</f>
        <v>46045</v>
      </c>
      <c r="N2475" s="135" t="str">
        <f>VLOOKUP(E2475,[2]Sheet1!$E$2:$N$5262,5,0)</f>
        <v>ALIZA.WALEED</v>
      </c>
      <c r="O2475" s="135" t="str">
        <f>VLOOKUP(E2475,[2]Sheet1!$E$2:$N$5262,6,0)</f>
        <v>Accepted</v>
      </c>
      <c r="P2475" s="135" t="str">
        <f>VLOOKUP(E2475,[2]Sheet1!$E$2:$N$5262,7,0)</f>
        <v>Online Transfer</v>
      </c>
      <c r="Q2475" s="135" t="str">
        <f>VLOOKUP(E2475,[2]Sheet1!$E$2:$N$5262,8,0)</f>
        <v>Renewal</v>
      </c>
      <c r="R2475" s="135" t="s">
        <v>16</v>
      </c>
      <c r="S2475" s="135" t="str">
        <f>VLOOKUP(E2475,[2]Sheet1!$E$2:$N$5262,10,0)</f>
        <v>-</v>
      </c>
      <c r="T2475" s="167">
        <f t="shared" si="125"/>
        <v>0</v>
      </c>
    </row>
    <row r="2476" spans="1:20" hidden="1">
      <c r="A2476" s="113">
        <v>599</v>
      </c>
      <c r="B2476" s="113" t="s">
        <v>38</v>
      </c>
      <c r="C2476" s="108" t="s">
        <v>17828</v>
      </c>
      <c r="D2476" s="108" t="s">
        <v>17829</v>
      </c>
      <c r="E2476" s="113">
        <v>502000</v>
      </c>
      <c r="F2476" s="108" t="s">
        <v>13960</v>
      </c>
      <c r="G2476" s="113">
        <v>16000</v>
      </c>
      <c r="H2476" s="108" t="s">
        <v>66</v>
      </c>
      <c r="I2476" s="108" t="s">
        <v>138</v>
      </c>
      <c r="J2476" s="135" t="s">
        <v>41</v>
      </c>
      <c r="K2476" s="135">
        <v>16000</v>
      </c>
      <c r="L2476" s="135">
        <f>VLOOKUP(E2476,[2]Sheet1!$E$2:$N$5262,3,0)</f>
        <v>16000</v>
      </c>
      <c r="M2476" s="168">
        <f>VLOOKUP(E2476,[2]Sheet1!$E$2:$N$5262,4,0)</f>
        <v>46045</v>
      </c>
      <c r="N2476" s="135" t="str">
        <f>VLOOKUP(E2476,[2]Sheet1!$E$2:$N$5262,5,0)</f>
        <v>ALIZA.WALEED</v>
      </c>
      <c r="O2476" s="135" t="str">
        <f>VLOOKUP(E2476,[2]Sheet1!$E$2:$N$5262,6,0)</f>
        <v>Accepted</v>
      </c>
      <c r="P2476" s="135" t="str">
        <f>VLOOKUP(E2476,[2]Sheet1!$E$2:$N$5262,7,0)</f>
        <v>Online Transfer</v>
      </c>
      <c r="Q2476" s="135" t="str">
        <f>VLOOKUP(E2476,[2]Sheet1!$E$2:$N$5262,8,0)</f>
        <v>Renewal</v>
      </c>
      <c r="R2476" s="135" t="s">
        <v>16</v>
      </c>
      <c r="S2476" s="135" t="str">
        <f>VLOOKUP(E2476,[2]Sheet1!$E$2:$N$5262,10,0)</f>
        <v>-</v>
      </c>
      <c r="T2476" s="167">
        <f t="shared" si="125"/>
        <v>0</v>
      </c>
    </row>
    <row r="2477" spans="1:20" hidden="1">
      <c r="A2477" s="113">
        <v>600</v>
      </c>
      <c r="B2477" s="113" t="s">
        <v>38</v>
      </c>
      <c r="C2477" s="108" t="s">
        <v>17830</v>
      </c>
      <c r="D2477" s="108" t="s">
        <v>17831</v>
      </c>
      <c r="E2477" s="108" t="s">
        <v>17832</v>
      </c>
      <c r="F2477" s="108" t="s">
        <v>12523</v>
      </c>
      <c r="G2477" s="113">
        <v>16000</v>
      </c>
      <c r="H2477" s="108" t="s">
        <v>66</v>
      </c>
      <c r="I2477" s="108" t="s">
        <v>138</v>
      </c>
      <c r="J2477" s="135" t="s">
        <v>41</v>
      </c>
      <c r="K2477" s="135">
        <v>16000</v>
      </c>
      <c r="L2477" s="135">
        <f>VLOOKUP(E2477,[2]Sheet1!$E$2:$N$5262,3,0)</f>
        <v>16000</v>
      </c>
      <c r="M2477" s="168">
        <f>VLOOKUP(E2477,[2]Sheet1!$E$2:$N$5262,4,0)</f>
        <v>46044</v>
      </c>
      <c r="N2477" s="135" t="str">
        <f>VLOOKUP(E2477,[2]Sheet1!$E$2:$N$5262,5,0)</f>
        <v>ALIZA.WALEED</v>
      </c>
      <c r="O2477" s="135" t="str">
        <f>VLOOKUP(E2477,[2]Sheet1!$E$2:$N$5262,6,0)</f>
        <v>Accepted</v>
      </c>
      <c r="P2477" s="135" t="str">
        <f>VLOOKUP(E2477,[2]Sheet1!$E$2:$N$5262,7,0)</f>
        <v>Online Transfer</v>
      </c>
      <c r="Q2477" s="135" t="str">
        <f>VLOOKUP(E2477,[2]Sheet1!$E$2:$N$5262,8,0)</f>
        <v>Renewal</v>
      </c>
      <c r="R2477" s="135" t="s">
        <v>16</v>
      </c>
      <c r="S2477" s="135" t="str">
        <f>VLOOKUP(E2477,[2]Sheet1!$E$2:$N$5262,10,0)</f>
        <v>-</v>
      </c>
      <c r="T2477" s="167">
        <f t="shared" si="125"/>
        <v>0</v>
      </c>
    </row>
    <row r="2478" spans="1:20" hidden="1">
      <c r="A2478" s="113">
        <v>601</v>
      </c>
      <c r="B2478" s="113" t="s">
        <v>38</v>
      </c>
      <c r="C2478" s="108" t="s">
        <v>17833</v>
      </c>
      <c r="D2478" s="108" t="s">
        <v>17834</v>
      </c>
      <c r="E2478" s="108" t="s">
        <v>17835</v>
      </c>
      <c r="F2478" s="108" t="s">
        <v>17836</v>
      </c>
      <c r="G2478" s="113">
        <v>10000</v>
      </c>
      <c r="H2478" s="108" t="s">
        <v>66</v>
      </c>
      <c r="I2478" s="108" t="s">
        <v>138</v>
      </c>
      <c r="J2478" s="135" t="s">
        <v>41</v>
      </c>
      <c r="K2478" s="135">
        <v>10000</v>
      </c>
      <c r="L2478" s="135">
        <f>VLOOKUP(E2478,[2]Sheet1!$E$2:$N$5262,3,0)</f>
        <v>10000</v>
      </c>
      <c r="M2478" s="168">
        <f>VLOOKUP(E2478,[2]Sheet1!$E$2:$N$5262,4,0)</f>
        <v>46045</v>
      </c>
      <c r="N2478" s="135" t="str">
        <f>VLOOKUP(E2478,[2]Sheet1!$E$2:$N$5262,5,0)</f>
        <v>ALIZA.WALEED</v>
      </c>
      <c r="O2478" s="135" t="str">
        <f>VLOOKUP(E2478,[2]Sheet1!$E$2:$N$5262,6,0)</f>
        <v>Accepted</v>
      </c>
      <c r="P2478" s="135" t="str">
        <f>VLOOKUP(E2478,[2]Sheet1!$E$2:$N$5262,7,0)</f>
        <v>Cash Deposit</v>
      </c>
      <c r="Q2478" s="135" t="str">
        <f>VLOOKUP(E2478,[2]Sheet1!$E$2:$N$5262,8,0)</f>
        <v>Renewal</v>
      </c>
      <c r="R2478" s="135" t="s">
        <v>16</v>
      </c>
      <c r="S2478" s="135" t="str">
        <f>VLOOKUP(E2478,[2]Sheet1!$E$2:$N$5262,10,0)</f>
        <v>-</v>
      </c>
      <c r="T2478" s="167">
        <f t="shared" si="125"/>
        <v>0</v>
      </c>
    </row>
    <row r="2479" spans="1:20">
      <c r="A2479" s="113">
        <v>602</v>
      </c>
      <c r="B2479" s="113" t="s">
        <v>38</v>
      </c>
      <c r="C2479" s="108" t="s">
        <v>17837</v>
      </c>
      <c r="D2479" s="108" t="s">
        <v>17838</v>
      </c>
      <c r="E2479" s="108" t="s">
        <v>17839</v>
      </c>
      <c r="F2479" s="108" t="s">
        <v>11212</v>
      </c>
      <c r="G2479" s="113">
        <v>18000</v>
      </c>
      <c r="H2479" s="108" t="s">
        <v>66</v>
      </c>
      <c r="I2479" s="108" t="s">
        <v>138</v>
      </c>
      <c r="J2479" s="135" t="s">
        <v>41</v>
      </c>
      <c r="K2479" s="135">
        <v>18000</v>
      </c>
      <c r="L2479" s="135">
        <f>VLOOKUP(E2479,[2]Sheet1!$E$2:$N$5262,3,0)</f>
        <v>18000</v>
      </c>
      <c r="M2479" s="168">
        <f>VLOOKUP(E2479,[2]Sheet1!$E$2:$N$5262,4,0)</f>
        <v>46045</v>
      </c>
      <c r="N2479" s="135" t="str">
        <f>VLOOKUP(E2479,[2]Sheet1!$E$2:$N$5262,5,0)</f>
        <v>ALIZA.WALEED</v>
      </c>
      <c r="O2479" s="135" t="str">
        <f>VLOOKUP(E2479,[2]Sheet1!$E$2:$N$5262,6,0)</f>
        <v>Accepted</v>
      </c>
      <c r="P2479" s="135" t="str">
        <f>VLOOKUP(E2479,[2]Sheet1!$E$2:$N$5262,7,0)</f>
        <v>Online Transfer</v>
      </c>
      <c r="Q2479" s="135" t="str">
        <f>VLOOKUP(E2479,[2]Sheet1!$E$2:$N$5262,8,0)</f>
        <v>Conversion</v>
      </c>
      <c r="R2479" s="135" t="s">
        <v>16</v>
      </c>
      <c r="S2479" s="135" t="str">
        <f>VLOOKUP(E2479,[2]Sheet1!$E$2:$N$5262,10,0)</f>
        <v>-</v>
      </c>
      <c r="T2479" s="167">
        <f t="shared" si="125"/>
        <v>0</v>
      </c>
    </row>
    <row r="2480" spans="1:20" hidden="1">
      <c r="A2480" s="113">
        <v>603</v>
      </c>
      <c r="B2480" s="113" t="s">
        <v>38</v>
      </c>
      <c r="C2480" s="108" t="s">
        <v>17840</v>
      </c>
      <c r="D2480" s="113">
        <v>1077481</v>
      </c>
      <c r="E2480" s="113">
        <v>177490</v>
      </c>
      <c r="F2480" s="108" t="s">
        <v>17805</v>
      </c>
      <c r="G2480" s="113">
        <v>16000</v>
      </c>
      <c r="H2480" s="108" t="s">
        <v>66</v>
      </c>
      <c r="I2480" s="108" t="s">
        <v>138</v>
      </c>
      <c r="J2480" s="135" t="s">
        <v>41</v>
      </c>
      <c r="K2480" s="135">
        <v>16000</v>
      </c>
      <c r="L2480" s="135">
        <f>VLOOKUP(E2480,[2]Sheet1!$E$2:$N$5262,3,0)</f>
        <v>16000</v>
      </c>
      <c r="M2480" s="168">
        <f>VLOOKUP(E2480,[2]Sheet1!$E$2:$N$5262,4,0)</f>
        <v>46045</v>
      </c>
      <c r="N2480" s="135" t="str">
        <f>VLOOKUP(E2480,[2]Sheet1!$E$2:$N$5262,5,0)</f>
        <v>ALIZA.WALEED</v>
      </c>
      <c r="O2480" s="135" t="str">
        <f>VLOOKUP(E2480,[2]Sheet1!$E$2:$N$5262,6,0)</f>
        <v>Accepted</v>
      </c>
      <c r="P2480" s="135" t="str">
        <f>VLOOKUP(E2480,[2]Sheet1!$E$2:$N$5262,7,0)</f>
        <v>Online Transfer</v>
      </c>
      <c r="Q2480" s="135" t="str">
        <f>VLOOKUP(E2480,[2]Sheet1!$E$2:$N$5262,8,0)</f>
        <v>Renewal</v>
      </c>
      <c r="R2480" s="135" t="s">
        <v>16</v>
      </c>
      <c r="S2480" s="135" t="str">
        <f>VLOOKUP(E2480,[2]Sheet1!$E$2:$N$5262,10,0)</f>
        <v>-</v>
      </c>
      <c r="T2480" s="167">
        <f t="shared" si="125"/>
        <v>0</v>
      </c>
    </row>
    <row r="2481" spans="1:20" hidden="1">
      <c r="A2481" s="113">
        <v>604</v>
      </c>
      <c r="B2481" s="113" t="s">
        <v>38</v>
      </c>
      <c r="C2481" s="108" t="s">
        <v>17841</v>
      </c>
      <c r="D2481" s="108" t="s">
        <v>17842</v>
      </c>
      <c r="E2481" s="108" t="s">
        <v>17843</v>
      </c>
      <c r="F2481" s="108" t="s">
        <v>17844</v>
      </c>
      <c r="G2481" s="113">
        <v>16000</v>
      </c>
      <c r="H2481" s="108" t="s">
        <v>66</v>
      </c>
      <c r="I2481" s="108" t="s">
        <v>138</v>
      </c>
      <c r="J2481" s="135" t="s">
        <v>41</v>
      </c>
      <c r="K2481" s="135">
        <v>16000</v>
      </c>
      <c r="L2481" s="135">
        <f>VLOOKUP(E2481,[2]Sheet1!$E$2:$N$5262,3,0)</f>
        <v>16000</v>
      </c>
      <c r="M2481" s="168">
        <f>VLOOKUP(E2481,[2]Sheet1!$E$2:$N$5262,4,0)</f>
        <v>46044</v>
      </c>
      <c r="N2481" s="135" t="str">
        <f>VLOOKUP(E2481,[2]Sheet1!$E$2:$N$5262,5,0)</f>
        <v>ALIZA.WALEED</v>
      </c>
      <c r="O2481" s="135" t="str">
        <f>VLOOKUP(E2481,[2]Sheet1!$E$2:$N$5262,6,0)</f>
        <v>Accepted</v>
      </c>
      <c r="P2481" s="135" t="str">
        <f>VLOOKUP(E2481,[2]Sheet1!$E$2:$N$5262,7,0)</f>
        <v>Online Transfer</v>
      </c>
      <c r="Q2481" s="135" t="str">
        <f>VLOOKUP(E2481,[2]Sheet1!$E$2:$N$5262,8,0)</f>
        <v>Renewal</v>
      </c>
      <c r="R2481" s="135" t="s">
        <v>16</v>
      </c>
      <c r="S2481" s="135" t="str">
        <f>VLOOKUP(E2481,[2]Sheet1!$E$2:$N$5262,10,0)</f>
        <v>-</v>
      </c>
      <c r="T2481" s="167">
        <f t="shared" si="125"/>
        <v>0</v>
      </c>
    </row>
    <row r="2482" spans="1:20" hidden="1">
      <c r="A2482" s="113">
        <v>605</v>
      </c>
      <c r="B2482" s="113" t="s">
        <v>38</v>
      </c>
      <c r="C2482" s="108" t="s">
        <v>17845</v>
      </c>
      <c r="D2482" s="108" t="s">
        <v>17846</v>
      </c>
      <c r="E2482" s="108" t="s">
        <v>17847</v>
      </c>
      <c r="F2482" s="108" t="s">
        <v>17848</v>
      </c>
      <c r="G2482" s="113">
        <v>13000</v>
      </c>
      <c r="H2482" s="108" t="s">
        <v>66</v>
      </c>
      <c r="I2482" s="108" t="s">
        <v>138</v>
      </c>
      <c r="J2482" s="135" t="s">
        <v>41</v>
      </c>
      <c r="K2482" s="135">
        <v>13000</v>
      </c>
      <c r="L2482" s="135">
        <f>VLOOKUP(E2482,[2]Sheet1!$E$2:$N$5262,3,0)</f>
        <v>13000</v>
      </c>
      <c r="M2482" s="168">
        <f>VLOOKUP(E2482,[2]Sheet1!$E$2:$N$5262,4,0)</f>
        <v>46044</v>
      </c>
      <c r="N2482" s="135" t="str">
        <f>VLOOKUP(E2482,[2]Sheet1!$E$2:$N$5262,5,0)</f>
        <v>ALIZA.WALEED</v>
      </c>
      <c r="O2482" s="135" t="str">
        <f>VLOOKUP(E2482,[2]Sheet1!$E$2:$N$5262,6,0)</f>
        <v>Accepted</v>
      </c>
      <c r="P2482" s="135" t="str">
        <f>VLOOKUP(E2482,[2]Sheet1!$E$2:$N$5262,7,0)</f>
        <v>Online Transfer</v>
      </c>
      <c r="Q2482" s="135" t="str">
        <f>VLOOKUP(E2482,[2]Sheet1!$E$2:$N$5262,8,0)</f>
        <v>Renewal</v>
      </c>
      <c r="R2482" s="135" t="s">
        <v>16</v>
      </c>
      <c r="S2482" s="135" t="str">
        <f>VLOOKUP(E2482,[2]Sheet1!$E$2:$N$5262,10,0)</f>
        <v>-</v>
      </c>
      <c r="T2482" s="167">
        <f t="shared" si="125"/>
        <v>0</v>
      </c>
    </row>
    <row r="2483" spans="1:20" hidden="1">
      <c r="A2483" s="113">
        <v>606</v>
      </c>
      <c r="B2483" s="113" t="s">
        <v>38</v>
      </c>
      <c r="C2483" s="108" t="s">
        <v>17849</v>
      </c>
      <c r="D2483" s="113">
        <v>102520</v>
      </c>
      <c r="E2483" s="108" t="s">
        <v>17850</v>
      </c>
      <c r="F2483" s="108" t="s">
        <v>17851</v>
      </c>
      <c r="G2483" s="113">
        <v>12000</v>
      </c>
      <c r="H2483" s="108" t="s">
        <v>66</v>
      </c>
      <c r="I2483" s="108" t="s">
        <v>138</v>
      </c>
      <c r="J2483" s="135" t="s">
        <v>41</v>
      </c>
      <c r="K2483" s="135">
        <v>12000</v>
      </c>
      <c r="L2483" s="135">
        <f>VLOOKUP(E2483,[2]Sheet1!$E$2:$N$5262,3,0)</f>
        <v>12000</v>
      </c>
      <c r="M2483" s="168">
        <f>VLOOKUP(E2483,[2]Sheet1!$E$2:$N$5262,4,0)</f>
        <v>46044</v>
      </c>
      <c r="N2483" s="135" t="str">
        <f>VLOOKUP(E2483,[2]Sheet1!$E$2:$N$5262,5,0)</f>
        <v>ALIZA.WALEED</v>
      </c>
      <c r="O2483" s="135" t="str">
        <f>VLOOKUP(E2483,[2]Sheet1!$E$2:$N$5262,6,0)</f>
        <v>Accepted</v>
      </c>
      <c r="P2483" s="135" t="str">
        <f>VLOOKUP(E2483,[2]Sheet1!$E$2:$N$5262,7,0)</f>
        <v>Online Transfer</v>
      </c>
      <c r="Q2483" s="135" t="str">
        <f>VLOOKUP(E2483,[2]Sheet1!$E$2:$N$5262,8,0)</f>
        <v>Renewal</v>
      </c>
      <c r="R2483" s="135" t="s">
        <v>16</v>
      </c>
      <c r="S2483" s="135" t="str">
        <f>VLOOKUP(E2483,[2]Sheet1!$E$2:$N$5262,10,0)</f>
        <v>-</v>
      </c>
      <c r="T2483" s="167">
        <f t="shared" si="125"/>
        <v>0</v>
      </c>
    </row>
    <row r="2484" spans="1:20" hidden="1">
      <c r="A2484" s="113">
        <v>607</v>
      </c>
      <c r="B2484" s="113" t="s">
        <v>38</v>
      </c>
      <c r="C2484" s="108" t="s">
        <v>17852</v>
      </c>
      <c r="D2484" s="108" t="s">
        <v>17853</v>
      </c>
      <c r="E2484" s="108" t="s">
        <v>17854</v>
      </c>
      <c r="F2484" s="108" t="s">
        <v>17855</v>
      </c>
      <c r="G2484" s="113">
        <v>10000</v>
      </c>
      <c r="H2484" s="108" t="s">
        <v>66</v>
      </c>
      <c r="I2484" s="108" t="s">
        <v>138</v>
      </c>
      <c r="J2484" s="135" t="s">
        <v>41</v>
      </c>
      <c r="K2484" s="135">
        <v>10000</v>
      </c>
      <c r="L2484" s="135">
        <f>VLOOKUP(E2484,[2]Sheet1!$E$2:$N$5262,3,0)</f>
        <v>10000</v>
      </c>
      <c r="M2484" s="168">
        <f>VLOOKUP(E2484,[2]Sheet1!$E$2:$N$5262,4,0)</f>
        <v>46044</v>
      </c>
      <c r="N2484" s="135" t="str">
        <f>VLOOKUP(E2484,[2]Sheet1!$E$2:$N$5262,5,0)</f>
        <v>ALIZA.WALEED</v>
      </c>
      <c r="O2484" s="135" t="str">
        <f>VLOOKUP(E2484,[2]Sheet1!$E$2:$N$5262,6,0)</f>
        <v>Accepted</v>
      </c>
      <c r="P2484" s="135" t="str">
        <f>VLOOKUP(E2484,[2]Sheet1!$E$2:$N$5262,7,0)</f>
        <v>Online Transfer</v>
      </c>
      <c r="Q2484" s="135" t="str">
        <f>VLOOKUP(E2484,[2]Sheet1!$E$2:$N$5262,8,0)</f>
        <v>Renewal</v>
      </c>
      <c r="R2484" s="135" t="s">
        <v>16</v>
      </c>
      <c r="S2484" s="135" t="str">
        <f>VLOOKUP(E2484,[2]Sheet1!$E$2:$N$5262,10,0)</f>
        <v>-</v>
      </c>
      <c r="T2484" s="167">
        <f t="shared" si="125"/>
        <v>0</v>
      </c>
    </row>
    <row r="2485" spans="1:20" hidden="1">
      <c r="A2485" s="113">
        <v>608</v>
      </c>
      <c r="B2485" s="113" t="s">
        <v>38</v>
      </c>
      <c r="C2485" s="108" t="s">
        <v>17856</v>
      </c>
      <c r="D2485" s="113">
        <v>191110</v>
      </c>
      <c r="E2485" s="113">
        <v>10091081</v>
      </c>
      <c r="F2485" s="108" t="s">
        <v>17857</v>
      </c>
      <c r="G2485" s="113">
        <v>10000</v>
      </c>
      <c r="H2485" s="108" t="s">
        <v>66</v>
      </c>
      <c r="I2485" s="108" t="s">
        <v>138</v>
      </c>
      <c r="J2485" s="135" t="s">
        <v>41</v>
      </c>
      <c r="K2485" s="135">
        <v>10000</v>
      </c>
      <c r="L2485" s="135">
        <f>VLOOKUP(E2485,[2]Sheet1!$E$2:$N$5262,3,0)</f>
        <v>10000</v>
      </c>
      <c r="M2485" s="168">
        <f>VLOOKUP(E2485,[2]Sheet1!$E$2:$N$5262,4,0)</f>
        <v>46044</v>
      </c>
      <c r="N2485" s="135" t="str">
        <f>VLOOKUP(E2485,[2]Sheet1!$E$2:$N$5262,5,0)</f>
        <v>ALIZA.WALEED</v>
      </c>
      <c r="O2485" s="135" t="str">
        <f>VLOOKUP(E2485,[2]Sheet1!$E$2:$N$5262,6,0)</f>
        <v>Accepted</v>
      </c>
      <c r="P2485" s="135" t="str">
        <f>VLOOKUP(E2485,[2]Sheet1!$E$2:$N$5262,7,0)</f>
        <v>Online Transfer</v>
      </c>
      <c r="Q2485" s="135" t="str">
        <f>VLOOKUP(E2485,[2]Sheet1!$E$2:$N$5262,8,0)</f>
        <v>Renewal</v>
      </c>
      <c r="R2485" s="135" t="s">
        <v>16</v>
      </c>
      <c r="S2485" s="135" t="str">
        <f>VLOOKUP(E2485,[2]Sheet1!$E$2:$N$5262,10,0)</f>
        <v>-</v>
      </c>
      <c r="T2485" s="167">
        <f t="shared" si="125"/>
        <v>0</v>
      </c>
    </row>
    <row r="2486" spans="1:20" hidden="1">
      <c r="A2486" s="113">
        <v>609</v>
      </c>
      <c r="B2486" s="113" t="s">
        <v>38</v>
      </c>
      <c r="C2486" s="108" t="s">
        <v>17858</v>
      </c>
      <c r="D2486" s="113">
        <v>7915853</v>
      </c>
      <c r="E2486" s="108" t="s">
        <v>17859</v>
      </c>
      <c r="F2486" s="108" t="s">
        <v>17860</v>
      </c>
      <c r="G2486" s="113">
        <v>16000</v>
      </c>
      <c r="H2486" s="108" t="s">
        <v>66</v>
      </c>
      <c r="I2486" s="108" t="s">
        <v>138</v>
      </c>
      <c r="J2486" s="135" t="s">
        <v>41</v>
      </c>
      <c r="K2486" s="135">
        <v>16000</v>
      </c>
      <c r="L2486" s="135">
        <f>VLOOKUP(E2486,[2]Sheet1!$E$2:$N$5262,3,0)</f>
        <v>16000</v>
      </c>
      <c r="M2486" s="168">
        <f>VLOOKUP(E2486,[2]Sheet1!$E$2:$N$5262,4,0)</f>
        <v>46044</v>
      </c>
      <c r="N2486" s="135" t="str">
        <f>VLOOKUP(E2486,[2]Sheet1!$E$2:$N$5262,5,0)</f>
        <v>ALIZA.WALEED</v>
      </c>
      <c r="O2486" s="135" t="str">
        <f>VLOOKUP(E2486,[2]Sheet1!$E$2:$N$5262,6,0)</f>
        <v>Accepted</v>
      </c>
      <c r="P2486" s="135" t="str">
        <f>VLOOKUP(E2486,[2]Sheet1!$E$2:$N$5262,7,0)</f>
        <v>Cash Deposit</v>
      </c>
      <c r="Q2486" s="135" t="str">
        <f>VLOOKUP(E2486,[2]Sheet1!$E$2:$N$5262,8,0)</f>
        <v>Renewal</v>
      </c>
      <c r="R2486" s="135" t="s">
        <v>16</v>
      </c>
      <c r="S2486" s="135" t="str">
        <f>VLOOKUP(E2486,[2]Sheet1!$E$2:$N$5262,10,0)</f>
        <v>-</v>
      </c>
      <c r="T2486" s="167">
        <f t="shared" si="125"/>
        <v>0</v>
      </c>
    </row>
    <row r="2487" spans="1:20" hidden="1">
      <c r="A2487" s="113">
        <v>610</v>
      </c>
      <c r="B2487" s="113" t="s">
        <v>38</v>
      </c>
      <c r="C2487" s="108" t="s">
        <v>17861</v>
      </c>
      <c r="D2487" s="113">
        <v>7533364</v>
      </c>
      <c r="E2487" s="108" t="s">
        <v>17862</v>
      </c>
      <c r="F2487" s="108" t="s">
        <v>17863</v>
      </c>
      <c r="G2487" s="113">
        <v>12000</v>
      </c>
      <c r="H2487" s="108" t="s">
        <v>66</v>
      </c>
      <c r="I2487" s="108" t="s">
        <v>138</v>
      </c>
      <c r="J2487" s="135" t="s">
        <v>41</v>
      </c>
      <c r="K2487" s="135">
        <v>12000</v>
      </c>
      <c r="L2487" s="135">
        <f>VLOOKUP(E2487,[2]Sheet1!$E$2:$N$5262,3,0)</f>
        <v>12000</v>
      </c>
      <c r="M2487" s="168">
        <f>VLOOKUP(E2487,[2]Sheet1!$E$2:$N$5262,4,0)</f>
        <v>46044</v>
      </c>
      <c r="N2487" s="135" t="str">
        <f>VLOOKUP(E2487,[2]Sheet1!$E$2:$N$5262,5,0)</f>
        <v>ALIZA.WALEED</v>
      </c>
      <c r="O2487" s="135" t="str">
        <f>VLOOKUP(E2487,[2]Sheet1!$E$2:$N$5262,6,0)</f>
        <v>Accepted</v>
      </c>
      <c r="P2487" s="135" t="str">
        <f>VLOOKUP(E2487,[2]Sheet1!$E$2:$N$5262,7,0)</f>
        <v>Online Transfer</v>
      </c>
      <c r="Q2487" s="135" t="str">
        <f>VLOOKUP(E2487,[2]Sheet1!$E$2:$N$5262,8,0)</f>
        <v>Renewal</v>
      </c>
      <c r="R2487" s="135" t="s">
        <v>16</v>
      </c>
      <c r="S2487" s="135" t="str">
        <f>VLOOKUP(E2487,[2]Sheet1!$E$2:$N$5262,10,0)</f>
        <v>-</v>
      </c>
      <c r="T2487" s="167">
        <f t="shared" si="125"/>
        <v>0</v>
      </c>
    </row>
    <row r="2488" spans="1:20">
      <c r="A2488" s="113">
        <v>611</v>
      </c>
      <c r="B2488" s="113" t="s">
        <v>38</v>
      </c>
      <c r="C2488" s="108" t="s">
        <v>17864</v>
      </c>
      <c r="D2488" s="108" t="s">
        <v>17865</v>
      </c>
      <c r="E2488" s="108" t="s">
        <v>17866</v>
      </c>
      <c r="F2488" s="108" t="s">
        <v>10754</v>
      </c>
      <c r="G2488" s="113">
        <v>15000</v>
      </c>
      <c r="H2488" s="108" t="s">
        <v>66</v>
      </c>
      <c r="I2488" s="108" t="s">
        <v>138</v>
      </c>
      <c r="J2488" s="135" t="s">
        <v>41</v>
      </c>
      <c r="K2488" s="135">
        <v>15000</v>
      </c>
      <c r="L2488" s="135">
        <f>VLOOKUP(E2488,[2]Sheet1!$E$2:$N$5262,3,0)</f>
        <v>15000</v>
      </c>
      <c r="M2488" s="168">
        <f>VLOOKUP(E2488,[2]Sheet1!$E$2:$N$5262,4,0)</f>
        <v>46044</v>
      </c>
      <c r="N2488" s="135" t="str">
        <f>VLOOKUP(E2488,[2]Sheet1!$E$2:$N$5262,5,0)</f>
        <v>ALIZA.WALEED</v>
      </c>
      <c r="O2488" s="135" t="str">
        <f>VLOOKUP(E2488,[2]Sheet1!$E$2:$N$5262,6,0)</f>
        <v>Accepted</v>
      </c>
      <c r="P2488" s="135" t="str">
        <f>VLOOKUP(E2488,[2]Sheet1!$E$2:$N$5262,7,0)</f>
        <v>Online Transfer</v>
      </c>
      <c r="Q2488" s="135" t="str">
        <f>VLOOKUP(E2488,[2]Sheet1!$E$2:$N$5262,8,0)</f>
        <v>Conversion</v>
      </c>
      <c r="R2488" s="135" t="s">
        <v>16</v>
      </c>
      <c r="S2488" s="135" t="str">
        <f>VLOOKUP(E2488,[2]Sheet1!$E$2:$N$5262,10,0)</f>
        <v>-</v>
      </c>
      <c r="T2488" s="167">
        <f t="shared" si="125"/>
        <v>0</v>
      </c>
    </row>
    <row r="2489" spans="1:20" hidden="1">
      <c r="A2489" s="113">
        <v>612</v>
      </c>
      <c r="B2489" s="113" t="s">
        <v>38</v>
      </c>
      <c r="C2489" s="108" t="s">
        <v>17867</v>
      </c>
      <c r="D2489" s="108" t="s">
        <v>17868</v>
      </c>
      <c r="E2489" s="108" t="s">
        <v>17869</v>
      </c>
      <c r="F2489" s="108" t="s">
        <v>17870</v>
      </c>
      <c r="G2489" s="113">
        <v>16000</v>
      </c>
      <c r="H2489" s="108" t="s">
        <v>66</v>
      </c>
      <c r="I2489" s="108" t="s">
        <v>138</v>
      </c>
      <c r="J2489" s="135" t="s">
        <v>41</v>
      </c>
      <c r="K2489" s="135">
        <v>16000</v>
      </c>
      <c r="L2489" s="135">
        <f>VLOOKUP(E2489,[2]Sheet1!$E$2:$N$5262,3,0)</f>
        <v>16000</v>
      </c>
      <c r="M2489" s="168">
        <f>VLOOKUP(E2489,[2]Sheet1!$E$2:$N$5262,4,0)</f>
        <v>46044</v>
      </c>
      <c r="N2489" s="135" t="str">
        <f>VLOOKUP(E2489,[2]Sheet1!$E$2:$N$5262,5,0)</f>
        <v>ALIZA.WALEED</v>
      </c>
      <c r="O2489" s="135" t="str">
        <f>VLOOKUP(E2489,[2]Sheet1!$E$2:$N$5262,6,0)</f>
        <v>Accepted</v>
      </c>
      <c r="P2489" s="135" t="str">
        <f>VLOOKUP(E2489,[2]Sheet1!$E$2:$N$5262,7,0)</f>
        <v>Online Transfer</v>
      </c>
      <c r="Q2489" s="135" t="str">
        <f>VLOOKUP(E2489,[2]Sheet1!$E$2:$N$5262,8,0)</f>
        <v>Renewal</v>
      </c>
      <c r="R2489" s="135" t="s">
        <v>16</v>
      </c>
      <c r="S2489" s="135" t="str">
        <f>VLOOKUP(E2489,[2]Sheet1!$E$2:$N$5262,10,0)</f>
        <v>-</v>
      </c>
      <c r="T2489" s="167">
        <f t="shared" si="125"/>
        <v>0</v>
      </c>
    </row>
    <row r="2490" spans="1:20" hidden="1">
      <c r="A2490" s="113">
        <v>613</v>
      </c>
      <c r="B2490" s="113" t="s">
        <v>38</v>
      </c>
      <c r="C2490" s="108" t="s">
        <v>17871</v>
      </c>
      <c r="D2490" s="113">
        <v>81003657</v>
      </c>
      <c r="E2490" s="108" t="s">
        <v>17872</v>
      </c>
      <c r="F2490" s="108" t="s">
        <v>17873</v>
      </c>
      <c r="G2490" s="113">
        <v>12500</v>
      </c>
      <c r="H2490" s="108" t="s">
        <v>66</v>
      </c>
      <c r="I2490" s="108" t="s">
        <v>138</v>
      </c>
      <c r="J2490" s="135" t="s">
        <v>41</v>
      </c>
      <c r="K2490" s="135">
        <v>12500</v>
      </c>
      <c r="L2490" s="135">
        <f>VLOOKUP(E2490,[2]Sheet1!$E$2:$N$5262,3,0)</f>
        <v>12500</v>
      </c>
      <c r="M2490" s="168">
        <f>VLOOKUP(E2490,[2]Sheet1!$E$2:$N$5262,4,0)</f>
        <v>46043</v>
      </c>
      <c r="N2490" s="135" t="str">
        <f>VLOOKUP(E2490,[2]Sheet1!$E$2:$N$5262,5,0)</f>
        <v>ALIZA.WALEED</v>
      </c>
      <c r="O2490" s="135" t="str">
        <f>VLOOKUP(E2490,[2]Sheet1!$E$2:$N$5262,6,0)</f>
        <v>Accepted</v>
      </c>
      <c r="P2490" s="135" t="str">
        <f>VLOOKUP(E2490,[2]Sheet1!$E$2:$N$5262,7,0)</f>
        <v>Online Transfer</v>
      </c>
      <c r="Q2490" s="135" t="str">
        <f>VLOOKUP(E2490,[2]Sheet1!$E$2:$N$5262,8,0)</f>
        <v>Renewal</v>
      </c>
      <c r="R2490" s="135" t="s">
        <v>16</v>
      </c>
      <c r="S2490" s="135" t="str">
        <f>VLOOKUP(E2490,[2]Sheet1!$E$2:$N$5262,10,0)</f>
        <v>-</v>
      </c>
      <c r="T2490" s="167">
        <f t="shared" si="125"/>
        <v>0</v>
      </c>
    </row>
    <row r="2491" spans="1:20" hidden="1">
      <c r="A2491" s="113">
        <v>614</v>
      </c>
      <c r="B2491" s="113" t="s">
        <v>38</v>
      </c>
      <c r="C2491" s="108" t="s">
        <v>17874</v>
      </c>
      <c r="D2491" s="108" t="s">
        <v>17875</v>
      </c>
      <c r="E2491" s="108" t="s">
        <v>17876</v>
      </c>
      <c r="F2491" s="108" t="s">
        <v>11173</v>
      </c>
      <c r="G2491" s="113">
        <v>16000</v>
      </c>
      <c r="H2491" s="108" t="s">
        <v>66</v>
      </c>
      <c r="I2491" s="108" t="s">
        <v>138</v>
      </c>
      <c r="J2491" s="135" t="s">
        <v>41</v>
      </c>
      <c r="K2491" s="135">
        <v>16000</v>
      </c>
      <c r="L2491" s="135">
        <f>VLOOKUP(E2491,[2]Sheet1!$E$2:$N$5262,3,0)</f>
        <v>16000</v>
      </c>
      <c r="M2491" s="168">
        <f>VLOOKUP(E2491,[2]Sheet1!$E$2:$N$5262,4,0)</f>
        <v>46043</v>
      </c>
      <c r="N2491" s="135" t="str">
        <f>VLOOKUP(E2491,[2]Sheet1!$E$2:$N$5262,5,0)</f>
        <v>ALIZA.WALEED</v>
      </c>
      <c r="O2491" s="135" t="str">
        <f>VLOOKUP(E2491,[2]Sheet1!$E$2:$N$5262,6,0)</f>
        <v>Accepted</v>
      </c>
      <c r="P2491" s="135" t="str">
        <f>VLOOKUP(E2491,[2]Sheet1!$E$2:$N$5262,7,0)</f>
        <v>Cheque Deposit</v>
      </c>
      <c r="Q2491" s="135" t="str">
        <f>VLOOKUP(E2491,[2]Sheet1!$E$2:$N$5262,8,0)</f>
        <v>Renewal</v>
      </c>
      <c r="R2491" s="135" t="s">
        <v>16</v>
      </c>
      <c r="S2491" s="135" t="str">
        <f>VLOOKUP(E2491,[2]Sheet1!$E$2:$N$5262,10,0)</f>
        <v>-</v>
      </c>
      <c r="T2491" s="167">
        <f t="shared" si="125"/>
        <v>0</v>
      </c>
    </row>
    <row r="2492" spans="1:20" hidden="1">
      <c r="A2492" s="113">
        <v>615</v>
      </c>
      <c r="B2492" s="113" t="s">
        <v>38</v>
      </c>
      <c r="C2492" s="108" t="s">
        <v>17877</v>
      </c>
      <c r="D2492" s="113">
        <v>14805782</v>
      </c>
      <c r="E2492" s="108" t="s">
        <v>17878</v>
      </c>
      <c r="F2492" s="108" t="s">
        <v>11173</v>
      </c>
      <c r="G2492" s="113">
        <v>16000</v>
      </c>
      <c r="H2492" s="108" t="s">
        <v>66</v>
      </c>
      <c r="I2492" s="108" t="s">
        <v>138</v>
      </c>
      <c r="J2492" s="135" t="s">
        <v>41</v>
      </c>
      <c r="K2492" s="135">
        <v>16000</v>
      </c>
      <c r="L2492" s="135">
        <f>VLOOKUP(E2492,[2]Sheet1!$E$2:$N$5262,3,0)</f>
        <v>16000</v>
      </c>
      <c r="M2492" s="168">
        <f>VLOOKUP(E2492,[2]Sheet1!$E$2:$N$5262,4,0)</f>
        <v>46043</v>
      </c>
      <c r="N2492" s="135" t="str">
        <f>VLOOKUP(E2492,[2]Sheet1!$E$2:$N$5262,5,0)</f>
        <v>ALIZA.WALEED</v>
      </c>
      <c r="O2492" s="135" t="str">
        <f>VLOOKUP(E2492,[2]Sheet1!$E$2:$N$5262,6,0)</f>
        <v>Accepted</v>
      </c>
      <c r="P2492" s="135" t="str">
        <f>VLOOKUP(E2492,[2]Sheet1!$E$2:$N$5262,7,0)</f>
        <v>Cash Deposit</v>
      </c>
      <c r="Q2492" s="135" t="str">
        <f>VLOOKUP(E2492,[2]Sheet1!$E$2:$N$5262,8,0)</f>
        <v>Renewal</v>
      </c>
      <c r="R2492" s="135" t="s">
        <v>16</v>
      </c>
      <c r="S2492" s="135" t="str">
        <f>VLOOKUP(E2492,[2]Sheet1!$E$2:$N$5262,10,0)</f>
        <v>-</v>
      </c>
      <c r="T2492" s="167">
        <f t="shared" si="125"/>
        <v>0</v>
      </c>
    </row>
    <row r="2493" spans="1:20" hidden="1">
      <c r="A2493" s="113">
        <v>616</v>
      </c>
      <c r="B2493" s="113" t="s">
        <v>38</v>
      </c>
      <c r="C2493" s="108" t="s">
        <v>17879</v>
      </c>
      <c r="D2493" s="113">
        <v>8016165</v>
      </c>
      <c r="E2493" s="113">
        <v>2565954</v>
      </c>
      <c r="F2493" s="108" t="s">
        <v>17880</v>
      </c>
      <c r="G2493" s="113">
        <v>16000</v>
      </c>
      <c r="H2493" s="108" t="s">
        <v>66</v>
      </c>
      <c r="I2493" s="108" t="s">
        <v>138</v>
      </c>
      <c r="J2493" s="135" t="s">
        <v>41</v>
      </c>
      <c r="K2493" s="135">
        <v>16000</v>
      </c>
      <c r="L2493" s="135">
        <f>VLOOKUP(E2493,[2]Sheet1!$E$2:$N$5262,3,0)</f>
        <v>16000</v>
      </c>
      <c r="M2493" s="168">
        <f>VLOOKUP(E2493,[2]Sheet1!$E$2:$N$5262,4,0)</f>
        <v>46043</v>
      </c>
      <c r="N2493" s="135" t="str">
        <f>VLOOKUP(E2493,[2]Sheet1!$E$2:$N$5262,5,0)</f>
        <v>ALIZA.WALEED</v>
      </c>
      <c r="O2493" s="135" t="str">
        <f>VLOOKUP(E2493,[2]Sheet1!$E$2:$N$5262,6,0)</f>
        <v>Accepted</v>
      </c>
      <c r="P2493" s="135" t="str">
        <f>VLOOKUP(E2493,[2]Sheet1!$E$2:$N$5262,7,0)</f>
        <v>Online Transfer</v>
      </c>
      <c r="Q2493" s="135" t="str">
        <f>VLOOKUP(E2493,[2]Sheet1!$E$2:$N$5262,8,0)</f>
        <v>Renewal</v>
      </c>
      <c r="R2493" s="135" t="s">
        <v>16</v>
      </c>
      <c r="S2493" s="135" t="str">
        <f>VLOOKUP(E2493,[2]Sheet1!$E$2:$N$5262,10,0)</f>
        <v>-</v>
      </c>
      <c r="T2493" s="167">
        <f t="shared" si="125"/>
        <v>0</v>
      </c>
    </row>
    <row r="2494" spans="1:20" hidden="1">
      <c r="A2494" s="113">
        <v>617</v>
      </c>
      <c r="B2494" s="113" t="s">
        <v>38</v>
      </c>
      <c r="C2494" s="108" t="s">
        <v>17881</v>
      </c>
      <c r="D2494" s="108" t="s">
        <v>17882</v>
      </c>
      <c r="E2494" s="108" t="s">
        <v>17883</v>
      </c>
      <c r="F2494" s="108" t="s">
        <v>17805</v>
      </c>
      <c r="G2494" s="113">
        <v>12000</v>
      </c>
      <c r="H2494" s="108" t="s">
        <v>66</v>
      </c>
      <c r="I2494" s="108" t="s">
        <v>138</v>
      </c>
      <c r="J2494" s="135" t="s">
        <v>41</v>
      </c>
      <c r="K2494" s="135">
        <v>12000</v>
      </c>
      <c r="L2494" s="135">
        <f>VLOOKUP(E2494,[2]Sheet1!$E$2:$N$5262,3,0)</f>
        <v>12000</v>
      </c>
      <c r="M2494" s="168">
        <f>VLOOKUP(E2494,[2]Sheet1!$E$2:$N$5262,4,0)</f>
        <v>46042</v>
      </c>
      <c r="N2494" s="135" t="str">
        <f>VLOOKUP(E2494,[2]Sheet1!$E$2:$N$5262,5,0)</f>
        <v>ALIZA.WALEED</v>
      </c>
      <c r="O2494" s="135" t="str">
        <f>VLOOKUP(E2494,[2]Sheet1!$E$2:$N$5262,6,0)</f>
        <v>Accepted</v>
      </c>
      <c r="P2494" s="135" t="str">
        <f>VLOOKUP(E2494,[2]Sheet1!$E$2:$N$5262,7,0)</f>
        <v>Cash Deposit</v>
      </c>
      <c r="Q2494" s="135" t="str">
        <f>VLOOKUP(E2494,[2]Sheet1!$E$2:$N$5262,8,0)</f>
        <v>Renewal</v>
      </c>
      <c r="R2494" s="135" t="s">
        <v>16</v>
      </c>
      <c r="S2494" s="135" t="str">
        <f>VLOOKUP(E2494,[2]Sheet1!$E$2:$N$5262,10,0)</f>
        <v>-</v>
      </c>
      <c r="T2494" s="167">
        <f t="shared" si="125"/>
        <v>0</v>
      </c>
    </row>
    <row r="2495" spans="1:20" hidden="1">
      <c r="A2495" s="113">
        <v>618</v>
      </c>
      <c r="B2495" s="113" t="s">
        <v>38</v>
      </c>
      <c r="C2495" s="108" t="s">
        <v>17884</v>
      </c>
      <c r="D2495" s="113">
        <v>145515</v>
      </c>
      <c r="E2495" s="113">
        <v>1045527</v>
      </c>
      <c r="F2495" s="108" t="s">
        <v>17885</v>
      </c>
      <c r="G2495" s="113">
        <v>12000</v>
      </c>
      <c r="H2495" s="108" t="s">
        <v>66</v>
      </c>
      <c r="I2495" s="108" t="s">
        <v>138</v>
      </c>
      <c r="J2495" s="135" t="s">
        <v>41</v>
      </c>
      <c r="K2495" s="135">
        <v>12000</v>
      </c>
      <c r="L2495" s="135">
        <f>VLOOKUP(E2495,[2]Sheet1!$E$2:$N$5262,3,0)</f>
        <v>12000</v>
      </c>
      <c r="M2495" s="168">
        <f>VLOOKUP(E2495,[2]Sheet1!$E$2:$N$5262,4,0)</f>
        <v>46042</v>
      </c>
      <c r="N2495" s="135" t="str">
        <f>VLOOKUP(E2495,[2]Sheet1!$E$2:$N$5262,5,0)</f>
        <v>ALIZA.WALEED</v>
      </c>
      <c r="O2495" s="135" t="str">
        <f>VLOOKUP(E2495,[2]Sheet1!$E$2:$N$5262,6,0)</f>
        <v>Accepted</v>
      </c>
      <c r="P2495" s="135" t="str">
        <f>VLOOKUP(E2495,[2]Sheet1!$E$2:$N$5262,7,0)</f>
        <v>Online Transfer</v>
      </c>
      <c r="Q2495" s="135" t="str">
        <f>VLOOKUP(E2495,[2]Sheet1!$E$2:$N$5262,8,0)</f>
        <v>Renewal</v>
      </c>
      <c r="R2495" s="135" t="s">
        <v>16</v>
      </c>
      <c r="S2495" s="135" t="str">
        <f>VLOOKUP(E2495,[2]Sheet1!$E$2:$N$5262,10,0)</f>
        <v>-</v>
      </c>
      <c r="T2495" s="167">
        <f t="shared" si="125"/>
        <v>0</v>
      </c>
    </row>
    <row r="2496" spans="1:20" hidden="1">
      <c r="A2496" s="113">
        <v>619</v>
      </c>
      <c r="B2496" s="113" t="s">
        <v>38</v>
      </c>
      <c r="C2496" s="108" t="s">
        <v>17886</v>
      </c>
      <c r="D2496" s="108" t="s">
        <v>17887</v>
      </c>
      <c r="E2496" s="108" t="s">
        <v>17888</v>
      </c>
      <c r="F2496" s="108" t="s">
        <v>17889</v>
      </c>
      <c r="G2496" s="113">
        <v>16000</v>
      </c>
      <c r="H2496" s="108" t="s">
        <v>66</v>
      </c>
      <c r="I2496" s="108" t="s">
        <v>138</v>
      </c>
      <c r="J2496" s="135" t="s">
        <v>41</v>
      </c>
      <c r="K2496" s="135">
        <v>16000</v>
      </c>
      <c r="L2496" s="135">
        <f>VLOOKUP(E2496,[2]Sheet1!$E$2:$N$5262,3,0)</f>
        <v>16000</v>
      </c>
      <c r="M2496" s="168">
        <f>VLOOKUP(E2496,[2]Sheet1!$E$2:$N$5262,4,0)</f>
        <v>46042</v>
      </c>
      <c r="N2496" s="135" t="str">
        <f>VLOOKUP(E2496,[2]Sheet1!$E$2:$N$5262,5,0)</f>
        <v>ALIZA.WALEED</v>
      </c>
      <c r="O2496" s="135" t="str">
        <f>VLOOKUP(E2496,[2]Sheet1!$E$2:$N$5262,6,0)</f>
        <v>Accepted</v>
      </c>
      <c r="P2496" s="135" t="str">
        <f>VLOOKUP(E2496,[2]Sheet1!$E$2:$N$5262,7,0)</f>
        <v>Online Transfer</v>
      </c>
      <c r="Q2496" s="135" t="str">
        <f>VLOOKUP(E2496,[2]Sheet1!$E$2:$N$5262,8,0)</f>
        <v>Renewal</v>
      </c>
      <c r="R2496" s="135" t="s">
        <v>16</v>
      </c>
      <c r="S2496" s="135" t="str">
        <f>VLOOKUP(E2496,[2]Sheet1!$E$2:$N$5262,10,0)</f>
        <v>-</v>
      </c>
      <c r="T2496" s="167">
        <f t="shared" si="125"/>
        <v>0</v>
      </c>
    </row>
    <row r="2497" spans="1:20" hidden="1">
      <c r="A2497" s="113">
        <v>620</v>
      </c>
      <c r="B2497" s="113" t="s">
        <v>38</v>
      </c>
      <c r="C2497" s="108" t="s">
        <v>17890</v>
      </c>
      <c r="D2497" s="108" t="s">
        <v>17891</v>
      </c>
      <c r="E2497" s="108" t="s">
        <v>17892</v>
      </c>
      <c r="F2497" s="108" t="s">
        <v>17893</v>
      </c>
      <c r="G2497" s="113">
        <v>11000</v>
      </c>
      <c r="H2497" s="108" t="s">
        <v>66</v>
      </c>
      <c r="I2497" s="108" t="s">
        <v>138</v>
      </c>
      <c r="J2497" s="135" t="s">
        <v>41</v>
      </c>
      <c r="K2497" s="135">
        <v>11000</v>
      </c>
      <c r="L2497" s="135">
        <f>VLOOKUP(E2497,[2]Sheet1!$E$2:$N$5262,3,0)</f>
        <v>11000</v>
      </c>
      <c r="M2497" s="168">
        <f>VLOOKUP(E2497,[2]Sheet1!$E$2:$N$5262,4,0)</f>
        <v>46042</v>
      </c>
      <c r="N2497" s="135" t="str">
        <f>VLOOKUP(E2497,[2]Sheet1!$E$2:$N$5262,5,0)</f>
        <v>ALIZA.WALEED</v>
      </c>
      <c r="O2497" s="135" t="str">
        <f>VLOOKUP(E2497,[2]Sheet1!$E$2:$N$5262,6,0)</f>
        <v>Accepted</v>
      </c>
      <c r="P2497" s="135" t="str">
        <f>VLOOKUP(E2497,[2]Sheet1!$E$2:$N$5262,7,0)</f>
        <v>Online Transfer</v>
      </c>
      <c r="Q2497" s="135" t="str">
        <f>VLOOKUP(E2497,[2]Sheet1!$E$2:$N$5262,8,0)</f>
        <v>Renewal</v>
      </c>
      <c r="R2497" s="135" t="s">
        <v>16</v>
      </c>
      <c r="S2497" s="135" t="str">
        <f>VLOOKUP(E2497,[2]Sheet1!$E$2:$N$5262,10,0)</f>
        <v>-</v>
      </c>
      <c r="T2497" s="167">
        <f t="shared" si="125"/>
        <v>0</v>
      </c>
    </row>
    <row r="2498" spans="1:20" hidden="1">
      <c r="A2498" s="113">
        <v>621</v>
      </c>
      <c r="B2498" s="113" t="s">
        <v>38</v>
      </c>
      <c r="C2498" s="108" t="s">
        <v>17894</v>
      </c>
      <c r="D2498" s="108" t="s">
        <v>17895</v>
      </c>
      <c r="E2498" s="113">
        <v>6041575</v>
      </c>
      <c r="F2498" s="108" t="s">
        <v>17896</v>
      </c>
      <c r="G2498" s="113">
        <v>16000</v>
      </c>
      <c r="H2498" s="108" t="s">
        <v>66</v>
      </c>
      <c r="I2498" s="108" t="s">
        <v>138</v>
      </c>
      <c r="J2498" s="135" t="s">
        <v>41</v>
      </c>
      <c r="K2498" s="135">
        <v>16000</v>
      </c>
      <c r="L2498" s="135">
        <f>VLOOKUP(E2498,[2]Sheet1!$E$2:$N$5262,3,0)</f>
        <v>16000</v>
      </c>
      <c r="M2498" s="168">
        <f>VLOOKUP(E2498,[2]Sheet1!$E$2:$N$5262,4,0)</f>
        <v>46041</v>
      </c>
      <c r="N2498" s="135" t="str">
        <f>VLOOKUP(E2498,[2]Sheet1!$E$2:$N$5262,5,0)</f>
        <v>ALIZA.WALEED</v>
      </c>
      <c r="O2498" s="135" t="str">
        <f>VLOOKUP(E2498,[2]Sheet1!$E$2:$N$5262,6,0)</f>
        <v>Accepted</v>
      </c>
      <c r="P2498" s="135" t="str">
        <f>VLOOKUP(E2498,[2]Sheet1!$E$2:$N$5262,7,0)</f>
        <v>Online Transfer</v>
      </c>
      <c r="Q2498" s="135" t="str">
        <f>VLOOKUP(E2498,[2]Sheet1!$E$2:$N$5262,8,0)</f>
        <v>Renewal</v>
      </c>
      <c r="R2498" s="135" t="s">
        <v>16</v>
      </c>
      <c r="S2498" s="135" t="str">
        <f>VLOOKUP(E2498,[2]Sheet1!$E$2:$N$5262,10,0)</f>
        <v>-</v>
      </c>
      <c r="T2498" s="167">
        <f t="shared" si="125"/>
        <v>0</v>
      </c>
    </row>
    <row r="2499" spans="1:20" hidden="1">
      <c r="A2499" s="113">
        <v>622</v>
      </c>
      <c r="B2499" s="113" t="s">
        <v>38</v>
      </c>
      <c r="C2499" s="108" t="s">
        <v>17897</v>
      </c>
      <c r="D2499" s="113">
        <v>7915762</v>
      </c>
      <c r="E2499" s="108" t="s">
        <v>17898</v>
      </c>
      <c r="F2499" s="108" t="s">
        <v>17899</v>
      </c>
      <c r="G2499" s="113">
        <v>16000</v>
      </c>
      <c r="H2499" s="108" t="s">
        <v>66</v>
      </c>
      <c r="I2499" s="108" t="s">
        <v>138</v>
      </c>
      <c r="J2499" s="135" t="s">
        <v>41</v>
      </c>
      <c r="K2499" s="135">
        <v>16000</v>
      </c>
      <c r="L2499" s="135">
        <f>VLOOKUP(E2499,[2]Sheet1!$E$2:$N$5262,3,0)</f>
        <v>16000</v>
      </c>
      <c r="M2499" s="168">
        <f>VLOOKUP(E2499,[2]Sheet1!$E$2:$N$5262,4,0)</f>
        <v>46041</v>
      </c>
      <c r="N2499" s="135" t="str">
        <f>VLOOKUP(E2499,[2]Sheet1!$E$2:$N$5262,5,0)</f>
        <v>ALIZA.WALEED</v>
      </c>
      <c r="O2499" s="135" t="str">
        <f>VLOOKUP(E2499,[2]Sheet1!$E$2:$N$5262,6,0)</f>
        <v>Accepted</v>
      </c>
      <c r="P2499" s="135" t="str">
        <f>VLOOKUP(E2499,[2]Sheet1!$E$2:$N$5262,7,0)</f>
        <v>Online Transfer</v>
      </c>
      <c r="Q2499" s="135" t="str">
        <f>VLOOKUP(E2499,[2]Sheet1!$E$2:$N$5262,8,0)</f>
        <v>Renewal</v>
      </c>
      <c r="R2499" s="135" t="s">
        <v>16</v>
      </c>
      <c r="S2499" s="135" t="str">
        <f>VLOOKUP(E2499,[2]Sheet1!$E$2:$N$5262,10,0)</f>
        <v>-</v>
      </c>
      <c r="T2499" s="167">
        <f t="shared" si="125"/>
        <v>0</v>
      </c>
    </row>
    <row r="2500" spans="1:20" hidden="1">
      <c r="A2500" s="113">
        <v>623</v>
      </c>
      <c r="B2500" s="113" t="s">
        <v>38</v>
      </c>
      <c r="C2500" s="108" t="s">
        <v>17900</v>
      </c>
      <c r="D2500" s="108" t="s">
        <v>17901</v>
      </c>
      <c r="E2500" s="108" t="s">
        <v>17902</v>
      </c>
      <c r="F2500" s="108" t="s">
        <v>15427</v>
      </c>
      <c r="G2500" s="113">
        <v>16000</v>
      </c>
      <c r="H2500" s="108" t="s">
        <v>66</v>
      </c>
      <c r="I2500" s="108" t="s">
        <v>138</v>
      </c>
      <c r="J2500" s="135" t="s">
        <v>41</v>
      </c>
      <c r="K2500" s="135">
        <v>16000</v>
      </c>
      <c r="L2500" s="135">
        <f>VLOOKUP(E2500,[2]Sheet1!$E$2:$N$5262,3,0)</f>
        <v>16000</v>
      </c>
      <c r="M2500" s="168">
        <f>VLOOKUP(E2500,[2]Sheet1!$E$2:$N$5262,4,0)</f>
        <v>46041</v>
      </c>
      <c r="N2500" s="135" t="str">
        <f>VLOOKUP(E2500,[2]Sheet1!$E$2:$N$5262,5,0)</f>
        <v>ALIZA.WALEED</v>
      </c>
      <c r="O2500" s="135" t="str">
        <f>VLOOKUP(E2500,[2]Sheet1!$E$2:$N$5262,6,0)</f>
        <v>Accepted</v>
      </c>
      <c r="P2500" s="135" t="str">
        <f>VLOOKUP(E2500,[2]Sheet1!$E$2:$N$5262,7,0)</f>
        <v>Online Transfer</v>
      </c>
      <c r="Q2500" s="135" t="str">
        <f>VLOOKUP(E2500,[2]Sheet1!$E$2:$N$5262,8,0)</f>
        <v>Renewal</v>
      </c>
      <c r="R2500" s="135" t="s">
        <v>16</v>
      </c>
      <c r="S2500" s="135" t="str">
        <f>VLOOKUP(E2500,[2]Sheet1!$E$2:$N$5262,10,0)</f>
        <v>-</v>
      </c>
      <c r="T2500" s="167">
        <f t="shared" si="125"/>
        <v>0</v>
      </c>
    </row>
    <row r="2501" spans="1:20" hidden="1">
      <c r="A2501" s="113">
        <v>624</v>
      </c>
      <c r="B2501" s="113" t="s">
        <v>38</v>
      </c>
      <c r="C2501" s="108" t="s">
        <v>17903</v>
      </c>
      <c r="D2501" s="113">
        <v>1002941</v>
      </c>
      <c r="E2501" s="108" t="s">
        <v>17904</v>
      </c>
      <c r="F2501" s="108" t="s">
        <v>11168</v>
      </c>
      <c r="G2501" s="113">
        <v>16000</v>
      </c>
      <c r="H2501" s="108" t="s">
        <v>66</v>
      </c>
      <c r="I2501" s="108" t="s">
        <v>138</v>
      </c>
      <c r="J2501" s="135" t="s">
        <v>41</v>
      </c>
      <c r="K2501" s="135">
        <v>16000</v>
      </c>
      <c r="L2501" s="135">
        <f>VLOOKUP(E2501,[2]Sheet1!$E$2:$N$5262,3,0)</f>
        <v>16000</v>
      </c>
      <c r="M2501" s="168">
        <f>VLOOKUP(E2501,[2]Sheet1!$E$2:$N$5262,4,0)</f>
        <v>46041</v>
      </c>
      <c r="N2501" s="135" t="str">
        <f>VLOOKUP(E2501,[2]Sheet1!$E$2:$N$5262,5,0)</f>
        <v>ALIZA.WALEED</v>
      </c>
      <c r="O2501" s="135" t="str">
        <f>VLOOKUP(E2501,[2]Sheet1!$E$2:$N$5262,6,0)</f>
        <v>Accepted</v>
      </c>
      <c r="P2501" s="135" t="str">
        <f>VLOOKUP(E2501,[2]Sheet1!$E$2:$N$5262,7,0)</f>
        <v>Online Transfer</v>
      </c>
      <c r="Q2501" s="135" t="str">
        <f>VLOOKUP(E2501,[2]Sheet1!$E$2:$N$5262,8,0)</f>
        <v>Renewal</v>
      </c>
      <c r="R2501" s="135" t="s">
        <v>16</v>
      </c>
      <c r="S2501" s="135" t="str">
        <f>VLOOKUP(E2501,[2]Sheet1!$E$2:$N$5262,10,0)</f>
        <v>-</v>
      </c>
      <c r="T2501" s="167">
        <f t="shared" si="125"/>
        <v>0</v>
      </c>
    </row>
    <row r="2502" spans="1:20" hidden="1">
      <c r="A2502" s="113">
        <v>625</v>
      </c>
      <c r="B2502" s="113" t="s">
        <v>38</v>
      </c>
      <c r="C2502" s="108" t="s">
        <v>17905</v>
      </c>
      <c r="D2502" s="113">
        <v>166185</v>
      </c>
      <c r="E2502" s="113">
        <v>10066125</v>
      </c>
      <c r="F2502" s="108" t="s">
        <v>17906</v>
      </c>
      <c r="G2502" s="113">
        <v>12000</v>
      </c>
      <c r="H2502" s="108" t="s">
        <v>66</v>
      </c>
      <c r="I2502" s="108" t="s">
        <v>138</v>
      </c>
      <c r="J2502" s="135" t="s">
        <v>41</v>
      </c>
      <c r="K2502" s="135">
        <v>12000</v>
      </c>
      <c r="L2502" s="135">
        <f>VLOOKUP(E2502,[2]Sheet1!$E$2:$N$5262,3,0)</f>
        <v>12000</v>
      </c>
      <c r="M2502" s="168">
        <f>VLOOKUP(E2502,[2]Sheet1!$E$2:$N$5262,4,0)</f>
        <v>46041</v>
      </c>
      <c r="N2502" s="135" t="str">
        <f>VLOOKUP(E2502,[2]Sheet1!$E$2:$N$5262,5,0)</f>
        <v>ALIZA.WALEED</v>
      </c>
      <c r="O2502" s="135" t="str">
        <f>VLOOKUP(E2502,[2]Sheet1!$E$2:$N$5262,6,0)</f>
        <v>Accepted</v>
      </c>
      <c r="P2502" s="135" t="str">
        <f>VLOOKUP(E2502,[2]Sheet1!$E$2:$N$5262,7,0)</f>
        <v>Online Transfer</v>
      </c>
      <c r="Q2502" s="135" t="str">
        <f>VLOOKUP(E2502,[2]Sheet1!$E$2:$N$5262,8,0)</f>
        <v>Renewal</v>
      </c>
      <c r="R2502" s="135" t="s">
        <v>16</v>
      </c>
      <c r="S2502" s="135" t="str">
        <f>VLOOKUP(E2502,[2]Sheet1!$E$2:$N$5262,10,0)</f>
        <v>-</v>
      </c>
      <c r="T2502" s="167">
        <f t="shared" si="125"/>
        <v>0</v>
      </c>
    </row>
    <row r="2503" spans="1:20" hidden="1">
      <c r="A2503" s="113">
        <v>626</v>
      </c>
      <c r="B2503" s="113" t="s">
        <v>38</v>
      </c>
      <c r="C2503" s="108" t="s">
        <v>17907</v>
      </c>
      <c r="D2503" s="113">
        <v>9788591</v>
      </c>
      <c r="E2503" s="108" t="s">
        <v>17908</v>
      </c>
      <c r="F2503" s="108" t="s">
        <v>17909</v>
      </c>
      <c r="G2503" s="113">
        <v>12000</v>
      </c>
      <c r="H2503" s="108" t="s">
        <v>66</v>
      </c>
      <c r="I2503" s="108" t="s">
        <v>138</v>
      </c>
      <c r="J2503" s="135" t="s">
        <v>41</v>
      </c>
      <c r="K2503" s="135">
        <v>12000</v>
      </c>
      <c r="L2503" s="135">
        <f>VLOOKUP(E2503,[2]Sheet1!$E$2:$N$5262,3,0)</f>
        <v>12000</v>
      </c>
      <c r="M2503" s="168">
        <f>VLOOKUP(E2503,[2]Sheet1!$E$2:$N$5262,4,0)</f>
        <v>46041</v>
      </c>
      <c r="N2503" s="135" t="str">
        <f>VLOOKUP(E2503,[2]Sheet1!$E$2:$N$5262,5,0)</f>
        <v>ALIZA.WALEED</v>
      </c>
      <c r="O2503" s="135" t="str">
        <f>VLOOKUP(E2503,[2]Sheet1!$E$2:$N$5262,6,0)</f>
        <v>Accepted</v>
      </c>
      <c r="P2503" s="135" t="str">
        <f>VLOOKUP(E2503,[2]Sheet1!$E$2:$N$5262,7,0)</f>
        <v>Online Transfer</v>
      </c>
      <c r="Q2503" s="135" t="str">
        <f>VLOOKUP(E2503,[2]Sheet1!$E$2:$N$5262,8,0)</f>
        <v>Renewal</v>
      </c>
      <c r="R2503" s="135" t="s">
        <v>16</v>
      </c>
      <c r="S2503" s="135" t="str">
        <f>VLOOKUP(E2503,[2]Sheet1!$E$2:$N$5262,10,0)</f>
        <v>-</v>
      </c>
      <c r="T2503" s="167">
        <f t="shared" si="125"/>
        <v>0</v>
      </c>
    </row>
    <row r="2504" spans="1:20" hidden="1">
      <c r="A2504" s="113">
        <v>627</v>
      </c>
      <c r="B2504" s="113" t="s">
        <v>38</v>
      </c>
      <c r="C2504" s="108" t="s">
        <v>17910</v>
      </c>
      <c r="D2504" s="108" t="s">
        <v>17911</v>
      </c>
      <c r="E2504" s="113">
        <v>9506891</v>
      </c>
      <c r="F2504" s="108" t="s">
        <v>17912</v>
      </c>
      <c r="G2504" s="113">
        <v>16000</v>
      </c>
      <c r="H2504" s="108" t="s">
        <v>66</v>
      </c>
      <c r="I2504" s="108" t="s">
        <v>138</v>
      </c>
      <c r="J2504" s="135" t="s">
        <v>41</v>
      </c>
      <c r="K2504" s="135">
        <v>16000</v>
      </c>
      <c r="L2504" s="135">
        <f>VLOOKUP(E2504,[2]Sheet1!$E$2:$N$5262,3,0)</f>
        <v>16000</v>
      </c>
      <c r="M2504" s="168">
        <f>VLOOKUP(E2504,[2]Sheet1!$E$2:$N$5262,4,0)</f>
        <v>46041</v>
      </c>
      <c r="N2504" s="135" t="str">
        <f>VLOOKUP(E2504,[2]Sheet1!$E$2:$N$5262,5,0)</f>
        <v>ALIZA.WALEED</v>
      </c>
      <c r="O2504" s="135" t="str">
        <f>VLOOKUP(E2504,[2]Sheet1!$E$2:$N$5262,6,0)</f>
        <v>Accepted</v>
      </c>
      <c r="P2504" s="135" t="str">
        <f>VLOOKUP(E2504,[2]Sheet1!$E$2:$N$5262,7,0)</f>
        <v>Online Transfer</v>
      </c>
      <c r="Q2504" s="135" t="str">
        <f>VLOOKUP(E2504,[2]Sheet1!$E$2:$N$5262,8,0)</f>
        <v>Renewal</v>
      </c>
      <c r="R2504" s="135" t="s">
        <v>16</v>
      </c>
      <c r="S2504" s="135" t="str">
        <f>VLOOKUP(E2504,[2]Sheet1!$E$2:$N$5262,10,0)</f>
        <v>-</v>
      </c>
      <c r="T2504" s="167">
        <f t="shared" si="125"/>
        <v>0</v>
      </c>
    </row>
    <row r="2505" spans="1:20" hidden="1">
      <c r="A2505" s="113">
        <v>628</v>
      </c>
      <c r="B2505" s="113" t="s">
        <v>38</v>
      </c>
      <c r="C2505" s="108" t="s">
        <v>17913</v>
      </c>
      <c r="D2505" s="108" t="s">
        <v>17914</v>
      </c>
      <c r="E2505" s="108" t="s">
        <v>17915</v>
      </c>
      <c r="F2505" s="108" t="s">
        <v>15427</v>
      </c>
      <c r="G2505" s="113">
        <v>16000</v>
      </c>
      <c r="H2505" s="108" t="s">
        <v>66</v>
      </c>
      <c r="I2505" s="108" t="s">
        <v>138</v>
      </c>
      <c r="J2505" s="135" t="s">
        <v>41</v>
      </c>
      <c r="K2505" s="135">
        <v>16000</v>
      </c>
      <c r="L2505" s="135">
        <f>VLOOKUP(E2505,[2]Sheet1!$E$2:$N$5262,3,0)</f>
        <v>16000</v>
      </c>
      <c r="M2505" s="168">
        <f>VLOOKUP(E2505,[2]Sheet1!$E$2:$N$5262,4,0)</f>
        <v>46041</v>
      </c>
      <c r="N2505" s="135" t="str">
        <f>VLOOKUP(E2505,[2]Sheet1!$E$2:$N$5262,5,0)</f>
        <v>ALIZA.WALEED</v>
      </c>
      <c r="O2505" s="135" t="str">
        <f>VLOOKUP(E2505,[2]Sheet1!$E$2:$N$5262,6,0)</f>
        <v>Accepted</v>
      </c>
      <c r="P2505" s="135" t="str">
        <f>VLOOKUP(E2505,[2]Sheet1!$E$2:$N$5262,7,0)</f>
        <v>Online Transfer</v>
      </c>
      <c r="Q2505" s="135" t="str">
        <f>VLOOKUP(E2505,[2]Sheet1!$E$2:$N$5262,8,0)</f>
        <v>Renewal</v>
      </c>
      <c r="R2505" s="135" t="s">
        <v>16</v>
      </c>
      <c r="S2505" s="135" t="str">
        <f>VLOOKUP(E2505,[2]Sheet1!$E$2:$N$5262,10,0)</f>
        <v>-</v>
      </c>
      <c r="T2505" s="167">
        <f t="shared" si="125"/>
        <v>0</v>
      </c>
    </row>
    <row r="2506" spans="1:20" hidden="1">
      <c r="A2506" s="113">
        <v>629</v>
      </c>
      <c r="B2506" s="113" t="s">
        <v>38</v>
      </c>
      <c r="C2506" s="108" t="s">
        <v>17916</v>
      </c>
      <c r="D2506" s="108" t="s">
        <v>17917</v>
      </c>
      <c r="E2506" s="113">
        <v>4204856</v>
      </c>
      <c r="F2506" s="108" t="s">
        <v>17918</v>
      </c>
      <c r="G2506" s="113">
        <v>16000</v>
      </c>
      <c r="H2506" s="108" t="s">
        <v>66</v>
      </c>
      <c r="I2506" s="108" t="s">
        <v>138</v>
      </c>
      <c r="J2506" s="135" t="s">
        <v>41</v>
      </c>
      <c r="K2506" s="135">
        <v>16000</v>
      </c>
      <c r="L2506" s="135">
        <f>VLOOKUP(E2506,[2]Sheet1!$E$2:$N$5262,3,0)</f>
        <v>16000</v>
      </c>
      <c r="M2506" s="168">
        <f>VLOOKUP(E2506,[2]Sheet1!$E$2:$N$5262,4,0)</f>
        <v>46039</v>
      </c>
      <c r="N2506" s="135" t="str">
        <f>VLOOKUP(E2506,[2]Sheet1!$E$2:$N$5262,5,0)</f>
        <v>ALIZA.WALEED</v>
      </c>
      <c r="O2506" s="135" t="str">
        <f>VLOOKUP(E2506,[2]Sheet1!$E$2:$N$5262,6,0)</f>
        <v>Accepted</v>
      </c>
      <c r="P2506" s="135" t="str">
        <f>VLOOKUP(E2506,[2]Sheet1!$E$2:$N$5262,7,0)</f>
        <v>Online Transfer</v>
      </c>
      <c r="Q2506" s="135" t="str">
        <f>VLOOKUP(E2506,[2]Sheet1!$E$2:$N$5262,8,0)</f>
        <v>Renewal</v>
      </c>
      <c r="R2506" s="135" t="s">
        <v>16</v>
      </c>
      <c r="S2506" s="135" t="str">
        <f>VLOOKUP(E2506,[2]Sheet1!$E$2:$N$5262,10,0)</f>
        <v>-</v>
      </c>
      <c r="T2506" s="167">
        <f t="shared" si="125"/>
        <v>0</v>
      </c>
    </row>
    <row r="2507" spans="1:20" hidden="1">
      <c r="A2507" s="113">
        <v>630</v>
      </c>
      <c r="B2507" s="113" t="s">
        <v>38</v>
      </c>
      <c r="C2507" s="108" t="s">
        <v>17919</v>
      </c>
      <c r="D2507" s="113">
        <v>147674</v>
      </c>
      <c r="E2507" s="113">
        <v>1047685</v>
      </c>
      <c r="F2507" s="108" t="s">
        <v>17920</v>
      </c>
      <c r="G2507" s="113">
        <v>13000</v>
      </c>
      <c r="H2507" s="108" t="s">
        <v>66</v>
      </c>
      <c r="I2507" s="108" t="s">
        <v>138</v>
      </c>
      <c r="J2507" s="135" t="s">
        <v>41</v>
      </c>
      <c r="K2507" s="135">
        <v>13000</v>
      </c>
      <c r="L2507" s="135">
        <f>VLOOKUP(E2507,[2]Sheet1!$E$2:$N$5262,3,0)</f>
        <v>13000</v>
      </c>
      <c r="M2507" s="168">
        <f>VLOOKUP(E2507,[2]Sheet1!$E$2:$N$5262,4,0)</f>
        <v>46039</v>
      </c>
      <c r="N2507" s="135" t="str">
        <f>VLOOKUP(E2507,[2]Sheet1!$E$2:$N$5262,5,0)</f>
        <v>ALIZA.WALEED</v>
      </c>
      <c r="O2507" s="135" t="str">
        <f>VLOOKUP(E2507,[2]Sheet1!$E$2:$N$5262,6,0)</f>
        <v>Accepted</v>
      </c>
      <c r="P2507" s="135" t="str">
        <f>VLOOKUP(E2507,[2]Sheet1!$E$2:$N$5262,7,0)</f>
        <v>Online Transfer</v>
      </c>
      <c r="Q2507" s="135" t="str">
        <f>VLOOKUP(E2507,[2]Sheet1!$E$2:$N$5262,8,0)</f>
        <v>Renewal</v>
      </c>
      <c r="R2507" s="135" t="s">
        <v>16</v>
      </c>
      <c r="S2507" s="135" t="str">
        <f>VLOOKUP(E2507,[2]Sheet1!$E$2:$N$5262,10,0)</f>
        <v>-</v>
      </c>
      <c r="T2507" s="167">
        <f t="shared" si="125"/>
        <v>0</v>
      </c>
    </row>
    <row r="2508" spans="1:20" hidden="1">
      <c r="A2508" s="113">
        <v>631</v>
      </c>
      <c r="B2508" s="113" t="s">
        <v>38</v>
      </c>
      <c r="C2508" s="108" t="s">
        <v>17921</v>
      </c>
      <c r="D2508" s="108" t="s">
        <v>17922</v>
      </c>
      <c r="E2508" s="113">
        <v>7055053</v>
      </c>
      <c r="F2508" s="108" t="s">
        <v>17923</v>
      </c>
      <c r="G2508" s="113">
        <v>16000</v>
      </c>
      <c r="H2508" s="108" t="s">
        <v>66</v>
      </c>
      <c r="I2508" s="108" t="s">
        <v>138</v>
      </c>
      <c r="J2508" s="135" t="s">
        <v>41</v>
      </c>
      <c r="K2508" s="135">
        <v>16000</v>
      </c>
      <c r="L2508" s="135">
        <f>VLOOKUP(E2508,[2]Sheet1!$E$2:$N$5262,3,0)</f>
        <v>16000</v>
      </c>
      <c r="M2508" s="168">
        <f>VLOOKUP(E2508,[2]Sheet1!$E$2:$N$5262,4,0)</f>
        <v>46038</v>
      </c>
      <c r="N2508" s="135" t="str">
        <f>VLOOKUP(E2508,[2]Sheet1!$E$2:$N$5262,5,0)</f>
        <v>ALIZA.WALEED</v>
      </c>
      <c r="O2508" s="135" t="str">
        <f>VLOOKUP(E2508,[2]Sheet1!$E$2:$N$5262,6,0)</f>
        <v>Accepted</v>
      </c>
      <c r="P2508" s="135" t="str">
        <f>VLOOKUP(E2508,[2]Sheet1!$E$2:$N$5262,7,0)</f>
        <v>Online Transfer</v>
      </c>
      <c r="Q2508" s="135" t="str">
        <f>VLOOKUP(E2508,[2]Sheet1!$E$2:$N$5262,8,0)</f>
        <v>Renewal</v>
      </c>
      <c r="R2508" s="135" t="s">
        <v>16</v>
      </c>
      <c r="S2508" s="135" t="str">
        <f>VLOOKUP(E2508,[2]Sheet1!$E$2:$N$5262,10,0)</f>
        <v>-</v>
      </c>
      <c r="T2508" s="167">
        <f t="shared" si="125"/>
        <v>0</v>
      </c>
    </row>
    <row r="2509" spans="1:20" hidden="1">
      <c r="A2509" s="113">
        <v>632</v>
      </c>
      <c r="B2509" s="113" t="s">
        <v>38</v>
      </c>
      <c r="C2509" s="108" t="s">
        <v>17924</v>
      </c>
      <c r="D2509" s="108" t="s">
        <v>17925</v>
      </c>
      <c r="E2509" s="108" t="s">
        <v>17926</v>
      </c>
      <c r="F2509" s="108" t="s">
        <v>17927</v>
      </c>
      <c r="G2509" s="113">
        <v>13000</v>
      </c>
      <c r="H2509" s="108" t="s">
        <v>66</v>
      </c>
      <c r="I2509" s="108" t="s">
        <v>138</v>
      </c>
      <c r="J2509" s="135" t="s">
        <v>41</v>
      </c>
      <c r="K2509" s="135">
        <v>13000</v>
      </c>
      <c r="L2509" s="135">
        <f>VLOOKUP(E2509,[2]Sheet1!$E$2:$N$5262,3,0)</f>
        <v>13000</v>
      </c>
      <c r="M2509" s="168">
        <f>VLOOKUP(E2509,[2]Sheet1!$E$2:$N$5262,4,0)</f>
        <v>46039</v>
      </c>
      <c r="N2509" s="135" t="str">
        <f>VLOOKUP(E2509,[2]Sheet1!$E$2:$N$5262,5,0)</f>
        <v>ALIZA.WALEED</v>
      </c>
      <c r="O2509" s="135" t="str">
        <f>VLOOKUP(E2509,[2]Sheet1!$E$2:$N$5262,6,0)</f>
        <v>Accepted</v>
      </c>
      <c r="P2509" s="135" t="str">
        <f>VLOOKUP(E2509,[2]Sheet1!$E$2:$N$5262,7,0)</f>
        <v>Online Transfer</v>
      </c>
      <c r="Q2509" s="135" t="str">
        <f>VLOOKUP(E2509,[2]Sheet1!$E$2:$N$5262,8,0)</f>
        <v>Renewal</v>
      </c>
      <c r="R2509" s="135" t="s">
        <v>16</v>
      </c>
      <c r="S2509" s="135" t="str">
        <f>VLOOKUP(E2509,[2]Sheet1!$E$2:$N$5262,10,0)</f>
        <v>-</v>
      </c>
      <c r="T2509" s="167">
        <f t="shared" si="125"/>
        <v>0</v>
      </c>
    </row>
    <row r="2510" spans="1:20" hidden="1">
      <c r="A2510" s="113">
        <v>633</v>
      </c>
      <c r="B2510" s="113" t="s">
        <v>38</v>
      </c>
      <c r="C2510" s="108" t="s">
        <v>17928</v>
      </c>
      <c r="D2510" s="108" t="s">
        <v>17929</v>
      </c>
      <c r="E2510" s="108" t="s">
        <v>17930</v>
      </c>
      <c r="F2510" s="108" t="s">
        <v>17504</v>
      </c>
      <c r="G2510" s="113">
        <v>14000</v>
      </c>
      <c r="H2510" s="108" t="s">
        <v>66</v>
      </c>
      <c r="I2510" s="108" t="s">
        <v>138</v>
      </c>
      <c r="J2510" s="135" t="s">
        <v>41</v>
      </c>
      <c r="K2510" s="135">
        <v>14000</v>
      </c>
      <c r="L2510" s="135">
        <f>VLOOKUP(E2510,[2]Sheet1!$E$2:$N$5262,3,0)</f>
        <v>14000</v>
      </c>
      <c r="M2510" s="168">
        <f>VLOOKUP(E2510,[2]Sheet1!$E$2:$N$5262,4,0)</f>
        <v>46038</v>
      </c>
      <c r="N2510" s="135" t="str">
        <f>VLOOKUP(E2510,[2]Sheet1!$E$2:$N$5262,5,0)</f>
        <v>ALIZA.WALEED</v>
      </c>
      <c r="O2510" s="135" t="str">
        <f>VLOOKUP(E2510,[2]Sheet1!$E$2:$N$5262,6,0)</f>
        <v>Accepted</v>
      </c>
      <c r="P2510" s="135" t="str">
        <f>VLOOKUP(E2510,[2]Sheet1!$E$2:$N$5262,7,0)</f>
        <v>Online Transfer</v>
      </c>
      <c r="Q2510" s="135" t="str">
        <f>VLOOKUP(E2510,[2]Sheet1!$E$2:$N$5262,8,0)</f>
        <v>Renewal</v>
      </c>
      <c r="R2510" s="135" t="s">
        <v>16</v>
      </c>
      <c r="S2510" s="135" t="str">
        <f>VLOOKUP(E2510,[2]Sheet1!$E$2:$N$5262,10,0)</f>
        <v>-</v>
      </c>
      <c r="T2510" s="167">
        <f t="shared" si="125"/>
        <v>0</v>
      </c>
    </row>
    <row r="2511" spans="1:20" hidden="1">
      <c r="A2511" s="113">
        <v>634</v>
      </c>
      <c r="B2511" s="113" t="s">
        <v>38</v>
      </c>
      <c r="C2511" s="108" t="s">
        <v>17931</v>
      </c>
      <c r="D2511" s="113">
        <v>4930</v>
      </c>
      <c r="E2511" s="113">
        <v>11341</v>
      </c>
      <c r="F2511" s="108" t="s">
        <v>17932</v>
      </c>
      <c r="G2511" s="113">
        <v>16000</v>
      </c>
      <c r="H2511" s="108" t="s">
        <v>66</v>
      </c>
      <c r="I2511" s="108" t="s">
        <v>138</v>
      </c>
      <c r="J2511" s="135" t="s">
        <v>41</v>
      </c>
      <c r="K2511" s="135">
        <v>16000</v>
      </c>
      <c r="L2511" s="135">
        <f>VLOOKUP(E2511,[2]Sheet1!$E$2:$N$5262,3,0)</f>
        <v>16000</v>
      </c>
      <c r="M2511" s="168">
        <f>VLOOKUP(E2511,[2]Sheet1!$E$2:$N$5262,4,0)</f>
        <v>46038</v>
      </c>
      <c r="N2511" s="135" t="str">
        <f>VLOOKUP(E2511,[2]Sheet1!$E$2:$N$5262,5,0)</f>
        <v>ALIZA.WALEED</v>
      </c>
      <c r="O2511" s="135" t="str">
        <f>VLOOKUP(E2511,[2]Sheet1!$E$2:$N$5262,6,0)</f>
        <v>Accepted</v>
      </c>
      <c r="P2511" s="135" t="str">
        <f>VLOOKUP(E2511,[2]Sheet1!$E$2:$N$5262,7,0)</f>
        <v>Online Transfer</v>
      </c>
      <c r="Q2511" s="135" t="str">
        <f>VLOOKUP(E2511,[2]Sheet1!$E$2:$N$5262,8,0)</f>
        <v>Renewal</v>
      </c>
      <c r="R2511" s="135" t="s">
        <v>16</v>
      </c>
      <c r="S2511" s="135" t="str">
        <f>VLOOKUP(E2511,[2]Sheet1!$E$2:$N$5262,10,0)</f>
        <v>-</v>
      </c>
      <c r="T2511" s="167">
        <f t="shared" si="125"/>
        <v>0</v>
      </c>
    </row>
    <row r="2512" spans="1:20" hidden="1">
      <c r="A2512" s="113">
        <v>635</v>
      </c>
      <c r="B2512" s="113" t="s">
        <v>38</v>
      </c>
      <c r="C2512" s="108" t="s">
        <v>17933</v>
      </c>
      <c r="D2512" s="113">
        <v>4801029</v>
      </c>
      <c r="E2512" s="108" t="s">
        <v>17934</v>
      </c>
      <c r="F2512" s="108" t="s">
        <v>17935</v>
      </c>
      <c r="G2512" s="113">
        <v>16000</v>
      </c>
      <c r="H2512" s="108" t="s">
        <v>66</v>
      </c>
      <c r="I2512" s="108" t="s">
        <v>138</v>
      </c>
      <c r="J2512" s="135" t="s">
        <v>41</v>
      </c>
      <c r="K2512" s="135">
        <v>16000</v>
      </c>
      <c r="L2512" s="135">
        <f>VLOOKUP(E2512,[2]Sheet1!$E$2:$N$5262,3,0)</f>
        <v>16000</v>
      </c>
      <c r="M2512" s="168">
        <f>VLOOKUP(E2512,[2]Sheet1!$E$2:$N$5262,4,0)</f>
        <v>46039</v>
      </c>
      <c r="N2512" s="135" t="str">
        <f>VLOOKUP(E2512,[2]Sheet1!$E$2:$N$5262,5,0)</f>
        <v>ALIZA.WALEED</v>
      </c>
      <c r="O2512" s="135" t="str">
        <f>VLOOKUP(E2512,[2]Sheet1!$E$2:$N$5262,6,0)</f>
        <v>Accepted</v>
      </c>
      <c r="P2512" s="135" t="str">
        <f>VLOOKUP(E2512,[2]Sheet1!$E$2:$N$5262,7,0)</f>
        <v>Online Transfer</v>
      </c>
      <c r="Q2512" s="135" t="str">
        <f>VLOOKUP(E2512,[2]Sheet1!$E$2:$N$5262,8,0)</f>
        <v>Renewal</v>
      </c>
      <c r="R2512" s="135" t="s">
        <v>16</v>
      </c>
      <c r="S2512" s="135" t="str">
        <f>VLOOKUP(E2512,[2]Sheet1!$E$2:$N$5262,10,0)</f>
        <v>-</v>
      </c>
      <c r="T2512" s="167">
        <f t="shared" si="125"/>
        <v>0</v>
      </c>
    </row>
    <row r="2513" spans="1:20" hidden="1">
      <c r="A2513" s="113">
        <v>636</v>
      </c>
      <c r="B2513" s="113" t="s">
        <v>38</v>
      </c>
      <c r="C2513" s="108" t="s">
        <v>17936</v>
      </c>
      <c r="D2513" s="108" t="s">
        <v>17937</v>
      </c>
      <c r="E2513" s="108" t="s">
        <v>17938</v>
      </c>
      <c r="F2513" s="108" t="s">
        <v>10854</v>
      </c>
      <c r="G2513" s="113">
        <v>16000</v>
      </c>
      <c r="H2513" s="108" t="s">
        <v>66</v>
      </c>
      <c r="I2513" s="108" t="s">
        <v>138</v>
      </c>
      <c r="J2513" s="135" t="s">
        <v>41</v>
      </c>
      <c r="K2513" s="135">
        <v>16000</v>
      </c>
      <c r="L2513" s="135">
        <f>VLOOKUP(E2513,[2]Sheet1!$E$2:$N$5262,3,0)</f>
        <v>16000</v>
      </c>
      <c r="M2513" s="168">
        <f>VLOOKUP(E2513,[2]Sheet1!$E$2:$N$5262,4,0)</f>
        <v>46038</v>
      </c>
      <c r="N2513" s="135" t="str">
        <f>VLOOKUP(E2513,[2]Sheet1!$E$2:$N$5262,5,0)</f>
        <v>ALIZA.WALEED</v>
      </c>
      <c r="O2513" s="135" t="str">
        <f>VLOOKUP(E2513,[2]Sheet1!$E$2:$N$5262,6,0)</f>
        <v>Accepted</v>
      </c>
      <c r="P2513" s="135" t="str">
        <f>VLOOKUP(E2513,[2]Sheet1!$E$2:$N$5262,7,0)</f>
        <v>Online Transfer</v>
      </c>
      <c r="Q2513" s="135" t="str">
        <f>VLOOKUP(E2513,[2]Sheet1!$E$2:$N$5262,8,0)</f>
        <v>Renewal</v>
      </c>
      <c r="R2513" s="135" t="s">
        <v>16</v>
      </c>
      <c r="S2513" s="135" t="str">
        <f>VLOOKUP(E2513,[2]Sheet1!$E$2:$N$5262,10,0)</f>
        <v>-</v>
      </c>
      <c r="T2513" s="167">
        <f t="shared" si="125"/>
        <v>0</v>
      </c>
    </row>
    <row r="2514" spans="1:20" hidden="1">
      <c r="A2514" s="113">
        <v>637</v>
      </c>
      <c r="B2514" s="113" t="s">
        <v>38</v>
      </c>
      <c r="C2514" s="108" t="s">
        <v>17939</v>
      </c>
      <c r="D2514" s="108" t="s">
        <v>17940</v>
      </c>
      <c r="E2514" s="108" t="s">
        <v>17941</v>
      </c>
      <c r="F2514" s="108" t="s">
        <v>10780</v>
      </c>
      <c r="G2514" s="113">
        <v>16000</v>
      </c>
      <c r="H2514" s="108" t="s">
        <v>66</v>
      </c>
      <c r="I2514" s="108" t="s">
        <v>138</v>
      </c>
      <c r="J2514" s="135" t="s">
        <v>41</v>
      </c>
      <c r="K2514" s="135">
        <v>16000</v>
      </c>
      <c r="L2514" s="135">
        <f>VLOOKUP(E2514,[2]Sheet1!$E$2:$N$5262,3,0)</f>
        <v>16000</v>
      </c>
      <c r="M2514" s="168">
        <f>VLOOKUP(E2514,[2]Sheet1!$E$2:$N$5262,4,0)</f>
        <v>46038</v>
      </c>
      <c r="N2514" s="135" t="str">
        <f>VLOOKUP(E2514,[2]Sheet1!$E$2:$N$5262,5,0)</f>
        <v>ALIZA.WALEED</v>
      </c>
      <c r="O2514" s="135" t="str">
        <f>VLOOKUP(E2514,[2]Sheet1!$E$2:$N$5262,6,0)</f>
        <v>Accepted</v>
      </c>
      <c r="P2514" s="135" t="str">
        <f>VLOOKUP(E2514,[2]Sheet1!$E$2:$N$5262,7,0)</f>
        <v>Online Transfer</v>
      </c>
      <c r="Q2514" s="135" t="str">
        <f>VLOOKUP(E2514,[2]Sheet1!$E$2:$N$5262,8,0)</f>
        <v>Renewal</v>
      </c>
      <c r="R2514" s="135" t="s">
        <v>16</v>
      </c>
      <c r="S2514" s="135" t="str">
        <f>VLOOKUP(E2514,[2]Sheet1!$E$2:$N$5262,10,0)</f>
        <v>-</v>
      </c>
      <c r="T2514" s="167">
        <f t="shared" si="125"/>
        <v>0</v>
      </c>
    </row>
    <row r="2515" spans="1:20" hidden="1">
      <c r="A2515" s="113">
        <v>638</v>
      </c>
      <c r="B2515" s="113" t="s">
        <v>38</v>
      </c>
      <c r="C2515" s="108" t="s">
        <v>17942</v>
      </c>
      <c r="D2515" s="108" t="s">
        <v>17943</v>
      </c>
      <c r="E2515" s="113">
        <v>7027369</v>
      </c>
      <c r="F2515" s="108" t="s">
        <v>17944</v>
      </c>
      <c r="G2515" s="113">
        <v>12500</v>
      </c>
      <c r="H2515" s="108" t="s">
        <v>66</v>
      </c>
      <c r="I2515" s="108" t="s">
        <v>138</v>
      </c>
      <c r="J2515" s="135" t="s">
        <v>41</v>
      </c>
      <c r="K2515" s="135">
        <v>12500</v>
      </c>
      <c r="L2515" s="135">
        <f>VLOOKUP(E2515,[2]Sheet1!$E$2:$N$5262,3,0)</f>
        <v>12500</v>
      </c>
      <c r="M2515" s="168">
        <f>VLOOKUP(E2515,[2]Sheet1!$E$2:$N$5262,4,0)</f>
        <v>46038</v>
      </c>
      <c r="N2515" s="135" t="str">
        <f>VLOOKUP(E2515,[2]Sheet1!$E$2:$N$5262,5,0)</f>
        <v>ALIZA.WALEED</v>
      </c>
      <c r="O2515" s="135" t="str">
        <f>VLOOKUP(E2515,[2]Sheet1!$E$2:$N$5262,6,0)</f>
        <v>Accepted</v>
      </c>
      <c r="P2515" s="135" t="str">
        <f>VLOOKUP(E2515,[2]Sheet1!$E$2:$N$5262,7,0)</f>
        <v>Online Transfer</v>
      </c>
      <c r="Q2515" s="135" t="str">
        <f>VLOOKUP(E2515,[2]Sheet1!$E$2:$N$5262,8,0)</f>
        <v>Renewal</v>
      </c>
      <c r="R2515" s="135" t="s">
        <v>16</v>
      </c>
      <c r="S2515" s="135" t="str">
        <f>VLOOKUP(E2515,[2]Sheet1!$E$2:$N$5262,10,0)</f>
        <v>-</v>
      </c>
      <c r="T2515" s="167">
        <f t="shared" si="125"/>
        <v>0</v>
      </c>
    </row>
    <row r="2516" spans="1:20" hidden="1">
      <c r="A2516" s="113">
        <v>639</v>
      </c>
      <c r="B2516" s="113" t="s">
        <v>38</v>
      </c>
      <c r="C2516" s="108" t="s">
        <v>17945</v>
      </c>
      <c r="D2516" s="113">
        <v>251132</v>
      </c>
      <c r="E2516" s="113">
        <v>1151137</v>
      </c>
      <c r="F2516" s="108" t="s">
        <v>11905</v>
      </c>
      <c r="G2516" s="113">
        <v>12000</v>
      </c>
      <c r="H2516" s="108" t="s">
        <v>66</v>
      </c>
      <c r="I2516" s="108" t="s">
        <v>138</v>
      </c>
      <c r="J2516" s="135" t="s">
        <v>42</v>
      </c>
      <c r="K2516" s="135">
        <v>0</v>
      </c>
      <c r="L2516" s="135">
        <f>VLOOKUP(E2516,[2]Sheet1!$E$2:$N$5262,3,0)</f>
        <v>12000</v>
      </c>
      <c r="M2516" s="168">
        <f>VLOOKUP(E2516,[2]Sheet1!$E$2:$N$5262,4,0)</f>
        <v>46037</v>
      </c>
      <c r="N2516" s="135" t="str">
        <f>VLOOKUP(E2516,[2]Sheet1!$E$2:$N$5262,5,0)</f>
        <v>ALIZA.WALEED</v>
      </c>
      <c r="O2516" s="135" t="str">
        <f>VLOOKUP(E2516,[2]Sheet1!$E$2:$N$5262,6,0)</f>
        <v>Accepted</v>
      </c>
      <c r="P2516" s="135" t="str">
        <f>VLOOKUP(E2516,[2]Sheet1!$E$2:$N$5262,7,0)</f>
        <v>Online Transfer</v>
      </c>
      <c r="Q2516" s="135" t="str">
        <f>VLOOKUP(E2516,[2]Sheet1!$E$2:$N$5262,8,0)</f>
        <v>Conversion</v>
      </c>
      <c r="R2516" s="135" t="str">
        <f>VLOOKUP(E2516,[2]Sheet1!$E$2:$N$5262,9,0)</f>
        <v>Imran mughal</v>
      </c>
      <c r="S2516" s="135" t="str">
        <f>VLOOKUP(E2516,[2]Sheet1!$E$2:$N$5262,10,0)</f>
        <v>-</v>
      </c>
      <c r="T2516" s="109" t="s">
        <v>18710</v>
      </c>
    </row>
    <row r="2517" spans="1:20" hidden="1">
      <c r="A2517" s="113">
        <v>640</v>
      </c>
      <c r="B2517" s="113" t="s">
        <v>38</v>
      </c>
      <c r="C2517" s="108" t="s">
        <v>17946</v>
      </c>
      <c r="D2517" s="108" t="s">
        <v>17947</v>
      </c>
      <c r="E2517" s="108" t="s">
        <v>17948</v>
      </c>
      <c r="F2517" s="108" t="s">
        <v>11435</v>
      </c>
      <c r="G2517" s="113">
        <v>16000</v>
      </c>
      <c r="H2517" s="108" t="s">
        <v>66</v>
      </c>
      <c r="I2517" s="108" t="s">
        <v>138</v>
      </c>
      <c r="J2517" s="135" t="s">
        <v>41</v>
      </c>
      <c r="K2517" s="135">
        <v>16000</v>
      </c>
      <c r="L2517" s="135">
        <f>VLOOKUP(E2517,[2]Sheet1!$E$2:$N$5262,3,0)</f>
        <v>16000</v>
      </c>
      <c r="M2517" s="168">
        <f>VLOOKUP(E2517,[2]Sheet1!$E$2:$N$5262,4,0)</f>
        <v>46036</v>
      </c>
      <c r="N2517" s="135" t="str">
        <f>VLOOKUP(E2517,[2]Sheet1!$E$2:$N$5262,5,0)</f>
        <v>ALIZA.WALEED</v>
      </c>
      <c r="O2517" s="135" t="str">
        <f>VLOOKUP(E2517,[2]Sheet1!$E$2:$N$5262,6,0)</f>
        <v>Accepted</v>
      </c>
      <c r="P2517" s="135" t="str">
        <f>VLOOKUP(E2517,[2]Sheet1!$E$2:$N$5262,7,0)</f>
        <v>Online Transfer</v>
      </c>
      <c r="Q2517" s="135" t="str">
        <f>VLOOKUP(E2517,[2]Sheet1!$E$2:$N$5262,8,0)</f>
        <v>Renewal</v>
      </c>
      <c r="R2517" s="135" t="s">
        <v>16</v>
      </c>
      <c r="S2517" s="135" t="str">
        <f>VLOOKUP(E2517,[2]Sheet1!$E$2:$N$5262,10,0)</f>
        <v>-</v>
      </c>
      <c r="T2517" s="167">
        <f t="shared" ref="T2517:T2553" si="126">+G2517-L2517</f>
        <v>0</v>
      </c>
    </row>
    <row r="2518" spans="1:20" hidden="1">
      <c r="A2518" s="113">
        <v>641</v>
      </c>
      <c r="B2518" s="113" t="s">
        <v>38</v>
      </c>
      <c r="C2518" s="108" t="s">
        <v>17949</v>
      </c>
      <c r="D2518" s="113">
        <v>109807</v>
      </c>
      <c r="E2518" s="113">
        <v>98951</v>
      </c>
      <c r="F2518" s="108" t="s">
        <v>17950</v>
      </c>
      <c r="G2518" s="113">
        <v>16000</v>
      </c>
      <c r="H2518" s="108" t="s">
        <v>66</v>
      </c>
      <c r="I2518" s="108" t="s">
        <v>138</v>
      </c>
      <c r="J2518" s="135" t="s">
        <v>41</v>
      </c>
      <c r="K2518" s="135">
        <v>16000</v>
      </c>
      <c r="L2518" s="135">
        <f>VLOOKUP(E2518,[2]Sheet1!$E$2:$N$5262,3,0)</f>
        <v>16000</v>
      </c>
      <c r="M2518" s="168">
        <f>VLOOKUP(E2518,[2]Sheet1!$E$2:$N$5262,4,0)</f>
        <v>46036</v>
      </c>
      <c r="N2518" s="135" t="str">
        <f>VLOOKUP(E2518,[2]Sheet1!$E$2:$N$5262,5,0)</f>
        <v>ALIZA.WALEED</v>
      </c>
      <c r="O2518" s="135" t="str">
        <f>VLOOKUP(E2518,[2]Sheet1!$E$2:$N$5262,6,0)</f>
        <v>Accepted</v>
      </c>
      <c r="P2518" s="135" t="str">
        <f>VLOOKUP(E2518,[2]Sheet1!$E$2:$N$5262,7,0)</f>
        <v>Online Transfer</v>
      </c>
      <c r="Q2518" s="135" t="str">
        <f>VLOOKUP(E2518,[2]Sheet1!$E$2:$N$5262,8,0)</f>
        <v>Renewal</v>
      </c>
      <c r="R2518" s="135" t="s">
        <v>16</v>
      </c>
      <c r="S2518" s="135" t="str">
        <f>VLOOKUP(E2518,[2]Sheet1!$E$2:$N$5262,10,0)</f>
        <v>-</v>
      </c>
      <c r="T2518" s="167">
        <f t="shared" si="126"/>
        <v>0</v>
      </c>
    </row>
    <row r="2519" spans="1:20">
      <c r="A2519" s="113">
        <v>642</v>
      </c>
      <c r="B2519" s="113" t="s">
        <v>38</v>
      </c>
      <c r="C2519" s="108" t="s">
        <v>17951</v>
      </c>
      <c r="D2519" s="108" t="s">
        <v>17952</v>
      </c>
      <c r="E2519" s="108" t="s">
        <v>17953</v>
      </c>
      <c r="F2519" s="108" t="s">
        <v>11414</v>
      </c>
      <c r="G2519" s="113">
        <v>15000</v>
      </c>
      <c r="H2519" s="108" t="s">
        <v>66</v>
      </c>
      <c r="I2519" s="108" t="s">
        <v>138</v>
      </c>
      <c r="J2519" s="135" t="s">
        <v>41</v>
      </c>
      <c r="K2519" s="135">
        <v>15000</v>
      </c>
      <c r="L2519" s="135">
        <f>VLOOKUP(E2519,[2]Sheet1!$E$2:$N$5262,3,0)</f>
        <v>15000</v>
      </c>
      <c r="M2519" s="168">
        <f>VLOOKUP(E2519,[2]Sheet1!$E$2:$N$5262,4,0)</f>
        <v>46036</v>
      </c>
      <c r="N2519" s="135" t="str">
        <f>VLOOKUP(E2519,[2]Sheet1!$E$2:$N$5262,5,0)</f>
        <v>ALIZA.WALEED</v>
      </c>
      <c r="O2519" s="135" t="str">
        <f>VLOOKUP(E2519,[2]Sheet1!$E$2:$N$5262,6,0)</f>
        <v>Accepted</v>
      </c>
      <c r="P2519" s="135" t="str">
        <f>VLOOKUP(E2519,[2]Sheet1!$E$2:$N$5262,7,0)</f>
        <v>Online Transfer</v>
      </c>
      <c r="Q2519" s="135" t="str">
        <f>VLOOKUP(E2519,[2]Sheet1!$E$2:$N$5262,8,0)</f>
        <v>Conversion</v>
      </c>
      <c r="R2519" s="135" t="s">
        <v>16</v>
      </c>
      <c r="S2519" s="135" t="str">
        <f>VLOOKUP(E2519,[2]Sheet1!$E$2:$N$5262,10,0)</f>
        <v>-</v>
      </c>
      <c r="T2519" s="167">
        <f t="shared" si="126"/>
        <v>0</v>
      </c>
    </row>
    <row r="2520" spans="1:20" hidden="1">
      <c r="A2520" s="113">
        <v>643</v>
      </c>
      <c r="B2520" s="113" t="s">
        <v>38</v>
      </c>
      <c r="C2520" s="108" t="s">
        <v>17954</v>
      </c>
      <c r="D2520" s="108" t="s">
        <v>17955</v>
      </c>
      <c r="E2520" s="108" t="s">
        <v>17954</v>
      </c>
      <c r="F2520" s="108" t="s">
        <v>17956</v>
      </c>
      <c r="G2520" s="113">
        <v>14000</v>
      </c>
      <c r="H2520" s="108" t="s">
        <v>66</v>
      </c>
      <c r="I2520" s="108" t="s">
        <v>138</v>
      </c>
      <c r="J2520" s="135" t="s">
        <v>41</v>
      </c>
      <c r="K2520" s="135">
        <v>14000</v>
      </c>
      <c r="L2520" s="135">
        <f>VLOOKUP(E2520,[2]Sheet1!$E$2:$N$5262,3,0)</f>
        <v>14000</v>
      </c>
      <c r="M2520" s="168">
        <f>VLOOKUP(E2520,[2]Sheet1!$E$2:$N$5262,4,0)</f>
        <v>46036</v>
      </c>
      <c r="N2520" s="135" t="str">
        <f>VLOOKUP(E2520,[2]Sheet1!$E$2:$N$5262,5,0)</f>
        <v>ALIZA.WALEED</v>
      </c>
      <c r="O2520" s="135" t="str">
        <f>VLOOKUP(E2520,[2]Sheet1!$E$2:$N$5262,6,0)</f>
        <v>Accepted</v>
      </c>
      <c r="P2520" s="135" t="str">
        <f>VLOOKUP(E2520,[2]Sheet1!$E$2:$N$5262,7,0)</f>
        <v>Online Transfer</v>
      </c>
      <c r="Q2520" s="135" t="str">
        <f>VLOOKUP(E2520,[2]Sheet1!$E$2:$N$5262,8,0)</f>
        <v>Renewal</v>
      </c>
      <c r="R2520" s="135" t="s">
        <v>16</v>
      </c>
      <c r="S2520" s="135" t="str">
        <f>VLOOKUP(E2520,[2]Sheet1!$E$2:$N$5262,10,0)</f>
        <v>-</v>
      </c>
      <c r="T2520" s="167">
        <f t="shared" si="126"/>
        <v>0</v>
      </c>
    </row>
    <row r="2521" spans="1:20" hidden="1">
      <c r="A2521" s="113">
        <v>644</v>
      </c>
      <c r="B2521" s="113" t="s">
        <v>38</v>
      </c>
      <c r="C2521" s="108" t="s">
        <v>17957</v>
      </c>
      <c r="D2521" s="108" t="s">
        <v>17958</v>
      </c>
      <c r="E2521" s="108" t="s">
        <v>17959</v>
      </c>
      <c r="F2521" s="108" t="s">
        <v>17960</v>
      </c>
      <c r="G2521" s="113">
        <v>11000</v>
      </c>
      <c r="H2521" s="108" t="s">
        <v>66</v>
      </c>
      <c r="I2521" s="108" t="s">
        <v>138</v>
      </c>
      <c r="J2521" s="135" t="s">
        <v>41</v>
      </c>
      <c r="K2521" s="135">
        <v>11000</v>
      </c>
      <c r="L2521" s="135">
        <f>VLOOKUP(E2521,[2]Sheet1!$E$2:$N$5262,3,0)</f>
        <v>11000</v>
      </c>
      <c r="M2521" s="168">
        <f>VLOOKUP(E2521,[2]Sheet1!$E$2:$N$5262,4,0)</f>
        <v>46036</v>
      </c>
      <c r="N2521" s="135" t="str">
        <f>VLOOKUP(E2521,[2]Sheet1!$E$2:$N$5262,5,0)</f>
        <v>ALIZA.WALEED</v>
      </c>
      <c r="O2521" s="135" t="str">
        <f>VLOOKUP(E2521,[2]Sheet1!$E$2:$N$5262,6,0)</f>
        <v>Accepted</v>
      </c>
      <c r="P2521" s="135" t="str">
        <f>VLOOKUP(E2521,[2]Sheet1!$E$2:$N$5262,7,0)</f>
        <v>Online Transfer</v>
      </c>
      <c r="Q2521" s="135" t="str">
        <f>VLOOKUP(E2521,[2]Sheet1!$E$2:$N$5262,8,0)</f>
        <v>Renewal</v>
      </c>
      <c r="R2521" s="135" t="s">
        <v>16</v>
      </c>
      <c r="S2521" s="135" t="str">
        <f>VLOOKUP(E2521,[2]Sheet1!$E$2:$N$5262,10,0)</f>
        <v>-</v>
      </c>
      <c r="T2521" s="167">
        <f t="shared" si="126"/>
        <v>0</v>
      </c>
    </row>
    <row r="2522" spans="1:20" hidden="1">
      <c r="A2522" s="113">
        <v>645</v>
      </c>
      <c r="B2522" s="113" t="s">
        <v>38</v>
      </c>
      <c r="C2522" s="108" t="s">
        <v>17961</v>
      </c>
      <c r="D2522" s="113">
        <v>39561</v>
      </c>
      <c r="E2522" s="113">
        <v>9514793</v>
      </c>
      <c r="F2522" s="108" t="s">
        <v>15427</v>
      </c>
      <c r="G2522" s="113">
        <v>16000</v>
      </c>
      <c r="H2522" s="108" t="s">
        <v>66</v>
      </c>
      <c r="I2522" s="108" t="s">
        <v>138</v>
      </c>
      <c r="J2522" s="135" t="s">
        <v>41</v>
      </c>
      <c r="K2522" s="135">
        <v>16000</v>
      </c>
      <c r="L2522" s="135">
        <f>VLOOKUP(E2522,[2]Sheet1!$E$2:$N$5262,3,0)</f>
        <v>16000</v>
      </c>
      <c r="M2522" s="168">
        <f>VLOOKUP(E2522,[2]Sheet1!$E$2:$N$5262,4,0)</f>
        <v>46036</v>
      </c>
      <c r="N2522" s="135" t="str">
        <f>VLOOKUP(E2522,[2]Sheet1!$E$2:$N$5262,5,0)</f>
        <v>ALIZA.WALEED</v>
      </c>
      <c r="O2522" s="135" t="str">
        <f>VLOOKUP(E2522,[2]Sheet1!$E$2:$N$5262,6,0)</f>
        <v>Accepted</v>
      </c>
      <c r="P2522" s="135" t="str">
        <f>VLOOKUP(E2522,[2]Sheet1!$E$2:$N$5262,7,0)</f>
        <v>Online Transfer</v>
      </c>
      <c r="Q2522" s="135" t="str">
        <f>VLOOKUP(E2522,[2]Sheet1!$E$2:$N$5262,8,0)</f>
        <v>Renewal</v>
      </c>
      <c r="R2522" s="135" t="s">
        <v>16</v>
      </c>
      <c r="S2522" s="135" t="str">
        <f>VLOOKUP(E2522,[2]Sheet1!$E$2:$N$5262,10,0)</f>
        <v>-</v>
      </c>
      <c r="T2522" s="167">
        <f t="shared" si="126"/>
        <v>0</v>
      </c>
    </row>
    <row r="2523" spans="1:20" hidden="1">
      <c r="A2523" s="113">
        <v>646</v>
      </c>
      <c r="B2523" s="113" t="s">
        <v>38</v>
      </c>
      <c r="C2523" s="108" t="s">
        <v>17962</v>
      </c>
      <c r="D2523" s="108" t="s">
        <v>17963</v>
      </c>
      <c r="E2523" s="108" t="s">
        <v>17964</v>
      </c>
      <c r="F2523" s="108" t="s">
        <v>17965</v>
      </c>
      <c r="G2523" s="113">
        <v>16000</v>
      </c>
      <c r="H2523" s="108" t="s">
        <v>66</v>
      </c>
      <c r="I2523" s="108" t="s">
        <v>138</v>
      </c>
      <c r="J2523" s="135" t="s">
        <v>41</v>
      </c>
      <c r="K2523" s="135">
        <v>16000</v>
      </c>
      <c r="L2523" s="135">
        <f>VLOOKUP(E2523,[2]Sheet1!$E$2:$N$5262,3,0)</f>
        <v>16000</v>
      </c>
      <c r="M2523" s="168">
        <f>VLOOKUP(E2523,[2]Sheet1!$E$2:$N$5262,4,0)</f>
        <v>46036</v>
      </c>
      <c r="N2523" s="135" t="str">
        <f>VLOOKUP(E2523,[2]Sheet1!$E$2:$N$5262,5,0)</f>
        <v>ALIZA.WALEED</v>
      </c>
      <c r="O2523" s="135" t="str">
        <f>VLOOKUP(E2523,[2]Sheet1!$E$2:$N$5262,6,0)</f>
        <v>Accepted</v>
      </c>
      <c r="P2523" s="135" t="str">
        <f>VLOOKUP(E2523,[2]Sheet1!$E$2:$N$5262,7,0)</f>
        <v>Online Transfer</v>
      </c>
      <c r="Q2523" s="135" t="str">
        <f>VLOOKUP(E2523,[2]Sheet1!$E$2:$N$5262,8,0)</f>
        <v>Renewal</v>
      </c>
      <c r="R2523" s="135" t="s">
        <v>16</v>
      </c>
      <c r="S2523" s="135" t="str">
        <f>VLOOKUP(E2523,[2]Sheet1!$E$2:$N$5262,10,0)</f>
        <v>-</v>
      </c>
      <c r="T2523" s="167">
        <f t="shared" si="126"/>
        <v>0</v>
      </c>
    </row>
    <row r="2524" spans="1:20" hidden="1">
      <c r="A2524" s="113">
        <v>647</v>
      </c>
      <c r="B2524" s="113" t="s">
        <v>38</v>
      </c>
      <c r="C2524" s="108" t="s">
        <v>17966</v>
      </c>
      <c r="D2524" s="113">
        <v>1019510</v>
      </c>
      <c r="E2524" s="108" t="s">
        <v>17967</v>
      </c>
      <c r="F2524" s="108" t="s">
        <v>17968</v>
      </c>
      <c r="G2524" s="113">
        <v>16000</v>
      </c>
      <c r="H2524" s="108" t="s">
        <v>66</v>
      </c>
      <c r="I2524" s="108" t="s">
        <v>138</v>
      </c>
      <c r="J2524" s="135" t="s">
        <v>41</v>
      </c>
      <c r="K2524" s="135">
        <v>16000</v>
      </c>
      <c r="L2524" s="135">
        <f>VLOOKUP(E2524,[2]Sheet1!$E$2:$N$5262,3,0)</f>
        <v>16000</v>
      </c>
      <c r="M2524" s="168">
        <f>VLOOKUP(E2524,[2]Sheet1!$E$2:$N$5262,4,0)</f>
        <v>46036</v>
      </c>
      <c r="N2524" s="135" t="str">
        <f>VLOOKUP(E2524,[2]Sheet1!$E$2:$N$5262,5,0)</f>
        <v>ALIZA.WALEED</v>
      </c>
      <c r="O2524" s="135" t="str">
        <f>VLOOKUP(E2524,[2]Sheet1!$E$2:$N$5262,6,0)</f>
        <v>Accepted</v>
      </c>
      <c r="P2524" s="135" t="str">
        <f>VLOOKUP(E2524,[2]Sheet1!$E$2:$N$5262,7,0)</f>
        <v>Online Transfer</v>
      </c>
      <c r="Q2524" s="135" t="str">
        <f>VLOOKUP(E2524,[2]Sheet1!$E$2:$N$5262,8,0)</f>
        <v>Renewal</v>
      </c>
      <c r="R2524" s="135" t="s">
        <v>16</v>
      </c>
      <c r="S2524" s="135" t="str">
        <f>VLOOKUP(E2524,[2]Sheet1!$E$2:$N$5262,10,0)</f>
        <v>-</v>
      </c>
      <c r="T2524" s="167">
        <f t="shared" si="126"/>
        <v>0</v>
      </c>
    </row>
    <row r="2525" spans="1:20" hidden="1">
      <c r="A2525" s="113">
        <v>648</v>
      </c>
      <c r="B2525" s="113" t="s">
        <v>38</v>
      </c>
      <c r="C2525" s="108" t="s">
        <v>17969</v>
      </c>
      <c r="D2525" s="108" t="s">
        <v>17970</v>
      </c>
      <c r="E2525" s="113">
        <v>6041458</v>
      </c>
      <c r="F2525" s="108" t="s">
        <v>17971</v>
      </c>
      <c r="G2525" s="113">
        <v>16000</v>
      </c>
      <c r="H2525" s="108" t="s">
        <v>66</v>
      </c>
      <c r="I2525" s="108" t="s">
        <v>138</v>
      </c>
      <c r="J2525" s="135" t="s">
        <v>41</v>
      </c>
      <c r="K2525" s="135">
        <v>16000</v>
      </c>
      <c r="L2525" s="135">
        <f>VLOOKUP(E2525,[2]Sheet1!$E$2:$N$5262,3,0)</f>
        <v>16000</v>
      </c>
      <c r="M2525" s="168">
        <f>VLOOKUP(E2525,[2]Sheet1!$E$2:$N$5262,4,0)</f>
        <v>46035</v>
      </c>
      <c r="N2525" s="135" t="str">
        <f>VLOOKUP(E2525,[2]Sheet1!$E$2:$N$5262,5,0)</f>
        <v>ALIZA.WALEED</v>
      </c>
      <c r="O2525" s="135" t="str">
        <f>VLOOKUP(E2525,[2]Sheet1!$E$2:$N$5262,6,0)</f>
        <v>Accepted</v>
      </c>
      <c r="P2525" s="135" t="str">
        <f>VLOOKUP(E2525,[2]Sheet1!$E$2:$N$5262,7,0)</f>
        <v>Online Transfer</v>
      </c>
      <c r="Q2525" s="135" t="str">
        <f>VLOOKUP(E2525,[2]Sheet1!$E$2:$N$5262,8,0)</f>
        <v>Renewal</v>
      </c>
      <c r="R2525" s="135" t="s">
        <v>16</v>
      </c>
      <c r="S2525" s="135" t="str">
        <f>VLOOKUP(E2525,[2]Sheet1!$E$2:$N$5262,10,0)</f>
        <v>-</v>
      </c>
      <c r="T2525" s="167">
        <f t="shared" si="126"/>
        <v>0</v>
      </c>
    </row>
    <row r="2526" spans="1:20" hidden="1">
      <c r="A2526" s="113">
        <v>649</v>
      </c>
      <c r="B2526" s="113" t="s">
        <v>38</v>
      </c>
      <c r="C2526" s="108" t="s">
        <v>17972</v>
      </c>
      <c r="D2526" s="113">
        <v>12945446</v>
      </c>
      <c r="E2526" s="108" t="s">
        <v>17973</v>
      </c>
      <c r="F2526" s="108" t="s">
        <v>17974</v>
      </c>
      <c r="G2526" s="113">
        <v>16000</v>
      </c>
      <c r="H2526" s="108" t="s">
        <v>66</v>
      </c>
      <c r="I2526" s="108" t="s">
        <v>138</v>
      </c>
      <c r="J2526" s="135" t="s">
        <v>41</v>
      </c>
      <c r="K2526" s="135">
        <v>16000</v>
      </c>
      <c r="L2526" s="135">
        <f>VLOOKUP(E2526,[2]Sheet1!$E$2:$N$5262,3,0)</f>
        <v>16000</v>
      </c>
      <c r="M2526" s="168">
        <f>VLOOKUP(E2526,[2]Sheet1!$E$2:$N$5262,4,0)</f>
        <v>46035</v>
      </c>
      <c r="N2526" s="135" t="str">
        <f>VLOOKUP(E2526,[2]Sheet1!$E$2:$N$5262,5,0)</f>
        <v>ALIZA.WALEED</v>
      </c>
      <c r="O2526" s="135" t="str">
        <f>VLOOKUP(E2526,[2]Sheet1!$E$2:$N$5262,6,0)</f>
        <v>Accepted</v>
      </c>
      <c r="P2526" s="135" t="str">
        <f>VLOOKUP(E2526,[2]Sheet1!$E$2:$N$5262,7,0)</f>
        <v>Online Transfer</v>
      </c>
      <c r="Q2526" s="135" t="str">
        <f>VLOOKUP(E2526,[2]Sheet1!$E$2:$N$5262,8,0)</f>
        <v>Renewal</v>
      </c>
      <c r="R2526" s="135" t="s">
        <v>16</v>
      </c>
      <c r="S2526" s="135" t="str">
        <f>VLOOKUP(E2526,[2]Sheet1!$E$2:$N$5262,10,0)</f>
        <v>-</v>
      </c>
      <c r="T2526" s="167">
        <f t="shared" si="126"/>
        <v>0</v>
      </c>
    </row>
    <row r="2527" spans="1:20" hidden="1">
      <c r="A2527" s="113">
        <v>650</v>
      </c>
      <c r="B2527" s="113" t="s">
        <v>38</v>
      </c>
      <c r="C2527" s="108" t="s">
        <v>17975</v>
      </c>
      <c r="D2527" s="113">
        <v>17532222</v>
      </c>
      <c r="E2527" s="113">
        <v>251207</v>
      </c>
      <c r="F2527" s="108" t="s">
        <v>17976</v>
      </c>
      <c r="G2527" s="113">
        <v>16000</v>
      </c>
      <c r="H2527" s="108" t="s">
        <v>66</v>
      </c>
      <c r="I2527" s="108" t="s">
        <v>138</v>
      </c>
      <c r="J2527" s="135" t="s">
        <v>41</v>
      </c>
      <c r="K2527" s="135">
        <v>16000</v>
      </c>
      <c r="L2527" s="135">
        <f>VLOOKUP(E2527,[2]Sheet1!$E$2:$N$5262,3,0)</f>
        <v>16000</v>
      </c>
      <c r="M2527" s="168">
        <f>VLOOKUP(E2527,[2]Sheet1!$E$2:$N$5262,4,0)</f>
        <v>46035</v>
      </c>
      <c r="N2527" s="135" t="str">
        <f>VLOOKUP(E2527,[2]Sheet1!$E$2:$N$5262,5,0)</f>
        <v>ALIZA.WALEED</v>
      </c>
      <c r="O2527" s="135" t="str">
        <f>VLOOKUP(E2527,[2]Sheet1!$E$2:$N$5262,6,0)</f>
        <v>Accepted</v>
      </c>
      <c r="P2527" s="135" t="str">
        <f>VLOOKUP(E2527,[2]Sheet1!$E$2:$N$5262,7,0)</f>
        <v>Online Transfer</v>
      </c>
      <c r="Q2527" s="135" t="str">
        <f>VLOOKUP(E2527,[2]Sheet1!$E$2:$N$5262,8,0)</f>
        <v>Renewal</v>
      </c>
      <c r="R2527" s="135" t="s">
        <v>16</v>
      </c>
      <c r="S2527" s="135" t="str">
        <f>VLOOKUP(E2527,[2]Sheet1!$E$2:$N$5262,10,0)</f>
        <v>-</v>
      </c>
      <c r="T2527" s="167">
        <f t="shared" si="126"/>
        <v>0</v>
      </c>
    </row>
    <row r="2528" spans="1:20">
      <c r="A2528" s="113">
        <v>651</v>
      </c>
      <c r="B2528" s="113" t="s">
        <v>38</v>
      </c>
      <c r="C2528" s="108" t="s">
        <v>17977</v>
      </c>
      <c r="D2528" s="108" t="s">
        <v>17978</v>
      </c>
      <c r="E2528" s="108" t="s">
        <v>17979</v>
      </c>
      <c r="F2528" s="108" t="s">
        <v>11421</v>
      </c>
      <c r="G2528" s="113">
        <v>16000</v>
      </c>
      <c r="H2528" s="108" t="s">
        <v>66</v>
      </c>
      <c r="I2528" s="108" t="s">
        <v>138</v>
      </c>
      <c r="J2528" s="135" t="s">
        <v>41</v>
      </c>
      <c r="K2528" s="135">
        <v>16000</v>
      </c>
      <c r="L2528" s="135">
        <f>VLOOKUP(E2528,[2]Sheet1!$E$2:$N$5262,3,0)</f>
        <v>16000</v>
      </c>
      <c r="M2528" s="168">
        <f>VLOOKUP(E2528,[2]Sheet1!$E$2:$N$5262,4,0)</f>
        <v>46035</v>
      </c>
      <c r="N2528" s="135" t="str">
        <f>VLOOKUP(E2528,[2]Sheet1!$E$2:$N$5262,5,0)</f>
        <v>ALIZA.WALEED</v>
      </c>
      <c r="O2528" s="135" t="str">
        <f>VLOOKUP(E2528,[2]Sheet1!$E$2:$N$5262,6,0)</f>
        <v>Accepted</v>
      </c>
      <c r="P2528" s="135" t="str">
        <f>VLOOKUP(E2528,[2]Sheet1!$E$2:$N$5262,7,0)</f>
        <v>Online Transfer</v>
      </c>
      <c r="Q2528" s="135" t="str">
        <f>VLOOKUP(E2528,[2]Sheet1!$E$2:$N$5262,8,0)</f>
        <v>Conversion</v>
      </c>
      <c r="R2528" s="135" t="s">
        <v>16</v>
      </c>
      <c r="S2528" s="135" t="str">
        <f>VLOOKUP(E2528,[2]Sheet1!$E$2:$N$5262,10,0)</f>
        <v>-</v>
      </c>
      <c r="T2528" s="167">
        <f t="shared" si="126"/>
        <v>0</v>
      </c>
    </row>
    <row r="2529" spans="1:20" hidden="1">
      <c r="A2529" s="113">
        <v>652</v>
      </c>
      <c r="B2529" s="113" t="s">
        <v>38</v>
      </c>
      <c r="C2529" s="108" t="s">
        <v>17980</v>
      </c>
      <c r="D2529" s="108" t="s">
        <v>17981</v>
      </c>
      <c r="E2529" s="108" t="s">
        <v>17982</v>
      </c>
      <c r="F2529" s="108" t="s">
        <v>17983</v>
      </c>
      <c r="G2529" s="113">
        <v>16000</v>
      </c>
      <c r="H2529" s="108" t="s">
        <v>66</v>
      </c>
      <c r="I2529" s="108" t="s">
        <v>138</v>
      </c>
      <c r="J2529" s="135" t="s">
        <v>41</v>
      </c>
      <c r="K2529" s="135">
        <v>16000</v>
      </c>
      <c r="L2529" s="135">
        <f>VLOOKUP(E2529,[2]Sheet1!$E$2:$N$5262,3,0)</f>
        <v>16000</v>
      </c>
      <c r="M2529" s="168">
        <f>VLOOKUP(E2529,[2]Sheet1!$E$2:$N$5262,4,0)</f>
        <v>46034</v>
      </c>
      <c r="N2529" s="135" t="str">
        <f>VLOOKUP(E2529,[2]Sheet1!$E$2:$N$5262,5,0)</f>
        <v>ALIZA.WALEED</v>
      </c>
      <c r="O2529" s="135" t="str">
        <f>VLOOKUP(E2529,[2]Sheet1!$E$2:$N$5262,6,0)</f>
        <v>Accepted</v>
      </c>
      <c r="P2529" s="135" t="str">
        <f>VLOOKUP(E2529,[2]Sheet1!$E$2:$N$5262,7,0)</f>
        <v>Online Transfer</v>
      </c>
      <c r="Q2529" s="135" t="str">
        <f>VLOOKUP(E2529,[2]Sheet1!$E$2:$N$5262,8,0)</f>
        <v>Renewal</v>
      </c>
      <c r="R2529" s="135" t="s">
        <v>16</v>
      </c>
      <c r="S2529" s="135" t="str">
        <f>VLOOKUP(E2529,[2]Sheet1!$E$2:$N$5262,10,0)</f>
        <v>-</v>
      </c>
      <c r="T2529" s="167">
        <f t="shared" si="126"/>
        <v>0</v>
      </c>
    </row>
    <row r="2530" spans="1:20" hidden="1">
      <c r="A2530" s="113">
        <v>653</v>
      </c>
      <c r="B2530" s="113" t="s">
        <v>38</v>
      </c>
      <c r="C2530" s="108" t="s">
        <v>17984</v>
      </c>
      <c r="D2530" s="113">
        <v>1003882</v>
      </c>
      <c r="E2530" s="108" t="s">
        <v>17985</v>
      </c>
      <c r="F2530" s="108" t="s">
        <v>17986</v>
      </c>
      <c r="G2530" s="113">
        <v>14000</v>
      </c>
      <c r="H2530" s="108" t="s">
        <v>66</v>
      </c>
      <c r="I2530" s="108" t="s">
        <v>138</v>
      </c>
      <c r="J2530" s="135" t="s">
        <v>41</v>
      </c>
      <c r="K2530" s="135">
        <v>14000</v>
      </c>
      <c r="L2530" s="135">
        <f>VLOOKUP(E2530,[2]Sheet1!$E$2:$N$5262,3,0)</f>
        <v>14000</v>
      </c>
      <c r="M2530" s="168">
        <f>VLOOKUP(E2530,[2]Sheet1!$E$2:$N$5262,4,0)</f>
        <v>46034</v>
      </c>
      <c r="N2530" s="135" t="str">
        <f>VLOOKUP(E2530,[2]Sheet1!$E$2:$N$5262,5,0)</f>
        <v>ALIZA.WALEED</v>
      </c>
      <c r="O2530" s="135" t="str">
        <f>VLOOKUP(E2530,[2]Sheet1!$E$2:$N$5262,6,0)</f>
        <v>Accepted</v>
      </c>
      <c r="P2530" s="135" t="str">
        <f>VLOOKUP(E2530,[2]Sheet1!$E$2:$N$5262,7,0)</f>
        <v>Online Transfer</v>
      </c>
      <c r="Q2530" s="135" t="str">
        <f>VLOOKUP(E2530,[2]Sheet1!$E$2:$N$5262,8,0)</f>
        <v>Renewal</v>
      </c>
      <c r="R2530" s="135" t="s">
        <v>16</v>
      </c>
      <c r="S2530" s="135" t="str">
        <f>VLOOKUP(E2530,[2]Sheet1!$E$2:$N$5262,10,0)</f>
        <v>-</v>
      </c>
      <c r="T2530" s="167">
        <f t="shared" si="126"/>
        <v>0</v>
      </c>
    </row>
    <row r="2531" spans="1:20" hidden="1">
      <c r="A2531" s="113">
        <v>654</v>
      </c>
      <c r="B2531" s="113" t="s">
        <v>38</v>
      </c>
      <c r="C2531" s="108" t="s">
        <v>17987</v>
      </c>
      <c r="D2531" s="108" t="s">
        <v>17988</v>
      </c>
      <c r="E2531" s="108" t="s">
        <v>17989</v>
      </c>
      <c r="F2531" s="108" t="s">
        <v>17990</v>
      </c>
      <c r="G2531" s="113">
        <v>14000</v>
      </c>
      <c r="H2531" s="108" t="s">
        <v>66</v>
      </c>
      <c r="I2531" s="108" t="s">
        <v>138</v>
      </c>
      <c r="J2531" s="135" t="s">
        <v>41</v>
      </c>
      <c r="K2531" s="135">
        <v>14000</v>
      </c>
      <c r="L2531" s="135">
        <f>VLOOKUP(E2531,[2]Sheet1!$E$2:$N$5262,3,0)</f>
        <v>14000</v>
      </c>
      <c r="M2531" s="168">
        <f>VLOOKUP(E2531,[2]Sheet1!$E$2:$N$5262,4,0)</f>
        <v>46034</v>
      </c>
      <c r="N2531" s="135" t="str">
        <f>VLOOKUP(E2531,[2]Sheet1!$E$2:$N$5262,5,0)</f>
        <v>ALIZA.WALEED</v>
      </c>
      <c r="O2531" s="135" t="str">
        <f>VLOOKUP(E2531,[2]Sheet1!$E$2:$N$5262,6,0)</f>
        <v>Accepted</v>
      </c>
      <c r="P2531" s="135" t="str">
        <f>VLOOKUP(E2531,[2]Sheet1!$E$2:$N$5262,7,0)</f>
        <v>Online Transfer</v>
      </c>
      <c r="Q2531" s="135" t="str">
        <f>VLOOKUP(E2531,[2]Sheet1!$E$2:$N$5262,8,0)</f>
        <v>Renewal</v>
      </c>
      <c r="R2531" s="135" t="s">
        <v>16</v>
      </c>
      <c r="S2531" s="135" t="str">
        <f>VLOOKUP(E2531,[2]Sheet1!$E$2:$N$5262,10,0)</f>
        <v>-</v>
      </c>
      <c r="T2531" s="167">
        <f t="shared" si="126"/>
        <v>0</v>
      </c>
    </row>
    <row r="2532" spans="1:20" hidden="1">
      <c r="A2532" s="113">
        <v>655</v>
      </c>
      <c r="B2532" s="113" t="s">
        <v>38</v>
      </c>
      <c r="C2532" s="108" t="s">
        <v>17991</v>
      </c>
      <c r="D2532" s="113">
        <v>925886</v>
      </c>
      <c r="E2532" s="108" t="s">
        <v>17992</v>
      </c>
      <c r="F2532" s="108" t="s">
        <v>17993</v>
      </c>
      <c r="G2532" s="113">
        <v>16000</v>
      </c>
      <c r="H2532" s="108" t="s">
        <v>66</v>
      </c>
      <c r="I2532" s="108" t="s">
        <v>138</v>
      </c>
      <c r="J2532" s="135" t="s">
        <v>41</v>
      </c>
      <c r="K2532" s="135">
        <v>16000</v>
      </c>
      <c r="L2532" s="135">
        <f>VLOOKUP(E2532,[2]Sheet1!$E$2:$N$5262,3,0)</f>
        <v>16000</v>
      </c>
      <c r="M2532" s="168">
        <f>VLOOKUP(E2532,[2]Sheet1!$E$2:$N$5262,4,0)</f>
        <v>46034</v>
      </c>
      <c r="N2532" s="135" t="str">
        <f>VLOOKUP(E2532,[2]Sheet1!$E$2:$N$5262,5,0)</f>
        <v>ALIZA.WALEED</v>
      </c>
      <c r="O2532" s="135" t="str">
        <f>VLOOKUP(E2532,[2]Sheet1!$E$2:$N$5262,6,0)</f>
        <v>Accepted</v>
      </c>
      <c r="P2532" s="135" t="str">
        <f>VLOOKUP(E2532,[2]Sheet1!$E$2:$N$5262,7,0)</f>
        <v>Online Transfer</v>
      </c>
      <c r="Q2532" s="135" t="str">
        <f>VLOOKUP(E2532,[2]Sheet1!$E$2:$N$5262,8,0)</f>
        <v>Renewal</v>
      </c>
      <c r="R2532" s="135" t="s">
        <v>16</v>
      </c>
      <c r="S2532" s="135" t="str">
        <f>VLOOKUP(E2532,[2]Sheet1!$E$2:$N$5262,10,0)</f>
        <v>-</v>
      </c>
      <c r="T2532" s="167">
        <f t="shared" si="126"/>
        <v>0</v>
      </c>
    </row>
    <row r="2533" spans="1:20" hidden="1">
      <c r="A2533" s="113">
        <v>656</v>
      </c>
      <c r="B2533" s="113" t="s">
        <v>38</v>
      </c>
      <c r="C2533" s="108" t="s">
        <v>17994</v>
      </c>
      <c r="D2533" s="113">
        <v>213738</v>
      </c>
      <c r="E2533" s="113">
        <v>89226</v>
      </c>
      <c r="F2533" s="108" t="s">
        <v>17995</v>
      </c>
      <c r="G2533" s="113">
        <v>16000</v>
      </c>
      <c r="H2533" s="108" t="s">
        <v>66</v>
      </c>
      <c r="I2533" s="108" t="s">
        <v>138</v>
      </c>
      <c r="J2533" s="135" t="s">
        <v>41</v>
      </c>
      <c r="K2533" s="135">
        <v>16000</v>
      </c>
      <c r="L2533" s="135">
        <f>VLOOKUP(E2533,[2]Sheet1!$E$2:$N$5262,3,0)</f>
        <v>16000</v>
      </c>
      <c r="M2533" s="168">
        <f>VLOOKUP(E2533,[2]Sheet1!$E$2:$N$5262,4,0)</f>
        <v>46034</v>
      </c>
      <c r="N2533" s="135" t="str">
        <f>VLOOKUP(E2533,[2]Sheet1!$E$2:$N$5262,5,0)</f>
        <v>ALIZA.WALEED</v>
      </c>
      <c r="O2533" s="135" t="str">
        <f>VLOOKUP(E2533,[2]Sheet1!$E$2:$N$5262,6,0)</f>
        <v>Accepted</v>
      </c>
      <c r="P2533" s="135" t="str">
        <f>VLOOKUP(E2533,[2]Sheet1!$E$2:$N$5262,7,0)</f>
        <v>Online Transfer</v>
      </c>
      <c r="Q2533" s="135" t="str">
        <f>VLOOKUP(E2533,[2]Sheet1!$E$2:$N$5262,8,0)</f>
        <v>Renewal</v>
      </c>
      <c r="R2533" s="135" t="s">
        <v>16</v>
      </c>
      <c r="S2533" s="135" t="str">
        <f>VLOOKUP(E2533,[2]Sheet1!$E$2:$N$5262,10,0)</f>
        <v>-</v>
      </c>
      <c r="T2533" s="167">
        <f t="shared" si="126"/>
        <v>0</v>
      </c>
    </row>
    <row r="2534" spans="1:20" hidden="1">
      <c r="A2534" s="113">
        <v>657</v>
      </c>
      <c r="B2534" s="113" t="s">
        <v>38</v>
      </c>
      <c r="C2534" s="108" t="s">
        <v>17996</v>
      </c>
      <c r="D2534" s="113">
        <v>189824</v>
      </c>
      <c r="E2534" s="113">
        <v>1089818</v>
      </c>
      <c r="F2534" s="108" t="s">
        <v>17997</v>
      </c>
      <c r="G2534" s="113">
        <v>11000</v>
      </c>
      <c r="H2534" s="108" t="s">
        <v>66</v>
      </c>
      <c r="I2534" s="108" t="s">
        <v>138</v>
      </c>
      <c r="J2534" s="135" t="s">
        <v>41</v>
      </c>
      <c r="K2534" s="135">
        <v>11000</v>
      </c>
      <c r="L2534" s="135">
        <f>VLOOKUP(E2534,[2]Sheet1!$E$2:$N$5262,3,0)</f>
        <v>11000</v>
      </c>
      <c r="M2534" s="168">
        <f>VLOOKUP(E2534,[2]Sheet1!$E$2:$N$5262,4,0)</f>
        <v>46034</v>
      </c>
      <c r="N2534" s="135" t="str">
        <f>VLOOKUP(E2534,[2]Sheet1!$E$2:$N$5262,5,0)</f>
        <v>ALIZA.WALEED</v>
      </c>
      <c r="O2534" s="135" t="str">
        <f>VLOOKUP(E2534,[2]Sheet1!$E$2:$N$5262,6,0)</f>
        <v>Accepted</v>
      </c>
      <c r="P2534" s="135" t="str">
        <f>VLOOKUP(E2534,[2]Sheet1!$E$2:$N$5262,7,0)</f>
        <v>Online Transfer</v>
      </c>
      <c r="Q2534" s="135" t="str">
        <f>VLOOKUP(E2534,[2]Sheet1!$E$2:$N$5262,8,0)</f>
        <v>Renewal</v>
      </c>
      <c r="R2534" s="135" t="s">
        <v>16</v>
      </c>
      <c r="S2534" s="135" t="str">
        <f>VLOOKUP(E2534,[2]Sheet1!$E$2:$N$5262,10,0)</f>
        <v>-</v>
      </c>
      <c r="T2534" s="167">
        <f t="shared" si="126"/>
        <v>0</v>
      </c>
    </row>
    <row r="2535" spans="1:20" hidden="1">
      <c r="A2535" s="113">
        <v>658</v>
      </c>
      <c r="B2535" s="113" t="s">
        <v>38</v>
      </c>
      <c r="C2535" s="108" t="s">
        <v>17998</v>
      </c>
      <c r="D2535" s="108" t="s">
        <v>17999</v>
      </c>
      <c r="E2535" s="113">
        <v>6065757</v>
      </c>
      <c r="F2535" s="108" t="s">
        <v>18000</v>
      </c>
      <c r="G2535" s="113">
        <v>11000</v>
      </c>
      <c r="H2535" s="108" t="s">
        <v>66</v>
      </c>
      <c r="I2535" s="108" t="s">
        <v>138</v>
      </c>
      <c r="J2535" s="135" t="s">
        <v>41</v>
      </c>
      <c r="K2535" s="135">
        <v>11000</v>
      </c>
      <c r="L2535" s="135">
        <f>VLOOKUP(E2535,[2]Sheet1!$E$2:$N$5262,3,0)</f>
        <v>11000</v>
      </c>
      <c r="M2535" s="168">
        <f>VLOOKUP(E2535,[2]Sheet1!$E$2:$N$5262,4,0)</f>
        <v>46033</v>
      </c>
      <c r="N2535" s="135" t="str">
        <f>VLOOKUP(E2535,[2]Sheet1!$E$2:$N$5262,5,0)</f>
        <v>ALIZA.WALEED</v>
      </c>
      <c r="O2535" s="135" t="str">
        <f>VLOOKUP(E2535,[2]Sheet1!$E$2:$N$5262,6,0)</f>
        <v>Accepted</v>
      </c>
      <c r="P2535" s="135" t="str">
        <f>VLOOKUP(E2535,[2]Sheet1!$E$2:$N$5262,7,0)</f>
        <v>Online Transfer</v>
      </c>
      <c r="Q2535" s="135" t="str">
        <f>VLOOKUP(E2535,[2]Sheet1!$E$2:$N$5262,8,0)</f>
        <v>Renewal</v>
      </c>
      <c r="R2535" s="135" t="s">
        <v>16</v>
      </c>
      <c r="S2535" s="135" t="str">
        <f>VLOOKUP(E2535,[2]Sheet1!$E$2:$N$5262,10,0)</f>
        <v>-</v>
      </c>
      <c r="T2535" s="167">
        <f t="shared" si="126"/>
        <v>0</v>
      </c>
    </row>
    <row r="2536" spans="1:20" hidden="1">
      <c r="A2536" s="113">
        <v>659</v>
      </c>
      <c r="B2536" s="113" t="s">
        <v>38</v>
      </c>
      <c r="C2536" s="108" t="s">
        <v>18001</v>
      </c>
      <c r="D2536" s="113">
        <v>17542684</v>
      </c>
      <c r="E2536" s="108" t="s">
        <v>18002</v>
      </c>
      <c r="F2536" s="108" t="s">
        <v>590</v>
      </c>
      <c r="G2536" s="113">
        <v>16000</v>
      </c>
      <c r="H2536" s="108" t="s">
        <v>66</v>
      </c>
      <c r="I2536" s="108" t="s">
        <v>138</v>
      </c>
      <c r="J2536" s="135" t="s">
        <v>41</v>
      </c>
      <c r="K2536" s="135">
        <v>16000</v>
      </c>
      <c r="L2536" s="135">
        <f>VLOOKUP(E2536,[2]Sheet1!$E$2:$N$5262,3,0)</f>
        <v>16000</v>
      </c>
      <c r="M2536" s="168">
        <f>VLOOKUP(E2536,[2]Sheet1!$E$2:$N$5262,4,0)</f>
        <v>46031</v>
      </c>
      <c r="N2536" s="135" t="str">
        <f>VLOOKUP(E2536,[2]Sheet1!$E$2:$N$5262,5,0)</f>
        <v>ALIZA.WALEED</v>
      </c>
      <c r="O2536" s="135" t="str">
        <f>VLOOKUP(E2536,[2]Sheet1!$E$2:$N$5262,6,0)</f>
        <v>Accepted</v>
      </c>
      <c r="P2536" s="135" t="str">
        <f>VLOOKUP(E2536,[2]Sheet1!$E$2:$N$5262,7,0)</f>
        <v>Online Transfer</v>
      </c>
      <c r="Q2536" s="135" t="str">
        <f>VLOOKUP(E2536,[2]Sheet1!$E$2:$N$5262,8,0)</f>
        <v>Renewal</v>
      </c>
      <c r="R2536" s="135" t="s">
        <v>16</v>
      </c>
      <c r="S2536" s="135" t="str">
        <f>VLOOKUP(E2536,[2]Sheet1!$E$2:$N$5262,10,0)</f>
        <v>-</v>
      </c>
      <c r="T2536" s="167">
        <f t="shared" si="126"/>
        <v>0</v>
      </c>
    </row>
    <row r="2537" spans="1:20" hidden="1">
      <c r="A2537" s="113">
        <v>660</v>
      </c>
      <c r="B2537" s="113" t="s">
        <v>38</v>
      </c>
      <c r="C2537" s="108" t="s">
        <v>18003</v>
      </c>
      <c r="D2537" s="113">
        <v>5106315</v>
      </c>
      <c r="E2537" s="113">
        <v>1097934</v>
      </c>
      <c r="F2537" s="108" t="s">
        <v>18004</v>
      </c>
      <c r="G2537" s="113">
        <v>12500</v>
      </c>
      <c r="H2537" s="108" t="s">
        <v>66</v>
      </c>
      <c r="I2537" s="108" t="s">
        <v>138</v>
      </c>
      <c r="J2537" s="135" t="s">
        <v>41</v>
      </c>
      <c r="K2537" s="135">
        <v>12500</v>
      </c>
      <c r="L2537" s="135">
        <f>VLOOKUP(E2537,[2]Sheet1!$E$2:$N$5262,3,0)</f>
        <v>12500</v>
      </c>
      <c r="M2537" s="168">
        <f>VLOOKUP(E2537,[2]Sheet1!$E$2:$N$5262,4,0)</f>
        <v>46034</v>
      </c>
      <c r="N2537" s="135" t="str">
        <f>VLOOKUP(E2537,[2]Sheet1!$E$2:$N$5262,5,0)</f>
        <v>ALIZA.WALEED</v>
      </c>
      <c r="O2537" s="135" t="str">
        <f>VLOOKUP(E2537,[2]Sheet1!$E$2:$N$5262,6,0)</f>
        <v>Accepted</v>
      </c>
      <c r="P2537" s="135" t="str">
        <f>VLOOKUP(E2537,[2]Sheet1!$E$2:$N$5262,7,0)</f>
        <v>Online Transfer</v>
      </c>
      <c r="Q2537" s="135" t="str">
        <f>VLOOKUP(E2537,[2]Sheet1!$E$2:$N$5262,8,0)</f>
        <v>Renewal</v>
      </c>
      <c r="R2537" s="135" t="s">
        <v>16</v>
      </c>
      <c r="S2537" s="135" t="str">
        <f>VLOOKUP(E2537,[2]Sheet1!$E$2:$N$5262,10,0)</f>
        <v>-</v>
      </c>
      <c r="T2537" s="167">
        <f t="shared" si="126"/>
        <v>0</v>
      </c>
    </row>
    <row r="2538" spans="1:20" hidden="1">
      <c r="A2538" s="113">
        <v>661</v>
      </c>
      <c r="B2538" s="113" t="s">
        <v>38</v>
      </c>
      <c r="C2538" s="108" t="s">
        <v>18005</v>
      </c>
      <c r="D2538" s="108" t="s">
        <v>18006</v>
      </c>
      <c r="E2538" s="108" t="s">
        <v>18007</v>
      </c>
      <c r="F2538" s="108" t="s">
        <v>609</v>
      </c>
      <c r="G2538" s="113">
        <v>12000</v>
      </c>
      <c r="H2538" s="108" t="s">
        <v>66</v>
      </c>
      <c r="I2538" s="108" t="s">
        <v>138</v>
      </c>
      <c r="J2538" s="135" t="s">
        <v>41</v>
      </c>
      <c r="K2538" s="135">
        <v>12000</v>
      </c>
      <c r="L2538" s="135">
        <f>VLOOKUP(E2538,[2]Sheet1!$E$2:$N$5262,3,0)</f>
        <v>12000</v>
      </c>
      <c r="M2538" s="168">
        <f>VLOOKUP(E2538,[2]Sheet1!$E$2:$N$5262,4,0)</f>
        <v>46032</v>
      </c>
      <c r="N2538" s="135" t="str">
        <f>VLOOKUP(E2538,[2]Sheet1!$E$2:$N$5262,5,0)</f>
        <v>ALIZA.WALEED</v>
      </c>
      <c r="O2538" s="135" t="str">
        <f>VLOOKUP(E2538,[2]Sheet1!$E$2:$N$5262,6,0)</f>
        <v>Accepted</v>
      </c>
      <c r="P2538" s="135" t="str">
        <f>VLOOKUP(E2538,[2]Sheet1!$E$2:$N$5262,7,0)</f>
        <v>Online Transfer</v>
      </c>
      <c r="Q2538" s="135" t="str">
        <f>VLOOKUP(E2538,[2]Sheet1!$E$2:$N$5262,8,0)</f>
        <v>Renewal</v>
      </c>
      <c r="R2538" s="135" t="s">
        <v>16</v>
      </c>
      <c r="S2538" s="135" t="str">
        <f>VLOOKUP(E2538,[2]Sheet1!$E$2:$N$5262,10,0)</f>
        <v>-</v>
      </c>
      <c r="T2538" s="167">
        <f t="shared" si="126"/>
        <v>0</v>
      </c>
    </row>
    <row r="2539" spans="1:20" hidden="1">
      <c r="A2539" s="113">
        <v>662</v>
      </c>
      <c r="B2539" s="113" t="s">
        <v>38</v>
      </c>
      <c r="C2539" s="108" t="s">
        <v>18008</v>
      </c>
      <c r="D2539" s="108" t="s">
        <v>18009</v>
      </c>
      <c r="E2539" s="113">
        <v>6080304</v>
      </c>
      <c r="F2539" s="108" t="s">
        <v>18010</v>
      </c>
      <c r="G2539" s="113">
        <v>16000</v>
      </c>
      <c r="H2539" s="108" t="s">
        <v>66</v>
      </c>
      <c r="I2539" s="108" t="s">
        <v>138</v>
      </c>
      <c r="J2539" s="135" t="s">
        <v>41</v>
      </c>
      <c r="K2539" s="135">
        <v>16000</v>
      </c>
      <c r="L2539" s="135">
        <f>VLOOKUP(E2539,[2]Sheet1!$E$2:$N$5262,3,0)</f>
        <v>16000</v>
      </c>
      <c r="M2539" s="168">
        <f>VLOOKUP(E2539,[2]Sheet1!$E$2:$N$5262,4,0)</f>
        <v>46032</v>
      </c>
      <c r="N2539" s="135" t="str">
        <f>VLOOKUP(E2539,[2]Sheet1!$E$2:$N$5262,5,0)</f>
        <v>ALIZA.WALEED</v>
      </c>
      <c r="O2539" s="135" t="str">
        <f>VLOOKUP(E2539,[2]Sheet1!$E$2:$N$5262,6,0)</f>
        <v>Accepted</v>
      </c>
      <c r="P2539" s="135" t="str">
        <f>VLOOKUP(E2539,[2]Sheet1!$E$2:$N$5262,7,0)</f>
        <v>Online Transfer</v>
      </c>
      <c r="Q2539" s="135" t="str">
        <f>VLOOKUP(E2539,[2]Sheet1!$E$2:$N$5262,8,0)</f>
        <v>Renewal</v>
      </c>
      <c r="R2539" s="135" t="s">
        <v>16</v>
      </c>
      <c r="S2539" s="135" t="str">
        <f>VLOOKUP(E2539,[2]Sheet1!$E$2:$N$5262,10,0)</f>
        <v>-</v>
      </c>
      <c r="T2539" s="167">
        <f t="shared" si="126"/>
        <v>0</v>
      </c>
    </row>
    <row r="2540" spans="1:20" hidden="1">
      <c r="A2540" s="113">
        <v>663</v>
      </c>
      <c r="B2540" s="113" t="s">
        <v>38</v>
      </c>
      <c r="C2540" s="108" t="s">
        <v>18011</v>
      </c>
      <c r="D2540" s="108" t="s">
        <v>18012</v>
      </c>
      <c r="E2540" s="108" t="s">
        <v>18013</v>
      </c>
      <c r="F2540" s="108" t="s">
        <v>18014</v>
      </c>
      <c r="G2540" s="113">
        <v>12500</v>
      </c>
      <c r="H2540" s="108" t="s">
        <v>66</v>
      </c>
      <c r="I2540" s="108" t="s">
        <v>138</v>
      </c>
      <c r="J2540" s="135" t="s">
        <v>41</v>
      </c>
      <c r="K2540" s="135">
        <v>12500</v>
      </c>
      <c r="L2540" s="135">
        <f>VLOOKUP(E2540,[2]Sheet1!$E$2:$N$5262,3,0)</f>
        <v>12500</v>
      </c>
      <c r="M2540" s="168">
        <f>VLOOKUP(E2540,[2]Sheet1!$E$2:$N$5262,4,0)</f>
        <v>46032</v>
      </c>
      <c r="N2540" s="135" t="str">
        <f>VLOOKUP(E2540,[2]Sheet1!$E$2:$N$5262,5,0)</f>
        <v>ALIZA.WALEED</v>
      </c>
      <c r="O2540" s="135" t="str">
        <f>VLOOKUP(E2540,[2]Sheet1!$E$2:$N$5262,6,0)</f>
        <v>Accepted</v>
      </c>
      <c r="P2540" s="135" t="str">
        <f>VLOOKUP(E2540,[2]Sheet1!$E$2:$N$5262,7,0)</f>
        <v>Online Transfer</v>
      </c>
      <c r="Q2540" s="135" t="str">
        <f>VLOOKUP(E2540,[2]Sheet1!$E$2:$N$5262,8,0)</f>
        <v>Renewal</v>
      </c>
      <c r="R2540" s="135" t="s">
        <v>16</v>
      </c>
      <c r="S2540" s="135" t="str">
        <f>VLOOKUP(E2540,[2]Sheet1!$E$2:$N$5262,10,0)</f>
        <v>-</v>
      </c>
      <c r="T2540" s="167">
        <f t="shared" si="126"/>
        <v>0</v>
      </c>
    </row>
    <row r="2541" spans="1:20" hidden="1">
      <c r="A2541" s="113">
        <v>664</v>
      </c>
      <c r="B2541" s="113" t="s">
        <v>38</v>
      </c>
      <c r="C2541" s="108" t="s">
        <v>18015</v>
      </c>
      <c r="D2541" s="108" t="s">
        <v>18016</v>
      </c>
      <c r="E2541" s="113">
        <v>9516261</v>
      </c>
      <c r="F2541" s="108" t="s">
        <v>18017</v>
      </c>
      <c r="G2541" s="113">
        <v>16000</v>
      </c>
      <c r="H2541" s="108" t="s">
        <v>66</v>
      </c>
      <c r="I2541" s="108" t="s">
        <v>138</v>
      </c>
      <c r="J2541" s="135" t="s">
        <v>41</v>
      </c>
      <c r="K2541" s="135">
        <v>16000</v>
      </c>
      <c r="L2541" s="135">
        <f>VLOOKUP(E2541,[2]Sheet1!$E$2:$N$5262,3,0)</f>
        <v>16000</v>
      </c>
      <c r="M2541" s="168">
        <f>VLOOKUP(E2541,[2]Sheet1!$E$2:$N$5262,4,0)</f>
        <v>46031</v>
      </c>
      <c r="N2541" s="135" t="str">
        <f>VLOOKUP(E2541,[2]Sheet1!$E$2:$N$5262,5,0)</f>
        <v>ALIZA.WALEED</v>
      </c>
      <c r="O2541" s="135" t="str">
        <f>VLOOKUP(E2541,[2]Sheet1!$E$2:$N$5262,6,0)</f>
        <v>Accepted</v>
      </c>
      <c r="P2541" s="135" t="str">
        <f>VLOOKUP(E2541,[2]Sheet1!$E$2:$N$5262,7,0)</f>
        <v>Online Transfer</v>
      </c>
      <c r="Q2541" s="135" t="str">
        <f>VLOOKUP(E2541,[2]Sheet1!$E$2:$N$5262,8,0)</f>
        <v>Renewal</v>
      </c>
      <c r="R2541" s="135" t="s">
        <v>16</v>
      </c>
      <c r="S2541" s="135" t="str">
        <f>VLOOKUP(E2541,[2]Sheet1!$E$2:$N$5262,10,0)</f>
        <v>-</v>
      </c>
      <c r="T2541" s="167">
        <f t="shared" si="126"/>
        <v>0</v>
      </c>
    </row>
    <row r="2542" spans="1:20" hidden="1">
      <c r="A2542" s="113">
        <v>665</v>
      </c>
      <c r="B2542" s="113" t="s">
        <v>38</v>
      </c>
      <c r="C2542" s="108" t="s">
        <v>18018</v>
      </c>
      <c r="D2542" s="108" t="s">
        <v>18019</v>
      </c>
      <c r="E2542" s="108" t="s">
        <v>18020</v>
      </c>
      <c r="F2542" s="108" t="s">
        <v>609</v>
      </c>
      <c r="G2542" s="113">
        <v>12000</v>
      </c>
      <c r="H2542" s="108" t="s">
        <v>66</v>
      </c>
      <c r="I2542" s="108" t="s">
        <v>138</v>
      </c>
      <c r="J2542" s="135" t="s">
        <v>41</v>
      </c>
      <c r="K2542" s="135">
        <v>12000</v>
      </c>
      <c r="L2542" s="135">
        <f>VLOOKUP(E2542,[2]Sheet1!$E$2:$N$5262,3,0)</f>
        <v>12000</v>
      </c>
      <c r="M2542" s="168">
        <f>VLOOKUP(E2542,[2]Sheet1!$E$2:$N$5262,4,0)</f>
        <v>46034</v>
      </c>
      <c r="N2542" s="135" t="str">
        <f>VLOOKUP(E2542,[2]Sheet1!$E$2:$N$5262,5,0)</f>
        <v>ALIZA.WALEED</v>
      </c>
      <c r="O2542" s="135" t="str">
        <f>VLOOKUP(E2542,[2]Sheet1!$E$2:$N$5262,6,0)</f>
        <v>Accepted</v>
      </c>
      <c r="P2542" s="135" t="str">
        <f>VLOOKUP(E2542,[2]Sheet1!$E$2:$N$5262,7,0)</f>
        <v>Cheque</v>
      </c>
      <c r="Q2542" s="135" t="str">
        <f>VLOOKUP(E2542,[2]Sheet1!$E$2:$N$5262,8,0)</f>
        <v>Renewal</v>
      </c>
      <c r="R2542" s="135" t="s">
        <v>16</v>
      </c>
      <c r="S2542" s="135" t="str">
        <f>VLOOKUP(E2542,[2]Sheet1!$E$2:$N$5262,10,0)</f>
        <v>-</v>
      </c>
      <c r="T2542" s="167">
        <f t="shared" si="126"/>
        <v>0</v>
      </c>
    </row>
    <row r="2543" spans="1:20" hidden="1">
      <c r="A2543" s="113">
        <v>666</v>
      </c>
      <c r="B2543" s="113" t="s">
        <v>38</v>
      </c>
      <c r="C2543" s="108" t="s">
        <v>18021</v>
      </c>
      <c r="D2543" s="108" t="s">
        <v>18022</v>
      </c>
      <c r="E2543" s="113">
        <v>6079179</v>
      </c>
      <c r="F2543" s="108" t="s">
        <v>564</v>
      </c>
      <c r="G2543" s="113">
        <v>14000</v>
      </c>
      <c r="H2543" s="108" t="s">
        <v>66</v>
      </c>
      <c r="I2543" s="108" t="s">
        <v>138</v>
      </c>
      <c r="J2543" s="135" t="s">
        <v>41</v>
      </c>
      <c r="K2543" s="135">
        <v>14000</v>
      </c>
      <c r="L2543" s="135">
        <f>VLOOKUP(E2543,[2]Sheet1!$E$2:$N$5262,3,0)</f>
        <v>14000</v>
      </c>
      <c r="M2543" s="168">
        <f>VLOOKUP(E2543,[2]Sheet1!$E$2:$N$5262,4,0)</f>
        <v>46031</v>
      </c>
      <c r="N2543" s="135" t="str">
        <f>VLOOKUP(E2543,[2]Sheet1!$E$2:$N$5262,5,0)</f>
        <v>ALIZA.WALEED</v>
      </c>
      <c r="O2543" s="135" t="str">
        <f>VLOOKUP(E2543,[2]Sheet1!$E$2:$N$5262,6,0)</f>
        <v>Accepted</v>
      </c>
      <c r="P2543" s="135" t="str">
        <f>VLOOKUP(E2543,[2]Sheet1!$E$2:$N$5262,7,0)</f>
        <v>Online Transfer</v>
      </c>
      <c r="Q2543" s="135" t="str">
        <f>VLOOKUP(E2543,[2]Sheet1!$E$2:$N$5262,8,0)</f>
        <v>Renewal</v>
      </c>
      <c r="R2543" s="135" t="s">
        <v>16</v>
      </c>
      <c r="S2543" s="135" t="str">
        <f>VLOOKUP(E2543,[2]Sheet1!$E$2:$N$5262,10,0)</f>
        <v>-</v>
      </c>
      <c r="T2543" s="167">
        <f t="shared" si="126"/>
        <v>0</v>
      </c>
    </row>
    <row r="2544" spans="1:20" hidden="1">
      <c r="A2544" s="113">
        <v>667</v>
      </c>
      <c r="B2544" s="113" t="s">
        <v>38</v>
      </c>
      <c r="C2544" s="108" t="s">
        <v>18023</v>
      </c>
      <c r="D2544" s="113">
        <v>1003401</v>
      </c>
      <c r="E2544" s="113">
        <v>103450</v>
      </c>
      <c r="F2544" s="108" t="s">
        <v>18024</v>
      </c>
      <c r="G2544" s="113">
        <v>16000</v>
      </c>
      <c r="H2544" s="108" t="s">
        <v>66</v>
      </c>
      <c r="I2544" s="108" t="s">
        <v>138</v>
      </c>
      <c r="J2544" s="135" t="s">
        <v>41</v>
      </c>
      <c r="K2544" s="135">
        <v>16000</v>
      </c>
      <c r="L2544" s="135">
        <f>VLOOKUP(E2544,[2]Sheet1!$E$2:$N$5262,3,0)</f>
        <v>16000</v>
      </c>
      <c r="M2544" s="168">
        <f>VLOOKUP(E2544,[2]Sheet1!$E$2:$N$5262,4,0)</f>
        <v>46031</v>
      </c>
      <c r="N2544" s="135" t="str">
        <f>VLOOKUP(E2544,[2]Sheet1!$E$2:$N$5262,5,0)</f>
        <v>ALIZA.WALEED</v>
      </c>
      <c r="O2544" s="135" t="str">
        <f>VLOOKUP(E2544,[2]Sheet1!$E$2:$N$5262,6,0)</f>
        <v>Accepted</v>
      </c>
      <c r="P2544" s="135" t="str">
        <f>VLOOKUP(E2544,[2]Sheet1!$E$2:$N$5262,7,0)</f>
        <v>Cash Deposit</v>
      </c>
      <c r="Q2544" s="135" t="str">
        <f>VLOOKUP(E2544,[2]Sheet1!$E$2:$N$5262,8,0)</f>
        <v>Renewal</v>
      </c>
      <c r="R2544" s="135" t="s">
        <v>16</v>
      </c>
      <c r="S2544" s="135" t="str">
        <f>VLOOKUP(E2544,[2]Sheet1!$E$2:$N$5262,10,0)</f>
        <v>-</v>
      </c>
      <c r="T2544" s="167">
        <f t="shared" si="126"/>
        <v>0</v>
      </c>
    </row>
    <row r="2545" spans="1:20" hidden="1">
      <c r="A2545" s="113">
        <v>668</v>
      </c>
      <c r="B2545" s="113" t="s">
        <v>38</v>
      </c>
      <c r="C2545" s="108" t="s">
        <v>18025</v>
      </c>
      <c r="D2545" s="108" t="s">
        <v>18026</v>
      </c>
      <c r="E2545" s="108" t="s">
        <v>18027</v>
      </c>
      <c r="F2545" s="108" t="s">
        <v>16356</v>
      </c>
      <c r="G2545" s="113">
        <v>16000</v>
      </c>
      <c r="H2545" s="108" t="s">
        <v>66</v>
      </c>
      <c r="I2545" s="108" t="s">
        <v>138</v>
      </c>
      <c r="J2545" s="135" t="s">
        <v>41</v>
      </c>
      <c r="K2545" s="135">
        <v>16000</v>
      </c>
      <c r="L2545" s="135">
        <f>VLOOKUP(E2545,[2]Sheet1!$E$2:$N$5262,3,0)</f>
        <v>16000</v>
      </c>
      <c r="M2545" s="168">
        <f>VLOOKUP(E2545,[2]Sheet1!$E$2:$N$5262,4,0)</f>
        <v>46031</v>
      </c>
      <c r="N2545" s="135" t="str">
        <f>VLOOKUP(E2545,[2]Sheet1!$E$2:$N$5262,5,0)</f>
        <v>ALIZA.WALEED</v>
      </c>
      <c r="O2545" s="135" t="str">
        <f>VLOOKUP(E2545,[2]Sheet1!$E$2:$N$5262,6,0)</f>
        <v>Accepted</v>
      </c>
      <c r="P2545" s="135" t="str">
        <f>VLOOKUP(E2545,[2]Sheet1!$E$2:$N$5262,7,0)</f>
        <v>Online Transfer</v>
      </c>
      <c r="Q2545" s="135" t="str">
        <f>VLOOKUP(E2545,[2]Sheet1!$E$2:$N$5262,8,0)</f>
        <v>Renewal</v>
      </c>
      <c r="R2545" s="135" t="s">
        <v>16</v>
      </c>
      <c r="S2545" s="135" t="str">
        <f>VLOOKUP(E2545,[2]Sheet1!$E$2:$N$5262,10,0)</f>
        <v>-</v>
      </c>
      <c r="T2545" s="167">
        <f t="shared" si="126"/>
        <v>0</v>
      </c>
    </row>
    <row r="2546" spans="1:20" hidden="1">
      <c r="A2546" s="113">
        <v>669</v>
      </c>
      <c r="B2546" s="113" t="s">
        <v>38</v>
      </c>
      <c r="C2546" s="108" t="s">
        <v>18028</v>
      </c>
      <c r="D2546" s="108" t="s">
        <v>18029</v>
      </c>
      <c r="E2546" s="108" t="s">
        <v>18030</v>
      </c>
      <c r="F2546" s="108" t="s">
        <v>18031</v>
      </c>
      <c r="G2546" s="113">
        <v>12500</v>
      </c>
      <c r="H2546" s="108" t="s">
        <v>66</v>
      </c>
      <c r="I2546" s="108" t="s">
        <v>138</v>
      </c>
      <c r="J2546" s="135" t="s">
        <v>41</v>
      </c>
      <c r="K2546" s="135">
        <v>12500</v>
      </c>
      <c r="L2546" s="135">
        <f>VLOOKUP(E2546,[2]Sheet1!$E$2:$N$5262,3,0)</f>
        <v>12500</v>
      </c>
      <c r="M2546" s="168">
        <f>VLOOKUP(E2546,[2]Sheet1!$E$2:$N$5262,4,0)</f>
        <v>46031</v>
      </c>
      <c r="N2546" s="135" t="str">
        <f>VLOOKUP(E2546,[2]Sheet1!$E$2:$N$5262,5,0)</f>
        <v>ALIZA.WALEED</v>
      </c>
      <c r="O2546" s="135" t="str">
        <f>VLOOKUP(E2546,[2]Sheet1!$E$2:$N$5262,6,0)</f>
        <v>Accepted</v>
      </c>
      <c r="P2546" s="135" t="str">
        <f>VLOOKUP(E2546,[2]Sheet1!$E$2:$N$5262,7,0)</f>
        <v>Online Transfer</v>
      </c>
      <c r="Q2546" s="135" t="str">
        <f>VLOOKUP(E2546,[2]Sheet1!$E$2:$N$5262,8,0)</f>
        <v>Renewal</v>
      </c>
      <c r="R2546" s="135" t="s">
        <v>16</v>
      </c>
      <c r="S2546" s="135" t="str">
        <f>VLOOKUP(E2546,[2]Sheet1!$E$2:$N$5262,10,0)</f>
        <v>-</v>
      </c>
      <c r="T2546" s="167">
        <f t="shared" si="126"/>
        <v>0</v>
      </c>
    </row>
    <row r="2547" spans="1:20" hidden="1">
      <c r="A2547" s="113">
        <v>670</v>
      </c>
      <c r="B2547" s="113" t="s">
        <v>38</v>
      </c>
      <c r="C2547" s="108" t="s">
        <v>18032</v>
      </c>
      <c r="D2547" s="108" t="s">
        <v>18033</v>
      </c>
      <c r="E2547" s="108" t="s">
        <v>18034</v>
      </c>
      <c r="F2547" s="108" t="s">
        <v>564</v>
      </c>
      <c r="G2547" s="113">
        <v>14000</v>
      </c>
      <c r="H2547" s="108" t="s">
        <v>66</v>
      </c>
      <c r="I2547" s="108" t="s">
        <v>138</v>
      </c>
      <c r="J2547" s="135" t="s">
        <v>41</v>
      </c>
      <c r="K2547" s="135">
        <v>14000</v>
      </c>
      <c r="L2547" s="135">
        <f>VLOOKUP(E2547,[2]Sheet1!$E$2:$N$5262,3,0)</f>
        <v>14000</v>
      </c>
      <c r="M2547" s="168">
        <f>VLOOKUP(E2547,[2]Sheet1!$E$2:$N$5262,4,0)</f>
        <v>46030</v>
      </c>
      <c r="N2547" s="135" t="str">
        <f>VLOOKUP(E2547,[2]Sheet1!$E$2:$N$5262,5,0)</f>
        <v>ALIZA.WALEED</v>
      </c>
      <c r="O2547" s="135" t="str">
        <f>VLOOKUP(E2547,[2]Sheet1!$E$2:$N$5262,6,0)</f>
        <v>Accepted</v>
      </c>
      <c r="P2547" s="135" t="str">
        <f>VLOOKUP(E2547,[2]Sheet1!$E$2:$N$5262,7,0)</f>
        <v>Online Transfer</v>
      </c>
      <c r="Q2547" s="135" t="str">
        <f>VLOOKUP(E2547,[2]Sheet1!$E$2:$N$5262,8,0)</f>
        <v>Renewal</v>
      </c>
      <c r="R2547" s="135" t="s">
        <v>16</v>
      </c>
      <c r="S2547" s="135" t="str">
        <f>VLOOKUP(E2547,[2]Sheet1!$E$2:$N$5262,10,0)</f>
        <v>-</v>
      </c>
      <c r="T2547" s="167">
        <f t="shared" si="126"/>
        <v>0</v>
      </c>
    </row>
    <row r="2548" spans="1:20" hidden="1">
      <c r="A2548" s="113">
        <v>671</v>
      </c>
      <c r="B2548" s="113" t="s">
        <v>38</v>
      </c>
      <c r="C2548" s="108" t="s">
        <v>18035</v>
      </c>
      <c r="D2548" s="108" t="s">
        <v>18036</v>
      </c>
      <c r="E2548" s="113">
        <v>272522</v>
      </c>
      <c r="F2548" s="108" t="s">
        <v>18037</v>
      </c>
      <c r="G2548" s="113">
        <v>16000</v>
      </c>
      <c r="H2548" s="108" t="s">
        <v>66</v>
      </c>
      <c r="I2548" s="108" t="s">
        <v>138</v>
      </c>
      <c r="J2548" s="135" t="s">
        <v>41</v>
      </c>
      <c r="K2548" s="135">
        <v>16000</v>
      </c>
      <c r="L2548" s="135">
        <f>VLOOKUP(E2548,[2]Sheet1!$E$2:$N$5262,3,0)</f>
        <v>16000</v>
      </c>
      <c r="M2548" s="168">
        <f>VLOOKUP(E2548,[2]Sheet1!$E$2:$N$5262,4,0)</f>
        <v>46030</v>
      </c>
      <c r="N2548" s="135" t="str">
        <f>VLOOKUP(E2548,[2]Sheet1!$E$2:$N$5262,5,0)</f>
        <v>ALIZA.WALEED</v>
      </c>
      <c r="O2548" s="135" t="str">
        <f>VLOOKUP(E2548,[2]Sheet1!$E$2:$N$5262,6,0)</f>
        <v>Accepted</v>
      </c>
      <c r="P2548" s="135" t="str">
        <f>VLOOKUP(E2548,[2]Sheet1!$E$2:$N$5262,7,0)</f>
        <v>Online Transfer</v>
      </c>
      <c r="Q2548" s="135" t="str">
        <f>VLOOKUP(E2548,[2]Sheet1!$E$2:$N$5262,8,0)</f>
        <v>Renewal</v>
      </c>
      <c r="R2548" s="135" t="s">
        <v>16</v>
      </c>
      <c r="S2548" s="135" t="str">
        <f>VLOOKUP(E2548,[2]Sheet1!$E$2:$N$5262,10,0)</f>
        <v>-</v>
      </c>
      <c r="T2548" s="167">
        <f t="shared" si="126"/>
        <v>0</v>
      </c>
    </row>
    <row r="2549" spans="1:20" hidden="1">
      <c r="A2549" s="113">
        <v>672</v>
      </c>
      <c r="B2549" s="113" t="s">
        <v>38</v>
      </c>
      <c r="C2549" s="108" t="s">
        <v>18038</v>
      </c>
      <c r="D2549" s="108" t="s">
        <v>18039</v>
      </c>
      <c r="E2549" s="108" t="s">
        <v>18040</v>
      </c>
      <c r="F2549" s="108" t="s">
        <v>11702</v>
      </c>
      <c r="G2549" s="113">
        <v>16000</v>
      </c>
      <c r="H2549" s="108" t="s">
        <v>66</v>
      </c>
      <c r="I2549" s="108" t="s">
        <v>138</v>
      </c>
      <c r="J2549" s="135" t="s">
        <v>41</v>
      </c>
      <c r="K2549" s="135">
        <v>16000</v>
      </c>
      <c r="L2549" s="135">
        <f>VLOOKUP(E2549,[2]Sheet1!$E$2:$N$5262,3,0)</f>
        <v>16000</v>
      </c>
      <c r="M2549" s="168">
        <f>VLOOKUP(E2549,[2]Sheet1!$E$2:$N$5262,4,0)</f>
        <v>46030</v>
      </c>
      <c r="N2549" s="135" t="str">
        <f>VLOOKUP(E2549,[2]Sheet1!$E$2:$N$5262,5,0)</f>
        <v>ALIZA.WALEED</v>
      </c>
      <c r="O2549" s="135" t="str">
        <f>VLOOKUP(E2549,[2]Sheet1!$E$2:$N$5262,6,0)</f>
        <v>Accepted</v>
      </c>
      <c r="P2549" s="135" t="str">
        <f>VLOOKUP(E2549,[2]Sheet1!$E$2:$N$5262,7,0)</f>
        <v>Online Transfer</v>
      </c>
      <c r="Q2549" s="135" t="str">
        <f>VLOOKUP(E2549,[2]Sheet1!$E$2:$N$5262,8,0)</f>
        <v>Renewal</v>
      </c>
      <c r="R2549" s="135" t="s">
        <v>16</v>
      </c>
      <c r="S2549" s="135" t="str">
        <f>VLOOKUP(E2549,[2]Sheet1!$E$2:$N$5262,10,0)</f>
        <v>-</v>
      </c>
      <c r="T2549" s="167">
        <f t="shared" si="126"/>
        <v>0</v>
      </c>
    </row>
    <row r="2550" spans="1:20" hidden="1">
      <c r="A2550" s="113">
        <v>673</v>
      </c>
      <c r="B2550" s="113" t="s">
        <v>38</v>
      </c>
      <c r="C2550" s="108" t="s">
        <v>18041</v>
      </c>
      <c r="D2550" s="113">
        <v>190995</v>
      </c>
      <c r="E2550" s="113">
        <v>10091030</v>
      </c>
      <c r="F2550" s="108" t="s">
        <v>18042</v>
      </c>
      <c r="G2550" s="113">
        <v>12000</v>
      </c>
      <c r="H2550" s="108" t="s">
        <v>66</v>
      </c>
      <c r="I2550" s="108" t="s">
        <v>138</v>
      </c>
      <c r="J2550" s="135" t="s">
        <v>41</v>
      </c>
      <c r="K2550" s="135">
        <v>12000</v>
      </c>
      <c r="L2550" s="135">
        <f>VLOOKUP(E2550,[2]Sheet1!$E$2:$N$5262,3,0)</f>
        <v>12000</v>
      </c>
      <c r="M2550" s="168">
        <f>VLOOKUP(E2550,[2]Sheet1!$E$2:$N$5262,4,0)</f>
        <v>46030</v>
      </c>
      <c r="N2550" s="135" t="str">
        <f>VLOOKUP(E2550,[2]Sheet1!$E$2:$N$5262,5,0)</f>
        <v>ALIZA.WALEED</v>
      </c>
      <c r="O2550" s="135" t="str">
        <f>VLOOKUP(E2550,[2]Sheet1!$E$2:$N$5262,6,0)</f>
        <v>Accepted</v>
      </c>
      <c r="P2550" s="135" t="str">
        <f>VLOOKUP(E2550,[2]Sheet1!$E$2:$N$5262,7,0)</f>
        <v>Online Transfer</v>
      </c>
      <c r="Q2550" s="135" t="str">
        <f>VLOOKUP(E2550,[2]Sheet1!$E$2:$N$5262,8,0)</f>
        <v>Renewal</v>
      </c>
      <c r="R2550" s="135" t="s">
        <v>16</v>
      </c>
      <c r="S2550" s="135" t="str">
        <f>VLOOKUP(E2550,[2]Sheet1!$E$2:$N$5262,10,0)</f>
        <v>-</v>
      </c>
      <c r="T2550" s="167">
        <f t="shared" si="126"/>
        <v>0</v>
      </c>
    </row>
    <row r="2551" spans="1:20" hidden="1">
      <c r="A2551" s="113">
        <v>674</v>
      </c>
      <c r="B2551" s="113" t="s">
        <v>38</v>
      </c>
      <c r="C2551" s="108" t="s">
        <v>18043</v>
      </c>
      <c r="D2551" s="113">
        <v>55056</v>
      </c>
      <c r="E2551" s="113">
        <v>7034722</v>
      </c>
      <c r="F2551" s="108" t="s">
        <v>18044</v>
      </c>
      <c r="G2551" s="113">
        <v>12500</v>
      </c>
      <c r="H2551" s="108" t="s">
        <v>66</v>
      </c>
      <c r="I2551" s="108" t="s">
        <v>138</v>
      </c>
      <c r="J2551" s="135" t="s">
        <v>41</v>
      </c>
      <c r="K2551" s="135">
        <v>12500</v>
      </c>
      <c r="L2551" s="135">
        <f>VLOOKUP(E2551,[2]Sheet1!$E$2:$N$5262,3,0)</f>
        <v>12500</v>
      </c>
      <c r="M2551" s="168">
        <f>VLOOKUP(E2551,[2]Sheet1!$E$2:$N$5262,4,0)</f>
        <v>46030</v>
      </c>
      <c r="N2551" s="135" t="str">
        <f>VLOOKUP(E2551,[2]Sheet1!$E$2:$N$5262,5,0)</f>
        <v>ALIZA.WALEED</v>
      </c>
      <c r="O2551" s="135" t="str">
        <f>VLOOKUP(E2551,[2]Sheet1!$E$2:$N$5262,6,0)</f>
        <v>Accepted</v>
      </c>
      <c r="P2551" s="135" t="str">
        <f>VLOOKUP(E2551,[2]Sheet1!$E$2:$N$5262,7,0)</f>
        <v>Online Transfer</v>
      </c>
      <c r="Q2551" s="135" t="str">
        <f>VLOOKUP(E2551,[2]Sheet1!$E$2:$N$5262,8,0)</f>
        <v>Renewal</v>
      </c>
      <c r="R2551" s="135" t="s">
        <v>16</v>
      </c>
      <c r="S2551" s="135" t="str">
        <f>VLOOKUP(E2551,[2]Sheet1!$E$2:$N$5262,10,0)</f>
        <v>-</v>
      </c>
      <c r="T2551" s="167">
        <f t="shared" si="126"/>
        <v>0</v>
      </c>
    </row>
    <row r="2552" spans="1:20" hidden="1">
      <c r="A2552" s="113">
        <v>675</v>
      </c>
      <c r="B2552" s="113" t="s">
        <v>38</v>
      </c>
      <c r="C2552" s="108" t="s">
        <v>18045</v>
      </c>
      <c r="D2552" s="113">
        <v>119872</v>
      </c>
      <c r="E2552" s="113">
        <v>1019253</v>
      </c>
      <c r="F2552" s="108" t="s">
        <v>18046</v>
      </c>
      <c r="G2552" s="113">
        <v>14000</v>
      </c>
      <c r="H2552" s="108" t="s">
        <v>66</v>
      </c>
      <c r="I2552" s="108" t="s">
        <v>138</v>
      </c>
      <c r="J2552" s="135" t="s">
        <v>41</v>
      </c>
      <c r="K2552" s="135">
        <v>14000</v>
      </c>
      <c r="L2552" s="135">
        <f>VLOOKUP(E2552,[2]Sheet1!$E$2:$N$5262,3,0)</f>
        <v>14000</v>
      </c>
      <c r="M2552" s="168">
        <f>VLOOKUP(E2552,[2]Sheet1!$E$2:$N$5262,4,0)</f>
        <v>46030</v>
      </c>
      <c r="N2552" s="135" t="str">
        <f>VLOOKUP(E2552,[2]Sheet1!$E$2:$N$5262,5,0)</f>
        <v>ALIZA.WALEED</v>
      </c>
      <c r="O2552" s="135" t="str">
        <f>VLOOKUP(E2552,[2]Sheet1!$E$2:$N$5262,6,0)</f>
        <v>Accepted</v>
      </c>
      <c r="P2552" s="135" t="str">
        <f>VLOOKUP(E2552,[2]Sheet1!$E$2:$N$5262,7,0)</f>
        <v>Online Transfer</v>
      </c>
      <c r="Q2552" s="135" t="str">
        <f>VLOOKUP(E2552,[2]Sheet1!$E$2:$N$5262,8,0)</f>
        <v>Renewal</v>
      </c>
      <c r="R2552" s="135" t="s">
        <v>16</v>
      </c>
      <c r="S2552" s="135" t="str">
        <f>VLOOKUP(E2552,[2]Sheet1!$E$2:$N$5262,10,0)</f>
        <v>-</v>
      </c>
      <c r="T2552" s="167">
        <f t="shared" si="126"/>
        <v>0</v>
      </c>
    </row>
    <row r="2553" spans="1:20" hidden="1">
      <c r="A2553" s="113">
        <v>676</v>
      </c>
      <c r="B2553" s="113" t="s">
        <v>38</v>
      </c>
      <c r="C2553" s="108" t="s">
        <v>18047</v>
      </c>
      <c r="D2553" s="113">
        <v>7541296</v>
      </c>
      <c r="E2553" s="108" t="s">
        <v>18048</v>
      </c>
      <c r="F2553" s="108" t="s">
        <v>18049</v>
      </c>
      <c r="G2553" s="113">
        <v>16000</v>
      </c>
      <c r="H2553" s="108" t="s">
        <v>66</v>
      </c>
      <c r="I2553" s="108" t="s">
        <v>138</v>
      </c>
      <c r="J2553" s="135" t="s">
        <v>41</v>
      </c>
      <c r="K2553" s="135">
        <v>16000</v>
      </c>
      <c r="L2553" s="135">
        <f>VLOOKUP(E2553,[2]Sheet1!$E$2:$N$5262,3,0)</f>
        <v>16000</v>
      </c>
      <c r="M2553" s="168">
        <f>VLOOKUP(E2553,[2]Sheet1!$E$2:$N$5262,4,0)</f>
        <v>46029</v>
      </c>
      <c r="N2553" s="135" t="str">
        <f>VLOOKUP(E2553,[2]Sheet1!$E$2:$N$5262,5,0)</f>
        <v>ALIZA.WALEED</v>
      </c>
      <c r="O2553" s="135" t="str">
        <f>VLOOKUP(E2553,[2]Sheet1!$E$2:$N$5262,6,0)</f>
        <v>Accepted</v>
      </c>
      <c r="P2553" s="135" t="str">
        <f>VLOOKUP(E2553,[2]Sheet1!$E$2:$N$5262,7,0)</f>
        <v>Online Transfer</v>
      </c>
      <c r="Q2553" s="135" t="str">
        <f>VLOOKUP(E2553,[2]Sheet1!$E$2:$N$5262,8,0)</f>
        <v>Renewal</v>
      </c>
      <c r="R2553" s="135" t="s">
        <v>16</v>
      </c>
      <c r="S2553" s="135" t="str">
        <f>VLOOKUP(E2553,[2]Sheet1!$E$2:$N$5262,10,0)</f>
        <v>-</v>
      </c>
      <c r="T2553" s="167">
        <f t="shared" si="126"/>
        <v>0</v>
      </c>
    </row>
    <row r="2554" spans="1:20" hidden="1">
      <c r="A2554" s="113">
        <v>677</v>
      </c>
      <c r="B2554" s="113" t="s">
        <v>38</v>
      </c>
      <c r="C2554" s="108" t="s">
        <v>18050</v>
      </c>
      <c r="D2554" s="108" t="s">
        <v>18051</v>
      </c>
      <c r="E2554" s="108" t="s">
        <v>18052</v>
      </c>
      <c r="F2554" s="108" t="s">
        <v>579</v>
      </c>
      <c r="G2554" s="113">
        <v>14000</v>
      </c>
      <c r="H2554" s="108" t="s">
        <v>66</v>
      </c>
      <c r="I2554" s="108" t="s">
        <v>138</v>
      </c>
      <c r="J2554" s="109" t="s">
        <v>42</v>
      </c>
      <c r="K2554" s="135">
        <v>0</v>
      </c>
      <c r="L2554" s="135">
        <f>VLOOKUP(E2554,[2]Sheet1!$E$2:$N$5262,3,0)</f>
        <v>14000</v>
      </c>
      <c r="M2554" s="168">
        <f>VLOOKUP(E2554,[2]Sheet1!$E$2:$N$5262,4,0)</f>
        <v>45667</v>
      </c>
      <c r="N2554" s="135" t="str">
        <f>VLOOKUP(E2554,[2]Sheet1!$E$2:$N$5262,5,0)</f>
        <v>ALIZA.WALEED</v>
      </c>
      <c r="O2554" s="135" t="str">
        <f>VLOOKUP(E2554,[2]Sheet1!$E$2:$N$5262,6,0)</f>
        <v>Accepted</v>
      </c>
      <c r="P2554" s="135" t="str">
        <f>VLOOKUP(E2554,[2]Sheet1!$E$2:$N$5262,7,0)</f>
        <v>Online Transfer</v>
      </c>
      <c r="Q2554" s="135" t="str">
        <f>VLOOKUP(E2554,[2]Sheet1!$E$2:$N$5262,8,0)</f>
        <v>Renewal</v>
      </c>
      <c r="R2554" s="135" t="str">
        <f>VLOOKUP(E2554,[2]Sheet1!$E$2:$N$5262,9,0)</f>
        <v>-</v>
      </c>
      <c r="S2554" s="135" t="str">
        <f>VLOOKUP(E2554,[2]Sheet1!$E$2:$N$5262,10,0)</f>
        <v>-</v>
      </c>
      <c r="T2554" s="109" t="s">
        <v>18709</v>
      </c>
    </row>
    <row r="2555" spans="1:20" hidden="1">
      <c r="A2555" s="113">
        <v>678</v>
      </c>
      <c r="B2555" s="113" t="s">
        <v>38</v>
      </c>
      <c r="C2555" s="108" t="s">
        <v>18053</v>
      </c>
      <c r="D2555" s="113">
        <v>203651</v>
      </c>
      <c r="E2555" s="113">
        <v>1103673</v>
      </c>
      <c r="F2555" s="108" t="s">
        <v>18054</v>
      </c>
      <c r="G2555" s="113">
        <v>13000</v>
      </c>
      <c r="H2555" s="108" t="s">
        <v>66</v>
      </c>
      <c r="I2555" s="108" t="s">
        <v>138</v>
      </c>
      <c r="J2555" s="135" t="s">
        <v>41</v>
      </c>
      <c r="K2555" s="135">
        <v>13000</v>
      </c>
      <c r="L2555" s="135">
        <f>VLOOKUP(E2555,[2]Sheet1!$E$2:$N$5262,3,0)</f>
        <v>13000</v>
      </c>
      <c r="M2555" s="168">
        <f>VLOOKUP(E2555,[2]Sheet1!$E$2:$N$5262,4,0)</f>
        <v>46029</v>
      </c>
      <c r="N2555" s="135" t="str">
        <f>VLOOKUP(E2555,[2]Sheet1!$E$2:$N$5262,5,0)</f>
        <v>ALIZA.WALEED</v>
      </c>
      <c r="O2555" s="135" t="str">
        <f>VLOOKUP(E2555,[2]Sheet1!$E$2:$N$5262,6,0)</f>
        <v>Accepted</v>
      </c>
      <c r="P2555" s="135" t="str">
        <f>VLOOKUP(E2555,[2]Sheet1!$E$2:$N$5262,7,0)</f>
        <v>Online Transfer</v>
      </c>
      <c r="Q2555" s="135" t="str">
        <f>VLOOKUP(E2555,[2]Sheet1!$E$2:$N$5262,8,0)</f>
        <v>Renewal</v>
      </c>
      <c r="R2555" s="135" t="s">
        <v>16</v>
      </c>
      <c r="S2555" s="135" t="str">
        <f>VLOOKUP(E2555,[2]Sheet1!$E$2:$N$5262,10,0)</f>
        <v>-</v>
      </c>
      <c r="T2555" s="167">
        <f t="shared" ref="T2555:T2591" si="127">+G2555-L2555</f>
        <v>0</v>
      </c>
    </row>
    <row r="2556" spans="1:20" hidden="1">
      <c r="A2556" s="113">
        <v>679</v>
      </c>
      <c r="B2556" s="113" t="s">
        <v>38</v>
      </c>
      <c r="C2556" s="108" t="s">
        <v>18055</v>
      </c>
      <c r="D2556" s="113">
        <v>1006904</v>
      </c>
      <c r="E2556" s="113">
        <v>106902</v>
      </c>
      <c r="F2556" s="108" t="s">
        <v>18056</v>
      </c>
      <c r="G2556" s="113">
        <v>16000</v>
      </c>
      <c r="H2556" s="108" t="s">
        <v>66</v>
      </c>
      <c r="I2556" s="108" t="s">
        <v>138</v>
      </c>
      <c r="J2556" s="135" t="s">
        <v>41</v>
      </c>
      <c r="K2556" s="135">
        <v>16000</v>
      </c>
      <c r="L2556" s="135">
        <f>VLOOKUP(E2556,[2]Sheet1!$E$2:$N$5262,3,0)</f>
        <v>16000</v>
      </c>
      <c r="M2556" s="168">
        <f>VLOOKUP(E2556,[2]Sheet1!$E$2:$N$5262,4,0)</f>
        <v>46029</v>
      </c>
      <c r="N2556" s="135" t="str">
        <f>VLOOKUP(E2556,[2]Sheet1!$E$2:$N$5262,5,0)</f>
        <v>ALIZA.WALEED</v>
      </c>
      <c r="O2556" s="135" t="str">
        <f>VLOOKUP(E2556,[2]Sheet1!$E$2:$N$5262,6,0)</f>
        <v>Accepted</v>
      </c>
      <c r="P2556" s="135" t="str">
        <f>VLOOKUP(E2556,[2]Sheet1!$E$2:$N$5262,7,0)</f>
        <v>Online Transfer</v>
      </c>
      <c r="Q2556" s="135" t="str">
        <f>VLOOKUP(E2556,[2]Sheet1!$E$2:$N$5262,8,0)</f>
        <v>Renewal</v>
      </c>
      <c r="R2556" s="135" t="s">
        <v>16</v>
      </c>
      <c r="S2556" s="135" t="str">
        <f>VLOOKUP(E2556,[2]Sheet1!$E$2:$N$5262,10,0)</f>
        <v>-</v>
      </c>
      <c r="T2556" s="167">
        <f t="shared" si="127"/>
        <v>0</v>
      </c>
    </row>
    <row r="2557" spans="1:20" hidden="1">
      <c r="A2557" s="113">
        <v>680</v>
      </c>
      <c r="B2557" s="113" t="s">
        <v>38</v>
      </c>
      <c r="C2557" s="108" t="s">
        <v>18057</v>
      </c>
      <c r="D2557" s="113">
        <v>5999782</v>
      </c>
      <c r="E2557" s="108" t="s">
        <v>18058</v>
      </c>
      <c r="F2557" s="108" t="s">
        <v>18059</v>
      </c>
      <c r="G2557" s="113">
        <v>14000</v>
      </c>
      <c r="H2557" s="108" t="s">
        <v>66</v>
      </c>
      <c r="I2557" s="108" t="s">
        <v>138</v>
      </c>
      <c r="J2557" s="135" t="s">
        <v>41</v>
      </c>
      <c r="K2557" s="135">
        <v>14000</v>
      </c>
      <c r="L2557" s="135">
        <f>VLOOKUP(E2557,[2]Sheet1!$E$2:$N$5262,3,0)</f>
        <v>14000</v>
      </c>
      <c r="M2557" s="168">
        <f>VLOOKUP(E2557,[2]Sheet1!$E$2:$N$5262,4,0)</f>
        <v>46028</v>
      </c>
      <c r="N2557" s="135" t="str">
        <f>VLOOKUP(E2557,[2]Sheet1!$E$2:$N$5262,5,0)</f>
        <v>ALIZA.WALEED</v>
      </c>
      <c r="O2557" s="135" t="str">
        <f>VLOOKUP(E2557,[2]Sheet1!$E$2:$N$5262,6,0)</f>
        <v>Accepted</v>
      </c>
      <c r="P2557" s="135" t="str">
        <f>VLOOKUP(E2557,[2]Sheet1!$E$2:$N$5262,7,0)</f>
        <v>Online Transfer</v>
      </c>
      <c r="Q2557" s="135" t="str">
        <f>VLOOKUP(E2557,[2]Sheet1!$E$2:$N$5262,8,0)</f>
        <v>Renewal</v>
      </c>
      <c r="R2557" s="135" t="s">
        <v>16</v>
      </c>
      <c r="S2557" s="135" t="str">
        <f>VLOOKUP(E2557,[2]Sheet1!$E$2:$N$5262,10,0)</f>
        <v>-</v>
      </c>
      <c r="T2557" s="167">
        <f t="shared" si="127"/>
        <v>0</v>
      </c>
    </row>
    <row r="2558" spans="1:20" hidden="1">
      <c r="A2558" s="113">
        <v>681</v>
      </c>
      <c r="B2558" s="113" t="s">
        <v>38</v>
      </c>
      <c r="C2558" s="108" t="s">
        <v>18060</v>
      </c>
      <c r="D2558" s="108" t="s">
        <v>18061</v>
      </c>
      <c r="E2558" s="113">
        <v>7046188</v>
      </c>
      <c r="F2558" s="108" t="s">
        <v>18062</v>
      </c>
      <c r="G2558" s="113">
        <v>14000</v>
      </c>
      <c r="H2558" s="108" t="s">
        <v>66</v>
      </c>
      <c r="I2558" s="108" t="s">
        <v>138</v>
      </c>
      <c r="J2558" s="135" t="s">
        <v>41</v>
      </c>
      <c r="K2558" s="135">
        <v>14000</v>
      </c>
      <c r="L2558" s="135">
        <f>VLOOKUP(E2558,[2]Sheet1!$E$2:$N$5262,3,0)</f>
        <v>14000</v>
      </c>
      <c r="M2558" s="168">
        <f>VLOOKUP(E2558,[2]Sheet1!$E$2:$N$5262,4,0)</f>
        <v>46028</v>
      </c>
      <c r="N2558" s="135" t="str">
        <f>VLOOKUP(E2558,[2]Sheet1!$E$2:$N$5262,5,0)</f>
        <v>ALIZA.WALEED</v>
      </c>
      <c r="O2558" s="135" t="str">
        <f>VLOOKUP(E2558,[2]Sheet1!$E$2:$N$5262,6,0)</f>
        <v>Accepted</v>
      </c>
      <c r="P2558" s="135" t="str">
        <f>VLOOKUP(E2558,[2]Sheet1!$E$2:$N$5262,7,0)</f>
        <v>Online Transfer</v>
      </c>
      <c r="Q2558" s="135" t="str">
        <f>VLOOKUP(E2558,[2]Sheet1!$E$2:$N$5262,8,0)</f>
        <v>Renewal</v>
      </c>
      <c r="R2558" s="135" t="s">
        <v>16</v>
      </c>
      <c r="S2558" s="135" t="str">
        <f>VLOOKUP(E2558,[2]Sheet1!$E$2:$N$5262,10,0)</f>
        <v>-</v>
      </c>
      <c r="T2558" s="167">
        <f t="shared" si="127"/>
        <v>0</v>
      </c>
    </row>
    <row r="2559" spans="1:20" hidden="1">
      <c r="A2559" s="113">
        <v>682</v>
      </c>
      <c r="B2559" s="113" t="s">
        <v>38</v>
      </c>
      <c r="C2559" s="108" t="s">
        <v>18063</v>
      </c>
      <c r="D2559" s="108" t="s">
        <v>18064</v>
      </c>
      <c r="E2559" s="113">
        <v>7017941</v>
      </c>
      <c r="F2559" s="108" t="s">
        <v>18065</v>
      </c>
      <c r="G2559" s="113">
        <v>14000</v>
      </c>
      <c r="H2559" s="108" t="s">
        <v>66</v>
      </c>
      <c r="I2559" s="108" t="s">
        <v>138</v>
      </c>
      <c r="J2559" s="135" t="s">
        <v>41</v>
      </c>
      <c r="K2559" s="135">
        <v>14000</v>
      </c>
      <c r="L2559" s="135">
        <f>VLOOKUP(E2559,[2]Sheet1!$E$2:$N$5262,3,0)</f>
        <v>14000</v>
      </c>
      <c r="M2559" s="168">
        <f>VLOOKUP(E2559,[2]Sheet1!$E$2:$N$5262,4,0)</f>
        <v>46028</v>
      </c>
      <c r="N2559" s="135" t="str">
        <f>VLOOKUP(E2559,[2]Sheet1!$E$2:$N$5262,5,0)</f>
        <v>ALIZA.WALEED</v>
      </c>
      <c r="O2559" s="135" t="str">
        <f>VLOOKUP(E2559,[2]Sheet1!$E$2:$N$5262,6,0)</f>
        <v>Accepted</v>
      </c>
      <c r="P2559" s="135" t="str">
        <f>VLOOKUP(E2559,[2]Sheet1!$E$2:$N$5262,7,0)</f>
        <v>Online Transfer</v>
      </c>
      <c r="Q2559" s="135" t="str">
        <f>VLOOKUP(E2559,[2]Sheet1!$E$2:$N$5262,8,0)</f>
        <v>Renewal</v>
      </c>
      <c r="R2559" s="135" t="s">
        <v>16</v>
      </c>
      <c r="S2559" s="135" t="str">
        <f>VLOOKUP(E2559,[2]Sheet1!$E$2:$N$5262,10,0)</f>
        <v>-</v>
      </c>
      <c r="T2559" s="167">
        <f t="shared" si="127"/>
        <v>0</v>
      </c>
    </row>
    <row r="2560" spans="1:20" hidden="1">
      <c r="A2560" s="113">
        <v>683</v>
      </c>
      <c r="B2560" s="113" t="s">
        <v>38</v>
      </c>
      <c r="C2560" s="108" t="s">
        <v>18066</v>
      </c>
      <c r="D2560" s="113">
        <v>200064</v>
      </c>
      <c r="E2560" s="113">
        <v>1100016</v>
      </c>
      <c r="F2560" s="108" t="s">
        <v>18067</v>
      </c>
      <c r="G2560" s="113">
        <v>12500</v>
      </c>
      <c r="H2560" s="108" t="s">
        <v>66</v>
      </c>
      <c r="I2560" s="108" t="s">
        <v>138</v>
      </c>
      <c r="J2560" s="135" t="s">
        <v>41</v>
      </c>
      <c r="K2560" s="135">
        <v>12500</v>
      </c>
      <c r="L2560" s="135">
        <f>VLOOKUP(E2560,[2]Sheet1!$E$2:$N$5262,3,0)</f>
        <v>12500</v>
      </c>
      <c r="M2560" s="168">
        <f>VLOOKUP(E2560,[2]Sheet1!$E$2:$N$5262,4,0)</f>
        <v>46027</v>
      </c>
      <c r="N2560" s="135" t="str">
        <f>VLOOKUP(E2560,[2]Sheet1!$E$2:$N$5262,5,0)</f>
        <v>ALIZA.WALEED</v>
      </c>
      <c r="O2560" s="135" t="str">
        <f>VLOOKUP(E2560,[2]Sheet1!$E$2:$N$5262,6,0)</f>
        <v>Accepted</v>
      </c>
      <c r="P2560" s="135" t="str">
        <f>VLOOKUP(E2560,[2]Sheet1!$E$2:$N$5262,7,0)</f>
        <v>Cash Deposit</v>
      </c>
      <c r="Q2560" s="135" t="str">
        <f>VLOOKUP(E2560,[2]Sheet1!$E$2:$N$5262,8,0)</f>
        <v>Renewal</v>
      </c>
      <c r="R2560" s="135" t="s">
        <v>16</v>
      </c>
      <c r="S2560" s="135" t="str">
        <f>VLOOKUP(E2560,[2]Sheet1!$E$2:$N$5262,10,0)</f>
        <v>-</v>
      </c>
      <c r="T2560" s="167">
        <f t="shared" si="127"/>
        <v>0</v>
      </c>
    </row>
    <row r="2561" spans="1:20" hidden="1">
      <c r="A2561" s="113">
        <v>684</v>
      </c>
      <c r="B2561" s="113" t="s">
        <v>38</v>
      </c>
      <c r="C2561" s="108" t="s">
        <v>18068</v>
      </c>
      <c r="D2561" s="113">
        <v>819323</v>
      </c>
      <c r="E2561" s="113">
        <v>700425</v>
      </c>
      <c r="F2561" s="108" t="s">
        <v>579</v>
      </c>
      <c r="G2561" s="113">
        <v>12000</v>
      </c>
      <c r="H2561" s="108" t="s">
        <v>66</v>
      </c>
      <c r="I2561" s="108" t="s">
        <v>138</v>
      </c>
      <c r="J2561" s="135" t="s">
        <v>41</v>
      </c>
      <c r="K2561" s="135">
        <v>12000</v>
      </c>
      <c r="L2561" s="135">
        <f>VLOOKUP(E2561,[2]Sheet1!$E$2:$N$5262,3,0)</f>
        <v>12000</v>
      </c>
      <c r="M2561" s="168">
        <f>VLOOKUP(E2561,[2]Sheet1!$E$2:$N$5262,4,0)</f>
        <v>46028</v>
      </c>
      <c r="N2561" s="135" t="str">
        <f>VLOOKUP(E2561,[2]Sheet1!$E$2:$N$5262,5,0)</f>
        <v>ALIZA.WALEED</v>
      </c>
      <c r="O2561" s="135" t="str">
        <f>VLOOKUP(E2561,[2]Sheet1!$E$2:$N$5262,6,0)</f>
        <v>Accepted</v>
      </c>
      <c r="P2561" s="135" t="str">
        <f>VLOOKUP(E2561,[2]Sheet1!$E$2:$N$5262,7,0)</f>
        <v>Online Transfer</v>
      </c>
      <c r="Q2561" s="135" t="str">
        <f>VLOOKUP(E2561,[2]Sheet1!$E$2:$N$5262,8,0)</f>
        <v>Renewal</v>
      </c>
      <c r="R2561" s="135" t="s">
        <v>16</v>
      </c>
      <c r="S2561" s="135" t="str">
        <f>VLOOKUP(E2561,[2]Sheet1!$E$2:$N$5262,10,0)</f>
        <v>-</v>
      </c>
      <c r="T2561" s="167">
        <f t="shared" si="127"/>
        <v>0</v>
      </c>
    </row>
    <row r="2562" spans="1:20" hidden="1">
      <c r="A2562" s="113">
        <v>685</v>
      </c>
      <c r="B2562" s="113" t="s">
        <v>38</v>
      </c>
      <c r="C2562" s="108" t="s">
        <v>18069</v>
      </c>
      <c r="D2562" s="113">
        <v>14807725</v>
      </c>
      <c r="E2562" s="108" t="s">
        <v>18070</v>
      </c>
      <c r="F2562" s="108" t="s">
        <v>18071</v>
      </c>
      <c r="G2562" s="113">
        <v>14000</v>
      </c>
      <c r="H2562" s="108" t="s">
        <v>66</v>
      </c>
      <c r="I2562" s="108" t="s">
        <v>138</v>
      </c>
      <c r="J2562" s="135" t="s">
        <v>41</v>
      </c>
      <c r="K2562" s="135">
        <v>14000</v>
      </c>
      <c r="L2562" s="135">
        <f>VLOOKUP(E2562,[2]Sheet1!$E$2:$N$5262,3,0)</f>
        <v>14000</v>
      </c>
      <c r="M2562" s="168">
        <f>VLOOKUP(E2562,[2]Sheet1!$E$2:$N$5262,4,0)</f>
        <v>46028</v>
      </c>
      <c r="N2562" s="135" t="str">
        <f>VLOOKUP(E2562,[2]Sheet1!$E$2:$N$5262,5,0)</f>
        <v>ALIZA.WALEED</v>
      </c>
      <c r="O2562" s="135" t="str">
        <f>VLOOKUP(E2562,[2]Sheet1!$E$2:$N$5262,6,0)</f>
        <v>Accepted</v>
      </c>
      <c r="P2562" s="135" t="str">
        <f>VLOOKUP(E2562,[2]Sheet1!$E$2:$N$5262,7,0)</f>
        <v>Online Transfer</v>
      </c>
      <c r="Q2562" s="135" t="str">
        <f>VLOOKUP(E2562,[2]Sheet1!$E$2:$N$5262,8,0)</f>
        <v>Renewal</v>
      </c>
      <c r="R2562" s="135" t="s">
        <v>16</v>
      </c>
      <c r="S2562" s="135" t="str">
        <f>VLOOKUP(E2562,[2]Sheet1!$E$2:$N$5262,10,0)</f>
        <v>-</v>
      </c>
      <c r="T2562" s="167">
        <f t="shared" si="127"/>
        <v>0</v>
      </c>
    </row>
    <row r="2563" spans="1:20" hidden="1">
      <c r="A2563" s="113">
        <v>686</v>
      </c>
      <c r="B2563" s="113" t="s">
        <v>38</v>
      </c>
      <c r="C2563" s="108" t="s">
        <v>18072</v>
      </c>
      <c r="D2563" s="113">
        <v>1006006</v>
      </c>
      <c r="E2563" s="108" t="s">
        <v>18073</v>
      </c>
      <c r="F2563" s="108" t="s">
        <v>18074</v>
      </c>
      <c r="G2563" s="113">
        <v>14000</v>
      </c>
      <c r="H2563" s="108" t="s">
        <v>66</v>
      </c>
      <c r="I2563" s="108" t="s">
        <v>138</v>
      </c>
      <c r="J2563" s="135" t="s">
        <v>41</v>
      </c>
      <c r="K2563" s="135">
        <v>14000</v>
      </c>
      <c r="L2563" s="135">
        <f>VLOOKUP(E2563,[2]Sheet1!$E$2:$N$5262,3,0)</f>
        <v>14000</v>
      </c>
      <c r="M2563" s="168">
        <f>VLOOKUP(E2563,[2]Sheet1!$E$2:$N$5262,4,0)</f>
        <v>46028</v>
      </c>
      <c r="N2563" s="135" t="str">
        <f>VLOOKUP(E2563,[2]Sheet1!$E$2:$N$5262,5,0)</f>
        <v>ALIZA.WALEED</v>
      </c>
      <c r="O2563" s="135" t="str">
        <f>VLOOKUP(E2563,[2]Sheet1!$E$2:$N$5262,6,0)</f>
        <v>Accepted</v>
      </c>
      <c r="P2563" s="135" t="str">
        <f>VLOOKUP(E2563,[2]Sheet1!$E$2:$N$5262,7,0)</f>
        <v>Cash Deposit</v>
      </c>
      <c r="Q2563" s="135" t="str">
        <f>VLOOKUP(E2563,[2]Sheet1!$E$2:$N$5262,8,0)</f>
        <v>Renewal</v>
      </c>
      <c r="R2563" s="135" t="s">
        <v>16</v>
      </c>
      <c r="S2563" s="135" t="str">
        <f>VLOOKUP(E2563,[2]Sheet1!$E$2:$N$5262,10,0)</f>
        <v>-</v>
      </c>
      <c r="T2563" s="167">
        <f t="shared" si="127"/>
        <v>0</v>
      </c>
    </row>
    <row r="2564" spans="1:20" hidden="1">
      <c r="A2564" s="113">
        <v>687</v>
      </c>
      <c r="B2564" s="113" t="s">
        <v>38</v>
      </c>
      <c r="C2564" s="108" t="s">
        <v>18075</v>
      </c>
      <c r="D2564" s="108" t="s">
        <v>18076</v>
      </c>
      <c r="E2564" s="113">
        <v>9520967</v>
      </c>
      <c r="F2564" s="108" t="s">
        <v>18077</v>
      </c>
      <c r="G2564" s="113">
        <v>13000</v>
      </c>
      <c r="H2564" s="108" t="s">
        <v>66</v>
      </c>
      <c r="I2564" s="108" t="s">
        <v>138</v>
      </c>
      <c r="J2564" s="135" t="s">
        <v>41</v>
      </c>
      <c r="K2564" s="135">
        <v>13000</v>
      </c>
      <c r="L2564" s="135">
        <f>VLOOKUP(E2564,[2]Sheet1!$E$2:$N$5262,3,0)</f>
        <v>13000</v>
      </c>
      <c r="M2564" s="168">
        <f>VLOOKUP(E2564,[2]Sheet1!$E$2:$N$5262,4,0)</f>
        <v>46028</v>
      </c>
      <c r="N2564" s="135" t="str">
        <f>VLOOKUP(E2564,[2]Sheet1!$E$2:$N$5262,5,0)</f>
        <v>ALIZA.WALEED</v>
      </c>
      <c r="O2564" s="135" t="str">
        <f>VLOOKUP(E2564,[2]Sheet1!$E$2:$N$5262,6,0)</f>
        <v>Accepted</v>
      </c>
      <c r="P2564" s="135" t="str">
        <f>VLOOKUP(E2564,[2]Sheet1!$E$2:$N$5262,7,0)</f>
        <v>Online Transfer</v>
      </c>
      <c r="Q2564" s="135" t="str">
        <f>VLOOKUP(E2564,[2]Sheet1!$E$2:$N$5262,8,0)</f>
        <v>Renewal</v>
      </c>
      <c r="R2564" s="135" t="s">
        <v>16</v>
      </c>
      <c r="S2564" s="135" t="str">
        <f>VLOOKUP(E2564,[2]Sheet1!$E$2:$N$5262,10,0)</f>
        <v>-</v>
      </c>
      <c r="T2564" s="167">
        <f t="shared" si="127"/>
        <v>0</v>
      </c>
    </row>
    <row r="2565" spans="1:20" hidden="1">
      <c r="A2565" s="113">
        <v>688</v>
      </c>
      <c r="B2565" s="113" t="s">
        <v>38</v>
      </c>
      <c r="C2565" s="108" t="s">
        <v>18078</v>
      </c>
      <c r="D2565" s="113">
        <v>209388</v>
      </c>
      <c r="E2565" s="108" t="s">
        <v>18079</v>
      </c>
      <c r="F2565" s="108" t="s">
        <v>18080</v>
      </c>
      <c r="G2565" s="113">
        <v>12500</v>
      </c>
      <c r="H2565" s="108" t="s">
        <v>66</v>
      </c>
      <c r="I2565" s="108" t="s">
        <v>138</v>
      </c>
      <c r="J2565" s="135" t="s">
        <v>41</v>
      </c>
      <c r="K2565" s="135">
        <v>12500</v>
      </c>
      <c r="L2565" s="135">
        <f>VLOOKUP(E2565,[2]Sheet1!$E$2:$N$5262,3,0)</f>
        <v>12500</v>
      </c>
      <c r="M2565" s="168">
        <f>VLOOKUP(E2565,[2]Sheet1!$E$2:$N$5262,4,0)</f>
        <v>46027</v>
      </c>
      <c r="N2565" s="135" t="str">
        <f>VLOOKUP(E2565,[2]Sheet1!$E$2:$N$5262,5,0)</f>
        <v>ALIZA.WALEED</v>
      </c>
      <c r="O2565" s="135" t="str">
        <f>VLOOKUP(E2565,[2]Sheet1!$E$2:$N$5262,6,0)</f>
        <v>Accepted</v>
      </c>
      <c r="P2565" s="135" t="str">
        <f>VLOOKUP(E2565,[2]Sheet1!$E$2:$N$5262,7,0)</f>
        <v>Online Transfer</v>
      </c>
      <c r="Q2565" s="135" t="str">
        <f>VLOOKUP(E2565,[2]Sheet1!$E$2:$N$5262,8,0)</f>
        <v>Renewal</v>
      </c>
      <c r="R2565" s="135" t="s">
        <v>16</v>
      </c>
      <c r="S2565" s="135" t="str">
        <f>VLOOKUP(E2565,[2]Sheet1!$E$2:$N$5262,10,0)</f>
        <v>-</v>
      </c>
      <c r="T2565" s="167">
        <f t="shared" si="127"/>
        <v>0</v>
      </c>
    </row>
    <row r="2566" spans="1:20" hidden="1">
      <c r="A2566" s="113">
        <v>689</v>
      </c>
      <c r="B2566" s="113" t="s">
        <v>38</v>
      </c>
      <c r="C2566" s="108" t="s">
        <v>18081</v>
      </c>
      <c r="D2566" s="108" t="s">
        <v>18082</v>
      </c>
      <c r="E2566" s="113">
        <v>6047660</v>
      </c>
      <c r="F2566" s="108" t="s">
        <v>11251</v>
      </c>
      <c r="G2566" s="113">
        <v>16000</v>
      </c>
      <c r="H2566" s="108" t="s">
        <v>66</v>
      </c>
      <c r="I2566" s="108" t="s">
        <v>138</v>
      </c>
      <c r="J2566" s="135" t="s">
        <v>41</v>
      </c>
      <c r="K2566" s="135">
        <v>16000</v>
      </c>
      <c r="L2566" s="135">
        <f>VLOOKUP(E2566,[2]Sheet1!$E$2:$N$5262,3,0)</f>
        <v>16000</v>
      </c>
      <c r="M2566" s="168">
        <f>VLOOKUP(E2566,[2]Sheet1!$E$2:$N$5262,4,0)</f>
        <v>46027</v>
      </c>
      <c r="N2566" s="135" t="str">
        <f>VLOOKUP(E2566,[2]Sheet1!$E$2:$N$5262,5,0)</f>
        <v>ALIZA.WALEED</v>
      </c>
      <c r="O2566" s="135" t="str">
        <f>VLOOKUP(E2566,[2]Sheet1!$E$2:$N$5262,6,0)</f>
        <v>Accepted</v>
      </c>
      <c r="P2566" s="135" t="str">
        <f>VLOOKUP(E2566,[2]Sheet1!$E$2:$N$5262,7,0)</f>
        <v>Online Transfer</v>
      </c>
      <c r="Q2566" s="135" t="str">
        <f>VLOOKUP(E2566,[2]Sheet1!$E$2:$N$5262,8,0)</f>
        <v>Renewal</v>
      </c>
      <c r="R2566" s="135" t="s">
        <v>16</v>
      </c>
      <c r="S2566" s="135" t="str">
        <f>VLOOKUP(E2566,[2]Sheet1!$E$2:$N$5262,10,0)</f>
        <v>-</v>
      </c>
      <c r="T2566" s="167">
        <f t="shared" si="127"/>
        <v>0</v>
      </c>
    </row>
    <row r="2567" spans="1:20" hidden="1">
      <c r="A2567" s="113">
        <v>690</v>
      </c>
      <c r="B2567" s="113" t="s">
        <v>38</v>
      </c>
      <c r="C2567" s="108" t="s">
        <v>18083</v>
      </c>
      <c r="D2567" s="108" t="s">
        <v>18084</v>
      </c>
      <c r="E2567" s="108" t="s">
        <v>18085</v>
      </c>
      <c r="F2567" s="108" t="s">
        <v>609</v>
      </c>
      <c r="G2567" s="113">
        <v>14000</v>
      </c>
      <c r="H2567" s="108" t="s">
        <v>66</v>
      </c>
      <c r="I2567" s="108" t="s">
        <v>138</v>
      </c>
      <c r="J2567" s="135" t="s">
        <v>41</v>
      </c>
      <c r="K2567" s="135">
        <v>14000</v>
      </c>
      <c r="L2567" s="135">
        <f>VLOOKUP(E2567,[2]Sheet1!$E$2:$N$5262,3,0)</f>
        <v>14000</v>
      </c>
      <c r="M2567" s="168">
        <f>VLOOKUP(E2567,[2]Sheet1!$E$2:$N$5262,4,0)</f>
        <v>46027</v>
      </c>
      <c r="N2567" s="135" t="str">
        <f>VLOOKUP(E2567,[2]Sheet1!$E$2:$N$5262,5,0)</f>
        <v>ALIZA.WALEED</v>
      </c>
      <c r="O2567" s="135" t="str">
        <f>VLOOKUP(E2567,[2]Sheet1!$E$2:$N$5262,6,0)</f>
        <v>Accepted</v>
      </c>
      <c r="P2567" s="135" t="str">
        <f>VLOOKUP(E2567,[2]Sheet1!$E$2:$N$5262,7,0)</f>
        <v>Online Transfer</v>
      </c>
      <c r="Q2567" s="135" t="str">
        <f>VLOOKUP(E2567,[2]Sheet1!$E$2:$N$5262,8,0)</f>
        <v>Renewal</v>
      </c>
      <c r="R2567" s="135" t="s">
        <v>16</v>
      </c>
      <c r="S2567" s="135" t="str">
        <f>VLOOKUP(E2567,[2]Sheet1!$E$2:$N$5262,10,0)</f>
        <v>-</v>
      </c>
      <c r="T2567" s="167">
        <f t="shared" si="127"/>
        <v>0</v>
      </c>
    </row>
    <row r="2568" spans="1:20" hidden="1">
      <c r="A2568" s="113">
        <v>691</v>
      </c>
      <c r="B2568" s="113" t="s">
        <v>38</v>
      </c>
      <c r="C2568" s="108" t="s">
        <v>18086</v>
      </c>
      <c r="D2568" s="108" t="s">
        <v>18087</v>
      </c>
      <c r="E2568" s="108" t="s">
        <v>18088</v>
      </c>
      <c r="F2568" s="108" t="s">
        <v>11331</v>
      </c>
      <c r="G2568" s="113">
        <v>14000</v>
      </c>
      <c r="H2568" s="108" t="s">
        <v>66</v>
      </c>
      <c r="I2568" s="108" t="s">
        <v>138</v>
      </c>
      <c r="J2568" s="135" t="s">
        <v>41</v>
      </c>
      <c r="K2568" s="135">
        <v>14000</v>
      </c>
      <c r="L2568" s="135">
        <f>VLOOKUP(E2568,[2]Sheet1!$E$2:$N$5262,3,0)</f>
        <v>14000</v>
      </c>
      <c r="M2568" s="168">
        <f>VLOOKUP(E2568,[2]Sheet1!$E$2:$N$5262,4,0)</f>
        <v>46027</v>
      </c>
      <c r="N2568" s="135" t="str">
        <f>VLOOKUP(E2568,[2]Sheet1!$E$2:$N$5262,5,0)</f>
        <v>ALIZA.WALEED</v>
      </c>
      <c r="O2568" s="135" t="str">
        <f>VLOOKUP(E2568,[2]Sheet1!$E$2:$N$5262,6,0)</f>
        <v>Accepted</v>
      </c>
      <c r="P2568" s="135" t="str">
        <f>VLOOKUP(E2568,[2]Sheet1!$E$2:$N$5262,7,0)</f>
        <v>Online Transfer</v>
      </c>
      <c r="Q2568" s="135" t="str">
        <f>VLOOKUP(E2568,[2]Sheet1!$E$2:$N$5262,8,0)</f>
        <v>Renewal</v>
      </c>
      <c r="R2568" s="135" t="s">
        <v>16</v>
      </c>
      <c r="S2568" s="135" t="str">
        <f>VLOOKUP(E2568,[2]Sheet1!$E$2:$N$5262,10,0)</f>
        <v>-</v>
      </c>
      <c r="T2568" s="167">
        <f t="shared" si="127"/>
        <v>0</v>
      </c>
    </row>
    <row r="2569" spans="1:20" hidden="1">
      <c r="A2569" s="113">
        <v>692</v>
      </c>
      <c r="B2569" s="113" t="s">
        <v>38</v>
      </c>
      <c r="C2569" s="108" t="s">
        <v>18089</v>
      </c>
      <c r="D2569" s="108" t="s">
        <v>18090</v>
      </c>
      <c r="E2569" s="108" t="s">
        <v>18091</v>
      </c>
      <c r="F2569" s="108" t="s">
        <v>144</v>
      </c>
      <c r="G2569" s="113">
        <v>12500</v>
      </c>
      <c r="H2569" s="108" t="s">
        <v>66</v>
      </c>
      <c r="I2569" s="108" t="s">
        <v>138</v>
      </c>
      <c r="J2569" s="135" t="s">
        <v>41</v>
      </c>
      <c r="K2569" s="135">
        <v>12500</v>
      </c>
      <c r="L2569" s="135">
        <f>VLOOKUP(E2569,[2]Sheet1!$E$2:$N$5262,3,0)</f>
        <v>12500</v>
      </c>
      <c r="M2569" s="168">
        <f>VLOOKUP(E2569,[2]Sheet1!$E$2:$N$5262,4,0)</f>
        <v>46027</v>
      </c>
      <c r="N2569" s="135" t="str">
        <f>VLOOKUP(E2569,[2]Sheet1!$E$2:$N$5262,5,0)</f>
        <v>ALIZA.WALEED</v>
      </c>
      <c r="O2569" s="135" t="str">
        <f>VLOOKUP(E2569,[2]Sheet1!$E$2:$N$5262,6,0)</f>
        <v>Accepted</v>
      </c>
      <c r="P2569" s="135" t="str">
        <f>VLOOKUP(E2569,[2]Sheet1!$E$2:$N$5262,7,0)</f>
        <v>Online Transfer</v>
      </c>
      <c r="Q2569" s="135" t="str">
        <f>VLOOKUP(E2569,[2]Sheet1!$E$2:$N$5262,8,0)</f>
        <v>Renewal</v>
      </c>
      <c r="R2569" s="135" t="s">
        <v>16</v>
      </c>
      <c r="S2569" s="135" t="str">
        <f>VLOOKUP(E2569,[2]Sheet1!$E$2:$N$5262,10,0)</f>
        <v>-</v>
      </c>
      <c r="T2569" s="167">
        <f t="shared" si="127"/>
        <v>0</v>
      </c>
    </row>
    <row r="2570" spans="1:20" hidden="1">
      <c r="A2570" s="113">
        <v>693</v>
      </c>
      <c r="B2570" s="113" t="s">
        <v>38</v>
      </c>
      <c r="C2570" s="108" t="s">
        <v>18092</v>
      </c>
      <c r="D2570" s="113">
        <v>408005</v>
      </c>
      <c r="E2570" s="113">
        <v>6033328</v>
      </c>
      <c r="F2570" s="108" t="s">
        <v>18093</v>
      </c>
      <c r="G2570" s="113">
        <v>12000</v>
      </c>
      <c r="H2570" s="108" t="s">
        <v>66</v>
      </c>
      <c r="I2570" s="108" t="s">
        <v>138</v>
      </c>
      <c r="J2570" s="135" t="s">
        <v>41</v>
      </c>
      <c r="K2570" s="135">
        <v>12000</v>
      </c>
      <c r="L2570" s="135">
        <f>VLOOKUP(E2570,[2]Sheet1!$E$2:$N$5262,3,0)</f>
        <v>12000</v>
      </c>
      <c r="M2570" s="168">
        <f>VLOOKUP(E2570,[2]Sheet1!$E$2:$N$5262,4,0)</f>
        <v>46027</v>
      </c>
      <c r="N2570" s="135" t="str">
        <f>VLOOKUP(E2570,[2]Sheet1!$E$2:$N$5262,5,0)</f>
        <v>ALIZA.WALEED</v>
      </c>
      <c r="O2570" s="135" t="str">
        <f>VLOOKUP(E2570,[2]Sheet1!$E$2:$N$5262,6,0)</f>
        <v>Accepted</v>
      </c>
      <c r="P2570" s="135" t="str">
        <f>VLOOKUP(E2570,[2]Sheet1!$E$2:$N$5262,7,0)</f>
        <v>Online Transfer</v>
      </c>
      <c r="Q2570" s="135" t="str">
        <f>VLOOKUP(E2570,[2]Sheet1!$E$2:$N$5262,8,0)</f>
        <v>Renewal</v>
      </c>
      <c r="R2570" s="135" t="s">
        <v>16</v>
      </c>
      <c r="S2570" s="135" t="str">
        <f>VLOOKUP(E2570,[2]Sheet1!$E$2:$N$5262,10,0)</f>
        <v>-</v>
      </c>
      <c r="T2570" s="167">
        <f t="shared" si="127"/>
        <v>0</v>
      </c>
    </row>
    <row r="2571" spans="1:20" hidden="1">
      <c r="A2571" s="113">
        <v>694</v>
      </c>
      <c r="B2571" s="113" t="s">
        <v>38</v>
      </c>
      <c r="C2571" s="108" t="s">
        <v>18094</v>
      </c>
      <c r="D2571" s="108" t="s">
        <v>18095</v>
      </c>
      <c r="E2571" s="108" t="s">
        <v>18096</v>
      </c>
      <c r="F2571" s="108" t="s">
        <v>569</v>
      </c>
      <c r="G2571" s="113">
        <v>11000</v>
      </c>
      <c r="H2571" s="108" t="s">
        <v>66</v>
      </c>
      <c r="I2571" s="108" t="s">
        <v>138</v>
      </c>
      <c r="J2571" s="135" t="s">
        <v>41</v>
      </c>
      <c r="K2571" s="135">
        <v>11000</v>
      </c>
      <c r="L2571" s="135">
        <f>VLOOKUP(E2571,[2]Sheet1!$E$2:$N$5262,3,0)</f>
        <v>11000</v>
      </c>
      <c r="M2571" s="168">
        <f>VLOOKUP(E2571,[2]Sheet1!$E$2:$N$5262,4,0)</f>
        <v>46027</v>
      </c>
      <c r="N2571" s="135" t="str">
        <f>VLOOKUP(E2571,[2]Sheet1!$E$2:$N$5262,5,0)</f>
        <v>ALIZA.WALEED</v>
      </c>
      <c r="O2571" s="135" t="str">
        <f>VLOOKUP(E2571,[2]Sheet1!$E$2:$N$5262,6,0)</f>
        <v>Accepted</v>
      </c>
      <c r="P2571" s="135" t="str">
        <f>VLOOKUP(E2571,[2]Sheet1!$E$2:$N$5262,7,0)</f>
        <v>Online Transfer</v>
      </c>
      <c r="Q2571" s="135" t="str">
        <f>VLOOKUP(E2571,[2]Sheet1!$E$2:$N$5262,8,0)</f>
        <v>Renewal</v>
      </c>
      <c r="R2571" s="135" t="s">
        <v>16</v>
      </c>
      <c r="S2571" s="135" t="str">
        <f>VLOOKUP(E2571,[2]Sheet1!$E$2:$N$5262,10,0)</f>
        <v>-</v>
      </c>
      <c r="T2571" s="167">
        <f t="shared" si="127"/>
        <v>0</v>
      </c>
    </row>
    <row r="2572" spans="1:20" hidden="1">
      <c r="A2572" s="113">
        <v>695</v>
      </c>
      <c r="B2572" s="113" t="s">
        <v>38</v>
      </c>
      <c r="C2572" s="108" t="s">
        <v>18097</v>
      </c>
      <c r="D2572" s="108" t="s">
        <v>18098</v>
      </c>
      <c r="E2572" s="113">
        <v>9516061</v>
      </c>
      <c r="F2572" s="108" t="s">
        <v>18099</v>
      </c>
      <c r="G2572" s="113">
        <v>14000</v>
      </c>
      <c r="H2572" s="108" t="s">
        <v>66</v>
      </c>
      <c r="I2572" s="108" t="s">
        <v>138</v>
      </c>
      <c r="J2572" s="135" t="s">
        <v>41</v>
      </c>
      <c r="K2572" s="135">
        <v>14000</v>
      </c>
      <c r="L2572" s="135">
        <f>VLOOKUP(E2572,[2]Sheet1!$E$2:$N$5262,3,0)</f>
        <v>14000</v>
      </c>
      <c r="M2572" s="168">
        <f>VLOOKUP(E2572,[2]Sheet1!$E$2:$N$5262,4,0)</f>
        <v>46027</v>
      </c>
      <c r="N2572" s="135" t="str">
        <f>VLOOKUP(E2572,[2]Sheet1!$E$2:$N$5262,5,0)</f>
        <v>ALIZA.WALEED</v>
      </c>
      <c r="O2572" s="135" t="str">
        <f>VLOOKUP(E2572,[2]Sheet1!$E$2:$N$5262,6,0)</f>
        <v>Accepted</v>
      </c>
      <c r="P2572" s="135" t="str">
        <f>VLOOKUP(E2572,[2]Sheet1!$E$2:$N$5262,7,0)</f>
        <v>Online Transfer</v>
      </c>
      <c r="Q2572" s="135" t="str">
        <f>VLOOKUP(E2572,[2]Sheet1!$E$2:$N$5262,8,0)</f>
        <v>Renewal</v>
      </c>
      <c r="R2572" s="135" t="s">
        <v>16</v>
      </c>
      <c r="S2572" s="135" t="str">
        <f>VLOOKUP(E2572,[2]Sheet1!$E$2:$N$5262,10,0)</f>
        <v>-</v>
      </c>
      <c r="T2572" s="167">
        <f t="shared" si="127"/>
        <v>0</v>
      </c>
    </row>
    <row r="2573" spans="1:20" hidden="1">
      <c r="A2573" s="113">
        <v>696</v>
      </c>
      <c r="B2573" s="113" t="s">
        <v>38</v>
      </c>
      <c r="C2573" s="108" t="s">
        <v>18100</v>
      </c>
      <c r="D2573" s="108" t="s">
        <v>18101</v>
      </c>
      <c r="E2573" s="108" t="s">
        <v>18102</v>
      </c>
      <c r="F2573" s="108" t="s">
        <v>18103</v>
      </c>
      <c r="G2573" s="113">
        <v>14000</v>
      </c>
      <c r="H2573" s="108" t="s">
        <v>66</v>
      </c>
      <c r="I2573" s="108" t="s">
        <v>138</v>
      </c>
      <c r="J2573" s="135" t="s">
        <v>41</v>
      </c>
      <c r="K2573" s="135">
        <v>14000</v>
      </c>
      <c r="L2573" s="135">
        <f>VLOOKUP(E2573,[2]Sheet1!$E$2:$N$5262,3,0)</f>
        <v>14000</v>
      </c>
      <c r="M2573" s="168">
        <f>VLOOKUP(E2573,[2]Sheet1!$E$2:$N$5262,4,0)</f>
        <v>46026</v>
      </c>
      <c r="N2573" s="135" t="str">
        <f>VLOOKUP(E2573,[2]Sheet1!$E$2:$N$5262,5,0)</f>
        <v>ALIZA.WALEED</v>
      </c>
      <c r="O2573" s="135" t="str">
        <f>VLOOKUP(E2573,[2]Sheet1!$E$2:$N$5262,6,0)</f>
        <v>Accepted</v>
      </c>
      <c r="P2573" s="135" t="str">
        <f>VLOOKUP(E2573,[2]Sheet1!$E$2:$N$5262,7,0)</f>
        <v>Online Transfer</v>
      </c>
      <c r="Q2573" s="135" t="str">
        <f>VLOOKUP(E2573,[2]Sheet1!$E$2:$N$5262,8,0)</f>
        <v>Renewal</v>
      </c>
      <c r="R2573" s="135" t="s">
        <v>16</v>
      </c>
      <c r="S2573" s="135" t="str">
        <f>VLOOKUP(E2573,[2]Sheet1!$E$2:$N$5262,10,0)</f>
        <v>-</v>
      </c>
      <c r="T2573" s="167">
        <f t="shared" si="127"/>
        <v>0</v>
      </c>
    </row>
    <row r="2574" spans="1:20" hidden="1">
      <c r="A2574" s="113">
        <v>697</v>
      </c>
      <c r="B2574" s="113" t="s">
        <v>38</v>
      </c>
      <c r="C2574" s="108" t="s">
        <v>18104</v>
      </c>
      <c r="D2574" s="113">
        <v>8468695</v>
      </c>
      <c r="E2574" s="113">
        <v>6705230</v>
      </c>
      <c r="F2574" s="108" t="s">
        <v>18105</v>
      </c>
      <c r="G2574" s="113">
        <v>11000</v>
      </c>
      <c r="H2574" s="108" t="s">
        <v>66</v>
      </c>
      <c r="I2574" s="108" t="s">
        <v>138</v>
      </c>
      <c r="J2574" s="135" t="s">
        <v>41</v>
      </c>
      <c r="K2574" s="135">
        <v>11000</v>
      </c>
      <c r="L2574" s="135">
        <f>VLOOKUP(E2574,[2]Sheet1!$E$2:$N$5262,3,0)</f>
        <v>11000</v>
      </c>
      <c r="M2574" s="168">
        <f>VLOOKUP(E2574,[2]Sheet1!$E$2:$N$5262,4,0)</f>
        <v>46026</v>
      </c>
      <c r="N2574" s="135" t="str">
        <f>VLOOKUP(E2574,[2]Sheet1!$E$2:$N$5262,5,0)</f>
        <v>ALIZA.WALEED</v>
      </c>
      <c r="O2574" s="135" t="str">
        <f>VLOOKUP(E2574,[2]Sheet1!$E$2:$N$5262,6,0)</f>
        <v>Accepted</v>
      </c>
      <c r="P2574" s="135" t="str">
        <f>VLOOKUP(E2574,[2]Sheet1!$E$2:$N$5262,7,0)</f>
        <v>Online Transfer</v>
      </c>
      <c r="Q2574" s="135" t="str">
        <f>VLOOKUP(E2574,[2]Sheet1!$E$2:$N$5262,8,0)</f>
        <v>Renewal</v>
      </c>
      <c r="R2574" s="135" t="s">
        <v>16</v>
      </c>
      <c r="S2574" s="135" t="str">
        <f>VLOOKUP(E2574,[2]Sheet1!$E$2:$N$5262,10,0)</f>
        <v>-</v>
      </c>
      <c r="T2574" s="167">
        <f t="shared" si="127"/>
        <v>0</v>
      </c>
    </row>
    <row r="2575" spans="1:20" hidden="1">
      <c r="A2575" s="113">
        <v>698</v>
      </c>
      <c r="B2575" s="113" t="s">
        <v>38</v>
      </c>
      <c r="C2575" s="108" t="s">
        <v>18106</v>
      </c>
      <c r="D2575" s="108" t="s">
        <v>18107</v>
      </c>
      <c r="E2575" s="108" t="s">
        <v>18108</v>
      </c>
      <c r="F2575" s="108" t="s">
        <v>18109</v>
      </c>
      <c r="G2575" s="113">
        <v>16000</v>
      </c>
      <c r="H2575" s="108" t="s">
        <v>66</v>
      </c>
      <c r="I2575" s="108" t="s">
        <v>138</v>
      </c>
      <c r="J2575" s="135" t="s">
        <v>41</v>
      </c>
      <c r="K2575" s="135">
        <v>16000</v>
      </c>
      <c r="L2575" s="135">
        <f>VLOOKUP(E2575,[2]Sheet1!$E$2:$N$5262,3,0)</f>
        <v>16000</v>
      </c>
      <c r="M2575" s="168">
        <f>VLOOKUP(E2575,[2]Sheet1!$E$2:$N$5262,4,0)</f>
        <v>46025</v>
      </c>
      <c r="N2575" s="135" t="str">
        <f>VLOOKUP(E2575,[2]Sheet1!$E$2:$N$5262,5,0)</f>
        <v>ALIZA.WALEED</v>
      </c>
      <c r="O2575" s="135" t="str">
        <f>VLOOKUP(E2575,[2]Sheet1!$E$2:$N$5262,6,0)</f>
        <v>Accepted</v>
      </c>
      <c r="P2575" s="135" t="str">
        <f>VLOOKUP(E2575,[2]Sheet1!$E$2:$N$5262,7,0)</f>
        <v>Cheque Deposit</v>
      </c>
      <c r="Q2575" s="135" t="str">
        <f>VLOOKUP(E2575,[2]Sheet1!$E$2:$N$5262,8,0)</f>
        <v>Renewal</v>
      </c>
      <c r="R2575" s="135" t="s">
        <v>16</v>
      </c>
      <c r="S2575" s="135" t="str">
        <f>VLOOKUP(E2575,[2]Sheet1!$E$2:$N$5262,10,0)</f>
        <v>-</v>
      </c>
      <c r="T2575" s="167">
        <f t="shared" si="127"/>
        <v>0</v>
      </c>
    </row>
    <row r="2576" spans="1:20" hidden="1">
      <c r="A2576" s="113">
        <v>699</v>
      </c>
      <c r="B2576" s="113" t="s">
        <v>38</v>
      </c>
      <c r="C2576" s="108" t="s">
        <v>18110</v>
      </c>
      <c r="D2576" s="113">
        <v>946704</v>
      </c>
      <c r="E2576" s="108" t="s">
        <v>18111</v>
      </c>
      <c r="F2576" s="108" t="s">
        <v>18112</v>
      </c>
      <c r="G2576" s="113">
        <v>12000</v>
      </c>
      <c r="H2576" s="108" t="s">
        <v>66</v>
      </c>
      <c r="I2576" s="108" t="s">
        <v>138</v>
      </c>
      <c r="J2576" s="135" t="s">
        <v>41</v>
      </c>
      <c r="K2576" s="135">
        <v>12000</v>
      </c>
      <c r="L2576" s="135">
        <f>VLOOKUP(E2576,[2]Sheet1!$E$2:$N$5262,3,0)</f>
        <v>12000</v>
      </c>
      <c r="M2576" s="168">
        <f>VLOOKUP(E2576,[2]Sheet1!$E$2:$N$5262,4,0)</f>
        <v>46027</v>
      </c>
      <c r="N2576" s="135" t="str">
        <f>VLOOKUP(E2576,[2]Sheet1!$E$2:$N$5262,5,0)</f>
        <v>ALIZA.WALEED</v>
      </c>
      <c r="O2576" s="135" t="str">
        <f>VLOOKUP(E2576,[2]Sheet1!$E$2:$N$5262,6,0)</f>
        <v>Accepted</v>
      </c>
      <c r="P2576" s="135" t="str">
        <f>VLOOKUP(E2576,[2]Sheet1!$E$2:$N$5262,7,0)</f>
        <v>Online Transfer</v>
      </c>
      <c r="Q2576" s="135" t="str">
        <f>VLOOKUP(E2576,[2]Sheet1!$E$2:$N$5262,8,0)</f>
        <v>Renewal</v>
      </c>
      <c r="R2576" s="135" t="s">
        <v>16</v>
      </c>
      <c r="S2576" s="135" t="str">
        <f>VLOOKUP(E2576,[2]Sheet1!$E$2:$N$5262,10,0)</f>
        <v>-</v>
      </c>
      <c r="T2576" s="167">
        <f t="shared" si="127"/>
        <v>0</v>
      </c>
    </row>
    <row r="2577" spans="1:20" hidden="1">
      <c r="A2577" s="113">
        <v>700</v>
      </c>
      <c r="B2577" s="113" t="s">
        <v>38</v>
      </c>
      <c r="C2577" s="108" t="s">
        <v>18113</v>
      </c>
      <c r="D2577" s="113">
        <v>306423</v>
      </c>
      <c r="E2577" s="113">
        <v>503237</v>
      </c>
      <c r="F2577" s="108" t="s">
        <v>18114</v>
      </c>
      <c r="G2577" s="113">
        <v>12000</v>
      </c>
      <c r="H2577" s="108" t="s">
        <v>66</v>
      </c>
      <c r="I2577" s="108" t="s">
        <v>138</v>
      </c>
      <c r="J2577" s="135" t="s">
        <v>41</v>
      </c>
      <c r="K2577" s="135">
        <v>12000</v>
      </c>
      <c r="L2577" s="135">
        <f>VLOOKUP(E2577,[2]Sheet1!$E$2:$N$5262,3,0)</f>
        <v>12000</v>
      </c>
      <c r="M2577" s="168">
        <f>VLOOKUP(E2577,[2]Sheet1!$E$2:$N$5262,4,0)</f>
        <v>46027</v>
      </c>
      <c r="N2577" s="135" t="str">
        <f>VLOOKUP(E2577,[2]Sheet1!$E$2:$N$5262,5,0)</f>
        <v>ALIZA.WALEED</v>
      </c>
      <c r="O2577" s="135" t="str">
        <f>VLOOKUP(E2577,[2]Sheet1!$E$2:$N$5262,6,0)</f>
        <v>Accepted</v>
      </c>
      <c r="P2577" s="135" t="str">
        <f>VLOOKUP(E2577,[2]Sheet1!$E$2:$N$5262,7,0)</f>
        <v>Online Transfer</v>
      </c>
      <c r="Q2577" s="135" t="str">
        <f>VLOOKUP(E2577,[2]Sheet1!$E$2:$N$5262,8,0)</f>
        <v>Renewal</v>
      </c>
      <c r="R2577" s="135" t="s">
        <v>16</v>
      </c>
      <c r="S2577" s="135" t="str">
        <f>VLOOKUP(E2577,[2]Sheet1!$E$2:$N$5262,10,0)</f>
        <v>-</v>
      </c>
      <c r="T2577" s="167">
        <f t="shared" si="127"/>
        <v>0</v>
      </c>
    </row>
    <row r="2578" spans="1:20" hidden="1">
      <c r="A2578" s="113">
        <v>701</v>
      </c>
      <c r="B2578" s="113" t="s">
        <v>38</v>
      </c>
      <c r="C2578" s="108" t="s">
        <v>18115</v>
      </c>
      <c r="D2578" s="108" t="s">
        <v>18116</v>
      </c>
      <c r="E2578" s="108" t="s">
        <v>18117</v>
      </c>
      <c r="F2578" s="108" t="s">
        <v>18118</v>
      </c>
      <c r="G2578" s="113">
        <v>12000</v>
      </c>
      <c r="H2578" s="108" t="s">
        <v>66</v>
      </c>
      <c r="I2578" s="108" t="s">
        <v>138</v>
      </c>
      <c r="J2578" s="135" t="s">
        <v>41</v>
      </c>
      <c r="K2578" s="135">
        <v>12000</v>
      </c>
      <c r="L2578" s="135">
        <f>VLOOKUP(E2578,[2]Sheet1!$E$2:$N$5262,3,0)</f>
        <v>12000</v>
      </c>
      <c r="M2578" s="168">
        <f>VLOOKUP(E2578,[2]Sheet1!$E$2:$N$5262,4,0)</f>
        <v>46027</v>
      </c>
      <c r="N2578" s="135" t="str">
        <f>VLOOKUP(E2578,[2]Sheet1!$E$2:$N$5262,5,0)</f>
        <v>ALIZA.WALEED</v>
      </c>
      <c r="O2578" s="135" t="str">
        <f>VLOOKUP(E2578,[2]Sheet1!$E$2:$N$5262,6,0)</f>
        <v>Accepted</v>
      </c>
      <c r="P2578" s="135" t="str">
        <f>VLOOKUP(E2578,[2]Sheet1!$E$2:$N$5262,7,0)</f>
        <v>Online Transfer</v>
      </c>
      <c r="Q2578" s="135" t="str">
        <f>VLOOKUP(E2578,[2]Sheet1!$E$2:$N$5262,8,0)</f>
        <v>Renewal</v>
      </c>
      <c r="R2578" s="135" t="s">
        <v>16</v>
      </c>
      <c r="S2578" s="135" t="str">
        <f>VLOOKUP(E2578,[2]Sheet1!$E$2:$N$5262,10,0)</f>
        <v>-</v>
      </c>
      <c r="T2578" s="167">
        <f t="shared" si="127"/>
        <v>0</v>
      </c>
    </row>
    <row r="2579" spans="1:20" hidden="1">
      <c r="A2579" s="113">
        <v>702</v>
      </c>
      <c r="B2579" s="113" t="s">
        <v>38</v>
      </c>
      <c r="C2579" s="108" t="s">
        <v>18119</v>
      </c>
      <c r="D2579" s="113">
        <v>1014747</v>
      </c>
      <c r="E2579" s="113">
        <v>1014719</v>
      </c>
      <c r="F2579" s="108" t="s">
        <v>18120</v>
      </c>
      <c r="G2579" s="113">
        <v>12000</v>
      </c>
      <c r="H2579" s="108" t="s">
        <v>66</v>
      </c>
      <c r="I2579" s="108" t="s">
        <v>138</v>
      </c>
      <c r="J2579" s="135" t="s">
        <v>41</v>
      </c>
      <c r="K2579" s="135">
        <v>12000</v>
      </c>
      <c r="L2579" s="135">
        <f>VLOOKUP(E2579,[2]Sheet1!$E$2:$N$5262,3,0)</f>
        <v>12000</v>
      </c>
      <c r="M2579" s="168">
        <f>VLOOKUP(E2579,[2]Sheet1!$E$2:$N$5262,4,0)</f>
        <v>46027</v>
      </c>
      <c r="N2579" s="135" t="str">
        <f>VLOOKUP(E2579,[2]Sheet1!$E$2:$N$5262,5,0)</f>
        <v>ALIZA.WALEED</v>
      </c>
      <c r="O2579" s="135" t="str">
        <f>VLOOKUP(E2579,[2]Sheet1!$E$2:$N$5262,6,0)</f>
        <v>Accepted</v>
      </c>
      <c r="P2579" s="135" t="str">
        <f>VLOOKUP(E2579,[2]Sheet1!$E$2:$N$5262,7,0)</f>
        <v>Online Transfer</v>
      </c>
      <c r="Q2579" s="135" t="str">
        <f>VLOOKUP(E2579,[2]Sheet1!$E$2:$N$5262,8,0)</f>
        <v>Renewal</v>
      </c>
      <c r="R2579" s="135" t="s">
        <v>16</v>
      </c>
      <c r="S2579" s="135" t="str">
        <f>VLOOKUP(E2579,[2]Sheet1!$E$2:$N$5262,10,0)</f>
        <v>-</v>
      </c>
      <c r="T2579" s="167">
        <f t="shared" si="127"/>
        <v>0</v>
      </c>
    </row>
    <row r="2580" spans="1:20" hidden="1">
      <c r="A2580" s="113">
        <v>703</v>
      </c>
      <c r="B2580" s="113" t="s">
        <v>38</v>
      </c>
      <c r="C2580" s="108" t="s">
        <v>18121</v>
      </c>
      <c r="D2580" s="108" t="s">
        <v>18122</v>
      </c>
      <c r="E2580" s="113">
        <v>4149519</v>
      </c>
      <c r="F2580" s="108" t="s">
        <v>18123</v>
      </c>
      <c r="G2580" s="113">
        <v>12000</v>
      </c>
      <c r="H2580" s="108" t="s">
        <v>66</v>
      </c>
      <c r="I2580" s="108" t="s">
        <v>138</v>
      </c>
      <c r="J2580" s="135" t="s">
        <v>41</v>
      </c>
      <c r="K2580" s="135">
        <v>12000</v>
      </c>
      <c r="L2580" s="135">
        <f>VLOOKUP(E2580,[2]Sheet1!$E$2:$N$5262,3,0)</f>
        <v>12000</v>
      </c>
      <c r="M2580" s="168">
        <f>VLOOKUP(E2580,[2]Sheet1!$E$2:$N$5262,4,0)</f>
        <v>46025</v>
      </c>
      <c r="N2580" s="135" t="str">
        <f>VLOOKUP(E2580,[2]Sheet1!$E$2:$N$5262,5,0)</f>
        <v>ALIZA.WALEED</v>
      </c>
      <c r="O2580" s="135" t="str">
        <f>VLOOKUP(E2580,[2]Sheet1!$E$2:$N$5262,6,0)</f>
        <v>Accepted</v>
      </c>
      <c r="P2580" s="135" t="str">
        <f>VLOOKUP(E2580,[2]Sheet1!$E$2:$N$5262,7,0)</f>
        <v>Online Transfer</v>
      </c>
      <c r="Q2580" s="135" t="str">
        <f>VLOOKUP(E2580,[2]Sheet1!$E$2:$N$5262,8,0)</f>
        <v>Renewal</v>
      </c>
      <c r="R2580" s="135" t="s">
        <v>16</v>
      </c>
      <c r="S2580" s="135" t="str">
        <f>VLOOKUP(E2580,[2]Sheet1!$E$2:$N$5262,10,0)</f>
        <v>-</v>
      </c>
      <c r="T2580" s="167">
        <f t="shared" si="127"/>
        <v>0</v>
      </c>
    </row>
    <row r="2581" spans="1:20" hidden="1">
      <c r="A2581" s="113">
        <v>704</v>
      </c>
      <c r="B2581" s="113" t="s">
        <v>38</v>
      </c>
      <c r="C2581" s="108" t="s">
        <v>18124</v>
      </c>
      <c r="D2581" s="108" t="s">
        <v>18125</v>
      </c>
      <c r="E2581" s="113">
        <v>2221119</v>
      </c>
      <c r="F2581" s="108" t="s">
        <v>18126</v>
      </c>
      <c r="G2581" s="113">
        <v>12000</v>
      </c>
      <c r="H2581" s="108" t="s">
        <v>66</v>
      </c>
      <c r="I2581" s="108" t="s">
        <v>138</v>
      </c>
      <c r="J2581" s="135" t="s">
        <v>41</v>
      </c>
      <c r="K2581" s="135">
        <v>12000</v>
      </c>
      <c r="L2581" s="135">
        <f>VLOOKUP(E2581,[2]Sheet1!$E$2:$N$5262,3,0)</f>
        <v>12000</v>
      </c>
      <c r="M2581" s="168">
        <f>VLOOKUP(E2581,[2]Sheet1!$E$2:$N$5262,4,0)</f>
        <v>46025</v>
      </c>
      <c r="N2581" s="135" t="str">
        <f>VLOOKUP(E2581,[2]Sheet1!$E$2:$N$5262,5,0)</f>
        <v>ALIZA.WALEED</v>
      </c>
      <c r="O2581" s="135" t="str">
        <f>VLOOKUP(E2581,[2]Sheet1!$E$2:$N$5262,6,0)</f>
        <v>Accepted</v>
      </c>
      <c r="P2581" s="135" t="str">
        <f>VLOOKUP(E2581,[2]Sheet1!$E$2:$N$5262,7,0)</f>
        <v>Online Transfer</v>
      </c>
      <c r="Q2581" s="135" t="str">
        <f>VLOOKUP(E2581,[2]Sheet1!$E$2:$N$5262,8,0)</f>
        <v>Renewal</v>
      </c>
      <c r="R2581" s="135" t="s">
        <v>16</v>
      </c>
      <c r="S2581" s="135" t="str">
        <f>VLOOKUP(E2581,[2]Sheet1!$E$2:$N$5262,10,0)</f>
        <v>-</v>
      </c>
      <c r="T2581" s="167">
        <f t="shared" si="127"/>
        <v>0</v>
      </c>
    </row>
    <row r="2582" spans="1:20" hidden="1">
      <c r="A2582" s="113">
        <v>705</v>
      </c>
      <c r="B2582" s="113" t="s">
        <v>38</v>
      </c>
      <c r="C2582" s="108" t="s">
        <v>18127</v>
      </c>
      <c r="D2582" s="108" t="s">
        <v>18128</v>
      </c>
      <c r="E2582" s="113">
        <v>4129407</v>
      </c>
      <c r="F2582" s="108" t="s">
        <v>18129</v>
      </c>
      <c r="G2582" s="113">
        <v>12000</v>
      </c>
      <c r="H2582" s="108" t="s">
        <v>66</v>
      </c>
      <c r="I2582" s="108" t="s">
        <v>138</v>
      </c>
      <c r="J2582" s="135" t="s">
        <v>41</v>
      </c>
      <c r="K2582" s="135">
        <v>12000</v>
      </c>
      <c r="L2582" s="135">
        <f>VLOOKUP(E2582,[2]Sheet1!$E$2:$N$5262,3,0)</f>
        <v>12000</v>
      </c>
      <c r="M2582" s="168">
        <f>VLOOKUP(E2582,[2]Sheet1!$E$2:$N$5262,4,0)</f>
        <v>46025</v>
      </c>
      <c r="N2582" s="135" t="str">
        <f>VLOOKUP(E2582,[2]Sheet1!$E$2:$N$5262,5,0)</f>
        <v>ALIZA.WALEED</v>
      </c>
      <c r="O2582" s="135" t="str">
        <f>VLOOKUP(E2582,[2]Sheet1!$E$2:$N$5262,6,0)</f>
        <v>Accepted</v>
      </c>
      <c r="P2582" s="135" t="str">
        <f>VLOOKUP(E2582,[2]Sheet1!$E$2:$N$5262,7,0)</f>
        <v>Online Transfer</v>
      </c>
      <c r="Q2582" s="135" t="str">
        <f>VLOOKUP(E2582,[2]Sheet1!$E$2:$N$5262,8,0)</f>
        <v>Renewal</v>
      </c>
      <c r="R2582" s="135" t="s">
        <v>16</v>
      </c>
      <c r="S2582" s="135" t="str">
        <f>VLOOKUP(E2582,[2]Sheet1!$E$2:$N$5262,10,0)</f>
        <v>-</v>
      </c>
      <c r="T2582" s="167">
        <f t="shared" si="127"/>
        <v>0</v>
      </c>
    </row>
    <row r="2583" spans="1:20" hidden="1">
      <c r="A2583" s="113">
        <v>706</v>
      </c>
      <c r="B2583" s="113" t="s">
        <v>38</v>
      </c>
      <c r="C2583" s="108" t="s">
        <v>18130</v>
      </c>
      <c r="D2583" s="108" t="s">
        <v>18131</v>
      </c>
      <c r="E2583" s="108" t="s">
        <v>18132</v>
      </c>
      <c r="F2583" s="108" t="s">
        <v>18133</v>
      </c>
      <c r="G2583" s="113">
        <v>12500</v>
      </c>
      <c r="H2583" s="108" t="s">
        <v>66</v>
      </c>
      <c r="I2583" s="108" t="s">
        <v>138</v>
      </c>
      <c r="J2583" s="135" t="s">
        <v>41</v>
      </c>
      <c r="K2583" s="135">
        <v>12500</v>
      </c>
      <c r="L2583" s="135">
        <f>VLOOKUP(E2583,[2]Sheet1!$E$2:$N$5262,3,0)</f>
        <v>12500</v>
      </c>
      <c r="M2583" s="168">
        <f>VLOOKUP(E2583,[2]Sheet1!$E$2:$N$5262,4,0)</f>
        <v>46025</v>
      </c>
      <c r="N2583" s="135" t="str">
        <f>VLOOKUP(E2583,[2]Sheet1!$E$2:$N$5262,5,0)</f>
        <v>ALIZA.WALEED</v>
      </c>
      <c r="O2583" s="135" t="str">
        <f>VLOOKUP(E2583,[2]Sheet1!$E$2:$N$5262,6,0)</f>
        <v>Accepted</v>
      </c>
      <c r="P2583" s="135" t="str">
        <f>VLOOKUP(E2583,[2]Sheet1!$E$2:$N$5262,7,0)</f>
        <v>Online Transfer</v>
      </c>
      <c r="Q2583" s="135" t="str">
        <f>VLOOKUP(E2583,[2]Sheet1!$E$2:$N$5262,8,0)</f>
        <v>Renewal</v>
      </c>
      <c r="R2583" s="135" t="s">
        <v>16</v>
      </c>
      <c r="S2583" s="135" t="str">
        <f>VLOOKUP(E2583,[2]Sheet1!$E$2:$N$5262,10,0)</f>
        <v>-</v>
      </c>
      <c r="T2583" s="167">
        <f t="shared" si="127"/>
        <v>0</v>
      </c>
    </row>
    <row r="2584" spans="1:20" hidden="1">
      <c r="A2584" s="113">
        <v>707</v>
      </c>
      <c r="B2584" s="113" t="s">
        <v>38</v>
      </c>
      <c r="C2584" s="108" t="s">
        <v>18134</v>
      </c>
      <c r="D2584" s="108" t="s">
        <v>18135</v>
      </c>
      <c r="E2584" s="113">
        <v>6055734</v>
      </c>
      <c r="F2584" s="108" t="s">
        <v>18136</v>
      </c>
      <c r="G2584" s="113">
        <v>12000</v>
      </c>
      <c r="H2584" s="108" t="s">
        <v>66</v>
      </c>
      <c r="I2584" s="108" t="s">
        <v>138</v>
      </c>
      <c r="J2584" s="135" t="s">
        <v>41</v>
      </c>
      <c r="K2584" s="135">
        <v>12000</v>
      </c>
      <c r="L2584" s="135">
        <f>VLOOKUP(E2584,[2]Sheet1!$E$2:$N$5262,3,0)</f>
        <v>12000</v>
      </c>
      <c r="M2584" s="168">
        <f>VLOOKUP(E2584,[2]Sheet1!$E$2:$N$5262,4,0)</f>
        <v>46024</v>
      </c>
      <c r="N2584" s="135" t="str">
        <f>VLOOKUP(E2584,[2]Sheet1!$E$2:$N$5262,5,0)</f>
        <v>ALIZA.WALEED</v>
      </c>
      <c r="O2584" s="135" t="str">
        <f>VLOOKUP(E2584,[2]Sheet1!$E$2:$N$5262,6,0)</f>
        <v>Accepted</v>
      </c>
      <c r="P2584" s="135" t="str">
        <f>VLOOKUP(E2584,[2]Sheet1!$E$2:$N$5262,7,0)</f>
        <v>Online Transfer</v>
      </c>
      <c r="Q2584" s="135" t="str">
        <f>VLOOKUP(E2584,[2]Sheet1!$E$2:$N$5262,8,0)</f>
        <v>Renewal</v>
      </c>
      <c r="R2584" s="135" t="s">
        <v>16</v>
      </c>
      <c r="S2584" s="135" t="str">
        <f>VLOOKUP(E2584,[2]Sheet1!$E$2:$N$5262,10,0)</f>
        <v>-</v>
      </c>
      <c r="T2584" s="167">
        <f t="shared" si="127"/>
        <v>0</v>
      </c>
    </row>
    <row r="2585" spans="1:20" hidden="1">
      <c r="A2585" s="113">
        <v>708</v>
      </c>
      <c r="B2585" s="113" t="s">
        <v>38</v>
      </c>
      <c r="C2585" s="108" t="s">
        <v>18137</v>
      </c>
      <c r="D2585" s="108" t="s">
        <v>18138</v>
      </c>
      <c r="E2585" s="113">
        <v>1046047</v>
      </c>
      <c r="F2585" s="108" t="s">
        <v>18139</v>
      </c>
      <c r="G2585" s="113">
        <v>16000</v>
      </c>
      <c r="H2585" s="108" t="s">
        <v>66</v>
      </c>
      <c r="I2585" s="108" t="s">
        <v>138</v>
      </c>
      <c r="J2585" s="135" t="s">
        <v>41</v>
      </c>
      <c r="K2585" s="135">
        <v>16000</v>
      </c>
      <c r="L2585" s="135">
        <f>VLOOKUP(E2585,[2]Sheet1!$E$2:$N$5262,3,0)</f>
        <v>16000</v>
      </c>
      <c r="M2585" s="168">
        <f>VLOOKUP(E2585,[2]Sheet1!$E$2:$N$5262,4,0)</f>
        <v>46024</v>
      </c>
      <c r="N2585" s="135" t="str">
        <f>VLOOKUP(E2585,[2]Sheet1!$E$2:$N$5262,5,0)</f>
        <v>ALIZA.WALEED</v>
      </c>
      <c r="O2585" s="135" t="str">
        <f>VLOOKUP(E2585,[2]Sheet1!$E$2:$N$5262,6,0)</f>
        <v>Accepted</v>
      </c>
      <c r="P2585" s="135" t="str">
        <f>VLOOKUP(E2585,[2]Sheet1!$E$2:$N$5262,7,0)</f>
        <v>Online Transfer</v>
      </c>
      <c r="Q2585" s="135" t="str">
        <f>VLOOKUP(E2585,[2]Sheet1!$E$2:$N$5262,8,0)</f>
        <v>Renewal</v>
      </c>
      <c r="R2585" s="135" t="s">
        <v>16</v>
      </c>
      <c r="S2585" s="135" t="str">
        <f>VLOOKUP(E2585,[2]Sheet1!$E$2:$N$5262,10,0)</f>
        <v>-</v>
      </c>
      <c r="T2585" s="167">
        <f t="shared" si="127"/>
        <v>0</v>
      </c>
    </row>
    <row r="2586" spans="1:20" hidden="1">
      <c r="A2586" s="113">
        <v>709</v>
      </c>
      <c r="B2586" s="113" t="s">
        <v>38</v>
      </c>
      <c r="C2586" s="108" t="s">
        <v>18140</v>
      </c>
      <c r="D2586" s="108" t="s">
        <v>18141</v>
      </c>
      <c r="E2586" s="108" t="s">
        <v>18142</v>
      </c>
      <c r="F2586" s="108" t="s">
        <v>18143</v>
      </c>
      <c r="G2586" s="113">
        <v>16000</v>
      </c>
      <c r="H2586" s="108" t="s">
        <v>66</v>
      </c>
      <c r="I2586" s="108" t="s">
        <v>138</v>
      </c>
      <c r="J2586" s="135" t="s">
        <v>41</v>
      </c>
      <c r="K2586" s="135">
        <v>16000</v>
      </c>
      <c r="L2586" s="135">
        <f>VLOOKUP(E2586,[2]Sheet1!$E$2:$N$5262,3,0)</f>
        <v>16000</v>
      </c>
      <c r="M2586" s="168">
        <f>VLOOKUP(E2586,[2]Sheet1!$E$2:$N$5262,4,0)</f>
        <v>46024</v>
      </c>
      <c r="N2586" s="135" t="str">
        <f>VLOOKUP(E2586,[2]Sheet1!$E$2:$N$5262,5,0)</f>
        <v>ALIZA.WALEED</v>
      </c>
      <c r="O2586" s="135" t="str">
        <f>VLOOKUP(E2586,[2]Sheet1!$E$2:$N$5262,6,0)</f>
        <v>Accepted</v>
      </c>
      <c r="P2586" s="135" t="str">
        <f>VLOOKUP(E2586,[2]Sheet1!$E$2:$N$5262,7,0)</f>
        <v>Online Transfer</v>
      </c>
      <c r="Q2586" s="135" t="str">
        <f>VLOOKUP(E2586,[2]Sheet1!$E$2:$N$5262,8,0)</f>
        <v>Renewal</v>
      </c>
      <c r="R2586" s="135" t="s">
        <v>16</v>
      </c>
      <c r="S2586" s="135" t="str">
        <f>VLOOKUP(E2586,[2]Sheet1!$E$2:$N$5262,10,0)</f>
        <v>-</v>
      </c>
      <c r="T2586" s="167">
        <f t="shared" si="127"/>
        <v>0</v>
      </c>
    </row>
    <row r="2587" spans="1:20" hidden="1">
      <c r="A2587" s="113">
        <v>710</v>
      </c>
      <c r="B2587" s="113" t="s">
        <v>38</v>
      </c>
      <c r="C2587" s="108" t="s">
        <v>18144</v>
      </c>
      <c r="D2587" s="108" t="s">
        <v>18145</v>
      </c>
      <c r="E2587" s="108" t="s">
        <v>18146</v>
      </c>
      <c r="F2587" s="108" t="s">
        <v>16356</v>
      </c>
      <c r="G2587" s="113">
        <v>11000</v>
      </c>
      <c r="H2587" s="108" t="s">
        <v>66</v>
      </c>
      <c r="I2587" s="108" t="s">
        <v>138</v>
      </c>
      <c r="J2587" s="135" t="s">
        <v>41</v>
      </c>
      <c r="K2587" s="135">
        <v>11000</v>
      </c>
      <c r="L2587" s="135">
        <f>VLOOKUP(E2587,[2]Sheet1!$E$2:$N$5262,3,0)</f>
        <v>11000</v>
      </c>
      <c r="M2587" s="168">
        <f>VLOOKUP(E2587,[2]Sheet1!$E$2:$N$5262,4,0)</f>
        <v>46024</v>
      </c>
      <c r="N2587" s="135" t="str">
        <f>VLOOKUP(E2587,[2]Sheet1!$E$2:$N$5262,5,0)</f>
        <v>ALIZA.WALEED</v>
      </c>
      <c r="O2587" s="135" t="str">
        <f>VLOOKUP(E2587,[2]Sheet1!$E$2:$N$5262,6,0)</f>
        <v>Accepted</v>
      </c>
      <c r="P2587" s="135" t="str">
        <f>VLOOKUP(E2587,[2]Sheet1!$E$2:$N$5262,7,0)</f>
        <v>Online Transfer</v>
      </c>
      <c r="Q2587" s="135" t="str">
        <f>VLOOKUP(E2587,[2]Sheet1!$E$2:$N$5262,8,0)</f>
        <v>Renewal</v>
      </c>
      <c r="R2587" s="135" t="s">
        <v>16</v>
      </c>
      <c r="S2587" s="135" t="str">
        <f>VLOOKUP(E2587,[2]Sheet1!$E$2:$N$5262,10,0)</f>
        <v>-</v>
      </c>
      <c r="T2587" s="167">
        <f t="shared" si="127"/>
        <v>0</v>
      </c>
    </row>
    <row r="2588" spans="1:20" hidden="1">
      <c r="A2588" s="113">
        <v>711</v>
      </c>
      <c r="B2588" s="113" t="s">
        <v>38</v>
      </c>
      <c r="C2588" s="108" t="s">
        <v>18147</v>
      </c>
      <c r="D2588" s="108" t="s">
        <v>18148</v>
      </c>
      <c r="E2588" s="108" t="s">
        <v>18149</v>
      </c>
      <c r="F2588" s="108" t="s">
        <v>18150</v>
      </c>
      <c r="G2588" s="113">
        <v>11000</v>
      </c>
      <c r="H2588" s="108" t="s">
        <v>66</v>
      </c>
      <c r="I2588" s="108" t="s">
        <v>138</v>
      </c>
      <c r="J2588" s="135" t="s">
        <v>41</v>
      </c>
      <c r="K2588" s="135">
        <v>11000</v>
      </c>
      <c r="L2588" s="135">
        <f>VLOOKUP(E2588,[2]Sheet1!$E$2:$N$5262,3,0)</f>
        <v>11000</v>
      </c>
      <c r="M2588" s="168">
        <f>VLOOKUP(E2588,[2]Sheet1!$E$2:$N$5262,4,0)</f>
        <v>46024</v>
      </c>
      <c r="N2588" s="135" t="str">
        <f>VLOOKUP(E2588,[2]Sheet1!$E$2:$N$5262,5,0)</f>
        <v>ALIZA.WALEED</v>
      </c>
      <c r="O2588" s="135" t="str">
        <f>VLOOKUP(E2588,[2]Sheet1!$E$2:$N$5262,6,0)</f>
        <v>Accepted</v>
      </c>
      <c r="P2588" s="135" t="str">
        <f>VLOOKUP(E2588,[2]Sheet1!$E$2:$N$5262,7,0)</f>
        <v>Online Transfer</v>
      </c>
      <c r="Q2588" s="135" t="str">
        <f>VLOOKUP(E2588,[2]Sheet1!$E$2:$N$5262,8,0)</f>
        <v>Renewal</v>
      </c>
      <c r="R2588" s="135" t="s">
        <v>16</v>
      </c>
      <c r="S2588" s="135" t="str">
        <f>VLOOKUP(E2588,[2]Sheet1!$E$2:$N$5262,10,0)</f>
        <v>-</v>
      </c>
      <c r="T2588" s="167">
        <f t="shared" si="127"/>
        <v>0</v>
      </c>
    </row>
    <row r="2589" spans="1:20" hidden="1">
      <c r="A2589" s="113">
        <v>712</v>
      </c>
      <c r="B2589" s="113" t="s">
        <v>38</v>
      </c>
      <c r="C2589" s="108" t="s">
        <v>18151</v>
      </c>
      <c r="D2589" s="108" t="s">
        <v>18152</v>
      </c>
      <c r="E2589" s="108" t="s">
        <v>18153</v>
      </c>
      <c r="F2589" s="108" t="s">
        <v>18154</v>
      </c>
      <c r="G2589" s="113">
        <v>14000</v>
      </c>
      <c r="H2589" s="108" t="s">
        <v>66</v>
      </c>
      <c r="I2589" s="108" t="s">
        <v>138</v>
      </c>
      <c r="J2589" s="135" t="s">
        <v>41</v>
      </c>
      <c r="K2589" s="135">
        <v>14000</v>
      </c>
      <c r="L2589" s="135">
        <f>VLOOKUP(E2589,[2]Sheet1!$E$2:$N$5262,3,0)</f>
        <v>14000</v>
      </c>
      <c r="M2589" s="168">
        <f>VLOOKUP(E2589,[2]Sheet1!$E$2:$N$5262,4,0)</f>
        <v>46024</v>
      </c>
      <c r="N2589" s="135" t="str">
        <f>VLOOKUP(E2589,[2]Sheet1!$E$2:$N$5262,5,0)</f>
        <v>ALIZA.WALEED</v>
      </c>
      <c r="O2589" s="135" t="str">
        <f>VLOOKUP(E2589,[2]Sheet1!$E$2:$N$5262,6,0)</f>
        <v>Accepted</v>
      </c>
      <c r="P2589" s="135" t="str">
        <f>VLOOKUP(E2589,[2]Sheet1!$E$2:$N$5262,7,0)</f>
        <v>Online Transfer</v>
      </c>
      <c r="Q2589" s="135" t="str">
        <f>VLOOKUP(E2589,[2]Sheet1!$E$2:$N$5262,8,0)</f>
        <v>Renewal</v>
      </c>
      <c r="R2589" s="135" t="s">
        <v>16</v>
      </c>
      <c r="S2589" s="135" t="str">
        <f>VLOOKUP(E2589,[2]Sheet1!$E$2:$N$5262,10,0)</f>
        <v>-</v>
      </c>
      <c r="T2589" s="167">
        <f t="shared" si="127"/>
        <v>0</v>
      </c>
    </row>
    <row r="2590" spans="1:20" hidden="1">
      <c r="A2590" s="113">
        <v>713</v>
      </c>
      <c r="B2590" s="113" t="s">
        <v>38</v>
      </c>
      <c r="C2590" s="108" t="s">
        <v>18155</v>
      </c>
      <c r="D2590" s="113">
        <v>618138</v>
      </c>
      <c r="E2590" s="113">
        <v>175884</v>
      </c>
      <c r="F2590" s="108" t="s">
        <v>18156</v>
      </c>
      <c r="G2590" s="113">
        <v>12500</v>
      </c>
      <c r="H2590" s="108" t="s">
        <v>66</v>
      </c>
      <c r="I2590" s="108" t="s">
        <v>138</v>
      </c>
      <c r="J2590" s="135" t="s">
        <v>41</v>
      </c>
      <c r="K2590" s="135">
        <v>12500</v>
      </c>
      <c r="L2590" s="135">
        <f>VLOOKUP(E2590,[2]Sheet1!$E$2:$N$5262,3,0)</f>
        <v>12500</v>
      </c>
      <c r="M2590" s="168">
        <f>VLOOKUP(E2590,[2]Sheet1!$E$2:$N$5262,4,0)</f>
        <v>46024</v>
      </c>
      <c r="N2590" s="135" t="str">
        <f>VLOOKUP(E2590,[2]Sheet1!$E$2:$N$5262,5,0)</f>
        <v>ALIZA.WALEED</v>
      </c>
      <c r="O2590" s="135" t="str">
        <f>VLOOKUP(E2590,[2]Sheet1!$E$2:$N$5262,6,0)</f>
        <v>Accepted</v>
      </c>
      <c r="P2590" s="135" t="str">
        <f>VLOOKUP(E2590,[2]Sheet1!$E$2:$N$5262,7,0)</f>
        <v>Online Transfer</v>
      </c>
      <c r="Q2590" s="135" t="str">
        <f>VLOOKUP(E2590,[2]Sheet1!$E$2:$N$5262,8,0)</f>
        <v>Renewal</v>
      </c>
      <c r="R2590" s="135" t="s">
        <v>16</v>
      </c>
      <c r="S2590" s="135" t="str">
        <f>VLOOKUP(E2590,[2]Sheet1!$E$2:$N$5262,10,0)</f>
        <v>-</v>
      </c>
      <c r="T2590" s="167">
        <f t="shared" si="127"/>
        <v>0</v>
      </c>
    </row>
    <row r="2591" spans="1:20" hidden="1">
      <c r="A2591" s="113">
        <v>714</v>
      </c>
      <c r="B2591" s="113" t="s">
        <v>38</v>
      </c>
      <c r="C2591" s="113" t="s">
        <v>18157</v>
      </c>
      <c r="D2591" s="113" t="s">
        <v>18158</v>
      </c>
      <c r="E2591" s="113">
        <v>4195748</v>
      </c>
      <c r="F2591" s="114">
        <v>45317</v>
      </c>
      <c r="G2591" s="113">
        <v>16000</v>
      </c>
      <c r="H2591" s="113" t="s">
        <v>66</v>
      </c>
      <c r="I2591" s="113" t="s">
        <v>138</v>
      </c>
      <c r="J2591" s="135" t="s">
        <v>41</v>
      </c>
      <c r="K2591" s="135">
        <v>16000</v>
      </c>
      <c r="L2591" s="135">
        <f>VLOOKUP(E2591,[2]Sheet1!$E$2:$N$5262,3,0)</f>
        <v>16000</v>
      </c>
      <c r="M2591" s="168">
        <f>VLOOKUP(E2591,[2]Sheet1!$E$2:$N$5262,4,0)</f>
        <v>46053</v>
      </c>
      <c r="N2591" s="135" t="str">
        <f>VLOOKUP(E2591,[2]Sheet1!$E$2:$N$5262,5,0)</f>
        <v>ALIZA.WALEED</v>
      </c>
      <c r="O2591" s="135" t="str">
        <f>VLOOKUP(E2591,[2]Sheet1!$E$2:$N$5262,6,0)</f>
        <v>Accepted</v>
      </c>
      <c r="P2591" s="135" t="str">
        <f>VLOOKUP(E2591,[2]Sheet1!$E$2:$N$5262,7,0)</f>
        <v>Online Transfer</v>
      </c>
      <c r="Q2591" s="135" t="str">
        <f>VLOOKUP(E2591,[2]Sheet1!$E$2:$N$5262,8,0)</f>
        <v>Renewal</v>
      </c>
      <c r="R2591" s="135" t="s">
        <v>16</v>
      </c>
      <c r="S2591" s="135" t="str">
        <f>VLOOKUP(E2591,[2]Sheet1!$E$2:$N$5262,10,0)</f>
        <v>-</v>
      </c>
      <c r="T2591" s="167">
        <f t="shared" si="127"/>
        <v>0</v>
      </c>
    </row>
    <row r="2592" spans="1:20" hidden="1">
      <c r="A2592" s="113">
        <v>715</v>
      </c>
      <c r="B2592" s="113" t="s">
        <v>38</v>
      </c>
      <c r="C2592" s="116" t="s">
        <v>5388</v>
      </c>
      <c r="D2592" s="108">
        <v>15422</v>
      </c>
      <c r="E2592" s="108">
        <v>18693</v>
      </c>
      <c r="F2592" s="131">
        <v>44204</v>
      </c>
      <c r="G2592" s="116">
        <v>7500</v>
      </c>
      <c r="H2592" s="108" t="s">
        <v>635</v>
      </c>
      <c r="I2592" s="113" t="s">
        <v>138</v>
      </c>
      <c r="J2592" s="135" t="s">
        <v>41</v>
      </c>
      <c r="K2592" s="135">
        <v>7500</v>
      </c>
      <c r="L2592" s="135">
        <v>7500</v>
      </c>
      <c r="M2592" s="168">
        <v>46028</v>
      </c>
      <c r="N2592" s="135" t="str">
        <f t="shared" ref="N2592:N2611" si="128">+I2592</f>
        <v>ALIZA.WALEED</v>
      </c>
      <c r="O2592" s="135" t="s">
        <v>73</v>
      </c>
      <c r="P2592" s="135" t="s">
        <v>561</v>
      </c>
      <c r="Q2592" s="135" t="s">
        <v>141</v>
      </c>
      <c r="R2592" s="135" t="s">
        <v>16</v>
      </c>
      <c r="S2592" s="135" t="s">
        <v>16</v>
      </c>
    </row>
    <row r="2593" spans="1:19" hidden="1">
      <c r="A2593" s="113">
        <v>716</v>
      </c>
      <c r="B2593" s="113" t="s">
        <v>38</v>
      </c>
      <c r="C2593" s="116" t="s">
        <v>18159</v>
      </c>
      <c r="D2593" s="113" t="s">
        <v>18160</v>
      </c>
      <c r="E2593" s="108" t="s">
        <v>18161</v>
      </c>
      <c r="F2593" s="131">
        <v>44204</v>
      </c>
      <c r="G2593" s="116">
        <v>7500</v>
      </c>
      <c r="H2593" s="108" t="s">
        <v>635</v>
      </c>
      <c r="I2593" s="113" t="s">
        <v>138</v>
      </c>
      <c r="J2593" s="135" t="s">
        <v>41</v>
      </c>
      <c r="K2593" s="135">
        <v>7500</v>
      </c>
      <c r="L2593" s="135">
        <v>7500</v>
      </c>
      <c r="M2593" s="168">
        <v>46028</v>
      </c>
      <c r="N2593" s="135" t="str">
        <f t="shared" si="128"/>
        <v>ALIZA.WALEED</v>
      </c>
      <c r="O2593" s="135" t="s">
        <v>73</v>
      </c>
      <c r="P2593" s="135" t="s">
        <v>561</v>
      </c>
      <c r="Q2593" s="135" t="s">
        <v>141</v>
      </c>
      <c r="R2593" s="135" t="s">
        <v>16</v>
      </c>
      <c r="S2593" s="135" t="s">
        <v>16</v>
      </c>
    </row>
    <row r="2594" spans="1:19" hidden="1">
      <c r="A2594" s="113">
        <v>717</v>
      </c>
      <c r="B2594" s="113" t="s">
        <v>38</v>
      </c>
      <c r="C2594" s="116" t="s">
        <v>18162</v>
      </c>
      <c r="D2594" s="108">
        <v>12055</v>
      </c>
      <c r="E2594" s="113">
        <v>6103822</v>
      </c>
      <c r="F2594" s="131">
        <v>44204</v>
      </c>
      <c r="G2594" s="116">
        <v>7500</v>
      </c>
      <c r="H2594" s="108" t="s">
        <v>635</v>
      </c>
      <c r="I2594" s="113" t="s">
        <v>138</v>
      </c>
      <c r="J2594" s="135" t="s">
        <v>41</v>
      </c>
      <c r="K2594" s="135">
        <v>7500</v>
      </c>
      <c r="L2594" s="135">
        <v>7500</v>
      </c>
      <c r="M2594" s="168">
        <v>46028</v>
      </c>
      <c r="N2594" s="135" t="str">
        <f t="shared" si="128"/>
        <v>ALIZA.WALEED</v>
      </c>
      <c r="O2594" s="135" t="s">
        <v>73</v>
      </c>
      <c r="P2594" s="135" t="s">
        <v>561</v>
      </c>
      <c r="Q2594" s="135" t="s">
        <v>141</v>
      </c>
      <c r="R2594" s="135" t="s">
        <v>16</v>
      </c>
      <c r="S2594" s="135" t="s">
        <v>16</v>
      </c>
    </row>
    <row r="2595" spans="1:19" hidden="1">
      <c r="A2595" s="113">
        <v>718</v>
      </c>
      <c r="B2595" s="113" t="s">
        <v>38</v>
      </c>
      <c r="C2595" s="116" t="s">
        <v>18163</v>
      </c>
      <c r="D2595" s="108" t="s">
        <v>18164</v>
      </c>
      <c r="E2595" s="108" t="s">
        <v>18165</v>
      </c>
      <c r="F2595" s="131">
        <v>44204</v>
      </c>
      <c r="G2595" s="116">
        <v>7500</v>
      </c>
      <c r="H2595" s="108" t="s">
        <v>635</v>
      </c>
      <c r="I2595" s="113" t="s">
        <v>138</v>
      </c>
      <c r="J2595" s="135" t="s">
        <v>41</v>
      </c>
      <c r="K2595" s="135">
        <v>7500</v>
      </c>
      <c r="L2595" s="135">
        <v>7500</v>
      </c>
      <c r="M2595" s="168">
        <v>46028</v>
      </c>
      <c r="N2595" s="135" t="str">
        <f t="shared" si="128"/>
        <v>ALIZA.WALEED</v>
      </c>
      <c r="O2595" s="135" t="s">
        <v>73</v>
      </c>
      <c r="P2595" s="135" t="s">
        <v>561</v>
      </c>
      <c r="Q2595" s="135" t="s">
        <v>141</v>
      </c>
      <c r="R2595" s="135" t="s">
        <v>16</v>
      </c>
      <c r="S2595" s="135" t="s">
        <v>16</v>
      </c>
    </row>
    <row r="2596" spans="1:19" hidden="1">
      <c r="A2596" s="113">
        <v>719</v>
      </c>
      <c r="B2596" s="113" t="s">
        <v>38</v>
      </c>
      <c r="C2596" s="116" t="s">
        <v>18166</v>
      </c>
      <c r="D2596" s="108" t="s">
        <v>18167</v>
      </c>
      <c r="E2596" s="108" t="s">
        <v>18168</v>
      </c>
      <c r="F2596" s="131">
        <v>44204</v>
      </c>
      <c r="G2596" s="116">
        <v>7500</v>
      </c>
      <c r="H2596" s="108" t="s">
        <v>635</v>
      </c>
      <c r="I2596" s="113" t="s">
        <v>138</v>
      </c>
      <c r="J2596" s="135" t="s">
        <v>41</v>
      </c>
      <c r="K2596" s="135">
        <v>7500</v>
      </c>
      <c r="L2596" s="135">
        <v>7500</v>
      </c>
      <c r="M2596" s="168">
        <v>46028</v>
      </c>
      <c r="N2596" s="135" t="str">
        <f t="shared" si="128"/>
        <v>ALIZA.WALEED</v>
      </c>
      <c r="O2596" s="135" t="s">
        <v>73</v>
      </c>
      <c r="P2596" s="135" t="s">
        <v>561</v>
      </c>
      <c r="Q2596" s="135" t="s">
        <v>141</v>
      </c>
      <c r="R2596" s="135" t="s">
        <v>16</v>
      </c>
      <c r="S2596" s="135" t="s">
        <v>16</v>
      </c>
    </row>
    <row r="2597" spans="1:19" hidden="1">
      <c r="A2597" s="113">
        <v>720</v>
      </c>
      <c r="B2597" s="113" t="s">
        <v>38</v>
      </c>
      <c r="C2597" s="116" t="s">
        <v>18169</v>
      </c>
      <c r="D2597" s="108" t="s">
        <v>18170</v>
      </c>
      <c r="E2597" s="113" t="s">
        <v>18171</v>
      </c>
      <c r="F2597" s="131">
        <v>44204</v>
      </c>
      <c r="G2597" s="116">
        <v>7500</v>
      </c>
      <c r="H2597" s="108" t="s">
        <v>635</v>
      </c>
      <c r="I2597" s="113" t="s">
        <v>138</v>
      </c>
      <c r="J2597" s="135" t="s">
        <v>41</v>
      </c>
      <c r="K2597" s="135">
        <v>7500</v>
      </c>
      <c r="L2597" s="135">
        <v>7500</v>
      </c>
      <c r="M2597" s="168">
        <v>46028</v>
      </c>
      <c r="N2597" s="135" t="str">
        <f t="shared" si="128"/>
        <v>ALIZA.WALEED</v>
      </c>
      <c r="O2597" s="135" t="s">
        <v>73</v>
      </c>
      <c r="P2597" s="135" t="s">
        <v>561</v>
      </c>
      <c r="Q2597" s="135" t="s">
        <v>141</v>
      </c>
      <c r="R2597" s="135" t="s">
        <v>16</v>
      </c>
      <c r="S2597" s="135" t="s">
        <v>16</v>
      </c>
    </row>
    <row r="2598" spans="1:19" hidden="1">
      <c r="A2598" s="113">
        <v>721</v>
      </c>
      <c r="B2598" s="113" t="s">
        <v>38</v>
      </c>
      <c r="C2598" s="116" t="s">
        <v>18172</v>
      </c>
      <c r="D2598" s="108" t="s">
        <v>18173</v>
      </c>
      <c r="E2598" s="108" t="s">
        <v>18174</v>
      </c>
      <c r="F2598" s="131">
        <v>44204</v>
      </c>
      <c r="G2598" s="116">
        <v>7500</v>
      </c>
      <c r="H2598" s="108" t="s">
        <v>635</v>
      </c>
      <c r="I2598" s="113" t="s">
        <v>138</v>
      </c>
      <c r="J2598" s="135" t="s">
        <v>41</v>
      </c>
      <c r="K2598" s="135">
        <v>7500</v>
      </c>
      <c r="L2598" s="135">
        <v>7500</v>
      </c>
      <c r="M2598" s="168">
        <v>46028</v>
      </c>
      <c r="N2598" s="135" t="str">
        <f t="shared" si="128"/>
        <v>ALIZA.WALEED</v>
      </c>
      <c r="O2598" s="135" t="s">
        <v>73</v>
      </c>
      <c r="P2598" s="135" t="s">
        <v>561</v>
      </c>
      <c r="Q2598" s="135" t="s">
        <v>141</v>
      </c>
      <c r="R2598" s="135" t="s">
        <v>16</v>
      </c>
      <c r="S2598" s="135" t="s">
        <v>16</v>
      </c>
    </row>
    <row r="2599" spans="1:19" hidden="1">
      <c r="A2599" s="113">
        <v>722</v>
      </c>
      <c r="B2599" s="113" t="s">
        <v>38</v>
      </c>
      <c r="C2599" s="116" t="s">
        <v>18175</v>
      </c>
      <c r="D2599" s="108" t="s">
        <v>18176</v>
      </c>
      <c r="E2599" s="108" t="s">
        <v>18177</v>
      </c>
      <c r="F2599" s="131">
        <v>44204</v>
      </c>
      <c r="G2599" s="116">
        <v>7500</v>
      </c>
      <c r="H2599" s="108" t="s">
        <v>635</v>
      </c>
      <c r="I2599" s="113" t="s">
        <v>138</v>
      </c>
      <c r="J2599" s="135" t="s">
        <v>41</v>
      </c>
      <c r="K2599" s="135">
        <v>7500</v>
      </c>
      <c r="L2599" s="135">
        <v>7500</v>
      </c>
      <c r="M2599" s="168">
        <v>46028</v>
      </c>
      <c r="N2599" s="135" t="str">
        <f t="shared" si="128"/>
        <v>ALIZA.WALEED</v>
      </c>
      <c r="O2599" s="135" t="s">
        <v>73</v>
      </c>
      <c r="P2599" s="135" t="s">
        <v>561</v>
      </c>
      <c r="Q2599" s="135" t="s">
        <v>141</v>
      </c>
      <c r="R2599" s="135" t="s">
        <v>16</v>
      </c>
      <c r="S2599" s="135" t="s">
        <v>16</v>
      </c>
    </row>
    <row r="2600" spans="1:19" hidden="1">
      <c r="A2600" s="113">
        <v>723</v>
      </c>
      <c r="B2600" s="113" t="s">
        <v>38</v>
      </c>
      <c r="C2600" s="116" t="s">
        <v>18178</v>
      </c>
      <c r="D2600" s="108" t="s">
        <v>18179</v>
      </c>
      <c r="E2600" s="108" t="s">
        <v>18180</v>
      </c>
      <c r="F2600" s="131">
        <v>44204</v>
      </c>
      <c r="G2600" s="116">
        <v>7500</v>
      </c>
      <c r="H2600" s="108" t="s">
        <v>635</v>
      </c>
      <c r="I2600" s="113" t="s">
        <v>138</v>
      </c>
      <c r="J2600" s="135" t="s">
        <v>41</v>
      </c>
      <c r="K2600" s="135">
        <v>7500</v>
      </c>
      <c r="L2600" s="135">
        <v>7500</v>
      </c>
      <c r="M2600" s="168">
        <v>46028</v>
      </c>
      <c r="N2600" s="135" t="str">
        <f t="shared" si="128"/>
        <v>ALIZA.WALEED</v>
      </c>
      <c r="O2600" s="135" t="s">
        <v>73</v>
      </c>
      <c r="P2600" s="135" t="s">
        <v>561</v>
      </c>
      <c r="Q2600" s="135" t="s">
        <v>141</v>
      </c>
      <c r="R2600" s="135" t="s">
        <v>16</v>
      </c>
      <c r="S2600" s="135" t="s">
        <v>16</v>
      </c>
    </row>
    <row r="2601" spans="1:19" hidden="1">
      <c r="A2601" s="113">
        <v>724</v>
      </c>
      <c r="B2601" s="113" t="s">
        <v>38</v>
      </c>
      <c r="C2601" s="116" t="s">
        <v>18181</v>
      </c>
      <c r="D2601" s="113" t="s">
        <v>18182</v>
      </c>
      <c r="E2601" s="113" t="s">
        <v>18183</v>
      </c>
      <c r="F2601" s="131">
        <v>44204</v>
      </c>
      <c r="G2601" s="116">
        <v>7500</v>
      </c>
      <c r="H2601" s="108" t="s">
        <v>635</v>
      </c>
      <c r="I2601" s="113" t="s">
        <v>138</v>
      </c>
      <c r="J2601" s="135" t="s">
        <v>41</v>
      </c>
      <c r="K2601" s="135">
        <v>7500</v>
      </c>
      <c r="L2601" s="135">
        <v>7500</v>
      </c>
      <c r="M2601" s="168">
        <v>46028</v>
      </c>
      <c r="N2601" s="135" t="str">
        <f t="shared" si="128"/>
        <v>ALIZA.WALEED</v>
      </c>
      <c r="O2601" s="135" t="s">
        <v>73</v>
      </c>
      <c r="P2601" s="135" t="s">
        <v>561</v>
      </c>
      <c r="Q2601" s="135" t="s">
        <v>141</v>
      </c>
      <c r="R2601" s="135" t="s">
        <v>16</v>
      </c>
      <c r="S2601" s="135" t="s">
        <v>16</v>
      </c>
    </row>
    <row r="2602" spans="1:19" hidden="1">
      <c r="A2602" s="113">
        <v>725</v>
      </c>
      <c r="B2602" s="113" t="s">
        <v>38</v>
      </c>
      <c r="C2602" s="116" t="s">
        <v>18184</v>
      </c>
      <c r="D2602" s="108" t="s">
        <v>18185</v>
      </c>
      <c r="E2602" s="108" t="s">
        <v>18186</v>
      </c>
      <c r="F2602" s="131">
        <v>44204</v>
      </c>
      <c r="G2602" s="116">
        <v>7500</v>
      </c>
      <c r="H2602" s="108" t="s">
        <v>635</v>
      </c>
      <c r="I2602" s="113" t="s">
        <v>138</v>
      </c>
      <c r="J2602" s="135" t="s">
        <v>41</v>
      </c>
      <c r="K2602" s="135">
        <v>7500</v>
      </c>
      <c r="L2602" s="135">
        <v>7500</v>
      </c>
      <c r="M2602" s="168">
        <v>46028</v>
      </c>
      <c r="N2602" s="135" t="str">
        <f t="shared" si="128"/>
        <v>ALIZA.WALEED</v>
      </c>
      <c r="O2602" s="135" t="s">
        <v>73</v>
      </c>
      <c r="P2602" s="135" t="s">
        <v>561</v>
      </c>
      <c r="Q2602" s="135" t="s">
        <v>141</v>
      </c>
      <c r="R2602" s="135" t="s">
        <v>16</v>
      </c>
      <c r="S2602" s="135" t="s">
        <v>16</v>
      </c>
    </row>
    <row r="2603" spans="1:19" hidden="1">
      <c r="A2603" s="113">
        <v>726</v>
      </c>
      <c r="B2603" s="113" t="s">
        <v>38</v>
      </c>
      <c r="C2603" s="116" t="s">
        <v>18187</v>
      </c>
      <c r="D2603" s="108" t="s">
        <v>18188</v>
      </c>
      <c r="E2603" s="108" t="s">
        <v>18189</v>
      </c>
      <c r="F2603" s="131">
        <v>44205</v>
      </c>
      <c r="G2603" s="116">
        <v>7500</v>
      </c>
      <c r="H2603" s="108" t="s">
        <v>635</v>
      </c>
      <c r="I2603" s="113" t="s">
        <v>138</v>
      </c>
      <c r="J2603" s="135" t="s">
        <v>41</v>
      </c>
      <c r="K2603" s="135">
        <v>7500</v>
      </c>
      <c r="L2603" s="135">
        <v>7500</v>
      </c>
      <c r="M2603" s="168">
        <v>46028</v>
      </c>
      <c r="N2603" s="135" t="str">
        <f t="shared" si="128"/>
        <v>ALIZA.WALEED</v>
      </c>
      <c r="O2603" s="135" t="s">
        <v>73</v>
      </c>
      <c r="P2603" s="135" t="s">
        <v>561</v>
      </c>
      <c r="Q2603" s="135" t="s">
        <v>141</v>
      </c>
      <c r="R2603" s="135" t="s">
        <v>16</v>
      </c>
      <c r="S2603" s="135" t="s">
        <v>16</v>
      </c>
    </row>
    <row r="2604" spans="1:19" hidden="1">
      <c r="A2604" s="113">
        <v>727</v>
      </c>
      <c r="B2604" s="113" t="s">
        <v>38</v>
      </c>
      <c r="C2604" s="116" t="s">
        <v>18190</v>
      </c>
      <c r="D2604" s="113" t="s">
        <v>18191</v>
      </c>
      <c r="E2604" s="108" t="s">
        <v>18192</v>
      </c>
      <c r="F2604" s="131">
        <v>44205</v>
      </c>
      <c r="G2604" s="116">
        <v>7500</v>
      </c>
      <c r="H2604" s="108" t="s">
        <v>635</v>
      </c>
      <c r="I2604" s="113" t="s">
        <v>138</v>
      </c>
      <c r="J2604" s="135" t="s">
        <v>41</v>
      </c>
      <c r="K2604" s="135">
        <v>7500</v>
      </c>
      <c r="L2604" s="135">
        <v>7500</v>
      </c>
      <c r="M2604" s="168">
        <v>46028</v>
      </c>
      <c r="N2604" s="135" t="str">
        <f t="shared" si="128"/>
        <v>ALIZA.WALEED</v>
      </c>
      <c r="O2604" s="135" t="s">
        <v>73</v>
      </c>
      <c r="P2604" s="135" t="s">
        <v>561</v>
      </c>
      <c r="Q2604" s="135" t="s">
        <v>141</v>
      </c>
      <c r="R2604" s="135" t="s">
        <v>16</v>
      </c>
      <c r="S2604" s="135" t="s">
        <v>16</v>
      </c>
    </row>
    <row r="2605" spans="1:19" hidden="1">
      <c r="A2605" s="113">
        <v>728</v>
      </c>
      <c r="B2605" s="113" t="s">
        <v>38</v>
      </c>
      <c r="C2605" s="116" t="s">
        <v>18193</v>
      </c>
      <c r="D2605" s="108" t="s">
        <v>18194</v>
      </c>
      <c r="E2605" s="108" t="s">
        <v>18195</v>
      </c>
      <c r="F2605" s="131">
        <v>44205</v>
      </c>
      <c r="G2605" s="103">
        <v>7500</v>
      </c>
      <c r="H2605" s="108" t="s">
        <v>635</v>
      </c>
      <c r="I2605" s="113" t="s">
        <v>138</v>
      </c>
      <c r="J2605" s="135" t="s">
        <v>41</v>
      </c>
      <c r="K2605" s="135">
        <v>7500</v>
      </c>
      <c r="L2605" s="135">
        <v>7500</v>
      </c>
      <c r="M2605" s="168">
        <v>46028</v>
      </c>
      <c r="N2605" s="135" t="str">
        <f t="shared" si="128"/>
        <v>ALIZA.WALEED</v>
      </c>
      <c r="O2605" s="135" t="s">
        <v>73</v>
      </c>
      <c r="P2605" s="135" t="s">
        <v>561</v>
      </c>
      <c r="Q2605" s="135" t="s">
        <v>141</v>
      </c>
      <c r="R2605" s="135" t="s">
        <v>16</v>
      </c>
      <c r="S2605" s="135" t="s">
        <v>16</v>
      </c>
    </row>
    <row r="2606" spans="1:19" hidden="1">
      <c r="A2606" s="113">
        <v>729</v>
      </c>
      <c r="B2606" s="113" t="s">
        <v>38</v>
      </c>
      <c r="C2606" s="116" t="s">
        <v>18196</v>
      </c>
      <c r="D2606" s="113" t="s">
        <v>18197</v>
      </c>
      <c r="E2606" s="108" t="s">
        <v>18198</v>
      </c>
      <c r="F2606" s="131">
        <v>44212</v>
      </c>
      <c r="G2606" s="116">
        <v>7500</v>
      </c>
      <c r="H2606" s="108" t="s">
        <v>635</v>
      </c>
      <c r="I2606" s="113" t="s">
        <v>138</v>
      </c>
      <c r="J2606" s="135" t="s">
        <v>41</v>
      </c>
      <c r="K2606" s="135">
        <v>7500</v>
      </c>
      <c r="L2606" s="135">
        <v>7500</v>
      </c>
      <c r="M2606" s="168">
        <v>46028</v>
      </c>
      <c r="N2606" s="135" t="str">
        <f t="shared" si="128"/>
        <v>ALIZA.WALEED</v>
      </c>
      <c r="O2606" s="135" t="s">
        <v>73</v>
      </c>
      <c r="P2606" s="135" t="s">
        <v>561</v>
      </c>
      <c r="Q2606" s="135" t="s">
        <v>141</v>
      </c>
      <c r="R2606" s="135" t="s">
        <v>16</v>
      </c>
      <c r="S2606" s="135" t="s">
        <v>16</v>
      </c>
    </row>
    <row r="2607" spans="1:19" hidden="1">
      <c r="A2607" s="113">
        <v>730</v>
      </c>
      <c r="B2607" s="113" t="s">
        <v>38</v>
      </c>
      <c r="C2607" s="116" t="s">
        <v>18199</v>
      </c>
      <c r="D2607" s="108" t="s">
        <v>18200</v>
      </c>
      <c r="E2607" s="113" t="s">
        <v>18201</v>
      </c>
      <c r="F2607" s="131">
        <v>44562</v>
      </c>
      <c r="G2607" s="116">
        <v>7500</v>
      </c>
      <c r="H2607" s="108" t="s">
        <v>635</v>
      </c>
      <c r="I2607" s="113" t="s">
        <v>138</v>
      </c>
      <c r="J2607" s="135" t="s">
        <v>41</v>
      </c>
      <c r="K2607" s="135">
        <v>7500</v>
      </c>
      <c r="L2607" s="135">
        <v>7500</v>
      </c>
      <c r="M2607" s="168">
        <v>46028</v>
      </c>
      <c r="N2607" s="135" t="str">
        <f t="shared" si="128"/>
        <v>ALIZA.WALEED</v>
      </c>
      <c r="O2607" s="135" t="s">
        <v>73</v>
      </c>
      <c r="P2607" s="135" t="s">
        <v>561</v>
      </c>
      <c r="Q2607" s="135" t="s">
        <v>141</v>
      </c>
      <c r="R2607" s="135" t="s">
        <v>16</v>
      </c>
      <c r="S2607" s="135" t="s">
        <v>16</v>
      </c>
    </row>
    <row r="2608" spans="1:19" hidden="1">
      <c r="A2608" s="113">
        <v>731</v>
      </c>
      <c r="B2608" s="113" t="s">
        <v>38</v>
      </c>
      <c r="C2608" s="116" t="s">
        <v>18202</v>
      </c>
      <c r="D2608" s="113" t="s">
        <v>18203</v>
      </c>
      <c r="E2608" s="113">
        <v>7021252</v>
      </c>
      <c r="F2608" s="131">
        <v>44562</v>
      </c>
      <c r="G2608" s="116">
        <v>7500</v>
      </c>
      <c r="H2608" s="108" t="s">
        <v>635</v>
      </c>
      <c r="I2608" s="113" t="s">
        <v>138</v>
      </c>
      <c r="J2608" s="135" t="s">
        <v>41</v>
      </c>
      <c r="K2608" s="135">
        <v>7500</v>
      </c>
      <c r="L2608" s="135">
        <v>7500</v>
      </c>
      <c r="M2608" s="168">
        <v>46028</v>
      </c>
      <c r="N2608" s="135" t="str">
        <f t="shared" si="128"/>
        <v>ALIZA.WALEED</v>
      </c>
      <c r="O2608" s="135" t="s">
        <v>73</v>
      </c>
      <c r="P2608" s="135" t="s">
        <v>561</v>
      </c>
      <c r="Q2608" s="135" t="s">
        <v>141</v>
      </c>
      <c r="R2608" s="135" t="s">
        <v>16</v>
      </c>
      <c r="S2608" s="135" t="s">
        <v>16</v>
      </c>
    </row>
    <row r="2609" spans="1:20" hidden="1">
      <c r="A2609" s="113">
        <v>732</v>
      </c>
      <c r="B2609" s="113" t="s">
        <v>38</v>
      </c>
      <c r="C2609" s="116" t="s">
        <v>18204</v>
      </c>
      <c r="D2609" s="108">
        <v>236220</v>
      </c>
      <c r="E2609" s="113">
        <v>10136239</v>
      </c>
      <c r="F2609" s="131">
        <v>44562</v>
      </c>
      <c r="G2609" s="116">
        <v>7500</v>
      </c>
      <c r="H2609" s="108" t="s">
        <v>635</v>
      </c>
      <c r="I2609" s="113" t="s">
        <v>138</v>
      </c>
      <c r="J2609" s="135" t="s">
        <v>41</v>
      </c>
      <c r="K2609" s="135">
        <v>7500</v>
      </c>
      <c r="L2609" s="135">
        <v>7500</v>
      </c>
      <c r="M2609" s="168">
        <v>46028</v>
      </c>
      <c r="N2609" s="135" t="str">
        <f t="shared" si="128"/>
        <v>ALIZA.WALEED</v>
      </c>
      <c r="O2609" s="135" t="s">
        <v>73</v>
      </c>
      <c r="P2609" s="135" t="s">
        <v>561</v>
      </c>
      <c r="Q2609" s="135" t="s">
        <v>141</v>
      </c>
      <c r="R2609" s="135" t="s">
        <v>16</v>
      </c>
      <c r="S2609" s="135" t="s">
        <v>16</v>
      </c>
    </row>
    <row r="2610" spans="1:20" hidden="1">
      <c r="A2610" s="113">
        <v>733</v>
      </c>
      <c r="B2610" s="113" t="s">
        <v>38</v>
      </c>
      <c r="C2610" s="116" t="s">
        <v>18205</v>
      </c>
      <c r="D2610" s="108">
        <v>236226</v>
      </c>
      <c r="E2610" s="108">
        <v>10136248</v>
      </c>
      <c r="F2610" s="131">
        <v>44562</v>
      </c>
      <c r="G2610" s="116">
        <v>7500</v>
      </c>
      <c r="H2610" s="108" t="s">
        <v>635</v>
      </c>
      <c r="I2610" s="113" t="s">
        <v>138</v>
      </c>
      <c r="J2610" s="135" t="s">
        <v>41</v>
      </c>
      <c r="K2610" s="135">
        <v>7500</v>
      </c>
      <c r="L2610" s="135">
        <v>7500</v>
      </c>
      <c r="M2610" s="168">
        <v>46028</v>
      </c>
      <c r="N2610" s="135" t="str">
        <f t="shared" si="128"/>
        <v>ALIZA.WALEED</v>
      </c>
      <c r="O2610" s="135" t="s">
        <v>73</v>
      </c>
      <c r="P2610" s="135" t="s">
        <v>561</v>
      </c>
      <c r="Q2610" s="135" t="s">
        <v>141</v>
      </c>
      <c r="R2610" s="135" t="s">
        <v>16</v>
      </c>
      <c r="S2610" s="135" t="s">
        <v>16</v>
      </c>
    </row>
    <row r="2611" spans="1:20" hidden="1">
      <c r="A2611" s="113">
        <v>734</v>
      </c>
      <c r="B2611" s="113" t="s">
        <v>38</v>
      </c>
      <c r="C2611" s="116" t="s">
        <v>18206</v>
      </c>
      <c r="D2611" s="108" t="s">
        <v>18207</v>
      </c>
      <c r="E2611" s="108">
        <v>10136072</v>
      </c>
      <c r="F2611" s="131">
        <v>44562</v>
      </c>
      <c r="G2611" s="116">
        <v>7500</v>
      </c>
      <c r="H2611" s="108" t="s">
        <v>635</v>
      </c>
      <c r="I2611" s="113" t="s">
        <v>138</v>
      </c>
      <c r="J2611" s="135" t="s">
        <v>41</v>
      </c>
      <c r="K2611" s="135">
        <v>7500</v>
      </c>
      <c r="L2611" s="135">
        <v>7500</v>
      </c>
      <c r="M2611" s="168">
        <v>46028</v>
      </c>
      <c r="N2611" s="135" t="str">
        <f t="shared" si="128"/>
        <v>ALIZA.WALEED</v>
      </c>
      <c r="O2611" s="135" t="s">
        <v>73</v>
      </c>
      <c r="P2611" s="135" t="s">
        <v>561</v>
      </c>
      <c r="Q2611" s="135" t="s">
        <v>141</v>
      </c>
      <c r="R2611" s="135" t="s">
        <v>16</v>
      </c>
      <c r="S2611" s="135" t="s">
        <v>16</v>
      </c>
    </row>
    <row r="2612" spans="1:20" hidden="1">
      <c r="A2612" s="113">
        <v>735</v>
      </c>
      <c r="B2612" s="113" t="s">
        <v>38</v>
      </c>
      <c r="C2612" s="116" t="s">
        <v>18208</v>
      </c>
      <c r="D2612" s="106">
        <v>854940</v>
      </c>
      <c r="E2612" s="106">
        <v>9458176</v>
      </c>
      <c r="F2612" s="131">
        <v>45637</v>
      </c>
      <c r="G2612" s="106">
        <v>8500</v>
      </c>
      <c r="H2612" s="108" t="s">
        <v>635</v>
      </c>
      <c r="I2612" s="113" t="s">
        <v>138</v>
      </c>
      <c r="J2612" s="135" t="s">
        <v>41</v>
      </c>
      <c r="K2612" s="135">
        <v>8500</v>
      </c>
      <c r="L2612" s="135">
        <v>8500</v>
      </c>
      <c r="M2612" s="168">
        <v>46049</v>
      </c>
      <c r="N2612" s="135" t="str">
        <f>+I2612</f>
        <v>ALIZA.WALEED</v>
      </c>
      <c r="O2612" s="135" t="s">
        <v>73</v>
      </c>
      <c r="P2612" s="135" t="s">
        <v>54</v>
      </c>
      <c r="Q2612" s="135" t="s">
        <v>141</v>
      </c>
      <c r="R2612" s="135" t="s">
        <v>16</v>
      </c>
      <c r="S2612" s="135" t="s">
        <v>16</v>
      </c>
    </row>
    <row r="2613" spans="1:20" hidden="1">
      <c r="A2613" s="113">
        <v>736</v>
      </c>
      <c r="B2613" s="113" t="s">
        <v>38</v>
      </c>
      <c r="C2613" s="119" t="s">
        <v>18209</v>
      </c>
      <c r="D2613" s="133" t="s">
        <v>18210</v>
      </c>
      <c r="E2613" s="108">
        <v>9045440</v>
      </c>
      <c r="F2613" s="114">
        <v>44915</v>
      </c>
      <c r="G2613" s="104">
        <v>8000</v>
      </c>
      <c r="H2613" s="108" t="s">
        <v>635</v>
      </c>
      <c r="I2613" s="113" t="s">
        <v>138</v>
      </c>
      <c r="J2613" s="135" t="s">
        <v>41</v>
      </c>
      <c r="K2613" s="135">
        <v>8000</v>
      </c>
      <c r="L2613" s="135">
        <v>8000</v>
      </c>
      <c r="M2613" s="168">
        <v>46027</v>
      </c>
      <c r="N2613" s="135" t="str">
        <f t="shared" ref="N2613:N2616" si="129">+I2613</f>
        <v>ALIZA.WALEED</v>
      </c>
      <c r="O2613" s="135" t="s">
        <v>73</v>
      </c>
      <c r="P2613" s="135" t="s">
        <v>72</v>
      </c>
      <c r="Q2613" s="135" t="s">
        <v>141</v>
      </c>
      <c r="R2613" s="135" t="s">
        <v>16</v>
      </c>
      <c r="S2613" s="135" t="s">
        <v>16</v>
      </c>
    </row>
    <row r="2614" spans="1:20" hidden="1">
      <c r="A2614" s="113">
        <v>737</v>
      </c>
      <c r="B2614" s="113" t="s">
        <v>38</v>
      </c>
      <c r="C2614" s="117" t="s">
        <v>18211</v>
      </c>
      <c r="D2614" s="108" t="s">
        <v>18212</v>
      </c>
      <c r="E2614" s="108">
        <v>2193421</v>
      </c>
      <c r="F2614" s="114">
        <v>44915</v>
      </c>
      <c r="G2614" s="106">
        <v>8000</v>
      </c>
      <c r="H2614" s="108" t="s">
        <v>635</v>
      </c>
      <c r="I2614" s="113" t="s">
        <v>138</v>
      </c>
      <c r="J2614" s="135" t="s">
        <v>41</v>
      </c>
      <c r="K2614" s="135">
        <v>8000</v>
      </c>
      <c r="L2614" s="135">
        <v>8000</v>
      </c>
      <c r="M2614" s="168">
        <v>46027</v>
      </c>
      <c r="N2614" s="135" t="str">
        <f t="shared" si="129"/>
        <v>ALIZA.WALEED</v>
      </c>
      <c r="O2614" s="135" t="s">
        <v>73</v>
      </c>
      <c r="P2614" s="135" t="s">
        <v>72</v>
      </c>
      <c r="Q2614" s="135" t="s">
        <v>141</v>
      </c>
      <c r="R2614" s="135" t="s">
        <v>16</v>
      </c>
      <c r="S2614" s="135" t="s">
        <v>16</v>
      </c>
    </row>
    <row r="2615" spans="1:20" hidden="1">
      <c r="A2615" s="113">
        <v>738</v>
      </c>
      <c r="B2615" s="113" t="s">
        <v>38</v>
      </c>
      <c r="C2615" s="119" t="s">
        <v>18213</v>
      </c>
      <c r="D2615" s="108" t="s">
        <v>18214</v>
      </c>
      <c r="E2615" s="108" t="s">
        <v>18215</v>
      </c>
      <c r="F2615" s="114">
        <v>44915</v>
      </c>
      <c r="G2615" s="106">
        <v>8000</v>
      </c>
      <c r="H2615" s="108" t="s">
        <v>635</v>
      </c>
      <c r="I2615" s="113" t="s">
        <v>138</v>
      </c>
      <c r="J2615" s="135" t="s">
        <v>41</v>
      </c>
      <c r="K2615" s="135">
        <v>8000</v>
      </c>
      <c r="L2615" s="135">
        <v>8000</v>
      </c>
      <c r="M2615" s="168">
        <v>46027</v>
      </c>
      <c r="N2615" s="135" t="str">
        <f t="shared" si="129"/>
        <v>ALIZA.WALEED</v>
      </c>
      <c r="O2615" s="135" t="s">
        <v>73</v>
      </c>
      <c r="P2615" s="135" t="s">
        <v>72</v>
      </c>
      <c r="Q2615" s="135" t="s">
        <v>141</v>
      </c>
      <c r="R2615" s="135" t="s">
        <v>16</v>
      </c>
      <c r="S2615" s="135" t="s">
        <v>16</v>
      </c>
    </row>
    <row r="2616" spans="1:20" hidden="1">
      <c r="A2616" s="113">
        <v>739</v>
      </c>
      <c r="B2616" s="113" t="s">
        <v>38</v>
      </c>
      <c r="C2616" s="119" t="s">
        <v>18216</v>
      </c>
      <c r="D2616" s="108" t="s">
        <v>18217</v>
      </c>
      <c r="E2616" s="108">
        <v>7100672</v>
      </c>
      <c r="F2616" s="114">
        <v>44915</v>
      </c>
      <c r="G2616" s="106">
        <v>8000</v>
      </c>
      <c r="H2616" s="108" t="s">
        <v>635</v>
      </c>
      <c r="I2616" s="113" t="s">
        <v>138</v>
      </c>
      <c r="J2616" s="135" t="s">
        <v>41</v>
      </c>
      <c r="K2616" s="135">
        <v>8000</v>
      </c>
      <c r="L2616" s="135">
        <v>8000</v>
      </c>
      <c r="M2616" s="168">
        <v>46027</v>
      </c>
      <c r="N2616" s="135" t="str">
        <f t="shared" si="129"/>
        <v>ALIZA.WALEED</v>
      </c>
      <c r="O2616" s="135" t="s">
        <v>73</v>
      </c>
      <c r="P2616" s="135" t="s">
        <v>72</v>
      </c>
      <c r="Q2616" s="135" t="s">
        <v>141</v>
      </c>
      <c r="R2616" s="135" t="s">
        <v>16</v>
      </c>
      <c r="S2616" s="135" t="s">
        <v>16</v>
      </c>
    </row>
    <row r="2617" spans="1:20" hidden="1">
      <c r="A2617" s="113">
        <v>740</v>
      </c>
      <c r="B2617" s="113" t="s">
        <v>38</v>
      </c>
      <c r="C2617" s="108" t="s">
        <v>18218</v>
      </c>
      <c r="D2617" s="108">
        <v>10359</v>
      </c>
      <c r="E2617" s="108">
        <v>14389</v>
      </c>
      <c r="F2617" s="114">
        <v>44552</v>
      </c>
      <c r="G2617" s="134">
        <v>8000</v>
      </c>
      <c r="H2617" s="108" t="s">
        <v>635</v>
      </c>
      <c r="I2617" s="113" t="s">
        <v>138</v>
      </c>
      <c r="J2617" s="135" t="s">
        <v>41</v>
      </c>
      <c r="K2617" s="135">
        <v>8000</v>
      </c>
      <c r="L2617" s="135">
        <v>8000</v>
      </c>
      <c r="M2617" s="168">
        <v>46050</v>
      </c>
      <c r="N2617" s="135" t="str">
        <f>+I2617</f>
        <v>ALIZA.WALEED</v>
      </c>
      <c r="O2617" s="135" t="s">
        <v>73</v>
      </c>
      <c r="P2617" s="135" t="s">
        <v>54</v>
      </c>
      <c r="Q2617" s="135" t="s">
        <v>141</v>
      </c>
      <c r="R2617" s="135" t="s">
        <v>16</v>
      </c>
      <c r="S2617" s="135" t="s">
        <v>16</v>
      </c>
    </row>
    <row r="2618" spans="1:20" hidden="1">
      <c r="A2618" s="113">
        <v>741</v>
      </c>
      <c r="B2618" s="113" t="s">
        <v>38</v>
      </c>
      <c r="C2618" s="108" t="s">
        <v>18219</v>
      </c>
      <c r="D2618" s="108" t="s">
        <v>18220</v>
      </c>
      <c r="E2618" s="113">
        <v>9516457</v>
      </c>
      <c r="F2618" s="108" t="s">
        <v>18221</v>
      </c>
      <c r="G2618" s="113">
        <v>13000</v>
      </c>
      <c r="H2618" s="108" t="s">
        <v>66</v>
      </c>
      <c r="I2618" s="108" t="s">
        <v>413</v>
      </c>
      <c r="J2618" s="135" t="s">
        <v>41</v>
      </c>
      <c r="K2618" s="135">
        <v>13000</v>
      </c>
      <c r="L2618" s="135">
        <f>VLOOKUP(E2618,[2]Sheet1!$E$2:$N$5262,3,0)</f>
        <v>13000</v>
      </c>
      <c r="M2618" s="168">
        <f>VLOOKUP(E2618,[2]Sheet1!$E$2:$N$5262,4,0)</f>
        <v>46052</v>
      </c>
      <c r="N2618" s="135" t="str">
        <f>VLOOKUP(E2618,[2]Sheet1!$E$2:$N$5262,5,0)</f>
        <v>FIZA.SHEIKH</v>
      </c>
      <c r="O2618" s="135" t="str">
        <f>VLOOKUP(E2618,[2]Sheet1!$E$2:$N$5262,6,0)</f>
        <v>Accepted</v>
      </c>
      <c r="P2618" s="135" t="str">
        <f>VLOOKUP(E2618,[2]Sheet1!$E$2:$N$5262,7,0)</f>
        <v>Online Transfer</v>
      </c>
      <c r="Q2618" s="135" t="str">
        <f>VLOOKUP(E2618,[2]Sheet1!$E$2:$N$5262,8,0)</f>
        <v>Renewal</v>
      </c>
      <c r="R2618" s="135" t="s">
        <v>16</v>
      </c>
      <c r="S2618" s="135" t="str">
        <f>VLOOKUP(E2618,[2]Sheet1!$E$2:$N$5262,10,0)</f>
        <v>-</v>
      </c>
      <c r="T2618" s="167">
        <f t="shared" ref="T2618:T2681" si="130">+G2618-L2618</f>
        <v>0</v>
      </c>
    </row>
    <row r="2619" spans="1:20" hidden="1">
      <c r="A2619" s="113">
        <v>742</v>
      </c>
      <c r="B2619" s="113" t="s">
        <v>38</v>
      </c>
      <c r="C2619" s="108" t="s">
        <v>18222</v>
      </c>
      <c r="D2619" s="113">
        <v>1732253</v>
      </c>
      <c r="E2619" s="113">
        <v>123102</v>
      </c>
      <c r="F2619" s="108" t="s">
        <v>18223</v>
      </c>
      <c r="G2619" s="113">
        <v>13000</v>
      </c>
      <c r="H2619" s="108" t="s">
        <v>66</v>
      </c>
      <c r="I2619" s="108" t="s">
        <v>413</v>
      </c>
      <c r="J2619" s="135" t="s">
        <v>41</v>
      </c>
      <c r="K2619" s="135">
        <v>13000</v>
      </c>
      <c r="L2619" s="135">
        <f>VLOOKUP(E2619,[2]Sheet1!$E$2:$N$5262,3,0)</f>
        <v>13000</v>
      </c>
      <c r="M2619" s="168">
        <f>VLOOKUP(E2619,[2]Sheet1!$E$2:$N$5262,4,0)</f>
        <v>46052</v>
      </c>
      <c r="N2619" s="135" t="str">
        <f>VLOOKUP(E2619,[2]Sheet1!$E$2:$N$5262,5,0)</f>
        <v>FIZA.SHEIKH</v>
      </c>
      <c r="O2619" s="135" t="str">
        <f>VLOOKUP(E2619,[2]Sheet1!$E$2:$N$5262,6,0)</f>
        <v>Accepted</v>
      </c>
      <c r="P2619" s="135" t="str">
        <f>VLOOKUP(E2619,[2]Sheet1!$E$2:$N$5262,7,0)</f>
        <v>Online Transfer</v>
      </c>
      <c r="Q2619" s="135" t="str">
        <f>VLOOKUP(E2619,[2]Sheet1!$E$2:$N$5262,8,0)</f>
        <v>Renewal</v>
      </c>
      <c r="R2619" s="135" t="s">
        <v>16</v>
      </c>
      <c r="S2619" s="135" t="str">
        <f>VLOOKUP(E2619,[2]Sheet1!$E$2:$N$5262,10,0)</f>
        <v>-</v>
      </c>
      <c r="T2619" s="167">
        <f t="shared" si="130"/>
        <v>0</v>
      </c>
    </row>
    <row r="2620" spans="1:20" hidden="1">
      <c r="A2620" s="113">
        <v>743</v>
      </c>
      <c r="B2620" s="113" t="s">
        <v>38</v>
      </c>
      <c r="C2620" s="108" t="s">
        <v>18224</v>
      </c>
      <c r="D2620" s="113">
        <v>148927</v>
      </c>
      <c r="E2620" s="113">
        <v>1048926</v>
      </c>
      <c r="F2620" s="108" t="s">
        <v>11230</v>
      </c>
      <c r="G2620" s="113">
        <v>16000</v>
      </c>
      <c r="H2620" s="108" t="s">
        <v>66</v>
      </c>
      <c r="I2620" s="108" t="s">
        <v>413</v>
      </c>
      <c r="J2620" s="135" t="s">
        <v>41</v>
      </c>
      <c r="K2620" s="135">
        <v>16000</v>
      </c>
      <c r="L2620" s="135">
        <f>VLOOKUP(E2620,[2]Sheet1!$E$2:$N$5262,3,0)</f>
        <v>16000</v>
      </c>
      <c r="M2620" s="168">
        <f>VLOOKUP(E2620,[2]Sheet1!$E$2:$N$5262,4,0)</f>
        <v>46052</v>
      </c>
      <c r="N2620" s="135" t="str">
        <f>VLOOKUP(E2620,[2]Sheet1!$E$2:$N$5262,5,0)</f>
        <v>FIZA.SHEIKH</v>
      </c>
      <c r="O2620" s="135" t="str">
        <f>VLOOKUP(E2620,[2]Sheet1!$E$2:$N$5262,6,0)</f>
        <v>Accepted</v>
      </c>
      <c r="P2620" s="135" t="str">
        <f>VLOOKUP(E2620,[2]Sheet1!$E$2:$N$5262,7,0)</f>
        <v>Online Transfer</v>
      </c>
      <c r="Q2620" s="135" t="str">
        <f>VLOOKUP(E2620,[2]Sheet1!$E$2:$N$5262,8,0)</f>
        <v>Renewal</v>
      </c>
      <c r="R2620" s="135" t="s">
        <v>16</v>
      </c>
      <c r="S2620" s="135" t="str">
        <f>VLOOKUP(E2620,[2]Sheet1!$E$2:$N$5262,10,0)</f>
        <v>-</v>
      </c>
      <c r="T2620" s="167">
        <f t="shared" si="130"/>
        <v>0</v>
      </c>
    </row>
    <row r="2621" spans="1:20" hidden="1">
      <c r="A2621" s="113">
        <v>744</v>
      </c>
      <c r="B2621" s="113" t="s">
        <v>38</v>
      </c>
      <c r="C2621" s="108" t="s">
        <v>18225</v>
      </c>
      <c r="D2621" s="108" t="s">
        <v>18226</v>
      </c>
      <c r="E2621" s="113">
        <v>4158457</v>
      </c>
      <c r="F2621" s="108" t="s">
        <v>18227</v>
      </c>
      <c r="G2621" s="113">
        <v>13000</v>
      </c>
      <c r="H2621" s="108" t="s">
        <v>66</v>
      </c>
      <c r="I2621" s="108" t="s">
        <v>413</v>
      </c>
      <c r="J2621" s="135" t="s">
        <v>41</v>
      </c>
      <c r="K2621" s="135">
        <v>13000</v>
      </c>
      <c r="L2621" s="135">
        <f>VLOOKUP(E2621,[2]Sheet1!$E$2:$N$5262,3,0)</f>
        <v>13000</v>
      </c>
      <c r="M2621" s="168">
        <f>VLOOKUP(E2621,[2]Sheet1!$E$2:$N$5262,4,0)</f>
        <v>46052</v>
      </c>
      <c r="N2621" s="135" t="str">
        <f>VLOOKUP(E2621,[2]Sheet1!$E$2:$N$5262,5,0)</f>
        <v>FIZA.SHEIKH</v>
      </c>
      <c r="O2621" s="135" t="str">
        <f>VLOOKUP(E2621,[2]Sheet1!$E$2:$N$5262,6,0)</f>
        <v>Accepted</v>
      </c>
      <c r="P2621" s="135" t="str">
        <f>VLOOKUP(E2621,[2]Sheet1!$E$2:$N$5262,7,0)</f>
        <v>Online Transfer</v>
      </c>
      <c r="Q2621" s="135" t="str">
        <f>VLOOKUP(E2621,[2]Sheet1!$E$2:$N$5262,8,0)</f>
        <v>Renewal</v>
      </c>
      <c r="R2621" s="135" t="s">
        <v>16</v>
      </c>
      <c r="S2621" s="135" t="str">
        <f>VLOOKUP(E2621,[2]Sheet1!$E$2:$N$5262,10,0)</f>
        <v>-</v>
      </c>
      <c r="T2621" s="167">
        <f t="shared" si="130"/>
        <v>0</v>
      </c>
    </row>
    <row r="2622" spans="1:20" hidden="1">
      <c r="A2622" s="113">
        <v>745</v>
      </c>
      <c r="B2622" s="113" t="s">
        <v>38</v>
      </c>
      <c r="C2622" s="108" t="s">
        <v>18228</v>
      </c>
      <c r="D2622" s="113">
        <v>200998</v>
      </c>
      <c r="E2622" s="113">
        <v>1101011</v>
      </c>
      <c r="F2622" s="108" t="s">
        <v>18229</v>
      </c>
      <c r="G2622" s="113">
        <v>16000</v>
      </c>
      <c r="H2622" s="108" t="s">
        <v>66</v>
      </c>
      <c r="I2622" s="108" t="s">
        <v>413</v>
      </c>
      <c r="J2622" s="135" t="s">
        <v>41</v>
      </c>
      <c r="K2622" s="135">
        <v>16000</v>
      </c>
      <c r="L2622" s="135">
        <f>VLOOKUP(E2622,[2]Sheet1!$E$2:$N$5262,3,0)</f>
        <v>16000</v>
      </c>
      <c r="M2622" s="168">
        <f>VLOOKUP(E2622,[2]Sheet1!$E$2:$N$5262,4,0)</f>
        <v>46051</v>
      </c>
      <c r="N2622" s="135" t="str">
        <f>VLOOKUP(E2622,[2]Sheet1!$E$2:$N$5262,5,0)</f>
        <v>FIZA.SHEIKH</v>
      </c>
      <c r="O2622" s="135" t="str">
        <f>VLOOKUP(E2622,[2]Sheet1!$E$2:$N$5262,6,0)</f>
        <v>Accepted</v>
      </c>
      <c r="P2622" s="135" t="str">
        <f>VLOOKUP(E2622,[2]Sheet1!$E$2:$N$5262,7,0)</f>
        <v>Online Transfer</v>
      </c>
      <c r="Q2622" s="135" t="str">
        <f>VLOOKUP(E2622,[2]Sheet1!$E$2:$N$5262,8,0)</f>
        <v>Renewal</v>
      </c>
      <c r="R2622" s="135" t="s">
        <v>16</v>
      </c>
      <c r="S2622" s="135" t="str">
        <f>VLOOKUP(E2622,[2]Sheet1!$E$2:$N$5262,10,0)</f>
        <v>-</v>
      </c>
      <c r="T2622" s="167">
        <f t="shared" si="130"/>
        <v>0</v>
      </c>
    </row>
    <row r="2623" spans="1:20" hidden="1">
      <c r="A2623" s="113">
        <v>746</v>
      </c>
      <c r="B2623" s="113" t="s">
        <v>38</v>
      </c>
      <c r="C2623" s="108" t="s">
        <v>18230</v>
      </c>
      <c r="D2623" s="113">
        <v>5920061</v>
      </c>
      <c r="E2623" s="113">
        <v>1220051</v>
      </c>
      <c r="F2623" s="108" t="s">
        <v>11052</v>
      </c>
      <c r="G2623" s="113">
        <v>12000</v>
      </c>
      <c r="H2623" s="108" t="s">
        <v>66</v>
      </c>
      <c r="I2623" s="108" t="s">
        <v>413</v>
      </c>
      <c r="J2623" s="135" t="s">
        <v>41</v>
      </c>
      <c r="K2623" s="135">
        <v>12000</v>
      </c>
      <c r="L2623" s="135">
        <f>VLOOKUP(E2623,[2]Sheet1!$E$2:$N$5262,3,0)</f>
        <v>12000</v>
      </c>
      <c r="M2623" s="168">
        <f>VLOOKUP(E2623,[2]Sheet1!$E$2:$N$5262,4,0)</f>
        <v>46051</v>
      </c>
      <c r="N2623" s="135" t="str">
        <f>VLOOKUP(E2623,[2]Sheet1!$E$2:$N$5262,5,0)</f>
        <v>FIZA.SHEIKH</v>
      </c>
      <c r="O2623" s="135" t="str">
        <f>VLOOKUP(E2623,[2]Sheet1!$E$2:$N$5262,6,0)</f>
        <v>Accepted</v>
      </c>
      <c r="P2623" s="135" t="str">
        <f>VLOOKUP(E2623,[2]Sheet1!$E$2:$N$5262,7,0)</f>
        <v>Online Transfer</v>
      </c>
      <c r="Q2623" s="135" t="str">
        <f>VLOOKUP(E2623,[2]Sheet1!$E$2:$N$5262,8,0)</f>
        <v>Renewal</v>
      </c>
      <c r="R2623" s="135" t="s">
        <v>16</v>
      </c>
      <c r="S2623" s="135" t="str">
        <f>VLOOKUP(E2623,[2]Sheet1!$E$2:$N$5262,10,0)</f>
        <v>-</v>
      </c>
      <c r="T2623" s="167">
        <f t="shared" si="130"/>
        <v>0</v>
      </c>
    </row>
    <row r="2624" spans="1:20" hidden="1">
      <c r="A2624" s="113">
        <v>747</v>
      </c>
      <c r="B2624" s="113" t="s">
        <v>38</v>
      </c>
      <c r="C2624" s="108" t="s">
        <v>18231</v>
      </c>
      <c r="D2624" s="108" t="s">
        <v>18232</v>
      </c>
      <c r="E2624" s="108" t="s">
        <v>18233</v>
      </c>
      <c r="F2624" s="108" t="s">
        <v>18234</v>
      </c>
      <c r="G2624" s="113">
        <v>13000</v>
      </c>
      <c r="H2624" s="108" t="s">
        <v>66</v>
      </c>
      <c r="I2624" s="108" t="s">
        <v>413</v>
      </c>
      <c r="J2624" s="135" t="s">
        <v>41</v>
      </c>
      <c r="K2624" s="135">
        <v>13000</v>
      </c>
      <c r="L2624" s="135">
        <f>VLOOKUP(E2624,[2]Sheet1!$E$2:$N$5262,3,0)</f>
        <v>13000</v>
      </c>
      <c r="M2624" s="168">
        <f>VLOOKUP(E2624,[2]Sheet1!$E$2:$N$5262,4,0)</f>
        <v>46051</v>
      </c>
      <c r="N2624" s="135" t="str">
        <f>VLOOKUP(E2624,[2]Sheet1!$E$2:$N$5262,5,0)</f>
        <v>FIZA.SHEIKH</v>
      </c>
      <c r="O2624" s="135" t="str">
        <f>VLOOKUP(E2624,[2]Sheet1!$E$2:$N$5262,6,0)</f>
        <v>Accepted</v>
      </c>
      <c r="P2624" s="135" t="str">
        <f>VLOOKUP(E2624,[2]Sheet1!$E$2:$N$5262,7,0)</f>
        <v>Online Transfer</v>
      </c>
      <c r="Q2624" s="135" t="str">
        <f>VLOOKUP(E2624,[2]Sheet1!$E$2:$N$5262,8,0)</f>
        <v>Renewal</v>
      </c>
      <c r="R2624" s="135" t="s">
        <v>16</v>
      </c>
      <c r="S2624" s="135" t="str">
        <f>VLOOKUP(E2624,[2]Sheet1!$E$2:$N$5262,10,0)</f>
        <v>-</v>
      </c>
      <c r="T2624" s="167">
        <f t="shared" si="130"/>
        <v>0</v>
      </c>
    </row>
    <row r="2625" spans="1:20" hidden="1">
      <c r="A2625" s="113">
        <v>748</v>
      </c>
      <c r="B2625" s="113" t="s">
        <v>38</v>
      </c>
      <c r="C2625" s="108" t="s">
        <v>18235</v>
      </c>
      <c r="D2625" s="113">
        <v>192541</v>
      </c>
      <c r="E2625" s="113">
        <v>10092520</v>
      </c>
      <c r="F2625" s="108" t="s">
        <v>18236</v>
      </c>
      <c r="G2625" s="113">
        <v>11000</v>
      </c>
      <c r="H2625" s="108" t="s">
        <v>66</v>
      </c>
      <c r="I2625" s="108" t="s">
        <v>413</v>
      </c>
      <c r="J2625" s="135" t="s">
        <v>41</v>
      </c>
      <c r="K2625" s="135">
        <v>11000</v>
      </c>
      <c r="L2625" s="135">
        <f>VLOOKUP(E2625,[2]Sheet1!$E$2:$N$5262,3,0)</f>
        <v>11000</v>
      </c>
      <c r="M2625" s="168">
        <f>VLOOKUP(E2625,[2]Sheet1!$E$2:$N$5262,4,0)</f>
        <v>46051</v>
      </c>
      <c r="N2625" s="135" t="str">
        <f>VLOOKUP(E2625,[2]Sheet1!$E$2:$N$5262,5,0)</f>
        <v>FIZA.SHEIKH</v>
      </c>
      <c r="O2625" s="135" t="str">
        <f>VLOOKUP(E2625,[2]Sheet1!$E$2:$N$5262,6,0)</f>
        <v>Accepted</v>
      </c>
      <c r="P2625" s="135" t="str">
        <f>VLOOKUP(E2625,[2]Sheet1!$E$2:$N$5262,7,0)</f>
        <v>Online Transfer</v>
      </c>
      <c r="Q2625" s="135" t="str">
        <f>VLOOKUP(E2625,[2]Sheet1!$E$2:$N$5262,8,0)</f>
        <v>Renewal</v>
      </c>
      <c r="R2625" s="135" t="s">
        <v>16</v>
      </c>
      <c r="S2625" s="135" t="str">
        <f>VLOOKUP(E2625,[2]Sheet1!$E$2:$N$5262,10,0)</f>
        <v>-</v>
      </c>
      <c r="T2625" s="167">
        <f t="shared" si="130"/>
        <v>0</v>
      </c>
    </row>
    <row r="2626" spans="1:20" hidden="1">
      <c r="A2626" s="113">
        <v>749</v>
      </c>
      <c r="B2626" s="113" t="s">
        <v>38</v>
      </c>
      <c r="C2626" s="108" t="s">
        <v>18237</v>
      </c>
      <c r="D2626" s="108" t="s">
        <v>18238</v>
      </c>
      <c r="E2626" s="108" t="s">
        <v>18239</v>
      </c>
      <c r="F2626" s="108" t="s">
        <v>18240</v>
      </c>
      <c r="G2626" s="113">
        <v>13500</v>
      </c>
      <c r="H2626" s="108" t="s">
        <v>66</v>
      </c>
      <c r="I2626" s="108" t="s">
        <v>413</v>
      </c>
      <c r="J2626" s="135" t="s">
        <v>41</v>
      </c>
      <c r="K2626" s="135">
        <v>13500</v>
      </c>
      <c r="L2626" s="135">
        <f>VLOOKUP(E2626,[2]Sheet1!$E$2:$N$5262,3,0)</f>
        <v>13500</v>
      </c>
      <c r="M2626" s="168">
        <f>VLOOKUP(E2626,[2]Sheet1!$E$2:$N$5262,4,0)</f>
        <v>46051</v>
      </c>
      <c r="N2626" s="135" t="str">
        <f>VLOOKUP(E2626,[2]Sheet1!$E$2:$N$5262,5,0)</f>
        <v>FIZA.SHEIKH</v>
      </c>
      <c r="O2626" s="135" t="str">
        <f>VLOOKUP(E2626,[2]Sheet1!$E$2:$N$5262,6,0)</f>
        <v>Accepted</v>
      </c>
      <c r="P2626" s="135" t="str">
        <f>VLOOKUP(E2626,[2]Sheet1!$E$2:$N$5262,7,0)</f>
        <v>Online Transfer</v>
      </c>
      <c r="Q2626" s="135" t="str">
        <f>VLOOKUP(E2626,[2]Sheet1!$E$2:$N$5262,8,0)</f>
        <v>Renewal</v>
      </c>
      <c r="R2626" s="135" t="s">
        <v>16</v>
      </c>
      <c r="S2626" s="135" t="str">
        <f>VLOOKUP(E2626,[2]Sheet1!$E$2:$N$5262,10,0)</f>
        <v>-</v>
      </c>
      <c r="T2626" s="167">
        <f t="shared" si="130"/>
        <v>0</v>
      </c>
    </row>
    <row r="2627" spans="1:20" hidden="1">
      <c r="A2627" s="113">
        <v>750</v>
      </c>
      <c r="B2627" s="113" t="s">
        <v>38</v>
      </c>
      <c r="C2627" s="108" t="s">
        <v>18241</v>
      </c>
      <c r="D2627" s="113">
        <v>16917025</v>
      </c>
      <c r="E2627" s="108" t="s">
        <v>18242</v>
      </c>
      <c r="F2627" s="108" t="s">
        <v>18243</v>
      </c>
      <c r="G2627" s="113">
        <v>16000</v>
      </c>
      <c r="H2627" s="108" t="s">
        <v>66</v>
      </c>
      <c r="I2627" s="108" t="s">
        <v>413</v>
      </c>
      <c r="J2627" s="135" t="s">
        <v>41</v>
      </c>
      <c r="K2627" s="135">
        <v>16000</v>
      </c>
      <c r="L2627" s="135">
        <f>VLOOKUP(E2627,[2]Sheet1!$E$2:$N$5262,3,0)</f>
        <v>16000</v>
      </c>
      <c r="M2627" s="168">
        <f>VLOOKUP(E2627,[2]Sheet1!$E$2:$N$5262,4,0)</f>
        <v>46051</v>
      </c>
      <c r="N2627" s="135" t="str">
        <f>VLOOKUP(E2627,[2]Sheet1!$E$2:$N$5262,5,0)</f>
        <v>FIZA.SHEIKH</v>
      </c>
      <c r="O2627" s="135" t="str">
        <f>VLOOKUP(E2627,[2]Sheet1!$E$2:$N$5262,6,0)</f>
        <v>Accepted</v>
      </c>
      <c r="P2627" s="135" t="str">
        <f>VLOOKUP(E2627,[2]Sheet1!$E$2:$N$5262,7,0)</f>
        <v>Online Transfer</v>
      </c>
      <c r="Q2627" s="135" t="str">
        <f>VLOOKUP(E2627,[2]Sheet1!$E$2:$N$5262,8,0)</f>
        <v>Renewal</v>
      </c>
      <c r="R2627" s="135" t="s">
        <v>16</v>
      </c>
      <c r="S2627" s="135" t="str">
        <f>VLOOKUP(E2627,[2]Sheet1!$E$2:$N$5262,10,0)</f>
        <v>-</v>
      </c>
      <c r="T2627" s="167">
        <f t="shared" si="130"/>
        <v>0</v>
      </c>
    </row>
    <row r="2628" spans="1:20" hidden="1">
      <c r="A2628" s="113">
        <v>751</v>
      </c>
      <c r="B2628" s="113" t="s">
        <v>38</v>
      </c>
      <c r="C2628" s="108" t="s">
        <v>18244</v>
      </c>
      <c r="D2628" s="108" t="s">
        <v>18245</v>
      </c>
      <c r="E2628" s="108" t="s">
        <v>18246</v>
      </c>
      <c r="F2628" s="108" t="s">
        <v>18247</v>
      </c>
      <c r="G2628" s="113">
        <v>12500</v>
      </c>
      <c r="H2628" s="108" t="s">
        <v>66</v>
      </c>
      <c r="I2628" s="108" t="s">
        <v>413</v>
      </c>
      <c r="J2628" s="135" t="s">
        <v>41</v>
      </c>
      <c r="K2628" s="135">
        <v>12500</v>
      </c>
      <c r="L2628" s="135">
        <f>VLOOKUP(E2628,[2]Sheet1!$E$2:$N$5262,3,0)</f>
        <v>12500</v>
      </c>
      <c r="M2628" s="168">
        <f>VLOOKUP(E2628,[2]Sheet1!$E$2:$N$5262,4,0)</f>
        <v>46044</v>
      </c>
      <c r="N2628" s="135" t="str">
        <f>VLOOKUP(E2628,[2]Sheet1!$E$2:$N$5262,5,0)</f>
        <v>FIZA.SHEIKH</v>
      </c>
      <c r="O2628" s="135" t="str">
        <f>VLOOKUP(E2628,[2]Sheet1!$E$2:$N$5262,6,0)</f>
        <v>Accepted</v>
      </c>
      <c r="P2628" s="135" t="str">
        <f>VLOOKUP(E2628,[2]Sheet1!$E$2:$N$5262,7,0)</f>
        <v>Online Transfer</v>
      </c>
      <c r="Q2628" s="135" t="str">
        <f>VLOOKUP(E2628,[2]Sheet1!$E$2:$N$5262,8,0)</f>
        <v>Renewal</v>
      </c>
      <c r="R2628" s="135" t="s">
        <v>16</v>
      </c>
      <c r="S2628" s="135" t="str">
        <f>VLOOKUP(E2628,[2]Sheet1!$E$2:$N$5262,10,0)</f>
        <v>-</v>
      </c>
      <c r="T2628" s="167">
        <f t="shared" si="130"/>
        <v>0</v>
      </c>
    </row>
    <row r="2629" spans="1:20" hidden="1">
      <c r="A2629" s="113">
        <v>752</v>
      </c>
      <c r="B2629" s="113" t="s">
        <v>38</v>
      </c>
      <c r="C2629" s="108" t="s">
        <v>18248</v>
      </c>
      <c r="D2629" s="113">
        <v>6931528</v>
      </c>
      <c r="E2629" s="108" t="s">
        <v>18249</v>
      </c>
      <c r="F2629" s="108" t="s">
        <v>18250</v>
      </c>
      <c r="G2629" s="113">
        <v>13000</v>
      </c>
      <c r="H2629" s="108" t="s">
        <v>66</v>
      </c>
      <c r="I2629" s="108" t="s">
        <v>413</v>
      </c>
      <c r="J2629" s="135" t="s">
        <v>41</v>
      </c>
      <c r="K2629" s="135">
        <v>13000</v>
      </c>
      <c r="L2629" s="135">
        <f>VLOOKUP(E2629,[2]Sheet1!$E$2:$N$5262,3,0)</f>
        <v>13000</v>
      </c>
      <c r="M2629" s="168">
        <f>VLOOKUP(E2629,[2]Sheet1!$E$2:$N$5262,4,0)</f>
        <v>46050</v>
      </c>
      <c r="N2629" s="135" t="str">
        <f>VLOOKUP(E2629,[2]Sheet1!$E$2:$N$5262,5,0)</f>
        <v>FIZA.SHEIKH</v>
      </c>
      <c r="O2629" s="135" t="str">
        <f>VLOOKUP(E2629,[2]Sheet1!$E$2:$N$5262,6,0)</f>
        <v>Accepted</v>
      </c>
      <c r="P2629" s="135" t="str">
        <f>VLOOKUP(E2629,[2]Sheet1!$E$2:$N$5262,7,0)</f>
        <v>Online Transfer</v>
      </c>
      <c r="Q2629" s="135" t="str">
        <f>VLOOKUP(E2629,[2]Sheet1!$E$2:$N$5262,8,0)</f>
        <v>Renewal</v>
      </c>
      <c r="R2629" s="135" t="s">
        <v>16</v>
      </c>
      <c r="S2629" s="135" t="str">
        <f>VLOOKUP(E2629,[2]Sheet1!$E$2:$N$5262,10,0)</f>
        <v>-</v>
      </c>
      <c r="T2629" s="167">
        <f t="shared" si="130"/>
        <v>0</v>
      </c>
    </row>
    <row r="2630" spans="1:20" hidden="1">
      <c r="A2630" s="113">
        <v>753</v>
      </c>
      <c r="B2630" s="113" t="s">
        <v>38</v>
      </c>
      <c r="C2630" s="108" t="s">
        <v>18251</v>
      </c>
      <c r="D2630" s="113">
        <v>4220362</v>
      </c>
      <c r="E2630" s="113">
        <v>81164</v>
      </c>
      <c r="F2630" s="108" t="s">
        <v>18252</v>
      </c>
      <c r="G2630" s="113">
        <v>16000</v>
      </c>
      <c r="H2630" s="108" t="s">
        <v>66</v>
      </c>
      <c r="I2630" s="108" t="s">
        <v>413</v>
      </c>
      <c r="J2630" s="135" t="s">
        <v>41</v>
      </c>
      <c r="K2630" s="135">
        <v>16000</v>
      </c>
      <c r="L2630" s="135">
        <f>VLOOKUP(E2630,[2]Sheet1!$E$2:$N$5262,3,0)</f>
        <v>16000</v>
      </c>
      <c r="M2630" s="168">
        <f>VLOOKUP(E2630,[2]Sheet1!$E$2:$N$5262,4,0)</f>
        <v>46050</v>
      </c>
      <c r="N2630" s="135" t="str">
        <f>VLOOKUP(E2630,[2]Sheet1!$E$2:$N$5262,5,0)</f>
        <v>FIZA.SHEIKH</v>
      </c>
      <c r="O2630" s="135" t="str">
        <f>VLOOKUP(E2630,[2]Sheet1!$E$2:$N$5262,6,0)</f>
        <v>Accepted</v>
      </c>
      <c r="P2630" s="135" t="str">
        <f>VLOOKUP(E2630,[2]Sheet1!$E$2:$N$5262,7,0)</f>
        <v>Cash Deposit</v>
      </c>
      <c r="Q2630" s="135" t="str">
        <f>VLOOKUP(E2630,[2]Sheet1!$E$2:$N$5262,8,0)</f>
        <v>Renewal</v>
      </c>
      <c r="R2630" s="135" t="s">
        <v>16</v>
      </c>
      <c r="S2630" s="135" t="str">
        <f>VLOOKUP(E2630,[2]Sheet1!$E$2:$N$5262,10,0)</f>
        <v>-</v>
      </c>
      <c r="T2630" s="167">
        <f t="shared" si="130"/>
        <v>0</v>
      </c>
    </row>
    <row r="2631" spans="1:20" hidden="1">
      <c r="A2631" s="113">
        <v>754</v>
      </c>
      <c r="B2631" s="113" t="s">
        <v>38</v>
      </c>
      <c r="C2631" s="108" t="s">
        <v>18253</v>
      </c>
      <c r="D2631" s="113">
        <v>5421931</v>
      </c>
      <c r="E2631" s="108" t="s">
        <v>18254</v>
      </c>
      <c r="F2631" s="108" t="s">
        <v>18255</v>
      </c>
      <c r="G2631" s="113">
        <v>13000</v>
      </c>
      <c r="H2631" s="108" t="s">
        <v>66</v>
      </c>
      <c r="I2631" s="108" t="s">
        <v>413</v>
      </c>
      <c r="J2631" s="135" t="s">
        <v>41</v>
      </c>
      <c r="K2631" s="135">
        <v>13000</v>
      </c>
      <c r="L2631" s="135">
        <f>VLOOKUP(E2631,[2]Sheet1!$E$2:$N$5262,3,0)</f>
        <v>13000</v>
      </c>
      <c r="M2631" s="168">
        <f>VLOOKUP(E2631,[2]Sheet1!$E$2:$N$5262,4,0)</f>
        <v>46050</v>
      </c>
      <c r="N2631" s="135" t="str">
        <f>VLOOKUP(E2631,[2]Sheet1!$E$2:$N$5262,5,0)</f>
        <v>FIZA.SHEIKH</v>
      </c>
      <c r="O2631" s="135" t="str">
        <f>VLOOKUP(E2631,[2]Sheet1!$E$2:$N$5262,6,0)</f>
        <v>Accepted</v>
      </c>
      <c r="P2631" s="135" t="str">
        <f>VLOOKUP(E2631,[2]Sheet1!$E$2:$N$5262,7,0)</f>
        <v>Online Transfer</v>
      </c>
      <c r="Q2631" s="135" t="str">
        <f>VLOOKUP(E2631,[2]Sheet1!$E$2:$N$5262,8,0)</f>
        <v>Renewal</v>
      </c>
      <c r="R2631" s="135" t="s">
        <v>16</v>
      </c>
      <c r="S2631" s="135" t="str">
        <f>VLOOKUP(E2631,[2]Sheet1!$E$2:$N$5262,10,0)</f>
        <v>-</v>
      </c>
      <c r="T2631" s="167">
        <f t="shared" si="130"/>
        <v>0</v>
      </c>
    </row>
    <row r="2632" spans="1:20" hidden="1">
      <c r="A2632" s="113">
        <v>755</v>
      </c>
      <c r="B2632" s="113" t="s">
        <v>38</v>
      </c>
      <c r="C2632" s="108" t="s">
        <v>18256</v>
      </c>
      <c r="D2632" s="113">
        <v>1004044</v>
      </c>
      <c r="E2632" s="108" t="s">
        <v>18257</v>
      </c>
      <c r="F2632" s="108" t="s">
        <v>18258</v>
      </c>
      <c r="G2632" s="113">
        <v>16000</v>
      </c>
      <c r="H2632" s="108" t="s">
        <v>66</v>
      </c>
      <c r="I2632" s="108" t="s">
        <v>413</v>
      </c>
      <c r="J2632" s="135" t="s">
        <v>41</v>
      </c>
      <c r="K2632" s="135">
        <v>16000</v>
      </c>
      <c r="L2632" s="135">
        <f>VLOOKUP(E2632,[2]Sheet1!$E$2:$N$5262,3,0)</f>
        <v>16000</v>
      </c>
      <c r="M2632" s="168">
        <f>VLOOKUP(E2632,[2]Sheet1!$E$2:$N$5262,4,0)</f>
        <v>46045</v>
      </c>
      <c r="N2632" s="135" t="str">
        <f>VLOOKUP(E2632,[2]Sheet1!$E$2:$N$5262,5,0)</f>
        <v>FIZA.SHEIKH</v>
      </c>
      <c r="O2632" s="135" t="str">
        <f>VLOOKUP(E2632,[2]Sheet1!$E$2:$N$5262,6,0)</f>
        <v>Accepted</v>
      </c>
      <c r="P2632" s="135" t="str">
        <f>VLOOKUP(E2632,[2]Sheet1!$E$2:$N$5262,7,0)</f>
        <v>Online Transfer</v>
      </c>
      <c r="Q2632" s="135" t="str">
        <f>VLOOKUP(E2632,[2]Sheet1!$E$2:$N$5262,8,0)</f>
        <v>Renewal</v>
      </c>
      <c r="R2632" s="135" t="s">
        <v>16</v>
      </c>
      <c r="S2632" s="135" t="str">
        <f>VLOOKUP(E2632,[2]Sheet1!$E$2:$N$5262,10,0)</f>
        <v>-</v>
      </c>
      <c r="T2632" s="167">
        <f t="shared" si="130"/>
        <v>0</v>
      </c>
    </row>
    <row r="2633" spans="1:20" hidden="1">
      <c r="A2633" s="113">
        <v>756</v>
      </c>
      <c r="B2633" s="113" t="s">
        <v>38</v>
      </c>
      <c r="C2633" s="108" t="s">
        <v>18259</v>
      </c>
      <c r="D2633" s="108" t="s">
        <v>18260</v>
      </c>
      <c r="E2633" s="108" t="s">
        <v>18261</v>
      </c>
      <c r="F2633" s="108" t="s">
        <v>11435</v>
      </c>
      <c r="G2633" s="113">
        <v>13000</v>
      </c>
      <c r="H2633" s="108" t="s">
        <v>66</v>
      </c>
      <c r="I2633" s="108" t="s">
        <v>413</v>
      </c>
      <c r="J2633" s="135" t="s">
        <v>41</v>
      </c>
      <c r="K2633" s="135">
        <v>13000</v>
      </c>
      <c r="L2633" s="135">
        <f>VLOOKUP(E2633,[2]Sheet1!$E$2:$N$5262,3,0)</f>
        <v>13000</v>
      </c>
      <c r="M2633" s="168">
        <f>VLOOKUP(E2633,[2]Sheet1!$E$2:$N$5262,4,0)</f>
        <v>46050</v>
      </c>
      <c r="N2633" s="135" t="str">
        <f>VLOOKUP(E2633,[2]Sheet1!$E$2:$N$5262,5,0)</f>
        <v>FIZA.SHEIKH</v>
      </c>
      <c r="O2633" s="135" t="str">
        <f>VLOOKUP(E2633,[2]Sheet1!$E$2:$N$5262,6,0)</f>
        <v>Accepted</v>
      </c>
      <c r="P2633" s="135" t="str">
        <f>VLOOKUP(E2633,[2]Sheet1!$E$2:$N$5262,7,0)</f>
        <v>Online Transfer</v>
      </c>
      <c r="Q2633" s="135" t="str">
        <f>VLOOKUP(E2633,[2]Sheet1!$E$2:$N$5262,8,0)</f>
        <v>Renewal</v>
      </c>
      <c r="R2633" s="135" t="s">
        <v>16</v>
      </c>
      <c r="S2633" s="135" t="str">
        <f>VLOOKUP(E2633,[2]Sheet1!$E$2:$N$5262,10,0)</f>
        <v>-</v>
      </c>
      <c r="T2633" s="167">
        <f t="shared" si="130"/>
        <v>0</v>
      </c>
    </row>
    <row r="2634" spans="1:20" hidden="1">
      <c r="A2634" s="113">
        <v>757</v>
      </c>
      <c r="B2634" s="113" t="s">
        <v>38</v>
      </c>
      <c r="C2634" s="108" t="s">
        <v>18262</v>
      </c>
      <c r="D2634" s="108" t="s">
        <v>18263</v>
      </c>
      <c r="E2634" s="108" t="s">
        <v>18264</v>
      </c>
      <c r="F2634" s="108" t="s">
        <v>18265</v>
      </c>
      <c r="G2634" s="113">
        <v>16000</v>
      </c>
      <c r="H2634" s="108" t="s">
        <v>66</v>
      </c>
      <c r="I2634" s="108" t="s">
        <v>413</v>
      </c>
      <c r="J2634" s="135" t="s">
        <v>41</v>
      </c>
      <c r="K2634" s="135">
        <v>16000</v>
      </c>
      <c r="L2634" s="135">
        <f>VLOOKUP(E2634,[2]Sheet1!$E$2:$N$5262,3,0)</f>
        <v>16000</v>
      </c>
      <c r="M2634" s="168">
        <f>VLOOKUP(E2634,[2]Sheet1!$E$2:$N$5262,4,0)</f>
        <v>46049</v>
      </c>
      <c r="N2634" s="135" t="str">
        <f>VLOOKUP(E2634,[2]Sheet1!$E$2:$N$5262,5,0)</f>
        <v>FIZA.SHEIKH</v>
      </c>
      <c r="O2634" s="135" t="str">
        <f>VLOOKUP(E2634,[2]Sheet1!$E$2:$N$5262,6,0)</f>
        <v>Accepted</v>
      </c>
      <c r="P2634" s="135" t="str">
        <f>VLOOKUP(E2634,[2]Sheet1!$E$2:$N$5262,7,0)</f>
        <v>Online Transfer</v>
      </c>
      <c r="Q2634" s="135" t="str">
        <f>VLOOKUP(E2634,[2]Sheet1!$E$2:$N$5262,8,0)</f>
        <v>Renewal</v>
      </c>
      <c r="R2634" s="135" t="s">
        <v>16</v>
      </c>
      <c r="S2634" s="135" t="str">
        <f>VLOOKUP(E2634,[2]Sheet1!$E$2:$N$5262,10,0)</f>
        <v>-</v>
      </c>
      <c r="T2634" s="167">
        <f t="shared" si="130"/>
        <v>0</v>
      </c>
    </row>
    <row r="2635" spans="1:20" hidden="1">
      <c r="A2635" s="113">
        <v>758</v>
      </c>
      <c r="B2635" s="113" t="s">
        <v>38</v>
      </c>
      <c r="C2635" s="108" t="s">
        <v>18266</v>
      </c>
      <c r="D2635" s="108" t="s">
        <v>18267</v>
      </c>
      <c r="E2635" s="108" t="s">
        <v>18268</v>
      </c>
      <c r="F2635" s="108" t="s">
        <v>18269</v>
      </c>
      <c r="G2635" s="113">
        <v>11000</v>
      </c>
      <c r="H2635" s="108" t="s">
        <v>66</v>
      </c>
      <c r="I2635" s="108" t="s">
        <v>413</v>
      </c>
      <c r="J2635" s="135" t="s">
        <v>41</v>
      </c>
      <c r="K2635" s="135">
        <v>11000</v>
      </c>
      <c r="L2635" s="135">
        <f>VLOOKUP(E2635,[2]Sheet1!$E$2:$N$5262,3,0)</f>
        <v>11000</v>
      </c>
      <c r="M2635" s="168">
        <f>VLOOKUP(E2635,[2]Sheet1!$E$2:$N$5262,4,0)</f>
        <v>46049</v>
      </c>
      <c r="N2635" s="135" t="str">
        <f>VLOOKUP(E2635,[2]Sheet1!$E$2:$N$5262,5,0)</f>
        <v>FIZA.SHEIKH</v>
      </c>
      <c r="O2635" s="135" t="str">
        <f>VLOOKUP(E2635,[2]Sheet1!$E$2:$N$5262,6,0)</f>
        <v>Accepted</v>
      </c>
      <c r="P2635" s="135" t="str">
        <f>VLOOKUP(E2635,[2]Sheet1!$E$2:$N$5262,7,0)</f>
        <v>Online Transfer</v>
      </c>
      <c r="Q2635" s="135" t="str">
        <f>VLOOKUP(E2635,[2]Sheet1!$E$2:$N$5262,8,0)</f>
        <v>Renewal</v>
      </c>
      <c r="R2635" s="135" t="s">
        <v>16</v>
      </c>
      <c r="S2635" s="135" t="str">
        <f>VLOOKUP(E2635,[2]Sheet1!$E$2:$N$5262,10,0)</f>
        <v>-</v>
      </c>
      <c r="T2635" s="167">
        <f t="shared" si="130"/>
        <v>0</v>
      </c>
    </row>
    <row r="2636" spans="1:20" hidden="1">
      <c r="A2636" s="113">
        <v>759</v>
      </c>
      <c r="B2636" s="113" t="s">
        <v>38</v>
      </c>
      <c r="C2636" s="108" t="s">
        <v>18270</v>
      </c>
      <c r="D2636" s="113">
        <v>4422237</v>
      </c>
      <c r="E2636" s="113">
        <v>3218182</v>
      </c>
      <c r="F2636" s="108" t="s">
        <v>18271</v>
      </c>
      <c r="G2636" s="113">
        <v>16000</v>
      </c>
      <c r="H2636" s="108" t="s">
        <v>66</v>
      </c>
      <c r="I2636" s="108" t="s">
        <v>413</v>
      </c>
      <c r="J2636" s="135" t="s">
        <v>41</v>
      </c>
      <c r="K2636" s="135">
        <v>16000</v>
      </c>
      <c r="L2636" s="135">
        <f>VLOOKUP(E2636,[2]Sheet1!$E$2:$N$5262,3,0)</f>
        <v>16000</v>
      </c>
      <c r="M2636" s="168">
        <f>VLOOKUP(E2636,[2]Sheet1!$E$2:$N$5262,4,0)</f>
        <v>46049</v>
      </c>
      <c r="N2636" s="135" t="str">
        <f>VLOOKUP(E2636,[2]Sheet1!$E$2:$N$5262,5,0)</f>
        <v>FIZA.SHEIKH</v>
      </c>
      <c r="O2636" s="135" t="str">
        <f>VLOOKUP(E2636,[2]Sheet1!$E$2:$N$5262,6,0)</f>
        <v>Accepted</v>
      </c>
      <c r="P2636" s="135" t="str">
        <f>VLOOKUP(E2636,[2]Sheet1!$E$2:$N$5262,7,0)</f>
        <v>Online Transfer</v>
      </c>
      <c r="Q2636" s="135" t="str">
        <f>VLOOKUP(E2636,[2]Sheet1!$E$2:$N$5262,8,0)</f>
        <v>Renewal</v>
      </c>
      <c r="R2636" s="135" t="s">
        <v>16</v>
      </c>
      <c r="S2636" s="135" t="str">
        <f>VLOOKUP(E2636,[2]Sheet1!$E$2:$N$5262,10,0)</f>
        <v>-</v>
      </c>
      <c r="T2636" s="167">
        <f t="shared" si="130"/>
        <v>0</v>
      </c>
    </row>
    <row r="2637" spans="1:20" hidden="1">
      <c r="A2637" s="113">
        <v>760</v>
      </c>
      <c r="B2637" s="113" t="s">
        <v>38</v>
      </c>
      <c r="C2637" s="108" t="s">
        <v>18272</v>
      </c>
      <c r="D2637" s="108" t="s">
        <v>18273</v>
      </c>
      <c r="E2637" s="113">
        <v>2181866</v>
      </c>
      <c r="F2637" s="108" t="s">
        <v>18274</v>
      </c>
      <c r="G2637" s="113">
        <v>11000</v>
      </c>
      <c r="H2637" s="108" t="s">
        <v>66</v>
      </c>
      <c r="I2637" s="108" t="s">
        <v>413</v>
      </c>
      <c r="J2637" s="135" t="s">
        <v>41</v>
      </c>
      <c r="K2637" s="135">
        <v>11000</v>
      </c>
      <c r="L2637" s="135">
        <f>VLOOKUP(E2637,[2]Sheet1!$E$2:$N$5262,3,0)</f>
        <v>11000</v>
      </c>
      <c r="M2637" s="168">
        <f>VLOOKUP(E2637,[2]Sheet1!$E$2:$N$5262,4,0)</f>
        <v>46049</v>
      </c>
      <c r="N2637" s="135" t="str">
        <f>VLOOKUP(E2637,[2]Sheet1!$E$2:$N$5262,5,0)</f>
        <v>FIZA.SHEIKH</v>
      </c>
      <c r="O2637" s="135" t="str">
        <f>VLOOKUP(E2637,[2]Sheet1!$E$2:$N$5262,6,0)</f>
        <v>Accepted</v>
      </c>
      <c r="P2637" s="135" t="str">
        <f>VLOOKUP(E2637,[2]Sheet1!$E$2:$N$5262,7,0)</f>
        <v>Online Transfer</v>
      </c>
      <c r="Q2637" s="135" t="str">
        <f>VLOOKUP(E2637,[2]Sheet1!$E$2:$N$5262,8,0)</f>
        <v>Renewal</v>
      </c>
      <c r="R2637" s="135" t="s">
        <v>16</v>
      </c>
      <c r="S2637" s="135" t="str">
        <f>VLOOKUP(E2637,[2]Sheet1!$E$2:$N$5262,10,0)</f>
        <v>-</v>
      </c>
      <c r="T2637" s="167">
        <f t="shared" si="130"/>
        <v>0</v>
      </c>
    </row>
    <row r="2638" spans="1:20" hidden="1">
      <c r="A2638" s="113">
        <v>761</v>
      </c>
      <c r="B2638" s="113" t="s">
        <v>38</v>
      </c>
      <c r="C2638" s="108" t="s">
        <v>18275</v>
      </c>
      <c r="D2638" s="108" t="s">
        <v>18276</v>
      </c>
      <c r="E2638" s="108" t="s">
        <v>18277</v>
      </c>
      <c r="F2638" s="108" t="s">
        <v>10813</v>
      </c>
      <c r="G2638" s="113">
        <v>16000</v>
      </c>
      <c r="H2638" s="108" t="s">
        <v>66</v>
      </c>
      <c r="I2638" s="108" t="s">
        <v>413</v>
      </c>
      <c r="J2638" s="135" t="s">
        <v>41</v>
      </c>
      <c r="K2638" s="135">
        <v>16000</v>
      </c>
      <c r="L2638" s="135">
        <f>VLOOKUP(E2638,[2]Sheet1!$E$2:$N$5262,3,0)</f>
        <v>16000</v>
      </c>
      <c r="M2638" s="168">
        <f>VLOOKUP(E2638,[2]Sheet1!$E$2:$N$5262,4,0)</f>
        <v>46049</v>
      </c>
      <c r="N2638" s="135" t="str">
        <f>VLOOKUP(E2638,[2]Sheet1!$E$2:$N$5262,5,0)</f>
        <v>FIZA.SHEIKH</v>
      </c>
      <c r="O2638" s="135" t="str">
        <f>VLOOKUP(E2638,[2]Sheet1!$E$2:$N$5262,6,0)</f>
        <v>Accepted</v>
      </c>
      <c r="P2638" s="135" t="str">
        <f>VLOOKUP(E2638,[2]Sheet1!$E$2:$N$5262,7,0)</f>
        <v>Online Transfer</v>
      </c>
      <c r="Q2638" s="135" t="str">
        <f>VLOOKUP(E2638,[2]Sheet1!$E$2:$N$5262,8,0)</f>
        <v>Renewal</v>
      </c>
      <c r="R2638" s="135" t="s">
        <v>16</v>
      </c>
      <c r="S2638" s="135" t="str">
        <f>VLOOKUP(E2638,[2]Sheet1!$E$2:$N$5262,10,0)</f>
        <v>-</v>
      </c>
      <c r="T2638" s="167">
        <f t="shared" si="130"/>
        <v>0</v>
      </c>
    </row>
    <row r="2639" spans="1:20" hidden="1">
      <c r="A2639" s="113">
        <v>762</v>
      </c>
      <c r="B2639" s="113" t="s">
        <v>38</v>
      </c>
      <c r="C2639" s="108" t="s">
        <v>18278</v>
      </c>
      <c r="D2639" s="108" t="s">
        <v>18279</v>
      </c>
      <c r="E2639" s="113">
        <v>6048219</v>
      </c>
      <c r="F2639" s="108" t="s">
        <v>18280</v>
      </c>
      <c r="G2639" s="113">
        <v>11000</v>
      </c>
      <c r="H2639" s="108" t="s">
        <v>66</v>
      </c>
      <c r="I2639" s="108" t="s">
        <v>413</v>
      </c>
      <c r="J2639" s="135" t="s">
        <v>41</v>
      </c>
      <c r="K2639" s="135">
        <v>11000</v>
      </c>
      <c r="L2639" s="135">
        <f>VLOOKUP(E2639,[2]Sheet1!$E$2:$N$5262,3,0)</f>
        <v>11000</v>
      </c>
      <c r="M2639" s="168">
        <f>VLOOKUP(E2639,[2]Sheet1!$E$2:$N$5262,4,0)</f>
        <v>46049</v>
      </c>
      <c r="N2639" s="135" t="str">
        <f>VLOOKUP(E2639,[2]Sheet1!$E$2:$N$5262,5,0)</f>
        <v>FIZA.SHEIKH</v>
      </c>
      <c r="O2639" s="135" t="str">
        <f>VLOOKUP(E2639,[2]Sheet1!$E$2:$N$5262,6,0)</f>
        <v>Accepted</v>
      </c>
      <c r="P2639" s="135" t="str">
        <f>VLOOKUP(E2639,[2]Sheet1!$E$2:$N$5262,7,0)</f>
        <v>Online Transfer</v>
      </c>
      <c r="Q2639" s="135" t="str">
        <f>VLOOKUP(E2639,[2]Sheet1!$E$2:$N$5262,8,0)</f>
        <v>Renewal</v>
      </c>
      <c r="R2639" s="135" t="s">
        <v>16</v>
      </c>
      <c r="S2639" s="135" t="str">
        <f>VLOOKUP(E2639,[2]Sheet1!$E$2:$N$5262,10,0)</f>
        <v>-</v>
      </c>
      <c r="T2639" s="167">
        <f t="shared" si="130"/>
        <v>0</v>
      </c>
    </row>
    <row r="2640" spans="1:20" hidden="1">
      <c r="A2640" s="113">
        <v>763</v>
      </c>
      <c r="B2640" s="113" t="s">
        <v>38</v>
      </c>
      <c r="C2640" s="108" t="s">
        <v>18281</v>
      </c>
      <c r="D2640" s="108" t="s">
        <v>18282</v>
      </c>
      <c r="E2640" s="108" t="s">
        <v>18283</v>
      </c>
      <c r="F2640" s="108" t="s">
        <v>18284</v>
      </c>
      <c r="G2640" s="113">
        <v>14000</v>
      </c>
      <c r="H2640" s="108" t="s">
        <v>66</v>
      </c>
      <c r="I2640" s="108" t="s">
        <v>413</v>
      </c>
      <c r="J2640" s="135" t="s">
        <v>41</v>
      </c>
      <c r="K2640" s="135">
        <v>14000</v>
      </c>
      <c r="L2640" s="135">
        <f>VLOOKUP(E2640,[2]Sheet1!$E$2:$N$5262,3,0)</f>
        <v>14000</v>
      </c>
      <c r="M2640" s="168">
        <f>VLOOKUP(E2640,[2]Sheet1!$E$2:$N$5262,4,0)</f>
        <v>46045</v>
      </c>
      <c r="N2640" s="135" t="str">
        <f>VLOOKUP(E2640,[2]Sheet1!$E$2:$N$5262,5,0)</f>
        <v>FIZA.SHEIKH</v>
      </c>
      <c r="O2640" s="135" t="str">
        <f>VLOOKUP(E2640,[2]Sheet1!$E$2:$N$5262,6,0)</f>
        <v>Accepted</v>
      </c>
      <c r="P2640" s="135" t="str">
        <f>VLOOKUP(E2640,[2]Sheet1!$E$2:$N$5262,7,0)</f>
        <v>Cheque</v>
      </c>
      <c r="Q2640" s="135" t="str">
        <f>VLOOKUP(E2640,[2]Sheet1!$E$2:$N$5262,8,0)</f>
        <v>Renewal</v>
      </c>
      <c r="R2640" s="135" t="s">
        <v>16</v>
      </c>
      <c r="S2640" s="135" t="str">
        <f>VLOOKUP(E2640,[2]Sheet1!$E$2:$N$5262,10,0)</f>
        <v>-</v>
      </c>
      <c r="T2640" s="167">
        <f t="shared" si="130"/>
        <v>0</v>
      </c>
    </row>
    <row r="2641" spans="1:20" hidden="1">
      <c r="A2641" s="113">
        <v>764</v>
      </c>
      <c r="B2641" s="113" t="s">
        <v>38</v>
      </c>
      <c r="C2641" s="108" t="s">
        <v>18285</v>
      </c>
      <c r="D2641" s="108" t="s">
        <v>18286</v>
      </c>
      <c r="E2641" s="108" t="s">
        <v>18287</v>
      </c>
      <c r="F2641" s="108" t="s">
        <v>18288</v>
      </c>
      <c r="G2641" s="113">
        <v>12000</v>
      </c>
      <c r="H2641" s="108" t="s">
        <v>66</v>
      </c>
      <c r="I2641" s="108" t="s">
        <v>413</v>
      </c>
      <c r="J2641" s="135" t="s">
        <v>41</v>
      </c>
      <c r="K2641" s="135">
        <v>12000</v>
      </c>
      <c r="L2641" s="135">
        <f>VLOOKUP(E2641,[2]Sheet1!$E$2:$N$5262,3,0)</f>
        <v>12000</v>
      </c>
      <c r="M2641" s="168">
        <f>VLOOKUP(E2641,[2]Sheet1!$E$2:$N$5262,4,0)</f>
        <v>46048</v>
      </c>
      <c r="N2641" s="135" t="str">
        <f>VLOOKUP(E2641,[2]Sheet1!$E$2:$N$5262,5,0)</f>
        <v>FIZA.SHEIKH</v>
      </c>
      <c r="O2641" s="135" t="str">
        <f>VLOOKUP(E2641,[2]Sheet1!$E$2:$N$5262,6,0)</f>
        <v>Accepted</v>
      </c>
      <c r="P2641" s="135" t="str">
        <f>VLOOKUP(E2641,[2]Sheet1!$E$2:$N$5262,7,0)</f>
        <v>Online Transfer</v>
      </c>
      <c r="Q2641" s="135" t="str">
        <f>VLOOKUP(E2641,[2]Sheet1!$E$2:$N$5262,8,0)</f>
        <v>Renewal</v>
      </c>
      <c r="R2641" s="135" t="s">
        <v>16</v>
      </c>
      <c r="S2641" s="135" t="str">
        <f>VLOOKUP(E2641,[2]Sheet1!$E$2:$N$5262,10,0)</f>
        <v>-</v>
      </c>
      <c r="T2641" s="167">
        <f t="shared" si="130"/>
        <v>0</v>
      </c>
    </row>
    <row r="2642" spans="1:20" hidden="1">
      <c r="A2642" s="113">
        <v>765</v>
      </c>
      <c r="B2642" s="113" t="s">
        <v>38</v>
      </c>
      <c r="C2642" s="108" t="s">
        <v>18289</v>
      </c>
      <c r="D2642" s="113">
        <v>51017091</v>
      </c>
      <c r="E2642" s="108" t="s">
        <v>18290</v>
      </c>
      <c r="F2642" s="108" t="s">
        <v>18291</v>
      </c>
      <c r="G2642" s="113">
        <v>15000</v>
      </c>
      <c r="H2642" s="108" t="s">
        <v>66</v>
      </c>
      <c r="I2642" s="108" t="s">
        <v>413</v>
      </c>
      <c r="J2642" s="135" t="s">
        <v>41</v>
      </c>
      <c r="K2642" s="135">
        <v>15000</v>
      </c>
      <c r="L2642" s="135">
        <f>VLOOKUP(E2642,[2]Sheet1!$E$2:$N$5262,3,0)</f>
        <v>15000</v>
      </c>
      <c r="M2642" s="168">
        <f>VLOOKUP(E2642,[2]Sheet1!$E$2:$N$5262,4,0)</f>
        <v>46048</v>
      </c>
      <c r="N2642" s="135" t="str">
        <f>VLOOKUP(E2642,[2]Sheet1!$E$2:$N$5262,5,0)</f>
        <v>FIZA.SHEIKH</v>
      </c>
      <c r="O2642" s="135" t="str">
        <f>VLOOKUP(E2642,[2]Sheet1!$E$2:$N$5262,6,0)</f>
        <v>Accepted</v>
      </c>
      <c r="P2642" s="135" t="str">
        <f>VLOOKUP(E2642,[2]Sheet1!$E$2:$N$5262,7,0)</f>
        <v>Cash Deposit</v>
      </c>
      <c r="Q2642" s="135" t="str">
        <f>VLOOKUP(E2642,[2]Sheet1!$E$2:$N$5262,8,0)</f>
        <v>Renewal</v>
      </c>
      <c r="R2642" s="135" t="s">
        <v>16</v>
      </c>
      <c r="S2642" s="135" t="str">
        <f>VLOOKUP(E2642,[2]Sheet1!$E$2:$N$5262,10,0)</f>
        <v>-</v>
      </c>
      <c r="T2642" s="167">
        <f t="shared" si="130"/>
        <v>0</v>
      </c>
    </row>
    <row r="2643" spans="1:20" hidden="1">
      <c r="A2643" s="113">
        <v>766</v>
      </c>
      <c r="B2643" s="113" t="s">
        <v>38</v>
      </c>
      <c r="C2643" s="108" t="s">
        <v>18292</v>
      </c>
      <c r="D2643" s="108" t="s">
        <v>18293</v>
      </c>
      <c r="E2643" s="113">
        <v>1016589</v>
      </c>
      <c r="F2643" s="108" t="s">
        <v>11168</v>
      </c>
      <c r="G2643" s="113">
        <v>13000</v>
      </c>
      <c r="H2643" s="108" t="s">
        <v>66</v>
      </c>
      <c r="I2643" s="108" t="s">
        <v>413</v>
      </c>
      <c r="J2643" s="135" t="s">
        <v>41</v>
      </c>
      <c r="K2643" s="135">
        <v>13000</v>
      </c>
      <c r="L2643" s="135">
        <f>VLOOKUP(E2643,[2]Sheet1!$E$2:$N$5262,3,0)</f>
        <v>13000</v>
      </c>
      <c r="M2643" s="168">
        <f>VLOOKUP(E2643,[2]Sheet1!$E$2:$N$5262,4,0)</f>
        <v>46044</v>
      </c>
      <c r="N2643" s="135" t="str">
        <f>VLOOKUP(E2643,[2]Sheet1!$E$2:$N$5262,5,0)</f>
        <v>FIZA.SHEIKH</v>
      </c>
      <c r="O2643" s="135" t="str">
        <f>VLOOKUP(E2643,[2]Sheet1!$E$2:$N$5262,6,0)</f>
        <v>Accepted</v>
      </c>
      <c r="P2643" s="135" t="str">
        <f>VLOOKUP(E2643,[2]Sheet1!$E$2:$N$5262,7,0)</f>
        <v>Online Transfer</v>
      </c>
      <c r="Q2643" s="135" t="str">
        <f>VLOOKUP(E2643,[2]Sheet1!$E$2:$N$5262,8,0)</f>
        <v>Renewal</v>
      </c>
      <c r="R2643" s="135" t="s">
        <v>16</v>
      </c>
      <c r="S2643" s="135" t="str">
        <f>VLOOKUP(E2643,[2]Sheet1!$E$2:$N$5262,10,0)</f>
        <v>-</v>
      </c>
      <c r="T2643" s="167">
        <f t="shared" si="130"/>
        <v>0</v>
      </c>
    </row>
    <row r="2644" spans="1:20" hidden="1">
      <c r="A2644" s="113">
        <v>767</v>
      </c>
      <c r="B2644" s="113" t="s">
        <v>38</v>
      </c>
      <c r="C2644" s="108" t="s">
        <v>18294</v>
      </c>
      <c r="D2644" s="113">
        <v>81007417</v>
      </c>
      <c r="E2644" s="108" t="s">
        <v>18295</v>
      </c>
      <c r="F2644" s="108" t="s">
        <v>18296</v>
      </c>
      <c r="G2644" s="113">
        <v>16000</v>
      </c>
      <c r="H2644" s="108" t="s">
        <v>66</v>
      </c>
      <c r="I2644" s="108" t="s">
        <v>413</v>
      </c>
      <c r="J2644" s="135" t="s">
        <v>41</v>
      </c>
      <c r="K2644" s="135">
        <v>16000</v>
      </c>
      <c r="L2644" s="135">
        <f>VLOOKUP(E2644,[2]Sheet1!$E$2:$N$5262,3,0)</f>
        <v>16000</v>
      </c>
      <c r="M2644" s="168">
        <f>VLOOKUP(E2644,[2]Sheet1!$E$2:$N$5262,4,0)</f>
        <v>46047</v>
      </c>
      <c r="N2644" s="135" t="str">
        <f>VLOOKUP(E2644,[2]Sheet1!$E$2:$N$5262,5,0)</f>
        <v>FIZA.SHEIKH</v>
      </c>
      <c r="O2644" s="135" t="str">
        <f>VLOOKUP(E2644,[2]Sheet1!$E$2:$N$5262,6,0)</f>
        <v>Accepted</v>
      </c>
      <c r="P2644" s="135" t="str">
        <f>VLOOKUP(E2644,[2]Sheet1!$E$2:$N$5262,7,0)</f>
        <v>Online Transfer</v>
      </c>
      <c r="Q2644" s="135" t="str">
        <f>VLOOKUP(E2644,[2]Sheet1!$E$2:$N$5262,8,0)</f>
        <v>Renewal</v>
      </c>
      <c r="R2644" s="135" t="s">
        <v>16</v>
      </c>
      <c r="S2644" s="135" t="str">
        <f>VLOOKUP(E2644,[2]Sheet1!$E$2:$N$5262,10,0)</f>
        <v>-</v>
      </c>
      <c r="T2644" s="167">
        <f t="shared" si="130"/>
        <v>0</v>
      </c>
    </row>
    <row r="2645" spans="1:20" hidden="1">
      <c r="A2645" s="113">
        <v>768</v>
      </c>
      <c r="B2645" s="113" t="s">
        <v>38</v>
      </c>
      <c r="C2645" s="108" t="s">
        <v>18297</v>
      </c>
      <c r="D2645" s="108" t="s">
        <v>18298</v>
      </c>
      <c r="E2645" s="108" t="s">
        <v>18299</v>
      </c>
      <c r="F2645" s="108" t="s">
        <v>10580</v>
      </c>
      <c r="G2645" s="113">
        <v>16000</v>
      </c>
      <c r="H2645" s="108" t="s">
        <v>66</v>
      </c>
      <c r="I2645" s="108" t="s">
        <v>413</v>
      </c>
      <c r="J2645" s="135" t="s">
        <v>41</v>
      </c>
      <c r="K2645" s="135">
        <v>16000</v>
      </c>
      <c r="L2645" s="135">
        <f>VLOOKUP(E2645,[2]Sheet1!$E$2:$N$5262,3,0)</f>
        <v>16000</v>
      </c>
      <c r="M2645" s="168">
        <f>VLOOKUP(E2645,[2]Sheet1!$E$2:$N$5262,4,0)</f>
        <v>46046</v>
      </c>
      <c r="N2645" s="135" t="str">
        <f>VLOOKUP(E2645,[2]Sheet1!$E$2:$N$5262,5,0)</f>
        <v>FIZA.SHEIKH</v>
      </c>
      <c r="O2645" s="135" t="str">
        <f>VLOOKUP(E2645,[2]Sheet1!$E$2:$N$5262,6,0)</f>
        <v>Accepted</v>
      </c>
      <c r="P2645" s="135" t="str">
        <f>VLOOKUP(E2645,[2]Sheet1!$E$2:$N$5262,7,0)</f>
        <v>Online Transfer</v>
      </c>
      <c r="Q2645" s="135" t="str">
        <f>VLOOKUP(E2645,[2]Sheet1!$E$2:$N$5262,8,0)</f>
        <v>Renewal</v>
      </c>
      <c r="R2645" s="135" t="s">
        <v>16</v>
      </c>
      <c r="S2645" s="135" t="str">
        <f>VLOOKUP(E2645,[2]Sheet1!$E$2:$N$5262,10,0)</f>
        <v>-</v>
      </c>
      <c r="T2645" s="167">
        <f t="shared" si="130"/>
        <v>0</v>
      </c>
    </row>
    <row r="2646" spans="1:20" hidden="1">
      <c r="A2646" s="113">
        <v>769</v>
      </c>
      <c r="B2646" s="113" t="s">
        <v>38</v>
      </c>
      <c r="C2646" s="108" t="s">
        <v>18300</v>
      </c>
      <c r="D2646" s="108" t="s">
        <v>18301</v>
      </c>
      <c r="E2646" s="108" t="s">
        <v>18302</v>
      </c>
      <c r="F2646" s="108" t="s">
        <v>18303</v>
      </c>
      <c r="G2646" s="113">
        <v>16000</v>
      </c>
      <c r="H2646" s="108" t="s">
        <v>66</v>
      </c>
      <c r="I2646" s="108" t="s">
        <v>413</v>
      </c>
      <c r="J2646" s="135" t="s">
        <v>41</v>
      </c>
      <c r="K2646" s="135">
        <v>16000</v>
      </c>
      <c r="L2646" s="135">
        <f>VLOOKUP(E2646,[2]Sheet1!$E$2:$N$5262,3,0)</f>
        <v>16000</v>
      </c>
      <c r="M2646" s="168">
        <f>VLOOKUP(E2646,[2]Sheet1!$E$2:$N$5262,4,0)</f>
        <v>46046</v>
      </c>
      <c r="N2646" s="135" t="str">
        <f>VLOOKUP(E2646,[2]Sheet1!$E$2:$N$5262,5,0)</f>
        <v>FIZA.SHEIKH</v>
      </c>
      <c r="O2646" s="135" t="str">
        <f>VLOOKUP(E2646,[2]Sheet1!$E$2:$N$5262,6,0)</f>
        <v>Accepted</v>
      </c>
      <c r="P2646" s="135" t="str">
        <f>VLOOKUP(E2646,[2]Sheet1!$E$2:$N$5262,7,0)</f>
        <v>Online Transfer</v>
      </c>
      <c r="Q2646" s="135" t="str">
        <f>VLOOKUP(E2646,[2]Sheet1!$E$2:$N$5262,8,0)</f>
        <v>Renewal</v>
      </c>
      <c r="R2646" s="135" t="s">
        <v>16</v>
      </c>
      <c r="S2646" s="135" t="str">
        <f>VLOOKUP(E2646,[2]Sheet1!$E$2:$N$5262,10,0)</f>
        <v>-</v>
      </c>
      <c r="T2646" s="167">
        <f t="shared" si="130"/>
        <v>0</v>
      </c>
    </row>
    <row r="2647" spans="1:20" hidden="1">
      <c r="A2647" s="113">
        <v>770</v>
      </c>
      <c r="B2647" s="113" t="s">
        <v>38</v>
      </c>
      <c r="C2647" s="108" t="s">
        <v>18304</v>
      </c>
      <c r="D2647" s="113">
        <v>69484</v>
      </c>
      <c r="E2647" s="113">
        <v>7046799</v>
      </c>
      <c r="F2647" s="108" t="s">
        <v>18305</v>
      </c>
      <c r="G2647" s="113">
        <v>12000</v>
      </c>
      <c r="H2647" s="108" t="s">
        <v>66</v>
      </c>
      <c r="I2647" s="108" t="s">
        <v>413</v>
      </c>
      <c r="J2647" s="135" t="s">
        <v>41</v>
      </c>
      <c r="K2647" s="135">
        <v>12000</v>
      </c>
      <c r="L2647" s="135">
        <f>VLOOKUP(E2647,[2]Sheet1!$E$2:$N$5262,3,0)</f>
        <v>12000</v>
      </c>
      <c r="M2647" s="168">
        <f>VLOOKUP(E2647,[2]Sheet1!$E$2:$N$5262,4,0)</f>
        <v>46050</v>
      </c>
      <c r="N2647" s="135" t="str">
        <f>VLOOKUP(E2647,[2]Sheet1!$E$2:$N$5262,5,0)</f>
        <v>FIZA.SHEIKH</v>
      </c>
      <c r="O2647" s="135" t="str">
        <f>VLOOKUP(E2647,[2]Sheet1!$E$2:$N$5262,6,0)</f>
        <v>Accepted</v>
      </c>
      <c r="P2647" s="135" t="str">
        <f>VLOOKUP(E2647,[2]Sheet1!$E$2:$N$5262,7,0)</f>
        <v>Cheque</v>
      </c>
      <c r="Q2647" s="135" t="str">
        <f>VLOOKUP(E2647,[2]Sheet1!$E$2:$N$5262,8,0)</f>
        <v>Renewal</v>
      </c>
      <c r="R2647" s="135" t="s">
        <v>16</v>
      </c>
      <c r="S2647" s="135" t="str">
        <f>VLOOKUP(E2647,[2]Sheet1!$E$2:$N$5262,10,0)</f>
        <v>-</v>
      </c>
      <c r="T2647" s="167">
        <f t="shared" si="130"/>
        <v>0</v>
      </c>
    </row>
    <row r="2648" spans="1:20" hidden="1">
      <c r="A2648" s="113">
        <v>771</v>
      </c>
      <c r="B2648" s="113" t="s">
        <v>38</v>
      </c>
      <c r="C2648" s="108" t="s">
        <v>18306</v>
      </c>
      <c r="D2648" s="108" t="s">
        <v>18307</v>
      </c>
      <c r="E2648" s="108" t="s">
        <v>18308</v>
      </c>
      <c r="F2648" s="108" t="s">
        <v>18309</v>
      </c>
      <c r="G2648" s="113">
        <v>9000</v>
      </c>
      <c r="H2648" s="108" t="s">
        <v>66</v>
      </c>
      <c r="I2648" s="108" t="s">
        <v>413</v>
      </c>
      <c r="J2648" s="135" t="s">
        <v>41</v>
      </c>
      <c r="K2648" s="135">
        <v>9000</v>
      </c>
      <c r="L2648" s="135">
        <f>VLOOKUP(E2648,[2]Sheet1!$E$2:$N$5262,3,0)</f>
        <v>9000</v>
      </c>
      <c r="M2648" s="168">
        <f>VLOOKUP(E2648,[2]Sheet1!$E$2:$N$5262,4,0)</f>
        <v>46045</v>
      </c>
      <c r="N2648" s="135" t="str">
        <f>VLOOKUP(E2648,[2]Sheet1!$E$2:$N$5262,5,0)</f>
        <v>FIZA.SHEIKH</v>
      </c>
      <c r="O2648" s="135" t="str">
        <f>VLOOKUP(E2648,[2]Sheet1!$E$2:$N$5262,6,0)</f>
        <v>Accepted</v>
      </c>
      <c r="P2648" s="135" t="str">
        <f>VLOOKUP(E2648,[2]Sheet1!$E$2:$N$5262,7,0)</f>
        <v>Cash Deposit</v>
      </c>
      <c r="Q2648" s="135" t="str">
        <f>VLOOKUP(E2648,[2]Sheet1!$E$2:$N$5262,8,0)</f>
        <v>Renewal</v>
      </c>
      <c r="R2648" s="135" t="s">
        <v>16</v>
      </c>
      <c r="S2648" s="135" t="str">
        <f>VLOOKUP(E2648,[2]Sheet1!$E$2:$N$5262,10,0)</f>
        <v>-</v>
      </c>
      <c r="T2648" s="167">
        <f t="shared" si="130"/>
        <v>0</v>
      </c>
    </row>
    <row r="2649" spans="1:20" hidden="1">
      <c r="A2649" s="113">
        <v>772</v>
      </c>
      <c r="B2649" s="113" t="s">
        <v>38</v>
      </c>
      <c r="C2649" s="108" t="s">
        <v>18310</v>
      </c>
      <c r="D2649" s="113">
        <v>17453714</v>
      </c>
      <c r="E2649" s="108" t="s">
        <v>18311</v>
      </c>
      <c r="F2649" s="108" t="s">
        <v>18312</v>
      </c>
      <c r="G2649" s="113">
        <v>13000</v>
      </c>
      <c r="H2649" s="108" t="s">
        <v>66</v>
      </c>
      <c r="I2649" s="108" t="s">
        <v>413</v>
      </c>
      <c r="J2649" s="135" t="s">
        <v>41</v>
      </c>
      <c r="K2649" s="135">
        <v>13000</v>
      </c>
      <c r="L2649" s="135">
        <f>VLOOKUP(E2649,[2]Sheet1!$E$2:$N$5262,3,0)</f>
        <v>13000</v>
      </c>
      <c r="M2649" s="168">
        <f>VLOOKUP(E2649,[2]Sheet1!$E$2:$N$5262,4,0)</f>
        <v>46045</v>
      </c>
      <c r="N2649" s="135" t="str">
        <f>VLOOKUP(E2649,[2]Sheet1!$E$2:$N$5262,5,0)</f>
        <v>FIZA.SHEIKH</v>
      </c>
      <c r="O2649" s="135" t="str">
        <f>VLOOKUP(E2649,[2]Sheet1!$E$2:$N$5262,6,0)</f>
        <v>Accepted</v>
      </c>
      <c r="P2649" s="135" t="str">
        <f>VLOOKUP(E2649,[2]Sheet1!$E$2:$N$5262,7,0)</f>
        <v>Online Transfer</v>
      </c>
      <c r="Q2649" s="135" t="str">
        <f>VLOOKUP(E2649,[2]Sheet1!$E$2:$N$5262,8,0)</f>
        <v>Renewal</v>
      </c>
      <c r="R2649" s="135" t="s">
        <v>16</v>
      </c>
      <c r="S2649" s="135" t="str">
        <f>VLOOKUP(E2649,[2]Sheet1!$E$2:$N$5262,10,0)</f>
        <v>-</v>
      </c>
      <c r="T2649" s="167">
        <f t="shared" si="130"/>
        <v>0</v>
      </c>
    </row>
    <row r="2650" spans="1:20" hidden="1">
      <c r="A2650" s="113">
        <v>773</v>
      </c>
      <c r="B2650" s="113" t="s">
        <v>38</v>
      </c>
      <c r="C2650" s="108" t="s">
        <v>18313</v>
      </c>
      <c r="D2650" s="113">
        <v>36952</v>
      </c>
      <c r="E2650" s="113">
        <v>7023159</v>
      </c>
      <c r="F2650" s="108" t="s">
        <v>10971</v>
      </c>
      <c r="G2650" s="113">
        <v>10000</v>
      </c>
      <c r="H2650" s="108" t="s">
        <v>66</v>
      </c>
      <c r="I2650" s="108" t="s">
        <v>413</v>
      </c>
      <c r="J2650" s="135" t="s">
        <v>41</v>
      </c>
      <c r="K2650" s="135">
        <v>10000</v>
      </c>
      <c r="L2650" s="135">
        <f>VLOOKUP(E2650,[2]Sheet1!$E$2:$N$5262,3,0)</f>
        <v>10000</v>
      </c>
      <c r="M2650" s="168">
        <f>VLOOKUP(E2650,[2]Sheet1!$E$2:$N$5262,4,0)</f>
        <v>46045</v>
      </c>
      <c r="N2650" s="135" t="str">
        <f>VLOOKUP(E2650,[2]Sheet1!$E$2:$N$5262,5,0)</f>
        <v>FIZA.SHEIKH</v>
      </c>
      <c r="O2650" s="135" t="str">
        <f>VLOOKUP(E2650,[2]Sheet1!$E$2:$N$5262,6,0)</f>
        <v>Accepted</v>
      </c>
      <c r="P2650" s="135" t="str">
        <f>VLOOKUP(E2650,[2]Sheet1!$E$2:$N$5262,7,0)</f>
        <v>Cash Deposit</v>
      </c>
      <c r="Q2650" s="135" t="str">
        <f>VLOOKUP(E2650,[2]Sheet1!$E$2:$N$5262,8,0)</f>
        <v>Renewal</v>
      </c>
      <c r="R2650" s="135" t="s">
        <v>16</v>
      </c>
      <c r="S2650" s="135" t="str">
        <f>VLOOKUP(E2650,[2]Sheet1!$E$2:$N$5262,10,0)</f>
        <v>-</v>
      </c>
      <c r="T2650" s="167">
        <f t="shared" si="130"/>
        <v>0</v>
      </c>
    </row>
    <row r="2651" spans="1:20" hidden="1">
      <c r="A2651" s="113">
        <v>774</v>
      </c>
      <c r="B2651" s="113" t="s">
        <v>38</v>
      </c>
      <c r="C2651" s="108" t="s">
        <v>18314</v>
      </c>
      <c r="D2651" s="113">
        <v>748946</v>
      </c>
      <c r="E2651" s="113">
        <v>300093</v>
      </c>
      <c r="F2651" s="108" t="s">
        <v>18315</v>
      </c>
      <c r="G2651" s="113">
        <v>14500</v>
      </c>
      <c r="H2651" s="108" t="s">
        <v>66</v>
      </c>
      <c r="I2651" s="108" t="s">
        <v>413</v>
      </c>
      <c r="J2651" s="135" t="s">
        <v>41</v>
      </c>
      <c r="K2651" s="135">
        <v>14500</v>
      </c>
      <c r="L2651" s="135">
        <f>VLOOKUP(E2651,[2]Sheet1!$E$2:$N$5262,3,0)</f>
        <v>14500</v>
      </c>
      <c r="M2651" s="168">
        <f>VLOOKUP(E2651,[2]Sheet1!$E$2:$N$5262,4,0)</f>
        <v>46045</v>
      </c>
      <c r="N2651" s="135" t="str">
        <f>VLOOKUP(E2651,[2]Sheet1!$E$2:$N$5262,5,0)</f>
        <v>FIZA.SHEIKH</v>
      </c>
      <c r="O2651" s="135" t="str">
        <f>VLOOKUP(E2651,[2]Sheet1!$E$2:$N$5262,6,0)</f>
        <v>Accepted</v>
      </c>
      <c r="P2651" s="135" t="str">
        <f>VLOOKUP(E2651,[2]Sheet1!$E$2:$N$5262,7,0)</f>
        <v>Online Transfer</v>
      </c>
      <c r="Q2651" s="135" t="str">
        <f>VLOOKUP(E2651,[2]Sheet1!$E$2:$N$5262,8,0)</f>
        <v>Renewal</v>
      </c>
      <c r="R2651" s="135" t="s">
        <v>16</v>
      </c>
      <c r="S2651" s="135" t="str">
        <f>VLOOKUP(E2651,[2]Sheet1!$E$2:$N$5262,10,0)</f>
        <v>-</v>
      </c>
      <c r="T2651" s="167">
        <f t="shared" si="130"/>
        <v>0</v>
      </c>
    </row>
    <row r="2652" spans="1:20" hidden="1">
      <c r="A2652" s="113">
        <v>775</v>
      </c>
      <c r="B2652" s="113" t="s">
        <v>38</v>
      </c>
      <c r="C2652" s="108" t="s">
        <v>18316</v>
      </c>
      <c r="D2652" s="113">
        <v>204022</v>
      </c>
      <c r="E2652" s="113">
        <v>1103715</v>
      </c>
      <c r="F2652" s="108" t="s">
        <v>18317</v>
      </c>
      <c r="G2652" s="113">
        <v>12000</v>
      </c>
      <c r="H2652" s="108" t="s">
        <v>66</v>
      </c>
      <c r="I2652" s="108" t="s">
        <v>413</v>
      </c>
      <c r="J2652" s="135" t="s">
        <v>41</v>
      </c>
      <c r="K2652" s="135">
        <v>12000</v>
      </c>
      <c r="L2652" s="135">
        <f>VLOOKUP(E2652,[2]Sheet1!$E$2:$N$5262,3,0)</f>
        <v>12000</v>
      </c>
      <c r="M2652" s="168">
        <f>VLOOKUP(E2652,[2]Sheet1!$E$2:$N$5262,4,0)</f>
        <v>46045</v>
      </c>
      <c r="N2652" s="135" t="str">
        <f>VLOOKUP(E2652,[2]Sheet1!$E$2:$N$5262,5,0)</f>
        <v>FIZA.SHEIKH</v>
      </c>
      <c r="O2652" s="135" t="str">
        <f>VLOOKUP(E2652,[2]Sheet1!$E$2:$N$5262,6,0)</f>
        <v>Accepted</v>
      </c>
      <c r="P2652" s="135" t="str">
        <f>VLOOKUP(E2652,[2]Sheet1!$E$2:$N$5262,7,0)</f>
        <v>Online Transfer</v>
      </c>
      <c r="Q2652" s="135" t="str">
        <f>VLOOKUP(E2652,[2]Sheet1!$E$2:$N$5262,8,0)</f>
        <v>Renewal</v>
      </c>
      <c r="R2652" s="135" t="s">
        <v>16</v>
      </c>
      <c r="S2652" s="135" t="str">
        <f>VLOOKUP(E2652,[2]Sheet1!$E$2:$N$5262,10,0)</f>
        <v>-</v>
      </c>
      <c r="T2652" s="167">
        <f t="shared" si="130"/>
        <v>0</v>
      </c>
    </row>
    <row r="2653" spans="1:20">
      <c r="A2653" s="113">
        <v>776</v>
      </c>
      <c r="B2653" s="113" t="s">
        <v>38</v>
      </c>
      <c r="C2653" s="108" t="s">
        <v>18318</v>
      </c>
      <c r="D2653" s="108" t="s">
        <v>18319</v>
      </c>
      <c r="E2653" s="108" t="s">
        <v>18320</v>
      </c>
      <c r="F2653" s="108" t="s">
        <v>11212</v>
      </c>
      <c r="G2653" s="113">
        <v>13000</v>
      </c>
      <c r="H2653" s="108" t="s">
        <v>66</v>
      </c>
      <c r="I2653" s="108" t="s">
        <v>413</v>
      </c>
      <c r="J2653" s="135" t="s">
        <v>41</v>
      </c>
      <c r="K2653" s="135">
        <v>13000</v>
      </c>
      <c r="L2653" s="135">
        <f>VLOOKUP(E2653,[2]Sheet1!$E$2:$N$5262,3,0)</f>
        <v>13000</v>
      </c>
      <c r="M2653" s="168">
        <f>VLOOKUP(E2653,[2]Sheet1!$E$2:$N$5262,4,0)</f>
        <v>46045</v>
      </c>
      <c r="N2653" s="135" t="str">
        <f>VLOOKUP(E2653,[2]Sheet1!$E$2:$N$5262,5,0)</f>
        <v>FIZA.SHEIKH</v>
      </c>
      <c r="O2653" s="135" t="str">
        <f>VLOOKUP(E2653,[2]Sheet1!$E$2:$N$5262,6,0)</f>
        <v>Accepted</v>
      </c>
      <c r="P2653" s="135" t="str">
        <f>VLOOKUP(E2653,[2]Sheet1!$E$2:$N$5262,7,0)</f>
        <v>Online Transfer</v>
      </c>
      <c r="Q2653" s="135" t="str">
        <f>VLOOKUP(E2653,[2]Sheet1!$E$2:$N$5262,8,0)</f>
        <v>Conversion</v>
      </c>
      <c r="R2653" s="135" t="s">
        <v>16</v>
      </c>
      <c r="S2653" s="135" t="str">
        <f>VLOOKUP(E2653,[2]Sheet1!$E$2:$N$5262,10,0)</f>
        <v>-</v>
      </c>
      <c r="T2653" s="167">
        <f t="shared" si="130"/>
        <v>0</v>
      </c>
    </row>
    <row r="2654" spans="1:20" hidden="1">
      <c r="A2654" s="113">
        <v>777</v>
      </c>
      <c r="B2654" s="113" t="s">
        <v>38</v>
      </c>
      <c r="C2654" s="108" t="s">
        <v>18321</v>
      </c>
      <c r="D2654" s="108" t="s">
        <v>18322</v>
      </c>
      <c r="E2654" s="108" t="s">
        <v>18323</v>
      </c>
      <c r="F2654" s="108" t="s">
        <v>10580</v>
      </c>
      <c r="G2654" s="113">
        <v>13000</v>
      </c>
      <c r="H2654" s="108" t="s">
        <v>66</v>
      </c>
      <c r="I2654" s="108" t="s">
        <v>413</v>
      </c>
      <c r="J2654" s="135" t="s">
        <v>41</v>
      </c>
      <c r="K2654" s="135">
        <v>13000</v>
      </c>
      <c r="L2654" s="135">
        <f>VLOOKUP(E2654,[2]Sheet1!$E$2:$N$5262,3,0)</f>
        <v>13000</v>
      </c>
      <c r="M2654" s="168">
        <f>VLOOKUP(E2654,[2]Sheet1!$E$2:$N$5262,4,0)</f>
        <v>46045</v>
      </c>
      <c r="N2654" s="135" t="str">
        <f>VLOOKUP(E2654,[2]Sheet1!$E$2:$N$5262,5,0)</f>
        <v>FIZA.SHEIKH</v>
      </c>
      <c r="O2654" s="135" t="str">
        <f>VLOOKUP(E2654,[2]Sheet1!$E$2:$N$5262,6,0)</f>
        <v>Accepted</v>
      </c>
      <c r="P2654" s="135" t="str">
        <f>VLOOKUP(E2654,[2]Sheet1!$E$2:$N$5262,7,0)</f>
        <v>Online Transfer</v>
      </c>
      <c r="Q2654" s="135" t="str">
        <f>VLOOKUP(E2654,[2]Sheet1!$E$2:$N$5262,8,0)</f>
        <v>Renewal</v>
      </c>
      <c r="R2654" s="135" t="s">
        <v>16</v>
      </c>
      <c r="S2654" s="135" t="str">
        <f>VLOOKUP(E2654,[2]Sheet1!$E$2:$N$5262,10,0)</f>
        <v>-</v>
      </c>
      <c r="T2654" s="167">
        <f t="shared" si="130"/>
        <v>0</v>
      </c>
    </row>
    <row r="2655" spans="1:20" hidden="1">
      <c r="A2655" s="113">
        <v>778</v>
      </c>
      <c r="B2655" s="113" t="s">
        <v>38</v>
      </c>
      <c r="C2655" s="108" t="s">
        <v>18324</v>
      </c>
      <c r="D2655" s="108" t="s">
        <v>18325</v>
      </c>
      <c r="E2655" s="108" t="s">
        <v>18326</v>
      </c>
      <c r="F2655" s="108" t="s">
        <v>17805</v>
      </c>
      <c r="G2655" s="113">
        <v>12000</v>
      </c>
      <c r="H2655" s="108" t="s">
        <v>66</v>
      </c>
      <c r="I2655" s="108" t="s">
        <v>413</v>
      </c>
      <c r="J2655" s="135" t="s">
        <v>41</v>
      </c>
      <c r="K2655" s="135">
        <v>12000</v>
      </c>
      <c r="L2655" s="135">
        <f>VLOOKUP(E2655,[2]Sheet1!$E$2:$N$5262,3,0)</f>
        <v>12000</v>
      </c>
      <c r="M2655" s="168">
        <f>VLOOKUP(E2655,[2]Sheet1!$E$2:$N$5262,4,0)</f>
        <v>46044</v>
      </c>
      <c r="N2655" s="135" t="str">
        <f>VLOOKUP(E2655,[2]Sheet1!$E$2:$N$5262,5,0)</f>
        <v>FIZA.SHEIKH</v>
      </c>
      <c r="O2655" s="135" t="str">
        <f>VLOOKUP(E2655,[2]Sheet1!$E$2:$N$5262,6,0)</f>
        <v>Accepted</v>
      </c>
      <c r="P2655" s="135" t="str">
        <f>VLOOKUP(E2655,[2]Sheet1!$E$2:$N$5262,7,0)</f>
        <v>Online Transfer</v>
      </c>
      <c r="Q2655" s="135" t="str">
        <f>VLOOKUP(E2655,[2]Sheet1!$E$2:$N$5262,8,0)</f>
        <v>Renewal</v>
      </c>
      <c r="R2655" s="135" t="s">
        <v>16</v>
      </c>
      <c r="S2655" s="135" t="str">
        <f>VLOOKUP(E2655,[2]Sheet1!$E$2:$N$5262,10,0)</f>
        <v>-</v>
      </c>
      <c r="T2655" s="167">
        <f t="shared" si="130"/>
        <v>0</v>
      </c>
    </row>
    <row r="2656" spans="1:20" hidden="1">
      <c r="A2656" s="113">
        <v>779</v>
      </c>
      <c r="B2656" s="113" t="s">
        <v>38</v>
      </c>
      <c r="C2656" s="108" t="s">
        <v>18327</v>
      </c>
      <c r="D2656" s="113">
        <v>239807</v>
      </c>
      <c r="E2656" s="113">
        <v>10139833</v>
      </c>
      <c r="F2656" s="108" t="s">
        <v>18328</v>
      </c>
      <c r="G2656" s="113">
        <v>12000</v>
      </c>
      <c r="H2656" s="108" t="s">
        <v>66</v>
      </c>
      <c r="I2656" s="108" t="s">
        <v>413</v>
      </c>
      <c r="J2656" s="135" t="s">
        <v>41</v>
      </c>
      <c r="K2656" s="135">
        <v>12000</v>
      </c>
      <c r="L2656" s="135">
        <f>VLOOKUP(E2656,[2]Sheet1!$E$2:$N$5262,3,0)</f>
        <v>12000</v>
      </c>
      <c r="M2656" s="168">
        <f>VLOOKUP(E2656,[2]Sheet1!$E$2:$N$5262,4,0)</f>
        <v>46044</v>
      </c>
      <c r="N2656" s="135" t="str">
        <f>VLOOKUP(E2656,[2]Sheet1!$E$2:$N$5262,5,0)</f>
        <v>FIZA.SHEIKH</v>
      </c>
      <c r="O2656" s="135" t="str">
        <f>VLOOKUP(E2656,[2]Sheet1!$E$2:$N$5262,6,0)</f>
        <v>Accepted</v>
      </c>
      <c r="P2656" s="135" t="str">
        <f>VLOOKUP(E2656,[2]Sheet1!$E$2:$N$5262,7,0)</f>
        <v>Online Transfer</v>
      </c>
      <c r="Q2656" s="135" t="str">
        <f>VLOOKUP(E2656,[2]Sheet1!$E$2:$N$5262,8,0)</f>
        <v>Renewal</v>
      </c>
      <c r="R2656" s="135" t="s">
        <v>16</v>
      </c>
      <c r="S2656" s="135" t="str">
        <f>VLOOKUP(E2656,[2]Sheet1!$E$2:$N$5262,10,0)</f>
        <v>-</v>
      </c>
      <c r="T2656" s="167">
        <f t="shared" si="130"/>
        <v>0</v>
      </c>
    </row>
    <row r="2657" spans="1:20" hidden="1">
      <c r="A2657" s="113">
        <v>780</v>
      </c>
      <c r="B2657" s="113" t="s">
        <v>38</v>
      </c>
      <c r="C2657" s="108" t="s">
        <v>18329</v>
      </c>
      <c r="D2657" s="108" t="s">
        <v>18330</v>
      </c>
      <c r="E2657" s="108" t="s">
        <v>18331</v>
      </c>
      <c r="F2657" s="108" t="s">
        <v>10867</v>
      </c>
      <c r="G2657" s="113">
        <v>14000</v>
      </c>
      <c r="H2657" s="108" t="s">
        <v>66</v>
      </c>
      <c r="I2657" s="108" t="s">
        <v>413</v>
      </c>
      <c r="J2657" s="135" t="s">
        <v>41</v>
      </c>
      <c r="K2657" s="135">
        <v>14000</v>
      </c>
      <c r="L2657" s="135">
        <f>VLOOKUP(E2657,[2]Sheet1!$E$2:$N$5262,3,0)</f>
        <v>14000</v>
      </c>
      <c r="M2657" s="168">
        <f>VLOOKUP(E2657,[2]Sheet1!$E$2:$N$5262,4,0)</f>
        <v>46044</v>
      </c>
      <c r="N2657" s="135" t="str">
        <f>VLOOKUP(E2657,[2]Sheet1!$E$2:$N$5262,5,0)</f>
        <v>FIZA.SHEIKH</v>
      </c>
      <c r="O2657" s="135" t="str">
        <f>VLOOKUP(E2657,[2]Sheet1!$E$2:$N$5262,6,0)</f>
        <v>Accepted</v>
      </c>
      <c r="P2657" s="135" t="str">
        <f>VLOOKUP(E2657,[2]Sheet1!$E$2:$N$5262,7,0)</f>
        <v>Online Transfer</v>
      </c>
      <c r="Q2657" s="135" t="str">
        <f>VLOOKUP(E2657,[2]Sheet1!$E$2:$N$5262,8,0)</f>
        <v>Renewal</v>
      </c>
      <c r="R2657" s="135" t="s">
        <v>16</v>
      </c>
      <c r="S2657" s="135" t="str">
        <f>VLOOKUP(E2657,[2]Sheet1!$E$2:$N$5262,10,0)</f>
        <v>-</v>
      </c>
      <c r="T2657" s="167">
        <f t="shared" si="130"/>
        <v>0</v>
      </c>
    </row>
    <row r="2658" spans="1:20">
      <c r="A2658" s="113">
        <v>781</v>
      </c>
      <c r="B2658" s="113" t="s">
        <v>38</v>
      </c>
      <c r="C2658" s="108" t="s">
        <v>18332</v>
      </c>
      <c r="D2658" s="108" t="s">
        <v>18333</v>
      </c>
      <c r="E2658" s="108" t="s">
        <v>18334</v>
      </c>
      <c r="F2658" s="108" t="s">
        <v>10754</v>
      </c>
      <c r="G2658" s="113">
        <v>13000</v>
      </c>
      <c r="H2658" s="108" t="s">
        <v>66</v>
      </c>
      <c r="I2658" s="108" t="s">
        <v>413</v>
      </c>
      <c r="J2658" s="135" t="s">
        <v>41</v>
      </c>
      <c r="K2658" s="135">
        <v>13000</v>
      </c>
      <c r="L2658" s="135">
        <f>VLOOKUP(E2658,[2]Sheet1!$E$2:$N$5262,3,0)</f>
        <v>13000</v>
      </c>
      <c r="M2658" s="168">
        <f>VLOOKUP(E2658,[2]Sheet1!$E$2:$N$5262,4,0)</f>
        <v>46044</v>
      </c>
      <c r="N2658" s="135" t="str">
        <f>VLOOKUP(E2658,[2]Sheet1!$E$2:$N$5262,5,0)</f>
        <v>FIZA.SHEIKH</v>
      </c>
      <c r="O2658" s="135" t="str">
        <f>VLOOKUP(E2658,[2]Sheet1!$E$2:$N$5262,6,0)</f>
        <v>Accepted</v>
      </c>
      <c r="P2658" s="135" t="str">
        <f>VLOOKUP(E2658,[2]Sheet1!$E$2:$N$5262,7,0)</f>
        <v>Online Transfer</v>
      </c>
      <c r="Q2658" s="135" t="str">
        <f>VLOOKUP(E2658,[2]Sheet1!$E$2:$N$5262,8,0)</f>
        <v>Conversion</v>
      </c>
      <c r="R2658" s="135" t="s">
        <v>16</v>
      </c>
      <c r="S2658" s="135" t="str">
        <f>VLOOKUP(E2658,[2]Sheet1!$E$2:$N$5262,10,0)</f>
        <v>-</v>
      </c>
      <c r="T2658" s="167">
        <f t="shared" si="130"/>
        <v>0</v>
      </c>
    </row>
    <row r="2659" spans="1:20" hidden="1">
      <c r="A2659" s="113">
        <v>782</v>
      </c>
      <c r="B2659" s="113" t="s">
        <v>38</v>
      </c>
      <c r="C2659" s="108" t="s">
        <v>18335</v>
      </c>
      <c r="D2659" s="108" t="s">
        <v>18336</v>
      </c>
      <c r="E2659" s="108" t="s">
        <v>18337</v>
      </c>
      <c r="F2659" s="108" t="s">
        <v>18338</v>
      </c>
      <c r="G2659" s="113">
        <v>13000</v>
      </c>
      <c r="H2659" s="108" t="s">
        <v>66</v>
      </c>
      <c r="I2659" s="108" t="s">
        <v>413</v>
      </c>
      <c r="J2659" s="135" t="s">
        <v>41</v>
      </c>
      <c r="K2659" s="135">
        <v>13000</v>
      </c>
      <c r="L2659" s="135">
        <f>VLOOKUP(E2659,[2]Sheet1!$E$2:$N$5262,3,0)</f>
        <v>13000</v>
      </c>
      <c r="M2659" s="168">
        <f>VLOOKUP(E2659,[2]Sheet1!$E$2:$N$5262,4,0)</f>
        <v>46044</v>
      </c>
      <c r="N2659" s="135" t="str">
        <f>VLOOKUP(E2659,[2]Sheet1!$E$2:$N$5262,5,0)</f>
        <v>FIZA.SHEIKH</v>
      </c>
      <c r="O2659" s="135" t="str">
        <f>VLOOKUP(E2659,[2]Sheet1!$E$2:$N$5262,6,0)</f>
        <v>Accepted</v>
      </c>
      <c r="P2659" s="135" t="str">
        <f>VLOOKUP(E2659,[2]Sheet1!$E$2:$N$5262,7,0)</f>
        <v>Online Transfer</v>
      </c>
      <c r="Q2659" s="135" t="str">
        <f>VLOOKUP(E2659,[2]Sheet1!$E$2:$N$5262,8,0)</f>
        <v>Renewal</v>
      </c>
      <c r="R2659" s="135" t="s">
        <v>16</v>
      </c>
      <c r="S2659" s="135" t="str">
        <f>VLOOKUP(E2659,[2]Sheet1!$E$2:$N$5262,10,0)</f>
        <v>-</v>
      </c>
      <c r="T2659" s="167">
        <f t="shared" si="130"/>
        <v>0</v>
      </c>
    </row>
    <row r="2660" spans="1:20" hidden="1">
      <c r="A2660" s="113">
        <v>783</v>
      </c>
      <c r="B2660" s="113" t="s">
        <v>38</v>
      </c>
      <c r="C2660" s="108" t="s">
        <v>18339</v>
      </c>
      <c r="D2660" s="108" t="s">
        <v>18340</v>
      </c>
      <c r="E2660" s="113">
        <v>7050722</v>
      </c>
      <c r="F2660" s="108" t="s">
        <v>18341</v>
      </c>
      <c r="G2660" s="113">
        <v>13000</v>
      </c>
      <c r="H2660" s="108" t="s">
        <v>66</v>
      </c>
      <c r="I2660" s="108" t="s">
        <v>413</v>
      </c>
      <c r="J2660" s="135" t="s">
        <v>41</v>
      </c>
      <c r="K2660" s="135">
        <v>13000</v>
      </c>
      <c r="L2660" s="135">
        <f>VLOOKUP(E2660,[2]Sheet1!$E$2:$N$5262,3,0)</f>
        <v>13000</v>
      </c>
      <c r="M2660" s="168">
        <f>VLOOKUP(E2660,[2]Sheet1!$E$2:$N$5262,4,0)</f>
        <v>46044</v>
      </c>
      <c r="N2660" s="135" t="str">
        <f>VLOOKUP(E2660,[2]Sheet1!$E$2:$N$5262,5,0)</f>
        <v>FIZA.SHEIKH</v>
      </c>
      <c r="O2660" s="135" t="str">
        <f>VLOOKUP(E2660,[2]Sheet1!$E$2:$N$5262,6,0)</f>
        <v>Accepted</v>
      </c>
      <c r="P2660" s="135" t="str">
        <f>VLOOKUP(E2660,[2]Sheet1!$E$2:$N$5262,7,0)</f>
        <v>Online Transfer</v>
      </c>
      <c r="Q2660" s="135" t="str">
        <f>VLOOKUP(E2660,[2]Sheet1!$E$2:$N$5262,8,0)</f>
        <v>Renewal</v>
      </c>
      <c r="R2660" s="135" t="s">
        <v>16</v>
      </c>
      <c r="S2660" s="135" t="str">
        <f>VLOOKUP(E2660,[2]Sheet1!$E$2:$N$5262,10,0)</f>
        <v>-</v>
      </c>
      <c r="T2660" s="167">
        <f t="shared" si="130"/>
        <v>0</v>
      </c>
    </row>
    <row r="2661" spans="1:20" hidden="1">
      <c r="A2661" s="113">
        <v>784</v>
      </c>
      <c r="B2661" s="113" t="s">
        <v>38</v>
      </c>
      <c r="C2661" s="108" t="s">
        <v>18342</v>
      </c>
      <c r="D2661" s="108" t="s">
        <v>18343</v>
      </c>
      <c r="E2661" s="108" t="s">
        <v>18344</v>
      </c>
      <c r="F2661" s="108" t="s">
        <v>566</v>
      </c>
      <c r="G2661" s="113">
        <v>13000</v>
      </c>
      <c r="H2661" s="108" t="s">
        <v>66</v>
      </c>
      <c r="I2661" s="108" t="s">
        <v>413</v>
      </c>
      <c r="J2661" s="135" t="s">
        <v>41</v>
      </c>
      <c r="K2661" s="135">
        <v>13000</v>
      </c>
      <c r="L2661" s="135">
        <f>VLOOKUP(E2661,[2]Sheet1!$E$2:$N$5262,3,0)</f>
        <v>13000</v>
      </c>
      <c r="M2661" s="168">
        <f>VLOOKUP(E2661,[2]Sheet1!$E$2:$N$5262,4,0)</f>
        <v>46043</v>
      </c>
      <c r="N2661" s="135" t="str">
        <f>VLOOKUP(E2661,[2]Sheet1!$E$2:$N$5262,5,0)</f>
        <v>FIZA.SHEIKH</v>
      </c>
      <c r="O2661" s="135" t="str">
        <f>VLOOKUP(E2661,[2]Sheet1!$E$2:$N$5262,6,0)</f>
        <v>Accepted</v>
      </c>
      <c r="P2661" s="135" t="str">
        <f>VLOOKUP(E2661,[2]Sheet1!$E$2:$N$5262,7,0)</f>
        <v>Online Transfer</v>
      </c>
      <c r="Q2661" s="135" t="str">
        <f>VLOOKUP(E2661,[2]Sheet1!$E$2:$N$5262,8,0)</f>
        <v>Renewal</v>
      </c>
      <c r="R2661" s="135" t="s">
        <v>16</v>
      </c>
      <c r="S2661" s="135" t="str">
        <f>VLOOKUP(E2661,[2]Sheet1!$E$2:$N$5262,10,0)</f>
        <v>-</v>
      </c>
      <c r="T2661" s="167">
        <f t="shared" si="130"/>
        <v>0</v>
      </c>
    </row>
    <row r="2662" spans="1:20" hidden="1">
      <c r="A2662" s="113">
        <v>785</v>
      </c>
      <c r="B2662" s="113" t="s">
        <v>38</v>
      </c>
      <c r="C2662" s="108" t="s">
        <v>18345</v>
      </c>
      <c r="D2662" s="108" t="s">
        <v>18346</v>
      </c>
      <c r="E2662" s="113">
        <v>7016001</v>
      </c>
      <c r="F2662" s="108" t="s">
        <v>11168</v>
      </c>
      <c r="G2662" s="113">
        <v>12000</v>
      </c>
      <c r="H2662" s="108" t="s">
        <v>66</v>
      </c>
      <c r="I2662" s="108" t="s">
        <v>413</v>
      </c>
      <c r="J2662" s="135" t="s">
        <v>41</v>
      </c>
      <c r="K2662" s="135">
        <v>12000</v>
      </c>
      <c r="L2662" s="135">
        <f>VLOOKUP(E2662,[2]Sheet1!$E$2:$N$5262,3,0)</f>
        <v>12000</v>
      </c>
      <c r="M2662" s="168">
        <f>VLOOKUP(E2662,[2]Sheet1!$E$2:$N$5262,4,0)</f>
        <v>46043</v>
      </c>
      <c r="N2662" s="135" t="str">
        <f>VLOOKUP(E2662,[2]Sheet1!$E$2:$N$5262,5,0)</f>
        <v>FIZA.SHEIKH</v>
      </c>
      <c r="O2662" s="135" t="str">
        <f>VLOOKUP(E2662,[2]Sheet1!$E$2:$N$5262,6,0)</f>
        <v>Accepted</v>
      </c>
      <c r="P2662" s="135" t="str">
        <f>VLOOKUP(E2662,[2]Sheet1!$E$2:$N$5262,7,0)</f>
        <v>Cash Deposit</v>
      </c>
      <c r="Q2662" s="135" t="str">
        <f>VLOOKUP(E2662,[2]Sheet1!$E$2:$N$5262,8,0)</f>
        <v>Renewal</v>
      </c>
      <c r="R2662" s="135" t="s">
        <v>16</v>
      </c>
      <c r="S2662" s="135" t="str">
        <f>VLOOKUP(E2662,[2]Sheet1!$E$2:$N$5262,10,0)</f>
        <v>-</v>
      </c>
      <c r="T2662" s="167">
        <f t="shared" si="130"/>
        <v>0</v>
      </c>
    </row>
    <row r="2663" spans="1:20" hidden="1">
      <c r="A2663" s="113">
        <v>786</v>
      </c>
      <c r="B2663" s="113" t="s">
        <v>38</v>
      </c>
      <c r="C2663" s="108" t="s">
        <v>18347</v>
      </c>
      <c r="D2663" s="113">
        <v>12743353</v>
      </c>
      <c r="E2663" s="108" t="s">
        <v>18348</v>
      </c>
      <c r="F2663" s="108" t="s">
        <v>18349</v>
      </c>
      <c r="G2663" s="113">
        <v>16000</v>
      </c>
      <c r="H2663" s="108" t="s">
        <v>66</v>
      </c>
      <c r="I2663" s="108" t="s">
        <v>413</v>
      </c>
      <c r="J2663" s="135" t="s">
        <v>41</v>
      </c>
      <c r="K2663" s="135">
        <v>16000</v>
      </c>
      <c r="L2663" s="135">
        <f>VLOOKUP(E2663,[2]Sheet1!$E$2:$N$5262,3,0)</f>
        <v>16000</v>
      </c>
      <c r="M2663" s="168">
        <f>VLOOKUP(E2663,[2]Sheet1!$E$2:$N$5262,4,0)</f>
        <v>46043</v>
      </c>
      <c r="N2663" s="135" t="str">
        <f>VLOOKUP(E2663,[2]Sheet1!$E$2:$N$5262,5,0)</f>
        <v>FIZA.SHEIKH</v>
      </c>
      <c r="O2663" s="135" t="str">
        <f>VLOOKUP(E2663,[2]Sheet1!$E$2:$N$5262,6,0)</f>
        <v>Accepted</v>
      </c>
      <c r="P2663" s="135" t="str">
        <f>VLOOKUP(E2663,[2]Sheet1!$E$2:$N$5262,7,0)</f>
        <v>Online Transfer</v>
      </c>
      <c r="Q2663" s="135" t="str">
        <f>VLOOKUP(E2663,[2]Sheet1!$E$2:$N$5262,8,0)</f>
        <v>Renewal</v>
      </c>
      <c r="R2663" s="135" t="s">
        <v>16</v>
      </c>
      <c r="S2663" s="135" t="str">
        <f>VLOOKUP(E2663,[2]Sheet1!$E$2:$N$5262,10,0)</f>
        <v>-</v>
      </c>
      <c r="T2663" s="167">
        <f t="shared" si="130"/>
        <v>0</v>
      </c>
    </row>
    <row r="2664" spans="1:20" hidden="1">
      <c r="A2664" s="113">
        <v>787</v>
      </c>
      <c r="B2664" s="113" t="s">
        <v>38</v>
      </c>
      <c r="C2664" s="108" t="s">
        <v>18350</v>
      </c>
      <c r="D2664" s="113">
        <v>182430</v>
      </c>
      <c r="E2664" s="113">
        <v>1082409</v>
      </c>
      <c r="F2664" s="108" t="s">
        <v>18351</v>
      </c>
      <c r="G2664" s="113">
        <v>11000</v>
      </c>
      <c r="H2664" s="108" t="s">
        <v>66</v>
      </c>
      <c r="I2664" s="108" t="s">
        <v>413</v>
      </c>
      <c r="J2664" s="135" t="s">
        <v>41</v>
      </c>
      <c r="K2664" s="135">
        <v>11000</v>
      </c>
      <c r="L2664" s="135">
        <f>VLOOKUP(E2664,[2]Sheet1!$E$2:$N$5262,3,0)</f>
        <v>11000</v>
      </c>
      <c r="M2664" s="168">
        <f>VLOOKUP(E2664,[2]Sheet1!$E$2:$N$5262,4,0)</f>
        <v>46043</v>
      </c>
      <c r="N2664" s="135" t="str">
        <f>VLOOKUP(E2664,[2]Sheet1!$E$2:$N$5262,5,0)</f>
        <v>FIZA.SHEIKH</v>
      </c>
      <c r="O2664" s="135" t="str">
        <f>VLOOKUP(E2664,[2]Sheet1!$E$2:$N$5262,6,0)</f>
        <v>Accepted</v>
      </c>
      <c r="P2664" s="135" t="str">
        <f>VLOOKUP(E2664,[2]Sheet1!$E$2:$N$5262,7,0)</f>
        <v>Online Transfer</v>
      </c>
      <c r="Q2664" s="135" t="str">
        <f>VLOOKUP(E2664,[2]Sheet1!$E$2:$N$5262,8,0)</f>
        <v>Renewal</v>
      </c>
      <c r="R2664" s="135" t="s">
        <v>16</v>
      </c>
      <c r="S2664" s="135" t="str">
        <f>VLOOKUP(E2664,[2]Sheet1!$E$2:$N$5262,10,0)</f>
        <v>-</v>
      </c>
      <c r="T2664" s="167">
        <f t="shared" si="130"/>
        <v>0</v>
      </c>
    </row>
    <row r="2665" spans="1:20" hidden="1">
      <c r="A2665" s="113">
        <v>788</v>
      </c>
      <c r="B2665" s="113" t="s">
        <v>38</v>
      </c>
      <c r="C2665" s="108" t="s">
        <v>18352</v>
      </c>
      <c r="D2665" s="108" t="s">
        <v>18353</v>
      </c>
      <c r="E2665" s="108" t="s">
        <v>18354</v>
      </c>
      <c r="F2665" s="108" t="s">
        <v>18355</v>
      </c>
      <c r="G2665" s="113">
        <v>14000</v>
      </c>
      <c r="H2665" s="108" t="s">
        <v>66</v>
      </c>
      <c r="I2665" s="108" t="s">
        <v>413</v>
      </c>
      <c r="J2665" s="135" t="s">
        <v>41</v>
      </c>
      <c r="K2665" s="135">
        <v>14000</v>
      </c>
      <c r="L2665" s="135">
        <f>VLOOKUP(E2665,[2]Sheet1!$E$2:$N$5262,3,0)</f>
        <v>14000</v>
      </c>
      <c r="M2665" s="168">
        <f>VLOOKUP(E2665,[2]Sheet1!$E$2:$N$5262,4,0)</f>
        <v>46043</v>
      </c>
      <c r="N2665" s="135" t="str">
        <f>VLOOKUP(E2665,[2]Sheet1!$E$2:$N$5262,5,0)</f>
        <v>FIZA.SHEIKH</v>
      </c>
      <c r="O2665" s="135" t="str">
        <f>VLOOKUP(E2665,[2]Sheet1!$E$2:$N$5262,6,0)</f>
        <v>Accepted</v>
      </c>
      <c r="P2665" s="135" t="str">
        <f>VLOOKUP(E2665,[2]Sheet1!$E$2:$N$5262,7,0)</f>
        <v>Online Transfer</v>
      </c>
      <c r="Q2665" s="135" t="str">
        <f>VLOOKUP(E2665,[2]Sheet1!$E$2:$N$5262,8,0)</f>
        <v>Renewal</v>
      </c>
      <c r="R2665" s="135" t="s">
        <v>16</v>
      </c>
      <c r="S2665" s="135" t="str">
        <f>VLOOKUP(E2665,[2]Sheet1!$E$2:$N$5262,10,0)</f>
        <v>-</v>
      </c>
      <c r="T2665" s="167">
        <f t="shared" si="130"/>
        <v>0</v>
      </c>
    </row>
    <row r="2666" spans="1:20" hidden="1">
      <c r="A2666" s="113">
        <v>789</v>
      </c>
      <c r="B2666" s="113" t="s">
        <v>38</v>
      </c>
      <c r="C2666" s="108" t="s">
        <v>18356</v>
      </c>
      <c r="D2666" s="113">
        <v>114685</v>
      </c>
      <c r="E2666" s="113">
        <v>1014665</v>
      </c>
      <c r="F2666" s="108" t="s">
        <v>18357</v>
      </c>
      <c r="G2666" s="113">
        <v>14000</v>
      </c>
      <c r="H2666" s="108" t="s">
        <v>66</v>
      </c>
      <c r="I2666" s="108" t="s">
        <v>413</v>
      </c>
      <c r="J2666" s="135" t="s">
        <v>41</v>
      </c>
      <c r="K2666" s="135">
        <v>14000</v>
      </c>
      <c r="L2666" s="135">
        <f>VLOOKUP(E2666,[2]Sheet1!$E$2:$N$5262,3,0)</f>
        <v>14000</v>
      </c>
      <c r="M2666" s="168">
        <f>VLOOKUP(E2666,[2]Sheet1!$E$2:$N$5262,4,0)</f>
        <v>46043</v>
      </c>
      <c r="N2666" s="135" t="str">
        <f>VLOOKUP(E2666,[2]Sheet1!$E$2:$N$5262,5,0)</f>
        <v>FIZA.SHEIKH</v>
      </c>
      <c r="O2666" s="135" t="str">
        <f>VLOOKUP(E2666,[2]Sheet1!$E$2:$N$5262,6,0)</f>
        <v>Accepted</v>
      </c>
      <c r="P2666" s="135" t="str">
        <f>VLOOKUP(E2666,[2]Sheet1!$E$2:$N$5262,7,0)</f>
        <v>Online Transfer</v>
      </c>
      <c r="Q2666" s="135" t="str">
        <f>VLOOKUP(E2666,[2]Sheet1!$E$2:$N$5262,8,0)</f>
        <v>Renewal</v>
      </c>
      <c r="R2666" s="135" t="s">
        <v>16</v>
      </c>
      <c r="S2666" s="135" t="str">
        <f>VLOOKUP(E2666,[2]Sheet1!$E$2:$N$5262,10,0)</f>
        <v>-</v>
      </c>
      <c r="T2666" s="167">
        <f t="shared" si="130"/>
        <v>0</v>
      </c>
    </row>
    <row r="2667" spans="1:20" hidden="1">
      <c r="A2667" s="113">
        <v>790</v>
      </c>
      <c r="B2667" s="113" t="s">
        <v>38</v>
      </c>
      <c r="C2667" s="108" t="s">
        <v>18358</v>
      </c>
      <c r="D2667" s="113">
        <v>520068</v>
      </c>
      <c r="E2667" s="113">
        <v>1004088</v>
      </c>
      <c r="F2667" s="108" t="s">
        <v>18359</v>
      </c>
      <c r="G2667" s="113">
        <v>13000</v>
      </c>
      <c r="H2667" s="108" t="s">
        <v>66</v>
      </c>
      <c r="I2667" s="108" t="s">
        <v>413</v>
      </c>
      <c r="J2667" s="135" t="s">
        <v>41</v>
      </c>
      <c r="K2667" s="135">
        <v>13000</v>
      </c>
      <c r="L2667" s="135">
        <f>VLOOKUP(E2667,[2]Sheet1!$E$2:$N$5262,3,0)</f>
        <v>13000</v>
      </c>
      <c r="M2667" s="168">
        <f>VLOOKUP(E2667,[2]Sheet1!$E$2:$N$5262,4,0)</f>
        <v>46043</v>
      </c>
      <c r="N2667" s="135" t="str">
        <f>VLOOKUP(E2667,[2]Sheet1!$E$2:$N$5262,5,0)</f>
        <v>FIZA.SHEIKH</v>
      </c>
      <c r="O2667" s="135" t="str">
        <f>VLOOKUP(E2667,[2]Sheet1!$E$2:$N$5262,6,0)</f>
        <v>Accepted</v>
      </c>
      <c r="P2667" s="135" t="str">
        <f>VLOOKUP(E2667,[2]Sheet1!$E$2:$N$5262,7,0)</f>
        <v>Online Transfer</v>
      </c>
      <c r="Q2667" s="135" t="str">
        <f>VLOOKUP(E2667,[2]Sheet1!$E$2:$N$5262,8,0)</f>
        <v>Renewal</v>
      </c>
      <c r="R2667" s="135" t="s">
        <v>16</v>
      </c>
      <c r="S2667" s="135" t="str">
        <f>VLOOKUP(E2667,[2]Sheet1!$E$2:$N$5262,10,0)</f>
        <v>-</v>
      </c>
      <c r="T2667" s="167">
        <f t="shared" si="130"/>
        <v>0</v>
      </c>
    </row>
    <row r="2668" spans="1:20" hidden="1">
      <c r="A2668" s="113">
        <v>791</v>
      </c>
      <c r="B2668" s="113" t="s">
        <v>38</v>
      </c>
      <c r="C2668" s="108" t="s">
        <v>18360</v>
      </c>
      <c r="D2668" s="108" t="s">
        <v>18361</v>
      </c>
      <c r="E2668" s="113">
        <v>1096978</v>
      </c>
      <c r="F2668" s="108" t="s">
        <v>569</v>
      </c>
      <c r="G2668" s="113">
        <v>13000</v>
      </c>
      <c r="H2668" s="108" t="s">
        <v>66</v>
      </c>
      <c r="I2668" s="108" t="s">
        <v>413</v>
      </c>
      <c r="J2668" s="135" t="s">
        <v>41</v>
      </c>
      <c r="K2668" s="135">
        <v>13000</v>
      </c>
      <c r="L2668" s="135">
        <f>VLOOKUP(E2668,[2]Sheet1!$E$2:$N$5262,3,0)</f>
        <v>13000</v>
      </c>
      <c r="M2668" s="168">
        <f>VLOOKUP(E2668,[2]Sheet1!$E$2:$N$5262,4,0)</f>
        <v>46042</v>
      </c>
      <c r="N2668" s="135" t="str">
        <f>VLOOKUP(E2668,[2]Sheet1!$E$2:$N$5262,5,0)</f>
        <v>FIZA.SHEIKH</v>
      </c>
      <c r="O2668" s="135" t="str">
        <f>VLOOKUP(E2668,[2]Sheet1!$E$2:$N$5262,6,0)</f>
        <v>Accepted</v>
      </c>
      <c r="P2668" s="135" t="str">
        <f>VLOOKUP(E2668,[2]Sheet1!$E$2:$N$5262,7,0)</f>
        <v>Online Transfer</v>
      </c>
      <c r="Q2668" s="135" t="str">
        <f>VLOOKUP(E2668,[2]Sheet1!$E$2:$N$5262,8,0)</f>
        <v>Renewal</v>
      </c>
      <c r="R2668" s="135" t="s">
        <v>16</v>
      </c>
      <c r="S2668" s="135" t="str">
        <f>VLOOKUP(E2668,[2]Sheet1!$E$2:$N$5262,10,0)</f>
        <v>-</v>
      </c>
      <c r="T2668" s="167">
        <f t="shared" si="130"/>
        <v>0</v>
      </c>
    </row>
    <row r="2669" spans="1:20" hidden="1">
      <c r="A2669" s="113">
        <v>792</v>
      </c>
      <c r="B2669" s="113" t="s">
        <v>38</v>
      </c>
      <c r="C2669" s="108" t="s">
        <v>18362</v>
      </c>
      <c r="D2669" s="108" t="s">
        <v>18363</v>
      </c>
      <c r="E2669" s="113">
        <v>6048753</v>
      </c>
      <c r="F2669" s="108" t="s">
        <v>18364</v>
      </c>
      <c r="G2669" s="113">
        <v>10000</v>
      </c>
      <c r="H2669" s="108" t="s">
        <v>66</v>
      </c>
      <c r="I2669" s="108" t="s">
        <v>413</v>
      </c>
      <c r="J2669" s="135" t="s">
        <v>41</v>
      </c>
      <c r="K2669" s="135">
        <v>10000</v>
      </c>
      <c r="L2669" s="135">
        <f>VLOOKUP(E2669,[2]Sheet1!$E$2:$N$5262,3,0)</f>
        <v>10000</v>
      </c>
      <c r="M2669" s="168">
        <f>VLOOKUP(E2669,[2]Sheet1!$E$2:$N$5262,4,0)</f>
        <v>46042</v>
      </c>
      <c r="N2669" s="135" t="str">
        <f>VLOOKUP(E2669,[2]Sheet1!$E$2:$N$5262,5,0)</f>
        <v>FIZA.SHEIKH</v>
      </c>
      <c r="O2669" s="135" t="str">
        <f>VLOOKUP(E2669,[2]Sheet1!$E$2:$N$5262,6,0)</f>
        <v>Accepted</v>
      </c>
      <c r="P2669" s="135" t="str">
        <f>VLOOKUP(E2669,[2]Sheet1!$E$2:$N$5262,7,0)</f>
        <v>Online Transfer</v>
      </c>
      <c r="Q2669" s="135" t="str">
        <f>VLOOKUP(E2669,[2]Sheet1!$E$2:$N$5262,8,0)</f>
        <v>Renewal</v>
      </c>
      <c r="R2669" s="135" t="s">
        <v>16</v>
      </c>
      <c r="S2669" s="135" t="str">
        <f>VLOOKUP(E2669,[2]Sheet1!$E$2:$N$5262,10,0)</f>
        <v>-</v>
      </c>
      <c r="T2669" s="167">
        <f t="shared" si="130"/>
        <v>0</v>
      </c>
    </row>
    <row r="2670" spans="1:20" hidden="1">
      <c r="A2670" s="113">
        <v>793</v>
      </c>
      <c r="B2670" s="113" t="s">
        <v>38</v>
      </c>
      <c r="C2670" s="108" t="s">
        <v>18365</v>
      </c>
      <c r="D2670" s="108" t="s">
        <v>18366</v>
      </c>
      <c r="E2670" s="113">
        <v>9516285</v>
      </c>
      <c r="F2670" s="108" t="s">
        <v>18367</v>
      </c>
      <c r="G2670" s="113">
        <v>16000</v>
      </c>
      <c r="H2670" s="108" t="s">
        <v>66</v>
      </c>
      <c r="I2670" s="108" t="s">
        <v>413</v>
      </c>
      <c r="J2670" s="135" t="s">
        <v>41</v>
      </c>
      <c r="K2670" s="135">
        <v>16000</v>
      </c>
      <c r="L2670" s="135">
        <f>VLOOKUP(E2670,[2]Sheet1!$E$2:$N$5262,3,0)</f>
        <v>16000</v>
      </c>
      <c r="M2670" s="168">
        <f>VLOOKUP(E2670,[2]Sheet1!$E$2:$N$5262,4,0)</f>
        <v>46042</v>
      </c>
      <c r="N2670" s="135" t="str">
        <f>VLOOKUP(E2670,[2]Sheet1!$E$2:$N$5262,5,0)</f>
        <v>FIZA.SHEIKH</v>
      </c>
      <c r="O2670" s="135" t="str">
        <f>VLOOKUP(E2670,[2]Sheet1!$E$2:$N$5262,6,0)</f>
        <v>Accepted</v>
      </c>
      <c r="P2670" s="135" t="str">
        <f>VLOOKUP(E2670,[2]Sheet1!$E$2:$N$5262,7,0)</f>
        <v>Online Transfer</v>
      </c>
      <c r="Q2670" s="135" t="str">
        <f>VLOOKUP(E2670,[2]Sheet1!$E$2:$N$5262,8,0)</f>
        <v>Renewal</v>
      </c>
      <c r="R2670" s="135" t="s">
        <v>16</v>
      </c>
      <c r="S2670" s="135" t="str">
        <f>VLOOKUP(E2670,[2]Sheet1!$E$2:$N$5262,10,0)</f>
        <v>-</v>
      </c>
      <c r="T2670" s="167">
        <f t="shared" si="130"/>
        <v>0</v>
      </c>
    </row>
    <row r="2671" spans="1:20" hidden="1">
      <c r="A2671" s="113">
        <v>794</v>
      </c>
      <c r="B2671" s="113" t="s">
        <v>38</v>
      </c>
      <c r="C2671" s="108" t="s">
        <v>18368</v>
      </c>
      <c r="D2671" s="113">
        <v>343428</v>
      </c>
      <c r="E2671" s="113">
        <v>509259</v>
      </c>
      <c r="F2671" s="108" t="s">
        <v>18369</v>
      </c>
      <c r="G2671" s="113">
        <v>12000</v>
      </c>
      <c r="H2671" s="108" t="s">
        <v>66</v>
      </c>
      <c r="I2671" s="108" t="s">
        <v>413</v>
      </c>
      <c r="J2671" s="135" t="s">
        <v>41</v>
      </c>
      <c r="K2671" s="135">
        <v>12000</v>
      </c>
      <c r="L2671" s="135">
        <f>VLOOKUP(E2671,[2]Sheet1!$E$2:$N$5262,3,0)</f>
        <v>12000</v>
      </c>
      <c r="M2671" s="168">
        <f>VLOOKUP(E2671,[2]Sheet1!$E$2:$N$5262,4,0)</f>
        <v>46042</v>
      </c>
      <c r="N2671" s="135" t="str">
        <f>VLOOKUP(E2671,[2]Sheet1!$E$2:$N$5262,5,0)</f>
        <v>FIZA.SHEIKH</v>
      </c>
      <c r="O2671" s="135" t="str">
        <f>VLOOKUP(E2671,[2]Sheet1!$E$2:$N$5262,6,0)</f>
        <v>Accepted</v>
      </c>
      <c r="P2671" s="135" t="str">
        <f>VLOOKUP(E2671,[2]Sheet1!$E$2:$N$5262,7,0)</f>
        <v>Online Transfer</v>
      </c>
      <c r="Q2671" s="135" t="str">
        <f>VLOOKUP(E2671,[2]Sheet1!$E$2:$N$5262,8,0)</f>
        <v>Renewal</v>
      </c>
      <c r="R2671" s="135" t="s">
        <v>16</v>
      </c>
      <c r="S2671" s="135" t="str">
        <f>VLOOKUP(E2671,[2]Sheet1!$E$2:$N$5262,10,0)</f>
        <v>-</v>
      </c>
      <c r="T2671" s="167">
        <f t="shared" si="130"/>
        <v>0</v>
      </c>
    </row>
    <row r="2672" spans="1:20" hidden="1">
      <c r="A2672" s="113">
        <v>795</v>
      </c>
      <c r="B2672" s="113" t="s">
        <v>38</v>
      </c>
      <c r="C2672" s="108" t="s">
        <v>18370</v>
      </c>
      <c r="D2672" s="108" t="s">
        <v>18371</v>
      </c>
      <c r="E2672" s="113">
        <v>9512444</v>
      </c>
      <c r="F2672" s="108" t="s">
        <v>11094</v>
      </c>
      <c r="G2672" s="113">
        <v>14000</v>
      </c>
      <c r="H2672" s="108" t="s">
        <v>66</v>
      </c>
      <c r="I2672" s="108" t="s">
        <v>413</v>
      </c>
      <c r="J2672" s="135" t="s">
        <v>41</v>
      </c>
      <c r="K2672" s="135">
        <v>14000</v>
      </c>
      <c r="L2672" s="135">
        <f>VLOOKUP(E2672,[2]Sheet1!$E$2:$N$5262,3,0)</f>
        <v>14000</v>
      </c>
      <c r="M2672" s="168">
        <f>VLOOKUP(E2672,[2]Sheet1!$E$2:$N$5262,4,0)</f>
        <v>46042</v>
      </c>
      <c r="N2672" s="135" t="str">
        <f>VLOOKUP(E2672,[2]Sheet1!$E$2:$N$5262,5,0)</f>
        <v>FIZA.SHEIKH</v>
      </c>
      <c r="O2672" s="135" t="str">
        <f>VLOOKUP(E2672,[2]Sheet1!$E$2:$N$5262,6,0)</f>
        <v>Accepted</v>
      </c>
      <c r="P2672" s="135" t="str">
        <f>VLOOKUP(E2672,[2]Sheet1!$E$2:$N$5262,7,0)</f>
        <v>Online Transfer</v>
      </c>
      <c r="Q2672" s="135" t="str">
        <f>VLOOKUP(E2672,[2]Sheet1!$E$2:$N$5262,8,0)</f>
        <v>Renewal</v>
      </c>
      <c r="R2672" s="135" t="s">
        <v>16</v>
      </c>
      <c r="S2672" s="135" t="str">
        <f>VLOOKUP(E2672,[2]Sheet1!$E$2:$N$5262,10,0)</f>
        <v>-</v>
      </c>
      <c r="T2672" s="167">
        <f t="shared" si="130"/>
        <v>0</v>
      </c>
    </row>
    <row r="2673" spans="1:20" hidden="1">
      <c r="A2673" s="113">
        <v>796</v>
      </c>
      <c r="B2673" s="113" t="s">
        <v>38</v>
      </c>
      <c r="C2673" s="108" t="s">
        <v>18372</v>
      </c>
      <c r="D2673" s="108" t="s">
        <v>18373</v>
      </c>
      <c r="E2673" s="108" t="s">
        <v>18374</v>
      </c>
      <c r="F2673" s="108" t="s">
        <v>18375</v>
      </c>
      <c r="G2673" s="113">
        <v>13000</v>
      </c>
      <c r="H2673" s="108" t="s">
        <v>66</v>
      </c>
      <c r="I2673" s="108" t="s">
        <v>413</v>
      </c>
      <c r="J2673" s="135" t="s">
        <v>41</v>
      </c>
      <c r="K2673" s="135">
        <v>13000</v>
      </c>
      <c r="L2673" s="135">
        <f>VLOOKUP(E2673,[2]Sheet1!$E$2:$N$5262,3,0)</f>
        <v>13000</v>
      </c>
      <c r="M2673" s="168">
        <f>VLOOKUP(E2673,[2]Sheet1!$E$2:$N$5262,4,0)</f>
        <v>46042</v>
      </c>
      <c r="N2673" s="135" t="str">
        <f>VLOOKUP(E2673,[2]Sheet1!$E$2:$N$5262,5,0)</f>
        <v>FIZA.SHEIKH</v>
      </c>
      <c r="O2673" s="135" t="str">
        <f>VLOOKUP(E2673,[2]Sheet1!$E$2:$N$5262,6,0)</f>
        <v>Accepted</v>
      </c>
      <c r="P2673" s="135" t="str">
        <f>VLOOKUP(E2673,[2]Sheet1!$E$2:$N$5262,7,0)</f>
        <v>Online Transfer</v>
      </c>
      <c r="Q2673" s="135" t="str">
        <f>VLOOKUP(E2673,[2]Sheet1!$E$2:$N$5262,8,0)</f>
        <v>Renewal</v>
      </c>
      <c r="R2673" s="135" t="s">
        <v>16</v>
      </c>
      <c r="S2673" s="135" t="str">
        <f>VLOOKUP(E2673,[2]Sheet1!$E$2:$N$5262,10,0)</f>
        <v>-</v>
      </c>
      <c r="T2673" s="167">
        <f t="shared" si="130"/>
        <v>0</v>
      </c>
    </row>
    <row r="2674" spans="1:20" hidden="1">
      <c r="A2674" s="113">
        <v>797</v>
      </c>
      <c r="B2674" s="113" t="s">
        <v>38</v>
      </c>
      <c r="C2674" s="108" t="s">
        <v>18376</v>
      </c>
      <c r="D2674" s="108" t="s">
        <v>18377</v>
      </c>
      <c r="E2674" s="108" t="s">
        <v>18378</v>
      </c>
      <c r="F2674" s="108" t="s">
        <v>11168</v>
      </c>
      <c r="G2674" s="113">
        <v>13000</v>
      </c>
      <c r="H2674" s="108" t="s">
        <v>66</v>
      </c>
      <c r="I2674" s="108" t="s">
        <v>413</v>
      </c>
      <c r="J2674" s="135" t="s">
        <v>41</v>
      </c>
      <c r="K2674" s="135">
        <v>13000</v>
      </c>
      <c r="L2674" s="135">
        <f>VLOOKUP(E2674,[2]Sheet1!$E$2:$N$5262,3,0)</f>
        <v>13000</v>
      </c>
      <c r="M2674" s="168">
        <f>VLOOKUP(E2674,[2]Sheet1!$E$2:$N$5262,4,0)</f>
        <v>46041</v>
      </c>
      <c r="N2674" s="135" t="str">
        <f>VLOOKUP(E2674,[2]Sheet1!$E$2:$N$5262,5,0)</f>
        <v>FIZA.SHEIKH</v>
      </c>
      <c r="O2674" s="135" t="str">
        <f>VLOOKUP(E2674,[2]Sheet1!$E$2:$N$5262,6,0)</f>
        <v>Accepted</v>
      </c>
      <c r="P2674" s="135" t="str">
        <f>VLOOKUP(E2674,[2]Sheet1!$E$2:$N$5262,7,0)</f>
        <v>Online Transfer</v>
      </c>
      <c r="Q2674" s="135" t="str">
        <f>VLOOKUP(E2674,[2]Sheet1!$E$2:$N$5262,8,0)</f>
        <v>Renewal</v>
      </c>
      <c r="R2674" s="135" t="s">
        <v>16</v>
      </c>
      <c r="S2674" s="135" t="str">
        <f>VLOOKUP(E2674,[2]Sheet1!$E$2:$N$5262,10,0)</f>
        <v>-</v>
      </c>
      <c r="T2674" s="167">
        <f t="shared" si="130"/>
        <v>0</v>
      </c>
    </row>
    <row r="2675" spans="1:20" hidden="1">
      <c r="A2675" s="113">
        <v>798</v>
      </c>
      <c r="B2675" s="113" t="s">
        <v>38</v>
      </c>
      <c r="C2675" s="108" t="s">
        <v>18379</v>
      </c>
      <c r="D2675" s="113">
        <v>228388</v>
      </c>
      <c r="E2675" s="113">
        <v>10128406</v>
      </c>
      <c r="F2675" s="108" t="s">
        <v>18380</v>
      </c>
      <c r="G2675" s="113">
        <v>16000</v>
      </c>
      <c r="H2675" s="108" t="s">
        <v>66</v>
      </c>
      <c r="I2675" s="108" t="s">
        <v>413</v>
      </c>
      <c r="J2675" s="135" t="s">
        <v>41</v>
      </c>
      <c r="K2675" s="135">
        <v>16000</v>
      </c>
      <c r="L2675" s="135">
        <f>VLOOKUP(E2675,[2]Sheet1!$E$2:$N$5262,3,0)</f>
        <v>16000</v>
      </c>
      <c r="M2675" s="168">
        <f>VLOOKUP(E2675,[2]Sheet1!$E$2:$N$5262,4,0)</f>
        <v>46042</v>
      </c>
      <c r="N2675" s="135" t="str">
        <f>VLOOKUP(E2675,[2]Sheet1!$E$2:$N$5262,5,0)</f>
        <v>FIZA.SHEIKH</v>
      </c>
      <c r="O2675" s="135" t="str">
        <f>VLOOKUP(E2675,[2]Sheet1!$E$2:$N$5262,6,0)</f>
        <v>Accepted</v>
      </c>
      <c r="P2675" s="135" t="str">
        <f>VLOOKUP(E2675,[2]Sheet1!$E$2:$N$5262,7,0)</f>
        <v>Online Transfer</v>
      </c>
      <c r="Q2675" s="135" t="str">
        <f>VLOOKUP(E2675,[2]Sheet1!$E$2:$N$5262,8,0)</f>
        <v>Renewal</v>
      </c>
      <c r="R2675" s="135" t="s">
        <v>16</v>
      </c>
      <c r="S2675" s="135" t="str">
        <f>VLOOKUP(E2675,[2]Sheet1!$E$2:$N$5262,10,0)</f>
        <v>-</v>
      </c>
      <c r="T2675" s="167">
        <f t="shared" si="130"/>
        <v>0</v>
      </c>
    </row>
    <row r="2676" spans="1:20">
      <c r="A2676" s="113">
        <v>799</v>
      </c>
      <c r="B2676" s="113" t="s">
        <v>38</v>
      </c>
      <c r="C2676" s="108" t="s">
        <v>18381</v>
      </c>
      <c r="D2676" s="108" t="s">
        <v>18382</v>
      </c>
      <c r="E2676" s="113">
        <v>256550</v>
      </c>
      <c r="F2676" s="108" t="s">
        <v>11843</v>
      </c>
      <c r="G2676" s="113">
        <v>13000</v>
      </c>
      <c r="H2676" s="108" t="s">
        <v>66</v>
      </c>
      <c r="I2676" s="108" t="s">
        <v>413</v>
      </c>
      <c r="J2676" s="135" t="s">
        <v>41</v>
      </c>
      <c r="K2676" s="135">
        <v>13000</v>
      </c>
      <c r="L2676" s="135">
        <f>VLOOKUP(E2676,[2]Sheet1!$E$2:$N$5262,3,0)</f>
        <v>13000</v>
      </c>
      <c r="M2676" s="168">
        <f>VLOOKUP(E2676,[2]Sheet1!$E$2:$N$5262,4,0)</f>
        <v>46041</v>
      </c>
      <c r="N2676" s="135" t="str">
        <f>VLOOKUP(E2676,[2]Sheet1!$E$2:$N$5262,5,0)</f>
        <v>FIZA.SHEIKH</v>
      </c>
      <c r="O2676" s="135" t="str">
        <f>VLOOKUP(E2676,[2]Sheet1!$E$2:$N$5262,6,0)</f>
        <v>Accepted</v>
      </c>
      <c r="P2676" s="135" t="str">
        <f>VLOOKUP(E2676,[2]Sheet1!$E$2:$N$5262,7,0)</f>
        <v>Online Transfer</v>
      </c>
      <c r="Q2676" s="135" t="str">
        <f>VLOOKUP(E2676,[2]Sheet1!$E$2:$N$5262,8,0)</f>
        <v>Conversion</v>
      </c>
      <c r="R2676" s="135" t="s">
        <v>16</v>
      </c>
      <c r="S2676" s="135" t="str">
        <f>VLOOKUP(E2676,[2]Sheet1!$E$2:$N$5262,10,0)</f>
        <v>-</v>
      </c>
      <c r="T2676" s="167">
        <f t="shared" si="130"/>
        <v>0</v>
      </c>
    </row>
    <row r="2677" spans="1:20" hidden="1">
      <c r="A2677" s="113">
        <v>800</v>
      </c>
      <c r="B2677" s="113" t="s">
        <v>38</v>
      </c>
      <c r="C2677" s="108" t="s">
        <v>18383</v>
      </c>
      <c r="D2677" s="108" t="s">
        <v>18384</v>
      </c>
      <c r="E2677" s="113">
        <v>7053821</v>
      </c>
      <c r="F2677" s="108" t="s">
        <v>18385</v>
      </c>
      <c r="G2677" s="113">
        <v>16000</v>
      </c>
      <c r="H2677" s="108" t="s">
        <v>66</v>
      </c>
      <c r="I2677" s="108" t="s">
        <v>413</v>
      </c>
      <c r="J2677" s="135" t="s">
        <v>41</v>
      </c>
      <c r="K2677" s="135">
        <v>16000</v>
      </c>
      <c r="L2677" s="135">
        <f>VLOOKUP(E2677,[2]Sheet1!$E$2:$N$5262,3,0)</f>
        <v>16000</v>
      </c>
      <c r="M2677" s="168">
        <f>VLOOKUP(E2677,[2]Sheet1!$E$2:$N$5262,4,0)</f>
        <v>46039</v>
      </c>
      <c r="N2677" s="135" t="str">
        <f>VLOOKUP(E2677,[2]Sheet1!$E$2:$N$5262,5,0)</f>
        <v>FIZA.SHEIKH</v>
      </c>
      <c r="O2677" s="135" t="str">
        <f>VLOOKUP(E2677,[2]Sheet1!$E$2:$N$5262,6,0)</f>
        <v>Accepted</v>
      </c>
      <c r="P2677" s="135" t="str">
        <f>VLOOKUP(E2677,[2]Sheet1!$E$2:$N$5262,7,0)</f>
        <v>Online Transfer</v>
      </c>
      <c r="Q2677" s="135" t="str">
        <f>VLOOKUP(E2677,[2]Sheet1!$E$2:$N$5262,8,0)</f>
        <v>Renewal</v>
      </c>
      <c r="R2677" s="135" t="s">
        <v>16</v>
      </c>
      <c r="S2677" s="135" t="str">
        <f>VLOOKUP(E2677,[2]Sheet1!$E$2:$N$5262,10,0)</f>
        <v>-</v>
      </c>
      <c r="T2677" s="167">
        <f t="shared" si="130"/>
        <v>0</v>
      </c>
    </row>
    <row r="2678" spans="1:20" hidden="1">
      <c r="A2678" s="113">
        <v>801</v>
      </c>
      <c r="B2678" s="113" t="s">
        <v>38</v>
      </c>
      <c r="C2678" s="108" t="s">
        <v>18386</v>
      </c>
      <c r="D2678" s="113">
        <v>4308033</v>
      </c>
      <c r="E2678" s="108" t="s">
        <v>18387</v>
      </c>
      <c r="F2678" s="108" t="s">
        <v>18388</v>
      </c>
      <c r="G2678" s="113">
        <v>14000</v>
      </c>
      <c r="H2678" s="108" t="s">
        <v>66</v>
      </c>
      <c r="I2678" s="108" t="s">
        <v>413</v>
      </c>
      <c r="J2678" s="135" t="s">
        <v>41</v>
      </c>
      <c r="K2678" s="135">
        <v>14000</v>
      </c>
      <c r="L2678" s="135">
        <f>VLOOKUP(E2678,[2]Sheet1!$E$2:$N$5262,3,0)</f>
        <v>14000</v>
      </c>
      <c r="M2678" s="168">
        <f>VLOOKUP(E2678,[2]Sheet1!$E$2:$N$5262,4,0)</f>
        <v>46041</v>
      </c>
      <c r="N2678" s="135" t="str">
        <f>VLOOKUP(E2678,[2]Sheet1!$E$2:$N$5262,5,0)</f>
        <v>FIZA.SHEIKH</v>
      </c>
      <c r="O2678" s="135" t="str">
        <f>VLOOKUP(E2678,[2]Sheet1!$E$2:$N$5262,6,0)</f>
        <v>Accepted</v>
      </c>
      <c r="P2678" s="135" t="str">
        <f>VLOOKUP(E2678,[2]Sheet1!$E$2:$N$5262,7,0)</f>
        <v>Online Transfer</v>
      </c>
      <c r="Q2678" s="135" t="str">
        <f>VLOOKUP(E2678,[2]Sheet1!$E$2:$N$5262,8,0)</f>
        <v>Renewal</v>
      </c>
      <c r="R2678" s="135" t="s">
        <v>16</v>
      </c>
      <c r="S2678" s="135" t="str">
        <f>VLOOKUP(E2678,[2]Sheet1!$E$2:$N$5262,10,0)</f>
        <v>-</v>
      </c>
      <c r="T2678" s="167">
        <f t="shared" si="130"/>
        <v>0</v>
      </c>
    </row>
    <row r="2679" spans="1:20" hidden="1">
      <c r="A2679" s="113">
        <v>802</v>
      </c>
      <c r="B2679" s="113" t="s">
        <v>38</v>
      </c>
      <c r="C2679" s="108" t="s">
        <v>18389</v>
      </c>
      <c r="D2679" s="113">
        <v>514750</v>
      </c>
      <c r="E2679" s="113">
        <v>4140529</v>
      </c>
      <c r="F2679" s="108" t="s">
        <v>18390</v>
      </c>
      <c r="G2679" s="113">
        <v>12000</v>
      </c>
      <c r="H2679" s="108" t="s">
        <v>66</v>
      </c>
      <c r="I2679" s="108" t="s">
        <v>413</v>
      </c>
      <c r="J2679" s="135" t="s">
        <v>41</v>
      </c>
      <c r="K2679" s="135">
        <v>12000</v>
      </c>
      <c r="L2679" s="135">
        <f>VLOOKUP(E2679,[2]Sheet1!$E$2:$N$5262,3,0)</f>
        <v>12000</v>
      </c>
      <c r="M2679" s="168">
        <f>VLOOKUP(E2679,[2]Sheet1!$E$2:$N$5262,4,0)</f>
        <v>46041</v>
      </c>
      <c r="N2679" s="135" t="str">
        <f>VLOOKUP(E2679,[2]Sheet1!$E$2:$N$5262,5,0)</f>
        <v>FIZA.SHEIKH</v>
      </c>
      <c r="O2679" s="135" t="str">
        <f>VLOOKUP(E2679,[2]Sheet1!$E$2:$N$5262,6,0)</f>
        <v>Accepted</v>
      </c>
      <c r="P2679" s="135" t="str">
        <f>VLOOKUP(E2679,[2]Sheet1!$E$2:$N$5262,7,0)</f>
        <v>Online Transfer</v>
      </c>
      <c r="Q2679" s="135" t="str">
        <f>VLOOKUP(E2679,[2]Sheet1!$E$2:$N$5262,8,0)</f>
        <v>Renewal</v>
      </c>
      <c r="R2679" s="135" t="s">
        <v>16</v>
      </c>
      <c r="S2679" s="135" t="str">
        <f>VLOOKUP(E2679,[2]Sheet1!$E$2:$N$5262,10,0)</f>
        <v>-</v>
      </c>
      <c r="T2679" s="167">
        <f t="shared" si="130"/>
        <v>0</v>
      </c>
    </row>
    <row r="2680" spans="1:20" hidden="1">
      <c r="A2680" s="113">
        <v>803</v>
      </c>
      <c r="B2680" s="113" t="s">
        <v>38</v>
      </c>
      <c r="C2680" s="108" t="s">
        <v>18391</v>
      </c>
      <c r="D2680" s="113">
        <v>209877</v>
      </c>
      <c r="E2680" s="113">
        <v>10109894</v>
      </c>
      <c r="F2680" s="108" t="s">
        <v>18392</v>
      </c>
      <c r="G2680" s="113">
        <v>13000</v>
      </c>
      <c r="H2680" s="108" t="s">
        <v>66</v>
      </c>
      <c r="I2680" s="108" t="s">
        <v>413</v>
      </c>
      <c r="J2680" s="135" t="s">
        <v>41</v>
      </c>
      <c r="K2680" s="135">
        <v>13000</v>
      </c>
      <c r="L2680" s="135">
        <f>VLOOKUP(E2680,[2]Sheet1!$E$2:$N$5262,3,0)</f>
        <v>13000</v>
      </c>
      <c r="M2680" s="168">
        <f>VLOOKUP(E2680,[2]Sheet1!$E$2:$N$5262,4,0)</f>
        <v>46041</v>
      </c>
      <c r="N2680" s="135" t="str">
        <f>VLOOKUP(E2680,[2]Sheet1!$E$2:$N$5262,5,0)</f>
        <v>FIZA.SHEIKH</v>
      </c>
      <c r="O2680" s="135" t="str">
        <f>VLOOKUP(E2680,[2]Sheet1!$E$2:$N$5262,6,0)</f>
        <v>Accepted</v>
      </c>
      <c r="P2680" s="135" t="str">
        <f>VLOOKUP(E2680,[2]Sheet1!$E$2:$N$5262,7,0)</f>
        <v>Cash Deposit</v>
      </c>
      <c r="Q2680" s="135" t="str">
        <f>VLOOKUP(E2680,[2]Sheet1!$E$2:$N$5262,8,0)</f>
        <v>Renewal</v>
      </c>
      <c r="R2680" s="135" t="s">
        <v>16</v>
      </c>
      <c r="S2680" s="135" t="str">
        <f>VLOOKUP(E2680,[2]Sheet1!$E$2:$N$5262,10,0)</f>
        <v>-</v>
      </c>
      <c r="T2680" s="167">
        <f t="shared" si="130"/>
        <v>0</v>
      </c>
    </row>
    <row r="2681" spans="1:20" hidden="1">
      <c r="A2681" s="113">
        <v>804</v>
      </c>
      <c r="B2681" s="113" t="s">
        <v>38</v>
      </c>
      <c r="C2681" s="108" t="s">
        <v>18393</v>
      </c>
      <c r="D2681" s="113">
        <v>145199</v>
      </c>
      <c r="E2681" s="113">
        <v>1045191</v>
      </c>
      <c r="F2681" s="108" t="s">
        <v>18394</v>
      </c>
      <c r="G2681" s="113">
        <v>13000</v>
      </c>
      <c r="H2681" s="108" t="s">
        <v>66</v>
      </c>
      <c r="I2681" s="108" t="s">
        <v>413</v>
      </c>
      <c r="J2681" s="135" t="s">
        <v>41</v>
      </c>
      <c r="K2681" s="135">
        <v>13000</v>
      </c>
      <c r="L2681" s="135">
        <f>VLOOKUP(E2681,[2]Sheet1!$E$2:$N$5262,3,0)</f>
        <v>13000</v>
      </c>
      <c r="M2681" s="168">
        <f>VLOOKUP(E2681,[2]Sheet1!$E$2:$N$5262,4,0)</f>
        <v>46041</v>
      </c>
      <c r="N2681" s="135" t="str">
        <f>VLOOKUP(E2681,[2]Sheet1!$E$2:$N$5262,5,0)</f>
        <v>FIZA.SHEIKH</v>
      </c>
      <c r="O2681" s="135" t="str">
        <f>VLOOKUP(E2681,[2]Sheet1!$E$2:$N$5262,6,0)</f>
        <v>Accepted</v>
      </c>
      <c r="P2681" s="135" t="str">
        <f>VLOOKUP(E2681,[2]Sheet1!$E$2:$N$5262,7,0)</f>
        <v>Online Transfer</v>
      </c>
      <c r="Q2681" s="135" t="str">
        <f>VLOOKUP(E2681,[2]Sheet1!$E$2:$N$5262,8,0)</f>
        <v>Renewal</v>
      </c>
      <c r="R2681" s="135" t="s">
        <v>16</v>
      </c>
      <c r="S2681" s="135" t="str">
        <f>VLOOKUP(E2681,[2]Sheet1!$E$2:$N$5262,10,0)</f>
        <v>-</v>
      </c>
      <c r="T2681" s="167">
        <f t="shared" si="130"/>
        <v>0</v>
      </c>
    </row>
    <row r="2682" spans="1:20" hidden="1">
      <c r="A2682" s="113">
        <v>805</v>
      </c>
      <c r="B2682" s="113" t="s">
        <v>38</v>
      </c>
      <c r="C2682" s="108" t="s">
        <v>18395</v>
      </c>
      <c r="D2682" s="108" t="s">
        <v>18396</v>
      </c>
      <c r="E2682" s="113">
        <v>9516852</v>
      </c>
      <c r="F2682" s="108" t="s">
        <v>18397</v>
      </c>
      <c r="G2682" s="113">
        <v>16000</v>
      </c>
      <c r="H2682" s="108" t="s">
        <v>66</v>
      </c>
      <c r="I2682" s="108" t="s">
        <v>413</v>
      </c>
      <c r="J2682" s="135" t="s">
        <v>41</v>
      </c>
      <c r="K2682" s="135">
        <v>16000</v>
      </c>
      <c r="L2682" s="135">
        <f>VLOOKUP(E2682,[2]Sheet1!$E$2:$N$5262,3,0)</f>
        <v>16000</v>
      </c>
      <c r="M2682" s="168">
        <f>VLOOKUP(E2682,[2]Sheet1!$E$2:$N$5262,4,0)</f>
        <v>46039</v>
      </c>
      <c r="N2682" s="135" t="str">
        <f>VLOOKUP(E2682,[2]Sheet1!$E$2:$N$5262,5,0)</f>
        <v>FIZA.SHEIKH</v>
      </c>
      <c r="O2682" s="135" t="str">
        <f>VLOOKUP(E2682,[2]Sheet1!$E$2:$N$5262,6,0)</f>
        <v>Accepted</v>
      </c>
      <c r="P2682" s="135" t="str">
        <f>VLOOKUP(E2682,[2]Sheet1!$E$2:$N$5262,7,0)</f>
        <v>Online Transfer</v>
      </c>
      <c r="Q2682" s="135" t="str">
        <f>VLOOKUP(E2682,[2]Sheet1!$E$2:$N$5262,8,0)</f>
        <v>Renewal</v>
      </c>
      <c r="R2682" s="135" t="s">
        <v>16</v>
      </c>
      <c r="S2682" s="135" t="str">
        <f>VLOOKUP(E2682,[2]Sheet1!$E$2:$N$5262,10,0)</f>
        <v>-</v>
      </c>
      <c r="T2682" s="167">
        <f t="shared" ref="T2682:T2745" si="131">+G2682-L2682</f>
        <v>0</v>
      </c>
    </row>
    <row r="2683" spans="1:20" hidden="1">
      <c r="A2683" s="113">
        <v>806</v>
      </c>
      <c r="B2683" s="113" t="s">
        <v>38</v>
      </c>
      <c r="C2683" s="108" t="s">
        <v>18398</v>
      </c>
      <c r="D2683" s="113">
        <v>233051</v>
      </c>
      <c r="E2683" s="108" t="s">
        <v>18399</v>
      </c>
      <c r="F2683" s="108" t="s">
        <v>18400</v>
      </c>
      <c r="G2683" s="113">
        <v>14500</v>
      </c>
      <c r="H2683" s="108" t="s">
        <v>66</v>
      </c>
      <c r="I2683" s="108" t="s">
        <v>413</v>
      </c>
      <c r="J2683" s="135" t="s">
        <v>41</v>
      </c>
      <c r="K2683" s="135">
        <v>14500</v>
      </c>
      <c r="L2683" s="135">
        <f>VLOOKUP(E2683,[2]Sheet1!$E$2:$N$5262,3,0)</f>
        <v>14500</v>
      </c>
      <c r="M2683" s="168">
        <f>VLOOKUP(E2683,[2]Sheet1!$E$2:$N$5262,4,0)</f>
        <v>46039</v>
      </c>
      <c r="N2683" s="135" t="str">
        <f>VLOOKUP(E2683,[2]Sheet1!$E$2:$N$5262,5,0)</f>
        <v>FIZA.SHEIKH</v>
      </c>
      <c r="O2683" s="135" t="str">
        <f>VLOOKUP(E2683,[2]Sheet1!$E$2:$N$5262,6,0)</f>
        <v>Accepted</v>
      </c>
      <c r="P2683" s="135" t="str">
        <f>VLOOKUP(E2683,[2]Sheet1!$E$2:$N$5262,7,0)</f>
        <v>Online Transfer</v>
      </c>
      <c r="Q2683" s="135" t="str">
        <f>VLOOKUP(E2683,[2]Sheet1!$E$2:$N$5262,8,0)</f>
        <v>Renewal</v>
      </c>
      <c r="R2683" s="135" t="s">
        <v>16</v>
      </c>
      <c r="S2683" s="135" t="str">
        <f>VLOOKUP(E2683,[2]Sheet1!$E$2:$N$5262,10,0)</f>
        <v>-</v>
      </c>
      <c r="T2683" s="167">
        <f t="shared" si="131"/>
        <v>0</v>
      </c>
    </row>
    <row r="2684" spans="1:20" hidden="1">
      <c r="A2684" s="113">
        <v>807</v>
      </c>
      <c r="B2684" s="113" t="s">
        <v>38</v>
      </c>
      <c r="C2684" s="108" t="s">
        <v>18401</v>
      </c>
      <c r="D2684" s="108" t="s">
        <v>18402</v>
      </c>
      <c r="E2684" s="108" t="s">
        <v>18403</v>
      </c>
      <c r="F2684" s="108" t="s">
        <v>18404</v>
      </c>
      <c r="G2684" s="113">
        <v>13000</v>
      </c>
      <c r="H2684" s="108" t="s">
        <v>66</v>
      </c>
      <c r="I2684" s="108" t="s">
        <v>413</v>
      </c>
      <c r="J2684" s="135" t="s">
        <v>41</v>
      </c>
      <c r="K2684" s="135">
        <v>13000</v>
      </c>
      <c r="L2684" s="135">
        <f>VLOOKUP(E2684,[2]Sheet1!$E$2:$N$5262,3,0)</f>
        <v>13000</v>
      </c>
      <c r="M2684" s="168">
        <f>VLOOKUP(E2684,[2]Sheet1!$E$2:$N$5262,4,0)</f>
        <v>46038</v>
      </c>
      <c r="N2684" s="135" t="str">
        <f>VLOOKUP(E2684,[2]Sheet1!$E$2:$N$5262,5,0)</f>
        <v>FIZA.SHEIKH</v>
      </c>
      <c r="O2684" s="135" t="str">
        <f>VLOOKUP(E2684,[2]Sheet1!$E$2:$N$5262,6,0)</f>
        <v>Accepted</v>
      </c>
      <c r="P2684" s="135" t="str">
        <f>VLOOKUP(E2684,[2]Sheet1!$E$2:$N$5262,7,0)</f>
        <v>Cash Deposit</v>
      </c>
      <c r="Q2684" s="135" t="str">
        <f>VLOOKUP(E2684,[2]Sheet1!$E$2:$N$5262,8,0)</f>
        <v>Renewal</v>
      </c>
      <c r="R2684" s="135" t="s">
        <v>16</v>
      </c>
      <c r="S2684" s="135" t="str">
        <f>VLOOKUP(E2684,[2]Sheet1!$E$2:$N$5262,10,0)</f>
        <v>-</v>
      </c>
      <c r="T2684" s="167">
        <f t="shared" si="131"/>
        <v>0</v>
      </c>
    </row>
    <row r="2685" spans="1:20" hidden="1">
      <c r="A2685" s="113">
        <v>808</v>
      </c>
      <c r="B2685" s="113" t="s">
        <v>38</v>
      </c>
      <c r="C2685" s="108" t="s">
        <v>18405</v>
      </c>
      <c r="D2685" s="113">
        <v>1471624</v>
      </c>
      <c r="E2685" s="108" t="s">
        <v>18406</v>
      </c>
      <c r="F2685" s="108" t="s">
        <v>18407</v>
      </c>
      <c r="G2685" s="113">
        <v>13000</v>
      </c>
      <c r="H2685" s="108" t="s">
        <v>66</v>
      </c>
      <c r="I2685" s="108" t="s">
        <v>413</v>
      </c>
      <c r="J2685" s="135" t="s">
        <v>41</v>
      </c>
      <c r="K2685" s="135">
        <v>13000</v>
      </c>
      <c r="L2685" s="135">
        <f>VLOOKUP(E2685,[2]Sheet1!$E$2:$N$5262,3,0)</f>
        <v>13000</v>
      </c>
      <c r="M2685" s="168">
        <f>VLOOKUP(E2685,[2]Sheet1!$E$2:$N$5262,4,0)</f>
        <v>46038</v>
      </c>
      <c r="N2685" s="135" t="str">
        <f>VLOOKUP(E2685,[2]Sheet1!$E$2:$N$5262,5,0)</f>
        <v>FIZA.SHEIKH</v>
      </c>
      <c r="O2685" s="135" t="str">
        <f>VLOOKUP(E2685,[2]Sheet1!$E$2:$N$5262,6,0)</f>
        <v>Accepted</v>
      </c>
      <c r="P2685" s="135" t="str">
        <f>VLOOKUP(E2685,[2]Sheet1!$E$2:$N$5262,7,0)</f>
        <v>Cash Deposit</v>
      </c>
      <c r="Q2685" s="135" t="str">
        <f>VLOOKUP(E2685,[2]Sheet1!$E$2:$N$5262,8,0)</f>
        <v>Renewal</v>
      </c>
      <c r="R2685" s="135" t="s">
        <v>16</v>
      </c>
      <c r="S2685" s="135" t="str">
        <f>VLOOKUP(E2685,[2]Sheet1!$E$2:$N$5262,10,0)</f>
        <v>-</v>
      </c>
      <c r="T2685" s="167">
        <f t="shared" si="131"/>
        <v>0</v>
      </c>
    </row>
    <row r="2686" spans="1:20" hidden="1">
      <c r="A2686" s="113">
        <v>809</v>
      </c>
      <c r="B2686" s="113" t="s">
        <v>38</v>
      </c>
      <c r="C2686" s="108" t="s">
        <v>18408</v>
      </c>
      <c r="D2686" s="108" t="s">
        <v>18409</v>
      </c>
      <c r="E2686" s="113">
        <v>4112030</v>
      </c>
      <c r="F2686" s="108" t="s">
        <v>18410</v>
      </c>
      <c r="G2686" s="113">
        <v>13000</v>
      </c>
      <c r="H2686" s="108" t="s">
        <v>66</v>
      </c>
      <c r="I2686" s="108" t="s">
        <v>413</v>
      </c>
      <c r="J2686" s="135" t="s">
        <v>41</v>
      </c>
      <c r="K2686" s="135">
        <v>13000</v>
      </c>
      <c r="L2686" s="135">
        <f>VLOOKUP(E2686,[2]Sheet1!$E$2:$N$5262,3,0)</f>
        <v>13000</v>
      </c>
      <c r="M2686" s="168">
        <f>VLOOKUP(E2686,[2]Sheet1!$E$2:$N$5262,4,0)</f>
        <v>46038</v>
      </c>
      <c r="N2686" s="135" t="str">
        <f>VLOOKUP(E2686,[2]Sheet1!$E$2:$N$5262,5,0)</f>
        <v>FIZA.SHEIKH</v>
      </c>
      <c r="O2686" s="135" t="str">
        <f>VLOOKUP(E2686,[2]Sheet1!$E$2:$N$5262,6,0)</f>
        <v>Accepted</v>
      </c>
      <c r="P2686" s="135" t="str">
        <f>VLOOKUP(E2686,[2]Sheet1!$E$2:$N$5262,7,0)</f>
        <v>Cash Deposit</v>
      </c>
      <c r="Q2686" s="135" t="str">
        <f>VLOOKUP(E2686,[2]Sheet1!$E$2:$N$5262,8,0)</f>
        <v>Renewal</v>
      </c>
      <c r="R2686" s="135" t="s">
        <v>16</v>
      </c>
      <c r="S2686" s="135" t="str">
        <f>VLOOKUP(E2686,[2]Sheet1!$E$2:$N$5262,10,0)</f>
        <v>-</v>
      </c>
      <c r="T2686" s="167">
        <f t="shared" si="131"/>
        <v>0</v>
      </c>
    </row>
    <row r="2687" spans="1:20" hidden="1">
      <c r="A2687" s="113">
        <v>810</v>
      </c>
      <c r="B2687" s="113" t="s">
        <v>38</v>
      </c>
      <c r="C2687" s="108" t="s">
        <v>18411</v>
      </c>
      <c r="D2687" s="113">
        <v>16928161</v>
      </c>
      <c r="E2687" s="108" t="s">
        <v>18412</v>
      </c>
      <c r="F2687" s="108" t="s">
        <v>18413</v>
      </c>
      <c r="G2687" s="113">
        <v>13000</v>
      </c>
      <c r="H2687" s="108" t="s">
        <v>66</v>
      </c>
      <c r="I2687" s="108" t="s">
        <v>413</v>
      </c>
      <c r="J2687" s="135" t="s">
        <v>41</v>
      </c>
      <c r="K2687" s="135">
        <v>13000</v>
      </c>
      <c r="L2687" s="135">
        <f>VLOOKUP(E2687,[2]Sheet1!$E$2:$N$5262,3,0)</f>
        <v>13000</v>
      </c>
      <c r="M2687" s="168">
        <f>VLOOKUP(E2687,[2]Sheet1!$E$2:$N$5262,4,0)</f>
        <v>46038</v>
      </c>
      <c r="N2687" s="135" t="str">
        <f>VLOOKUP(E2687,[2]Sheet1!$E$2:$N$5262,5,0)</f>
        <v>FIZA.SHEIKH</v>
      </c>
      <c r="O2687" s="135" t="str">
        <f>VLOOKUP(E2687,[2]Sheet1!$E$2:$N$5262,6,0)</f>
        <v>Accepted</v>
      </c>
      <c r="P2687" s="135" t="str">
        <f>VLOOKUP(E2687,[2]Sheet1!$E$2:$N$5262,7,0)</f>
        <v>Online Transfer</v>
      </c>
      <c r="Q2687" s="135" t="str">
        <f>VLOOKUP(E2687,[2]Sheet1!$E$2:$N$5262,8,0)</f>
        <v>Renewal</v>
      </c>
      <c r="R2687" s="135" t="s">
        <v>16</v>
      </c>
      <c r="S2687" s="135" t="str">
        <f>VLOOKUP(E2687,[2]Sheet1!$E$2:$N$5262,10,0)</f>
        <v>-</v>
      </c>
      <c r="T2687" s="167">
        <f t="shared" si="131"/>
        <v>0</v>
      </c>
    </row>
    <row r="2688" spans="1:20" hidden="1">
      <c r="A2688" s="113">
        <v>811</v>
      </c>
      <c r="B2688" s="113" t="s">
        <v>38</v>
      </c>
      <c r="C2688" s="108" t="s">
        <v>18414</v>
      </c>
      <c r="D2688" s="108" t="s">
        <v>18415</v>
      </c>
      <c r="E2688" s="113">
        <v>7036073</v>
      </c>
      <c r="F2688" s="108" t="s">
        <v>18416</v>
      </c>
      <c r="G2688" s="113">
        <v>13000</v>
      </c>
      <c r="H2688" s="108" t="s">
        <v>66</v>
      </c>
      <c r="I2688" s="108" t="s">
        <v>413</v>
      </c>
      <c r="J2688" s="135" t="s">
        <v>41</v>
      </c>
      <c r="K2688" s="135">
        <v>13000</v>
      </c>
      <c r="L2688" s="135">
        <f>VLOOKUP(E2688,[2]Sheet1!$E$2:$N$5262,3,0)</f>
        <v>13000</v>
      </c>
      <c r="M2688" s="168">
        <f>VLOOKUP(E2688,[2]Sheet1!$E$2:$N$5262,4,0)</f>
        <v>46038</v>
      </c>
      <c r="N2688" s="135" t="str">
        <f>VLOOKUP(E2688,[2]Sheet1!$E$2:$N$5262,5,0)</f>
        <v>FIZA.SHEIKH</v>
      </c>
      <c r="O2688" s="135" t="str">
        <f>VLOOKUP(E2688,[2]Sheet1!$E$2:$N$5262,6,0)</f>
        <v>Accepted</v>
      </c>
      <c r="P2688" s="135" t="str">
        <f>VLOOKUP(E2688,[2]Sheet1!$E$2:$N$5262,7,0)</f>
        <v>Online Transfer</v>
      </c>
      <c r="Q2688" s="135" t="str">
        <f>VLOOKUP(E2688,[2]Sheet1!$E$2:$N$5262,8,0)</f>
        <v>Renewal</v>
      </c>
      <c r="R2688" s="135" t="s">
        <v>16</v>
      </c>
      <c r="S2688" s="135" t="str">
        <f>VLOOKUP(E2688,[2]Sheet1!$E$2:$N$5262,10,0)</f>
        <v>-</v>
      </c>
      <c r="T2688" s="167">
        <f t="shared" si="131"/>
        <v>0</v>
      </c>
    </row>
    <row r="2689" spans="1:20" hidden="1">
      <c r="A2689" s="113">
        <v>812</v>
      </c>
      <c r="B2689" s="113" t="s">
        <v>38</v>
      </c>
      <c r="C2689" s="108" t="s">
        <v>18417</v>
      </c>
      <c r="D2689" s="113">
        <v>318149</v>
      </c>
      <c r="E2689" s="113">
        <v>4045489</v>
      </c>
      <c r="F2689" s="108" t="s">
        <v>18418</v>
      </c>
      <c r="G2689" s="113">
        <v>16000</v>
      </c>
      <c r="H2689" s="108" t="s">
        <v>66</v>
      </c>
      <c r="I2689" s="108" t="s">
        <v>413</v>
      </c>
      <c r="J2689" s="135" t="s">
        <v>41</v>
      </c>
      <c r="K2689" s="135">
        <v>16000</v>
      </c>
      <c r="L2689" s="135">
        <f>VLOOKUP(E2689,[2]Sheet1!$E$2:$N$5262,3,0)</f>
        <v>16000</v>
      </c>
      <c r="M2689" s="168">
        <f>VLOOKUP(E2689,[2]Sheet1!$E$2:$N$5262,4,0)</f>
        <v>46038</v>
      </c>
      <c r="N2689" s="135" t="str">
        <f>VLOOKUP(E2689,[2]Sheet1!$E$2:$N$5262,5,0)</f>
        <v>FIZA.SHEIKH</v>
      </c>
      <c r="O2689" s="135" t="str">
        <f>VLOOKUP(E2689,[2]Sheet1!$E$2:$N$5262,6,0)</f>
        <v>Accepted</v>
      </c>
      <c r="P2689" s="135" t="str">
        <f>VLOOKUP(E2689,[2]Sheet1!$E$2:$N$5262,7,0)</f>
        <v>Online Transfer</v>
      </c>
      <c r="Q2689" s="135" t="str">
        <f>VLOOKUP(E2689,[2]Sheet1!$E$2:$N$5262,8,0)</f>
        <v>Renewal</v>
      </c>
      <c r="R2689" s="135" t="s">
        <v>16</v>
      </c>
      <c r="S2689" s="135" t="str">
        <f>VLOOKUP(E2689,[2]Sheet1!$E$2:$N$5262,10,0)</f>
        <v>-</v>
      </c>
      <c r="T2689" s="167">
        <f t="shared" si="131"/>
        <v>0</v>
      </c>
    </row>
    <row r="2690" spans="1:20" hidden="1">
      <c r="A2690" s="113">
        <v>813</v>
      </c>
      <c r="B2690" s="113" t="s">
        <v>38</v>
      </c>
      <c r="C2690" s="108" t="s">
        <v>18419</v>
      </c>
      <c r="D2690" s="113">
        <v>1005593</v>
      </c>
      <c r="E2690" s="108" t="s">
        <v>18420</v>
      </c>
      <c r="F2690" s="108" t="s">
        <v>18421</v>
      </c>
      <c r="G2690" s="113">
        <v>16000</v>
      </c>
      <c r="H2690" s="108" t="s">
        <v>66</v>
      </c>
      <c r="I2690" s="108" t="s">
        <v>413</v>
      </c>
      <c r="J2690" s="135" t="s">
        <v>41</v>
      </c>
      <c r="K2690" s="135">
        <v>16000</v>
      </c>
      <c r="L2690" s="135">
        <f>VLOOKUP(E2690,[2]Sheet1!$E$2:$N$5262,3,0)</f>
        <v>16000</v>
      </c>
      <c r="M2690" s="168">
        <f>VLOOKUP(E2690,[2]Sheet1!$E$2:$N$5262,4,0)</f>
        <v>46038</v>
      </c>
      <c r="N2690" s="135" t="str">
        <f>VLOOKUP(E2690,[2]Sheet1!$E$2:$N$5262,5,0)</f>
        <v>FIZA.SHEIKH</v>
      </c>
      <c r="O2690" s="135" t="str">
        <f>VLOOKUP(E2690,[2]Sheet1!$E$2:$N$5262,6,0)</f>
        <v>Accepted</v>
      </c>
      <c r="P2690" s="135" t="str">
        <f>VLOOKUP(E2690,[2]Sheet1!$E$2:$N$5262,7,0)</f>
        <v>Online Transfer</v>
      </c>
      <c r="Q2690" s="135" t="str">
        <f>VLOOKUP(E2690,[2]Sheet1!$E$2:$N$5262,8,0)</f>
        <v>Renewal</v>
      </c>
      <c r="R2690" s="135" t="s">
        <v>16</v>
      </c>
      <c r="S2690" s="135" t="str">
        <f>VLOOKUP(E2690,[2]Sheet1!$E$2:$N$5262,10,0)</f>
        <v>-</v>
      </c>
      <c r="T2690" s="167">
        <f t="shared" si="131"/>
        <v>0</v>
      </c>
    </row>
    <row r="2691" spans="1:20" hidden="1">
      <c r="A2691" s="113">
        <v>814</v>
      </c>
      <c r="B2691" s="113" t="s">
        <v>38</v>
      </c>
      <c r="C2691" s="108" t="s">
        <v>18422</v>
      </c>
      <c r="D2691" s="113">
        <v>13050351</v>
      </c>
      <c r="E2691" s="113">
        <v>10050328</v>
      </c>
      <c r="F2691" s="108" t="s">
        <v>18423</v>
      </c>
      <c r="G2691" s="113">
        <v>12500</v>
      </c>
      <c r="H2691" s="108" t="s">
        <v>66</v>
      </c>
      <c r="I2691" s="108" t="s">
        <v>413</v>
      </c>
      <c r="J2691" s="135" t="s">
        <v>41</v>
      </c>
      <c r="K2691" s="135">
        <v>12500</v>
      </c>
      <c r="L2691" s="135">
        <f>VLOOKUP(E2691,[2]Sheet1!$E$2:$N$5262,3,0)</f>
        <v>12500</v>
      </c>
      <c r="M2691" s="168">
        <f>VLOOKUP(E2691,[2]Sheet1!$E$2:$N$5262,4,0)</f>
        <v>46037</v>
      </c>
      <c r="N2691" s="135" t="str">
        <f>VLOOKUP(E2691,[2]Sheet1!$E$2:$N$5262,5,0)</f>
        <v>FIZA.SHEIKH</v>
      </c>
      <c r="O2691" s="135" t="str">
        <f>VLOOKUP(E2691,[2]Sheet1!$E$2:$N$5262,6,0)</f>
        <v>Accepted</v>
      </c>
      <c r="P2691" s="135" t="str">
        <f>VLOOKUP(E2691,[2]Sheet1!$E$2:$N$5262,7,0)</f>
        <v>Online Transfer</v>
      </c>
      <c r="Q2691" s="135" t="str">
        <f>VLOOKUP(E2691,[2]Sheet1!$E$2:$N$5262,8,0)</f>
        <v>Renewal</v>
      </c>
      <c r="R2691" s="135" t="s">
        <v>16</v>
      </c>
      <c r="S2691" s="135" t="str">
        <f>VLOOKUP(E2691,[2]Sheet1!$E$2:$N$5262,10,0)</f>
        <v>-</v>
      </c>
      <c r="T2691" s="167">
        <f t="shared" si="131"/>
        <v>0</v>
      </c>
    </row>
    <row r="2692" spans="1:20" hidden="1">
      <c r="A2692" s="113">
        <v>815</v>
      </c>
      <c r="B2692" s="113" t="s">
        <v>38</v>
      </c>
      <c r="C2692" s="108" t="s">
        <v>18424</v>
      </c>
      <c r="D2692" s="108" t="s">
        <v>18425</v>
      </c>
      <c r="E2692" s="108" t="s">
        <v>18426</v>
      </c>
      <c r="F2692" s="108" t="s">
        <v>18427</v>
      </c>
      <c r="G2692" s="113">
        <v>13000</v>
      </c>
      <c r="H2692" s="108" t="s">
        <v>66</v>
      </c>
      <c r="I2692" s="108" t="s">
        <v>413</v>
      </c>
      <c r="J2692" s="135" t="s">
        <v>41</v>
      </c>
      <c r="K2692" s="135">
        <v>13000</v>
      </c>
      <c r="L2692" s="135">
        <f>VLOOKUP(E2692,[2]Sheet1!$E$2:$N$5262,3,0)</f>
        <v>13000</v>
      </c>
      <c r="M2692" s="168">
        <f>VLOOKUP(E2692,[2]Sheet1!$E$2:$N$5262,4,0)</f>
        <v>46037</v>
      </c>
      <c r="N2692" s="135" t="str">
        <f>VLOOKUP(E2692,[2]Sheet1!$E$2:$N$5262,5,0)</f>
        <v>FIZA.SHEIKH</v>
      </c>
      <c r="O2692" s="135" t="str">
        <f>VLOOKUP(E2692,[2]Sheet1!$E$2:$N$5262,6,0)</f>
        <v>Accepted</v>
      </c>
      <c r="P2692" s="135" t="str">
        <f>VLOOKUP(E2692,[2]Sheet1!$E$2:$N$5262,7,0)</f>
        <v>Online Transfer</v>
      </c>
      <c r="Q2692" s="135" t="str">
        <f>VLOOKUP(E2692,[2]Sheet1!$E$2:$N$5262,8,0)</f>
        <v>Renewal</v>
      </c>
      <c r="R2692" s="135" t="s">
        <v>16</v>
      </c>
      <c r="S2692" s="135" t="str">
        <f>VLOOKUP(E2692,[2]Sheet1!$E$2:$N$5262,10,0)</f>
        <v>-</v>
      </c>
      <c r="T2692" s="167">
        <f t="shared" si="131"/>
        <v>0</v>
      </c>
    </row>
    <row r="2693" spans="1:20" hidden="1">
      <c r="A2693" s="113">
        <v>816</v>
      </c>
      <c r="B2693" s="113" t="s">
        <v>38</v>
      </c>
      <c r="C2693" s="108" t="s">
        <v>18428</v>
      </c>
      <c r="D2693" s="108" t="s">
        <v>18429</v>
      </c>
      <c r="E2693" s="108" t="s">
        <v>18430</v>
      </c>
      <c r="F2693" s="108" t="s">
        <v>11168</v>
      </c>
      <c r="G2693" s="113">
        <v>12000</v>
      </c>
      <c r="H2693" s="108" t="s">
        <v>66</v>
      </c>
      <c r="I2693" s="108" t="s">
        <v>413</v>
      </c>
      <c r="J2693" s="135" t="s">
        <v>41</v>
      </c>
      <c r="K2693" s="135">
        <v>12000</v>
      </c>
      <c r="L2693" s="135">
        <f>VLOOKUP(E2693,[2]Sheet1!$E$2:$N$5262,3,0)</f>
        <v>12000</v>
      </c>
      <c r="M2693" s="168">
        <f>VLOOKUP(E2693,[2]Sheet1!$E$2:$N$5262,4,0)</f>
        <v>46037</v>
      </c>
      <c r="N2693" s="135" t="str">
        <f>VLOOKUP(E2693,[2]Sheet1!$E$2:$N$5262,5,0)</f>
        <v>FIZA.SHEIKH</v>
      </c>
      <c r="O2693" s="135" t="str">
        <f>VLOOKUP(E2693,[2]Sheet1!$E$2:$N$5262,6,0)</f>
        <v>Accepted</v>
      </c>
      <c r="P2693" s="135" t="str">
        <f>VLOOKUP(E2693,[2]Sheet1!$E$2:$N$5262,7,0)</f>
        <v>Online Transfer</v>
      </c>
      <c r="Q2693" s="135" t="str">
        <f>VLOOKUP(E2693,[2]Sheet1!$E$2:$N$5262,8,0)</f>
        <v>Renewal</v>
      </c>
      <c r="R2693" s="135" t="s">
        <v>16</v>
      </c>
      <c r="S2693" s="135" t="str">
        <f>VLOOKUP(E2693,[2]Sheet1!$E$2:$N$5262,10,0)</f>
        <v>-</v>
      </c>
      <c r="T2693" s="167">
        <f t="shared" si="131"/>
        <v>0</v>
      </c>
    </row>
    <row r="2694" spans="1:20" hidden="1">
      <c r="A2694" s="113">
        <v>817</v>
      </c>
      <c r="B2694" s="113" t="s">
        <v>38</v>
      </c>
      <c r="C2694" s="108" t="s">
        <v>18431</v>
      </c>
      <c r="D2694" s="108" t="s">
        <v>18432</v>
      </c>
      <c r="E2694" s="108" t="s">
        <v>18433</v>
      </c>
      <c r="F2694" s="108" t="s">
        <v>18434</v>
      </c>
      <c r="G2694" s="113">
        <v>14000</v>
      </c>
      <c r="H2694" s="108" t="s">
        <v>66</v>
      </c>
      <c r="I2694" s="108" t="s">
        <v>413</v>
      </c>
      <c r="J2694" s="135" t="s">
        <v>41</v>
      </c>
      <c r="K2694" s="135">
        <v>14000</v>
      </c>
      <c r="L2694" s="135">
        <f>VLOOKUP(E2694,[2]Sheet1!$E$2:$N$5262,3,0)</f>
        <v>14000</v>
      </c>
      <c r="M2694" s="168">
        <f>VLOOKUP(E2694,[2]Sheet1!$E$2:$N$5262,4,0)</f>
        <v>46031</v>
      </c>
      <c r="N2694" s="135" t="str">
        <f>VLOOKUP(E2694,[2]Sheet1!$E$2:$N$5262,5,0)</f>
        <v>FIZA.SHEIKH</v>
      </c>
      <c r="O2694" s="135" t="str">
        <f>VLOOKUP(E2694,[2]Sheet1!$E$2:$N$5262,6,0)</f>
        <v>Accepted</v>
      </c>
      <c r="P2694" s="135" t="str">
        <f>VLOOKUP(E2694,[2]Sheet1!$E$2:$N$5262,7,0)</f>
        <v>Online Transfer</v>
      </c>
      <c r="Q2694" s="135" t="str">
        <f>VLOOKUP(E2694,[2]Sheet1!$E$2:$N$5262,8,0)</f>
        <v>Renewal</v>
      </c>
      <c r="R2694" s="135" t="s">
        <v>16</v>
      </c>
      <c r="S2694" s="135" t="str">
        <f>VLOOKUP(E2694,[2]Sheet1!$E$2:$N$5262,10,0)</f>
        <v>-</v>
      </c>
      <c r="T2694" s="167">
        <f t="shared" si="131"/>
        <v>0</v>
      </c>
    </row>
    <row r="2695" spans="1:20" hidden="1">
      <c r="A2695" s="113">
        <v>818</v>
      </c>
      <c r="B2695" s="113" t="s">
        <v>38</v>
      </c>
      <c r="C2695" s="108" t="s">
        <v>18435</v>
      </c>
      <c r="D2695" s="108" t="s">
        <v>18436</v>
      </c>
      <c r="E2695" s="108" t="s">
        <v>18437</v>
      </c>
      <c r="F2695" s="108" t="s">
        <v>18438</v>
      </c>
      <c r="G2695" s="113">
        <v>13000</v>
      </c>
      <c r="H2695" s="108" t="s">
        <v>66</v>
      </c>
      <c r="I2695" s="108" t="s">
        <v>413</v>
      </c>
      <c r="J2695" s="135" t="s">
        <v>41</v>
      </c>
      <c r="K2695" s="135">
        <v>13000</v>
      </c>
      <c r="L2695" s="135">
        <f>VLOOKUP(E2695,[2]Sheet1!$E$2:$N$5262,3,0)</f>
        <v>13000</v>
      </c>
      <c r="M2695" s="168">
        <f>VLOOKUP(E2695,[2]Sheet1!$E$2:$N$5262,4,0)</f>
        <v>46037</v>
      </c>
      <c r="N2695" s="135" t="str">
        <f>VLOOKUP(E2695,[2]Sheet1!$E$2:$N$5262,5,0)</f>
        <v>FIZA.SHEIKH</v>
      </c>
      <c r="O2695" s="135" t="str">
        <f>VLOOKUP(E2695,[2]Sheet1!$E$2:$N$5262,6,0)</f>
        <v>Accepted</v>
      </c>
      <c r="P2695" s="135" t="str">
        <f>VLOOKUP(E2695,[2]Sheet1!$E$2:$N$5262,7,0)</f>
        <v>Online Transfer</v>
      </c>
      <c r="Q2695" s="135" t="str">
        <f>VLOOKUP(E2695,[2]Sheet1!$E$2:$N$5262,8,0)</f>
        <v>Renewal</v>
      </c>
      <c r="R2695" s="135" t="s">
        <v>16</v>
      </c>
      <c r="S2695" s="135" t="str">
        <f>VLOOKUP(E2695,[2]Sheet1!$E$2:$N$5262,10,0)</f>
        <v>-</v>
      </c>
      <c r="T2695" s="167">
        <f t="shared" si="131"/>
        <v>0</v>
      </c>
    </row>
    <row r="2696" spans="1:20" hidden="1">
      <c r="A2696" s="113">
        <v>819</v>
      </c>
      <c r="B2696" s="113" t="s">
        <v>38</v>
      </c>
      <c r="C2696" s="108" t="s">
        <v>18439</v>
      </c>
      <c r="D2696" s="108" t="s">
        <v>18440</v>
      </c>
      <c r="E2696" s="113">
        <v>4197626</v>
      </c>
      <c r="F2696" s="108" t="s">
        <v>18441</v>
      </c>
      <c r="G2696" s="113">
        <v>16000</v>
      </c>
      <c r="H2696" s="108" t="s">
        <v>66</v>
      </c>
      <c r="I2696" s="108" t="s">
        <v>413</v>
      </c>
      <c r="J2696" s="135" t="s">
        <v>41</v>
      </c>
      <c r="K2696" s="135">
        <v>16000</v>
      </c>
      <c r="L2696" s="135">
        <f>VLOOKUP(E2696,[2]Sheet1!$E$2:$N$5262,3,0)</f>
        <v>16000</v>
      </c>
      <c r="M2696" s="168">
        <f>VLOOKUP(E2696,[2]Sheet1!$E$2:$N$5262,4,0)</f>
        <v>46037</v>
      </c>
      <c r="N2696" s="135" t="str">
        <f>VLOOKUP(E2696,[2]Sheet1!$E$2:$N$5262,5,0)</f>
        <v>FIZA.SHEIKH</v>
      </c>
      <c r="O2696" s="135" t="str">
        <f>VLOOKUP(E2696,[2]Sheet1!$E$2:$N$5262,6,0)</f>
        <v>Accepted</v>
      </c>
      <c r="P2696" s="135" t="str">
        <f>VLOOKUP(E2696,[2]Sheet1!$E$2:$N$5262,7,0)</f>
        <v>Cash Deposit</v>
      </c>
      <c r="Q2696" s="135" t="str">
        <f>VLOOKUP(E2696,[2]Sheet1!$E$2:$N$5262,8,0)</f>
        <v>Renewal</v>
      </c>
      <c r="R2696" s="135" t="s">
        <v>16</v>
      </c>
      <c r="S2696" s="135" t="str">
        <f>VLOOKUP(E2696,[2]Sheet1!$E$2:$N$5262,10,0)</f>
        <v>-</v>
      </c>
      <c r="T2696" s="167">
        <f t="shared" si="131"/>
        <v>0</v>
      </c>
    </row>
    <row r="2697" spans="1:20" hidden="1">
      <c r="A2697" s="113">
        <v>820</v>
      </c>
      <c r="B2697" s="113" t="s">
        <v>38</v>
      </c>
      <c r="C2697" s="108" t="s">
        <v>18442</v>
      </c>
      <c r="D2697" s="108" t="s">
        <v>18443</v>
      </c>
      <c r="E2697" s="108" t="s">
        <v>18444</v>
      </c>
      <c r="F2697" s="108" t="s">
        <v>18445</v>
      </c>
      <c r="G2697" s="113">
        <v>13000</v>
      </c>
      <c r="H2697" s="108" t="s">
        <v>66</v>
      </c>
      <c r="I2697" s="108" t="s">
        <v>413</v>
      </c>
      <c r="J2697" s="135" t="s">
        <v>41</v>
      </c>
      <c r="K2697" s="135">
        <v>13000</v>
      </c>
      <c r="L2697" s="135">
        <f>VLOOKUP(E2697,[2]Sheet1!$E$2:$N$5262,3,0)</f>
        <v>13000</v>
      </c>
      <c r="M2697" s="168">
        <f>VLOOKUP(E2697,[2]Sheet1!$E$2:$N$5262,4,0)</f>
        <v>46037</v>
      </c>
      <c r="N2697" s="135" t="str">
        <f>VLOOKUP(E2697,[2]Sheet1!$E$2:$N$5262,5,0)</f>
        <v>FIZA.SHEIKH</v>
      </c>
      <c r="O2697" s="135" t="str">
        <f>VLOOKUP(E2697,[2]Sheet1!$E$2:$N$5262,6,0)</f>
        <v>Accepted</v>
      </c>
      <c r="P2697" s="135" t="str">
        <f>VLOOKUP(E2697,[2]Sheet1!$E$2:$N$5262,7,0)</f>
        <v>Online Transfer</v>
      </c>
      <c r="Q2697" s="135" t="str">
        <f>VLOOKUP(E2697,[2]Sheet1!$E$2:$N$5262,8,0)</f>
        <v>Renewal</v>
      </c>
      <c r="R2697" s="135" t="s">
        <v>16</v>
      </c>
      <c r="S2697" s="135" t="str">
        <f>VLOOKUP(E2697,[2]Sheet1!$E$2:$N$5262,10,0)</f>
        <v>-</v>
      </c>
      <c r="T2697" s="167">
        <f t="shared" si="131"/>
        <v>0</v>
      </c>
    </row>
    <row r="2698" spans="1:20" hidden="1">
      <c r="A2698" s="113">
        <v>821</v>
      </c>
      <c r="B2698" s="113" t="s">
        <v>38</v>
      </c>
      <c r="C2698" s="108" t="s">
        <v>18446</v>
      </c>
      <c r="D2698" s="108" t="s">
        <v>18447</v>
      </c>
      <c r="E2698" s="108" t="s">
        <v>18448</v>
      </c>
      <c r="F2698" s="108" t="s">
        <v>618</v>
      </c>
      <c r="G2698" s="113">
        <v>13000</v>
      </c>
      <c r="H2698" s="108" t="s">
        <v>66</v>
      </c>
      <c r="I2698" s="108" t="s">
        <v>413</v>
      </c>
      <c r="J2698" s="135" t="s">
        <v>41</v>
      </c>
      <c r="K2698" s="135">
        <v>13000</v>
      </c>
      <c r="L2698" s="135">
        <f>VLOOKUP(E2698,[2]Sheet1!$E$2:$N$5262,3,0)</f>
        <v>13000</v>
      </c>
      <c r="M2698" s="168">
        <f>VLOOKUP(E2698,[2]Sheet1!$E$2:$N$5262,4,0)</f>
        <v>46036</v>
      </c>
      <c r="N2698" s="135" t="str">
        <f>VLOOKUP(E2698,[2]Sheet1!$E$2:$N$5262,5,0)</f>
        <v>FIZA.SHEIKH</v>
      </c>
      <c r="O2698" s="135" t="str">
        <f>VLOOKUP(E2698,[2]Sheet1!$E$2:$N$5262,6,0)</f>
        <v>Accepted</v>
      </c>
      <c r="P2698" s="135" t="str">
        <f>VLOOKUP(E2698,[2]Sheet1!$E$2:$N$5262,7,0)</f>
        <v>Online Transfer</v>
      </c>
      <c r="Q2698" s="135" t="str">
        <f>VLOOKUP(E2698,[2]Sheet1!$E$2:$N$5262,8,0)</f>
        <v>Renewal</v>
      </c>
      <c r="R2698" s="135" t="s">
        <v>16</v>
      </c>
      <c r="S2698" s="135" t="str">
        <f>VLOOKUP(E2698,[2]Sheet1!$E$2:$N$5262,10,0)</f>
        <v>-</v>
      </c>
      <c r="T2698" s="167">
        <f t="shared" si="131"/>
        <v>0</v>
      </c>
    </row>
    <row r="2699" spans="1:20">
      <c r="A2699" s="113">
        <v>822</v>
      </c>
      <c r="B2699" s="113" t="s">
        <v>38</v>
      </c>
      <c r="C2699" s="108" t="s">
        <v>18449</v>
      </c>
      <c r="D2699" s="108" t="s">
        <v>18450</v>
      </c>
      <c r="E2699" s="113">
        <v>7002819</v>
      </c>
      <c r="F2699" s="108" t="s">
        <v>11905</v>
      </c>
      <c r="G2699" s="113">
        <v>14000</v>
      </c>
      <c r="H2699" s="108" t="s">
        <v>66</v>
      </c>
      <c r="I2699" s="108" t="s">
        <v>413</v>
      </c>
      <c r="J2699" s="135" t="s">
        <v>41</v>
      </c>
      <c r="K2699" s="135">
        <v>14000</v>
      </c>
      <c r="L2699" s="135">
        <f>VLOOKUP(E2699,[2]Sheet1!$E$2:$N$5262,3,0)</f>
        <v>14000</v>
      </c>
      <c r="M2699" s="168">
        <f>VLOOKUP(E2699,[2]Sheet1!$E$2:$N$5262,4,0)</f>
        <v>46036</v>
      </c>
      <c r="N2699" s="135" t="str">
        <f>VLOOKUP(E2699,[2]Sheet1!$E$2:$N$5262,5,0)</f>
        <v>FIZA.SHEIKH</v>
      </c>
      <c r="O2699" s="135" t="str">
        <f>VLOOKUP(E2699,[2]Sheet1!$E$2:$N$5262,6,0)</f>
        <v>Accepted</v>
      </c>
      <c r="P2699" s="135" t="str">
        <f>VLOOKUP(E2699,[2]Sheet1!$E$2:$N$5262,7,0)</f>
        <v>Online Transfer</v>
      </c>
      <c r="Q2699" s="135" t="str">
        <f>VLOOKUP(E2699,[2]Sheet1!$E$2:$N$5262,8,0)</f>
        <v>Conversion</v>
      </c>
      <c r="R2699" s="135" t="s">
        <v>16</v>
      </c>
      <c r="S2699" s="135" t="str">
        <f>VLOOKUP(E2699,[2]Sheet1!$E$2:$N$5262,10,0)</f>
        <v>-</v>
      </c>
      <c r="T2699" s="167">
        <f t="shared" si="131"/>
        <v>0</v>
      </c>
    </row>
    <row r="2700" spans="1:20" hidden="1">
      <c r="A2700" s="113">
        <v>823</v>
      </c>
      <c r="B2700" s="113" t="s">
        <v>38</v>
      </c>
      <c r="C2700" s="108" t="s">
        <v>18451</v>
      </c>
      <c r="D2700" s="108" t="s">
        <v>18452</v>
      </c>
      <c r="E2700" s="108" t="s">
        <v>18453</v>
      </c>
      <c r="F2700" s="108" t="s">
        <v>18454</v>
      </c>
      <c r="G2700" s="113">
        <v>12000</v>
      </c>
      <c r="H2700" s="108" t="s">
        <v>66</v>
      </c>
      <c r="I2700" s="108" t="s">
        <v>413</v>
      </c>
      <c r="J2700" s="135" t="s">
        <v>41</v>
      </c>
      <c r="K2700" s="135">
        <v>12000</v>
      </c>
      <c r="L2700" s="135">
        <f>VLOOKUP(E2700,[2]Sheet1!$E$2:$N$5262,3,0)</f>
        <v>12000</v>
      </c>
      <c r="M2700" s="168">
        <f>VLOOKUP(E2700,[2]Sheet1!$E$2:$N$5262,4,0)</f>
        <v>46035</v>
      </c>
      <c r="N2700" s="135" t="str">
        <f>VLOOKUP(E2700,[2]Sheet1!$E$2:$N$5262,5,0)</f>
        <v>FIZA.SHEIKH</v>
      </c>
      <c r="O2700" s="135" t="str">
        <f>VLOOKUP(E2700,[2]Sheet1!$E$2:$N$5262,6,0)</f>
        <v>Accepted</v>
      </c>
      <c r="P2700" s="135" t="str">
        <f>VLOOKUP(E2700,[2]Sheet1!$E$2:$N$5262,7,0)</f>
        <v>Online Transfer</v>
      </c>
      <c r="Q2700" s="135" t="str">
        <f>VLOOKUP(E2700,[2]Sheet1!$E$2:$N$5262,8,0)</f>
        <v>Renewal</v>
      </c>
      <c r="R2700" s="135" t="s">
        <v>16</v>
      </c>
      <c r="S2700" s="135" t="str">
        <f>VLOOKUP(E2700,[2]Sheet1!$E$2:$N$5262,10,0)</f>
        <v>-</v>
      </c>
      <c r="T2700" s="167">
        <f t="shared" si="131"/>
        <v>0</v>
      </c>
    </row>
    <row r="2701" spans="1:20" hidden="1">
      <c r="A2701" s="113">
        <v>824</v>
      </c>
      <c r="B2701" s="113" t="s">
        <v>38</v>
      </c>
      <c r="C2701" s="108" t="s">
        <v>18455</v>
      </c>
      <c r="D2701" s="108" t="s">
        <v>18456</v>
      </c>
      <c r="E2701" s="113">
        <v>1123694</v>
      </c>
      <c r="F2701" s="108" t="s">
        <v>10854</v>
      </c>
      <c r="G2701" s="113">
        <v>16000</v>
      </c>
      <c r="H2701" s="108" t="s">
        <v>66</v>
      </c>
      <c r="I2701" s="108" t="s">
        <v>413</v>
      </c>
      <c r="J2701" s="135" t="s">
        <v>41</v>
      </c>
      <c r="K2701" s="135">
        <v>16000</v>
      </c>
      <c r="L2701" s="135">
        <f>VLOOKUP(E2701,[2]Sheet1!$E$2:$N$5262,3,0)</f>
        <v>16000</v>
      </c>
      <c r="M2701" s="168">
        <f>VLOOKUP(E2701,[2]Sheet1!$E$2:$N$5262,4,0)</f>
        <v>46036</v>
      </c>
      <c r="N2701" s="135" t="str">
        <f>VLOOKUP(E2701,[2]Sheet1!$E$2:$N$5262,5,0)</f>
        <v>FIZA.SHEIKH</v>
      </c>
      <c r="O2701" s="135" t="str">
        <f>VLOOKUP(E2701,[2]Sheet1!$E$2:$N$5262,6,0)</f>
        <v>Accepted</v>
      </c>
      <c r="P2701" s="135" t="str">
        <f>VLOOKUP(E2701,[2]Sheet1!$E$2:$N$5262,7,0)</f>
        <v>Online Transfer</v>
      </c>
      <c r="Q2701" s="135" t="str">
        <f>VLOOKUP(E2701,[2]Sheet1!$E$2:$N$5262,8,0)</f>
        <v>Renewal</v>
      </c>
      <c r="R2701" s="135" t="s">
        <v>16</v>
      </c>
      <c r="S2701" s="135" t="str">
        <f>VLOOKUP(E2701,[2]Sheet1!$E$2:$N$5262,10,0)</f>
        <v>-</v>
      </c>
      <c r="T2701" s="167">
        <f t="shared" si="131"/>
        <v>0</v>
      </c>
    </row>
    <row r="2702" spans="1:20" hidden="1">
      <c r="A2702" s="113">
        <v>825</v>
      </c>
      <c r="B2702" s="113" t="s">
        <v>38</v>
      </c>
      <c r="C2702" s="108" t="s">
        <v>18457</v>
      </c>
      <c r="D2702" s="108" t="s">
        <v>18458</v>
      </c>
      <c r="E2702" s="108" t="s">
        <v>18459</v>
      </c>
      <c r="F2702" s="108" t="s">
        <v>18460</v>
      </c>
      <c r="G2702" s="113">
        <v>13000</v>
      </c>
      <c r="H2702" s="108" t="s">
        <v>66</v>
      </c>
      <c r="I2702" s="108" t="s">
        <v>413</v>
      </c>
      <c r="J2702" s="135" t="s">
        <v>41</v>
      </c>
      <c r="K2702" s="135">
        <v>13000</v>
      </c>
      <c r="L2702" s="135">
        <f>VLOOKUP(E2702,[2]Sheet1!$E$2:$N$5262,3,0)</f>
        <v>13000</v>
      </c>
      <c r="M2702" s="168">
        <f>VLOOKUP(E2702,[2]Sheet1!$E$2:$N$5262,4,0)</f>
        <v>46035</v>
      </c>
      <c r="N2702" s="135" t="str">
        <f>VLOOKUP(E2702,[2]Sheet1!$E$2:$N$5262,5,0)</f>
        <v>FIZA.SHEIKH</v>
      </c>
      <c r="O2702" s="135" t="str">
        <f>VLOOKUP(E2702,[2]Sheet1!$E$2:$N$5262,6,0)</f>
        <v>Accepted</v>
      </c>
      <c r="P2702" s="135" t="str">
        <f>VLOOKUP(E2702,[2]Sheet1!$E$2:$N$5262,7,0)</f>
        <v>Cheque Deposit</v>
      </c>
      <c r="Q2702" s="135" t="str">
        <f>VLOOKUP(E2702,[2]Sheet1!$E$2:$N$5262,8,0)</f>
        <v>Renewal</v>
      </c>
      <c r="R2702" s="135" t="s">
        <v>16</v>
      </c>
      <c r="S2702" s="135" t="str">
        <f>VLOOKUP(E2702,[2]Sheet1!$E$2:$N$5262,10,0)</f>
        <v>-</v>
      </c>
      <c r="T2702" s="167">
        <f t="shared" si="131"/>
        <v>0</v>
      </c>
    </row>
    <row r="2703" spans="1:20" hidden="1">
      <c r="A2703" s="113">
        <v>826</v>
      </c>
      <c r="B2703" s="113" t="s">
        <v>38</v>
      </c>
      <c r="C2703" s="108" t="s">
        <v>18461</v>
      </c>
      <c r="D2703" s="108" t="s">
        <v>18462</v>
      </c>
      <c r="E2703" s="108" t="s">
        <v>18463</v>
      </c>
      <c r="F2703" s="108" t="s">
        <v>18464</v>
      </c>
      <c r="G2703" s="113">
        <v>16000</v>
      </c>
      <c r="H2703" s="108" t="s">
        <v>66</v>
      </c>
      <c r="I2703" s="108" t="s">
        <v>413</v>
      </c>
      <c r="J2703" s="135" t="s">
        <v>41</v>
      </c>
      <c r="K2703" s="135">
        <v>16000</v>
      </c>
      <c r="L2703" s="135">
        <f>VLOOKUP(E2703,[2]Sheet1!$E$2:$N$5262,3,0)</f>
        <v>16000</v>
      </c>
      <c r="M2703" s="168">
        <f>VLOOKUP(E2703,[2]Sheet1!$E$2:$N$5262,4,0)</f>
        <v>46035</v>
      </c>
      <c r="N2703" s="135" t="str">
        <f>VLOOKUP(E2703,[2]Sheet1!$E$2:$N$5262,5,0)</f>
        <v>FIZA.SHEIKH</v>
      </c>
      <c r="O2703" s="135" t="str">
        <f>VLOOKUP(E2703,[2]Sheet1!$E$2:$N$5262,6,0)</f>
        <v>Accepted</v>
      </c>
      <c r="P2703" s="135" t="str">
        <f>VLOOKUP(E2703,[2]Sheet1!$E$2:$N$5262,7,0)</f>
        <v>Online Transfer</v>
      </c>
      <c r="Q2703" s="135" t="str">
        <f>VLOOKUP(E2703,[2]Sheet1!$E$2:$N$5262,8,0)</f>
        <v>Renewal</v>
      </c>
      <c r="R2703" s="135" t="s">
        <v>16</v>
      </c>
      <c r="S2703" s="135" t="str">
        <f>VLOOKUP(E2703,[2]Sheet1!$E$2:$N$5262,10,0)</f>
        <v>-</v>
      </c>
      <c r="T2703" s="167">
        <f t="shared" si="131"/>
        <v>0</v>
      </c>
    </row>
    <row r="2704" spans="1:20" hidden="1">
      <c r="A2704" s="113">
        <v>827</v>
      </c>
      <c r="B2704" s="113" t="s">
        <v>38</v>
      </c>
      <c r="C2704" s="108" t="s">
        <v>18465</v>
      </c>
      <c r="D2704" s="113">
        <v>201212</v>
      </c>
      <c r="E2704" s="113">
        <v>1101208</v>
      </c>
      <c r="F2704" s="108" t="s">
        <v>18466</v>
      </c>
      <c r="G2704" s="113">
        <v>13000</v>
      </c>
      <c r="H2704" s="108" t="s">
        <v>66</v>
      </c>
      <c r="I2704" s="108" t="s">
        <v>413</v>
      </c>
      <c r="J2704" s="135" t="s">
        <v>41</v>
      </c>
      <c r="K2704" s="135">
        <v>13000</v>
      </c>
      <c r="L2704" s="135">
        <f>VLOOKUP(E2704,[2]Sheet1!$E$2:$N$5262,3,0)</f>
        <v>13000</v>
      </c>
      <c r="M2704" s="168">
        <f>VLOOKUP(E2704,[2]Sheet1!$E$2:$N$5262,4,0)</f>
        <v>46035</v>
      </c>
      <c r="N2704" s="135" t="str">
        <f>VLOOKUP(E2704,[2]Sheet1!$E$2:$N$5262,5,0)</f>
        <v>FIZA.SHEIKH</v>
      </c>
      <c r="O2704" s="135" t="str">
        <f>VLOOKUP(E2704,[2]Sheet1!$E$2:$N$5262,6,0)</f>
        <v>Accepted</v>
      </c>
      <c r="P2704" s="135" t="str">
        <f>VLOOKUP(E2704,[2]Sheet1!$E$2:$N$5262,7,0)</f>
        <v>Online Transfer</v>
      </c>
      <c r="Q2704" s="135" t="str">
        <f>VLOOKUP(E2704,[2]Sheet1!$E$2:$N$5262,8,0)</f>
        <v>Renewal</v>
      </c>
      <c r="R2704" s="135" t="s">
        <v>16</v>
      </c>
      <c r="S2704" s="135" t="str">
        <f>VLOOKUP(E2704,[2]Sheet1!$E$2:$N$5262,10,0)</f>
        <v>-</v>
      </c>
      <c r="T2704" s="167">
        <f t="shared" si="131"/>
        <v>0</v>
      </c>
    </row>
    <row r="2705" spans="1:20">
      <c r="A2705" s="113">
        <v>828</v>
      </c>
      <c r="B2705" s="113" t="s">
        <v>38</v>
      </c>
      <c r="C2705" s="108" t="s">
        <v>18467</v>
      </c>
      <c r="D2705" s="108" t="s">
        <v>18468</v>
      </c>
      <c r="E2705" s="108" t="s">
        <v>18469</v>
      </c>
      <c r="F2705" s="108" t="s">
        <v>11411</v>
      </c>
      <c r="G2705" s="113">
        <v>13000</v>
      </c>
      <c r="H2705" s="108" t="s">
        <v>66</v>
      </c>
      <c r="I2705" s="108" t="s">
        <v>413</v>
      </c>
      <c r="J2705" s="135" t="s">
        <v>41</v>
      </c>
      <c r="K2705" s="135">
        <v>13000</v>
      </c>
      <c r="L2705" s="135">
        <f>VLOOKUP(E2705,[2]Sheet1!$E$2:$N$5262,3,0)</f>
        <v>13000</v>
      </c>
      <c r="M2705" s="168">
        <f>VLOOKUP(E2705,[2]Sheet1!$E$2:$N$5262,4,0)</f>
        <v>46034</v>
      </c>
      <c r="N2705" s="135" t="str">
        <f>VLOOKUP(E2705,[2]Sheet1!$E$2:$N$5262,5,0)</f>
        <v>FIZA.SHEIKH</v>
      </c>
      <c r="O2705" s="135" t="str">
        <f>VLOOKUP(E2705,[2]Sheet1!$E$2:$N$5262,6,0)</f>
        <v>Accepted</v>
      </c>
      <c r="P2705" s="135" t="str">
        <f>VLOOKUP(E2705,[2]Sheet1!$E$2:$N$5262,7,0)</f>
        <v>Online Transfer</v>
      </c>
      <c r="Q2705" s="135" t="str">
        <f>VLOOKUP(E2705,[2]Sheet1!$E$2:$N$5262,8,0)</f>
        <v>Conversion</v>
      </c>
      <c r="R2705" s="135" t="s">
        <v>16</v>
      </c>
      <c r="S2705" s="135" t="str">
        <f>VLOOKUP(E2705,[2]Sheet1!$E$2:$N$5262,10,0)</f>
        <v>-</v>
      </c>
      <c r="T2705" s="167">
        <f t="shared" si="131"/>
        <v>0</v>
      </c>
    </row>
    <row r="2706" spans="1:20" hidden="1">
      <c r="A2706" s="113">
        <v>829</v>
      </c>
      <c r="B2706" s="113" t="s">
        <v>38</v>
      </c>
      <c r="C2706" s="108" t="s">
        <v>18470</v>
      </c>
      <c r="D2706" s="108" t="s">
        <v>18471</v>
      </c>
      <c r="E2706" s="108" t="s">
        <v>18472</v>
      </c>
      <c r="F2706" s="108" t="s">
        <v>18473</v>
      </c>
      <c r="G2706" s="113">
        <v>16000</v>
      </c>
      <c r="H2706" s="108" t="s">
        <v>66</v>
      </c>
      <c r="I2706" s="108" t="s">
        <v>413</v>
      </c>
      <c r="J2706" s="135" t="s">
        <v>41</v>
      </c>
      <c r="K2706" s="135">
        <v>16000</v>
      </c>
      <c r="L2706" s="135">
        <f>VLOOKUP(E2706,[2]Sheet1!$E$2:$N$5262,3,0)</f>
        <v>16000</v>
      </c>
      <c r="M2706" s="168">
        <f>VLOOKUP(E2706,[2]Sheet1!$E$2:$N$5262,4,0)</f>
        <v>46035</v>
      </c>
      <c r="N2706" s="135" t="str">
        <f>VLOOKUP(E2706,[2]Sheet1!$E$2:$N$5262,5,0)</f>
        <v>FIZA.SHEIKH</v>
      </c>
      <c r="O2706" s="135" t="str">
        <f>VLOOKUP(E2706,[2]Sheet1!$E$2:$N$5262,6,0)</f>
        <v>Accepted</v>
      </c>
      <c r="P2706" s="135" t="str">
        <f>VLOOKUP(E2706,[2]Sheet1!$E$2:$N$5262,7,0)</f>
        <v>Online Transfer</v>
      </c>
      <c r="Q2706" s="135" t="str">
        <f>VLOOKUP(E2706,[2]Sheet1!$E$2:$N$5262,8,0)</f>
        <v>Renewal</v>
      </c>
      <c r="R2706" s="135" t="s">
        <v>16</v>
      </c>
      <c r="S2706" s="135" t="str">
        <f>VLOOKUP(E2706,[2]Sheet1!$E$2:$N$5262,10,0)</f>
        <v>-</v>
      </c>
      <c r="T2706" s="167">
        <f t="shared" si="131"/>
        <v>0</v>
      </c>
    </row>
    <row r="2707" spans="1:20" hidden="1">
      <c r="A2707" s="113">
        <v>830</v>
      </c>
      <c r="B2707" s="113" t="s">
        <v>38</v>
      </c>
      <c r="C2707" s="108" t="s">
        <v>18474</v>
      </c>
      <c r="D2707" s="113">
        <v>204410</v>
      </c>
      <c r="E2707" s="113">
        <v>1104279</v>
      </c>
      <c r="F2707" s="108" t="s">
        <v>18475</v>
      </c>
      <c r="G2707" s="113">
        <v>13000</v>
      </c>
      <c r="H2707" s="108" t="s">
        <v>66</v>
      </c>
      <c r="I2707" s="108" t="s">
        <v>413</v>
      </c>
      <c r="J2707" s="135" t="s">
        <v>41</v>
      </c>
      <c r="K2707" s="135">
        <v>13000</v>
      </c>
      <c r="L2707" s="135">
        <f>VLOOKUP(E2707,[2]Sheet1!$E$2:$N$5262,3,0)</f>
        <v>13000</v>
      </c>
      <c r="M2707" s="168">
        <f>VLOOKUP(E2707,[2]Sheet1!$E$2:$N$5262,4,0)</f>
        <v>46034</v>
      </c>
      <c r="N2707" s="135" t="str">
        <f>VLOOKUP(E2707,[2]Sheet1!$E$2:$N$5262,5,0)</f>
        <v>FIZA.SHEIKH</v>
      </c>
      <c r="O2707" s="135" t="str">
        <f>VLOOKUP(E2707,[2]Sheet1!$E$2:$N$5262,6,0)</f>
        <v>Accepted</v>
      </c>
      <c r="P2707" s="135" t="str">
        <f>VLOOKUP(E2707,[2]Sheet1!$E$2:$N$5262,7,0)</f>
        <v>Online Transfer</v>
      </c>
      <c r="Q2707" s="135" t="str">
        <f>VLOOKUP(E2707,[2]Sheet1!$E$2:$N$5262,8,0)</f>
        <v>Renewal</v>
      </c>
      <c r="R2707" s="135" t="s">
        <v>16</v>
      </c>
      <c r="S2707" s="135" t="str">
        <f>VLOOKUP(E2707,[2]Sheet1!$E$2:$N$5262,10,0)</f>
        <v>-</v>
      </c>
      <c r="T2707" s="167">
        <f t="shared" si="131"/>
        <v>0</v>
      </c>
    </row>
    <row r="2708" spans="1:20" hidden="1">
      <c r="A2708" s="113">
        <v>831</v>
      </c>
      <c r="B2708" s="113" t="s">
        <v>38</v>
      </c>
      <c r="C2708" s="108" t="s">
        <v>18476</v>
      </c>
      <c r="D2708" s="108" t="s">
        <v>18477</v>
      </c>
      <c r="E2708" s="108" t="s">
        <v>18478</v>
      </c>
      <c r="F2708" s="108" t="s">
        <v>18479</v>
      </c>
      <c r="G2708" s="113">
        <v>16000</v>
      </c>
      <c r="H2708" s="108" t="s">
        <v>66</v>
      </c>
      <c r="I2708" s="108" t="s">
        <v>413</v>
      </c>
      <c r="J2708" s="135" t="s">
        <v>41</v>
      </c>
      <c r="K2708" s="135">
        <v>16000</v>
      </c>
      <c r="L2708" s="135">
        <f>VLOOKUP(E2708,[2]Sheet1!$E$2:$N$5262,3,0)</f>
        <v>16000</v>
      </c>
      <c r="M2708" s="168">
        <f>VLOOKUP(E2708,[2]Sheet1!$E$2:$N$5262,4,0)</f>
        <v>46034</v>
      </c>
      <c r="N2708" s="135" t="str">
        <f>VLOOKUP(E2708,[2]Sheet1!$E$2:$N$5262,5,0)</f>
        <v>FIZA.SHEIKH</v>
      </c>
      <c r="O2708" s="135" t="str">
        <f>VLOOKUP(E2708,[2]Sheet1!$E$2:$N$5262,6,0)</f>
        <v>Accepted</v>
      </c>
      <c r="P2708" s="135" t="str">
        <f>VLOOKUP(E2708,[2]Sheet1!$E$2:$N$5262,7,0)</f>
        <v>Online Transfer</v>
      </c>
      <c r="Q2708" s="135" t="str">
        <f>VLOOKUP(E2708,[2]Sheet1!$E$2:$N$5262,8,0)</f>
        <v>Renewal</v>
      </c>
      <c r="R2708" s="135" t="s">
        <v>16</v>
      </c>
      <c r="S2708" s="135" t="str">
        <f>VLOOKUP(E2708,[2]Sheet1!$E$2:$N$5262,10,0)</f>
        <v>-</v>
      </c>
      <c r="T2708" s="167">
        <f t="shared" si="131"/>
        <v>0</v>
      </c>
    </row>
    <row r="2709" spans="1:20" hidden="1">
      <c r="A2709" s="113">
        <v>832</v>
      </c>
      <c r="B2709" s="113" t="s">
        <v>38</v>
      </c>
      <c r="C2709" s="108" t="s">
        <v>18480</v>
      </c>
      <c r="D2709" s="113">
        <v>1007071</v>
      </c>
      <c r="E2709" s="108" t="s">
        <v>18481</v>
      </c>
      <c r="F2709" s="108" t="s">
        <v>18482</v>
      </c>
      <c r="G2709" s="113">
        <v>16000</v>
      </c>
      <c r="H2709" s="108" t="s">
        <v>66</v>
      </c>
      <c r="I2709" s="108" t="s">
        <v>413</v>
      </c>
      <c r="J2709" s="135" t="s">
        <v>41</v>
      </c>
      <c r="K2709" s="135">
        <v>16000</v>
      </c>
      <c r="L2709" s="135">
        <f>VLOOKUP(E2709,[2]Sheet1!$E$2:$N$5262,3,0)</f>
        <v>16000</v>
      </c>
      <c r="M2709" s="168">
        <f>VLOOKUP(E2709,[2]Sheet1!$E$2:$N$5262,4,0)</f>
        <v>46034</v>
      </c>
      <c r="N2709" s="135" t="str">
        <f>VLOOKUP(E2709,[2]Sheet1!$E$2:$N$5262,5,0)</f>
        <v>FIZA.SHEIKH</v>
      </c>
      <c r="O2709" s="135" t="str">
        <f>VLOOKUP(E2709,[2]Sheet1!$E$2:$N$5262,6,0)</f>
        <v>Accepted</v>
      </c>
      <c r="P2709" s="135" t="str">
        <f>VLOOKUP(E2709,[2]Sheet1!$E$2:$N$5262,7,0)</f>
        <v>Online Transfer</v>
      </c>
      <c r="Q2709" s="135" t="str">
        <f>VLOOKUP(E2709,[2]Sheet1!$E$2:$N$5262,8,0)</f>
        <v>Renewal</v>
      </c>
      <c r="R2709" s="135" t="s">
        <v>16</v>
      </c>
      <c r="S2709" s="135" t="str">
        <f>VLOOKUP(E2709,[2]Sheet1!$E$2:$N$5262,10,0)</f>
        <v>-</v>
      </c>
      <c r="T2709" s="167">
        <f t="shared" si="131"/>
        <v>0</v>
      </c>
    </row>
    <row r="2710" spans="1:20" hidden="1">
      <c r="A2710" s="113">
        <v>833</v>
      </c>
      <c r="B2710" s="113" t="s">
        <v>38</v>
      </c>
      <c r="C2710" s="108" t="s">
        <v>18483</v>
      </c>
      <c r="D2710" s="113">
        <v>14044408</v>
      </c>
      <c r="E2710" s="113">
        <v>128170</v>
      </c>
      <c r="F2710" s="108" t="s">
        <v>18484</v>
      </c>
      <c r="G2710" s="113">
        <v>11000</v>
      </c>
      <c r="H2710" s="108" t="s">
        <v>66</v>
      </c>
      <c r="I2710" s="108" t="s">
        <v>413</v>
      </c>
      <c r="J2710" s="135" t="s">
        <v>41</v>
      </c>
      <c r="K2710" s="135">
        <v>11000</v>
      </c>
      <c r="L2710" s="135">
        <f>VLOOKUP(E2710,[2]Sheet1!$E$2:$N$5262,3,0)</f>
        <v>11000</v>
      </c>
      <c r="M2710" s="168">
        <f>VLOOKUP(E2710,[2]Sheet1!$E$2:$N$5262,4,0)</f>
        <v>46034</v>
      </c>
      <c r="N2710" s="135" t="str">
        <f>VLOOKUP(E2710,[2]Sheet1!$E$2:$N$5262,5,0)</f>
        <v>FIZA.SHEIKH</v>
      </c>
      <c r="O2710" s="135" t="str">
        <f>VLOOKUP(E2710,[2]Sheet1!$E$2:$N$5262,6,0)</f>
        <v>Accepted</v>
      </c>
      <c r="P2710" s="135" t="str">
        <f>VLOOKUP(E2710,[2]Sheet1!$E$2:$N$5262,7,0)</f>
        <v>Cash Deposit</v>
      </c>
      <c r="Q2710" s="135" t="str">
        <f>VLOOKUP(E2710,[2]Sheet1!$E$2:$N$5262,8,0)</f>
        <v>Renewal</v>
      </c>
      <c r="R2710" s="135" t="s">
        <v>16</v>
      </c>
      <c r="S2710" s="135" t="str">
        <f>VLOOKUP(E2710,[2]Sheet1!$E$2:$N$5262,10,0)</f>
        <v>-</v>
      </c>
      <c r="T2710" s="167">
        <f t="shared" si="131"/>
        <v>0</v>
      </c>
    </row>
    <row r="2711" spans="1:20" hidden="1">
      <c r="A2711" s="113">
        <v>834</v>
      </c>
      <c r="B2711" s="113" t="s">
        <v>38</v>
      </c>
      <c r="C2711" s="108" t="s">
        <v>18485</v>
      </c>
      <c r="D2711" s="108" t="s">
        <v>18486</v>
      </c>
      <c r="E2711" s="108" t="s">
        <v>18487</v>
      </c>
      <c r="F2711" s="108" t="s">
        <v>18488</v>
      </c>
      <c r="G2711" s="113">
        <v>13000</v>
      </c>
      <c r="H2711" s="108" t="s">
        <v>66</v>
      </c>
      <c r="I2711" s="108" t="s">
        <v>413</v>
      </c>
      <c r="J2711" s="135" t="s">
        <v>41</v>
      </c>
      <c r="K2711" s="135">
        <v>13000</v>
      </c>
      <c r="L2711" s="135">
        <f>VLOOKUP(E2711,[2]Sheet1!$E$2:$N$5262,3,0)</f>
        <v>13000</v>
      </c>
      <c r="M2711" s="168">
        <f>VLOOKUP(E2711,[2]Sheet1!$E$2:$N$5262,4,0)</f>
        <v>46034</v>
      </c>
      <c r="N2711" s="135" t="str">
        <f>VLOOKUP(E2711,[2]Sheet1!$E$2:$N$5262,5,0)</f>
        <v>FIZA.SHEIKH</v>
      </c>
      <c r="O2711" s="135" t="str">
        <f>VLOOKUP(E2711,[2]Sheet1!$E$2:$N$5262,6,0)</f>
        <v>Accepted</v>
      </c>
      <c r="P2711" s="135" t="str">
        <f>VLOOKUP(E2711,[2]Sheet1!$E$2:$N$5262,7,0)</f>
        <v>Online Transfer</v>
      </c>
      <c r="Q2711" s="135" t="str">
        <f>VLOOKUP(E2711,[2]Sheet1!$E$2:$N$5262,8,0)</f>
        <v>Renewal</v>
      </c>
      <c r="R2711" s="135" t="s">
        <v>16</v>
      </c>
      <c r="S2711" s="135" t="str">
        <f>VLOOKUP(E2711,[2]Sheet1!$E$2:$N$5262,10,0)</f>
        <v>-</v>
      </c>
      <c r="T2711" s="167">
        <f t="shared" si="131"/>
        <v>0</v>
      </c>
    </row>
    <row r="2712" spans="1:20">
      <c r="A2712" s="113">
        <v>835</v>
      </c>
      <c r="B2712" s="113" t="s">
        <v>38</v>
      </c>
      <c r="C2712" s="108" t="s">
        <v>18489</v>
      </c>
      <c r="D2712" s="108" t="s">
        <v>18490</v>
      </c>
      <c r="E2712" s="108" t="s">
        <v>18491</v>
      </c>
      <c r="F2712" s="108" t="s">
        <v>12287</v>
      </c>
      <c r="G2712" s="113">
        <v>13000</v>
      </c>
      <c r="H2712" s="108" t="s">
        <v>66</v>
      </c>
      <c r="I2712" s="108" t="s">
        <v>413</v>
      </c>
      <c r="J2712" s="135" t="s">
        <v>41</v>
      </c>
      <c r="K2712" s="135">
        <v>13000</v>
      </c>
      <c r="L2712" s="135">
        <f>VLOOKUP(E2712,[2]Sheet1!$E$2:$N$5262,3,0)</f>
        <v>13000</v>
      </c>
      <c r="M2712" s="168">
        <f>VLOOKUP(E2712,[2]Sheet1!$E$2:$N$5262,4,0)</f>
        <v>46035</v>
      </c>
      <c r="N2712" s="135" t="str">
        <f>VLOOKUP(E2712,[2]Sheet1!$E$2:$N$5262,5,0)</f>
        <v>FIZA.SHEIKH</v>
      </c>
      <c r="O2712" s="135" t="str">
        <f>VLOOKUP(E2712,[2]Sheet1!$E$2:$N$5262,6,0)</f>
        <v>Accepted</v>
      </c>
      <c r="P2712" s="135" t="str">
        <f>VLOOKUP(E2712,[2]Sheet1!$E$2:$N$5262,7,0)</f>
        <v>Online Transfer</v>
      </c>
      <c r="Q2712" s="135" t="str">
        <f>VLOOKUP(E2712,[2]Sheet1!$E$2:$N$5262,8,0)</f>
        <v>Conversion</v>
      </c>
      <c r="R2712" s="135" t="s">
        <v>16</v>
      </c>
      <c r="S2712" s="135" t="str">
        <f>VLOOKUP(E2712,[2]Sheet1!$E$2:$N$5262,10,0)</f>
        <v>-</v>
      </c>
      <c r="T2712" s="167">
        <f t="shared" si="131"/>
        <v>0</v>
      </c>
    </row>
    <row r="2713" spans="1:20" hidden="1">
      <c r="A2713" s="113">
        <v>836</v>
      </c>
      <c r="B2713" s="113" t="s">
        <v>38</v>
      </c>
      <c r="C2713" s="108" t="s">
        <v>18492</v>
      </c>
      <c r="D2713" s="113">
        <v>12950037</v>
      </c>
      <c r="E2713" s="108" t="s">
        <v>18493</v>
      </c>
      <c r="F2713" s="108" t="s">
        <v>18494</v>
      </c>
      <c r="G2713" s="113">
        <v>13000</v>
      </c>
      <c r="H2713" s="108" t="s">
        <v>66</v>
      </c>
      <c r="I2713" s="108" t="s">
        <v>413</v>
      </c>
      <c r="J2713" s="135" t="s">
        <v>41</v>
      </c>
      <c r="K2713" s="135">
        <v>13000</v>
      </c>
      <c r="L2713" s="135">
        <f>VLOOKUP(E2713,[2]Sheet1!$E$2:$N$5262,3,0)</f>
        <v>13000</v>
      </c>
      <c r="M2713" s="168">
        <f>VLOOKUP(E2713,[2]Sheet1!$E$2:$N$5262,4,0)</f>
        <v>46034</v>
      </c>
      <c r="N2713" s="135" t="str">
        <f>VLOOKUP(E2713,[2]Sheet1!$E$2:$N$5262,5,0)</f>
        <v>FIZA.SHEIKH</v>
      </c>
      <c r="O2713" s="135" t="str">
        <f>VLOOKUP(E2713,[2]Sheet1!$E$2:$N$5262,6,0)</f>
        <v>Accepted</v>
      </c>
      <c r="P2713" s="135" t="str">
        <f>VLOOKUP(E2713,[2]Sheet1!$E$2:$N$5262,7,0)</f>
        <v>Online Transfer</v>
      </c>
      <c r="Q2713" s="135" t="str">
        <f>VLOOKUP(E2713,[2]Sheet1!$E$2:$N$5262,8,0)</f>
        <v>Renewal</v>
      </c>
      <c r="R2713" s="135" t="s">
        <v>16</v>
      </c>
      <c r="S2713" s="135" t="str">
        <f>VLOOKUP(E2713,[2]Sheet1!$E$2:$N$5262,10,0)</f>
        <v>-</v>
      </c>
      <c r="T2713" s="167">
        <f t="shared" si="131"/>
        <v>0</v>
      </c>
    </row>
    <row r="2714" spans="1:20" hidden="1">
      <c r="A2714" s="113">
        <v>837</v>
      </c>
      <c r="B2714" s="113" t="s">
        <v>38</v>
      </c>
      <c r="C2714" s="108" t="s">
        <v>18495</v>
      </c>
      <c r="D2714" s="108" t="s">
        <v>18496</v>
      </c>
      <c r="E2714" s="108" t="s">
        <v>18497</v>
      </c>
      <c r="F2714" s="108" t="s">
        <v>11094</v>
      </c>
      <c r="G2714" s="113">
        <v>16000</v>
      </c>
      <c r="H2714" s="108" t="s">
        <v>66</v>
      </c>
      <c r="I2714" s="108" t="s">
        <v>413</v>
      </c>
      <c r="J2714" s="135" t="s">
        <v>41</v>
      </c>
      <c r="K2714" s="135">
        <v>16000</v>
      </c>
      <c r="L2714" s="135">
        <f>VLOOKUP(E2714,[2]Sheet1!$E$2:$N$5262,3,0)</f>
        <v>16000</v>
      </c>
      <c r="M2714" s="168">
        <f>VLOOKUP(E2714,[2]Sheet1!$E$2:$N$5262,4,0)</f>
        <v>46032</v>
      </c>
      <c r="N2714" s="135" t="str">
        <f>VLOOKUP(E2714,[2]Sheet1!$E$2:$N$5262,5,0)</f>
        <v>FIZA.SHEIKH</v>
      </c>
      <c r="O2714" s="135" t="str">
        <f>VLOOKUP(E2714,[2]Sheet1!$E$2:$N$5262,6,0)</f>
        <v>Accepted</v>
      </c>
      <c r="P2714" s="135" t="str">
        <f>VLOOKUP(E2714,[2]Sheet1!$E$2:$N$5262,7,0)</f>
        <v>Online Transfer</v>
      </c>
      <c r="Q2714" s="135" t="str">
        <f>VLOOKUP(E2714,[2]Sheet1!$E$2:$N$5262,8,0)</f>
        <v>Renewal</v>
      </c>
      <c r="R2714" s="135" t="s">
        <v>16</v>
      </c>
      <c r="S2714" s="135" t="str">
        <f>VLOOKUP(E2714,[2]Sheet1!$E$2:$N$5262,10,0)</f>
        <v>-</v>
      </c>
      <c r="T2714" s="167">
        <f t="shared" si="131"/>
        <v>0</v>
      </c>
    </row>
    <row r="2715" spans="1:20" hidden="1">
      <c r="A2715" s="113">
        <v>838</v>
      </c>
      <c r="B2715" s="113" t="s">
        <v>38</v>
      </c>
      <c r="C2715" s="108" t="s">
        <v>18498</v>
      </c>
      <c r="D2715" s="108" t="s">
        <v>18499</v>
      </c>
      <c r="E2715" s="108" t="s">
        <v>18500</v>
      </c>
      <c r="F2715" s="108" t="s">
        <v>18501</v>
      </c>
      <c r="G2715" s="113">
        <v>16000</v>
      </c>
      <c r="H2715" s="108" t="s">
        <v>66</v>
      </c>
      <c r="I2715" s="108" t="s">
        <v>413</v>
      </c>
      <c r="J2715" s="135" t="s">
        <v>41</v>
      </c>
      <c r="K2715" s="135">
        <v>16000</v>
      </c>
      <c r="L2715" s="135">
        <f>VLOOKUP(E2715,[2]Sheet1!$E$2:$N$5262,3,0)</f>
        <v>16000</v>
      </c>
      <c r="M2715" s="168">
        <f>VLOOKUP(E2715,[2]Sheet1!$E$2:$N$5262,4,0)</f>
        <v>46032</v>
      </c>
      <c r="N2715" s="135" t="str">
        <f>VLOOKUP(E2715,[2]Sheet1!$E$2:$N$5262,5,0)</f>
        <v>FIZA.SHEIKH</v>
      </c>
      <c r="O2715" s="135" t="str">
        <f>VLOOKUP(E2715,[2]Sheet1!$E$2:$N$5262,6,0)</f>
        <v>Accepted</v>
      </c>
      <c r="P2715" s="135" t="str">
        <f>VLOOKUP(E2715,[2]Sheet1!$E$2:$N$5262,7,0)</f>
        <v>Online Transfer</v>
      </c>
      <c r="Q2715" s="135" t="str">
        <f>VLOOKUP(E2715,[2]Sheet1!$E$2:$N$5262,8,0)</f>
        <v>Renewal</v>
      </c>
      <c r="R2715" s="135" t="s">
        <v>16</v>
      </c>
      <c r="S2715" s="135" t="str">
        <f>VLOOKUP(E2715,[2]Sheet1!$E$2:$N$5262,10,0)</f>
        <v>-</v>
      </c>
      <c r="T2715" s="167">
        <f t="shared" si="131"/>
        <v>0</v>
      </c>
    </row>
    <row r="2716" spans="1:20" hidden="1">
      <c r="A2716" s="113">
        <v>839</v>
      </c>
      <c r="B2716" s="113" t="s">
        <v>38</v>
      </c>
      <c r="C2716" s="108" t="s">
        <v>18502</v>
      </c>
      <c r="D2716" s="113">
        <v>35378</v>
      </c>
      <c r="E2716" s="113">
        <v>9513292</v>
      </c>
      <c r="F2716" s="108" t="s">
        <v>571</v>
      </c>
      <c r="G2716" s="113">
        <v>13000</v>
      </c>
      <c r="H2716" s="108" t="s">
        <v>66</v>
      </c>
      <c r="I2716" s="108" t="s">
        <v>413</v>
      </c>
      <c r="J2716" s="135" t="s">
        <v>41</v>
      </c>
      <c r="K2716" s="135">
        <v>13000</v>
      </c>
      <c r="L2716" s="135">
        <f>VLOOKUP(E2716,[2]Sheet1!$E$2:$N$5262,3,0)</f>
        <v>13000</v>
      </c>
      <c r="M2716" s="168">
        <f>VLOOKUP(E2716,[2]Sheet1!$E$2:$N$5262,4,0)</f>
        <v>46033</v>
      </c>
      <c r="N2716" s="135" t="str">
        <f>VLOOKUP(E2716,[2]Sheet1!$E$2:$N$5262,5,0)</f>
        <v>FIZA.SHEIKH</v>
      </c>
      <c r="O2716" s="135" t="str">
        <f>VLOOKUP(E2716,[2]Sheet1!$E$2:$N$5262,6,0)</f>
        <v>Accepted</v>
      </c>
      <c r="P2716" s="135" t="str">
        <f>VLOOKUP(E2716,[2]Sheet1!$E$2:$N$5262,7,0)</f>
        <v>Online Transfer</v>
      </c>
      <c r="Q2716" s="135" t="str">
        <f>VLOOKUP(E2716,[2]Sheet1!$E$2:$N$5262,8,0)</f>
        <v>Renewal</v>
      </c>
      <c r="R2716" s="135" t="s">
        <v>16</v>
      </c>
      <c r="S2716" s="135" t="str">
        <f>VLOOKUP(E2716,[2]Sheet1!$E$2:$N$5262,10,0)</f>
        <v>-</v>
      </c>
      <c r="T2716" s="167">
        <f t="shared" si="131"/>
        <v>0</v>
      </c>
    </row>
    <row r="2717" spans="1:20" hidden="1">
      <c r="A2717" s="113">
        <v>840</v>
      </c>
      <c r="B2717" s="113" t="s">
        <v>38</v>
      </c>
      <c r="C2717" s="108" t="s">
        <v>18503</v>
      </c>
      <c r="D2717" s="108" t="s">
        <v>18504</v>
      </c>
      <c r="E2717" s="108" t="s">
        <v>18505</v>
      </c>
      <c r="F2717" s="108" t="s">
        <v>18506</v>
      </c>
      <c r="G2717" s="113">
        <v>13000</v>
      </c>
      <c r="H2717" s="108" t="s">
        <v>66</v>
      </c>
      <c r="I2717" s="108" t="s">
        <v>413</v>
      </c>
      <c r="J2717" s="135" t="s">
        <v>41</v>
      </c>
      <c r="K2717" s="135">
        <v>13000</v>
      </c>
      <c r="L2717" s="135">
        <f>VLOOKUP(E2717,[2]Sheet1!$E$2:$N$5262,3,0)</f>
        <v>13000</v>
      </c>
      <c r="M2717" s="168">
        <f>VLOOKUP(E2717,[2]Sheet1!$E$2:$N$5262,4,0)</f>
        <v>46032</v>
      </c>
      <c r="N2717" s="135" t="str">
        <f>VLOOKUP(E2717,[2]Sheet1!$E$2:$N$5262,5,0)</f>
        <v>FIZA.SHEIKH</v>
      </c>
      <c r="O2717" s="135" t="str">
        <f>VLOOKUP(E2717,[2]Sheet1!$E$2:$N$5262,6,0)</f>
        <v>Accepted</v>
      </c>
      <c r="P2717" s="135" t="str">
        <f>VLOOKUP(E2717,[2]Sheet1!$E$2:$N$5262,7,0)</f>
        <v>Online Transfer</v>
      </c>
      <c r="Q2717" s="135" t="str">
        <f>VLOOKUP(E2717,[2]Sheet1!$E$2:$N$5262,8,0)</f>
        <v>Renewal</v>
      </c>
      <c r="R2717" s="135" t="s">
        <v>16</v>
      </c>
      <c r="S2717" s="135" t="str">
        <f>VLOOKUP(E2717,[2]Sheet1!$E$2:$N$5262,10,0)</f>
        <v>-</v>
      </c>
      <c r="T2717" s="167">
        <f t="shared" si="131"/>
        <v>0</v>
      </c>
    </row>
    <row r="2718" spans="1:20" hidden="1">
      <c r="A2718" s="113">
        <v>841</v>
      </c>
      <c r="B2718" s="113" t="s">
        <v>38</v>
      </c>
      <c r="C2718" s="108" t="s">
        <v>18507</v>
      </c>
      <c r="D2718" s="113">
        <v>198545</v>
      </c>
      <c r="E2718" s="113">
        <v>1098516</v>
      </c>
      <c r="F2718" s="108" t="s">
        <v>18508</v>
      </c>
      <c r="G2718" s="113">
        <v>13000</v>
      </c>
      <c r="H2718" s="108" t="s">
        <v>66</v>
      </c>
      <c r="I2718" s="108" t="s">
        <v>413</v>
      </c>
      <c r="J2718" s="135" t="s">
        <v>41</v>
      </c>
      <c r="K2718" s="135">
        <v>13000</v>
      </c>
      <c r="L2718" s="135">
        <f>VLOOKUP(E2718,[2]Sheet1!$E$2:$N$5262,3,0)</f>
        <v>13000</v>
      </c>
      <c r="M2718" s="168">
        <f>VLOOKUP(E2718,[2]Sheet1!$E$2:$N$5262,4,0)</f>
        <v>46032</v>
      </c>
      <c r="N2718" s="135" t="str">
        <f>VLOOKUP(E2718,[2]Sheet1!$E$2:$N$5262,5,0)</f>
        <v>FIZA.SHEIKH</v>
      </c>
      <c r="O2718" s="135" t="str">
        <f>VLOOKUP(E2718,[2]Sheet1!$E$2:$N$5262,6,0)</f>
        <v>Accepted</v>
      </c>
      <c r="P2718" s="135" t="str">
        <f>VLOOKUP(E2718,[2]Sheet1!$E$2:$N$5262,7,0)</f>
        <v>Online Transfer</v>
      </c>
      <c r="Q2718" s="135" t="str">
        <f>VLOOKUP(E2718,[2]Sheet1!$E$2:$N$5262,8,0)</f>
        <v>Renewal</v>
      </c>
      <c r="R2718" s="135" t="s">
        <v>16</v>
      </c>
      <c r="S2718" s="135" t="str">
        <f>VLOOKUP(E2718,[2]Sheet1!$E$2:$N$5262,10,0)</f>
        <v>-</v>
      </c>
      <c r="T2718" s="167">
        <f t="shared" si="131"/>
        <v>0</v>
      </c>
    </row>
    <row r="2719" spans="1:20" hidden="1">
      <c r="A2719" s="113">
        <v>842</v>
      </c>
      <c r="B2719" s="113" t="s">
        <v>38</v>
      </c>
      <c r="C2719" s="108" t="s">
        <v>18509</v>
      </c>
      <c r="D2719" s="108" t="s">
        <v>18510</v>
      </c>
      <c r="E2719" s="108" t="s">
        <v>18511</v>
      </c>
      <c r="F2719" s="108" t="s">
        <v>18512</v>
      </c>
      <c r="G2719" s="113">
        <v>16000</v>
      </c>
      <c r="H2719" s="108" t="s">
        <v>66</v>
      </c>
      <c r="I2719" s="108" t="s">
        <v>413</v>
      </c>
      <c r="J2719" s="135" t="s">
        <v>41</v>
      </c>
      <c r="K2719" s="135">
        <v>16000</v>
      </c>
      <c r="L2719" s="135">
        <f>VLOOKUP(E2719,[2]Sheet1!$E$2:$N$5262,3,0)</f>
        <v>16000</v>
      </c>
      <c r="M2719" s="168">
        <f>VLOOKUP(E2719,[2]Sheet1!$E$2:$N$5262,4,0)</f>
        <v>46031</v>
      </c>
      <c r="N2719" s="135" t="str">
        <f>VLOOKUP(E2719,[2]Sheet1!$E$2:$N$5262,5,0)</f>
        <v>FIZA.SHEIKH</v>
      </c>
      <c r="O2719" s="135" t="str">
        <f>VLOOKUP(E2719,[2]Sheet1!$E$2:$N$5262,6,0)</f>
        <v>Accepted</v>
      </c>
      <c r="P2719" s="135" t="str">
        <f>VLOOKUP(E2719,[2]Sheet1!$E$2:$N$5262,7,0)</f>
        <v>Online Transfer</v>
      </c>
      <c r="Q2719" s="135" t="str">
        <f>VLOOKUP(E2719,[2]Sheet1!$E$2:$N$5262,8,0)</f>
        <v>Renewal</v>
      </c>
      <c r="R2719" s="135" t="s">
        <v>16</v>
      </c>
      <c r="S2719" s="135" t="str">
        <f>VLOOKUP(E2719,[2]Sheet1!$E$2:$N$5262,10,0)</f>
        <v>-</v>
      </c>
      <c r="T2719" s="167">
        <f t="shared" si="131"/>
        <v>0</v>
      </c>
    </row>
    <row r="2720" spans="1:20" hidden="1">
      <c r="A2720" s="113">
        <v>843</v>
      </c>
      <c r="B2720" s="113" t="s">
        <v>38</v>
      </c>
      <c r="C2720" s="108" t="s">
        <v>18513</v>
      </c>
      <c r="D2720" s="108" t="s">
        <v>18514</v>
      </c>
      <c r="E2720" s="108" t="s">
        <v>18515</v>
      </c>
      <c r="F2720" s="108" t="s">
        <v>18516</v>
      </c>
      <c r="G2720" s="113">
        <v>9000</v>
      </c>
      <c r="H2720" s="108" t="s">
        <v>66</v>
      </c>
      <c r="I2720" s="108" t="s">
        <v>413</v>
      </c>
      <c r="J2720" s="135" t="s">
        <v>41</v>
      </c>
      <c r="K2720" s="135">
        <v>9000</v>
      </c>
      <c r="L2720" s="135">
        <f>VLOOKUP(E2720,[2]Sheet1!$E$2:$N$5262,3,0)</f>
        <v>9000</v>
      </c>
      <c r="M2720" s="168">
        <f>VLOOKUP(E2720,[2]Sheet1!$E$2:$N$5262,4,0)</f>
        <v>46031</v>
      </c>
      <c r="N2720" s="135" t="str">
        <f>VLOOKUP(E2720,[2]Sheet1!$E$2:$N$5262,5,0)</f>
        <v>FIZA.SHEIKH</v>
      </c>
      <c r="O2720" s="135" t="str">
        <f>VLOOKUP(E2720,[2]Sheet1!$E$2:$N$5262,6,0)</f>
        <v>Accepted</v>
      </c>
      <c r="P2720" s="135" t="str">
        <f>VLOOKUP(E2720,[2]Sheet1!$E$2:$N$5262,7,0)</f>
        <v>Online Transfer</v>
      </c>
      <c r="Q2720" s="135" t="str">
        <f>VLOOKUP(E2720,[2]Sheet1!$E$2:$N$5262,8,0)</f>
        <v>Renewal</v>
      </c>
      <c r="R2720" s="135" t="s">
        <v>16</v>
      </c>
      <c r="S2720" s="135" t="str">
        <f>VLOOKUP(E2720,[2]Sheet1!$E$2:$N$5262,10,0)</f>
        <v>-</v>
      </c>
      <c r="T2720" s="167">
        <f t="shared" si="131"/>
        <v>0</v>
      </c>
    </row>
    <row r="2721" spans="1:20" hidden="1">
      <c r="A2721" s="113">
        <v>844</v>
      </c>
      <c r="B2721" s="113" t="s">
        <v>38</v>
      </c>
      <c r="C2721" s="108" t="s">
        <v>18517</v>
      </c>
      <c r="D2721" s="108" t="s">
        <v>18518</v>
      </c>
      <c r="E2721" s="108" t="s">
        <v>18519</v>
      </c>
      <c r="F2721" s="108" t="s">
        <v>18520</v>
      </c>
      <c r="G2721" s="113">
        <v>12500</v>
      </c>
      <c r="H2721" s="108" t="s">
        <v>66</v>
      </c>
      <c r="I2721" s="108" t="s">
        <v>413</v>
      </c>
      <c r="J2721" s="135" t="s">
        <v>41</v>
      </c>
      <c r="K2721" s="135">
        <v>12500</v>
      </c>
      <c r="L2721" s="135">
        <f>VLOOKUP(E2721,[2]Sheet1!$E$2:$N$5262,3,0)</f>
        <v>12500</v>
      </c>
      <c r="M2721" s="168">
        <f>VLOOKUP(E2721,[2]Sheet1!$E$2:$N$5262,4,0)</f>
        <v>46030</v>
      </c>
      <c r="N2721" s="135" t="str">
        <f>VLOOKUP(E2721,[2]Sheet1!$E$2:$N$5262,5,0)</f>
        <v>FIZA.SHEIKH</v>
      </c>
      <c r="O2721" s="135" t="str">
        <f>VLOOKUP(E2721,[2]Sheet1!$E$2:$N$5262,6,0)</f>
        <v>Accepted</v>
      </c>
      <c r="P2721" s="135" t="str">
        <f>VLOOKUP(E2721,[2]Sheet1!$E$2:$N$5262,7,0)</f>
        <v>Online Transfer</v>
      </c>
      <c r="Q2721" s="135" t="str">
        <f>VLOOKUP(E2721,[2]Sheet1!$E$2:$N$5262,8,0)</f>
        <v>Renewal</v>
      </c>
      <c r="R2721" s="135" t="s">
        <v>16</v>
      </c>
      <c r="S2721" s="135" t="str">
        <f>VLOOKUP(E2721,[2]Sheet1!$E$2:$N$5262,10,0)</f>
        <v>-</v>
      </c>
      <c r="T2721" s="167">
        <f t="shared" si="131"/>
        <v>0</v>
      </c>
    </row>
    <row r="2722" spans="1:20" hidden="1">
      <c r="A2722" s="113">
        <v>845</v>
      </c>
      <c r="B2722" s="113" t="s">
        <v>38</v>
      </c>
      <c r="C2722" s="108" t="s">
        <v>18521</v>
      </c>
      <c r="D2722" s="108" t="s">
        <v>18522</v>
      </c>
      <c r="E2722" s="113">
        <v>4083350</v>
      </c>
      <c r="F2722" s="108" t="s">
        <v>145</v>
      </c>
      <c r="G2722" s="113">
        <v>12500</v>
      </c>
      <c r="H2722" s="108" t="s">
        <v>66</v>
      </c>
      <c r="I2722" s="108" t="s">
        <v>413</v>
      </c>
      <c r="J2722" s="135" t="s">
        <v>41</v>
      </c>
      <c r="K2722" s="135">
        <v>12500</v>
      </c>
      <c r="L2722" s="135">
        <f>VLOOKUP(E2722,[2]Sheet1!$E$2:$N$5262,3,0)</f>
        <v>12500</v>
      </c>
      <c r="M2722" s="168">
        <f>VLOOKUP(E2722,[2]Sheet1!$E$2:$N$5262,4,0)</f>
        <v>46028</v>
      </c>
      <c r="N2722" s="135" t="str">
        <f>VLOOKUP(E2722,[2]Sheet1!$E$2:$N$5262,5,0)</f>
        <v>FIZA.SHEIKH</v>
      </c>
      <c r="O2722" s="135" t="str">
        <f>VLOOKUP(E2722,[2]Sheet1!$E$2:$N$5262,6,0)</f>
        <v>Accepted</v>
      </c>
      <c r="P2722" s="135" t="str">
        <f>VLOOKUP(E2722,[2]Sheet1!$E$2:$N$5262,7,0)</f>
        <v>Online Transfer</v>
      </c>
      <c r="Q2722" s="135" t="str">
        <f>VLOOKUP(E2722,[2]Sheet1!$E$2:$N$5262,8,0)</f>
        <v>Renewal</v>
      </c>
      <c r="R2722" s="135" t="s">
        <v>16</v>
      </c>
      <c r="S2722" s="135" t="str">
        <f>VLOOKUP(E2722,[2]Sheet1!$E$2:$N$5262,10,0)</f>
        <v>-</v>
      </c>
      <c r="T2722" s="167">
        <f t="shared" si="131"/>
        <v>0</v>
      </c>
    </row>
    <row r="2723" spans="1:20" hidden="1">
      <c r="A2723" s="113">
        <v>846</v>
      </c>
      <c r="B2723" s="113" t="s">
        <v>38</v>
      </c>
      <c r="C2723" s="108" t="s">
        <v>18523</v>
      </c>
      <c r="D2723" s="113">
        <v>4994827</v>
      </c>
      <c r="E2723" s="108" t="s">
        <v>18524</v>
      </c>
      <c r="F2723" s="108" t="s">
        <v>18525</v>
      </c>
      <c r="G2723" s="113">
        <v>12500</v>
      </c>
      <c r="H2723" s="108" t="s">
        <v>66</v>
      </c>
      <c r="I2723" s="108" t="s">
        <v>413</v>
      </c>
      <c r="J2723" s="135" t="s">
        <v>41</v>
      </c>
      <c r="K2723" s="135">
        <v>12500</v>
      </c>
      <c r="L2723" s="135">
        <f>VLOOKUP(E2723,[2]Sheet1!$E$2:$N$5262,3,0)</f>
        <v>12500</v>
      </c>
      <c r="M2723" s="168">
        <f>VLOOKUP(E2723,[2]Sheet1!$E$2:$N$5262,4,0)</f>
        <v>46030</v>
      </c>
      <c r="N2723" s="135" t="str">
        <f>VLOOKUP(E2723,[2]Sheet1!$E$2:$N$5262,5,0)</f>
        <v>FIZA.SHEIKH</v>
      </c>
      <c r="O2723" s="135" t="str">
        <f>VLOOKUP(E2723,[2]Sheet1!$E$2:$N$5262,6,0)</f>
        <v>Accepted</v>
      </c>
      <c r="P2723" s="135" t="str">
        <f>VLOOKUP(E2723,[2]Sheet1!$E$2:$N$5262,7,0)</f>
        <v>Online Transfer</v>
      </c>
      <c r="Q2723" s="135" t="str">
        <f>VLOOKUP(E2723,[2]Sheet1!$E$2:$N$5262,8,0)</f>
        <v>Renewal</v>
      </c>
      <c r="R2723" s="135" t="s">
        <v>16</v>
      </c>
      <c r="S2723" s="135" t="str">
        <f>VLOOKUP(E2723,[2]Sheet1!$E$2:$N$5262,10,0)</f>
        <v>-</v>
      </c>
      <c r="T2723" s="167">
        <f t="shared" si="131"/>
        <v>0</v>
      </c>
    </row>
    <row r="2724" spans="1:20" hidden="1">
      <c r="A2724" s="113">
        <v>847</v>
      </c>
      <c r="B2724" s="113" t="s">
        <v>38</v>
      </c>
      <c r="C2724" s="108" t="s">
        <v>18526</v>
      </c>
      <c r="D2724" s="108" t="s">
        <v>18527</v>
      </c>
      <c r="E2724" s="108" t="s">
        <v>18528</v>
      </c>
      <c r="F2724" s="108" t="s">
        <v>145</v>
      </c>
      <c r="G2724" s="113">
        <v>13000</v>
      </c>
      <c r="H2724" s="108" t="s">
        <v>66</v>
      </c>
      <c r="I2724" s="108" t="s">
        <v>413</v>
      </c>
      <c r="J2724" s="135" t="s">
        <v>41</v>
      </c>
      <c r="K2724" s="135">
        <v>13000</v>
      </c>
      <c r="L2724" s="135">
        <f>VLOOKUP(E2724,[2]Sheet1!$E$2:$N$5262,3,0)</f>
        <v>13000</v>
      </c>
      <c r="M2724" s="168">
        <f>VLOOKUP(E2724,[2]Sheet1!$E$2:$N$5262,4,0)</f>
        <v>46027</v>
      </c>
      <c r="N2724" s="135" t="str">
        <f>VLOOKUP(E2724,[2]Sheet1!$E$2:$N$5262,5,0)</f>
        <v>FIZA.SHEIKH</v>
      </c>
      <c r="O2724" s="135" t="str">
        <f>VLOOKUP(E2724,[2]Sheet1!$E$2:$N$5262,6,0)</f>
        <v>Accepted</v>
      </c>
      <c r="P2724" s="135" t="str">
        <f>VLOOKUP(E2724,[2]Sheet1!$E$2:$N$5262,7,0)</f>
        <v>Online Transfer</v>
      </c>
      <c r="Q2724" s="135" t="str">
        <f>VLOOKUP(E2724,[2]Sheet1!$E$2:$N$5262,8,0)</f>
        <v>Renewal</v>
      </c>
      <c r="R2724" s="135" t="s">
        <v>16</v>
      </c>
      <c r="S2724" s="135" t="str">
        <f>VLOOKUP(E2724,[2]Sheet1!$E$2:$N$5262,10,0)</f>
        <v>-</v>
      </c>
      <c r="T2724" s="167">
        <f t="shared" si="131"/>
        <v>0</v>
      </c>
    </row>
    <row r="2725" spans="1:20" hidden="1">
      <c r="A2725" s="113">
        <v>848</v>
      </c>
      <c r="B2725" s="113" t="s">
        <v>38</v>
      </c>
      <c r="C2725" s="108" t="s">
        <v>18529</v>
      </c>
      <c r="D2725" s="113">
        <v>201425</v>
      </c>
      <c r="E2725" s="108" t="s">
        <v>18530</v>
      </c>
      <c r="F2725" s="108" t="s">
        <v>18531</v>
      </c>
      <c r="G2725" s="113">
        <v>12500</v>
      </c>
      <c r="H2725" s="108" t="s">
        <v>66</v>
      </c>
      <c r="I2725" s="108" t="s">
        <v>413</v>
      </c>
      <c r="J2725" s="135" t="s">
        <v>41</v>
      </c>
      <c r="K2725" s="135">
        <v>12500</v>
      </c>
      <c r="L2725" s="135">
        <f>VLOOKUP(E2725,[2]Sheet1!$E$2:$N$5262,3,0)</f>
        <v>12500</v>
      </c>
      <c r="M2725" s="168">
        <f>VLOOKUP(E2725,[2]Sheet1!$E$2:$N$5262,4,0)</f>
        <v>46030</v>
      </c>
      <c r="N2725" s="135" t="str">
        <f>VLOOKUP(E2725,[2]Sheet1!$E$2:$N$5262,5,0)</f>
        <v>FIZA.SHEIKH</v>
      </c>
      <c r="O2725" s="135" t="str">
        <f>VLOOKUP(E2725,[2]Sheet1!$E$2:$N$5262,6,0)</f>
        <v>Accepted</v>
      </c>
      <c r="P2725" s="135" t="str">
        <f>VLOOKUP(E2725,[2]Sheet1!$E$2:$N$5262,7,0)</f>
        <v>Online Transfer</v>
      </c>
      <c r="Q2725" s="135" t="str">
        <f>VLOOKUP(E2725,[2]Sheet1!$E$2:$N$5262,8,0)</f>
        <v>Renewal</v>
      </c>
      <c r="R2725" s="135" t="s">
        <v>16</v>
      </c>
      <c r="S2725" s="135" t="str">
        <f>VLOOKUP(E2725,[2]Sheet1!$E$2:$N$5262,10,0)</f>
        <v>-</v>
      </c>
      <c r="T2725" s="167">
        <f t="shared" si="131"/>
        <v>0</v>
      </c>
    </row>
    <row r="2726" spans="1:20" hidden="1">
      <c r="A2726" s="113">
        <v>849</v>
      </c>
      <c r="B2726" s="113" t="s">
        <v>38</v>
      </c>
      <c r="C2726" s="108" t="s">
        <v>18532</v>
      </c>
      <c r="D2726" s="113">
        <v>1013765</v>
      </c>
      <c r="E2726" s="113">
        <v>113753</v>
      </c>
      <c r="F2726" s="108" t="s">
        <v>18533</v>
      </c>
      <c r="G2726" s="113">
        <v>12500</v>
      </c>
      <c r="H2726" s="108" t="s">
        <v>66</v>
      </c>
      <c r="I2726" s="108" t="s">
        <v>413</v>
      </c>
      <c r="J2726" s="135" t="s">
        <v>41</v>
      </c>
      <c r="K2726" s="135">
        <v>12500</v>
      </c>
      <c r="L2726" s="135">
        <f>VLOOKUP(E2726,[2]Sheet1!$E$2:$N$5262,3,0)</f>
        <v>12500</v>
      </c>
      <c r="M2726" s="168">
        <f>VLOOKUP(E2726,[2]Sheet1!$E$2:$N$5262,4,0)</f>
        <v>46030</v>
      </c>
      <c r="N2726" s="135" t="str">
        <f>VLOOKUP(E2726,[2]Sheet1!$E$2:$N$5262,5,0)</f>
        <v>FIZA.SHEIKH</v>
      </c>
      <c r="O2726" s="135" t="str">
        <f>VLOOKUP(E2726,[2]Sheet1!$E$2:$N$5262,6,0)</f>
        <v>Accepted</v>
      </c>
      <c r="P2726" s="135" t="str">
        <f>VLOOKUP(E2726,[2]Sheet1!$E$2:$N$5262,7,0)</f>
        <v>Cash Deposit</v>
      </c>
      <c r="Q2726" s="135" t="str">
        <f>VLOOKUP(E2726,[2]Sheet1!$E$2:$N$5262,8,0)</f>
        <v>Renewal</v>
      </c>
      <c r="R2726" s="135" t="s">
        <v>16</v>
      </c>
      <c r="S2726" s="135" t="str">
        <f>VLOOKUP(E2726,[2]Sheet1!$E$2:$N$5262,10,0)</f>
        <v>-</v>
      </c>
      <c r="T2726" s="167">
        <f t="shared" si="131"/>
        <v>0</v>
      </c>
    </row>
    <row r="2727" spans="1:20" hidden="1">
      <c r="A2727" s="113">
        <v>850</v>
      </c>
      <c r="B2727" s="113" t="s">
        <v>38</v>
      </c>
      <c r="C2727" s="108" t="s">
        <v>18534</v>
      </c>
      <c r="D2727" s="108" t="s">
        <v>18535</v>
      </c>
      <c r="E2727" s="108" t="s">
        <v>18536</v>
      </c>
      <c r="F2727" s="108" t="s">
        <v>145</v>
      </c>
      <c r="G2727" s="113">
        <v>13000</v>
      </c>
      <c r="H2727" s="108" t="s">
        <v>66</v>
      </c>
      <c r="I2727" s="108" t="s">
        <v>413</v>
      </c>
      <c r="J2727" s="135" t="s">
        <v>41</v>
      </c>
      <c r="K2727" s="135">
        <v>13000</v>
      </c>
      <c r="L2727" s="135">
        <f>VLOOKUP(E2727,[2]Sheet1!$E$2:$N$5262,3,0)</f>
        <v>13000</v>
      </c>
      <c r="M2727" s="168">
        <f>VLOOKUP(E2727,[2]Sheet1!$E$2:$N$5262,4,0)</f>
        <v>46029</v>
      </c>
      <c r="N2727" s="135" t="str">
        <f>VLOOKUP(E2727,[2]Sheet1!$E$2:$N$5262,5,0)</f>
        <v>FIZA.SHEIKH</v>
      </c>
      <c r="O2727" s="135" t="str">
        <f>VLOOKUP(E2727,[2]Sheet1!$E$2:$N$5262,6,0)</f>
        <v>Accepted</v>
      </c>
      <c r="P2727" s="135" t="str">
        <f>VLOOKUP(E2727,[2]Sheet1!$E$2:$N$5262,7,0)</f>
        <v>Online Transfer</v>
      </c>
      <c r="Q2727" s="135" t="str">
        <f>VLOOKUP(E2727,[2]Sheet1!$E$2:$N$5262,8,0)</f>
        <v>Renewal</v>
      </c>
      <c r="R2727" s="135" t="s">
        <v>16</v>
      </c>
      <c r="S2727" s="135" t="str">
        <f>VLOOKUP(E2727,[2]Sheet1!$E$2:$N$5262,10,0)</f>
        <v>-</v>
      </c>
      <c r="T2727" s="167">
        <f t="shared" si="131"/>
        <v>0</v>
      </c>
    </row>
    <row r="2728" spans="1:20" hidden="1">
      <c r="A2728" s="113">
        <v>851</v>
      </c>
      <c r="B2728" s="113" t="s">
        <v>38</v>
      </c>
      <c r="C2728" s="108" t="s">
        <v>18537</v>
      </c>
      <c r="D2728" s="108" t="s">
        <v>18538</v>
      </c>
      <c r="E2728" s="108" t="s">
        <v>18539</v>
      </c>
      <c r="F2728" s="108" t="s">
        <v>18540</v>
      </c>
      <c r="G2728" s="113">
        <v>16000</v>
      </c>
      <c r="H2728" s="108" t="s">
        <v>66</v>
      </c>
      <c r="I2728" s="108" t="s">
        <v>413</v>
      </c>
      <c r="J2728" s="135" t="s">
        <v>41</v>
      </c>
      <c r="K2728" s="135">
        <v>16000</v>
      </c>
      <c r="L2728" s="135">
        <f>VLOOKUP(E2728,[2]Sheet1!$E$2:$N$5262,3,0)</f>
        <v>16000</v>
      </c>
      <c r="M2728" s="168">
        <f>VLOOKUP(E2728,[2]Sheet1!$E$2:$N$5262,4,0)</f>
        <v>46030</v>
      </c>
      <c r="N2728" s="135" t="str">
        <f>VLOOKUP(E2728,[2]Sheet1!$E$2:$N$5262,5,0)</f>
        <v>FIZA.SHEIKH</v>
      </c>
      <c r="O2728" s="135" t="str">
        <f>VLOOKUP(E2728,[2]Sheet1!$E$2:$N$5262,6,0)</f>
        <v>Accepted</v>
      </c>
      <c r="P2728" s="135" t="str">
        <f>VLOOKUP(E2728,[2]Sheet1!$E$2:$N$5262,7,0)</f>
        <v>Online Transfer</v>
      </c>
      <c r="Q2728" s="135" t="str">
        <f>VLOOKUP(E2728,[2]Sheet1!$E$2:$N$5262,8,0)</f>
        <v>Renewal</v>
      </c>
      <c r="R2728" s="135" t="s">
        <v>16</v>
      </c>
      <c r="S2728" s="135" t="str">
        <f>VLOOKUP(E2728,[2]Sheet1!$E$2:$N$5262,10,0)</f>
        <v>-</v>
      </c>
      <c r="T2728" s="167">
        <f t="shared" si="131"/>
        <v>0</v>
      </c>
    </row>
    <row r="2729" spans="1:20" hidden="1">
      <c r="A2729" s="113">
        <v>852</v>
      </c>
      <c r="B2729" s="113" t="s">
        <v>38</v>
      </c>
      <c r="C2729" s="108" t="s">
        <v>18541</v>
      </c>
      <c r="D2729" s="108" t="s">
        <v>18542</v>
      </c>
      <c r="E2729" s="113">
        <v>7061945</v>
      </c>
      <c r="F2729" s="108" t="s">
        <v>18543</v>
      </c>
      <c r="G2729" s="113">
        <v>10000</v>
      </c>
      <c r="H2729" s="108" t="s">
        <v>66</v>
      </c>
      <c r="I2729" s="108" t="s">
        <v>413</v>
      </c>
      <c r="J2729" s="135" t="s">
        <v>41</v>
      </c>
      <c r="K2729" s="135">
        <v>10000</v>
      </c>
      <c r="L2729" s="135">
        <f>VLOOKUP(E2729,[2]Sheet1!$E$2:$N$5262,3,0)</f>
        <v>10000</v>
      </c>
      <c r="M2729" s="168">
        <f>VLOOKUP(E2729,[2]Sheet1!$E$2:$N$5262,4,0)</f>
        <v>46029</v>
      </c>
      <c r="N2729" s="135" t="str">
        <f>VLOOKUP(E2729,[2]Sheet1!$E$2:$N$5262,5,0)</f>
        <v>FIZA.SHEIKH</v>
      </c>
      <c r="O2729" s="135" t="str">
        <f>VLOOKUP(E2729,[2]Sheet1!$E$2:$N$5262,6,0)</f>
        <v>Accepted</v>
      </c>
      <c r="P2729" s="135" t="str">
        <f>VLOOKUP(E2729,[2]Sheet1!$E$2:$N$5262,7,0)</f>
        <v>Online Transfer</v>
      </c>
      <c r="Q2729" s="135" t="str">
        <f>VLOOKUP(E2729,[2]Sheet1!$E$2:$N$5262,8,0)</f>
        <v>Renewal</v>
      </c>
      <c r="R2729" s="135" t="s">
        <v>16</v>
      </c>
      <c r="S2729" s="135" t="str">
        <f>VLOOKUP(E2729,[2]Sheet1!$E$2:$N$5262,10,0)</f>
        <v>-</v>
      </c>
      <c r="T2729" s="167">
        <f t="shared" si="131"/>
        <v>0</v>
      </c>
    </row>
    <row r="2730" spans="1:20" hidden="1">
      <c r="A2730" s="113">
        <v>853</v>
      </c>
      <c r="B2730" s="113" t="s">
        <v>38</v>
      </c>
      <c r="C2730" s="108" t="s">
        <v>18544</v>
      </c>
      <c r="D2730" s="108" t="s">
        <v>18545</v>
      </c>
      <c r="E2730" s="108" t="s">
        <v>18546</v>
      </c>
      <c r="F2730" s="108" t="s">
        <v>18547</v>
      </c>
      <c r="G2730" s="113">
        <v>12500</v>
      </c>
      <c r="H2730" s="108" t="s">
        <v>66</v>
      </c>
      <c r="I2730" s="108" t="s">
        <v>413</v>
      </c>
      <c r="J2730" s="135" t="s">
        <v>41</v>
      </c>
      <c r="K2730" s="135">
        <v>12500</v>
      </c>
      <c r="L2730" s="135">
        <f>VLOOKUP(E2730,[2]Sheet1!$E$2:$N$5262,3,0)</f>
        <v>12500</v>
      </c>
      <c r="M2730" s="168">
        <f>VLOOKUP(E2730,[2]Sheet1!$E$2:$N$5262,4,0)</f>
        <v>46027</v>
      </c>
      <c r="N2730" s="135" t="str">
        <f>VLOOKUP(E2730,[2]Sheet1!$E$2:$N$5262,5,0)</f>
        <v>FIZA.SHEIKH</v>
      </c>
      <c r="O2730" s="135" t="str">
        <f>VLOOKUP(E2730,[2]Sheet1!$E$2:$N$5262,6,0)</f>
        <v>Accepted</v>
      </c>
      <c r="P2730" s="135" t="str">
        <f>VLOOKUP(E2730,[2]Sheet1!$E$2:$N$5262,7,0)</f>
        <v>Online Transfer</v>
      </c>
      <c r="Q2730" s="135" t="str">
        <f>VLOOKUP(E2730,[2]Sheet1!$E$2:$N$5262,8,0)</f>
        <v>Renewal</v>
      </c>
      <c r="R2730" s="135" t="s">
        <v>16</v>
      </c>
      <c r="S2730" s="135" t="str">
        <f>VLOOKUP(E2730,[2]Sheet1!$E$2:$N$5262,10,0)</f>
        <v>-</v>
      </c>
      <c r="T2730" s="167">
        <f t="shared" si="131"/>
        <v>0</v>
      </c>
    </row>
    <row r="2731" spans="1:20" hidden="1">
      <c r="A2731" s="113">
        <v>854</v>
      </c>
      <c r="B2731" s="113" t="s">
        <v>38</v>
      </c>
      <c r="C2731" s="108" t="s">
        <v>18548</v>
      </c>
      <c r="D2731" s="108" t="s">
        <v>18549</v>
      </c>
      <c r="E2731" s="113">
        <v>6048329</v>
      </c>
      <c r="F2731" s="108" t="s">
        <v>18550</v>
      </c>
      <c r="G2731" s="113">
        <v>13000</v>
      </c>
      <c r="H2731" s="108" t="s">
        <v>66</v>
      </c>
      <c r="I2731" s="108" t="s">
        <v>413</v>
      </c>
      <c r="J2731" s="135" t="s">
        <v>41</v>
      </c>
      <c r="K2731" s="135">
        <v>13000</v>
      </c>
      <c r="L2731" s="135">
        <f>VLOOKUP(E2731,[2]Sheet1!$E$2:$N$5262,3,0)</f>
        <v>13000</v>
      </c>
      <c r="M2731" s="168">
        <f>VLOOKUP(E2731,[2]Sheet1!$E$2:$N$5262,4,0)</f>
        <v>46029</v>
      </c>
      <c r="N2731" s="135" t="str">
        <f>VLOOKUP(E2731,[2]Sheet1!$E$2:$N$5262,5,0)</f>
        <v>FIZA.SHEIKH</v>
      </c>
      <c r="O2731" s="135" t="str">
        <f>VLOOKUP(E2731,[2]Sheet1!$E$2:$N$5262,6,0)</f>
        <v>Accepted</v>
      </c>
      <c r="P2731" s="135" t="str">
        <f>VLOOKUP(E2731,[2]Sheet1!$E$2:$N$5262,7,0)</f>
        <v>Online Transfer</v>
      </c>
      <c r="Q2731" s="135" t="str">
        <f>VLOOKUP(E2731,[2]Sheet1!$E$2:$N$5262,8,0)</f>
        <v>Renewal</v>
      </c>
      <c r="R2731" s="135" t="s">
        <v>16</v>
      </c>
      <c r="S2731" s="135" t="str">
        <f>VLOOKUP(E2731,[2]Sheet1!$E$2:$N$5262,10,0)</f>
        <v>-</v>
      </c>
      <c r="T2731" s="167">
        <f t="shared" si="131"/>
        <v>0</v>
      </c>
    </row>
    <row r="2732" spans="1:20" hidden="1">
      <c r="A2732" s="113">
        <v>855</v>
      </c>
      <c r="B2732" s="113" t="s">
        <v>38</v>
      </c>
      <c r="C2732" s="108" t="s">
        <v>18551</v>
      </c>
      <c r="D2732" s="113">
        <v>21750716</v>
      </c>
      <c r="E2732" s="108" t="s">
        <v>18552</v>
      </c>
      <c r="F2732" s="108" t="s">
        <v>18553</v>
      </c>
      <c r="G2732" s="113">
        <v>16000</v>
      </c>
      <c r="H2732" s="108" t="s">
        <v>66</v>
      </c>
      <c r="I2732" s="108" t="s">
        <v>413</v>
      </c>
      <c r="J2732" s="135" t="s">
        <v>41</v>
      </c>
      <c r="K2732" s="135">
        <v>16000</v>
      </c>
      <c r="L2732" s="135">
        <f>VLOOKUP(E2732,[2]Sheet1!$E$2:$N$5262,3,0)</f>
        <v>16000</v>
      </c>
      <c r="M2732" s="168">
        <f>VLOOKUP(E2732,[2]Sheet1!$E$2:$N$5262,4,0)</f>
        <v>46029</v>
      </c>
      <c r="N2732" s="135" t="str">
        <f>VLOOKUP(E2732,[2]Sheet1!$E$2:$N$5262,5,0)</f>
        <v>FIZA.SHEIKH</v>
      </c>
      <c r="O2732" s="135" t="str">
        <f>VLOOKUP(E2732,[2]Sheet1!$E$2:$N$5262,6,0)</f>
        <v>Accepted</v>
      </c>
      <c r="P2732" s="135" t="str">
        <f>VLOOKUP(E2732,[2]Sheet1!$E$2:$N$5262,7,0)</f>
        <v>Online Transfer</v>
      </c>
      <c r="Q2732" s="135" t="str">
        <f>VLOOKUP(E2732,[2]Sheet1!$E$2:$N$5262,8,0)</f>
        <v>Renewal</v>
      </c>
      <c r="R2732" s="135" t="s">
        <v>16</v>
      </c>
      <c r="S2732" s="135" t="str">
        <f>VLOOKUP(E2732,[2]Sheet1!$E$2:$N$5262,10,0)</f>
        <v>-</v>
      </c>
      <c r="T2732" s="167">
        <f t="shared" si="131"/>
        <v>0</v>
      </c>
    </row>
    <row r="2733" spans="1:20" hidden="1">
      <c r="A2733" s="113">
        <v>856</v>
      </c>
      <c r="B2733" s="113" t="s">
        <v>38</v>
      </c>
      <c r="C2733" s="108" t="s">
        <v>18554</v>
      </c>
      <c r="D2733" s="108" t="s">
        <v>18555</v>
      </c>
      <c r="E2733" s="108" t="s">
        <v>18556</v>
      </c>
      <c r="F2733" s="108" t="s">
        <v>18557</v>
      </c>
      <c r="G2733" s="113">
        <v>16000</v>
      </c>
      <c r="H2733" s="108" t="s">
        <v>66</v>
      </c>
      <c r="I2733" s="108" t="s">
        <v>413</v>
      </c>
      <c r="J2733" s="135" t="s">
        <v>41</v>
      </c>
      <c r="K2733" s="135">
        <v>16000</v>
      </c>
      <c r="L2733" s="135">
        <f>VLOOKUP(E2733,[2]Sheet1!$E$2:$N$5262,3,0)</f>
        <v>16000</v>
      </c>
      <c r="M2733" s="168">
        <f>VLOOKUP(E2733,[2]Sheet1!$E$2:$N$5262,4,0)</f>
        <v>46028</v>
      </c>
      <c r="N2733" s="135" t="str">
        <f>VLOOKUP(E2733,[2]Sheet1!$E$2:$N$5262,5,0)</f>
        <v>FIZA.SHEIKH</v>
      </c>
      <c r="O2733" s="135" t="str">
        <f>VLOOKUP(E2733,[2]Sheet1!$E$2:$N$5262,6,0)</f>
        <v>Accepted</v>
      </c>
      <c r="P2733" s="135" t="str">
        <f>VLOOKUP(E2733,[2]Sheet1!$E$2:$N$5262,7,0)</f>
        <v>Online Transfer</v>
      </c>
      <c r="Q2733" s="135" t="str">
        <f>VLOOKUP(E2733,[2]Sheet1!$E$2:$N$5262,8,0)</f>
        <v>Renewal</v>
      </c>
      <c r="R2733" s="135" t="s">
        <v>16</v>
      </c>
      <c r="S2733" s="135" t="str">
        <f>VLOOKUP(E2733,[2]Sheet1!$E$2:$N$5262,10,0)</f>
        <v>-</v>
      </c>
      <c r="T2733" s="167">
        <f t="shared" si="131"/>
        <v>0</v>
      </c>
    </row>
    <row r="2734" spans="1:20" hidden="1">
      <c r="A2734" s="113">
        <v>857</v>
      </c>
      <c r="B2734" s="113" t="s">
        <v>38</v>
      </c>
      <c r="C2734" s="108" t="s">
        <v>18558</v>
      </c>
      <c r="D2734" s="113">
        <v>148062</v>
      </c>
      <c r="E2734" s="113">
        <v>1048060</v>
      </c>
      <c r="F2734" s="108" t="s">
        <v>571</v>
      </c>
      <c r="G2734" s="113">
        <v>16000</v>
      </c>
      <c r="H2734" s="108" t="s">
        <v>66</v>
      </c>
      <c r="I2734" s="108" t="s">
        <v>413</v>
      </c>
      <c r="J2734" s="135" t="s">
        <v>41</v>
      </c>
      <c r="K2734" s="135">
        <v>16000</v>
      </c>
      <c r="L2734" s="135">
        <f>VLOOKUP(E2734,[2]Sheet1!$E$2:$N$5262,3,0)</f>
        <v>16000</v>
      </c>
      <c r="M2734" s="168">
        <f>VLOOKUP(E2734,[2]Sheet1!$E$2:$N$5262,4,0)</f>
        <v>46028</v>
      </c>
      <c r="N2734" s="135" t="str">
        <f>VLOOKUP(E2734,[2]Sheet1!$E$2:$N$5262,5,0)</f>
        <v>FIZA.SHEIKH</v>
      </c>
      <c r="O2734" s="135" t="str">
        <f>VLOOKUP(E2734,[2]Sheet1!$E$2:$N$5262,6,0)</f>
        <v>Accepted</v>
      </c>
      <c r="P2734" s="135" t="str">
        <f>VLOOKUP(E2734,[2]Sheet1!$E$2:$N$5262,7,0)</f>
        <v>Online Transfer</v>
      </c>
      <c r="Q2734" s="135" t="str">
        <f>VLOOKUP(E2734,[2]Sheet1!$E$2:$N$5262,8,0)</f>
        <v>Renewal</v>
      </c>
      <c r="R2734" s="135" t="s">
        <v>16</v>
      </c>
      <c r="S2734" s="135" t="str">
        <f>VLOOKUP(E2734,[2]Sheet1!$E$2:$N$5262,10,0)</f>
        <v>-</v>
      </c>
      <c r="T2734" s="167">
        <f t="shared" si="131"/>
        <v>0</v>
      </c>
    </row>
    <row r="2735" spans="1:20" hidden="1">
      <c r="A2735" s="113">
        <v>858</v>
      </c>
      <c r="B2735" s="113" t="s">
        <v>38</v>
      </c>
      <c r="C2735" s="108" t="s">
        <v>18559</v>
      </c>
      <c r="D2735" s="108" t="s">
        <v>18560</v>
      </c>
      <c r="E2735" s="108" t="s">
        <v>18561</v>
      </c>
      <c r="F2735" s="108" t="s">
        <v>11988</v>
      </c>
      <c r="G2735" s="113">
        <v>12500</v>
      </c>
      <c r="H2735" s="108" t="s">
        <v>66</v>
      </c>
      <c r="I2735" s="108" t="s">
        <v>413</v>
      </c>
      <c r="J2735" s="135" t="s">
        <v>41</v>
      </c>
      <c r="K2735" s="135">
        <v>12500</v>
      </c>
      <c r="L2735" s="135">
        <f>VLOOKUP(E2735,[2]Sheet1!$E$2:$N$5262,3,0)</f>
        <v>12500</v>
      </c>
      <c r="M2735" s="168">
        <f>VLOOKUP(E2735,[2]Sheet1!$E$2:$N$5262,4,0)</f>
        <v>46029</v>
      </c>
      <c r="N2735" s="135" t="str">
        <f>VLOOKUP(E2735,[2]Sheet1!$E$2:$N$5262,5,0)</f>
        <v>FIZA.SHEIKH</v>
      </c>
      <c r="O2735" s="135" t="str">
        <f>VLOOKUP(E2735,[2]Sheet1!$E$2:$N$5262,6,0)</f>
        <v>Accepted</v>
      </c>
      <c r="P2735" s="135" t="str">
        <f>VLOOKUP(E2735,[2]Sheet1!$E$2:$N$5262,7,0)</f>
        <v>Online Transfer</v>
      </c>
      <c r="Q2735" s="135" t="str">
        <f>VLOOKUP(E2735,[2]Sheet1!$E$2:$N$5262,8,0)</f>
        <v>Renewal</v>
      </c>
      <c r="R2735" s="135" t="s">
        <v>16</v>
      </c>
      <c r="S2735" s="135" t="str">
        <f>VLOOKUP(E2735,[2]Sheet1!$E$2:$N$5262,10,0)</f>
        <v>-</v>
      </c>
      <c r="T2735" s="167">
        <f t="shared" si="131"/>
        <v>0</v>
      </c>
    </row>
    <row r="2736" spans="1:20" hidden="1">
      <c r="A2736" s="113">
        <v>859</v>
      </c>
      <c r="B2736" s="113" t="s">
        <v>38</v>
      </c>
      <c r="C2736" s="108" t="s">
        <v>18562</v>
      </c>
      <c r="D2736" s="113">
        <v>208819</v>
      </c>
      <c r="E2736" s="113">
        <v>10108763</v>
      </c>
      <c r="F2736" s="108" t="s">
        <v>18563</v>
      </c>
      <c r="G2736" s="113">
        <v>13000</v>
      </c>
      <c r="H2736" s="108" t="s">
        <v>66</v>
      </c>
      <c r="I2736" s="108" t="s">
        <v>413</v>
      </c>
      <c r="J2736" s="135" t="s">
        <v>41</v>
      </c>
      <c r="K2736" s="135">
        <v>13000</v>
      </c>
      <c r="L2736" s="135">
        <f>VLOOKUP(E2736,[2]Sheet1!$E$2:$N$5262,3,0)</f>
        <v>13000</v>
      </c>
      <c r="M2736" s="168">
        <f>VLOOKUP(E2736,[2]Sheet1!$E$2:$N$5262,4,0)</f>
        <v>46028</v>
      </c>
      <c r="N2736" s="135" t="str">
        <f>VLOOKUP(E2736,[2]Sheet1!$E$2:$N$5262,5,0)</f>
        <v>FIZA.SHEIKH</v>
      </c>
      <c r="O2736" s="135" t="str">
        <f>VLOOKUP(E2736,[2]Sheet1!$E$2:$N$5262,6,0)</f>
        <v>Accepted</v>
      </c>
      <c r="P2736" s="135" t="str">
        <f>VLOOKUP(E2736,[2]Sheet1!$E$2:$N$5262,7,0)</f>
        <v>Cash Deposit</v>
      </c>
      <c r="Q2736" s="135" t="str">
        <f>VLOOKUP(E2736,[2]Sheet1!$E$2:$N$5262,8,0)</f>
        <v>Renewal</v>
      </c>
      <c r="R2736" s="135" t="s">
        <v>16</v>
      </c>
      <c r="S2736" s="135" t="str">
        <f>VLOOKUP(E2736,[2]Sheet1!$E$2:$N$5262,10,0)</f>
        <v>-</v>
      </c>
      <c r="T2736" s="167">
        <f t="shared" si="131"/>
        <v>0</v>
      </c>
    </row>
    <row r="2737" spans="1:20" hidden="1">
      <c r="A2737" s="113">
        <v>860</v>
      </c>
      <c r="B2737" s="113" t="s">
        <v>38</v>
      </c>
      <c r="C2737" s="108" t="s">
        <v>18564</v>
      </c>
      <c r="D2737" s="108" t="s">
        <v>18565</v>
      </c>
      <c r="E2737" s="113">
        <v>1122869</v>
      </c>
      <c r="F2737" s="108" t="s">
        <v>18566</v>
      </c>
      <c r="G2737" s="113">
        <v>16000</v>
      </c>
      <c r="H2737" s="108" t="s">
        <v>66</v>
      </c>
      <c r="I2737" s="108" t="s">
        <v>413</v>
      </c>
      <c r="J2737" s="135" t="s">
        <v>41</v>
      </c>
      <c r="K2737" s="135">
        <v>16000</v>
      </c>
      <c r="L2737" s="135">
        <f>VLOOKUP(E2737,[2]Sheet1!$E$2:$N$5262,3,0)</f>
        <v>16000</v>
      </c>
      <c r="M2737" s="168">
        <f>VLOOKUP(E2737,[2]Sheet1!$E$2:$N$5262,4,0)</f>
        <v>46028</v>
      </c>
      <c r="N2737" s="135" t="str">
        <f>VLOOKUP(E2737,[2]Sheet1!$E$2:$N$5262,5,0)</f>
        <v>FIZA.SHEIKH</v>
      </c>
      <c r="O2737" s="135" t="str">
        <f>VLOOKUP(E2737,[2]Sheet1!$E$2:$N$5262,6,0)</f>
        <v>Accepted</v>
      </c>
      <c r="P2737" s="135" t="str">
        <f>VLOOKUP(E2737,[2]Sheet1!$E$2:$N$5262,7,0)</f>
        <v>Online Transfer</v>
      </c>
      <c r="Q2737" s="135" t="str">
        <f>VLOOKUP(E2737,[2]Sheet1!$E$2:$N$5262,8,0)</f>
        <v>Renewal</v>
      </c>
      <c r="R2737" s="135" t="s">
        <v>16</v>
      </c>
      <c r="S2737" s="135" t="str">
        <f>VLOOKUP(E2737,[2]Sheet1!$E$2:$N$5262,10,0)</f>
        <v>-</v>
      </c>
      <c r="T2737" s="167">
        <f t="shared" si="131"/>
        <v>0</v>
      </c>
    </row>
    <row r="2738" spans="1:20" hidden="1">
      <c r="A2738" s="113">
        <v>861</v>
      </c>
      <c r="B2738" s="113" t="s">
        <v>38</v>
      </c>
      <c r="C2738" s="108" t="s">
        <v>18567</v>
      </c>
      <c r="D2738" s="108" t="s">
        <v>18568</v>
      </c>
      <c r="E2738" s="113">
        <v>7028122</v>
      </c>
      <c r="F2738" s="108" t="s">
        <v>18569</v>
      </c>
      <c r="G2738" s="113">
        <v>11000</v>
      </c>
      <c r="H2738" s="108" t="s">
        <v>66</v>
      </c>
      <c r="I2738" s="108" t="s">
        <v>413</v>
      </c>
      <c r="J2738" s="135" t="s">
        <v>41</v>
      </c>
      <c r="K2738" s="135">
        <v>11000</v>
      </c>
      <c r="L2738" s="135">
        <f>VLOOKUP(E2738,[2]Sheet1!$E$2:$N$5262,3,0)</f>
        <v>11000</v>
      </c>
      <c r="M2738" s="168">
        <f>VLOOKUP(E2738,[2]Sheet1!$E$2:$N$5262,4,0)</f>
        <v>46027</v>
      </c>
      <c r="N2738" s="135" t="str">
        <f>VLOOKUP(E2738,[2]Sheet1!$E$2:$N$5262,5,0)</f>
        <v>FIZA.SHEIKH</v>
      </c>
      <c r="O2738" s="135" t="str">
        <f>VLOOKUP(E2738,[2]Sheet1!$E$2:$N$5262,6,0)</f>
        <v>Accepted</v>
      </c>
      <c r="P2738" s="135" t="str">
        <f>VLOOKUP(E2738,[2]Sheet1!$E$2:$N$5262,7,0)</f>
        <v>Online Transfer</v>
      </c>
      <c r="Q2738" s="135" t="str">
        <f>VLOOKUP(E2738,[2]Sheet1!$E$2:$N$5262,8,0)</f>
        <v>Renewal</v>
      </c>
      <c r="R2738" s="135" t="s">
        <v>16</v>
      </c>
      <c r="S2738" s="135" t="str">
        <f>VLOOKUP(E2738,[2]Sheet1!$E$2:$N$5262,10,0)</f>
        <v>-</v>
      </c>
      <c r="T2738" s="167">
        <f t="shared" si="131"/>
        <v>0</v>
      </c>
    </row>
    <row r="2739" spans="1:20" hidden="1">
      <c r="A2739" s="113">
        <v>862</v>
      </c>
      <c r="B2739" s="113" t="s">
        <v>38</v>
      </c>
      <c r="C2739" s="108" t="s">
        <v>18570</v>
      </c>
      <c r="D2739" s="113">
        <v>13050841</v>
      </c>
      <c r="E2739" s="113">
        <v>10050837</v>
      </c>
      <c r="F2739" s="108" t="s">
        <v>144</v>
      </c>
      <c r="G2739" s="113">
        <v>12000</v>
      </c>
      <c r="H2739" s="108" t="s">
        <v>66</v>
      </c>
      <c r="I2739" s="108" t="s">
        <v>413</v>
      </c>
      <c r="J2739" s="135" t="s">
        <v>41</v>
      </c>
      <c r="K2739" s="135">
        <v>12000</v>
      </c>
      <c r="L2739" s="135">
        <f>VLOOKUP(E2739,[2]Sheet1!$E$2:$N$5262,3,0)</f>
        <v>12000</v>
      </c>
      <c r="M2739" s="168">
        <f>VLOOKUP(E2739,[2]Sheet1!$E$2:$N$5262,4,0)</f>
        <v>46027</v>
      </c>
      <c r="N2739" s="135" t="str">
        <f>VLOOKUP(E2739,[2]Sheet1!$E$2:$N$5262,5,0)</f>
        <v>FIZA.SHEIKH</v>
      </c>
      <c r="O2739" s="135" t="str">
        <f>VLOOKUP(E2739,[2]Sheet1!$E$2:$N$5262,6,0)</f>
        <v>Accepted</v>
      </c>
      <c r="P2739" s="135" t="str">
        <f>VLOOKUP(E2739,[2]Sheet1!$E$2:$N$5262,7,0)</f>
        <v>Online Transfer</v>
      </c>
      <c r="Q2739" s="135" t="str">
        <f>VLOOKUP(E2739,[2]Sheet1!$E$2:$N$5262,8,0)</f>
        <v>Renewal</v>
      </c>
      <c r="R2739" s="135" t="s">
        <v>16</v>
      </c>
      <c r="S2739" s="135" t="str">
        <f>VLOOKUP(E2739,[2]Sheet1!$E$2:$N$5262,10,0)</f>
        <v>-</v>
      </c>
      <c r="T2739" s="167">
        <f t="shared" si="131"/>
        <v>0</v>
      </c>
    </row>
    <row r="2740" spans="1:20" hidden="1">
      <c r="A2740" s="113">
        <v>863</v>
      </c>
      <c r="B2740" s="113" t="s">
        <v>38</v>
      </c>
      <c r="C2740" s="108" t="s">
        <v>18571</v>
      </c>
      <c r="D2740" s="108" t="s">
        <v>18572</v>
      </c>
      <c r="E2740" s="108" t="s">
        <v>18573</v>
      </c>
      <c r="F2740" s="108" t="s">
        <v>18574</v>
      </c>
      <c r="G2740" s="113">
        <v>16000</v>
      </c>
      <c r="H2740" s="108" t="s">
        <v>66</v>
      </c>
      <c r="I2740" s="108" t="s">
        <v>413</v>
      </c>
      <c r="J2740" s="135" t="s">
        <v>41</v>
      </c>
      <c r="K2740" s="135">
        <v>16000</v>
      </c>
      <c r="L2740" s="135">
        <f>VLOOKUP(E2740,[2]Sheet1!$E$2:$N$5262,3,0)</f>
        <v>16000</v>
      </c>
      <c r="M2740" s="168">
        <f>VLOOKUP(E2740,[2]Sheet1!$E$2:$N$5262,4,0)</f>
        <v>46027</v>
      </c>
      <c r="N2740" s="135" t="str">
        <f>VLOOKUP(E2740,[2]Sheet1!$E$2:$N$5262,5,0)</f>
        <v>FIZA.SHEIKH</v>
      </c>
      <c r="O2740" s="135" t="str">
        <f>VLOOKUP(E2740,[2]Sheet1!$E$2:$N$5262,6,0)</f>
        <v>Accepted</v>
      </c>
      <c r="P2740" s="135" t="str">
        <f>VLOOKUP(E2740,[2]Sheet1!$E$2:$N$5262,7,0)</f>
        <v>Online Transfer</v>
      </c>
      <c r="Q2740" s="135" t="str">
        <f>VLOOKUP(E2740,[2]Sheet1!$E$2:$N$5262,8,0)</f>
        <v>Renewal</v>
      </c>
      <c r="R2740" s="135" t="s">
        <v>16</v>
      </c>
      <c r="S2740" s="135" t="str">
        <f>VLOOKUP(E2740,[2]Sheet1!$E$2:$N$5262,10,0)</f>
        <v>-</v>
      </c>
      <c r="T2740" s="167">
        <f t="shared" si="131"/>
        <v>0</v>
      </c>
    </row>
    <row r="2741" spans="1:20" hidden="1">
      <c r="A2741" s="113">
        <v>864</v>
      </c>
      <c r="B2741" s="113" t="s">
        <v>38</v>
      </c>
      <c r="C2741" s="108" t="s">
        <v>18575</v>
      </c>
      <c r="D2741" s="108" t="s">
        <v>18576</v>
      </c>
      <c r="E2741" s="108" t="s">
        <v>18577</v>
      </c>
      <c r="F2741" s="108" t="s">
        <v>18578</v>
      </c>
      <c r="G2741" s="113">
        <v>16000</v>
      </c>
      <c r="H2741" s="108" t="s">
        <v>66</v>
      </c>
      <c r="I2741" s="108" t="s">
        <v>413</v>
      </c>
      <c r="J2741" s="135" t="s">
        <v>41</v>
      </c>
      <c r="K2741" s="135">
        <v>16000</v>
      </c>
      <c r="L2741" s="135">
        <f>VLOOKUP(E2741,[2]Sheet1!$E$2:$N$5262,3,0)</f>
        <v>16000</v>
      </c>
      <c r="M2741" s="168">
        <f>VLOOKUP(E2741,[2]Sheet1!$E$2:$N$5262,4,0)</f>
        <v>46027</v>
      </c>
      <c r="N2741" s="135" t="str">
        <f>VLOOKUP(E2741,[2]Sheet1!$E$2:$N$5262,5,0)</f>
        <v>FIZA.SHEIKH</v>
      </c>
      <c r="O2741" s="135" t="str">
        <f>VLOOKUP(E2741,[2]Sheet1!$E$2:$N$5262,6,0)</f>
        <v>Accepted</v>
      </c>
      <c r="P2741" s="135" t="str">
        <f>VLOOKUP(E2741,[2]Sheet1!$E$2:$N$5262,7,0)</f>
        <v>Cash Deposit</v>
      </c>
      <c r="Q2741" s="135" t="str">
        <f>VLOOKUP(E2741,[2]Sheet1!$E$2:$N$5262,8,0)</f>
        <v>Renewal</v>
      </c>
      <c r="R2741" s="135" t="s">
        <v>16</v>
      </c>
      <c r="S2741" s="135" t="str">
        <f>VLOOKUP(E2741,[2]Sheet1!$E$2:$N$5262,10,0)</f>
        <v>-</v>
      </c>
      <c r="T2741" s="167">
        <f t="shared" si="131"/>
        <v>0</v>
      </c>
    </row>
    <row r="2742" spans="1:20" hidden="1">
      <c r="A2742" s="113">
        <v>865</v>
      </c>
      <c r="B2742" s="113" t="s">
        <v>38</v>
      </c>
      <c r="C2742" s="108" t="s">
        <v>18579</v>
      </c>
      <c r="D2742" s="108" t="s">
        <v>18580</v>
      </c>
      <c r="E2742" s="113">
        <v>2184884</v>
      </c>
      <c r="F2742" s="108" t="s">
        <v>18581</v>
      </c>
      <c r="G2742" s="113">
        <v>13000</v>
      </c>
      <c r="H2742" s="108" t="s">
        <v>66</v>
      </c>
      <c r="I2742" s="108" t="s">
        <v>413</v>
      </c>
      <c r="J2742" s="135" t="s">
        <v>41</v>
      </c>
      <c r="K2742" s="135">
        <v>13000</v>
      </c>
      <c r="L2742" s="135">
        <f>VLOOKUP(E2742,[2]Sheet1!$E$2:$N$5262,3,0)</f>
        <v>13000</v>
      </c>
      <c r="M2742" s="168">
        <f>VLOOKUP(E2742,[2]Sheet1!$E$2:$N$5262,4,0)</f>
        <v>46027</v>
      </c>
      <c r="N2742" s="135" t="str">
        <f>VLOOKUP(E2742,[2]Sheet1!$E$2:$N$5262,5,0)</f>
        <v>FIZA.SHEIKH</v>
      </c>
      <c r="O2742" s="135" t="str">
        <f>VLOOKUP(E2742,[2]Sheet1!$E$2:$N$5262,6,0)</f>
        <v>Accepted</v>
      </c>
      <c r="P2742" s="135" t="str">
        <f>VLOOKUP(E2742,[2]Sheet1!$E$2:$N$5262,7,0)</f>
        <v>Online Transfer</v>
      </c>
      <c r="Q2742" s="135" t="str">
        <f>VLOOKUP(E2742,[2]Sheet1!$E$2:$N$5262,8,0)</f>
        <v>Renewal</v>
      </c>
      <c r="R2742" s="135" t="s">
        <v>16</v>
      </c>
      <c r="S2742" s="135" t="str">
        <f>VLOOKUP(E2742,[2]Sheet1!$E$2:$N$5262,10,0)</f>
        <v>-</v>
      </c>
      <c r="T2742" s="167">
        <f t="shared" si="131"/>
        <v>0</v>
      </c>
    </row>
    <row r="2743" spans="1:20" hidden="1">
      <c r="A2743" s="113">
        <v>866</v>
      </c>
      <c r="B2743" s="113" t="s">
        <v>38</v>
      </c>
      <c r="C2743" s="108" t="s">
        <v>18582</v>
      </c>
      <c r="D2743" s="108" t="s">
        <v>18583</v>
      </c>
      <c r="E2743" s="108" t="s">
        <v>18584</v>
      </c>
      <c r="F2743" s="108" t="s">
        <v>18585</v>
      </c>
      <c r="G2743" s="113">
        <v>14000</v>
      </c>
      <c r="H2743" s="108" t="s">
        <v>66</v>
      </c>
      <c r="I2743" s="108" t="s">
        <v>413</v>
      </c>
      <c r="J2743" s="135" t="s">
        <v>41</v>
      </c>
      <c r="K2743" s="135">
        <v>14000</v>
      </c>
      <c r="L2743" s="135">
        <f>VLOOKUP(E2743,[2]Sheet1!$E$2:$N$5262,3,0)</f>
        <v>14000</v>
      </c>
      <c r="M2743" s="168">
        <f>VLOOKUP(E2743,[2]Sheet1!$E$2:$N$5262,4,0)</f>
        <v>46027</v>
      </c>
      <c r="N2743" s="135" t="str">
        <f>VLOOKUP(E2743,[2]Sheet1!$E$2:$N$5262,5,0)</f>
        <v>FIZA.SHEIKH</v>
      </c>
      <c r="O2743" s="135" t="str">
        <f>VLOOKUP(E2743,[2]Sheet1!$E$2:$N$5262,6,0)</f>
        <v>Accepted</v>
      </c>
      <c r="P2743" s="135" t="str">
        <f>VLOOKUP(E2743,[2]Sheet1!$E$2:$N$5262,7,0)</f>
        <v>Online Transfer</v>
      </c>
      <c r="Q2743" s="135" t="str">
        <f>VLOOKUP(E2743,[2]Sheet1!$E$2:$N$5262,8,0)</f>
        <v>Renewal</v>
      </c>
      <c r="R2743" s="135" t="s">
        <v>16</v>
      </c>
      <c r="S2743" s="135" t="str">
        <f>VLOOKUP(E2743,[2]Sheet1!$E$2:$N$5262,10,0)</f>
        <v>-</v>
      </c>
      <c r="T2743" s="167">
        <f t="shared" si="131"/>
        <v>0</v>
      </c>
    </row>
    <row r="2744" spans="1:20" hidden="1">
      <c r="A2744" s="113">
        <v>867</v>
      </c>
      <c r="B2744" s="113" t="s">
        <v>38</v>
      </c>
      <c r="C2744" s="108" t="s">
        <v>18586</v>
      </c>
      <c r="D2744" s="108" t="s">
        <v>18587</v>
      </c>
      <c r="E2744" s="113">
        <v>7035695</v>
      </c>
      <c r="F2744" s="108" t="s">
        <v>18588</v>
      </c>
      <c r="G2744" s="113">
        <v>16000</v>
      </c>
      <c r="H2744" s="108" t="s">
        <v>66</v>
      </c>
      <c r="I2744" s="108" t="s">
        <v>413</v>
      </c>
      <c r="J2744" s="135" t="s">
        <v>41</v>
      </c>
      <c r="K2744" s="135">
        <v>16000</v>
      </c>
      <c r="L2744" s="135">
        <f>VLOOKUP(E2744,[2]Sheet1!$E$2:$N$5262,3,0)</f>
        <v>16000</v>
      </c>
      <c r="M2744" s="168">
        <f>VLOOKUP(E2744,[2]Sheet1!$E$2:$N$5262,4,0)</f>
        <v>46025</v>
      </c>
      <c r="N2744" s="135" t="str">
        <f>VLOOKUP(E2744,[2]Sheet1!$E$2:$N$5262,5,0)</f>
        <v>FIZA.SHEIKH</v>
      </c>
      <c r="O2744" s="135" t="str">
        <f>VLOOKUP(E2744,[2]Sheet1!$E$2:$N$5262,6,0)</f>
        <v>Accepted</v>
      </c>
      <c r="P2744" s="135" t="str">
        <f>VLOOKUP(E2744,[2]Sheet1!$E$2:$N$5262,7,0)</f>
        <v>Online Transfer</v>
      </c>
      <c r="Q2744" s="135" t="str">
        <f>VLOOKUP(E2744,[2]Sheet1!$E$2:$N$5262,8,0)</f>
        <v>Renewal</v>
      </c>
      <c r="R2744" s="135" t="s">
        <v>16</v>
      </c>
      <c r="S2744" s="135" t="str">
        <f>VLOOKUP(E2744,[2]Sheet1!$E$2:$N$5262,10,0)</f>
        <v>-</v>
      </c>
      <c r="T2744" s="167">
        <f t="shared" si="131"/>
        <v>0</v>
      </c>
    </row>
    <row r="2745" spans="1:20" hidden="1">
      <c r="A2745" s="113">
        <v>868</v>
      </c>
      <c r="B2745" s="113" t="s">
        <v>38</v>
      </c>
      <c r="C2745" s="108" t="s">
        <v>18589</v>
      </c>
      <c r="D2745" s="113">
        <v>224367</v>
      </c>
      <c r="E2745" s="113">
        <v>10124290</v>
      </c>
      <c r="F2745" s="108" t="s">
        <v>18590</v>
      </c>
      <c r="G2745" s="113">
        <v>12500</v>
      </c>
      <c r="H2745" s="108" t="s">
        <v>66</v>
      </c>
      <c r="I2745" s="108" t="s">
        <v>413</v>
      </c>
      <c r="J2745" s="135" t="s">
        <v>41</v>
      </c>
      <c r="K2745" s="135">
        <v>12500</v>
      </c>
      <c r="L2745" s="135">
        <f>VLOOKUP(E2745,[2]Sheet1!$E$2:$N$5262,3,0)</f>
        <v>12500</v>
      </c>
      <c r="M2745" s="168">
        <f>VLOOKUP(E2745,[2]Sheet1!$E$2:$N$5262,4,0)</f>
        <v>46026</v>
      </c>
      <c r="N2745" s="135" t="str">
        <f>VLOOKUP(E2745,[2]Sheet1!$E$2:$N$5262,5,0)</f>
        <v>FIZA.SHEIKH</v>
      </c>
      <c r="O2745" s="135" t="str">
        <f>VLOOKUP(E2745,[2]Sheet1!$E$2:$N$5262,6,0)</f>
        <v>Accepted</v>
      </c>
      <c r="P2745" s="135" t="str">
        <f>VLOOKUP(E2745,[2]Sheet1!$E$2:$N$5262,7,0)</f>
        <v>Online Transfer</v>
      </c>
      <c r="Q2745" s="135" t="str">
        <f>VLOOKUP(E2745,[2]Sheet1!$E$2:$N$5262,8,0)</f>
        <v>Renewal</v>
      </c>
      <c r="R2745" s="135" t="s">
        <v>16</v>
      </c>
      <c r="S2745" s="135" t="str">
        <f>VLOOKUP(E2745,[2]Sheet1!$E$2:$N$5262,10,0)</f>
        <v>-</v>
      </c>
      <c r="T2745" s="167">
        <f t="shared" si="131"/>
        <v>0</v>
      </c>
    </row>
    <row r="2746" spans="1:20">
      <c r="A2746" s="113">
        <v>869</v>
      </c>
      <c r="B2746" s="113" t="s">
        <v>38</v>
      </c>
      <c r="C2746" s="108" t="s">
        <v>18591</v>
      </c>
      <c r="D2746" s="108" t="s">
        <v>18592</v>
      </c>
      <c r="E2746" s="108" t="s">
        <v>18593</v>
      </c>
      <c r="F2746" s="108" t="s">
        <v>11563</v>
      </c>
      <c r="G2746" s="113">
        <v>13000</v>
      </c>
      <c r="H2746" s="108" t="s">
        <v>66</v>
      </c>
      <c r="I2746" s="108" t="s">
        <v>413</v>
      </c>
      <c r="J2746" s="135" t="s">
        <v>41</v>
      </c>
      <c r="K2746" s="135">
        <v>13000</v>
      </c>
      <c r="L2746" s="135">
        <f>VLOOKUP(E2746,[2]Sheet1!$E$2:$N$5262,3,0)</f>
        <v>13000</v>
      </c>
      <c r="M2746" s="168">
        <f>VLOOKUP(E2746,[2]Sheet1!$E$2:$N$5262,4,0)</f>
        <v>46025</v>
      </c>
      <c r="N2746" s="135" t="str">
        <f>VLOOKUP(E2746,[2]Sheet1!$E$2:$N$5262,5,0)</f>
        <v>FIZA.SHEIKH</v>
      </c>
      <c r="O2746" s="135" t="str">
        <f>VLOOKUP(E2746,[2]Sheet1!$E$2:$N$5262,6,0)</f>
        <v>Accepted</v>
      </c>
      <c r="P2746" s="135" t="str">
        <f>VLOOKUP(E2746,[2]Sheet1!$E$2:$N$5262,7,0)</f>
        <v>Online Transfer</v>
      </c>
      <c r="Q2746" s="135" t="str">
        <f>VLOOKUP(E2746,[2]Sheet1!$E$2:$N$5262,8,0)</f>
        <v>Conversion</v>
      </c>
      <c r="R2746" s="135" t="s">
        <v>16</v>
      </c>
      <c r="S2746" s="135" t="str">
        <f>VLOOKUP(E2746,[2]Sheet1!$E$2:$N$5262,10,0)</f>
        <v>-</v>
      </c>
      <c r="T2746" s="167">
        <f t="shared" ref="T2746:T2756" si="132">+G2746-L2746</f>
        <v>0</v>
      </c>
    </row>
    <row r="2747" spans="1:20" hidden="1">
      <c r="A2747" s="113">
        <v>870</v>
      </c>
      <c r="B2747" s="113" t="s">
        <v>38</v>
      </c>
      <c r="C2747" s="108" t="s">
        <v>18594</v>
      </c>
      <c r="D2747" s="108" t="s">
        <v>18595</v>
      </c>
      <c r="E2747" s="108" t="s">
        <v>18596</v>
      </c>
      <c r="F2747" s="108" t="s">
        <v>18597</v>
      </c>
      <c r="G2747" s="113">
        <v>12500</v>
      </c>
      <c r="H2747" s="108" t="s">
        <v>66</v>
      </c>
      <c r="I2747" s="108" t="s">
        <v>413</v>
      </c>
      <c r="J2747" s="135" t="s">
        <v>41</v>
      </c>
      <c r="K2747" s="135">
        <v>12500</v>
      </c>
      <c r="L2747" s="135">
        <f>VLOOKUP(E2747,[2]Sheet1!$E$2:$N$5262,3,0)</f>
        <v>12500</v>
      </c>
      <c r="M2747" s="168">
        <f>VLOOKUP(E2747,[2]Sheet1!$E$2:$N$5262,4,0)</f>
        <v>46031</v>
      </c>
      <c r="N2747" s="135" t="str">
        <f>VLOOKUP(E2747,[2]Sheet1!$E$2:$N$5262,5,0)</f>
        <v>FIZA.SHEIKH</v>
      </c>
      <c r="O2747" s="135" t="str">
        <f>VLOOKUP(E2747,[2]Sheet1!$E$2:$N$5262,6,0)</f>
        <v>Accepted</v>
      </c>
      <c r="P2747" s="135" t="str">
        <f>VLOOKUP(E2747,[2]Sheet1!$E$2:$N$5262,7,0)</f>
        <v>Cash</v>
      </c>
      <c r="Q2747" s="135" t="str">
        <f>VLOOKUP(E2747,[2]Sheet1!$E$2:$N$5262,8,0)</f>
        <v>Renewal</v>
      </c>
      <c r="R2747" s="135" t="s">
        <v>16</v>
      </c>
      <c r="S2747" s="135" t="str">
        <f>VLOOKUP(E2747,[2]Sheet1!$E$2:$N$5262,10,0)</f>
        <v>-</v>
      </c>
      <c r="T2747" s="167">
        <f t="shared" si="132"/>
        <v>0</v>
      </c>
    </row>
    <row r="2748" spans="1:20" hidden="1">
      <c r="A2748" s="113">
        <v>871</v>
      </c>
      <c r="B2748" s="113" t="s">
        <v>38</v>
      </c>
      <c r="C2748" s="108" t="s">
        <v>18598</v>
      </c>
      <c r="D2748" s="113">
        <v>1844932</v>
      </c>
      <c r="E2748" s="108" t="s">
        <v>18599</v>
      </c>
      <c r="F2748" s="108" t="s">
        <v>18600</v>
      </c>
      <c r="G2748" s="113">
        <v>13000</v>
      </c>
      <c r="H2748" s="108" t="s">
        <v>66</v>
      </c>
      <c r="I2748" s="108" t="s">
        <v>413</v>
      </c>
      <c r="J2748" s="135" t="s">
        <v>41</v>
      </c>
      <c r="K2748" s="135">
        <v>13000</v>
      </c>
      <c r="L2748" s="135">
        <f>VLOOKUP(E2748,[2]Sheet1!$E$2:$N$5262,3,0)</f>
        <v>13000</v>
      </c>
      <c r="M2748" s="168">
        <f>VLOOKUP(E2748,[2]Sheet1!$E$2:$N$5262,4,0)</f>
        <v>46025</v>
      </c>
      <c r="N2748" s="135" t="str">
        <f>VLOOKUP(E2748,[2]Sheet1!$E$2:$N$5262,5,0)</f>
        <v>FIZA.SHEIKH</v>
      </c>
      <c r="O2748" s="135" t="str">
        <f>VLOOKUP(E2748,[2]Sheet1!$E$2:$N$5262,6,0)</f>
        <v>Accepted</v>
      </c>
      <c r="P2748" s="135" t="str">
        <f>VLOOKUP(E2748,[2]Sheet1!$E$2:$N$5262,7,0)</f>
        <v>Online Transfer</v>
      </c>
      <c r="Q2748" s="135" t="str">
        <f>VLOOKUP(E2748,[2]Sheet1!$E$2:$N$5262,8,0)</f>
        <v>Renewal</v>
      </c>
      <c r="R2748" s="135" t="s">
        <v>16</v>
      </c>
      <c r="S2748" s="135" t="str">
        <f>VLOOKUP(E2748,[2]Sheet1!$E$2:$N$5262,10,0)</f>
        <v>-</v>
      </c>
      <c r="T2748" s="167">
        <f t="shared" si="132"/>
        <v>0</v>
      </c>
    </row>
    <row r="2749" spans="1:20" hidden="1">
      <c r="A2749" s="113">
        <v>872</v>
      </c>
      <c r="B2749" s="113" t="s">
        <v>38</v>
      </c>
      <c r="C2749" s="108" t="s">
        <v>18601</v>
      </c>
      <c r="D2749" s="113">
        <v>7541945</v>
      </c>
      <c r="E2749" s="113">
        <v>265052</v>
      </c>
      <c r="F2749" s="108" t="s">
        <v>18602</v>
      </c>
      <c r="G2749" s="113">
        <v>13000</v>
      </c>
      <c r="H2749" s="113" t="s">
        <v>66</v>
      </c>
      <c r="I2749" s="113" t="s">
        <v>413</v>
      </c>
      <c r="J2749" s="135" t="s">
        <v>41</v>
      </c>
      <c r="K2749" s="135">
        <v>13000</v>
      </c>
      <c r="L2749" s="135">
        <f>VLOOKUP(E2749,[2]Sheet1!$E$2:$N$5262,3,0)</f>
        <v>13000</v>
      </c>
      <c r="M2749" s="168">
        <f>VLOOKUP(E2749,[2]Sheet1!$E$2:$N$5262,4,0)</f>
        <v>46024</v>
      </c>
      <c r="N2749" s="135" t="str">
        <f>VLOOKUP(E2749,[2]Sheet1!$E$2:$N$5262,5,0)</f>
        <v>FIZA.SHEIKH</v>
      </c>
      <c r="O2749" s="135" t="str">
        <f>VLOOKUP(E2749,[2]Sheet1!$E$2:$N$5262,6,0)</f>
        <v>Accepted</v>
      </c>
      <c r="P2749" s="135" t="str">
        <f>VLOOKUP(E2749,[2]Sheet1!$E$2:$N$5262,7,0)</f>
        <v>Online Transfer</v>
      </c>
      <c r="Q2749" s="135" t="str">
        <f>VLOOKUP(E2749,[2]Sheet1!$E$2:$N$5262,8,0)</f>
        <v>Renewal</v>
      </c>
      <c r="R2749" s="135" t="s">
        <v>16</v>
      </c>
      <c r="S2749" s="135" t="str">
        <f>VLOOKUP(E2749,[2]Sheet1!$E$2:$N$5262,10,0)</f>
        <v>-</v>
      </c>
      <c r="T2749" s="167">
        <f t="shared" si="132"/>
        <v>0</v>
      </c>
    </row>
    <row r="2750" spans="1:20" hidden="1">
      <c r="A2750" s="113">
        <v>873</v>
      </c>
      <c r="B2750" s="113" t="s">
        <v>38</v>
      </c>
      <c r="C2750" s="108" t="s">
        <v>18603</v>
      </c>
      <c r="D2750" s="108" t="s">
        <v>18604</v>
      </c>
      <c r="E2750" s="108" t="s">
        <v>18605</v>
      </c>
      <c r="F2750" s="108" t="s">
        <v>18606</v>
      </c>
      <c r="G2750" s="113">
        <v>13000</v>
      </c>
      <c r="H2750" s="113" t="s">
        <v>66</v>
      </c>
      <c r="I2750" s="113" t="s">
        <v>413</v>
      </c>
      <c r="J2750" s="135" t="s">
        <v>41</v>
      </c>
      <c r="K2750" s="135">
        <v>13000</v>
      </c>
      <c r="L2750" s="135">
        <f>VLOOKUP(E2750,[2]Sheet1!$E$2:$N$5262,3,0)</f>
        <v>13000</v>
      </c>
      <c r="M2750" s="168">
        <f>VLOOKUP(E2750,[2]Sheet1!$E$2:$N$5262,4,0)</f>
        <v>46024</v>
      </c>
      <c r="N2750" s="135" t="str">
        <f>VLOOKUP(E2750,[2]Sheet1!$E$2:$N$5262,5,0)</f>
        <v>FIZA.SHEIKH</v>
      </c>
      <c r="O2750" s="135" t="str">
        <f>VLOOKUP(E2750,[2]Sheet1!$E$2:$N$5262,6,0)</f>
        <v>Accepted</v>
      </c>
      <c r="P2750" s="135" t="str">
        <f>VLOOKUP(E2750,[2]Sheet1!$E$2:$N$5262,7,0)</f>
        <v>Online Transfer</v>
      </c>
      <c r="Q2750" s="135" t="str">
        <f>VLOOKUP(E2750,[2]Sheet1!$E$2:$N$5262,8,0)</f>
        <v>Renewal</v>
      </c>
      <c r="R2750" s="135" t="s">
        <v>16</v>
      </c>
      <c r="S2750" s="135" t="str">
        <f>VLOOKUP(E2750,[2]Sheet1!$E$2:$N$5262,10,0)</f>
        <v>-</v>
      </c>
      <c r="T2750" s="167">
        <f t="shared" si="132"/>
        <v>0</v>
      </c>
    </row>
    <row r="2751" spans="1:20" hidden="1">
      <c r="A2751" s="113">
        <v>874</v>
      </c>
      <c r="B2751" s="113" t="s">
        <v>38</v>
      </c>
      <c r="C2751" s="108" t="s">
        <v>18607</v>
      </c>
      <c r="D2751" s="108" t="s">
        <v>18608</v>
      </c>
      <c r="E2751" s="108" t="s">
        <v>18609</v>
      </c>
      <c r="F2751" s="108" t="s">
        <v>18610</v>
      </c>
      <c r="G2751" s="113">
        <v>12500</v>
      </c>
      <c r="H2751" s="113" t="s">
        <v>66</v>
      </c>
      <c r="I2751" s="113" t="s">
        <v>413</v>
      </c>
      <c r="J2751" s="135" t="s">
        <v>41</v>
      </c>
      <c r="K2751" s="135">
        <v>12500</v>
      </c>
      <c r="L2751" s="135">
        <f>VLOOKUP(E2751,[2]Sheet1!$E$2:$N$5262,3,0)</f>
        <v>12500</v>
      </c>
      <c r="M2751" s="168">
        <f>VLOOKUP(E2751,[2]Sheet1!$E$2:$N$5262,4,0)</f>
        <v>46024</v>
      </c>
      <c r="N2751" s="135" t="str">
        <f>VLOOKUP(E2751,[2]Sheet1!$E$2:$N$5262,5,0)</f>
        <v>FIZA.SHEIKH</v>
      </c>
      <c r="O2751" s="135" t="str">
        <f>VLOOKUP(E2751,[2]Sheet1!$E$2:$N$5262,6,0)</f>
        <v>Accepted</v>
      </c>
      <c r="P2751" s="135" t="str">
        <f>VLOOKUP(E2751,[2]Sheet1!$E$2:$N$5262,7,0)</f>
        <v>Online Transfer</v>
      </c>
      <c r="Q2751" s="135" t="str">
        <f>VLOOKUP(E2751,[2]Sheet1!$E$2:$N$5262,8,0)</f>
        <v>Renewal</v>
      </c>
      <c r="R2751" s="135" t="s">
        <v>16</v>
      </c>
      <c r="S2751" s="135" t="str">
        <f>VLOOKUP(E2751,[2]Sheet1!$E$2:$N$5262,10,0)</f>
        <v>-</v>
      </c>
      <c r="T2751" s="167">
        <f t="shared" si="132"/>
        <v>0</v>
      </c>
    </row>
    <row r="2752" spans="1:20" hidden="1">
      <c r="A2752" s="113">
        <v>875</v>
      </c>
      <c r="B2752" s="113" t="s">
        <v>38</v>
      </c>
      <c r="C2752" s="108" t="s">
        <v>18611</v>
      </c>
      <c r="D2752" s="113">
        <v>23458562846</v>
      </c>
      <c r="E2752" s="113">
        <v>2003586</v>
      </c>
      <c r="F2752" s="108" t="s">
        <v>18612</v>
      </c>
      <c r="G2752" s="113">
        <v>13000</v>
      </c>
      <c r="H2752" s="113" t="s">
        <v>66</v>
      </c>
      <c r="I2752" s="113" t="s">
        <v>413</v>
      </c>
      <c r="J2752" s="135" t="s">
        <v>41</v>
      </c>
      <c r="K2752" s="135">
        <v>13000</v>
      </c>
      <c r="L2752" s="135">
        <f>VLOOKUP(E2752,[2]Sheet1!$E$2:$N$5262,3,0)</f>
        <v>13000</v>
      </c>
      <c r="M2752" s="168">
        <f>VLOOKUP(E2752,[2]Sheet1!$E$2:$N$5262,4,0)</f>
        <v>46024</v>
      </c>
      <c r="N2752" s="135" t="str">
        <f>VLOOKUP(E2752,[2]Sheet1!$E$2:$N$5262,5,0)</f>
        <v>FIZA.SHEIKH</v>
      </c>
      <c r="O2752" s="135" t="str">
        <f>VLOOKUP(E2752,[2]Sheet1!$E$2:$N$5262,6,0)</f>
        <v>Accepted</v>
      </c>
      <c r="P2752" s="135" t="str">
        <f>VLOOKUP(E2752,[2]Sheet1!$E$2:$N$5262,7,0)</f>
        <v>Online Transfer</v>
      </c>
      <c r="Q2752" s="135" t="str">
        <f>VLOOKUP(E2752,[2]Sheet1!$E$2:$N$5262,8,0)</f>
        <v>Renewal</v>
      </c>
      <c r="R2752" s="135" t="s">
        <v>16</v>
      </c>
      <c r="S2752" s="135" t="str">
        <f>VLOOKUP(E2752,[2]Sheet1!$E$2:$N$5262,10,0)</f>
        <v>-</v>
      </c>
      <c r="T2752" s="167">
        <f t="shared" si="132"/>
        <v>0</v>
      </c>
    </row>
    <row r="2753" spans="1:20" hidden="1">
      <c r="A2753" s="113">
        <v>876</v>
      </c>
      <c r="B2753" s="113" t="s">
        <v>38</v>
      </c>
      <c r="C2753" s="108" t="s">
        <v>18613</v>
      </c>
      <c r="D2753" s="113">
        <v>122621</v>
      </c>
      <c r="E2753" s="113">
        <v>10022614</v>
      </c>
      <c r="F2753" s="108" t="s">
        <v>18614</v>
      </c>
      <c r="G2753" s="113">
        <v>13000</v>
      </c>
      <c r="H2753" s="113" t="s">
        <v>66</v>
      </c>
      <c r="I2753" s="113" t="s">
        <v>413</v>
      </c>
      <c r="J2753" s="135" t="s">
        <v>41</v>
      </c>
      <c r="K2753" s="135">
        <v>13000</v>
      </c>
      <c r="L2753" s="135">
        <f>VLOOKUP(E2753,[2]Sheet1!$E$2:$N$5262,3,0)</f>
        <v>13000</v>
      </c>
      <c r="M2753" s="168">
        <f>VLOOKUP(E2753,[2]Sheet1!$E$2:$N$5262,4,0)</f>
        <v>46024</v>
      </c>
      <c r="N2753" s="135" t="str">
        <f>VLOOKUP(E2753,[2]Sheet1!$E$2:$N$5262,5,0)</f>
        <v>FIZA.SHEIKH</v>
      </c>
      <c r="O2753" s="135" t="str">
        <f>VLOOKUP(E2753,[2]Sheet1!$E$2:$N$5262,6,0)</f>
        <v>Accepted</v>
      </c>
      <c r="P2753" s="135" t="str">
        <f>VLOOKUP(E2753,[2]Sheet1!$E$2:$N$5262,7,0)</f>
        <v>Online Transfer</v>
      </c>
      <c r="Q2753" s="135" t="str">
        <f>VLOOKUP(E2753,[2]Sheet1!$E$2:$N$5262,8,0)</f>
        <v>Renewal</v>
      </c>
      <c r="R2753" s="135" t="s">
        <v>16</v>
      </c>
      <c r="S2753" s="135" t="str">
        <f>VLOOKUP(E2753,[2]Sheet1!$E$2:$N$5262,10,0)</f>
        <v>-</v>
      </c>
      <c r="T2753" s="167">
        <f t="shared" si="132"/>
        <v>0</v>
      </c>
    </row>
    <row r="2754" spans="1:20" hidden="1">
      <c r="A2754" s="113">
        <v>877</v>
      </c>
      <c r="B2754" s="113" t="s">
        <v>38</v>
      </c>
      <c r="C2754" s="108" t="s">
        <v>18615</v>
      </c>
      <c r="D2754" s="108" t="s">
        <v>18616</v>
      </c>
      <c r="E2754" s="108" t="s">
        <v>18617</v>
      </c>
      <c r="F2754" s="108" t="s">
        <v>624</v>
      </c>
      <c r="G2754" s="113">
        <v>12500</v>
      </c>
      <c r="H2754" s="113" t="s">
        <v>66</v>
      </c>
      <c r="I2754" s="113" t="s">
        <v>413</v>
      </c>
      <c r="J2754" s="135" t="s">
        <v>41</v>
      </c>
      <c r="K2754" s="135">
        <v>12500</v>
      </c>
      <c r="L2754" s="135">
        <f>VLOOKUP(E2754,[2]Sheet1!$E$2:$N$5262,3,0)</f>
        <v>12500</v>
      </c>
      <c r="M2754" s="168">
        <f>VLOOKUP(E2754,[2]Sheet1!$E$2:$N$5262,4,0)</f>
        <v>46023</v>
      </c>
      <c r="N2754" s="135" t="str">
        <f>VLOOKUP(E2754,[2]Sheet1!$E$2:$N$5262,5,0)</f>
        <v>FIZA.SHEIKH</v>
      </c>
      <c r="O2754" s="135" t="str">
        <f>VLOOKUP(E2754,[2]Sheet1!$E$2:$N$5262,6,0)</f>
        <v>Accepted</v>
      </c>
      <c r="P2754" s="135" t="str">
        <f>VLOOKUP(E2754,[2]Sheet1!$E$2:$N$5262,7,0)</f>
        <v>Online Transfer</v>
      </c>
      <c r="Q2754" s="135" t="str">
        <f>VLOOKUP(E2754,[2]Sheet1!$E$2:$N$5262,8,0)</f>
        <v>Renewal</v>
      </c>
      <c r="R2754" s="135" t="s">
        <v>16</v>
      </c>
      <c r="S2754" s="135" t="str">
        <f>VLOOKUP(E2754,[2]Sheet1!$E$2:$N$5262,10,0)</f>
        <v>-</v>
      </c>
      <c r="T2754" s="167">
        <f t="shared" si="132"/>
        <v>0</v>
      </c>
    </row>
    <row r="2755" spans="1:20" hidden="1">
      <c r="A2755" s="113">
        <v>878</v>
      </c>
      <c r="B2755" s="113" t="s">
        <v>38</v>
      </c>
      <c r="C2755" s="108" t="s">
        <v>18618</v>
      </c>
      <c r="D2755" s="108" t="s">
        <v>18619</v>
      </c>
      <c r="E2755" s="108" t="s">
        <v>18620</v>
      </c>
      <c r="F2755" s="108" t="s">
        <v>571</v>
      </c>
      <c r="G2755" s="113">
        <v>16000</v>
      </c>
      <c r="H2755" s="113" t="s">
        <v>66</v>
      </c>
      <c r="I2755" s="113" t="s">
        <v>413</v>
      </c>
      <c r="J2755" s="135" t="s">
        <v>41</v>
      </c>
      <c r="K2755" s="135">
        <v>16000</v>
      </c>
      <c r="L2755" s="135">
        <f>VLOOKUP(E2755,[2]Sheet1!$E$2:$N$5262,3,0)</f>
        <v>16000</v>
      </c>
      <c r="M2755" s="168">
        <f>VLOOKUP(E2755,[2]Sheet1!$E$2:$N$5262,4,0)</f>
        <v>46024</v>
      </c>
      <c r="N2755" s="135" t="str">
        <f>VLOOKUP(E2755,[2]Sheet1!$E$2:$N$5262,5,0)</f>
        <v>FIZA.SHEIKH</v>
      </c>
      <c r="O2755" s="135" t="str">
        <f>VLOOKUP(E2755,[2]Sheet1!$E$2:$N$5262,6,0)</f>
        <v>Accepted</v>
      </c>
      <c r="P2755" s="135" t="str">
        <f>VLOOKUP(E2755,[2]Sheet1!$E$2:$N$5262,7,0)</f>
        <v>Online Transfer</v>
      </c>
      <c r="Q2755" s="135" t="str">
        <f>VLOOKUP(E2755,[2]Sheet1!$E$2:$N$5262,8,0)</f>
        <v>Renewal</v>
      </c>
      <c r="R2755" s="135" t="s">
        <v>16</v>
      </c>
      <c r="S2755" s="135" t="str">
        <f>VLOOKUP(E2755,[2]Sheet1!$E$2:$N$5262,10,0)</f>
        <v>-</v>
      </c>
      <c r="T2755" s="167">
        <f t="shared" si="132"/>
        <v>0</v>
      </c>
    </row>
    <row r="2756" spans="1:20" hidden="1">
      <c r="A2756" s="113">
        <v>879</v>
      </c>
      <c r="B2756" s="113" t="s">
        <v>38</v>
      </c>
      <c r="C2756" s="108" t="s">
        <v>18621</v>
      </c>
      <c r="D2756" s="108" t="s">
        <v>18622</v>
      </c>
      <c r="E2756" s="108" t="s">
        <v>18623</v>
      </c>
      <c r="F2756" s="108" t="s">
        <v>11428</v>
      </c>
      <c r="G2756" s="113">
        <v>13000</v>
      </c>
      <c r="H2756" s="113" t="s">
        <v>66</v>
      </c>
      <c r="I2756" s="113" t="s">
        <v>413</v>
      </c>
      <c r="J2756" s="135" t="s">
        <v>41</v>
      </c>
      <c r="K2756" s="135">
        <v>13000</v>
      </c>
      <c r="L2756" s="135">
        <f>VLOOKUP(E2756,[2]Sheet1!$E$2:$N$5262,3,0)</f>
        <v>13000</v>
      </c>
      <c r="M2756" s="168">
        <f>VLOOKUP(E2756,[2]Sheet1!$E$2:$N$5262,4,0)</f>
        <v>46024</v>
      </c>
      <c r="N2756" s="135" t="str">
        <f>VLOOKUP(E2756,[2]Sheet1!$E$2:$N$5262,5,0)</f>
        <v>FIZA.SHEIKH</v>
      </c>
      <c r="O2756" s="135" t="str">
        <f>VLOOKUP(E2756,[2]Sheet1!$E$2:$N$5262,6,0)</f>
        <v>Accepted</v>
      </c>
      <c r="P2756" s="135" t="str">
        <f>VLOOKUP(E2756,[2]Sheet1!$E$2:$N$5262,7,0)</f>
        <v>Online Transfer</v>
      </c>
      <c r="Q2756" s="135" t="str">
        <f>VLOOKUP(E2756,[2]Sheet1!$E$2:$N$5262,8,0)</f>
        <v>Renewal</v>
      </c>
      <c r="R2756" s="135" t="s">
        <v>16</v>
      </c>
      <c r="S2756" s="135" t="str">
        <f>VLOOKUP(E2756,[2]Sheet1!$E$2:$N$5262,10,0)</f>
        <v>-</v>
      </c>
      <c r="T2756" s="167">
        <f t="shared" si="132"/>
        <v>0</v>
      </c>
    </row>
    <row r="2757" spans="1:20" hidden="1">
      <c r="A2757" s="113">
        <v>880</v>
      </c>
      <c r="B2757" s="113" t="s">
        <v>38</v>
      </c>
      <c r="C2757" s="106" t="s">
        <v>18624</v>
      </c>
      <c r="D2757" s="106" t="s">
        <v>18625</v>
      </c>
      <c r="E2757" s="106">
        <v>7100595</v>
      </c>
      <c r="F2757" s="125">
        <v>44166</v>
      </c>
      <c r="G2757" s="113">
        <v>7500</v>
      </c>
      <c r="H2757" s="113" t="s">
        <v>146</v>
      </c>
      <c r="I2757" s="113" t="s">
        <v>413</v>
      </c>
      <c r="J2757" s="135" t="s">
        <v>41</v>
      </c>
      <c r="K2757" s="135">
        <v>7500</v>
      </c>
      <c r="L2757" s="135">
        <v>7500</v>
      </c>
      <c r="M2757" s="168">
        <v>46028</v>
      </c>
      <c r="N2757" s="135" t="str">
        <f t="shared" ref="N2757:N2775" si="133">+I2757</f>
        <v>FIZA.SHEIKH</v>
      </c>
      <c r="O2757" s="135" t="s">
        <v>73</v>
      </c>
      <c r="P2757" s="135" t="s">
        <v>561</v>
      </c>
      <c r="Q2757" s="135" t="s">
        <v>141</v>
      </c>
      <c r="R2757" s="135" t="s">
        <v>16</v>
      </c>
      <c r="S2757" s="135" t="s">
        <v>16</v>
      </c>
    </row>
    <row r="2758" spans="1:20" hidden="1">
      <c r="A2758" s="113">
        <v>881</v>
      </c>
      <c r="B2758" s="113" t="s">
        <v>38</v>
      </c>
      <c r="C2758" s="106" t="s">
        <v>18626</v>
      </c>
      <c r="D2758" s="106" t="s">
        <v>18627</v>
      </c>
      <c r="E2758" s="106">
        <v>7100593</v>
      </c>
      <c r="F2758" s="125">
        <v>44166</v>
      </c>
      <c r="G2758" s="113">
        <v>7500</v>
      </c>
      <c r="H2758" s="113" t="s">
        <v>146</v>
      </c>
      <c r="I2758" s="113" t="s">
        <v>413</v>
      </c>
      <c r="J2758" s="135" t="s">
        <v>41</v>
      </c>
      <c r="K2758" s="135">
        <v>7500</v>
      </c>
      <c r="L2758" s="135">
        <v>7500</v>
      </c>
      <c r="M2758" s="168">
        <v>46028</v>
      </c>
      <c r="N2758" s="135" t="str">
        <f t="shared" si="133"/>
        <v>FIZA.SHEIKH</v>
      </c>
      <c r="O2758" s="135" t="s">
        <v>73</v>
      </c>
      <c r="P2758" s="135" t="s">
        <v>561</v>
      </c>
      <c r="Q2758" s="135" t="s">
        <v>141</v>
      </c>
      <c r="R2758" s="135" t="s">
        <v>16</v>
      </c>
      <c r="S2758" s="135" t="s">
        <v>16</v>
      </c>
    </row>
    <row r="2759" spans="1:20" hidden="1">
      <c r="A2759" s="113">
        <v>882</v>
      </c>
      <c r="B2759" s="113" t="s">
        <v>38</v>
      </c>
      <c r="C2759" s="106" t="s">
        <v>18628</v>
      </c>
      <c r="D2759" s="106" t="s">
        <v>18629</v>
      </c>
      <c r="E2759" s="106" t="s">
        <v>18630</v>
      </c>
      <c r="F2759" s="125">
        <v>44409</v>
      </c>
      <c r="G2759" s="113">
        <v>7500</v>
      </c>
      <c r="H2759" s="113" t="s">
        <v>146</v>
      </c>
      <c r="I2759" s="113" t="s">
        <v>413</v>
      </c>
      <c r="J2759" s="135" t="s">
        <v>41</v>
      </c>
      <c r="K2759" s="135">
        <v>7500</v>
      </c>
      <c r="L2759" s="135">
        <v>7500</v>
      </c>
      <c r="M2759" s="168">
        <v>46028</v>
      </c>
      <c r="N2759" s="135" t="str">
        <f t="shared" si="133"/>
        <v>FIZA.SHEIKH</v>
      </c>
      <c r="O2759" s="135" t="s">
        <v>73</v>
      </c>
      <c r="P2759" s="135" t="s">
        <v>561</v>
      </c>
      <c r="Q2759" s="135" t="s">
        <v>141</v>
      </c>
      <c r="R2759" s="135" t="s">
        <v>16</v>
      </c>
      <c r="S2759" s="135" t="s">
        <v>16</v>
      </c>
    </row>
    <row r="2760" spans="1:20" hidden="1">
      <c r="A2760" s="113">
        <v>883</v>
      </c>
      <c r="B2760" s="113" t="s">
        <v>38</v>
      </c>
      <c r="C2760" s="106" t="s">
        <v>18631</v>
      </c>
      <c r="D2760" s="106" t="s">
        <v>18632</v>
      </c>
      <c r="E2760" s="106" t="s">
        <v>18633</v>
      </c>
      <c r="F2760" s="125">
        <v>44409</v>
      </c>
      <c r="G2760" s="113">
        <v>7500</v>
      </c>
      <c r="H2760" s="113" t="s">
        <v>146</v>
      </c>
      <c r="I2760" s="113" t="s">
        <v>413</v>
      </c>
      <c r="J2760" s="135" t="s">
        <v>41</v>
      </c>
      <c r="K2760" s="135">
        <v>7500</v>
      </c>
      <c r="L2760" s="135">
        <v>7500</v>
      </c>
      <c r="M2760" s="168">
        <v>46028</v>
      </c>
      <c r="N2760" s="135" t="str">
        <f t="shared" si="133"/>
        <v>FIZA.SHEIKH</v>
      </c>
      <c r="O2760" s="135" t="s">
        <v>73</v>
      </c>
      <c r="P2760" s="135" t="s">
        <v>561</v>
      </c>
      <c r="Q2760" s="135" t="s">
        <v>141</v>
      </c>
      <c r="R2760" s="135" t="s">
        <v>16</v>
      </c>
      <c r="S2760" s="135" t="s">
        <v>16</v>
      </c>
    </row>
    <row r="2761" spans="1:20" hidden="1">
      <c r="A2761" s="113">
        <v>884</v>
      </c>
      <c r="B2761" s="113" t="s">
        <v>38</v>
      </c>
      <c r="C2761" s="106" t="s">
        <v>18634</v>
      </c>
      <c r="D2761" s="106" t="s">
        <v>18635</v>
      </c>
      <c r="E2761" s="106" t="s">
        <v>18636</v>
      </c>
      <c r="F2761" s="125">
        <v>44409</v>
      </c>
      <c r="G2761" s="113">
        <v>7500</v>
      </c>
      <c r="H2761" s="113" t="s">
        <v>146</v>
      </c>
      <c r="I2761" s="113" t="s">
        <v>413</v>
      </c>
      <c r="J2761" s="135" t="s">
        <v>41</v>
      </c>
      <c r="K2761" s="135">
        <v>7500</v>
      </c>
      <c r="L2761" s="135">
        <v>7500</v>
      </c>
      <c r="M2761" s="168">
        <v>46028</v>
      </c>
      <c r="N2761" s="135" t="str">
        <f t="shared" si="133"/>
        <v>FIZA.SHEIKH</v>
      </c>
      <c r="O2761" s="135" t="s">
        <v>73</v>
      </c>
      <c r="P2761" s="135" t="s">
        <v>561</v>
      </c>
      <c r="Q2761" s="135" t="s">
        <v>141</v>
      </c>
      <c r="R2761" s="135" t="s">
        <v>16</v>
      </c>
      <c r="S2761" s="135" t="s">
        <v>16</v>
      </c>
    </row>
    <row r="2762" spans="1:20" hidden="1">
      <c r="A2762" s="113">
        <v>885</v>
      </c>
      <c r="B2762" s="113" t="s">
        <v>38</v>
      </c>
      <c r="C2762" s="106" t="s">
        <v>18637</v>
      </c>
      <c r="D2762" s="106" t="s">
        <v>18638</v>
      </c>
      <c r="E2762" s="106" t="s">
        <v>18639</v>
      </c>
      <c r="F2762" s="125">
        <v>44440</v>
      </c>
      <c r="G2762" s="113">
        <v>7500</v>
      </c>
      <c r="H2762" s="113" t="s">
        <v>146</v>
      </c>
      <c r="I2762" s="113" t="s">
        <v>413</v>
      </c>
      <c r="J2762" s="135" t="s">
        <v>41</v>
      </c>
      <c r="K2762" s="135">
        <v>7500</v>
      </c>
      <c r="L2762" s="135">
        <v>7500</v>
      </c>
      <c r="M2762" s="168">
        <v>46028</v>
      </c>
      <c r="N2762" s="135" t="str">
        <f t="shared" si="133"/>
        <v>FIZA.SHEIKH</v>
      </c>
      <c r="O2762" s="135" t="s">
        <v>73</v>
      </c>
      <c r="P2762" s="135" t="s">
        <v>561</v>
      </c>
      <c r="Q2762" s="135" t="s">
        <v>141</v>
      </c>
      <c r="R2762" s="135" t="s">
        <v>16</v>
      </c>
      <c r="S2762" s="135" t="s">
        <v>16</v>
      </c>
    </row>
    <row r="2763" spans="1:20" hidden="1">
      <c r="A2763" s="113">
        <v>886</v>
      </c>
      <c r="B2763" s="113" t="s">
        <v>38</v>
      </c>
      <c r="C2763" s="106" t="s">
        <v>18640</v>
      </c>
      <c r="D2763" s="106" t="s">
        <v>18641</v>
      </c>
      <c r="E2763" s="106" t="s">
        <v>18642</v>
      </c>
      <c r="F2763" s="125">
        <v>44440</v>
      </c>
      <c r="G2763" s="113">
        <v>7500</v>
      </c>
      <c r="H2763" s="113" t="s">
        <v>146</v>
      </c>
      <c r="I2763" s="113" t="s">
        <v>413</v>
      </c>
      <c r="J2763" s="135" t="s">
        <v>41</v>
      </c>
      <c r="K2763" s="135">
        <v>7500</v>
      </c>
      <c r="L2763" s="135">
        <v>7500</v>
      </c>
      <c r="M2763" s="168">
        <v>46028</v>
      </c>
      <c r="N2763" s="135" t="str">
        <f t="shared" si="133"/>
        <v>FIZA.SHEIKH</v>
      </c>
      <c r="O2763" s="135" t="s">
        <v>73</v>
      </c>
      <c r="P2763" s="135" t="s">
        <v>561</v>
      </c>
      <c r="Q2763" s="135" t="s">
        <v>141</v>
      </c>
      <c r="R2763" s="135" t="s">
        <v>16</v>
      </c>
      <c r="S2763" s="135" t="s">
        <v>16</v>
      </c>
    </row>
    <row r="2764" spans="1:20" hidden="1">
      <c r="A2764" s="113">
        <v>887</v>
      </c>
      <c r="B2764" s="113" t="s">
        <v>38</v>
      </c>
      <c r="C2764" s="106" t="s">
        <v>18643</v>
      </c>
      <c r="D2764" s="106" t="s">
        <v>18644</v>
      </c>
      <c r="E2764" s="106" t="s">
        <v>18645</v>
      </c>
      <c r="F2764" s="126">
        <v>44440</v>
      </c>
      <c r="G2764" s="113">
        <v>7500</v>
      </c>
      <c r="H2764" s="113" t="s">
        <v>146</v>
      </c>
      <c r="I2764" s="113" t="s">
        <v>413</v>
      </c>
      <c r="J2764" s="135" t="s">
        <v>41</v>
      </c>
      <c r="K2764" s="135">
        <v>7500</v>
      </c>
      <c r="L2764" s="135">
        <v>7500</v>
      </c>
      <c r="M2764" s="168">
        <v>46028</v>
      </c>
      <c r="N2764" s="135" t="str">
        <f t="shared" si="133"/>
        <v>FIZA.SHEIKH</v>
      </c>
      <c r="O2764" s="135" t="s">
        <v>73</v>
      </c>
      <c r="P2764" s="135" t="s">
        <v>561</v>
      </c>
      <c r="Q2764" s="135" t="s">
        <v>141</v>
      </c>
      <c r="R2764" s="135" t="s">
        <v>16</v>
      </c>
      <c r="S2764" s="135" t="s">
        <v>16</v>
      </c>
    </row>
    <row r="2765" spans="1:20" hidden="1">
      <c r="A2765" s="113">
        <v>888</v>
      </c>
      <c r="B2765" s="113" t="s">
        <v>38</v>
      </c>
      <c r="C2765" s="106" t="s">
        <v>18646</v>
      </c>
      <c r="D2765" s="106" t="s">
        <v>18647</v>
      </c>
      <c r="E2765" s="106" t="s">
        <v>18648</v>
      </c>
      <c r="F2765" s="125">
        <v>44440</v>
      </c>
      <c r="G2765" s="113">
        <v>7500</v>
      </c>
      <c r="H2765" s="113" t="s">
        <v>146</v>
      </c>
      <c r="I2765" s="113" t="s">
        <v>413</v>
      </c>
      <c r="J2765" s="135" t="s">
        <v>41</v>
      </c>
      <c r="K2765" s="135">
        <v>7500</v>
      </c>
      <c r="L2765" s="135">
        <v>7500</v>
      </c>
      <c r="M2765" s="168">
        <v>46028</v>
      </c>
      <c r="N2765" s="135" t="str">
        <f t="shared" si="133"/>
        <v>FIZA.SHEIKH</v>
      </c>
      <c r="O2765" s="135" t="s">
        <v>73</v>
      </c>
      <c r="P2765" s="135" t="s">
        <v>561</v>
      </c>
      <c r="Q2765" s="135" t="s">
        <v>141</v>
      </c>
      <c r="R2765" s="135" t="s">
        <v>16</v>
      </c>
      <c r="S2765" s="135" t="s">
        <v>16</v>
      </c>
    </row>
    <row r="2766" spans="1:20" hidden="1">
      <c r="A2766" s="113">
        <v>889</v>
      </c>
      <c r="B2766" s="113" t="s">
        <v>38</v>
      </c>
      <c r="C2766" s="106" t="s">
        <v>18649</v>
      </c>
      <c r="D2766" s="106" t="s">
        <v>18650</v>
      </c>
      <c r="E2766" s="106" t="s">
        <v>18651</v>
      </c>
      <c r="F2766" s="125">
        <v>44470</v>
      </c>
      <c r="G2766" s="113">
        <v>7500</v>
      </c>
      <c r="H2766" s="113" t="s">
        <v>146</v>
      </c>
      <c r="I2766" s="113" t="s">
        <v>413</v>
      </c>
      <c r="J2766" s="135" t="s">
        <v>41</v>
      </c>
      <c r="K2766" s="135">
        <v>7500</v>
      </c>
      <c r="L2766" s="135">
        <v>7500</v>
      </c>
      <c r="M2766" s="168">
        <v>46028</v>
      </c>
      <c r="N2766" s="135" t="str">
        <f t="shared" si="133"/>
        <v>FIZA.SHEIKH</v>
      </c>
      <c r="O2766" s="135" t="s">
        <v>73</v>
      </c>
      <c r="P2766" s="135" t="s">
        <v>561</v>
      </c>
      <c r="Q2766" s="135" t="s">
        <v>141</v>
      </c>
      <c r="R2766" s="135" t="s">
        <v>16</v>
      </c>
      <c r="S2766" s="135" t="s">
        <v>16</v>
      </c>
    </row>
    <row r="2767" spans="1:20" hidden="1">
      <c r="A2767" s="113">
        <v>890</v>
      </c>
      <c r="B2767" s="113" t="s">
        <v>38</v>
      </c>
      <c r="C2767" s="106" t="s">
        <v>18652</v>
      </c>
      <c r="D2767" s="106" t="s">
        <v>18653</v>
      </c>
      <c r="E2767" s="106" t="s">
        <v>18654</v>
      </c>
      <c r="F2767" s="126">
        <v>44470</v>
      </c>
      <c r="G2767" s="113">
        <v>7500</v>
      </c>
      <c r="H2767" s="113" t="s">
        <v>146</v>
      </c>
      <c r="I2767" s="113" t="s">
        <v>413</v>
      </c>
      <c r="J2767" s="135" t="s">
        <v>41</v>
      </c>
      <c r="K2767" s="135">
        <v>7500</v>
      </c>
      <c r="L2767" s="135">
        <v>7500</v>
      </c>
      <c r="M2767" s="168">
        <v>46028</v>
      </c>
      <c r="N2767" s="135" t="str">
        <f t="shared" si="133"/>
        <v>FIZA.SHEIKH</v>
      </c>
      <c r="O2767" s="135" t="s">
        <v>73</v>
      </c>
      <c r="P2767" s="135" t="s">
        <v>561</v>
      </c>
      <c r="Q2767" s="135" t="s">
        <v>141</v>
      </c>
      <c r="R2767" s="135" t="s">
        <v>16</v>
      </c>
      <c r="S2767" s="135" t="s">
        <v>16</v>
      </c>
    </row>
    <row r="2768" spans="1:20" hidden="1">
      <c r="A2768" s="113">
        <v>891</v>
      </c>
      <c r="B2768" s="113" t="s">
        <v>38</v>
      </c>
      <c r="C2768" s="106" t="s">
        <v>18655</v>
      </c>
      <c r="D2768" s="106" t="s">
        <v>18656</v>
      </c>
      <c r="E2768" s="106" t="s">
        <v>18657</v>
      </c>
      <c r="F2768" s="126">
        <v>44470</v>
      </c>
      <c r="G2768" s="113">
        <v>7500</v>
      </c>
      <c r="H2768" s="113" t="s">
        <v>146</v>
      </c>
      <c r="I2768" s="113" t="s">
        <v>413</v>
      </c>
      <c r="J2768" s="135" t="s">
        <v>41</v>
      </c>
      <c r="K2768" s="135">
        <v>7500</v>
      </c>
      <c r="L2768" s="135">
        <v>7500</v>
      </c>
      <c r="M2768" s="168">
        <v>46028</v>
      </c>
      <c r="N2768" s="135" t="str">
        <f t="shared" si="133"/>
        <v>FIZA.SHEIKH</v>
      </c>
      <c r="O2768" s="135" t="s">
        <v>73</v>
      </c>
      <c r="P2768" s="135" t="s">
        <v>561</v>
      </c>
      <c r="Q2768" s="135" t="s">
        <v>141</v>
      </c>
      <c r="R2768" s="135" t="s">
        <v>16</v>
      </c>
      <c r="S2768" s="135" t="s">
        <v>16</v>
      </c>
    </row>
    <row r="2769" spans="1:19" hidden="1">
      <c r="A2769" s="113">
        <v>892</v>
      </c>
      <c r="B2769" s="113" t="s">
        <v>38</v>
      </c>
      <c r="C2769" s="106" t="s">
        <v>18658</v>
      </c>
      <c r="D2769" s="106" t="s">
        <v>18659</v>
      </c>
      <c r="E2769" s="106" t="s">
        <v>18660</v>
      </c>
      <c r="F2769" s="126">
        <v>44470</v>
      </c>
      <c r="G2769" s="113">
        <v>7500</v>
      </c>
      <c r="H2769" s="113" t="s">
        <v>146</v>
      </c>
      <c r="I2769" s="113" t="s">
        <v>413</v>
      </c>
      <c r="J2769" s="135" t="s">
        <v>41</v>
      </c>
      <c r="K2769" s="135">
        <v>7500</v>
      </c>
      <c r="L2769" s="135">
        <v>7500</v>
      </c>
      <c r="M2769" s="168">
        <v>46028</v>
      </c>
      <c r="N2769" s="135" t="str">
        <f t="shared" si="133"/>
        <v>FIZA.SHEIKH</v>
      </c>
      <c r="O2769" s="135" t="s">
        <v>73</v>
      </c>
      <c r="P2769" s="135" t="s">
        <v>561</v>
      </c>
      <c r="Q2769" s="135" t="s">
        <v>141</v>
      </c>
      <c r="R2769" s="135" t="s">
        <v>16</v>
      </c>
      <c r="S2769" s="135" t="s">
        <v>16</v>
      </c>
    </row>
    <row r="2770" spans="1:19" hidden="1">
      <c r="A2770" s="113">
        <v>893</v>
      </c>
      <c r="B2770" s="113" t="s">
        <v>38</v>
      </c>
      <c r="C2770" s="106" t="s">
        <v>18661</v>
      </c>
      <c r="D2770" s="106" t="s">
        <v>18662</v>
      </c>
      <c r="E2770" s="106" t="s">
        <v>18663</v>
      </c>
      <c r="F2770" s="125">
        <v>44470</v>
      </c>
      <c r="G2770" s="113">
        <v>7500</v>
      </c>
      <c r="H2770" s="113" t="s">
        <v>146</v>
      </c>
      <c r="I2770" s="113" t="s">
        <v>413</v>
      </c>
      <c r="J2770" s="135" t="s">
        <v>41</v>
      </c>
      <c r="K2770" s="135">
        <v>7500</v>
      </c>
      <c r="L2770" s="135">
        <v>7500</v>
      </c>
      <c r="M2770" s="168">
        <v>46028</v>
      </c>
      <c r="N2770" s="135" t="str">
        <f t="shared" si="133"/>
        <v>FIZA.SHEIKH</v>
      </c>
      <c r="O2770" s="135" t="s">
        <v>73</v>
      </c>
      <c r="P2770" s="135" t="s">
        <v>561</v>
      </c>
      <c r="Q2770" s="135" t="s">
        <v>141</v>
      </c>
      <c r="R2770" s="135" t="s">
        <v>16</v>
      </c>
      <c r="S2770" s="135" t="s">
        <v>16</v>
      </c>
    </row>
    <row r="2771" spans="1:19" hidden="1">
      <c r="A2771" s="113">
        <v>894</v>
      </c>
      <c r="B2771" s="113" t="s">
        <v>38</v>
      </c>
      <c r="C2771" s="106" t="s">
        <v>18664</v>
      </c>
      <c r="D2771" s="106" t="s">
        <v>18665</v>
      </c>
      <c r="E2771" s="106" t="s">
        <v>18666</v>
      </c>
      <c r="F2771" s="125">
        <v>44470</v>
      </c>
      <c r="G2771" s="113">
        <v>7500</v>
      </c>
      <c r="H2771" s="113" t="s">
        <v>146</v>
      </c>
      <c r="I2771" s="113" t="s">
        <v>413</v>
      </c>
      <c r="J2771" s="135" t="s">
        <v>41</v>
      </c>
      <c r="K2771" s="135">
        <v>7500</v>
      </c>
      <c r="L2771" s="135">
        <v>7500</v>
      </c>
      <c r="M2771" s="168">
        <v>46028</v>
      </c>
      <c r="N2771" s="135" t="str">
        <f t="shared" si="133"/>
        <v>FIZA.SHEIKH</v>
      </c>
      <c r="O2771" s="135" t="s">
        <v>73</v>
      </c>
      <c r="P2771" s="135" t="s">
        <v>561</v>
      </c>
      <c r="Q2771" s="135" t="s">
        <v>141</v>
      </c>
      <c r="R2771" s="135" t="s">
        <v>16</v>
      </c>
      <c r="S2771" s="135" t="s">
        <v>16</v>
      </c>
    </row>
    <row r="2772" spans="1:19" hidden="1">
      <c r="A2772" s="113">
        <v>895</v>
      </c>
      <c r="B2772" s="113" t="s">
        <v>38</v>
      </c>
      <c r="C2772" s="106" t="s">
        <v>18667</v>
      </c>
      <c r="D2772" s="106" t="s">
        <v>18668</v>
      </c>
      <c r="E2772" s="106" t="s">
        <v>18669</v>
      </c>
      <c r="F2772" s="126">
        <v>44470</v>
      </c>
      <c r="G2772" s="113">
        <v>7500</v>
      </c>
      <c r="H2772" s="113" t="s">
        <v>146</v>
      </c>
      <c r="I2772" s="113" t="s">
        <v>413</v>
      </c>
      <c r="J2772" s="135" t="s">
        <v>41</v>
      </c>
      <c r="K2772" s="135">
        <v>7500</v>
      </c>
      <c r="L2772" s="135">
        <v>7500</v>
      </c>
      <c r="M2772" s="168">
        <v>46028</v>
      </c>
      <c r="N2772" s="135" t="str">
        <f t="shared" si="133"/>
        <v>FIZA.SHEIKH</v>
      </c>
      <c r="O2772" s="135" t="s">
        <v>73</v>
      </c>
      <c r="P2772" s="135" t="s">
        <v>561</v>
      </c>
      <c r="Q2772" s="135" t="s">
        <v>141</v>
      </c>
      <c r="R2772" s="135" t="s">
        <v>16</v>
      </c>
      <c r="S2772" s="135" t="s">
        <v>16</v>
      </c>
    </row>
    <row r="2773" spans="1:19" hidden="1">
      <c r="A2773" s="113">
        <v>896</v>
      </c>
      <c r="B2773" s="113" t="s">
        <v>38</v>
      </c>
      <c r="C2773" s="106" t="s">
        <v>18670</v>
      </c>
      <c r="D2773" s="106" t="s">
        <v>18671</v>
      </c>
      <c r="E2773" s="106">
        <v>463712</v>
      </c>
      <c r="F2773" s="126">
        <v>44470</v>
      </c>
      <c r="G2773" s="113">
        <v>7500</v>
      </c>
      <c r="H2773" s="113" t="s">
        <v>146</v>
      </c>
      <c r="I2773" s="113" t="s">
        <v>413</v>
      </c>
      <c r="J2773" s="135" t="s">
        <v>41</v>
      </c>
      <c r="K2773" s="135">
        <v>7500</v>
      </c>
      <c r="L2773" s="135">
        <v>7500</v>
      </c>
      <c r="M2773" s="168">
        <v>46028</v>
      </c>
      <c r="N2773" s="135" t="str">
        <f t="shared" si="133"/>
        <v>FIZA.SHEIKH</v>
      </c>
      <c r="O2773" s="135" t="s">
        <v>73</v>
      </c>
      <c r="P2773" s="135" t="s">
        <v>561</v>
      </c>
      <c r="Q2773" s="135" t="s">
        <v>141</v>
      </c>
      <c r="R2773" s="135" t="s">
        <v>16</v>
      </c>
      <c r="S2773" s="135" t="s">
        <v>16</v>
      </c>
    </row>
    <row r="2774" spans="1:19" hidden="1">
      <c r="A2774" s="113">
        <v>897</v>
      </c>
      <c r="B2774" s="113" t="s">
        <v>38</v>
      </c>
      <c r="C2774" s="106" t="s">
        <v>18672</v>
      </c>
      <c r="D2774" s="106" t="s">
        <v>18673</v>
      </c>
      <c r="E2774" s="106" t="s">
        <v>18674</v>
      </c>
      <c r="F2774" s="126">
        <v>44470</v>
      </c>
      <c r="G2774" s="113">
        <v>7500</v>
      </c>
      <c r="H2774" s="113" t="s">
        <v>146</v>
      </c>
      <c r="I2774" s="113" t="s">
        <v>413</v>
      </c>
      <c r="J2774" s="135" t="s">
        <v>41</v>
      </c>
      <c r="K2774" s="135">
        <v>7500</v>
      </c>
      <c r="L2774" s="135">
        <v>7500</v>
      </c>
      <c r="M2774" s="168">
        <v>46028</v>
      </c>
      <c r="N2774" s="135" t="str">
        <f t="shared" si="133"/>
        <v>FIZA.SHEIKH</v>
      </c>
      <c r="O2774" s="135" t="s">
        <v>73</v>
      </c>
      <c r="P2774" s="135" t="s">
        <v>561</v>
      </c>
      <c r="Q2774" s="135" t="s">
        <v>141</v>
      </c>
      <c r="R2774" s="135" t="s">
        <v>16</v>
      </c>
      <c r="S2774" s="135" t="s">
        <v>16</v>
      </c>
    </row>
    <row r="2775" spans="1:19" hidden="1">
      <c r="A2775" s="113">
        <v>898</v>
      </c>
      <c r="B2775" s="113" t="s">
        <v>38</v>
      </c>
      <c r="C2775" s="106" t="s">
        <v>18675</v>
      </c>
      <c r="D2775" s="106" t="s">
        <v>18676</v>
      </c>
      <c r="E2775" s="106" t="s">
        <v>18677</v>
      </c>
      <c r="F2775" s="124" t="s">
        <v>12121</v>
      </c>
      <c r="G2775" s="113">
        <v>7500</v>
      </c>
      <c r="H2775" s="113" t="s">
        <v>146</v>
      </c>
      <c r="I2775" s="113" t="s">
        <v>413</v>
      </c>
      <c r="J2775" s="135" t="s">
        <v>41</v>
      </c>
      <c r="K2775" s="135">
        <v>7500</v>
      </c>
      <c r="L2775" s="135">
        <v>7500</v>
      </c>
      <c r="M2775" s="168">
        <v>46028</v>
      </c>
      <c r="N2775" s="135" t="str">
        <f t="shared" si="133"/>
        <v>FIZA.SHEIKH</v>
      </c>
      <c r="O2775" s="135" t="s">
        <v>73</v>
      </c>
      <c r="P2775" s="135" t="s">
        <v>561</v>
      </c>
      <c r="Q2775" s="135" t="s">
        <v>141</v>
      </c>
      <c r="R2775" s="135" t="s">
        <v>16</v>
      </c>
      <c r="S2775" s="135" t="s">
        <v>16</v>
      </c>
    </row>
    <row r="2776" spans="1:19" hidden="1">
      <c r="A2776" s="113">
        <v>899</v>
      </c>
      <c r="B2776" s="113" t="s">
        <v>38</v>
      </c>
      <c r="C2776" s="106" t="s">
        <v>18678</v>
      </c>
      <c r="D2776" s="106" t="s">
        <v>18679</v>
      </c>
      <c r="E2776" s="106" t="s">
        <v>18680</v>
      </c>
      <c r="F2776" s="114">
        <v>44205</v>
      </c>
      <c r="G2776" s="113">
        <v>11000</v>
      </c>
      <c r="H2776" s="113" t="s">
        <v>146</v>
      </c>
      <c r="I2776" s="113" t="s">
        <v>413</v>
      </c>
      <c r="J2776" s="109" t="s">
        <v>41</v>
      </c>
      <c r="K2776" s="135">
        <v>11000</v>
      </c>
      <c r="L2776" s="135">
        <v>11000</v>
      </c>
      <c r="M2776" s="168">
        <v>46050</v>
      </c>
      <c r="N2776" s="135" t="s">
        <v>413</v>
      </c>
      <c r="O2776" s="135" t="s">
        <v>67</v>
      </c>
      <c r="P2776" s="135" t="s">
        <v>72</v>
      </c>
      <c r="Q2776" s="135" t="s">
        <v>141</v>
      </c>
      <c r="R2776" s="135" t="s">
        <v>16</v>
      </c>
      <c r="S2776" s="135" t="s">
        <v>16</v>
      </c>
    </row>
    <row r="2777" spans="1:19" hidden="1">
      <c r="A2777" s="113">
        <v>900</v>
      </c>
      <c r="B2777" s="113" t="s">
        <v>38</v>
      </c>
      <c r="C2777" s="106" t="s">
        <v>18681</v>
      </c>
      <c r="D2777" s="106" t="s">
        <v>18682</v>
      </c>
      <c r="E2777" s="106" t="s">
        <v>18683</v>
      </c>
      <c r="F2777" s="114">
        <v>44205</v>
      </c>
      <c r="G2777" s="113">
        <v>11000</v>
      </c>
      <c r="H2777" s="113" t="s">
        <v>146</v>
      </c>
      <c r="I2777" s="113" t="s">
        <v>413</v>
      </c>
      <c r="J2777" s="109" t="s">
        <v>41</v>
      </c>
      <c r="K2777" s="135">
        <v>11000</v>
      </c>
      <c r="L2777" s="135">
        <v>11000</v>
      </c>
      <c r="M2777" s="168">
        <v>46050</v>
      </c>
      <c r="N2777" s="135" t="s">
        <v>413</v>
      </c>
      <c r="O2777" s="135" t="s">
        <v>67</v>
      </c>
      <c r="P2777" s="135" t="s">
        <v>72</v>
      </c>
      <c r="Q2777" s="135" t="s">
        <v>141</v>
      </c>
      <c r="R2777" s="135" t="s">
        <v>16</v>
      </c>
      <c r="S2777" s="135" t="s">
        <v>16</v>
      </c>
    </row>
    <row r="2778" spans="1:19" hidden="1">
      <c r="A2778" s="113">
        <v>901</v>
      </c>
      <c r="B2778" s="113" t="s">
        <v>38</v>
      </c>
      <c r="C2778" s="106" t="s">
        <v>18684</v>
      </c>
      <c r="D2778" s="106" t="s">
        <v>18685</v>
      </c>
      <c r="E2778" s="106" t="s">
        <v>18686</v>
      </c>
      <c r="F2778" s="114">
        <v>44205</v>
      </c>
      <c r="G2778" s="113">
        <v>11000</v>
      </c>
      <c r="H2778" s="113" t="s">
        <v>146</v>
      </c>
      <c r="I2778" s="113" t="s">
        <v>413</v>
      </c>
      <c r="J2778" s="109" t="s">
        <v>41</v>
      </c>
      <c r="K2778" s="135">
        <v>11000</v>
      </c>
      <c r="L2778" s="135">
        <v>11000</v>
      </c>
      <c r="M2778" s="168">
        <v>46050</v>
      </c>
      <c r="N2778" s="135" t="s">
        <v>413</v>
      </c>
      <c r="O2778" s="135" t="s">
        <v>67</v>
      </c>
      <c r="P2778" s="135" t="s">
        <v>72</v>
      </c>
      <c r="Q2778" s="135" t="s">
        <v>141</v>
      </c>
      <c r="R2778" s="135" t="s">
        <v>16</v>
      </c>
      <c r="S2778" s="135" t="s">
        <v>16</v>
      </c>
    </row>
    <row r="2779" spans="1:19" hidden="1">
      <c r="A2779" s="113">
        <v>902</v>
      </c>
      <c r="B2779" s="113" t="s">
        <v>38</v>
      </c>
      <c r="C2779" s="106" t="s">
        <v>18687</v>
      </c>
      <c r="D2779" s="106" t="s">
        <v>18688</v>
      </c>
      <c r="E2779" s="106" t="s">
        <v>18689</v>
      </c>
      <c r="F2779" s="114">
        <v>44211</v>
      </c>
      <c r="G2779" s="113">
        <v>11000</v>
      </c>
      <c r="H2779" s="113" t="s">
        <v>146</v>
      </c>
      <c r="I2779" s="113" t="s">
        <v>413</v>
      </c>
      <c r="J2779" s="109" t="s">
        <v>41</v>
      </c>
      <c r="K2779" s="135">
        <v>11000</v>
      </c>
      <c r="L2779" s="135">
        <v>11000</v>
      </c>
      <c r="M2779" s="168">
        <v>46050</v>
      </c>
      <c r="N2779" s="135" t="s">
        <v>413</v>
      </c>
      <c r="O2779" s="135" t="s">
        <v>67</v>
      </c>
      <c r="P2779" s="135" t="s">
        <v>72</v>
      </c>
      <c r="Q2779" s="135" t="s">
        <v>141</v>
      </c>
      <c r="R2779" s="135" t="s">
        <v>16</v>
      </c>
      <c r="S2779" s="135" t="s">
        <v>16</v>
      </c>
    </row>
    <row r="2780" spans="1:19" hidden="1">
      <c r="A2780" s="113">
        <v>903</v>
      </c>
      <c r="B2780" s="113" t="s">
        <v>38</v>
      </c>
      <c r="C2780" s="106" t="s">
        <v>18690</v>
      </c>
      <c r="D2780" s="106" t="s">
        <v>18691</v>
      </c>
      <c r="E2780" s="106" t="s">
        <v>18692</v>
      </c>
      <c r="F2780" s="114">
        <v>44211</v>
      </c>
      <c r="G2780" s="113">
        <v>11000</v>
      </c>
      <c r="H2780" s="113" t="s">
        <v>146</v>
      </c>
      <c r="I2780" s="113" t="s">
        <v>413</v>
      </c>
      <c r="J2780" s="109" t="s">
        <v>41</v>
      </c>
      <c r="K2780" s="135">
        <v>11000</v>
      </c>
      <c r="L2780" s="135">
        <v>11000</v>
      </c>
      <c r="M2780" s="168">
        <v>46050</v>
      </c>
      <c r="N2780" s="135" t="s">
        <v>413</v>
      </c>
      <c r="O2780" s="135" t="s">
        <v>67</v>
      </c>
      <c r="P2780" s="135" t="s">
        <v>72</v>
      </c>
      <c r="Q2780" s="135" t="s">
        <v>141</v>
      </c>
      <c r="R2780" s="135" t="s">
        <v>16</v>
      </c>
      <c r="S2780" s="135" t="s">
        <v>16</v>
      </c>
    </row>
    <row r="2781" spans="1:19" hidden="1">
      <c r="A2781" s="113">
        <v>904</v>
      </c>
      <c r="B2781" s="113" t="s">
        <v>38</v>
      </c>
      <c r="C2781" s="106" t="s">
        <v>18693</v>
      </c>
      <c r="D2781" s="106">
        <v>655780</v>
      </c>
      <c r="E2781" s="106" t="s">
        <v>18694</v>
      </c>
      <c r="F2781" s="126">
        <v>44563</v>
      </c>
      <c r="G2781" s="113">
        <v>7000</v>
      </c>
      <c r="H2781" s="113" t="s">
        <v>146</v>
      </c>
      <c r="I2781" s="113" t="s">
        <v>413</v>
      </c>
      <c r="J2781" s="135" t="s">
        <v>41</v>
      </c>
      <c r="K2781" s="135">
        <v>7000</v>
      </c>
      <c r="L2781" s="135">
        <v>7000</v>
      </c>
      <c r="M2781" s="168">
        <v>46050</v>
      </c>
      <c r="N2781" s="135" t="str">
        <f>+I2781</f>
        <v>FIZA.SHEIKH</v>
      </c>
      <c r="O2781" s="135" t="s">
        <v>73</v>
      </c>
      <c r="P2781" s="135" t="s">
        <v>10564</v>
      </c>
      <c r="Q2781" s="135" t="s">
        <v>141</v>
      </c>
      <c r="R2781" s="135" t="s">
        <v>16</v>
      </c>
      <c r="S2781" s="135" t="s">
        <v>16</v>
      </c>
    </row>
    <row r="2782" spans="1:19" hidden="1">
      <c r="A2782" s="113">
        <v>905</v>
      </c>
      <c r="B2782" s="113" t="s">
        <v>38</v>
      </c>
      <c r="C2782" s="106" t="s">
        <v>18695</v>
      </c>
      <c r="D2782" s="106" t="s">
        <v>18696</v>
      </c>
      <c r="E2782" s="106">
        <v>6047740</v>
      </c>
      <c r="F2782" s="125">
        <v>44409</v>
      </c>
      <c r="G2782" s="113">
        <v>7520</v>
      </c>
      <c r="H2782" s="113" t="s">
        <v>146</v>
      </c>
      <c r="I2782" s="113" t="s">
        <v>413</v>
      </c>
      <c r="J2782" s="135" t="s">
        <v>41</v>
      </c>
      <c r="K2782" s="135">
        <v>7520</v>
      </c>
      <c r="L2782" s="135">
        <v>7520</v>
      </c>
      <c r="M2782" s="169">
        <v>46052</v>
      </c>
      <c r="N2782" s="135" t="str">
        <f t="shared" ref="N2782:N2784" si="134">+I2782</f>
        <v>FIZA.SHEIKH</v>
      </c>
      <c r="O2782" s="135" t="s">
        <v>73</v>
      </c>
      <c r="P2782" s="135" t="s">
        <v>72</v>
      </c>
      <c r="Q2782" s="135" t="s">
        <v>141</v>
      </c>
      <c r="R2782" s="135" t="s">
        <v>16</v>
      </c>
      <c r="S2782" s="135" t="s">
        <v>16</v>
      </c>
    </row>
    <row r="2783" spans="1:19" hidden="1">
      <c r="A2783" s="113">
        <v>906</v>
      </c>
      <c r="B2783" s="113" t="s">
        <v>38</v>
      </c>
      <c r="C2783" s="106" t="s">
        <v>18697</v>
      </c>
      <c r="D2783" s="106" t="s">
        <v>18698</v>
      </c>
      <c r="E2783" s="106">
        <v>6047738</v>
      </c>
      <c r="F2783" s="125">
        <v>44409</v>
      </c>
      <c r="G2783" s="113">
        <v>7520</v>
      </c>
      <c r="H2783" s="113" t="s">
        <v>146</v>
      </c>
      <c r="I2783" s="113" t="s">
        <v>413</v>
      </c>
      <c r="J2783" s="135" t="s">
        <v>41</v>
      </c>
      <c r="K2783" s="135">
        <v>7520</v>
      </c>
      <c r="L2783" s="135">
        <v>7520</v>
      </c>
      <c r="M2783" s="169">
        <v>46052</v>
      </c>
      <c r="N2783" s="135" t="str">
        <f t="shared" si="134"/>
        <v>FIZA.SHEIKH</v>
      </c>
      <c r="O2783" s="135" t="s">
        <v>73</v>
      </c>
      <c r="P2783" s="135" t="s">
        <v>72</v>
      </c>
      <c r="Q2783" s="135" t="s">
        <v>141</v>
      </c>
      <c r="R2783" s="135" t="s">
        <v>16</v>
      </c>
      <c r="S2783" s="135" t="s">
        <v>16</v>
      </c>
    </row>
    <row r="2784" spans="1:19" hidden="1">
      <c r="A2784" s="113">
        <v>907</v>
      </c>
      <c r="B2784" s="113" t="s">
        <v>38</v>
      </c>
      <c r="C2784" s="106" t="s">
        <v>18699</v>
      </c>
      <c r="D2784" s="106">
        <v>139924</v>
      </c>
      <c r="E2784" s="106">
        <v>5060</v>
      </c>
      <c r="F2784" s="123" t="s">
        <v>18700</v>
      </c>
      <c r="G2784" s="113">
        <v>7520</v>
      </c>
      <c r="H2784" s="113" t="s">
        <v>146</v>
      </c>
      <c r="I2784" s="113" t="s">
        <v>413</v>
      </c>
      <c r="J2784" s="135" t="s">
        <v>41</v>
      </c>
      <c r="K2784" s="135">
        <v>7520</v>
      </c>
      <c r="L2784" s="135">
        <v>7520</v>
      </c>
      <c r="M2784" s="169">
        <v>46052</v>
      </c>
      <c r="N2784" s="135" t="str">
        <f t="shared" si="134"/>
        <v>FIZA.SHEIKH</v>
      </c>
      <c r="O2784" s="135" t="s">
        <v>73</v>
      </c>
      <c r="P2784" s="135" t="s">
        <v>72</v>
      </c>
      <c r="Q2784" s="135" t="s">
        <v>141</v>
      </c>
      <c r="R2784" s="135" t="s">
        <v>16</v>
      </c>
      <c r="S2784" s="135" t="s">
        <v>16</v>
      </c>
    </row>
    <row r="2785" spans="1:19" hidden="1">
      <c r="A2785" s="113">
        <v>908</v>
      </c>
      <c r="B2785" s="113" t="s">
        <v>38</v>
      </c>
      <c r="C2785" s="106" t="s">
        <v>18701</v>
      </c>
      <c r="D2785" s="106" t="s">
        <v>18702</v>
      </c>
      <c r="E2785" s="106">
        <v>6047853</v>
      </c>
      <c r="F2785" s="125">
        <v>44409</v>
      </c>
      <c r="G2785" s="113">
        <v>7520</v>
      </c>
      <c r="H2785" s="113" t="s">
        <v>146</v>
      </c>
      <c r="I2785" s="113" t="s">
        <v>413</v>
      </c>
      <c r="J2785" s="135" t="s">
        <v>41</v>
      </c>
      <c r="K2785" s="135">
        <v>7520</v>
      </c>
      <c r="L2785" s="135">
        <v>7520</v>
      </c>
      <c r="M2785" s="169">
        <v>46052</v>
      </c>
      <c r="N2785" s="135" t="str">
        <f t="shared" ref="N2785:N2788" si="135">+I2785</f>
        <v>FIZA.SHEIKH</v>
      </c>
      <c r="O2785" s="135" t="s">
        <v>73</v>
      </c>
      <c r="P2785" s="135" t="s">
        <v>72</v>
      </c>
      <c r="Q2785" s="135" t="s">
        <v>141</v>
      </c>
      <c r="R2785" s="135" t="s">
        <v>16</v>
      </c>
      <c r="S2785" s="135" t="s">
        <v>16</v>
      </c>
    </row>
    <row r="2786" spans="1:19" hidden="1">
      <c r="A2786" s="113">
        <v>909</v>
      </c>
      <c r="B2786" s="113" t="s">
        <v>38</v>
      </c>
      <c r="C2786" s="106" t="s">
        <v>18703</v>
      </c>
      <c r="D2786" s="106" t="s">
        <v>18704</v>
      </c>
      <c r="E2786" s="106">
        <v>6048024</v>
      </c>
      <c r="F2786" s="126">
        <v>44409</v>
      </c>
      <c r="G2786" s="113">
        <v>7520</v>
      </c>
      <c r="H2786" s="113" t="s">
        <v>146</v>
      </c>
      <c r="I2786" s="113" t="s">
        <v>413</v>
      </c>
      <c r="J2786" s="135" t="s">
        <v>41</v>
      </c>
      <c r="K2786" s="135">
        <v>7520</v>
      </c>
      <c r="L2786" s="135">
        <v>7520</v>
      </c>
      <c r="M2786" s="169">
        <v>46052</v>
      </c>
      <c r="N2786" s="135" t="str">
        <f t="shared" si="135"/>
        <v>FIZA.SHEIKH</v>
      </c>
      <c r="O2786" s="135" t="s">
        <v>73</v>
      </c>
      <c r="P2786" s="135" t="s">
        <v>72</v>
      </c>
      <c r="Q2786" s="135" t="s">
        <v>141</v>
      </c>
      <c r="R2786" s="135" t="s">
        <v>16</v>
      </c>
      <c r="S2786" s="135" t="s">
        <v>16</v>
      </c>
    </row>
    <row r="2787" spans="1:19" hidden="1">
      <c r="A2787" s="113">
        <v>910</v>
      </c>
      <c r="B2787" s="113" t="s">
        <v>38</v>
      </c>
      <c r="C2787" s="106" t="s">
        <v>18705</v>
      </c>
      <c r="D2787" s="106">
        <v>208459</v>
      </c>
      <c r="E2787" s="106">
        <v>10108448</v>
      </c>
      <c r="F2787" s="126">
        <v>44409</v>
      </c>
      <c r="G2787" s="113">
        <v>7520</v>
      </c>
      <c r="H2787" s="113" t="s">
        <v>146</v>
      </c>
      <c r="I2787" s="113" t="s">
        <v>413</v>
      </c>
      <c r="J2787" s="135" t="s">
        <v>41</v>
      </c>
      <c r="K2787" s="135">
        <v>7520</v>
      </c>
      <c r="L2787" s="135">
        <v>7520</v>
      </c>
      <c r="M2787" s="169">
        <v>46052</v>
      </c>
      <c r="N2787" s="135" t="str">
        <f t="shared" si="135"/>
        <v>FIZA.SHEIKH</v>
      </c>
      <c r="O2787" s="135" t="s">
        <v>73</v>
      </c>
      <c r="P2787" s="135" t="s">
        <v>72</v>
      </c>
      <c r="Q2787" s="135" t="s">
        <v>141</v>
      </c>
      <c r="R2787" s="135" t="s">
        <v>16</v>
      </c>
      <c r="S2787" s="135" t="s">
        <v>16</v>
      </c>
    </row>
    <row r="2788" spans="1:19" hidden="1">
      <c r="A2788" s="113">
        <v>911</v>
      </c>
      <c r="B2788" s="113" t="s">
        <v>38</v>
      </c>
      <c r="C2788" s="106" t="s">
        <v>18706</v>
      </c>
      <c r="D2788" s="106">
        <v>207339</v>
      </c>
      <c r="E2788" s="106">
        <v>10107347</v>
      </c>
      <c r="F2788" s="126">
        <v>44409</v>
      </c>
      <c r="G2788" s="113">
        <v>7520</v>
      </c>
      <c r="H2788" s="113" t="s">
        <v>146</v>
      </c>
      <c r="I2788" s="113" t="s">
        <v>413</v>
      </c>
      <c r="J2788" s="135" t="s">
        <v>41</v>
      </c>
      <c r="K2788" s="135">
        <v>7520</v>
      </c>
      <c r="L2788" s="135">
        <v>7520</v>
      </c>
      <c r="M2788" s="169">
        <v>46052</v>
      </c>
      <c r="N2788" s="135" t="str">
        <f t="shared" si="135"/>
        <v>FIZA.SHEIKH</v>
      </c>
      <c r="O2788" s="135" t="s">
        <v>73</v>
      </c>
      <c r="P2788" s="135" t="s">
        <v>72</v>
      </c>
      <c r="Q2788" s="135" t="s">
        <v>141</v>
      </c>
      <c r="R2788" s="135" t="s">
        <v>16</v>
      </c>
      <c r="S2788" s="135" t="s">
        <v>16</v>
      </c>
    </row>
    <row r="2789" spans="1:19" s="135" customFormat="1">
      <c r="G2789" s="167"/>
    </row>
    <row r="2791" spans="1:19">
      <c r="K2791" s="109">
        <f>SUBTOTAL(9,K2:K2790)</f>
        <v>3837000</v>
      </c>
    </row>
  </sheetData>
  <autoFilter ref="A1:T2788" xr:uid="{78A9D091-02E1-4C21-B2DE-60E50D8412E6}">
    <filterColumn colId="9">
      <filters>
        <filter val="Eligible"/>
      </filters>
    </filterColumn>
    <filterColumn colId="16">
      <filters>
        <filter val="Conversion"/>
      </filters>
    </filterColumn>
  </autoFilter>
  <conditionalFormatting sqref="E863:E1033">
    <cfRule type="duplicateValues" dxfId="10" priority="598"/>
  </conditionalFormatting>
  <conditionalFormatting sqref="E1853:E1856">
    <cfRule type="duplicateValues" dxfId="9" priority="125"/>
  </conditionalFormatting>
  <conditionalFormatting sqref="E2429">
    <cfRule type="duplicateValues" dxfId="8" priority="8"/>
  </conditionalFormatting>
  <conditionalFormatting sqref="D1:D1048576">
    <cfRule type="duplicateValues" dxfId="7" priority="1"/>
  </conditionalFormatting>
  <conditionalFormatting sqref="D1:D1048576">
    <cfRule type="duplicateValues" dxfId="6" priority="599"/>
    <cfRule type="duplicateValues" dxfId="5" priority="600"/>
    <cfRule type="duplicateValues" dxfId="4" priority="601"/>
    <cfRule type="duplicateValues" dxfId="3" priority="602"/>
    <cfRule type="duplicateValues" dxfId="2" priority="603"/>
  </conditionalFormatting>
  <hyperlinks>
    <hyperlink ref="H2591" r:id="rId1" display="https://192.168.20.244/crm/controller/receiptgenerator.php/?InvoiceId=114377" xr:uid="{5B4DC2B2-2604-4E1F-AACB-83C0AB35314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829C-5E70-451A-9516-B854A662AF69}">
  <dimension ref="A1:I2"/>
  <sheetViews>
    <sheetView workbookViewId="0">
      <selection activeCell="I9" sqref="I9"/>
    </sheetView>
  </sheetViews>
  <sheetFormatPr defaultRowHeight="14.4"/>
  <cols>
    <col min="1" max="1" width="4" bestFit="1" customWidth="1"/>
    <col min="2" max="2" width="4.5546875" bestFit="1" customWidth="1"/>
    <col min="3" max="3" width="13.21875" bestFit="1" customWidth="1"/>
    <col min="4" max="4" width="6.44140625" bestFit="1" customWidth="1"/>
    <col min="5" max="5" width="12.88671875" bestFit="1" customWidth="1"/>
    <col min="6" max="6" width="11.44140625" bestFit="1" customWidth="1"/>
    <col min="7" max="7" width="6.33203125" bestFit="1" customWidth="1"/>
    <col min="8" max="8" width="7.109375" bestFit="1" customWidth="1"/>
    <col min="9" max="9" width="11.5546875" bestFit="1" customWidth="1"/>
  </cols>
  <sheetData>
    <row r="1" spans="1:9">
      <c r="A1" s="110" t="s">
        <v>46</v>
      </c>
      <c r="B1" s="110" t="s">
        <v>40</v>
      </c>
      <c r="C1" s="111" t="s">
        <v>47</v>
      </c>
      <c r="D1" s="111" t="s">
        <v>1</v>
      </c>
      <c r="E1" s="111" t="s">
        <v>48</v>
      </c>
      <c r="F1" s="111" t="s">
        <v>2</v>
      </c>
      <c r="G1" s="111" t="s">
        <v>49</v>
      </c>
      <c r="H1" s="111" t="s">
        <v>50</v>
      </c>
      <c r="I1" s="111" t="s">
        <v>53</v>
      </c>
    </row>
    <row r="2" spans="1:9">
      <c r="A2" s="105">
        <v>1889</v>
      </c>
      <c r="B2" s="105" t="s">
        <v>39</v>
      </c>
      <c r="C2" s="101" t="s">
        <v>14196</v>
      </c>
      <c r="D2" s="101" t="s">
        <v>14197</v>
      </c>
      <c r="E2" s="101" t="s">
        <v>14198</v>
      </c>
      <c r="F2" s="112">
        <v>46050</v>
      </c>
      <c r="G2" s="102">
        <v>10000</v>
      </c>
      <c r="H2" s="101" t="s">
        <v>73</v>
      </c>
      <c r="I2" s="101" t="s">
        <v>11</v>
      </c>
    </row>
  </sheetData>
  <conditionalFormatting sqref="D2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Finance Summary</vt:lpstr>
      <vt:lpstr>Removal Summary</vt:lpstr>
      <vt:lpstr>Removal</vt:lpstr>
      <vt:lpstr>Collection Summary</vt:lpstr>
      <vt:lpstr>Collection</vt:lpstr>
      <vt:lpstr>Double Recorded-Rejected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Shahzad/FIN/KHI</dc:creator>
  <cp:lastModifiedBy>Naveed Shahzad/FIN/KHI</cp:lastModifiedBy>
  <cp:lastPrinted>2026-02-18T10:27:32Z</cp:lastPrinted>
  <dcterms:created xsi:type="dcterms:W3CDTF">2025-04-14T11:29:39Z</dcterms:created>
  <dcterms:modified xsi:type="dcterms:W3CDTF">2026-02-18T10:53:57Z</dcterms:modified>
</cp:coreProperties>
</file>